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persons/person0.xml" ContentType="application/vnd.ms-excel.person+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codeName="ЭтаКнига" hidePivotFieldList="1" defaultThemeVersion="124226"/>
  <mc:AlternateContent xmlns:mc="http://schemas.openxmlformats.org/markup-compatibility/2006">
    <mc:Choice Requires="x15">
      <x15ac:absPath xmlns:x15ac="http://schemas.microsoft.com/office/spreadsheetml/2010/11/ac" url="https://d.docs.live.net/f8993ecf60e65b7f/ЦГЗ/ЦГЗ/2022/ЗПТ/Звітність/2023/березень/"/>
    </mc:Choice>
  </mc:AlternateContent>
  <xr:revisionPtr revIDLastSave="11" documentId="13_ncr:1_{F2AE2836-50B7-4284-89F4-6C17C5D3DE41}" xr6:coauthVersionLast="47" xr6:coauthVersionMax="47" xr10:uidLastSave="{CB5F862D-302C-4F45-B9EA-47CCCE4343AD}"/>
  <bookViews>
    <workbookView xWindow="-20610" yWindow="2685" windowWidth="20730" windowHeight="11160" tabRatio="724" firstSheet="2" activeTab="6" xr2:uid="{00000000-000D-0000-FFFF-FFFF00000000}"/>
  </bookViews>
  <sheets>
    <sheet name="ІНСТРУКЦІЯ" sheetId="14" state="hidden" r:id="rId1"/>
    <sheet name="Комунальні по МПД" sheetId="5" r:id="rId2"/>
    <sheet name="Комунальні по юр. особам" sheetId="26" r:id="rId3"/>
    <sheet name="Комунальні по областям" sheetId="20" r:id="rId4"/>
    <sheet name="Комунальні по Україні" sheetId="21" r:id="rId5"/>
    <sheet name="Дозування" sheetId="27" r:id="rId6"/>
    <sheet name="Приватні" sheetId="22" r:id="rId7"/>
    <sheet name="коди" sheetId="15" state="hidden" r:id="rId8"/>
    <sheet name="DDLSettings" sheetId="12" state="hidden" r:id="rId9"/>
  </sheets>
  <externalReferences>
    <externalReference r:id="rId10"/>
    <externalReference r:id="rId11"/>
  </externalReferences>
  <definedNames>
    <definedName name="_xlcn.WorksheetConnection_КомунальніпообластямA7A150" hidden="1">'Комунальні по областям'!$A$7:$A$150</definedName>
    <definedName name="_xlcn.WorksheetConnection_КомунальніпообластямAR7BA11" hidden="1">'Комунальні по областям'!$AU$7:$BD$11</definedName>
    <definedName name="_xlcn.WorksheetConnection_КомунальніпообластямL7AB150" hidden="1">'Комунальні по областям'!$L$7:$AE$150</definedName>
    <definedName name="_xlnm._FilterDatabase" localSheetId="5" hidden="1">Дозування!$A$6:$Q$11</definedName>
    <definedName name="_xlnm._FilterDatabase" localSheetId="1" hidden="1">'Комунальні по МПД'!$A$6:$BE$11</definedName>
    <definedName name="_xlnm._FilterDatabase" localSheetId="3" hidden="1">'Комунальні по областям'!$A$6:$BD$6</definedName>
    <definedName name="_xlnm._FilterDatabase" localSheetId="4" hidden="1">'Комунальні по Україні'!$A$6:$BC$11</definedName>
    <definedName name="_xlnm._FilterDatabase" localSheetId="2" hidden="1">'Комунальні по юр. особам'!$A$6:$BE$11</definedName>
    <definedName name="_xlnm._FilterDatabase" localSheetId="6" hidden="1">Приватні!$A$6:$BE$11</definedName>
    <definedName name="джерело">'[1]випадаючий список'!$D$1:$D$4</definedName>
    <definedName name="препарати">[2]дозы!$C$1:$C$20</definedName>
  </definedNames>
  <calcPr calcId="181029"/>
  <extLst>
    <ext xmlns:x15="http://schemas.microsoft.com/office/spreadsheetml/2010/11/main" uri="{FCE2AD5D-F65C-4FA6-A056-5C36A1767C68}">
      <x15:dataModel>
        <x15:modelTables>
          <x15:modelTable id="Диапазон 1" name="Диапазон 1" connection="WorksheetConnection_Комунальні по областям!$L$7:$AB$150"/>
          <x15:modelTable id="Диапазон" name="Диапазон" connection="WorksheetConnection_Комунальні по областям!$AR$7:$BA$11"/>
          <x15:modelTable id="Диапазон 2" name="Диапазон 2" connection="WorksheetConnection_Комунальні по областям!$A$7:$A$150"/>
        </x15:modelTables>
      </x15:dataModel>
    </ext>
  </extLst>
</workbook>
</file>

<file path=xl/calcChain.xml><?xml version="1.0" encoding="utf-8"?>
<calcChain xmlns="http://schemas.openxmlformats.org/spreadsheetml/2006/main">
  <c r="G17" i="22" l="1"/>
  <c r="G18" i="22"/>
  <c r="G19" i="22"/>
  <c r="G20" i="22"/>
  <c r="G21" i="22"/>
  <c r="F17" i="22"/>
  <c r="AW132" i="22"/>
  <c r="AX132" i="22"/>
  <c r="AY132" i="22"/>
  <c r="AZ132" i="22"/>
  <c r="BA132" i="22"/>
  <c r="BB132" i="22"/>
  <c r="BC132" i="22"/>
  <c r="BD132" i="22"/>
  <c r="BE132" i="22"/>
  <c r="AW133" i="22"/>
  <c r="AX133" i="22"/>
  <c r="AY133" i="22"/>
  <c r="AZ133" i="22"/>
  <c r="BA133" i="22"/>
  <c r="BB133" i="22"/>
  <c r="BC133" i="22"/>
  <c r="BD133" i="22"/>
  <c r="BE133" i="22"/>
  <c r="AW134" i="22"/>
  <c r="AX134" i="22"/>
  <c r="AY134" i="22"/>
  <c r="AZ134" i="22"/>
  <c r="BA134" i="22"/>
  <c r="BB134" i="22"/>
  <c r="BC134" i="22"/>
  <c r="BD134" i="22"/>
  <c r="BE134" i="22"/>
  <c r="AW135" i="22"/>
  <c r="AX135" i="22"/>
  <c r="AY135" i="22"/>
  <c r="AZ135" i="22"/>
  <c r="BA135" i="22"/>
  <c r="BB135" i="22"/>
  <c r="BC135" i="22"/>
  <c r="BD135" i="22"/>
  <c r="BE135" i="22"/>
  <c r="AW136" i="22"/>
  <c r="AX136" i="22"/>
  <c r="AY136" i="22"/>
  <c r="AZ136" i="22"/>
  <c r="BA136" i="22"/>
  <c r="BB136" i="22"/>
  <c r="BC136" i="22"/>
  <c r="BD136" i="22"/>
  <c r="BE136" i="22"/>
  <c r="AR135" i="22"/>
  <c r="AS135" i="22"/>
  <c r="AT135" i="22"/>
  <c r="AU135" i="22"/>
  <c r="AQ135" i="22"/>
  <c r="AO132" i="22"/>
  <c r="AP132" i="22"/>
  <c r="AN132" i="22"/>
  <c r="AH132" i="22"/>
  <c r="AI132" i="22"/>
  <c r="AH133" i="22"/>
  <c r="AI133" i="22"/>
  <c r="AH134" i="22"/>
  <c r="AI134" i="22"/>
  <c r="AH135" i="22"/>
  <c r="AI135" i="22"/>
  <c r="AH136" i="22"/>
  <c r="AI136" i="22"/>
  <c r="AG133" i="22"/>
  <c r="AG134" i="22"/>
  <c r="AG135" i="22"/>
  <c r="AG136" i="22"/>
  <c r="AG132" i="22"/>
  <c r="I132" i="22"/>
  <c r="J132" i="22"/>
  <c r="K132" i="22"/>
  <c r="L132" i="22"/>
  <c r="N132" i="22"/>
  <c r="O132" i="22"/>
  <c r="P132" i="22"/>
  <c r="Q132" i="22"/>
  <c r="R132" i="22"/>
  <c r="S132" i="22"/>
  <c r="T132" i="22"/>
  <c r="U132" i="22"/>
  <c r="V132" i="22"/>
  <c r="W132" i="22"/>
  <c r="X132" i="22"/>
  <c r="Y132" i="22"/>
  <c r="Z132" i="22"/>
  <c r="AA132" i="22"/>
  <c r="AB132" i="22"/>
  <c r="AC132" i="22"/>
  <c r="AD132" i="22"/>
  <c r="AE132" i="22"/>
  <c r="AF132" i="22"/>
  <c r="I133" i="22"/>
  <c r="J133" i="22"/>
  <c r="K133" i="22"/>
  <c r="L133" i="22"/>
  <c r="N133" i="22"/>
  <c r="O133" i="22"/>
  <c r="P133" i="22"/>
  <c r="Q133" i="22"/>
  <c r="R133" i="22"/>
  <c r="S133" i="22"/>
  <c r="T133" i="22"/>
  <c r="U133" i="22"/>
  <c r="V133" i="22"/>
  <c r="W133" i="22"/>
  <c r="X133" i="22"/>
  <c r="Y133" i="22"/>
  <c r="Z133" i="22"/>
  <c r="AA133" i="22"/>
  <c r="AB133" i="22"/>
  <c r="AC133" i="22"/>
  <c r="AD133" i="22"/>
  <c r="AE133" i="22"/>
  <c r="AF133" i="22"/>
  <c r="I134" i="22"/>
  <c r="J134" i="22"/>
  <c r="K134" i="22"/>
  <c r="L134" i="22"/>
  <c r="N134" i="22"/>
  <c r="O134" i="22"/>
  <c r="P134" i="22"/>
  <c r="Q134" i="22"/>
  <c r="R134" i="22"/>
  <c r="S134" i="22"/>
  <c r="T134" i="22"/>
  <c r="U134" i="22"/>
  <c r="V134" i="22"/>
  <c r="W134" i="22"/>
  <c r="X134" i="22"/>
  <c r="Y134" i="22"/>
  <c r="Z134" i="22"/>
  <c r="AA134" i="22"/>
  <c r="AB134" i="22"/>
  <c r="AC134" i="22"/>
  <c r="AD134" i="22"/>
  <c r="AE134" i="22"/>
  <c r="AF134" i="22"/>
  <c r="I135" i="22"/>
  <c r="J135" i="22"/>
  <c r="K135" i="22"/>
  <c r="L135" i="22"/>
  <c r="N135" i="22"/>
  <c r="O135" i="22"/>
  <c r="P135" i="22"/>
  <c r="Q135" i="22"/>
  <c r="R135" i="22"/>
  <c r="S135" i="22"/>
  <c r="T135" i="22"/>
  <c r="U135" i="22"/>
  <c r="V135" i="22"/>
  <c r="W135" i="22"/>
  <c r="X135" i="22"/>
  <c r="Y135" i="22"/>
  <c r="Z135" i="22"/>
  <c r="AA135" i="22"/>
  <c r="AB135" i="22"/>
  <c r="AC135" i="22"/>
  <c r="AD135" i="22"/>
  <c r="AE135" i="22"/>
  <c r="AF135" i="22"/>
  <c r="I136" i="22"/>
  <c r="J136" i="22"/>
  <c r="K136" i="22"/>
  <c r="L136" i="22"/>
  <c r="N136" i="22"/>
  <c r="O136" i="22"/>
  <c r="P136" i="22"/>
  <c r="Q136" i="22"/>
  <c r="R136" i="22"/>
  <c r="S136" i="22"/>
  <c r="T136" i="22"/>
  <c r="U136" i="22"/>
  <c r="V136" i="22"/>
  <c r="W136" i="22"/>
  <c r="X136" i="22"/>
  <c r="Y136" i="22"/>
  <c r="Z136" i="22"/>
  <c r="AA136" i="22"/>
  <c r="AB136" i="22"/>
  <c r="AC136" i="22"/>
  <c r="AD136" i="22"/>
  <c r="AE136" i="22"/>
  <c r="AF136" i="22"/>
  <c r="AV76" i="22"/>
  <c r="AJ76" i="22"/>
  <c r="M76" i="22"/>
  <c r="G76" i="22" s="1"/>
  <c r="H76" i="22"/>
  <c r="AV75" i="22"/>
  <c r="AJ75" i="22"/>
  <c r="M75" i="22"/>
  <c r="H75" i="22"/>
  <c r="G75" i="22"/>
  <c r="AV74" i="22"/>
  <c r="G74" i="22" s="1"/>
  <c r="AJ74" i="22"/>
  <c r="M74" i="22"/>
  <c r="H74" i="22"/>
  <c r="AV73" i="22"/>
  <c r="AJ73" i="22"/>
  <c r="M73" i="22"/>
  <c r="H73" i="22"/>
  <c r="AV72" i="22"/>
  <c r="AJ72" i="22"/>
  <c r="M72" i="22"/>
  <c r="G72" i="22" s="1"/>
  <c r="H72" i="22"/>
  <c r="G73" i="22" l="1"/>
  <c r="F72" i="22"/>
  <c r="AV41" i="22" l="1"/>
  <c r="G41" i="22" s="1"/>
  <c r="AJ41" i="22"/>
  <c r="M41" i="22"/>
  <c r="H41" i="22"/>
  <c r="AV40" i="22"/>
  <c r="G40" i="22" s="1"/>
  <c r="AJ40" i="22"/>
  <c r="H40" i="22"/>
  <c r="AV39" i="22"/>
  <c r="AJ39" i="22"/>
  <c r="M39" i="22"/>
  <c r="G39" i="22" s="1"/>
  <c r="H39" i="22"/>
  <c r="AV38" i="22"/>
  <c r="AJ38" i="22"/>
  <c r="M38" i="22"/>
  <c r="G38" i="22" s="1"/>
  <c r="H38" i="22"/>
  <c r="AV37" i="22"/>
  <c r="AJ37" i="22"/>
  <c r="M37" i="22"/>
  <c r="H37" i="22"/>
  <c r="F37" i="22" l="1"/>
  <c r="G37" i="22"/>
  <c r="AV16" i="22"/>
  <c r="AJ16" i="22"/>
  <c r="M16" i="22"/>
  <c r="G16" i="22" s="1"/>
  <c r="H16" i="22"/>
  <c r="AV15" i="22"/>
  <c r="AJ15" i="22"/>
  <c r="M15" i="22"/>
  <c r="G15" i="22" s="1"/>
  <c r="AV14" i="22"/>
  <c r="AJ14" i="22"/>
  <c r="M14" i="22"/>
  <c r="H14" i="22"/>
  <c r="AV13" i="22"/>
  <c r="AJ13" i="22"/>
  <c r="M13" i="22"/>
  <c r="H13" i="22"/>
  <c r="AV12" i="22"/>
  <c r="AJ12" i="22"/>
  <c r="M12" i="22"/>
  <c r="G12" i="22" s="1"/>
  <c r="H12" i="22"/>
  <c r="F12" i="22" l="1"/>
  <c r="G13" i="22"/>
  <c r="G14" i="22"/>
  <c r="AV31" i="22" l="1"/>
  <c r="AJ31" i="22"/>
  <c r="M31" i="22"/>
  <c r="H31" i="22"/>
  <c r="AV30" i="22"/>
  <c r="AJ30" i="22"/>
  <c r="M30" i="22"/>
  <c r="H30" i="22"/>
  <c r="AV29" i="22"/>
  <c r="AJ29" i="22"/>
  <c r="M29" i="22"/>
  <c r="G29" i="22" s="1"/>
  <c r="H29" i="22"/>
  <c r="AV28" i="22"/>
  <c r="AJ28" i="22"/>
  <c r="M28" i="22"/>
  <c r="H28" i="22"/>
  <c r="AV27" i="22"/>
  <c r="AJ27" i="22"/>
  <c r="M27" i="22"/>
  <c r="G27" i="22" s="1"/>
  <c r="H27" i="22"/>
  <c r="G28" i="22" l="1"/>
  <c r="G31" i="22"/>
  <c r="G30" i="22"/>
  <c r="F27" i="22"/>
  <c r="AV91" i="22" l="1"/>
  <c r="AJ91" i="22"/>
  <c r="M91" i="22"/>
  <c r="H91" i="22"/>
  <c r="AV90" i="22"/>
  <c r="AJ90" i="22"/>
  <c r="M90" i="22"/>
  <c r="H90" i="22"/>
  <c r="AJ89" i="22"/>
  <c r="M89" i="22"/>
  <c r="G89" i="22" s="1"/>
  <c r="H89" i="22"/>
  <c r="AV88" i="22"/>
  <c r="AJ88" i="22"/>
  <c r="M88" i="22"/>
  <c r="H88" i="22"/>
  <c r="AV87" i="22"/>
  <c r="AJ87" i="22"/>
  <c r="M87" i="22"/>
  <c r="G87" i="22" s="1"/>
  <c r="H87" i="22"/>
  <c r="G91" i="22" l="1"/>
  <c r="G88" i="22"/>
  <c r="F87" i="22"/>
  <c r="G90" i="22"/>
  <c r="AV121" i="22"/>
  <c r="AJ121" i="22"/>
  <c r="M121" i="22"/>
  <c r="G121" i="22" s="1"/>
  <c r="H121" i="22"/>
  <c r="AV120" i="22"/>
  <c r="AJ120" i="22"/>
  <c r="M120" i="22"/>
  <c r="H120" i="22"/>
  <c r="AV119" i="22"/>
  <c r="G119" i="22" s="1"/>
  <c r="AJ119" i="22"/>
  <c r="M119" i="22"/>
  <c r="H119" i="22"/>
  <c r="AV118" i="22"/>
  <c r="AJ118" i="22"/>
  <c r="M118" i="22"/>
  <c r="G118" i="22" s="1"/>
  <c r="H118" i="22"/>
  <c r="AV117" i="22"/>
  <c r="AJ117" i="22"/>
  <c r="M117" i="22"/>
  <c r="G117" i="22" s="1"/>
  <c r="H117" i="22"/>
  <c r="G120" i="22" l="1"/>
  <c r="F117" i="22"/>
  <c r="AV126" i="22" l="1"/>
  <c r="AJ126" i="22"/>
  <c r="M126" i="22"/>
  <c r="H126" i="22"/>
  <c r="AV125" i="22"/>
  <c r="AJ125" i="22"/>
  <c r="M125" i="22"/>
  <c r="H125" i="22"/>
  <c r="AV124" i="22"/>
  <c r="AJ124" i="22"/>
  <c r="M124" i="22"/>
  <c r="G124" i="22" s="1"/>
  <c r="H124" i="22"/>
  <c r="AV123" i="22"/>
  <c r="G123" i="22" s="1"/>
  <c r="AJ123" i="22"/>
  <c r="M123" i="22"/>
  <c r="H123" i="22"/>
  <c r="AV122" i="22"/>
  <c r="AJ122" i="22"/>
  <c r="M122" i="22"/>
  <c r="H122" i="22"/>
  <c r="G126" i="22" l="1"/>
  <c r="G122" i="22"/>
  <c r="G125" i="22"/>
  <c r="F122" i="22"/>
  <c r="AV131" i="22" l="1"/>
  <c r="AJ131" i="22"/>
  <c r="M131" i="22"/>
  <c r="H131" i="22"/>
  <c r="G131" i="22"/>
  <c r="AV130" i="22"/>
  <c r="G130" i="22" s="1"/>
  <c r="AJ130" i="22"/>
  <c r="M130" i="22"/>
  <c r="H130" i="22"/>
  <c r="AV129" i="22"/>
  <c r="AJ129" i="22"/>
  <c r="M129" i="22"/>
  <c r="H129" i="22"/>
  <c r="AV128" i="22"/>
  <c r="AJ128" i="22"/>
  <c r="M128" i="22"/>
  <c r="H128" i="22"/>
  <c r="AV127" i="22"/>
  <c r="AJ127" i="22"/>
  <c r="M127" i="22"/>
  <c r="H127" i="22"/>
  <c r="G129" i="22" l="1"/>
  <c r="G127" i="22"/>
  <c r="G128" i="22"/>
  <c r="F127" i="22"/>
  <c r="AV106" i="22" l="1"/>
  <c r="AJ106" i="22"/>
  <c r="M106" i="22"/>
  <c r="H106" i="22"/>
  <c r="G106" i="22"/>
  <c r="AV105" i="22"/>
  <c r="G105" i="22" s="1"/>
  <c r="AJ105" i="22"/>
  <c r="M105" i="22"/>
  <c r="H105" i="22"/>
  <c r="AV104" i="22"/>
  <c r="AJ104" i="22"/>
  <c r="M104" i="22"/>
  <c r="H104" i="22"/>
  <c r="AV103" i="22"/>
  <c r="AJ103" i="22"/>
  <c r="M103" i="22"/>
  <c r="H103" i="22"/>
  <c r="AV102" i="22"/>
  <c r="AJ102" i="22"/>
  <c r="M102" i="22"/>
  <c r="H102" i="22"/>
  <c r="AV111" i="22"/>
  <c r="AJ111" i="22"/>
  <c r="M111" i="22"/>
  <c r="H111" i="22"/>
  <c r="AV110" i="22"/>
  <c r="AJ110" i="22"/>
  <c r="M110" i="22"/>
  <c r="G110" i="22" s="1"/>
  <c r="H110" i="22"/>
  <c r="AV109" i="22"/>
  <c r="G109" i="22" s="1"/>
  <c r="AJ109" i="22"/>
  <c r="M109" i="22"/>
  <c r="H109" i="22"/>
  <c r="AV108" i="22"/>
  <c r="G108" i="22" s="1"/>
  <c r="AJ108" i="22"/>
  <c r="M108" i="22"/>
  <c r="H108" i="22"/>
  <c r="AV107" i="22"/>
  <c r="AJ107" i="22"/>
  <c r="M107" i="22"/>
  <c r="H107" i="22"/>
  <c r="G104" i="22" l="1"/>
  <c r="G102" i="22"/>
  <c r="G103" i="22"/>
  <c r="F107" i="22"/>
  <c r="G107" i="22"/>
  <c r="G111" i="22"/>
  <c r="F102" i="22"/>
  <c r="AV101" i="22"/>
  <c r="AJ101" i="22"/>
  <c r="M101" i="22"/>
  <c r="H101" i="22"/>
  <c r="AV100" i="22"/>
  <c r="AJ100" i="22"/>
  <c r="M100" i="22"/>
  <c r="H100" i="22"/>
  <c r="AV99" i="22"/>
  <c r="AJ99" i="22"/>
  <c r="M99" i="22"/>
  <c r="H99" i="22"/>
  <c r="AV98" i="22"/>
  <c r="AJ98" i="22"/>
  <c r="M98" i="22"/>
  <c r="G98" i="22" s="1"/>
  <c r="H98" i="22"/>
  <c r="AV97" i="22"/>
  <c r="AJ97" i="22"/>
  <c r="M97" i="22"/>
  <c r="H97" i="22"/>
  <c r="G101" i="22" l="1"/>
  <c r="G99" i="22"/>
  <c r="G97" i="22"/>
  <c r="G100" i="22"/>
  <c r="F97" i="22"/>
  <c r="AV96" i="22" l="1"/>
  <c r="AJ96" i="22"/>
  <c r="M96" i="22"/>
  <c r="H96" i="22"/>
  <c r="AV95" i="22"/>
  <c r="AJ95" i="22"/>
  <c r="M95" i="22"/>
  <c r="AV94" i="22"/>
  <c r="AJ94" i="22"/>
  <c r="M94" i="22"/>
  <c r="H94" i="22"/>
  <c r="AV93" i="22"/>
  <c r="AJ93" i="22"/>
  <c r="M93" i="22"/>
  <c r="H93" i="22"/>
  <c r="AV92" i="22"/>
  <c r="AJ92" i="22"/>
  <c r="M92" i="22"/>
  <c r="F92" i="22" s="1"/>
  <c r="G93" i="22" l="1"/>
  <c r="G96" i="22"/>
  <c r="G94" i="22"/>
  <c r="G92" i="22"/>
  <c r="G95" i="22"/>
  <c r="AV81" i="22"/>
  <c r="AJ81" i="22"/>
  <c r="M81" i="22"/>
  <c r="H81" i="22"/>
  <c r="AV80" i="22"/>
  <c r="AJ80" i="22"/>
  <c r="M80" i="22"/>
  <c r="G80" i="22" s="1"/>
  <c r="H80" i="22"/>
  <c r="AV79" i="22"/>
  <c r="AJ79" i="22"/>
  <c r="M79" i="22"/>
  <c r="H79" i="22"/>
  <c r="G79" i="22"/>
  <c r="AV78" i="22"/>
  <c r="G78" i="22" s="1"/>
  <c r="AJ78" i="22"/>
  <c r="M78" i="22"/>
  <c r="H78" i="22"/>
  <c r="AV77" i="22"/>
  <c r="AJ77" i="22"/>
  <c r="M77" i="22"/>
  <c r="H77" i="22"/>
  <c r="F77" i="22" l="1"/>
  <c r="G77" i="22"/>
  <c r="G81" i="22"/>
  <c r="AV71" i="22" l="1"/>
  <c r="AJ71" i="22"/>
  <c r="M71" i="22"/>
  <c r="G71" i="22" s="1"/>
  <c r="H71" i="22"/>
  <c r="AV70" i="22"/>
  <c r="AJ70" i="22"/>
  <c r="M70" i="22"/>
  <c r="H70" i="22"/>
  <c r="AV69" i="22"/>
  <c r="AJ69" i="22"/>
  <c r="M69" i="22"/>
  <c r="H69" i="22"/>
  <c r="AV68" i="22"/>
  <c r="AJ68" i="22"/>
  <c r="M68" i="22"/>
  <c r="H68" i="22"/>
  <c r="AV67" i="22"/>
  <c r="AJ67" i="22"/>
  <c r="M67" i="22"/>
  <c r="H67" i="22"/>
  <c r="G70" i="22" l="1"/>
  <c r="G69" i="22"/>
  <c r="G68" i="22"/>
  <c r="G67" i="22"/>
  <c r="F67" i="22"/>
  <c r="AV66" i="22" l="1"/>
  <c r="AJ66" i="22"/>
  <c r="M66" i="22"/>
  <c r="H66" i="22"/>
  <c r="G66" i="22"/>
  <c r="H65" i="22"/>
  <c r="AV64" i="22"/>
  <c r="AJ64" i="22"/>
  <c r="M64" i="22"/>
  <c r="G64" i="22" s="1"/>
  <c r="H64" i="22"/>
  <c r="AV63" i="22"/>
  <c r="G63" i="22" s="1"/>
  <c r="AJ63" i="22"/>
  <c r="M63" i="22"/>
  <c r="H63" i="22"/>
  <c r="H62" i="22"/>
  <c r="F62" i="22" l="1"/>
  <c r="AV61" i="22"/>
  <c r="AJ61" i="22"/>
  <c r="M61" i="22"/>
  <c r="H61" i="22"/>
  <c r="G61" i="22"/>
  <c r="AV60" i="22"/>
  <c r="AJ60" i="22"/>
  <c r="M60" i="22"/>
  <c r="G60" i="22" s="1"/>
  <c r="H60" i="22"/>
  <c r="AV59" i="22"/>
  <c r="AJ59" i="22"/>
  <c r="M59" i="22"/>
  <c r="H59" i="22"/>
  <c r="AV58" i="22"/>
  <c r="AJ58" i="22"/>
  <c r="M58" i="22"/>
  <c r="G58" i="22" s="1"/>
  <c r="H58" i="22"/>
  <c r="AV57" i="22"/>
  <c r="AJ57" i="22"/>
  <c r="M57" i="22"/>
  <c r="G57" i="22" s="1"/>
  <c r="H57" i="22"/>
  <c r="F57" i="22" l="1"/>
  <c r="G59" i="22"/>
  <c r="AV51" i="22"/>
  <c r="AJ51" i="22"/>
  <c r="M51" i="22"/>
  <c r="G51" i="22" s="1"/>
  <c r="H51" i="22"/>
  <c r="AV50" i="22"/>
  <c r="AJ50" i="22"/>
  <c r="M50" i="22"/>
  <c r="H50" i="22"/>
  <c r="G50" i="22"/>
  <c r="AV49" i="22"/>
  <c r="AJ49" i="22"/>
  <c r="M49" i="22"/>
  <c r="H49" i="22"/>
  <c r="AV48" i="22"/>
  <c r="AJ48" i="22"/>
  <c r="M48" i="22"/>
  <c r="H48" i="22"/>
  <c r="AV47" i="22"/>
  <c r="AJ47" i="22"/>
  <c r="M47" i="22"/>
  <c r="G47" i="22" s="1"/>
  <c r="H47" i="22"/>
  <c r="G49" i="22" l="1"/>
  <c r="G48" i="22"/>
  <c r="F47" i="22"/>
  <c r="AV46" i="22" l="1"/>
  <c r="AJ46" i="22"/>
  <c r="M46" i="22"/>
  <c r="H46" i="22"/>
  <c r="G46" i="22"/>
  <c r="AV45" i="22"/>
  <c r="AJ45" i="22"/>
  <c r="M45" i="22"/>
  <c r="H45" i="22"/>
  <c r="AV44" i="22"/>
  <c r="AJ44" i="22"/>
  <c r="M44" i="22"/>
  <c r="H44" i="22"/>
  <c r="AV43" i="22"/>
  <c r="AJ43" i="22"/>
  <c r="M43" i="22"/>
  <c r="H43" i="22"/>
  <c r="AV42" i="22"/>
  <c r="M42" i="22"/>
  <c r="H42" i="22"/>
  <c r="G44" i="22" l="1"/>
  <c r="G43" i="22"/>
  <c r="G45" i="22"/>
  <c r="F42" i="22"/>
  <c r="G42" i="22"/>
  <c r="AV36" i="22" l="1"/>
  <c r="AJ36" i="22"/>
  <c r="M36" i="22"/>
  <c r="G36" i="22" s="1"/>
  <c r="H36" i="22"/>
  <c r="AV35" i="22"/>
  <c r="G35" i="22" s="1"/>
  <c r="AJ35" i="22"/>
  <c r="M35" i="22"/>
  <c r="H35" i="22"/>
  <c r="AV34" i="22"/>
  <c r="AJ34" i="22"/>
  <c r="M34" i="22"/>
  <c r="H34" i="22"/>
  <c r="AV33" i="22"/>
  <c r="AJ33" i="22"/>
  <c r="M33" i="22"/>
  <c r="H33" i="22"/>
  <c r="AV32" i="22"/>
  <c r="AJ32" i="22"/>
  <c r="M32" i="22"/>
  <c r="H32" i="22"/>
  <c r="G34" i="22" l="1"/>
  <c r="G33" i="22"/>
  <c r="F32" i="22"/>
  <c r="G32" i="22"/>
  <c r="AV26" i="22" l="1"/>
  <c r="AJ26" i="22"/>
  <c r="M26" i="22"/>
  <c r="G26" i="22" s="1"/>
  <c r="H26" i="22"/>
  <c r="AV25" i="22"/>
  <c r="AJ25" i="22"/>
  <c r="M25" i="22"/>
  <c r="H25" i="22"/>
  <c r="AV24" i="22"/>
  <c r="AJ24" i="22"/>
  <c r="M24" i="22"/>
  <c r="H24" i="22"/>
  <c r="AV23" i="22"/>
  <c r="AJ23" i="22"/>
  <c r="M23" i="22"/>
  <c r="H23" i="22"/>
  <c r="AV22" i="22"/>
  <c r="AJ22" i="22"/>
  <c r="M22" i="22"/>
  <c r="H22" i="22"/>
  <c r="G22" i="22" l="1"/>
  <c r="G25" i="22"/>
  <c r="G23" i="22"/>
  <c r="G24" i="22"/>
  <c r="F22" i="22"/>
  <c r="O13" i="20" l="1"/>
  <c r="H133" i="20" l="1"/>
  <c r="I133" i="20"/>
  <c r="J133" i="20"/>
  <c r="K133" i="20"/>
  <c r="M133" i="20"/>
  <c r="N133" i="20"/>
  <c r="O133" i="20"/>
  <c r="P133" i="20"/>
  <c r="Q133" i="20"/>
  <c r="R133" i="20"/>
  <c r="S133" i="20"/>
  <c r="T133" i="20"/>
  <c r="U133" i="20"/>
  <c r="V133" i="20"/>
  <c r="W133" i="20"/>
  <c r="X133" i="20"/>
  <c r="Y133" i="20"/>
  <c r="Z133" i="20"/>
  <c r="AA133" i="20"/>
  <c r="AB133" i="20"/>
  <c r="AC133" i="20"/>
  <c r="AD133" i="20"/>
  <c r="AE133" i="20"/>
  <c r="H134" i="20"/>
  <c r="I134" i="20"/>
  <c r="J134" i="20"/>
  <c r="K134" i="20"/>
  <c r="M134" i="20"/>
  <c r="N134" i="20"/>
  <c r="O134" i="20"/>
  <c r="P134" i="20"/>
  <c r="Q134" i="20"/>
  <c r="R134" i="20"/>
  <c r="S134" i="20"/>
  <c r="T134" i="20"/>
  <c r="U134" i="20"/>
  <c r="U138" i="20" s="1"/>
  <c r="V134" i="20"/>
  <c r="W134" i="20"/>
  <c r="X134" i="20"/>
  <c r="Y134" i="20"/>
  <c r="Z134" i="20"/>
  <c r="AA134" i="20"/>
  <c r="AB134" i="20"/>
  <c r="AC134" i="20"/>
  <c r="AD134" i="20"/>
  <c r="AE134" i="20"/>
  <c r="H135" i="20"/>
  <c r="I135" i="20"/>
  <c r="J135" i="20"/>
  <c r="K135" i="20"/>
  <c r="M135" i="20"/>
  <c r="N135" i="20"/>
  <c r="O135" i="20"/>
  <c r="P135" i="20"/>
  <c r="Q135" i="20"/>
  <c r="R135" i="20"/>
  <c r="S135" i="20"/>
  <c r="T135" i="20"/>
  <c r="U135" i="20"/>
  <c r="V135" i="20"/>
  <c r="W135" i="20"/>
  <c r="X135" i="20"/>
  <c r="Y135" i="20"/>
  <c r="Z135" i="20"/>
  <c r="AA135" i="20"/>
  <c r="AB135" i="20"/>
  <c r="AC135" i="20"/>
  <c r="AD135" i="20"/>
  <c r="AE135" i="20"/>
  <c r="H136" i="20"/>
  <c r="I136" i="20"/>
  <c r="J136" i="20"/>
  <c r="K136" i="20"/>
  <c r="M136" i="20"/>
  <c r="N136" i="20"/>
  <c r="O136" i="20"/>
  <c r="P136" i="20"/>
  <c r="Q136" i="20"/>
  <c r="R136" i="20"/>
  <c r="S136" i="20"/>
  <c r="T136" i="20"/>
  <c r="U136" i="20"/>
  <c r="V136" i="20"/>
  <c r="W136" i="20"/>
  <c r="X136" i="20"/>
  <c r="Y136" i="20"/>
  <c r="Z136" i="20"/>
  <c r="AA136" i="20"/>
  <c r="AB136" i="20"/>
  <c r="AC136" i="20"/>
  <c r="AD136" i="20"/>
  <c r="AE136" i="20"/>
  <c r="H137" i="20"/>
  <c r="I137" i="20"/>
  <c r="J137" i="20"/>
  <c r="K137" i="20"/>
  <c r="M137" i="20"/>
  <c r="N137" i="20"/>
  <c r="O137" i="20"/>
  <c r="P137" i="20"/>
  <c r="Q137" i="20"/>
  <c r="R137" i="20"/>
  <c r="S137" i="20"/>
  <c r="T137" i="20"/>
  <c r="U137" i="20"/>
  <c r="V137" i="20"/>
  <c r="W137" i="20"/>
  <c r="X137" i="20"/>
  <c r="Y137" i="20"/>
  <c r="Z137" i="20"/>
  <c r="AA137" i="20"/>
  <c r="AB137" i="20"/>
  <c r="AC137" i="20"/>
  <c r="AD137" i="20"/>
  <c r="AE137" i="20"/>
  <c r="R138" i="20"/>
  <c r="O402" i="26"/>
  <c r="P402" i="26"/>
  <c r="Q402" i="26"/>
  <c r="R402" i="26"/>
  <c r="S402" i="26"/>
  <c r="T402" i="26"/>
  <c r="U402" i="26"/>
  <c r="V402" i="26"/>
  <c r="W402" i="26"/>
  <c r="X402" i="26"/>
  <c r="Y402" i="26"/>
  <c r="Z402" i="26"/>
  <c r="AA402" i="26"/>
  <c r="AB402" i="26"/>
  <c r="AC402" i="26"/>
  <c r="AD402" i="26"/>
  <c r="AE402" i="26"/>
  <c r="AF402" i="26"/>
  <c r="O403" i="26"/>
  <c r="P403" i="26"/>
  <c r="Q403" i="26"/>
  <c r="R403" i="26"/>
  <c r="S403" i="26"/>
  <c r="T403" i="26"/>
  <c r="U403" i="26"/>
  <c r="V403" i="26"/>
  <c r="W403" i="26"/>
  <c r="X403" i="26"/>
  <c r="Y403" i="26"/>
  <c r="Z403" i="26"/>
  <c r="AA403" i="26"/>
  <c r="AB403" i="26"/>
  <c r="AC403" i="26"/>
  <c r="AD403" i="26"/>
  <c r="AE403" i="26"/>
  <c r="AF403" i="26"/>
  <c r="O404" i="26"/>
  <c r="P404" i="26"/>
  <c r="Q404" i="26"/>
  <c r="R404" i="26"/>
  <c r="S404" i="26"/>
  <c r="T404" i="26"/>
  <c r="U404" i="26"/>
  <c r="V404" i="26"/>
  <c r="W404" i="26"/>
  <c r="X404" i="26"/>
  <c r="Y404" i="26"/>
  <c r="Z404" i="26"/>
  <c r="AA404" i="26"/>
  <c r="AB404" i="26"/>
  <c r="AC404" i="26"/>
  <c r="AD404" i="26"/>
  <c r="AE404" i="26"/>
  <c r="AF404" i="26"/>
  <c r="O405" i="26"/>
  <c r="P405" i="26"/>
  <c r="Q405" i="26"/>
  <c r="R405" i="26"/>
  <c r="S405" i="26"/>
  <c r="T405" i="26"/>
  <c r="U405" i="26"/>
  <c r="V405" i="26"/>
  <c r="W405" i="26"/>
  <c r="X405" i="26"/>
  <c r="Y405" i="26"/>
  <c r="Z405" i="26"/>
  <c r="AA405" i="26"/>
  <c r="AB405" i="26"/>
  <c r="AC405" i="26"/>
  <c r="AD405" i="26"/>
  <c r="AE405" i="26"/>
  <c r="AF405" i="26"/>
  <c r="O406" i="26"/>
  <c r="P406" i="26"/>
  <c r="Q406" i="26"/>
  <c r="R406" i="26"/>
  <c r="S406" i="26"/>
  <c r="T406" i="26"/>
  <c r="U406" i="26"/>
  <c r="V406" i="26"/>
  <c r="W406" i="26"/>
  <c r="X406" i="26"/>
  <c r="Y406" i="26"/>
  <c r="Z406" i="26"/>
  <c r="AA406" i="26"/>
  <c r="AB406" i="26"/>
  <c r="AC406" i="26"/>
  <c r="AD406" i="26"/>
  <c r="AE406" i="26"/>
  <c r="AF406" i="26"/>
  <c r="N403" i="26"/>
  <c r="N404" i="26"/>
  <c r="N405" i="26"/>
  <c r="N406" i="26"/>
  <c r="N402" i="26"/>
  <c r="J402" i="26"/>
  <c r="K402" i="26"/>
  <c r="L402" i="26"/>
  <c r="J403" i="26"/>
  <c r="K403" i="26"/>
  <c r="L403" i="26"/>
  <c r="J404" i="26"/>
  <c r="K404" i="26"/>
  <c r="L404" i="26"/>
  <c r="J405" i="26"/>
  <c r="K405" i="26"/>
  <c r="L405" i="26"/>
  <c r="J406" i="26"/>
  <c r="K406" i="26"/>
  <c r="L406" i="26"/>
  <c r="I403" i="26"/>
  <c r="I404" i="26"/>
  <c r="I405" i="26"/>
  <c r="I406" i="26"/>
  <c r="I402" i="26"/>
  <c r="J397" i="26"/>
  <c r="K397" i="26"/>
  <c r="L397" i="26"/>
  <c r="J398" i="26"/>
  <c r="K398" i="26"/>
  <c r="L398" i="26"/>
  <c r="J399" i="26"/>
  <c r="K399" i="26"/>
  <c r="L399" i="26"/>
  <c r="J400" i="26"/>
  <c r="K400" i="26"/>
  <c r="L400" i="26"/>
  <c r="J401" i="26"/>
  <c r="K401" i="26"/>
  <c r="L401" i="26"/>
  <c r="I398" i="26"/>
  <c r="I399" i="26"/>
  <c r="I400" i="26"/>
  <c r="I401" i="26"/>
  <c r="I397" i="26"/>
  <c r="M230" i="26"/>
  <c r="M145" i="20"/>
  <c r="N145" i="20"/>
  <c r="O145" i="20"/>
  <c r="P145" i="20"/>
  <c r="Q145" i="20"/>
  <c r="R145" i="20"/>
  <c r="S145" i="20"/>
  <c r="T145" i="20"/>
  <c r="U145" i="20"/>
  <c r="V145" i="20"/>
  <c r="W145" i="20"/>
  <c r="M146" i="20"/>
  <c r="N146" i="20"/>
  <c r="O146" i="20"/>
  <c r="P146" i="20"/>
  <c r="Q146" i="20"/>
  <c r="R146" i="20"/>
  <c r="S146" i="20"/>
  <c r="T146" i="20"/>
  <c r="U146" i="20"/>
  <c r="V146" i="20"/>
  <c r="W146" i="20"/>
  <c r="M147" i="20"/>
  <c r="N147" i="20"/>
  <c r="O147" i="20"/>
  <c r="P147" i="20"/>
  <c r="Q147" i="20"/>
  <c r="R147" i="20"/>
  <c r="S147" i="20"/>
  <c r="T147" i="20"/>
  <c r="U147" i="20"/>
  <c r="V147" i="20"/>
  <c r="V150" i="20" s="1"/>
  <c r="W147" i="20"/>
  <c r="M148" i="20"/>
  <c r="N148" i="20"/>
  <c r="O148" i="20"/>
  <c r="P148" i="20"/>
  <c r="Q148" i="20"/>
  <c r="R148" i="20"/>
  <c r="S148" i="20"/>
  <c r="T148" i="20"/>
  <c r="U148" i="20"/>
  <c r="V148" i="20"/>
  <c r="W148" i="20"/>
  <c r="M149" i="20"/>
  <c r="N149" i="20"/>
  <c r="O149" i="20"/>
  <c r="P149" i="20"/>
  <c r="Q149" i="20"/>
  <c r="R149" i="20"/>
  <c r="S149" i="20"/>
  <c r="T149" i="20"/>
  <c r="U149" i="20"/>
  <c r="V149" i="20"/>
  <c r="W149" i="20"/>
  <c r="P150" i="20"/>
  <c r="M139" i="20"/>
  <c r="N139" i="20"/>
  <c r="O139" i="20"/>
  <c r="P139" i="20"/>
  <c r="Q139" i="20"/>
  <c r="Q144" i="20" s="1"/>
  <c r="R139" i="20"/>
  <c r="S139" i="20"/>
  <c r="T139" i="20"/>
  <c r="U139" i="20"/>
  <c r="V139" i="20"/>
  <c r="W139" i="20"/>
  <c r="W144" i="20" s="1"/>
  <c r="M140" i="20"/>
  <c r="N140" i="20"/>
  <c r="O140" i="20"/>
  <c r="P140" i="20"/>
  <c r="Q140" i="20"/>
  <c r="R140" i="20"/>
  <c r="S140" i="20"/>
  <c r="T140" i="20"/>
  <c r="U140" i="20"/>
  <c r="V140" i="20"/>
  <c r="W140" i="20"/>
  <c r="M141" i="20"/>
  <c r="N141" i="20"/>
  <c r="O141" i="20"/>
  <c r="P141" i="20"/>
  <c r="Q141" i="20"/>
  <c r="R141" i="20"/>
  <c r="S141" i="20"/>
  <c r="T141" i="20"/>
  <c r="U141" i="20"/>
  <c r="V141" i="20"/>
  <c r="W141" i="20"/>
  <c r="M142" i="20"/>
  <c r="N142" i="20"/>
  <c r="O142" i="20"/>
  <c r="P142" i="20"/>
  <c r="Q142" i="20"/>
  <c r="R142" i="20"/>
  <c r="S142" i="20"/>
  <c r="T142" i="20"/>
  <c r="U142" i="20"/>
  <c r="V142" i="20"/>
  <c r="W142" i="20"/>
  <c r="M143" i="20"/>
  <c r="N143" i="20"/>
  <c r="O143" i="20"/>
  <c r="P143" i="20"/>
  <c r="Q143" i="20"/>
  <c r="R143" i="20"/>
  <c r="S143" i="20"/>
  <c r="T143" i="20"/>
  <c r="U143" i="20"/>
  <c r="V143" i="20"/>
  <c r="W143" i="20"/>
  <c r="M127" i="20"/>
  <c r="N127" i="20"/>
  <c r="O127" i="20"/>
  <c r="P127" i="20"/>
  <c r="Q127" i="20"/>
  <c r="R127" i="20"/>
  <c r="S127" i="20"/>
  <c r="T127" i="20"/>
  <c r="U127" i="20"/>
  <c r="V127" i="20"/>
  <c r="W127" i="20"/>
  <c r="M128" i="20"/>
  <c r="N128" i="20"/>
  <c r="O128" i="20"/>
  <c r="P128" i="20"/>
  <c r="Q128" i="20"/>
  <c r="R128" i="20"/>
  <c r="S128" i="20"/>
  <c r="T128" i="20"/>
  <c r="U128" i="20"/>
  <c r="V128" i="20"/>
  <c r="W128" i="20"/>
  <c r="M129" i="20"/>
  <c r="N129" i="20"/>
  <c r="O129" i="20"/>
  <c r="P129" i="20"/>
  <c r="Q129" i="20"/>
  <c r="R129" i="20"/>
  <c r="S129" i="20"/>
  <c r="T129" i="20"/>
  <c r="U129" i="20"/>
  <c r="V129" i="20"/>
  <c r="V132" i="20" s="1"/>
  <c r="W129" i="20"/>
  <c r="M130" i="20"/>
  <c r="N130" i="20"/>
  <c r="O130" i="20"/>
  <c r="P130" i="20"/>
  <c r="Q130" i="20"/>
  <c r="R130" i="20"/>
  <c r="S130" i="20"/>
  <c r="T130" i="20"/>
  <c r="U130" i="20"/>
  <c r="V130" i="20"/>
  <c r="W130" i="20"/>
  <c r="M131" i="20"/>
  <c r="N131" i="20"/>
  <c r="O131" i="20"/>
  <c r="P131" i="20"/>
  <c r="Q131" i="20"/>
  <c r="R131" i="20"/>
  <c r="S131" i="20"/>
  <c r="T131" i="20"/>
  <c r="U131" i="20"/>
  <c r="V131" i="20"/>
  <c r="W131" i="20"/>
  <c r="P132" i="20"/>
  <c r="M121" i="20"/>
  <c r="N121" i="20"/>
  <c r="O121" i="20"/>
  <c r="P121" i="20"/>
  <c r="P126" i="20" s="1"/>
  <c r="Q121" i="20"/>
  <c r="Q126" i="20" s="1"/>
  <c r="R121" i="20"/>
  <c r="S121" i="20"/>
  <c r="T121" i="20"/>
  <c r="U121" i="20"/>
  <c r="V121" i="20"/>
  <c r="V126" i="20" s="1"/>
  <c r="W121" i="20"/>
  <c r="W126" i="20" s="1"/>
  <c r="M122" i="20"/>
  <c r="N122" i="20"/>
  <c r="O122" i="20"/>
  <c r="P122" i="20"/>
  <c r="Q122" i="20"/>
  <c r="R122" i="20"/>
  <c r="R126" i="20" s="1"/>
  <c r="S122" i="20"/>
  <c r="T122" i="20"/>
  <c r="U122" i="20"/>
  <c r="V122" i="20"/>
  <c r="W122" i="20"/>
  <c r="M123" i="20"/>
  <c r="M126" i="20" s="1"/>
  <c r="N123" i="20"/>
  <c r="O123" i="20"/>
  <c r="P123" i="20"/>
  <c r="Q123" i="20"/>
  <c r="R123" i="20"/>
  <c r="S123" i="20"/>
  <c r="T123" i="20"/>
  <c r="U123" i="20"/>
  <c r="V123" i="20"/>
  <c r="W123" i="20"/>
  <c r="M124" i="20"/>
  <c r="N124" i="20"/>
  <c r="N126" i="20" s="1"/>
  <c r="O124" i="20"/>
  <c r="P124" i="20"/>
  <c r="Q124" i="20"/>
  <c r="R124" i="20"/>
  <c r="S124" i="20"/>
  <c r="T124" i="20"/>
  <c r="T126" i="20" s="1"/>
  <c r="U124" i="20"/>
  <c r="V124" i="20"/>
  <c r="W124" i="20"/>
  <c r="M125" i="20"/>
  <c r="N125" i="20"/>
  <c r="O125" i="20"/>
  <c r="O126" i="20" s="1"/>
  <c r="P125" i="20"/>
  <c r="Q125" i="20"/>
  <c r="R125" i="20"/>
  <c r="S125" i="20"/>
  <c r="T125" i="20"/>
  <c r="U125" i="20"/>
  <c r="V125" i="20"/>
  <c r="W125" i="20"/>
  <c r="M115" i="20"/>
  <c r="N115" i="20"/>
  <c r="O115" i="20"/>
  <c r="P115" i="20"/>
  <c r="Q115" i="20"/>
  <c r="R115" i="20"/>
  <c r="S115" i="20"/>
  <c r="T115" i="20"/>
  <c r="U115" i="20"/>
  <c r="V115" i="20"/>
  <c r="W115" i="20"/>
  <c r="M116" i="20"/>
  <c r="N116" i="20"/>
  <c r="O116" i="20"/>
  <c r="P116" i="20"/>
  <c r="Q116" i="20"/>
  <c r="R116" i="20"/>
  <c r="S116" i="20"/>
  <c r="T116" i="20"/>
  <c r="U116" i="20"/>
  <c r="V116" i="20"/>
  <c r="W116" i="20"/>
  <c r="M117" i="20"/>
  <c r="N117" i="20"/>
  <c r="O117" i="20"/>
  <c r="P117" i="20"/>
  <c r="Q117" i="20"/>
  <c r="R117" i="20"/>
  <c r="S117" i="20"/>
  <c r="T117" i="20"/>
  <c r="U117" i="20"/>
  <c r="V117" i="20"/>
  <c r="V120" i="20" s="1"/>
  <c r="W117" i="20"/>
  <c r="M118" i="20"/>
  <c r="N118" i="20"/>
  <c r="O118" i="20"/>
  <c r="P118" i="20"/>
  <c r="Q118" i="20"/>
  <c r="R118" i="20"/>
  <c r="S118" i="20"/>
  <c r="T118" i="20"/>
  <c r="U118" i="20"/>
  <c r="V118" i="20"/>
  <c r="W118" i="20"/>
  <c r="M119" i="20"/>
  <c r="N119" i="20"/>
  <c r="O119" i="20"/>
  <c r="P119" i="20"/>
  <c r="Q119" i="20"/>
  <c r="R119" i="20"/>
  <c r="S119" i="20"/>
  <c r="T119" i="20"/>
  <c r="U119" i="20"/>
  <c r="V119" i="20"/>
  <c r="W119" i="20"/>
  <c r="P120" i="20"/>
  <c r="Q114" i="20"/>
  <c r="W114" i="20"/>
  <c r="M109" i="20"/>
  <c r="M114" i="20" s="1"/>
  <c r="N109" i="20"/>
  <c r="O109" i="20"/>
  <c r="P109" i="20"/>
  <c r="Q109" i="20"/>
  <c r="R109" i="20"/>
  <c r="R114" i="20" s="1"/>
  <c r="S109" i="20"/>
  <c r="T109" i="20"/>
  <c r="U109" i="20"/>
  <c r="V109" i="20"/>
  <c r="W109" i="20"/>
  <c r="M110" i="20"/>
  <c r="N110" i="20"/>
  <c r="O110" i="20"/>
  <c r="P110" i="20"/>
  <c r="Q110" i="20"/>
  <c r="R110" i="20"/>
  <c r="S110" i="20"/>
  <c r="T110" i="20"/>
  <c r="U110" i="20"/>
  <c r="V110" i="20"/>
  <c r="W110" i="20"/>
  <c r="M111" i="20"/>
  <c r="N111" i="20"/>
  <c r="N114" i="20" s="1"/>
  <c r="O111" i="20"/>
  <c r="P111" i="20"/>
  <c r="Q111" i="20"/>
  <c r="R111" i="20"/>
  <c r="S111" i="20"/>
  <c r="T111" i="20"/>
  <c r="T114" i="20" s="1"/>
  <c r="U111" i="20"/>
  <c r="V111" i="20"/>
  <c r="W111" i="20"/>
  <c r="M112" i="20"/>
  <c r="N112" i="20"/>
  <c r="O112" i="20"/>
  <c r="O114" i="20" s="1"/>
  <c r="P112" i="20"/>
  <c r="Q112" i="20"/>
  <c r="R112" i="20"/>
  <c r="S112" i="20"/>
  <c r="T112" i="20"/>
  <c r="U112" i="20"/>
  <c r="V112" i="20"/>
  <c r="W112" i="20"/>
  <c r="M113" i="20"/>
  <c r="N113" i="20"/>
  <c r="O113" i="20"/>
  <c r="P113" i="20"/>
  <c r="P114" i="20" s="1"/>
  <c r="Q113" i="20"/>
  <c r="R113" i="20"/>
  <c r="S113" i="20"/>
  <c r="T113" i="20"/>
  <c r="U113" i="20"/>
  <c r="V113" i="20"/>
  <c r="V114" i="20" s="1"/>
  <c r="W113" i="20"/>
  <c r="M103" i="20"/>
  <c r="N103" i="20"/>
  <c r="O103" i="20"/>
  <c r="P103" i="20"/>
  <c r="P108" i="20" s="1"/>
  <c r="Q103" i="20"/>
  <c r="Q108" i="20" s="1"/>
  <c r="R103" i="20"/>
  <c r="S103" i="20"/>
  <c r="T103" i="20"/>
  <c r="U103" i="20"/>
  <c r="V103" i="20"/>
  <c r="V108" i="20" s="1"/>
  <c r="W103" i="20"/>
  <c r="W108" i="20" s="1"/>
  <c r="M104" i="20"/>
  <c r="N104" i="20"/>
  <c r="O104" i="20"/>
  <c r="P104" i="20"/>
  <c r="Q104" i="20"/>
  <c r="R104" i="20"/>
  <c r="R108" i="20" s="1"/>
  <c r="S104" i="20"/>
  <c r="T104" i="20"/>
  <c r="U104" i="20"/>
  <c r="V104" i="20"/>
  <c r="W104" i="20"/>
  <c r="M105" i="20"/>
  <c r="M108" i="20" s="1"/>
  <c r="N105" i="20"/>
  <c r="O105" i="20"/>
  <c r="P105" i="20"/>
  <c r="Q105" i="20"/>
  <c r="R105" i="20"/>
  <c r="S105" i="20"/>
  <c r="S108" i="20" s="1"/>
  <c r="T105" i="20"/>
  <c r="U105" i="20"/>
  <c r="V105" i="20"/>
  <c r="W105" i="20"/>
  <c r="M106" i="20"/>
  <c r="N106" i="20"/>
  <c r="N108" i="20" s="1"/>
  <c r="O106" i="20"/>
  <c r="P106" i="20"/>
  <c r="Q106" i="20"/>
  <c r="R106" i="20"/>
  <c r="S106" i="20"/>
  <c r="T106" i="20"/>
  <c r="T108" i="20" s="1"/>
  <c r="U106" i="20"/>
  <c r="V106" i="20"/>
  <c r="W106" i="20"/>
  <c r="M107" i="20"/>
  <c r="N107" i="20"/>
  <c r="O107" i="20"/>
  <c r="O108" i="20" s="1"/>
  <c r="P107" i="20"/>
  <c r="Q107" i="20"/>
  <c r="R107" i="20"/>
  <c r="S107" i="20"/>
  <c r="T107" i="20"/>
  <c r="U107" i="20"/>
  <c r="U108" i="20" s="1"/>
  <c r="V107" i="20"/>
  <c r="W107" i="20"/>
  <c r="M97" i="20"/>
  <c r="N97" i="20"/>
  <c r="N102" i="20" s="1"/>
  <c r="O97" i="20"/>
  <c r="P97" i="20"/>
  <c r="Q97" i="20"/>
  <c r="R97" i="20"/>
  <c r="S97" i="20"/>
  <c r="T97" i="20"/>
  <c r="T102" i="20" s="1"/>
  <c r="U97" i="20"/>
  <c r="V97" i="20"/>
  <c r="W97" i="20"/>
  <c r="X97" i="20"/>
  <c r="Y97" i="20"/>
  <c r="M98" i="20"/>
  <c r="N98" i="20"/>
  <c r="O98" i="20"/>
  <c r="P98" i="20"/>
  <c r="Q98" i="20"/>
  <c r="R98" i="20"/>
  <c r="R102" i="20" s="1"/>
  <c r="S98" i="20"/>
  <c r="T98" i="20"/>
  <c r="U98" i="20"/>
  <c r="V98" i="20"/>
  <c r="W98" i="20"/>
  <c r="X98" i="20"/>
  <c r="Y98" i="20"/>
  <c r="M99" i="20"/>
  <c r="N99" i="20"/>
  <c r="O99" i="20"/>
  <c r="P99" i="20"/>
  <c r="Q99" i="20"/>
  <c r="R99" i="20"/>
  <c r="S99" i="20"/>
  <c r="T99" i="20"/>
  <c r="U99" i="20"/>
  <c r="V99" i="20"/>
  <c r="W99" i="20"/>
  <c r="X99" i="20"/>
  <c r="X102" i="20" s="1"/>
  <c r="Y99" i="20"/>
  <c r="M100" i="20"/>
  <c r="N100" i="20"/>
  <c r="O100" i="20"/>
  <c r="P100" i="20"/>
  <c r="Q100" i="20"/>
  <c r="R100" i="20"/>
  <c r="S100" i="20"/>
  <c r="T100" i="20"/>
  <c r="U100" i="20"/>
  <c r="V100" i="20"/>
  <c r="W100" i="20"/>
  <c r="X100" i="20"/>
  <c r="Y100" i="20"/>
  <c r="M101" i="20"/>
  <c r="N101" i="20"/>
  <c r="O101" i="20"/>
  <c r="P101" i="20"/>
  <c r="Q101" i="20"/>
  <c r="R101" i="20"/>
  <c r="S101" i="20"/>
  <c r="T101" i="20"/>
  <c r="U101" i="20"/>
  <c r="V101" i="20"/>
  <c r="W101" i="20"/>
  <c r="X101" i="20"/>
  <c r="Y101" i="20"/>
  <c r="M91" i="20"/>
  <c r="M96" i="20" s="1"/>
  <c r="N91" i="20"/>
  <c r="O91" i="20"/>
  <c r="P91" i="20"/>
  <c r="Q91" i="20"/>
  <c r="R91" i="20"/>
  <c r="S91" i="20"/>
  <c r="S96" i="20" s="1"/>
  <c r="T91" i="20"/>
  <c r="U91" i="20"/>
  <c r="V91" i="20"/>
  <c r="W91" i="20"/>
  <c r="X91" i="20"/>
  <c r="Y91" i="20"/>
  <c r="Y96" i="20" s="1"/>
  <c r="M92" i="20"/>
  <c r="N92" i="20"/>
  <c r="O92" i="20"/>
  <c r="P92" i="20"/>
  <c r="Q92" i="20"/>
  <c r="R92" i="20"/>
  <c r="R96" i="20" s="1"/>
  <c r="S92" i="20"/>
  <c r="T92" i="20"/>
  <c r="U92" i="20"/>
  <c r="V92" i="20"/>
  <c r="W92" i="20"/>
  <c r="X92" i="20"/>
  <c r="Y92" i="20"/>
  <c r="M93" i="20"/>
  <c r="N93" i="20"/>
  <c r="O93" i="20"/>
  <c r="P93" i="20"/>
  <c r="Q93" i="20"/>
  <c r="R93" i="20"/>
  <c r="S93" i="20"/>
  <c r="T93" i="20"/>
  <c r="U93" i="20"/>
  <c r="V93" i="20"/>
  <c r="W93" i="20"/>
  <c r="X93" i="20"/>
  <c r="Y93" i="20"/>
  <c r="M94" i="20"/>
  <c r="N94" i="20"/>
  <c r="O94" i="20"/>
  <c r="P94" i="20"/>
  <c r="Q94" i="20"/>
  <c r="R94" i="20"/>
  <c r="S94" i="20"/>
  <c r="T94" i="20"/>
  <c r="U94" i="20"/>
  <c r="V94" i="20"/>
  <c r="W94" i="20"/>
  <c r="X94" i="20"/>
  <c r="Y94" i="20"/>
  <c r="M95" i="20"/>
  <c r="N95" i="20"/>
  <c r="O95" i="20"/>
  <c r="P95" i="20"/>
  <c r="Q95" i="20"/>
  <c r="R95" i="20"/>
  <c r="S95" i="20"/>
  <c r="T95" i="20"/>
  <c r="U95" i="20"/>
  <c r="V95" i="20"/>
  <c r="W95" i="20"/>
  <c r="X95" i="20"/>
  <c r="Y95" i="20"/>
  <c r="X96" i="20"/>
  <c r="M79" i="20"/>
  <c r="M84" i="20" s="1"/>
  <c r="N79" i="20"/>
  <c r="O79" i="20"/>
  <c r="P79" i="20"/>
  <c r="Q79" i="20"/>
  <c r="R79" i="20"/>
  <c r="S79" i="20"/>
  <c r="T79" i="20"/>
  <c r="M80" i="20"/>
  <c r="N80" i="20"/>
  <c r="O80" i="20"/>
  <c r="P80" i="20"/>
  <c r="Q80" i="20"/>
  <c r="R80" i="20"/>
  <c r="R84" i="20" s="1"/>
  <c r="S80" i="20"/>
  <c r="T80" i="20"/>
  <c r="M81" i="20"/>
  <c r="N81" i="20"/>
  <c r="O81" i="20"/>
  <c r="P81" i="20"/>
  <c r="Q81" i="20"/>
  <c r="R81" i="20"/>
  <c r="S81" i="20"/>
  <c r="T81" i="20"/>
  <c r="M82" i="20"/>
  <c r="N82" i="20"/>
  <c r="O82" i="20"/>
  <c r="P82" i="20"/>
  <c r="Q82" i="20"/>
  <c r="R82" i="20"/>
  <c r="S82" i="20"/>
  <c r="T82" i="20"/>
  <c r="M83" i="20"/>
  <c r="N83" i="20"/>
  <c r="O83" i="20"/>
  <c r="P83" i="20"/>
  <c r="Q83" i="20"/>
  <c r="R83" i="20"/>
  <c r="S83" i="20"/>
  <c r="T83" i="20"/>
  <c r="M61" i="20"/>
  <c r="M66" i="20" s="1"/>
  <c r="N61" i="20"/>
  <c r="O61" i="20"/>
  <c r="P61" i="20"/>
  <c r="Q61" i="20"/>
  <c r="R61" i="20"/>
  <c r="S61" i="20"/>
  <c r="T61" i="20"/>
  <c r="M62" i="20"/>
  <c r="N62" i="20"/>
  <c r="O62" i="20"/>
  <c r="P62" i="20"/>
  <c r="Q62" i="20"/>
  <c r="R62" i="20"/>
  <c r="S62" i="20"/>
  <c r="S66" i="20" s="1"/>
  <c r="T62" i="20"/>
  <c r="M63" i="20"/>
  <c r="N63" i="20"/>
  <c r="O63" i="20"/>
  <c r="P63" i="20"/>
  <c r="P66" i="20" s="1"/>
  <c r="Q63" i="20"/>
  <c r="R63" i="20"/>
  <c r="S63" i="20"/>
  <c r="T63" i="20"/>
  <c r="M64" i="20"/>
  <c r="N64" i="20"/>
  <c r="O64" i="20"/>
  <c r="P64" i="20"/>
  <c r="Q64" i="20"/>
  <c r="R64" i="20"/>
  <c r="S64" i="20"/>
  <c r="T64" i="20"/>
  <c r="M65" i="20"/>
  <c r="N65" i="20"/>
  <c r="O65" i="20"/>
  <c r="P65" i="20"/>
  <c r="Q65" i="20"/>
  <c r="R65" i="20"/>
  <c r="S65" i="20"/>
  <c r="T65" i="20"/>
  <c r="M55" i="20"/>
  <c r="N55" i="20"/>
  <c r="O55" i="20"/>
  <c r="P55" i="20"/>
  <c r="Q55" i="20"/>
  <c r="R55" i="20"/>
  <c r="S55" i="20"/>
  <c r="T55" i="20"/>
  <c r="U55" i="20"/>
  <c r="V55" i="20"/>
  <c r="W55" i="20"/>
  <c r="M56" i="20"/>
  <c r="N56" i="20"/>
  <c r="O56" i="20"/>
  <c r="P56" i="20"/>
  <c r="Q56" i="20"/>
  <c r="R56" i="20"/>
  <c r="S56" i="20"/>
  <c r="T56" i="20"/>
  <c r="U56" i="20"/>
  <c r="V56" i="20"/>
  <c r="W56" i="20"/>
  <c r="M57" i="20"/>
  <c r="N57" i="20"/>
  <c r="O57" i="20"/>
  <c r="P57" i="20"/>
  <c r="Q57" i="20"/>
  <c r="R57" i="20"/>
  <c r="S57" i="20"/>
  <c r="T57" i="20"/>
  <c r="U57" i="20"/>
  <c r="V57" i="20"/>
  <c r="V60" i="20" s="1"/>
  <c r="W57" i="20"/>
  <c r="M58" i="20"/>
  <c r="N58" i="20"/>
  <c r="O58" i="20"/>
  <c r="P58" i="20"/>
  <c r="Q58" i="20"/>
  <c r="R58" i="20"/>
  <c r="S58" i="20"/>
  <c r="T58" i="20"/>
  <c r="U58" i="20"/>
  <c r="V58" i="20"/>
  <c r="W58" i="20"/>
  <c r="M59" i="20"/>
  <c r="N59" i="20"/>
  <c r="O59" i="20"/>
  <c r="P59" i="20"/>
  <c r="Q59" i="20"/>
  <c r="R59" i="20"/>
  <c r="S59" i="20"/>
  <c r="T59" i="20"/>
  <c r="U59" i="20"/>
  <c r="V59" i="20"/>
  <c r="W59" i="20"/>
  <c r="P60" i="20"/>
  <c r="M49" i="20"/>
  <c r="N49" i="20"/>
  <c r="O49" i="20"/>
  <c r="P49" i="20"/>
  <c r="P54" i="20" s="1"/>
  <c r="Q49" i="20"/>
  <c r="Q54" i="20" s="1"/>
  <c r="R49" i="20"/>
  <c r="S49" i="20"/>
  <c r="T49" i="20"/>
  <c r="U49" i="20"/>
  <c r="V49" i="20"/>
  <c r="V54" i="20" s="1"/>
  <c r="W49" i="20"/>
  <c r="W54" i="20" s="1"/>
  <c r="M50" i="20"/>
  <c r="N50" i="20"/>
  <c r="O50" i="20"/>
  <c r="P50" i="20"/>
  <c r="Q50" i="20"/>
  <c r="R50" i="20"/>
  <c r="S50" i="20"/>
  <c r="T50" i="20"/>
  <c r="U50" i="20"/>
  <c r="V50" i="20"/>
  <c r="W50" i="20"/>
  <c r="M51" i="20"/>
  <c r="N51" i="20"/>
  <c r="O51" i="20"/>
  <c r="P51" i="20"/>
  <c r="Q51" i="20"/>
  <c r="R51" i="20"/>
  <c r="S51" i="20"/>
  <c r="T51" i="20"/>
  <c r="U51" i="20"/>
  <c r="V51" i="20"/>
  <c r="W51" i="20"/>
  <c r="M52" i="20"/>
  <c r="N52" i="20"/>
  <c r="O52" i="20"/>
  <c r="P52" i="20"/>
  <c r="Q52" i="20"/>
  <c r="R52" i="20"/>
  <c r="S52" i="20"/>
  <c r="T52" i="20"/>
  <c r="U52" i="20"/>
  <c r="V52" i="20"/>
  <c r="W52" i="20"/>
  <c r="M53" i="20"/>
  <c r="N53" i="20"/>
  <c r="O53" i="20"/>
  <c r="P53" i="20"/>
  <c r="Q53" i="20"/>
  <c r="R53" i="20"/>
  <c r="S53" i="20"/>
  <c r="T53" i="20"/>
  <c r="U53" i="20"/>
  <c r="V53" i="20"/>
  <c r="W53" i="20"/>
  <c r="M43" i="20"/>
  <c r="N43" i="20"/>
  <c r="O43" i="20"/>
  <c r="P43" i="20"/>
  <c r="Q43" i="20"/>
  <c r="R43" i="20"/>
  <c r="S43" i="20"/>
  <c r="T43" i="20"/>
  <c r="U43" i="20"/>
  <c r="V43" i="20"/>
  <c r="W43" i="20"/>
  <c r="M44" i="20"/>
  <c r="N44" i="20"/>
  <c r="O44" i="20"/>
  <c r="P44" i="20"/>
  <c r="Q44" i="20"/>
  <c r="R44" i="20"/>
  <c r="S44" i="20"/>
  <c r="T44" i="20"/>
  <c r="U44" i="20"/>
  <c r="V44" i="20"/>
  <c r="W44" i="20"/>
  <c r="M45" i="20"/>
  <c r="N45" i="20"/>
  <c r="O45" i="20"/>
  <c r="P45" i="20"/>
  <c r="Q45" i="20"/>
  <c r="R45" i="20"/>
  <c r="S45" i="20"/>
  <c r="T45" i="20"/>
  <c r="U45" i="20"/>
  <c r="V45" i="20"/>
  <c r="V48" i="20" s="1"/>
  <c r="W45" i="20"/>
  <c r="M46" i="20"/>
  <c r="N46" i="20"/>
  <c r="O46" i="20"/>
  <c r="P46" i="20"/>
  <c r="Q46" i="20"/>
  <c r="R46" i="20"/>
  <c r="S46" i="20"/>
  <c r="T46" i="20"/>
  <c r="U46" i="20"/>
  <c r="V46" i="20"/>
  <c r="W46" i="20"/>
  <c r="M47" i="20"/>
  <c r="N47" i="20"/>
  <c r="O47" i="20"/>
  <c r="P47" i="20"/>
  <c r="Q47" i="20"/>
  <c r="R47" i="20"/>
  <c r="S47" i="20"/>
  <c r="T47" i="20"/>
  <c r="U47" i="20"/>
  <c r="V47" i="20"/>
  <c r="W47" i="20"/>
  <c r="P48" i="20"/>
  <c r="M37" i="20"/>
  <c r="N37" i="20"/>
  <c r="O37" i="20"/>
  <c r="P37" i="20"/>
  <c r="P42" i="20" s="1"/>
  <c r="Q37" i="20"/>
  <c r="Q42" i="20" s="1"/>
  <c r="R37" i="20"/>
  <c r="S37" i="20"/>
  <c r="T37" i="20"/>
  <c r="U37" i="20"/>
  <c r="V37" i="20"/>
  <c r="V42" i="20" s="1"/>
  <c r="W37" i="20"/>
  <c r="W42" i="20" s="1"/>
  <c r="M38" i="20"/>
  <c r="N38" i="20"/>
  <c r="O38" i="20"/>
  <c r="P38" i="20"/>
  <c r="Q38" i="20"/>
  <c r="R38" i="20"/>
  <c r="R42" i="20" s="1"/>
  <c r="S38" i="20"/>
  <c r="T38" i="20"/>
  <c r="U38" i="20"/>
  <c r="V38" i="20"/>
  <c r="W38" i="20"/>
  <c r="M39" i="20"/>
  <c r="M42" i="20" s="1"/>
  <c r="N39" i="20"/>
  <c r="O39" i="20"/>
  <c r="P39" i="20"/>
  <c r="Q39" i="20"/>
  <c r="R39" i="20"/>
  <c r="S39" i="20"/>
  <c r="S42" i="20" s="1"/>
  <c r="T39" i="20"/>
  <c r="U39" i="20"/>
  <c r="V39" i="20"/>
  <c r="W39" i="20"/>
  <c r="M40" i="20"/>
  <c r="N40" i="20"/>
  <c r="N42" i="20" s="1"/>
  <c r="O40" i="20"/>
  <c r="P40" i="20"/>
  <c r="Q40" i="20"/>
  <c r="R40" i="20"/>
  <c r="S40" i="20"/>
  <c r="T40" i="20"/>
  <c r="T42" i="20" s="1"/>
  <c r="U40" i="20"/>
  <c r="V40" i="20"/>
  <c r="W40" i="20"/>
  <c r="M41" i="20"/>
  <c r="N41" i="20"/>
  <c r="O41" i="20"/>
  <c r="O42" i="20" s="1"/>
  <c r="P41" i="20"/>
  <c r="Q41" i="20"/>
  <c r="R41" i="20"/>
  <c r="S41" i="20"/>
  <c r="T41" i="20"/>
  <c r="U41" i="20"/>
  <c r="U42" i="20" s="1"/>
  <c r="V41" i="20"/>
  <c r="W41" i="20"/>
  <c r="S31" i="20"/>
  <c r="S36" i="20" s="1"/>
  <c r="T31" i="20"/>
  <c r="T36" i="20" s="1"/>
  <c r="S32" i="20"/>
  <c r="T32" i="20"/>
  <c r="S33" i="20"/>
  <c r="T33" i="20"/>
  <c r="S34" i="20"/>
  <c r="T34" i="20"/>
  <c r="S35" i="20"/>
  <c r="T35" i="20"/>
  <c r="N31" i="20"/>
  <c r="N32" i="20"/>
  <c r="N33" i="20"/>
  <c r="N34" i="20"/>
  <c r="N35" i="20"/>
  <c r="S25" i="20"/>
  <c r="S30" i="20" s="1"/>
  <c r="T25" i="20"/>
  <c r="S26" i="20"/>
  <c r="T26" i="20"/>
  <c r="S27" i="20"/>
  <c r="T27" i="20"/>
  <c r="S28" i="20"/>
  <c r="T28" i="20"/>
  <c r="S29" i="20"/>
  <c r="T29" i="20"/>
  <c r="N25" i="20"/>
  <c r="N30" i="20" s="1"/>
  <c r="O25" i="20"/>
  <c r="P25" i="20"/>
  <c r="Q25" i="20"/>
  <c r="N26" i="20"/>
  <c r="O26" i="20"/>
  <c r="O30" i="20" s="1"/>
  <c r="P26" i="20"/>
  <c r="P30" i="20" s="1"/>
  <c r="Q26" i="20"/>
  <c r="N27" i="20"/>
  <c r="O27" i="20"/>
  <c r="P27" i="20"/>
  <c r="Q27" i="20"/>
  <c r="Q30" i="20" s="1"/>
  <c r="N28" i="20"/>
  <c r="O28" i="20"/>
  <c r="P28" i="20"/>
  <c r="Q28" i="20"/>
  <c r="N29" i="20"/>
  <c r="O29" i="20"/>
  <c r="P29" i="20"/>
  <c r="Q29" i="20"/>
  <c r="S67" i="20"/>
  <c r="S72" i="20" s="1"/>
  <c r="T67" i="20"/>
  <c r="T72" i="20" s="1"/>
  <c r="U67" i="20"/>
  <c r="V67" i="20"/>
  <c r="W67" i="20"/>
  <c r="S68" i="20"/>
  <c r="T68" i="20"/>
  <c r="U68" i="20"/>
  <c r="U72" i="20" s="1"/>
  <c r="V68" i="20"/>
  <c r="W68" i="20"/>
  <c r="S69" i="20"/>
  <c r="T69" i="20"/>
  <c r="U69" i="20"/>
  <c r="V69" i="20"/>
  <c r="V72" i="20" s="1"/>
  <c r="W69" i="20"/>
  <c r="S70" i="20"/>
  <c r="T70" i="20"/>
  <c r="U70" i="20"/>
  <c r="V70" i="20"/>
  <c r="W70" i="20"/>
  <c r="W72" i="20" s="1"/>
  <c r="S71" i="20"/>
  <c r="T71" i="20"/>
  <c r="U71" i="20"/>
  <c r="V71" i="20"/>
  <c r="W71" i="20"/>
  <c r="N67" i="20"/>
  <c r="N72" i="20" s="1"/>
  <c r="O67" i="20"/>
  <c r="O72" i="20" s="1"/>
  <c r="P67" i="20"/>
  <c r="P72" i="20" s="1"/>
  <c r="Q67" i="20"/>
  <c r="N68" i="20"/>
  <c r="O68" i="20"/>
  <c r="P68" i="20"/>
  <c r="Q68" i="20"/>
  <c r="N69" i="20"/>
  <c r="O69" i="20"/>
  <c r="P69" i="20"/>
  <c r="Q69" i="20"/>
  <c r="Q72" i="20" s="1"/>
  <c r="N70" i="20"/>
  <c r="O70" i="20"/>
  <c r="P70" i="20"/>
  <c r="Q70" i="20"/>
  <c r="N71" i="20"/>
  <c r="O71" i="20"/>
  <c r="P71" i="20"/>
  <c r="Q71" i="20"/>
  <c r="S73" i="20"/>
  <c r="S78" i="20" s="1"/>
  <c r="T73" i="20"/>
  <c r="T78" i="20" s="1"/>
  <c r="U73" i="20"/>
  <c r="V73" i="20"/>
  <c r="W73" i="20"/>
  <c r="S74" i="20"/>
  <c r="T74" i="20"/>
  <c r="U74" i="20"/>
  <c r="V74" i="20"/>
  <c r="W74" i="20"/>
  <c r="S75" i="20"/>
  <c r="T75" i="20"/>
  <c r="U75" i="20"/>
  <c r="V75" i="20"/>
  <c r="W75" i="20"/>
  <c r="S76" i="20"/>
  <c r="T76" i="20"/>
  <c r="U76" i="20"/>
  <c r="V76" i="20"/>
  <c r="W76" i="20"/>
  <c r="S77" i="20"/>
  <c r="T77" i="20"/>
  <c r="U77" i="20"/>
  <c r="V77" i="20"/>
  <c r="W77" i="20"/>
  <c r="N73" i="20"/>
  <c r="N78" i="20" s="1"/>
  <c r="O73" i="20"/>
  <c r="P73" i="20"/>
  <c r="Q73" i="20"/>
  <c r="N74" i="20"/>
  <c r="O74" i="20"/>
  <c r="P74" i="20"/>
  <c r="Q74" i="20"/>
  <c r="N75" i="20"/>
  <c r="O75" i="20"/>
  <c r="P75" i="20"/>
  <c r="Q75" i="20"/>
  <c r="N76" i="20"/>
  <c r="O76" i="20"/>
  <c r="P76" i="20"/>
  <c r="Q76" i="20"/>
  <c r="N77" i="20"/>
  <c r="O77" i="20"/>
  <c r="P77" i="20"/>
  <c r="Q77" i="20"/>
  <c r="S85" i="20"/>
  <c r="S90" i="20" s="1"/>
  <c r="T85" i="20"/>
  <c r="T90" i="20" s="1"/>
  <c r="U85" i="20"/>
  <c r="V85" i="20"/>
  <c r="W85" i="20"/>
  <c r="S86" i="20"/>
  <c r="T86" i="20"/>
  <c r="U86" i="20"/>
  <c r="V86" i="20"/>
  <c r="W86" i="20"/>
  <c r="S87" i="20"/>
  <c r="T87" i="20"/>
  <c r="U87" i="20"/>
  <c r="V87" i="20"/>
  <c r="W87" i="20"/>
  <c r="S88" i="20"/>
  <c r="T88" i="20"/>
  <c r="U88" i="20"/>
  <c r="V88" i="20"/>
  <c r="W88" i="20"/>
  <c r="S89" i="20"/>
  <c r="T89" i="20"/>
  <c r="U89" i="20"/>
  <c r="V89" i="20"/>
  <c r="W89" i="20"/>
  <c r="N85" i="20"/>
  <c r="O85" i="20"/>
  <c r="P85" i="20"/>
  <c r="Q85" i="20"/>
  <c r="N86" i="20"/>
  <c r="O86" i="20"/>
  <c r="P86" i="20"/>
  <c r="Q86" i="20"/>
  <c r="N87" i="20"/>
  <c r="O87" i="20"/>
  <c r="P87" i="20"/>
  <c r="Q87" i="20"/>
  <c r="N88" i="20"/>
  <c r="O88" i="20"/>
  <c r="P88" i="20"/>
  <c r="Q88" i="20"/>
  <c r="N89" i="20"/>
  <c r="O89" i="20"/>
  <c r="P89" i="20"/>
  <c r="Q89" i="20"/>
  <c r="AV127" i="20"/>
  <c r="AW127" i="20"/>
  <c r="AX127" i="20"/>
  <c r="AY127" i="20"/>
  <c r="AZ127" i="20"/>
  <c r="BA127" i="20"/>
  <c r="BB127" i="20"/>
  <c r="BC127" i="20"/>
  <c r="BD127" i="20"/>
  <c r="AV128" i="20"/>
  <c r="AW128" i="20"/>
  <c r="AX128" i="20"/>
  <c r="AY128" i="20"/>
  <c r="AZ128" i="20"/>
  <c r="BA128" i="20"/>
  <c r="BB128" i="20"/>
  <c r="BC128" i="20"/>
  <c r="BD128" i="20"/>
  <c r="AV129" i="20"/>
  <c r="AW129" i="20"/>
  <c r="AX129" i="20"/>
  <c r="AY129" i="20"/>
  <c r="AZ129" i="20"/>
  <c r="BA129" i="20"/>
  <c r="BB129" i="20"/>
  <c r="BC129" i="20"/>
  <c r="BD129" i="20"/>
  <c r="AV130" i="20"/>
  <c r="AW130" i="20"/>
  <c r="AX130" i="20"/>
  <c r="AY130" i="20"/>
  <c r="AZ130" i="20"/>
  <c r="BA130" i="20"/>
  <c r="BB130" i="20"/>
  <c r="BC130" i="20"/>
  <c r="BD130" i="20"/>
  <c r="AV131" i="20"/>
  <c r="AW131" i="20"/>
  <c r="AX131" i="20"/>
  <c r="AY131" i="20"/>
  <c r="AZ131" i="20"/>
  <c r="BA131" i="20"/>
  <c r="BB131" i="20"/>
  <c r="BC131" i="20"/>
  <c r="BD131" i="20"/>
  <c r="AP131" i="20"/>
  <c r="AQ131" i="20"/>
  <c r="AR131" i="20"/>
  <c r="AS131" i="20"/>
  <c r="AT131" i="20"/>
  <c r="AQ130" i="20"/>
  <c r="AR130" i="20"/>
  <c r="AS130" i="20"/>
  <c r="AT130" i="20"/>
  <c r="AP130" i="20"/>
  <c r="AK129" i="20"/>
  <c r="AL129" i="20"/>
  <c r="AJ129" i="20"/>
  <c r="AM128" i="20"/>
  <c r="AN128" i="20"/>
  <c r="AO128" i="20"/>
  <c r="AN127" i="20"/>
  <c r="AO127" i="20"/>
  <c r="AM127" i="20"/>
  <c r="AF130" i="20"/>
  <c r="AG130" i="20"/>
  <c r="AH130" i="20"/>
  <c r="AG127" i="20"/>
  <c r="AH127" i="20"/>
  <c r="AF127" i="20"/>
  <c r="X127" i="20"/>
  <c r="Y127" i="20"/>
  <c r="Z127" i="20"/>
  <c r="AA127" i="20"/>
  <c r="AB127" i="20"/>
  <c r="AC127" i="20"/>
  <c r="AD127" i="20"/>
  <c r="AE127" i="20"/>
  <c r="X128" i="20"/>
  <c r="Y128" i="20"/>
  <c r="Z128" i="20"/>
  <c r="AA128" i="20"/>
  <c r="AB128" i="20"/>
  <c r="AC128" i="20"/>
  <c r="AD128" i="20"/>
  <c r="AE128" i="20"/>
  <c r="X129" i="20"/>
  <c r="Y129" i="20"/>
  <c r="Z129" i="20"/>
  <c r="AA129" i="20"/>
  <c r="AB129" i="20"/>
  <c r="AC129" i="20"/>
  <c r="AD129" i="20"/>
  <c r="AE129" i="20"/>
  <c r="X130" i="20"/>
  <c r="Y130" i="20"/>
  <c r="Z130" i="20"/>
  <c r="AA130" i="20"/>
  <c r="AB130" i="20"/>
  <c r="AC130" i="20"/>
  <c r="AD130" i="20"/>
  <c r="AE130" i="20"/>
  <c r="X131" i="20"/>
  <c r="Y131" i="20"/>
  <c r="Z131" i="20"/>
  <c r="AA131" i="20"/>
  <c r="AB131" i="20"/>
  <c r="AC131" i="20"/>
  <c r="AD131" i="20"/>
  <c r="AE131" i="20"/>
  <c r="I127" i="20"/>
  <c r="J127" i="20"/>
  <c r="K127" i="20"/>
  <c r="I128" i="20"/>
  <c r="J128" i="20"/>
  <c r="K128" i="20"/>
  <c r="I129" i="20"/>
  <c r="J129" i="20"/>
  <c r="K129" i="20"/>
  <c r="I130" i="20"/>
  <c r="J130" i="20"/>
  <c r="K130" i="20"/>
  <c r="I131" i="20"/>
  <c r="J131" i="20"/>
  <c r="K131" i="20"/>
  <c r="H128" i="20"/>
  <c r="H129" i="20"/>
  <c r="H130" i="20"/>
  <c r="H131" i="20"/>
  <c r="H127" i="20"/>
  <c r="AW19" i="20"/>
  <c r="AX19" i="20"/>
  <c r="AY19" i="20"/>
  <c r="AZ19" i="20"/>
  <c r="BA19" i="20"/>
  <c r="BB19" i="20"/>
  <c r="BC19" i="20"/>
  <c r="BD19" i="20"/>
  <c r="AW20" i="20"/>
  <c r="AX20" i="20"/>
  <c r="AY20" i="20"/>
  <c r="AZ20" i="20"/>
  <c r="BA20" i="20"/>
  <c r="BB20" i="20"/>
  <c r="BC20" i="20"/>
  <c r="BD20" i="20"/>
  <c r="AW21" i="20"/>
  <c r="AX21" i="20"/>
  <c r="AY21" i="20"/>
  <c r="AZ21" i="20"/>
  <c r="BA21" i="20"/>
  <c r="BB21" i="20"/>
  <c r="BC21" i="20"/>
  <c r="BD21" i="20"/>
  <c r="AW22" i="20"/>
  <c r="AX22" i="20"/>
  <c r="AY22" i="20"/>
  <c r="AZ22" i="20"/>
  <c r="BA22" i="20"/>
  <c r="BB22" i="20"/>
  <c r="BC22" i="20"/>
  <c r="BD22" i="20"/>
  <c r="AW23" i="20"/>
  <c r="AX23" i="20"/>
  <c r="AY23" i="20"/>
  <c r="AZ23" i="20"/>
  <c r="BA23" i="20"/>
  <c r="BB23" i="20"/>
  <c r="BC23" i="20"/>
  <c r="BD23" i="20"/>
  <c r="AV20" i="20"/>
  <c r="AV21" i="20"/>
  <c r="AV22" i="20"/>
  <c r="AV23" i="20"/>
  <c r="AV19" i="20"/>
  <c r="AQ23" i="20"/>
  <c r="AR23" i="20"/>
  <c r="AS23" i="20"/>
  <c r="AT23" i="20"/>
  <c r="AP23" i="20"/>
  <c r="AQ22" i="20"/>
  <c r="AR22" i="20"/>
  <c r="AS22" i="20"/>
  <c r="AT22" i="20"/>
  <c r="AP22" i="20"/>
  <c r="AK21" i="20"/>
  <c r="AL21" i="20"/>
  <c r="AJ21" i="20"/>
  <c r="AM20" i="20"/>
  <c r="AN20" i="20"/>
  <c r="AO20" i="20"/>
  <c r="AN19" i="20"/>
  <c r="AO19" i="20"/>
  <c r="AM19" i="20"/>
  <c r="AG19" i="20"/>
  <c r="AH19" i="20"/>
  <c r="AG20" i="20"/>
  <c r="AH20" i="20"/>
  <c r="AG21" i="20"/>
  <c r="AH21" i="20"/>
  <c r="AG22" i="20"/>
  <c r="AH22" i="20"/>
  <c r="AG23" i="20"/>
  <c r="AH23" i="20"/>
  <c r="AF20" i="20"/>
  <c r="AF21" i="20"/>
  <c r="AF22" i="20"/>
  <c r="AF23" i="20"/>
  <c r="AF19" i="20"/>
  <c r="N19" i="20"/>
  <c r="N24" i="20" s="1"/>
  <c r="O19" i="20"/>
  <c r="P19" i="20"/>
  <c r="Q19" i="20"/>
  <c r="R19" i="20"/>
  <c r="S19" i="20"/>
  <c r="S24" i="20" s="1"/>
  <c r="T19" i="20"/>
  <c r="T24" i="20" s="1"/>
  <c r="U19" i="20"/>
  <c r="V19" i="20"/>
  <c r="W19" i="20"/>
  <c r="X19" i="20"/>
  <c r="Y19" i="20"/>
  <c r="Z19" i="20"/>
  <c r="AA19" i="20"/>
  <c r="AB19" i="20"/>
  <c r="AC19" i="20"/>
  <c r="AD19" i="20"/>
  <c r="AE19" i="20"/>
  <c r="N20" i="20"/>
  <c r="O20" i="20"/>
  <c r="P20" i="20"/>
  <c r="Q20" i="20"/>
  <c r="R20" i="20"/>
  <c r="S20" i="20"/>
  <c r="T20" i="20"/>
  <c r="U20" i="20"/>
  <c r="V20" i="20"/>
  <c r="W20" i="20"/>
  <c r="X20" i="20"/>
  <c r="Y20" i="20"/>
  <c r="Z20" i="20"/>
  <c r="AA20" i="20"/>
  <c r="AB20" i="20"/>
  <c r="AC20" i="20"/>
  <c r="AD20" i="20"/>
  <c r="AE20" i="20"/>
  <c r="N21" i="20"/>
  <c r="O21" i="20"/>
  <c r="P21" i="20"/>
  <c r="Q21" i="20"/>
  <c r="R21" i="20"/>
  <c r="S21" i="20"/>
  <c r="T21" i="20"/>
  <c r="U21" i="20"/>
  <c r="V21" i="20"/>
  <c r="W21" i="20"/>
  <c r="X21" i="20"/>
  <c r="Y21" i="20"/>
  <c r="Z21" i="20"/>
  <c r="AA21" i="20"/>
  <c r="AB21" i="20"/>
  <c r="AC21" i="20"/>
  <c r="AD21" i="20"/>
  <c r="AE21" i="20"/>
  <c r="N22" i="20"/>
  <c r="O22" i="20"/>
  <c r="P22" i="20"/>
  <c r="Q22" i="20"/>
  <c r="R22" i="20"/>
  <c r="S22" i="20"/>
  <c r="T22" i="20"/>
  <c r="U22" i="20"/>
  <c r="V22" i="20"/>
  <c r="W22" i="20"/>
  <c r="X22" i="20"/>
  <c r="Y22" i="20"/>
  <c r="Z22" i="20"/>
  <c r="AA22" i="20"/>
  <c r="AB22" i="20"/>
  <c r="AC22" i="20"/>
  <c r="AD22" i="20"/>
  <c r="AE22" i="20"/>
  <c r="N23" i="20"/>
  <c r="O23" i="20"/>
  <c r="P23" i="20"/>
  <c r="Q23" i="20"/>
  <c r="R23" i="20"/>
  <c r="S23" i="20"/>
  <c r="T23" i="20"/>
  <c r="U23" i="20"/>
  <c r="V23" i="20"/>
  <c r="W23" i="20"/>
  <c r="X23" i="20"/>
  <c r="Y23" i="20"/>
  <c r="Z23" i="20"/>
  <c r="AA23" i="20"/>
  <c r="AB23" i="20"/>
  <c r="AC23" i="20"/>
  <c r="AD23" i="20"/>
  <c r="AE23" i="20"/>
  <c r="M20" i="20"/>
  <c r="M21" i="20"/>
  <c r="M22" i="20"/>
  <c r="M23" i="20"/>
  <c r="M19" i="20"/>
  <c r="I19" i="20"/>
  <c r="J19" i="20"/>
  <c r="K19" i="20"/>
  <c r="I20" i="20"/>
  <c r="J20" i="20"/>
  <c r="K20" i="20"/>
  <c r="I21" i="20"/>
  <c r="J21" i="20"/>
  <c r="K21" i="20"/>
  <c r="I22" i="20"/>
  <c r="J22" i="20"/>
  <c r="K22" i="20"/>
  <c r="I23" i="20"/>
  <c r="J23" i="20"/>
  <c r="K23" i="20"/>
  <c r="H20" i="20"/>
  <c r="H21" i="20"/>
  <c r="H22" i="20"/>
  <c r="H23" i="20"/>
  <c r="H19" i="20"/>
  <c r="S114" i="20" l="1"/>
  <c r="U114" i="20"/>
  <c r="U126" i="20"/>
  <c r="S126" i="20"/>
  <c r="N90" i="20"/>
  <c r="T66" i="20"/>
  <c r="Y102" i="20"/>
  <c r="P138" i="20"/>
  <c r="W138" i="20"/>
  <c r="N36" i="20"/>
  <c r="U96" i="20"/>
  <c r="O96" i="20"/>
  <c r="V96" i="20"/>
  <c r="P96" i="20"/>
  <c r="W96" i="20"/>
  <c r="Q96" i="20"/>
  <c r="U144" i="20"/>
  <c r="O144" i="20"/>
  <c r="S138" i="20"/>
  <c r="M138" i="20"/>
  <c r="T138" i="20"/>
  <c r="N138" i="20"/>
  <c r="O138" i="20"/>
  <c r="O66" i="20"/>
  <c r="R66" i="20"/>
  <c r="T84" i="20"/>
  <c r="M102" i="20"/>
  <c r="U48" i="20"/>
  <c r="O48" i="20"/>
  <c r="T48" i="20"/>
  <c r="N48" i="20"/>
  <c r="S48" i="20"/>
  <c r="M48" i="20"/>
  <c r="R48" i="20"/>
  <c r="W48" i="20"/>
  <c r="Q48" i="20"/>
  <c r="U60" i="20"/>
  <c r="O60" i="20"/>
  <c r="T60" i="20"/>
  <c r="N60" i="20"/>
  <c r="S60" i="20"/>
  <c r="M60" i="20"/>
  <c r="R60" i="20"/>
  <c r="W60" i="20"/>
  <c r="Q60" i="20"/>
  <c r="U102" i="20"/>
  <c r="O102" i="20"/>
  <c r="W102" i="20"/>
  <c r="Q102" i="20"/>
  <c r="T120" i="20"/>
  <c r="N120" i="20"/>
  <c r="S120" i="20"/>
  <c r="M120" i="20"/>
  <c r="R120" i="20"/>
  <c r="W120" i="20"/>
  <c r="Q120" i="20"/>
  <c r="U132" i="20"/>
  <c r="O132" i="20"/>
  <c r="T132" i="20"/>
  <c r="N132" i="20"/>
  <c r="S132" i="20"/>
  <c r="M132" i="20"/>
  <c r="R132" i="20"/>
  <c r="W132" i="20"/>
  <c r="Q132" i="20"/>
  <c r="U150" i="20"/>
  <c r="O150" i="20"/>
  <c r="T150" i="20"/>
  <c r="N150" i="20"/>
  <c r="S150" i="20"/>
  <c r="M150" i="20"/>
  <c r="R150" i="20"/>
  <c r="W150" i="20"/>
  <c r="Q150" i="20"/>
  <c r="N66" i="20"/>
  <c r="N84" i="20"/>
  <c r="Q138" i="20"/>
  <c r="T30" i="20"/>
  <c r="Q66" i="20"/>
  <c r="S84" i="20"/>
  <c r="O84" i="20"/>
  <c r="Q84" i="20"/>
  <c r="T96" i="20"/>
  <c r="N96" i="20"/>
  <c r="V102" i="20"/>
  <c r="P102" i="20"/>
  <c r="T144" i="20"/>
  <c r="N144" i="20"/>
  <c r="S144" i="20"/>
  <c r="M144" i="20"/>
  <c r="S102" i="20"/>
  <c r="V138" i="20"/>
  <c r="U54" i="20"/>
  <c r="O54" i="20"/>
  <c r="T54" i="20"/>
  <c r="N54" i="20"/>
  <c r="S54" i="20"/>
  <c r="M54" i="20"/>
  <c r="R54" i="20"/>
  <c r="P84" i="20"/>
  <c r="U120" i="20"/>
  <c r="O120" i="20"/>
  <c r="V144" i="20"/>
  <c r="P144" i="20"/>
  <c r="R144" i="20"/>
  <c r="AG13" i="20"/>
  <c r="AH13" i="20"/>
  <c r="AG15" i="20"/>
  <c r="AH15" i="20"/>
  <c r="AG16" i="20"/>
  <c r="AH16" i="20"/>
  <c r="AF15" i="20"/>
  <c r="AF16" i="20"/>
  <c r="N13" i="20"/>
  <c r="P13" i="20"/>
  <c r="Q13" i="20"/>
  <c r="R13" i="20"/>
  <c r="S13" i="20"/>
  <c r="T13" i="20"/>
  <c r="U13" i="20"/>
  <c r="V13" i="20"/>
  <c r="W13" i="20"/>
  <c r="X13" i="20"/>
  <c r="Y13" i="20"/>
  <c r="Z13" i="20"/>
  <c r="AA13" i="20"/>
  <c r="AB13" i="20"/>
  <c r="AC13" i="20"/>
  <c r="AD13" i="20"/>
  <c r="AE13" i="20"/>
  <c r="N14" i="20"/>
  <c r="O14" i="20"/>
  <c r="P14" i="20"/>
  <c r="Q14" i="20"/>
  <c r="R14" i="20"/>
  <c r="S14" i="20"/>
  <c r="T14" i="20"/>
  <c r="U14" i="20"/>
  <c r="V14" i="20"/>
  <c r="W14" i="20"/>
  <c r="X14" i="20"/>
  <c r="Y14" i="20"/>
  <c r="Z14" i="20"/>
  <c r="AA14" i="20"/>
  <c r="AB14" i="20"/>
  <c r="AC14" i="20"/>
  <c r="AD14" i="20"/>
  <c r="AE14" i="20"/>
  <c r="N15" i="20"/>
  <c r="O15" i="20"/>
  <c r="P15" i="20"/>
  <c r="Q15" i="20"/>
  <c r="R15" i="20"/>
  <c r="S15" i="20"/>
  <c r="T15" i="20"/>
  <c r="U15" i="20"/>
  <c r="V15" i="20"/>
  <c r="W15" i="20"/>
  <c r="X15" i="20"/>
  <c r="Y15" i="20"/>
  <c r="Z15" i="20"/>
  <c r="AA15" i="20"/>
  <c r="AB15" i="20"/>
  <c r="AC15" i="20"/>
  <c r="AD15" i="20"/>
  <c r="AE15" i="20"/>
  <c r="N16" i="20"/>
  <c r="O16" i="20"/>
  <c r="P16" i="20"/>
  <c r="Q16" i="20"/>
  <c r="R16" i="20"/>
  <c r="S16" i="20"/>
  <c r="T16" i="20"/>
  <c r="U16" i="20"/>
  <c r="V16" i="20"/>
  <c r="W16" i="20"/>
  <c r="X16" i="20"/>
  <c r="Y16" i="20"/>
  <c r="Z16" i="20"/>
  <c r="AA16" i="20"/>
  <c r="AB16" i="20"/>
  <c r="AC16" i="20"/>
  <c r="AD16" i="20"/>
  <c r="AE16" i="20"/>
  <c r="N17" i="20"/>
  <c r="O17" i="20"/>
  <c r="P17" i="20"/>
  <c r="Q17" i="20"/>
  <c r="R17" i="20"/>
  <c r="S17" i="20"/>
  <c r="T17" i="20"/>
  <c r="U17" i="20"/>
  <c r="V17" i="20"/>
  <c r="W17" i="20"/>
  <c r="X17" i="20"/>
  <c r="Y17" i="20"/>
  <c r="Z17" i="20"/>
  <c r="AA17" i="20"/>
  <c r="AB17" i="20"/>
  <c r="AC17" i="20"/>
  <c r="AD17" i="20"/>
  <c r="AE17" i="20"/>
  <c r="M14" i="20"/>
  <c r="M15" i="20"/>
  <c r="M16" i="20"/>
  <c r="M17" i="20"/>
  <c r="F1016" i="27"/>
  <c r="F1015" i="27"/>
  <c r="F1014" i="27"/>
  <c r="F1013" i="27"/>
  <c r="F1012" i="27"/>
  <c r="F1011" i="27"/>
  <c r="F1010" i="27"/>
  <c r="F1009" i="27"/>
  <c r="F1008" i="27"/>
  <c r="F1007" i="27"/>
  <c r="F1006" i="27"/>
  <c r="F1005" i="27"/>
  <c r="F1004" i="27"/>
  <c r="F1003" i="27"/>
  <c r="F1002" i="27"/>
  <c r="F1001" i="27"/>
  <c r="F1000" i="27"/>
  <c r="F999" i="27"/>
  <c r="F998" i="27"/>
  <c r="F997" i="27"/>
  <c r="F996" i="27"/>
  <c r="F995" i="27"/>
  <c r="F994" i="27"/>
  <c r="F993" i="27"/>
  <c r="F992" i="27"/>
  <c r="F991" i="27"/>
  <c r="F990" i="27"/>
  <c r="F989" i="27"/>
  <c r="F988" i="27"/>
  <c r="F987" i="27"/>
  <c r="F986" i="27"/>
  <c r="F984" i="27"/>
  <c r="F983" i="27"/>
  <c r="F981" i="27"/>
  <c r="F980" i="27"/>
  <c r="F979" i="27"/>
  <c r="F978" i="27"/>
  <c r="F977" i="27"/>
  <c r="F976" i="27"/>
  <c r="F975" i="27"/>
  <c r="F974" i="27"/>
  <c r="F973" i="27"/>
  <c r="F972" i="27"/>
  <c r="F971" i="27"/>
  <c r="F970" i="27"/>
  <c r="F969" i="27"/>
  <c r="F968" i="27"/>
  <c r="F967" i="27"/>
  <c r="F966" i="27"/>
  <c r="F965" i="27"/>
  <c r="F964" i="27"/>
  <c r="F963" i="27"/>
  <c r="F962" i="27"/>
  <c r="F961" i="27"/>
  <c r="F960" i="27"/>
  <c r="F959" i="27"/>
  <c r="F958" i="27"/>
  <c r="F957" i="27"/>
  <c r="F956" i="27"/>
  <c r="F955" i="27"/>
  <c r="F954" i="27"/>
  <c r="F953" i="27"/>
  <c r="F952" i="27"/>
  <c r="F951" i="27"/>
  <c r="F950" i="27"/>
  <c r="F949" i="27"/>
  <c r="F948" i="27"/>
  <c r="F947" i="27"/>
  <c r="F946" i="27"/>
  <c r="F945" i="27"/>
  <c r="F944" i="27"/>
  <c r="F943" i="27"/>
  <c r="F942" i="27"/>
  <c r="F941" i="27"/>
  <c r="F940" i="27"/>
  <c r="F939" i="27"/>
  <c r="F938" i="27"/>
  <c r="F937" i="27"/>
  <c r="F936" i="27"/>
  <c r="F935" i="27"/>
  <c r="F934" i="27"/>
  <c r="F933" i="27"/>
  <c r="F932" i="27"/>
  <c r="F931" i="27"/>
  <c r="F930" i="27"/>
  <c r="F929" i="27"/>
  <c r="F928" i="27"/>
  <c r="F927" i="27"/>
  <c r="F926" i="27"/>
  <c r="F925" i="27"/>
  <c r="F924" i="27"/>
  <c r="F923" i="27"/>
  <c r="F922" i="27"/>
  <c r="F921" i="27"/>
  <c r="F920" i="27"/>
  <c r="F919" i="27"/>
  <c r="F918" i="27"/>
  <c r="F917" i="27"/>
  <c r="F916" i="27"/>
  <c r="F915" i="27"/>
  <c r="F914" i="27"/>
  <c r="F913" i="27"/>
  <c r="F912" i="27"/>
  <c r="F911" i="27"/>
  <c r="F910" i="27"/>
  <c r="F909" i="27"/>
  <c r="F908" i="27"/>
  <c r="F907" i="27"/>
  <c r="F906" i="27"/>
  <c r="F905" i="27"/>
  <c r="F904" i="27"/>
  <c r="F903" i="27"/>
  <c r="F902" i="27"/>
  <c r="F901" i="27"/>
  <c r="F900" i="27"/>
  <c r="F899" i="27"/>
  <c r="F898" i="27"/>
  <c r="F897" i="27"/>
  <c r="F896" i="27"/>
  <c r="F895" i="27"/>
  <c r="F894" i="27"/>
  <c r="F893" i="27"/>
  <c r="F892" i="27"/>
  <c r="F891" i="27"/>
  <c r="F890" i="27"/>
  <c r="F889" i="27"/>
  <c r="F888" i="27"/>
  <c r="F887" i="27"/>
  <c r="F886" i="27"/>
  <c r="F885" i="27"/>
  <c r="F884" i="27"/>
  <c r="F883" i="27"/>
  <c r="F882" i="27"/>
  <c r="F881" i="27"/>
  <c r="F880" i="27"/>
  <c r="F879" i="27"/>
  <c r="F878" i="27"/>
  <c r="F877" i="27"/>
  <c r="F876" i="27"/>
  <c r="F875" i="27"/>
  <c r="F874" i="27"/>
  <c r="F873" i="27"/>
  <c r="F87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F696" i="27"/>
  <c r="F695" i="27"/>
  <c r="F694" i="27"/>
  <c r="F693" i="27"/>
  <c r="F692" i="27"/>
  <c r="F691" i="27"/>
  <c r="F690" i="27"/>
  <c r="F689" i="27"/>
  <c r="F688" i="27"/>
  <c r="F687" i="27"/>
  <c r="F686" i="27"/>
  <c r="F684" i="27"/>
  <c r="F683" i="27"/>
  <c r="F682" i="27"/>
  <c r="F681" i="27"/>
  <c r="F680" i="27"/>
  <c r="F679" i="27"/>
  <c r="F678" i="27"/>
  <c r="F677" i="27"/>
  <c r="F672" i="27"/>
  <c r="F671" i="27"/>
  <c r="F670" i="27"/>
  <c r="F669" i="27"/>
  <c r="F668" i="27"/>
  <c r="F667" i="27"/>
  <c r="C667" i="27"/>
  <c r="F666" i="27"/>
  <c r="F665" i="27"/>
  <c r="F664" i="27"/>
  <c r="F663" i="27"/>
  <c r="F662" i="27"/>
  <c r="F661" i="27"/>
  <c r="F660" i="27"/>
  <c r="F659" i="27"/>
  <c r="F658" i="27"/>
  <c r="F657" i="27"/>
  <c r="F656" i="27"/>
  <c r="F654" i="27"/>
  <c r="F653" i="27"/>
  <c r="F652" i="27"/>
  <c r="F651" i="27"/>
  <c r="F650" i="27"/>
  <c r="F649" i="27"/>
  <c r="F648" i="27"/>
  <c r="F647" i="27"/>
  <c r="F646" i="27"/>
  <c r="F645" i="27"/>
  <c r="F644" i="27"/>
  <c r="F643" i="27"/>
  <c r="F642" i="27"/>
  <c r="F641" i="27"/>
  <c r="F640" i="27"/>
  <c r="F639" i="27"/>
  <c r="F638" i="27"/>
  <c r="F637" i="27"/>
  <c r="F636" i="27"/>
  <c r="F635" i="27"/>
  <c r="F634" i="27"/>
  <c r="F633" i="27"/>
  <c r="F632" i="27"/>
  <c r="F631" i="27"/>
  <c r="F630" i="27"/>
  <c r="F629" i="27"/>
  <c r="F628" i="27"/>
  <c r="F627" i="27"/>
  <c r="F626" i="27"/>
  <c r="F625" i="27"/>
  <c r="F624" i="27"/>
  <c r="F623" i="27"/>
  <c r="F622" i="27"/>
  <c r="F621" i="27"/>
  <c r="F620" i="27"/>
  <c r="F619" i="27"/>
  <c r="F618" i="27"/>
  <c r="F617" i="27"/>
  <c r="F616" i="27"/>
  <c r="F614" i="27"/>
  <c r="F613" i="27"/>
  <c r="F612" i="27"/>
  <c r="F611" i="27"/>
  <c r="F610" i="27"/>
  <c r="F609" i="27"/>
  <c r="F608" i="27"/>
  <c r="F607" i="27"/>
  <c r="F606" i="27"/>
  <c r="F605" i="27"/>
  <c r="F604" i="27"/>
  <c r="F603" i="27"/>
  <c r="F602" i="27"/>
  <c r="F601" i="27"/>
  <c r="F600" i="27"/>
  <c r="F599" i="27"/>
  <c r="F598" i="27"/>
  <c r="F597" i="27"/>
  <c r="F596" i="27"/>
  <c r="F595" i="27"/>
  <c r="F594" i="27"/>
  <c r="F593" i="27"/>
  <c r="F592" i="27"/>
  <c r="F591" i="27"/>
  <c r="F590" i="27"/>
  <c r="F589" i="27"/>
  <c r="F588" i="27"/>
  <c r="F587" i="27"/>
  <c r="F586" i="27"/>
  <c r="F585" i="27"/>
  <c r="F584" i="27"/>
  <c r="F583" i="27"/>
  <c r="F582" i="27"/>
  <c r="F581" i="27"/>
  <c r="F580" i="27"/>
  <c r="F579" i="27"/>
  <c r="F578" i="27"/>
  <c r="F577" i="27"/>
  <c r="F576" i="27"/>
  <c r="F575" i="27"/>
  <c r="F574" i="27"/>
  <c r="F573" i="27"/>
  <c r="F572" i="27"/>
  <c r="F571" i="27"/>
  <c r="F570" i="27"/>
  <c r="F569" i="27"/>
  <c r="F568" i="27"/>
  <c r="F567" i="27"/>
  <c r="F566" i="27"/>
  <c r="F565" i="27"/>
  <c r="F564" i="27"/>
  <c r="F563" i="27"/>
  <c r="F562" i="27"/>
  <c r="F561" i="27"/>
  <c r="F560" i="27"/>
  <c r="F559" i="27"/>
  <c r="F558" i="27"/>
  <c r="F557" i="27"/>
  <c r="F556" i="27"/>
  <c r="F555" i="27"/>
  <c r="F554" i="27"/>
  <c r="F553" i="27"/>
  <c r="F552" i="27"/>
  <c r="F551"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4"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09" i="27"/>
  <c r="F208" i="27"/>
  <c r="F206" i="27"/>
  <c r="F204" i="27"/>
  <c r="F203" i="27"/>
  <c r="F202" i="27"/>
  <c r="F201" i="27"/>
  <c r="F199" i="27"/>
  <c r="F198" i="27"/>
  <c r="F196" i="27"/>
  <c r="F195" i="27"/>
  <c r="F194" i="27"/>
  <c r="F193" i="27"/>
  <c r="F192" i="27"/>
  <c r="F191" i="27"/>
  <c r="F189" i="27"/>
  <c r="F188" i="27"/>
  <c r="F187" i="27"/>
  <c r="F186" i="27"/>
  <c r="F185" i="27"/>
  <c r="F184" i="27"/>
  <c r="F183" i="27"/>
  <c r="F182" i="27"/>
  <c r="F181" i="27"/>
  <c r="F179" i="27"/>
  <c r="F178" i="27"/>
  <c r="F177" i="27"/>
  <c r="F176" i="27"/>
  <c r="F175" i="27"/>
  <c r="F174" i="27"/>
  <c r="F173" i="27"/>
  <c r="F172" i="27"/>
  <c r="F171" i="27"/>
  <c r="F169" i="27"/>
  <c r="F168" i="27"/>
  <c r="F167" i="27"/>
  <c r="F166" i="27"/>
  <c r="F165" i="27"/>
  <c r="F164" i="27"/>
  <c r="F163" i="27"/>
  <c r="F162" i="27"/>
  <c r="F161" i="27"/>
  <c r="F159" i="27"/>
  <c r="F158"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I7" i="20"/>
  <c r="J7" i="20"/>
  <c r="K7" i="20"/>
  <c r="I8" i="20"/>
  <c r="J8" i="20"/>
  <c r="K8" i="20"/>
  <c r="I9" i="20"/>
  <c r="J9" i="20"/>
  <c r="K9" i="20"/>
  <c r="I10" i="20"/>
  <c r="J10" i="20"/>
  <c r="K10" i="20"/>
  <c r="I11" i="20"/>
  <c r="J11" i="20"/>
  <c r="K11" i="20"/>
  <c r="H8" i="20"/>
  <c r="H9" i="20"/>
  <c r="H10" i="20"/>
  <c r="H11" i="20"/>
  <c r="AX922" i="26"/>
  <c r="AY922" i="26"/>
  <c r="AZ922" i="26"/>
  <c r="BA922" i="26"/>
  <c r="BB922" i="26"/>
  <c r="BC922" i="26"/>
  <c r="BD922" i="26"/>
  <c r="BE922" i="26"/>
  <c r="AX923" i="26"/>
  <c r="AV923" i="26" s="1"/>
  <c r="AY923" i="26"/>
  <c r="AZ923" i="26"/>
  <c r="BA923" i="26"/>
  <c r="BB923" i="26"/>
  <c r="BC923" i="26"/>
  <c r="BD923" i="26"/>
  <c r="BE923" i="26"/>
  <c r="AX924" i="26"/>
  <c r="AY924" i="26"/>
  <c r="AZ924" i="26"/>
  <c r="BA924" i="26"/>
  <c r="BB924" i="26"/>
  <c r="BC924" i="26"/>
  <c r="BD924" i="26"/>
  <c r="BE924" i="26"/>
  <c r="AX925" i="26"/>
  <c r="AY925" i="26"/>
  <c r="AZ925" i="26"/>
  <c r="BA925" i="26"/>
  <c r="BB925" i="26"/>
  <c r="BC925" i="26"/>
  <c r="BD925" i="26"/>
  <c r="BE925" i="26"/>
  <c r="AX926" i="26"/>
  <c r="AY926" i="26"/>
  <c r="AZ926" i="26"/>
  <c r="BA926" i="26"/>
  <c r="BB926" i="26"/>
  <c r="BC926" i="26"/>
  <c r="BD926" i="26"/>
  <c r="BE926" i="26"/>
  <c r="AW923" i="26"/>
  <c r="AW924" i="26"/>
  <c r="AW925" i="26"/>
  <c r="AW926" i="26"/>
  <c r="AW922" i="26"/>
  <c r="AO922" i="26"/>
  <c r="AJ922" i="26" s="1"/>
  <c r="AP922" i="26"/>
  <c r="AN922" i="26"/>
  <c r="AR925" i="26"/>
  <c r="AS925" i="26"/>
  <c r="AT925" i="26"/>
  <c r="AU925" i="26"/>
  <c r="AQ925" i="26"/>
  <c r="AH922" i="26"/>
  <c r="AI922" i="26"/>
  <c r="AH925" i="26"/>
  <c r="AI925" i="26"/>
  <c r="AG925" i="26"/>
  <c r="AG922" i="26"/>
  <c r="O922" i="26"/>
  <c r="P922" i="26"/>
  <c r="Q922" i="26"/>
  <c r="R922" i="26"/>
  <c r="S922" i="26"/>
  <c r="T922" i="26"/>
  <c r="U922" i="26"/>
  <c r="V922" i="26"/>
  <c r="W922" i="26"/>
  <c r="X922" i="26"/>
  <c r="Y922" i="26"/>
  <c r="Z922" i="26"/>
  <c r="AA922" i="26"/>
  <c r="AB922" i="26"/>
  <c r="AC922" i="26"/>
  <c r="AD922" i="26"/>
  <c r="AE922" i="26"/>
  <c r="AF922" i="26"/>
  <c r="O923" i="26"/>
  <c r="P923" i="26"/>
  <c r="Q923" i="26"/>
  <c r="R923" i="26"/>
  <c r="S923" i="26"/>
  <c r="T923" i="26"/>
  <c r="U923" i="26"/>
  <c r="V923" i="26"/>
  <c r="W923" i="26"/>
  <c r="X923" i="26"/>
  <c r="Y923" i="26"/>
  <c r="Z923" i="26"/>
  <c r="AA923" i="26"/>
  <c r="AB923" i="26"/>
  <c r="AC923" i="26"/>
  <c r="AD923" i="26"/>
  <c r="AE923" i="26"/>
  <c r="AF923" i="26"/>
  <c r="O924" i="26"/>
  <c r="P924" i="26"/>
  <c r="Q924" i="26"/>
  <c r="R924" i="26"/>
  <c r="S924" i="26"/>
  <c r="T924" i="26"/>
  <c r="U924" i="26"/>
  <c r="V924" i="26"/>
  <c r="W924" i="26"/>
  <c r="X924" i="26"/>
  <c r="Y924" i="26"/>
  <c r="Z924" i="26"/>
  <c r="AA924" i="26"/>
  <c r="AB924" i="26"/>
  <c r="AC924" i="26"/>
  <c r="AD924" i="26"/>
  <c r="AE924" i="26"/>
  <c r="AF924" i="26"/>
  <c r="O925" i="26"/>
  <c r="P925" i="26"/>
  <c r="Q925" i="26"/>
  <c r="R925" i="26"/>
  <c r="S925" i="26"/>
  <c r="T925" i="26"/>
  <c r="U925" i="26"/>
  <c r="V925" i="26"/>
  <c r="W925" i="26"/>
  <c r="X925" i="26"/>
  <c r="Y925" i="26"/>
  <c r="Z925" i="26"/>
  <c r="AA925" i="26"/>
  <c r="AB925" i="26"/>
  <c r="AC925" i="26"/>
  <c r="AD925" i="26"/>
  <c r="AE925" i="26"/>
  <c r="AF925" i="26"/>
  <c r="O926" i="26"/>
  <c r="P926" i="26"/>
  <c r="Q926" i="26"/>
  <c r="R926" i="26"/>
  <c r="S926" i="26"/>
  <c r="T926" i="26"/>
  <c r="U926" i="26"/>
  <c r="V926" i="26"/>
  <c r="W926" i="26"/>
  <c r="X926" i="26"/>
  <c r="Y926" i="26"/>
  <c r="Z926" i="26"/>
  <c r="AA926" i="26"/>
  <c r="AB926" i="26"/>
  <c r="AC926" i="26"/>
  <c r="AD926" i="26"/>
  <c r="AE926" i="26"/>
  <c r="AF926" i="26"/>
  <c r="N923" i="26"/>
  <c r="N924" i="26"/>
  <c r="N925" i="26"/>
  <c r="N926" i="26"/>
  <c r="N922" i="26"/>
  <c r="J922" i="26"/>
  <c r="K922" i="26"/>
  <c r="L922" i="26"/>
  <c r="J923" i="26"/>
  <c r="K923" i="26"/>
  <c r="L923" i="26"/>
  <c r="J924" i="26"/>
  <c r="K924" i="26"/>
  <c r="L924" i="26"/>
  <c r="J925" i="26"/>
  <c r="K925" i="26"/>
  <c r="L925" i="26"/>
  <c r="J926" i="26"/>
  <c r="K926" i="26"/>
  <c r="L926" i="26"/>
  <c r="I923" i="26"/>
  <c r="I924" i="26"/>
  <c r="I925" i="26"/>
  <c r="I926" i="26"/>
  <c r="I922" i="26"/>
  <c r="AX567" i="26"/>
  <c r="AY567" i="26"/>
  <c r="AZ567" i="26"/>
  <c r="BA567" i="26"/>
  <c r="BB567" i="26"/>
  <c r="BC567" i="26"/>
  <c r="BD567" i="26"/>
  <c r="BE567" i="26"/>
  <c r="AX568" i="26"/>
  <c r="AY568" i="26"/>
  <c r="AZ568" i="26"/>
  <c r="BA568" i="26"/>
  <c r="BB568" i="26"/>
  <c r="BC568" i="26"/>
  <c r="BD568" i="26"/>
  <c r="BE568" i="26"/>
  <c r="AX569" i="26"/>
  <c r="AY569" i="26"/>
  <c r="AZ569" i="26"/>
  <c r="BA569" i="26"/>
  <c r="BB569" i="26"/>
  <c r="BC569" i="26"/>
  <c r="BD569" i="26"/>
  <c r="BE569" i="26"/>
  <c r="AX570" i="26"/>
  <c r="AY570" i="26"/>
  <c r="AZ570" i="26"/>
  <c r="BA570" i="26"/>
  <c r="BB570" i="26"/>
  <c r="BC570" i="26"/>
  <c r="BD570" i="26"/>
  <c r="BE570" i="26"/>
  <c r="AX571" i="26"/>
  <c r="AY571" i="26"/>
  <c r="AZ571" i="26"/>
  <c r="BA571" i="26"/>
  <c r="BB571" i="26"/>
  <c r="BC571" i="26"/>
  <c r="BD571" i="26"/>
  <c r="BE571" i="26"/>
  <c r="AW568" i="26"/>
  <c r="AW569" i="26"/>
  <c r="AW570" i="26"/>
  <c r="AW571" i="26"/>
  <c r="AW567" i="26"/>
  <c r="AR570" i="26"/>
  <c r="AS570" i="26"/>
  <c r="AT570" i="26"/>
  <c r="AU570" i="26"/>
  <c r="AQ570" i="26"/>
  <c r="AL569" i="26"/>
  <c r="AJ569" i="26" s="1"/>
  <c r="AM569" i="26"/>
  <c r="AK569" i="26"/>
  <c r="AO567" i="26"/>
  <c r="AP567" i="26"/>
  <c r="AN567" i="26"/>
  <c r="AJ567" i="26" s="1"/>
  <c r="AH567" i="26"/>
  <c r="AI567" i="26"/>
  <c r="AH569" i="26"/>
  <c r="AI569" i="26"/>
  <c r="AH570" i="26"/>
  <c r="AI570" i="26"/>
  <c r="AG569" i="26"/>
  <c r="AG570" i="26"/>
  <c r="AG567" i="26"/>
  <c r="O567" i="26"/>
  <c r="P567" i="26"/>
  <c r="Q567" i="26"/>
  <c r="R567" i="26"/>
  <c r="S567" i="26"/>
  <c r="T567" i="26"/>
  <c r="U567" i="26"/>
  <c r="V567" i="26"/>
  <c r="W567" i="26"/>
  <c r="X567" i="26"/>
  <c r="Y567" i="26"/>
  <c r="Z567" i="26"/>
  <c r="AA567" i="26"/>
  <c r="AB567" i="26"/>
  <c r="AC567" i="26"/>
  <c r="AD567" i="26"/>
  <c r="AE567" i="26"/>
  <c r="AF567" i="26"/>
  <c r="O568" i="26"/>
  <c r="P568" i="26"/>
  <c r="Q568" i="26"/>
  <c r="R568" i="26"/>
  <c r="S568" i="26"/>
  <c r="T568" i="26"/>
  <c r="U568" i="26"/>
  <c r="V568" i="26"/>
  <c r="W568" i="26"/>
  <c r="X568" i="26"/>
  <c r="Y568" i="26"/>
  <c r="Z568" i="26"/>
  <c r="AA568" i="26"/>
  <c r="AB568" i="26"/>
  <c r="AC568" i="26"/>
  <c r="AD568" i="26"/>
  <c r="AE568" i="26"/>
  <c r="AF568" i="26"/>
  <c r="O569" i="26"/>
  <c r="P569" i="26"/>
  <c r="Q569" i="26"/>
  <c r="R569" i="26"/>
  <c r="S569" i="26"/>
  <c r="T569" i="26"/>
  <c r="U569" i="26"/>
  <c r="V569" i="26"/>
  <c r="W569" i="26"/>
  <c r="X569" i="26"/>
  <c r="Y569" i="26"/>
  <c r="Z569" i="26"/>
  <c r="AA569" i="26"/>
  <c r="AB569" i="26"/>
  <c r="AC569" i="26"/>
  <c r="AD569" i="26"/>
  <c r="AE569" i="26"/>
  <c r="AF569" i="26"/>
  <c r="O570" i="26"/>
  <c r="P570" i="26"/>
  <c r="Q570" i="26"/>
  <c r="R570" i="26"/>
  <c r="S570" i="26"/>
  <c r="T570" i="26"/>
  <c r="U570" i="26"/>
  <c r="V570" i="26"/>
  <c r="W570" i="26"/>
  <c r="X570" i="26"/>
  <c r="Y570" i="26"/>
  <c r="Z570" i="26"/>
  <c r="AA570" i="26"/>
  <c r="AB570" i="26"/>
  <c r="AC570" i="26"/>
  <c r="AD570" i="26"/>
  <c r="AE570" i="26"/>
  <c r="AF570" i="26"/>
  <c r="O571" i="26"/>
  <c r="P571" i="26"/>
  <c r="Q571" i="26"/>
  <c r="R571" i="26"/>
  <c r="S571" i="26"/>
  <c r="T571" i="26"/>
  <c r="U571" i="26"/>
  <c r="V571" i="26"/>
  <c r="W571" i="26"/>
  <c r="X571" i="26"/>
  <c r="Y571" i="26"/>
  <c r="Z571" i="26"/>
  <c r="AA571" i="26"/>
  <c r="AB571" i="26"/>
  <c r="AC571" i="26"/>
  <c r="AD571" i="26"/>
  <c r="AE571" i="26"/>
  <c r="AF571" i="26"/>
  <c r="N568" i="26"/>
  <c r="N569" i="26"/>
  <c r="N570" i="26"/>
  <c r="N571" i="26"/>
  <c r="N567" i="26"/>
  <c r="J567" i="26"/>
  <c r="K567" i="26"/>
  <c r="L567" i="26"/>
  <c r="J568" i="26"/>
  <c r="K568" i="26"/>
  <c r="L568" i="26"/>
  <c r="J569" i="26"/>
  <c r="K569" i="26"/>
  <c r="L569" i="26"/>
  <c r="J570" i="26"/>
  <c r="K570" i="26"/>
  <c r="L570" i="26"/>
  <c r="J571" i="26"/>
  <c r="K571" i="26"/>
  <c r="L571" i="26"/>
  <c r="H569" i="26"/>
  <c r="I568" i="26"/>
  <c r="I569" i="26"/>
  <c r="I570" i="26"/>
  <c r="I571" i="26"/>
  <c r="I567" i="26"/>
  <c r="AR410" i="26"/>
  <c r="AS410" i="26"/>
  <c r="AT410" i="26"/>
  <c r="AU410" i="26"/>
  <c r="AQ410" i="26"/>
  <c r="AH410" i="26"/>
  <c r="AI410" i="26"/>
  <c r="AG410" i="26"/>
  <c r="O407" i="26"/>
  <c r="P407" i="26"/>
  <c r="Q407" i="26"/>
  <c r="R407" i="26"/>
  <c r="S407" i="26"/>
  <c r="T407" i="26"/>
  <c r="U407" i="26"/>
  <c r="V407" i="26"/>
  <c r="W407" i="26"/>
  <c r="X407" i="26"/>
  <c r="Y407" i="26"/>
  <c r="Z407" i="26"/>
  <c r="AA407" i="26"/>
  <c r="AB407" i="26"/>
  <c r="AC407" i="26"/>
  <c r="AD407" i="26"/>
  <c r="AE407" i="26"/>
  <c r="AF407" i="26"/>
  <c r="O408" i="26"/>
  <c r="P408" i="26"/>
  <c r="Q408" i="26"/>
  <c r="R408" i="26"/>
  <c r="S408" i="26"/>
  <c r="T408" i="26"/>
  <c r="U408" i="26"/>
  <c r="V408" i="26"/>
  <c r="W408" i="26"/>
  <c r="X408" i="26"/>
  <c r="Y408" i="26"/>
  <c r="Z408" i="26"/>
  <c r="AA408" i="26"/>
  <c r="AB408" i="26"/>
  <c r="AC408" i="26"/>
  <c r="AD408" i="26"/>
  <c r="AE408" i="26"/>
  <c r="AF408" i="26"/>
  <c r="O409" i="26"/>
  <c r="P409" i="26"/>
  <c r="Q409" i="26"/>
  <c r="R409" i="26"/>
  <c r="S409" i="26"/>
  <c r="T409" i="26"/>
  <c r="U409" i="26"/>
  <c r="V409" i="26"/>
  <c r="W409" i="26"/>
  <c r="X409" i="26"/>
  <c r="Y409" i="26"/>
  <c r="Z409" i="26"/>
  <c r="AA409" i="26"/>
  <c r="AB409" i="26"/>
  <c r="AC409" i="26"/>
  <c r="AD409" i="26"/>
  <c r="AE409" i="26"/>
  <c r="AF409" i="26"/>
  <c r="O410" i="26"/>
  <c r="P410" i="26"/>
  <c r="Q410" i="26"/>
  <c r="R410" i="26"/>
  <c r="S410" i="26"/>
  <c r="T410" i="26"/>
  <c r="U410" i="26"/>
  <c r="V410" i="26"/>
  <c r="W410" i="26"/>
  <c r="X410" i="26"/>
  <c r="Y410" i="26"/>
  <c r="Z410" i="26"/>
  <c r="AA410" i="26"/>
  <c r="AB410" i="26"/>
  <c r="AC410" i="26"/>
  <c r="AD410" i="26"/>
  <c r="AE410" i="26"/>
  <c r="AF410" i="26"/>
  <c r="O411" i="26"/>
  <c r="P411" i="26"/>
  <c r="Q411" i="26"/>
  <c r="R411" i="26"/>
  <c r="S411" i="26"/>
  <c r="T411" i="26"/>
  <c r="U411" i="26"/>
  <c r="V411" i="26"/>
  <c r="W411" i="26"/>
  <c r="X411" i="26"/>
  <c r="Y411" i="26"/>
  <c r="Z411" i="26"/>
  <c r="AA411" i="26"/>
  <c r="AB411" i="26"/>
  <c r="AC411" i="26"/>
  <c r="AD411" i="26"/>
  <c r="AE411" i="26"/>
  <c r="AF411" i="26"/>
  <c r="N408" i="26"/>
  <c r="N409" i="26"/>
  <c r="N410" i="26"/>
  <c r="N411" i="26"/>
  <c r="J407" i="26"/>
  <c r="K407" i="26"/>
  <c r="L407" i="26"/>
  <c r="J408" i="26"/>
  <c r="K408" i="26"/>
  <c r="L408" i="26"/>
  <c r="J409" i="26"/>
  <c r="K409" i="26"/>
  <c r="L409" i="26"/>
  <c r="J410" i="26"/>
  <c r="K410" i="26"/>
  <c r="L410" i="26"/>
  <c r="J411" i="26"/>
  <c r="K411" i="26"/>
  <c r="L411" i="26"/>
  <c r="I408" i="26"/>
  <c r="I409" i="26"/>
  <c r="I410" i="26"/>
  <c r="I411" i="26"/>
  <c r="N407" i="26"/>
  <c r="I407" i="26"/>
  <c r="AR405" i="26"/>
  <c r="AS405" i="26"/>
  <c r="AT405" i="26"/>
  <c r="AU405" i="26"/>
  <c r="AQ405" i="26"/>
  <c r="AH405" i="26"/>
  <c r="AI405" i="26"/>
  <c r="AG405" i="26"/>
  <c r="AG399" i="26"/>
  <c r="AH399" i="26"/>
  <c r="AI399" i="26"/>
  <c r="AG400" i="26"/>
  <c r="AH400" i="26"/>
  <c r="AI400" i="26"/>
  <c r="AH397" i="26"/>
  <c r="AI397" i="26"/>
  <c r="AG397" i="26"/>
  <c r="O397" i="26"/>
  <c r="P397" i="26"/>
  <c r="Q397" i="26"/>
  <c r="R397" i="26"/>
  <c r="S397" i="26"/>
  <c r="T397" i="26"/>
  <c r="U397" i="26"/>
  <c r="V397" i="26"/>
  <c r="W397" i="26"/>
  <c r="X397" i="26"/>
  <c r="Y397" i="26"/>
  <c r="Z397" i="26"/>
  <c r="AA397" i="26"/>
  <c r="AB397" i="26"/>
  <c r="AC397" i="26"/>
  <c r="AD397" i="26"/>
  <c r="AE397" i="26"/>
  <c r="AF397" i="26"/>
  <c r="O398" i="26"/>
  <c r="P398" i="26"/>
  <c r="Q398" i="26"/>
  <c r="R398" i="26"/>
  <c r="S398" i="26"/>
  <c r="T398" i="26"/>
  <c r="U398" i="26"/>
  <c r="V398" i="26"/>
  <c r="W398" i="26"/>
  <c r="X398" i="26"/>
  <c r="Y398" i="26"/>
  <c r="Z398" i="26"/>
  <c r="AA398" i="26"/>
  <c r="AB398" i="26"/>
  <c r="AC398" i="26"/>
  <c r="AD398" i="26"/>
  <c r="AE398" i="26"/>
  <c r="AF398" i="26"/>
  <c r="O399" i="26"/>
  <c r="P399" i="26"/>
  <c r="Q399" i="26"/>
  <c r="R399" i="26"/>
  <c r="S399" i="26"/>
  <c r="T399" i="26"/>
  <c r="U399" i="26"/>
  <c r="V399" i="26"/>
  <c r="W399" i="26"/>
  <c r="X399" i="26"/>
  <c r="Y399" i="26"/>
  <c r="Z399" i="26"/>
  <c r="AA399" i="26"/>
  <c r="AB399" i="26"/>
  <c r="AC399" i="26"/>
  <c r="AD399" i="26"/>
  <c r="AE399" i="26"/>
  <c r="AF399" i="26"/>
  <c r="O400" i="26"/>
  <c r="P400" i="26"/>
  <c r="Q400" i="26"/>
  <c r="R400" i="26"/>
  <c r="S400" i="26"/>
  <c r="T400" i="26"/>
  <c r="U400" i="26"/>
  <c r="V400" i="26"/>
  <c r="W400" i="26"/>
  <c r="X400" i="26"/>
  <c r="Y400" i="26"/>
  <c r="Z400" i="26"/>
  <c r="AA400" i="26"/>
  <c r="AB400" i="26"/>
  <c r="AC400" i="26"/>
  <c r="AD400" i="26"/>
  <c r="AE400" i="26"/>
  <c r="AF400" i="26"/>
  <c r="O401" i="26"/>
  <c r="P401" i="26"/>
  <c r="Q401" i="26"/>
  <c r="R401" i="26"/>
  <c r="S401" i="26"/>
  <c r="T401" i="26"/>
  <c r="U401" i="26"/>
  <c r="V401" i="26"/>
  <c r="W401" i="26"/>
  <c r="X401" i="26"/>
  <c r="Y401" i="26"/>
  <c r="Z401" i="26"/>
  <c r="AA401" i="26"/>
  <c r="AB401" i="26"/>
  <c r="AC401" i="26"/>
  <c r="AD401" i="26"/>
  <c r="AE401" i="26"/>
  <c r="AF401" i="26"/>
  <c r="N398" i="26"/>
  <c r="N399" i="26"/>
  <c r="N400" i="26"/>
  <c r="N401" i="26"/>
  <c r="N397" i="26"/>
  <c r="H401" i="26"/>
  <c r="M212" i="26"/>
  <c r="M213" i="26"/>
  <c r="M214" i="26"/>
  <c r="M215" i="26"/>
  <c r="G215" i="26" s="1"/>
  <c r="M216" i="26"/>
  <c r="M217" i="26"/>
  <c r="M192" i="26"/>
  <c r="G192" i="26" s="1"/>
  <c r="M193" i="26"/>
  <c r="M194" i="26"/>
  <c r="M195" i="26"/>
  <c r="G195" i="26" s="1"/>
  <c r="M196" i="26"/>
  <c r="AV941" i="26"/>
  <c r="AJ941" i="26"/>
  <c r="M941" i="26"/>
  <c r="H941" i="26"/>
  <c r="AV940" i="26"/>
  <c r="AJ940" i="26"/>
  <c r="M940" i="26"/>
  <c r="H940" i="26"/>
  <c r="AV939" i="26"/>
  <c r="AJ939" i="26"/>
  <c r="M939" i="26"/>
  <c r="H939" i="26"/>
  <c r="AV938" i="26"/>
  <c r="AJ938" i="26"/>
  <c r="M938" i="26"/>
  <c r="H938" i="26"/>
  <c r="AV937" i="26"/>
  <c r="AJ937" i="26"/>
  <c r="M937" i="26"/>
  <c r="H937" i="26"/>
  <c r="AV936" i="26"/>
  <c r="AJ936" i="26"/>
  <c r="M936" i="26"/>
  <c r="H936" i="26"/>
  <c r="AV935" i="26"/>
  <c r="AJ935" i="26"/>
  <c r="M935" i="26"/>
  <c r="H935" i="26"/>
  <c r="AV934" i="26"/>
  <c r="AJ934" i="26"/>
  <c r="M934" i="26"/>
  <c r="H934" i="26"/>
  <c r="AV933" i="26"/>
  <c r="AJ933" i="26"/>
  <c r="M933" i="26"/>
  <c r="H933" i="26"/>
  <c r="AV932" i="26"/>
  <c r="AJ932" i="26"/>
  <c r="M932" i="26"/>
  <c r="H932" i="26"/>
  <c r="AV931" i="26"/>
  <c r="AJ931" i="26"/>
  <c r="M931" i="26"/>
  <c r="H931" i="26"/>
  <c r="AV930" i="26"/>
  <c r="AJ930" i="26"/>
  <c r="M930" i="26"/>
  <c r="H930" i="26"/>
  <c r="AV929" i="26"/>
  <c r="AJ929" i="26"/>
  <c r="M929" i="26"/>
  <c r="H929" i="26"/>
  <c r="AV928" i="26"/>
  <c r="AJ928" i="26"/>
  <c r="M928" i="26"/>
  <c r="H928" i="26"/>
  <c r="AV927" i="26"/>
  <c r="AJ927" i="26"/>
  <c r="M927" i="26"/>
  <c r="H927" i="26"/>
  <c r="AJ926" i="26"/>
  <c r="AJ924" i="26"/>
  <c r="AJ923" i="26"/>
  <c r="AV921" i="26"/>
  <c r="AJ921" i="26"/>
  <c r="M921" i="26"/>
  <c r="H921" i="26"/>
  <c r="H920" i="26"/>
  <c r="G920" i="26"/>
  <c r="AV919" i="26"/>
  <c r="AJ919" i="26"/>
  <c r="M919" i="26"/>
  <c r="H919" i="26"/>
  <c r="AV918" i="26"/>
  <c r="AJ918" i="26"/>
  <c r="M918" i="26"/>
  <c r="H918" i="26"/>
  <c r="AV917" i="26"/>
  <c r="G917" i="26" s="1"/>
  <c r="H917" i="26"/>
  <c r="AV916" i="26"/>
  <c r="AJ916" i="26"/>
  <c r="M916" i="26"/>
  <c r="H916" i="26"/>
  <c r="AV915" i="26"/>
  <c r="AJ915" i="26"/>
  <c r="M915" i="26"/>
  <c r="H915" i="26"/>
  <c r="AV914" i="26"/>
  <c r="AJ914" i="26"/>
  <c r="M914" i="26"/>
  <c r="H914" i="26"/>
  <c r="AV913" i="26"/>
  <c r="AJ913" i="26"/>
  <c r="M913" i="26"/>
  <c r="H913" i="26"/>
  <c r="AV912" i="26"/>
  <c r="AJ912" i="26"/>
  <c r="M912" i="26"/>
  <c r="H912" i="26"/>
  <c r="AV911" i="26"/>
  <c r="AJ911" i="26"/>
  <c r="M911" i="26"/>
  <c r="H911" i="26"/>
  <c r="AV910" i="26"/>
  <c r="AJ910" i="26"/>
  <c r="M910" i="26"/>
  <c r="H910" i="26"/>
  <c r="AV909" i="26"/>
  <c r="AJ909" i="26"/>
  <c r="M909" i="26"/>
  <c r="G909" i="26" s="1"/>
  <c r="H909" i="26"/>
  <c r="AV908" i="26"/>
  <c r="AJ908" i="26"/>
  <c r="M908" i="26"/>
  <c r="H908" i="26"/>
  <c r="AV907" i="26"/>
  <c r="AJ907" i="26"/>
  <c r="M907" i="26"/>
  <c r="H907" i="26"/>
  <c r="AV906" i="26"/>
  <c r="AJ906" i="26"/>
  <c r="M906" i="26"/>
  <c r="H906" i="26"/>
  <c r="AV905" i="26"/>
  <c r="G905" i="26" s="1"/>
  <c r="AJ905" i="26"/>
  <c r="H905" i="26"/>
  <c r="AV904" i="26"/>
  <c r="AJ904" i="26"/>
  <c r="M904" i="26"/>
  <c r="H904" i="26"/>
  <c r="AV903" i="26"/>
  <c r="AJ903" i="26"/>
  <c r="M903" i="26"/>
  <c r="H903" i="26"/>
  <c r="AV902" i="26"/>
  <c r="AJ902" i="26"/>
  <c r="M902" i="26"/>
  <c r="H902" i="26"/>
  <c r="AV901" i="26"/>
  <c r="AJ901" i="26"/>
  <c r="M901" i="26"/>
  <c r="H901" i="26"/>
  <c r="AV900" i="26"/>
  <c r="AJ900" i="26"/>
  <c r="M900" i="26"/>
  <c r="G900" i="26" s="1"/>
  <c r="H900" i="26"/>
  <c r="AV899" i="26"/>
  <c r="AJ899" i="26"/>
  <c r="M899" i="26"/>
  <c r="H899" i="26"/>
  <c r="AV898" i="26"/>
  <c r="AJ898" i="26"/>
  <c r="M898" i="26"/>
  <c r="H898" i="26"/>
  <c r="AV897" i="26"/>
  <c r="AJ897" i="26"/>
  <c r="M897" i="26"/>
  <c r="H897" i="26"/>
  <c r="AV896" i="26"/>
  <c r="AJ896" i="26"/>
  <c r="M896" i="26"/>
  <c r="H896" i="26"/>
  <c r="AV895" i="26"/>
  <c r="G895" i="26" s="1"/>
  <c r="AJ895" i="26"/>
  <c r="H895" i="26"/>
  <c r="AV894" i="26"/>
  <c r="AJ894" i="26"/>
  <c r="M894" i="26"/>
  <c r="H894" i="26"/>
  <c r="AV893" i="26"/>
  <c r="AJ893" i="26"/>
  <c r="M893" i="26"/>
  <c r="H893" i="26"/>
  <c r="AV892" i="26"/>
  <c r="AJ892" i="26"/>
  <c r="M892" i="26"/>
  <c r="H892" i="26"/>
  <c r="AV891" i="26"/>
  <c r="AJ891" i="26"/>
  <c r="M891" i="26"/>
  <c r="H891" i="26"/>
  <c r="AV890" i="26"/>
  <c r="AJ890" i="26"/>
  <c r="M890" i="26"/>
  <c r="H890" i="26"/>
  <c r="AV889" i="26"/>
  <c r="AJ889" i="26"/>
  <c r="M889" i="26"/>
  <c r="H889" i="26"/>
  <c r="AV888" i="26"/>
  <c r="AJ888" i="26"/>
  <c r="M888" i="26"/>
  <c r="H888" i="26"/>
  <c r="AV887" i="26"/>
  <c r="AJ887" i="26"/>
  <c r="M887" i="26"/>
  <c r="H887" i="26"/>
  <c r="AV886" i="26"/>
  <c r="AJ886" i="26"/>
  <c r="M886" i="26"/>
  <c r="H886" i="26"/>
  <c r="AV885" i="26"/>
  <c r="AJ885" i="26"/>
  <c r="M885" i="26"/>
  <c r="H885" i="26"/>
  <c r="AV884" i="26"/>
  <c r="AJ884" i="26"/>
  <c r="M884" i="26"/>
  <c r="H884" i="26"/>
  <c r="AV883" i="26"/>
  <c r="AJ883" i="26"/>
  <c r="M883" i="26"/>
  <c r="H883" i="26"/>
  <c r="AV882" i="26"/>
  <c r="AJ882" i="26"/>
  <c r="M882" i="26"/>
  <c r="H882" i="26"/>
  <c r="AV881" i="26"/>
  <c r="AJ881" i="26"/>
  <c r="M881" i="26"/>
  <c r="H881" i="26"/>
  <c r="AV880" i="26"/>
  <c r="AJ880" i="26"/>
  <c r="M880" i="26"/>
  <c r="H880" i="26"/>
  <c r="AV879" i="26"/>
  <c r="AJ879" i="26"/>
  <c r="M879" i="26"/>
  <c r="H879" i="26"/>
  <c r="AV878" i="26"/>
  <c r="AJ878" i="26"/>
  <c r="M878" i="26"/>
  <c r="H878" i="26"/>
  <c r="AV877" i="26"/>
  <c r="AJ877" i="26"/>
  <c r="M877" i="26"/>
  <c r="H877" i="26"/>
  <c r="AV876" i="26"/>
  <c r="AJ876" i="26"/>
  <c r="M876" i="26"/>
  <c r="H876" i="26"/>
  <c r="AV875" i="26"/>
  <c r="AJ875" i="26"/>
  <c r="M875" i="26"/>
  <c r="H875" i="26"/>
  <c r="AV874" i="26"/>
  <c r="AJ874" i="26"/>
  <c r="M874" i="26"/>
  <c r="H874" i="26"/>
  <c r="AV873" i="26"/>
  <c r="AJ873" i="26"/>
  <c r="M873" i="26"/>
  <c r="H873" i="26"/>
  <c r="AV872" i="26"/>
  <c r="AJ872" i="26"/>
  <c r="M872" i="26"/>
  <c r="H872" i="26"/>
  <c r="AV871" i="26"/>
  <c r="AJ871" i="26"/>
  <c r="M871" i="26"/>
  <c r="H871" i="26"/>
  <c r="AV870" i="26"/>
  <c r="AJ870" i="26"/>
  <c r="M870" i="26"/>
  <c r="H870" i="26"/>
  <c r="AV869" i="26"/>
  <c r="AJ869" i="26"/>
  <c r="M869" i="26"/>
  <c r="H869" i="26"/>
  <c r="AV868" i="26"/>
  <c r="AJ868" i="26"/>
  <c r="M868" i="26"/>
  <c r="H868" i="26"/>
  <c r="AV867" i="26"/>
  <c r="AJ867" i="26"/>
  <c r="M867" i="26"/>
  <c r="H867" i="26"/>
  <c r="AV866" i="26"/>
  <c r="AJ866" i="26"/>
  <c r="M866" i="26"/>
  <c r="H866" i="26"/>
  <c r="AV865" i="26"/>
  <c r="AJ865" i="26"/>
  <c r="M865" i="26"/>
  <c r="H865" i="26"/>
  <c r="AV864" i="26"/>
  <c r="AJ864" i="26"/>
  <c r="M864" i="26"/>
  <c r="H864" i="26"/>
  <c r="AV863" i="26"/>
  <c r="AJ863" i="26"/>
  <c r="M863" i="26"/>
  <c r="H863" i="26"/>
  <c r="AV862" i="26"/>
  <c r="AJ862" i="26"/>
  <c r="M862" i="26"/>
  <c r="H862" i="26"/>
  <c r="AV861" i="26"/>
  <c r="AJ861" i="26"/>
  <c r="M861" i="26"/>
  <c r="H861" i="26"/>
  <c r="AV860" i="26"/>
  <c r="AJ860" i="26"/>
  <c r="M860" i="26"/>
  <c r="H860" i="26"/>
  <c r="AV859" i="26"/>
  <c r="AJ859" i="26"/>
  <c r="M859" i="26"/>
  <c r="H859" i="26"/>
  <c r="AV858" i="26"/>
  <c r="AJ858" i="26"/>
  <c r="M858" i="26"/>
  <c r="H858" i="26"/>
  <c r="AV857" i="26"/>
  <c r="AJ857" i="26"/>
  <c r="M857" i="26"/>
  <c r="H857" i="26"/>
  <c r="AV856" i="26"/>
  <c r="AJ856" i="26"/>
  <c r="M856" i="26"/>
  <c r="H856" i="26"/>
  <c r="AV855" i="26"/>
  <c r="AJ855" i="26"/>
  <c r="M855" i="26"/>
  <c r="H855" i="26"/>
  <c r="AV854" i="26"/>
  <c r="AJ854" i="26"/>
  <c r="M854" i="26"/>
  <c r="H854" i="26"/>
  <c r="AV853" i="26"/>
  <c r="AJ853" i="26"/>
  <c r="M853" i="26"/>
  <c r="H853" i="26"/>
  <c r="AV852" i="26"/>
  <c r="AJ852" i="26"/>
  <c r="M852" i="26"/>
  <c r="H852" i="26"/>
  <c r="AV851" i="26"/>
  <c r="AJ851" i="26"/>
  <c r="M851" i="26"/>
  <c r="H851" i="26"/>
  <c r="AV850" i="26"/>
  <c r="AJ850" i="26"/>
  <c r="M850" i="26"/>
  <c r="H850" i="26"/>
  <c r="AV849" i="26"/>
  <c r="AJ849" i="26"/>
  <c r="M849" i="26"/>
  <c r="H849" i="26"/>
  <c r="AV848" i="26"/>
  <c r="AJ848" i="26"/>
  <c r="M848" i="26"/>
  <c r="H848" i="26"/>
  <c r="AV847" i="26"/>
  <c r="AJ847" i="26"/>
  <c r="M847" i="26"/>
  <c r="H847" i="26"/>
  <c r="AV846" i="26"/>
  <c r="AJ846" i="26"/>
  <c r="M846" i="26"/>
  <c r="H846" i="26"/>
  <c r="AV845" i="26"/>
  <c r="AJ845" i="26"/>
  <c r="M845" i="26"/>
  <c r="H845" i="26"/>
  <c r="AV844" i="26"/>
  <c r="AJ844" i="26"/>
  <c r="M844" i="26"/>
  <c r="H844" i="26"/>
  <c r="AV843" i="26"/>
  <c r="AJ843" i="26"/>
  <c r="M843" i="26"/>
  <c r="H843" i="26"/>
  <c r="AV842" i="26"/>
  <c r="AJ842" i="26"/>
  <c r="M842" i="26"/>
  <c r="H842" i="26"/>
  <c r="AV841" i="26"/>
  <c r="AJ841" i="26"/>
  <c r="M841" i="26"/>
  <c r="H841" i="26"/>
  <c r="AV840" i="26"/>
  <c r="G840" i="26" s="1"/>
  <c r="AJ840" i="26"/>
  <c r="H840" i="26"/>
  <c r="AV839" i="26"/>
  <c r="AJ839" i="26"/>
  <c r="M839" i="26"/>
  <c r="H839" i="26"/>
  <c r="AV838" i="26"/>
  <c r="AJ838" i="26"/>
  <c r="M838" i="26"/>
  <c r="H838" i="26"/>
  <c r="AV837" i="26"/>
  <c r="AJ837" i="26"/>
  <c r="M837" i="26"/>
  <c r="H837" i="26"/>
  <c r="AV836" i="26"/>
  <c r="AJ836" i="26"/>
  <c r="M836" i="26"/>
  <c r="H836" i="26"/>
  <c r="AV835" i="26"/>
  <c r="AJ835" i="26"/>
  <c r="M835" i="26"/>
  <c r="H835" i="26"/>
  <c r="AV834" i="26"/>
  <c r="AJ834" i="26"/>
  <c r="M834" i="26"/>
  <c r="H834" i="26"/>
  <c r="AV833" i="26"/>
  <c r="AJ833" i="26"/>
  <c r="M833" i="26"/>
  <c r="H833" i="26"/>
  <c r="AV832" i="26"/>
  <c r="AJ832" i="26"/>
  <c r="M832" i="26"/>
  <c r="H832" i="26"/>
  <c r="AV831" i="26"/>
  <c r="AJ831" i="26"/>
  <c r="M831" i="26"/>
  <c r="H831" i="26"/>
  <c r="AV830" i="26"/>
  <c r="AJ830" i="26"/>
  <c r="M830" i="26"/>
  <c r="H830" i="26"/>
  <c r="AV829" i="26"/>
  <c r="AJ829" i="26"/>
  <c r="M829" i="26"/>
  <c r="H829" i="26"/>
  <c r="AV828" i="26"/>
  <c r="AJ828" i="26"/>
  <c r="M828" i="26"/>
  <c r="H828" i="26"/>
  <c r="AV827" i="26"/>
  <c r="AJ827" i="26"/>
  <c r="M827" i="26"/>
  <c r="H827" i="26"/>
  <c r="AV826" i="26"/>
  <c r="AJ826" i="26"/>
  <c r="M826" i="26"/>
  <c r="H826" i="26"/>
  <c r="AV825" i="26"/>
  <c r="AJ825" i="26"/>
  <c r="M825" i="26"/>
  <c r="H825" i="26"/>
  <c r="AV824" i="26"/>
  <c r="AJ824" i="26"/>
  <c r="M824" i="26"/>
  <c r="H824" i="26"/>
  <c r="AV823" i="26"/>
  <c r="AJ823" i="26"/>
  <c r="M823" i="26"/>
  <c r="H823" i="26"/>
  <c r="AV822" i="26"/>
  <c r="AJ822" i="26"/>
  <c r="M822" i="26"/>
  <c r="H822" i="26"/>
  <c r="AV821" i="26"/>
  <c r="AJ821" i="26"/>
  <c r="M821" i="26"/>
  <c r="H821" i="26"/>
  <c r="AV820" i="26"/>
  <c r="AJ820" i="26"/>
  <c r="M820" i="26"/>
  <c r="H820" i="26"/>
  <c r="AV819" i="26"/>
  <c r="AJ819" i="26"/>
  <c r="M819" i="26"/>
  <c r="H819" i="26"/>
  <c r="AV818" i="26"/>
  <c r="AJ818" i="26"/>
  <c r="M818" i="26"/>
  <c r="H818" i="26"/>
  <c r="AV817" i="26"/>
  <c r="AJ817" i="26"/>
  <c r="M817" i="26"/>
  <c r="H817" i="26"/>
  <c r="AV816" i="26"/>
  <c r="AJ816" i="26"/>
  <c r="M816" i="26"/>
  <c r="H816" i="26"/>
  <c r="AV815" i="26"/>
  <c r="G815" i="26" s="1"/>
  <c r="AJ815" i="26"/>
  <c r="H815" i="26"/>
  <c r="AV814" i="26"/>
  <c r="AJ814" i="26"/>
  <c r="M814" i="26"/>
  <c r="H814" i="26"/>
  <c r="AV813" i="26"/>
  <c r="AJ813" i="26"/>
  <c r="M813" i="26"/>
  <c r="H813" i="26"/>
  <c r="AV812" i="26"/>
  <c r="AJ812" i="26"/>
  <c r="M812" i="26"/>
  <c r="H812" i="26"/>
  <c r="AV811" i="26"/>
  <c r="AJ811" i="26"/>
  <c r="M811" i="26"/>
  <c r="H811" i="26"/>
  <c r="AV810" i="26"/>
  <c r="G810" i="26" s="1"/>
  <c r="AJ810" i="26"/>
  <c r="H810" i="26"/>
  <c r="AV809" i="26"/>
  <c r="AJ809" i="26"/>
  <c r="M809" i="26"/>
  <c r="H809" i="26"/>
  <c r="AV808" i="26"/>
  <c r="AJ808" i="26"/>
  <c r="M808" i="26"/>
  <c r="H808" i="26"/>
  <c r="AV807" i="26"/>
  <c r="AJ807" i="26"/>
  <c r="M807" i="26"/>
  <c r="H807" i="26"/>
  <c r="AV806" i="26"/>
  <c r="AJ806" i="26"/>
  <c r="M806" i="26"/>
  <c r="H806" i="26"/>
  <c r="AV805" i="26"/>
  <c r="AJ805" i="26"/>
  <c r="M805" i="26"/>
  <c r="H805" i="26"/>
  <c r="AV804" i="26"/>
  <c r="AJ804" i="26"/>
  <c r="M804" i="26"/>
  <c r="H804" i="26"/>
  <c r="AV803" i="26"/>
  <c r="AJ803" i="26"/>
  <c r="M803" i="26"/>
  <c r="H803" i="26"/>
  <c r="AV802" i="26"/>
  <c r="AJ802" i="26"/>
  <c r="M802" i="26"/>
  <c r="H802" i="26"/>
  <c r="AV801" i="26"/>
  <c r="AJ801" i="26"/>
  <c r="M801" i="26"/>
  <c r="H801" i="26"/>
  <c r="AV800" i="26"/>
  <c r="AJ800" i="26"/>
  <c r="M800" i="26"/>
  <c r="H800" i="26"/>
  <c r="AV799" i="26"/>
  <c r="AJ799" i="26"/>
  <c r="M799" i="26"/>
  <c r="H799" i="26"/>
  <c r="AV798" i="26"/>
  <c r="AJ798" i="26"/>
  <c r="M798" i="26"/>
  <c r="H798" i="26"/>
  <c r="AV797" i="26"/>
  <c r="AJ797" i="26"/>
  <c r="M797" i="26"/>
  <c r="H797" i="26"/>
  <c r="AV796" i="26"/>
  <c r="AJ796" i="26"/>
  <c r="M796" i="26"/>
  <c r="H796" i="26"/>
  <c r="AV795" i="26"/>
  <c r="G795" i="26" s="1"/>
  <c r="AJ795" i="26"/>
  <c r="H795" i="26"/>
  <c r="AV794" i="26"/>
  <c r="AJ794" i="26"/>
  <c r="M794" i="26"/>
  <c r="H794" i="26"/>
  <c r="AV793" i="26"/>
  <c r="AJ793" i="26"/>
  <c r="M793" i="26"/>
  <c r="H793" i="26"/>
  <c r="AV792" i="26"/>
  <c r="AJ792" i="26"/>
  <c r="M792" i="26"/>
  <c r="H792" i="26"/>
  <c r="AV791" i="26"/>
  <c r="AJ791" i="26"/>
  <c r="M791" i="26"/>
  <c r="H791" i="26"/>
  <c r="AV790" i="26"/>
  <c r="AJ790" i="26"/>
  <c r="M790" i="26"/>
  <c r="H790" i="26"/>
  <c r="AV789" i="26"/>
  <c r="AJ789" i="26"/>
  <c r="M789" i="26"/>
  <c r="H789" i="26"/>
  <c r="AV788" i="26"/>
  <c r="AJ788" i="26"/>
  <c r="M788" i="26"/>
  <c r="H788" i="26"/>
  <c r="AV787" i="26"/>
  <c r="AJ787" i="26"/>
  <c r="M787" i="26"/>
  <c r="H787" i="26"/>
  <c r="AV786" i="26"/>
  <c r="AJ786" i="26"/>
  <c r="M786" i="26"/>
  <c r="H786" i="26"/>
  <c r="AV785" i="26"/>
  <c r="AJ785" i="26"/>
  <c r="M785" i="26"/>
  <c r="H785" i="26"/>
  <c r="AV784" i="26"/>
  <c r="AJ784" i="26"/>
  <c r="M784" i="26"/>
  <c r="H784" i="26"/>
  <c r="AV783" i="26"/>
  <c r="AJ783" i="26"/>
  <c r="M783" i="26"/>
  <c r="H783" i="26"/>
  <c r="AV782" i="26"/>
  <c r="AJ782" i="26"/>
  <c r="M782" i="26"/>
  <c r="H782" i="26"/>
  <c r="AV781" i="26"/>
  <c r="AJ781" i="26"/>
  <c r="M781" i="26"/>
  <c r="H781" i="26"/>
  <c r="AV780" i="26"/>
  <c r="AJ780" i="26"/>
  <c r="M780" i="26"/>
  <c r="H780" i="26"/>
  <c r="AV779" i="26"/>
  <c r="AJ779" i="26"/>
  <c r="M779" i="26"/>
  <c r="H779" i="26"/>
  <c r="AV778" i="26"/>
  <c r="AJ778" i="26"/>
  <c r="M778" i="26"/>
  <c r="H778" i="26"/>
  <c r="AV777" i="26"/>
  <c r="AJ777" i="26"/>
  <c r="M777" i="26"/>
  <c r="H777" i="26"/>
  <c r="AV776" i="26"/>
  <c r="AJ776" i="26"/>
  <c r="M776" i="26"/>
  <c r="H776" i="26"/>
  <c r="AV775" i="26"/>
  <c r="AJ775" i="26"/>
  <c r="M775" i="26"/>
  <c r="H775" i="26"/>
  <c r="AV774" i="26"/>
  <c r="AJ774" i="26"/>
  <c r="M774" i="26"/>
  <c r="H774" i="26"/>
  <c r="AV773" i="26"/>
  <c r="AJ773" i="26"/>
  <c r="M773" i="26"/>
  <c r="H773" i="26"/>
  <c r="AV772" i="26"/>
  <c r="AJ772" i="26"/>
  <c r="M772" i="26"/>
  <c r="H772" i="26"/>
  <c r="AV771" i="26"/>
  <c r="AJ771" i="26"/>
  <c r="M771" i="26"/>
  <c r="H771" i="26"/>
  <c r="AV770" i="26"/>
  <c r="AJ770" i="26"/>
  <c r="M770" i="26"/>
  <c r="H770" i="26"/>
  <c r="AV769" i="26"/>
  <c r="AJ769" i="26"/>
  <c r="M769" i="26"/>
  <c r="H769" i="26"/>
  <c r="AV768" i="26"/>
  <c r="AJ768" i="26"/>
  <c r="M768" i="26"/>
  <c r="H768" i="26"/>
  <c r="AV767" i="26"/>
  <c r="AJ767" i="26"/>
  <c r="M767" i="26"/>
  <c r="H767" i="26"/>
  <c r="AV766" i="26"/>
  <c r="AJ766" i="26"/>
  <c r="M766" i="26"/>
  <c r="H766" i="26"/>
  <c r="AV765" i="26"/>
  <c r="AJ765" i="26"/>
  <c r="M765" i="26"/>
  <c r="H765" i="26"/>
  <c r="AV764" i="26"/>
  <c r="AJ764" i="26"/>
  <c r="M764" i="26"/>
  <c r="H764" i="26"/>
  <c r="AV763" i="26"/>
  <c r="AJ763" i="26"/>
  <c r="M763" i="26"/>
  <c r="H763" i="26"/>
  <c r="AV762" i="26"/>
  <c r="AJ762" i="26"/>
  <c r="M762" i="26"/>
  <c r="H762" i="26"/>
  <c r="AV761" i="26"/>
  <c r="AJ761" i="26"/>
  <c r="M761" i="26"/>
  <c r="H761" i="26"/>
  <c r="AV760" i="26"/>
  <c r="AJ760" i="26"/>
  <c r="M760" i="26"/>
  <c r="H760" i="26"/>
  <c r="AV759" i="26"/>
  <c r="AJ759" i="26"/>
  <c r="M759" i="26"/>
  <c r="H759" i="26"/>
  <c r="AV758" i="26"/>
  <c r="AJ758" i="26"/>
  <c r="M758" i="26"/>
  <c r="H758" i="26"/>
  <c r="AV757" i="26"/>
  <c r="AJ757" i="26"/>
  <c r="M757" i="26"/>
  <c r="H757" i="26"/>
  <c r="AV756" i="26"/>
  <c r="AJ756" i="26"/>
  <c r="M756" i="26"/>
  <c r="H756" i="26"/>
  <c r="AV755" i="26"/>
  <c r="AJ755" i="26"/>
  <c r="M755" i="26"/>
  <c r="H755" i="26"/>
  <c r="AV754" i="26"/>
  <c r="AJ754" i="26"/>
  <c r="M754" i="26"/>
  <c r="H754" i="26"/>
  <c r="AV753" i="26"/>
  <c r="AJ753" i="26"/>
  <c r="M753" i="26"/>
  <c r="H753" i="26"/>
  <c r="AV752" i="26"/>
  <c r="AJ752" i="26"/>
  <c r="M752" i="26"/>
  <c r="H752" i="26"/>
  <c r="AV751" i="26"/>
  <c r="AJ751" i="26"/>
  <c r="M751" i="26"/>
  <c r="H751" i="26"/>
  <c r="AV750" i="26"/>
  <c r="AJ750" i="26"/>
  <c r="M750" i="26"/>
  <c r="H750" i="26"/>
  <c r="AV749" i="26"/>
  <c r="AJ749" i="26"/>
  <c r="M749" i="26"/>
  <c r="H749" i="26"/>
  <c r="AV748" i="26"/>
  <c r="AJ748" i="26"/>
  <c r="M748" i="26"/>
  <c r="H748" i="26"/>
  <c r="AV747" i="26"/>
  <c r="AJ747" i="26"/>
  <c r="M747" i="26"/>
  <c r="H747" i="26"/>
  <c r="AV746" i="26"/>
  <c r="AJ746" i="26"/>
  <c r="M746" i="26"/>
  <c r="H746" i="26"/>
  <c r="AV745" i="26"/>
  <c r="AJ745" i="26"/>
  <c r="M745" i="26"/>
  <c r="H745" i="26"/>
  <c r="AV744" i="26"/>
  <c r="AJ744" i="26"/>
  <c r="M744" i="26"/>
  <c r="H744" i="26"/>
  <c r="AV743" i="26"/>
  <c r="AJ743" i="26"/>
  <c r="M743" i="26"/>
  <c r="H743" i="26"/>
  <c r="AV742" i="26"/>
  <c r="AJ742" i="26"/>
  <c r="M742" i="26"/>
  <c r="H742" i="26"/>
  <c r="AV741" i="26"/>
  <c r="AJ741" i="26"/>
  <c r="M741" i="26"/>
  <c r="H741" i="26"/>
  <c r="AV740" i="26"/>
  <c r="AJ740" i="26"/>
  <c r="M740" i="26"/>
  <c r="H740" i="26"/>
  <c r="AV739" i="26"/>
  <c r="AJ739" i="26"/>
  <c r="M739" i="26"/>
  <c r="H739" i="26"/>
  <c r="AV738" i="26"/>
  <c r="AJ738" i="26"/>
  <c r="M738" i="26"/>
  <c r="H738" i="26"/>
  <c r="AV737" i="26"/>
  <c r="AJ737" i="26"/>
  <c r="M737" i="26"/>
  <c r="H737" i="26"/>
  <c r="AV736" i="26"/>
  <c r="AJ736" i="26"/>
  <c r="M736" i="26"/>
  <c r="H736" i="26"/>
  <c r="AV735" i="26"/>
  <c r="AJ735" i="26"/>
  <c r="M735" i="26"/>
  <c r="H735" i="26"/>
  <c r="AV734" i="26"/>
  <c r="AJ734" i="26"/>
  <c r="M734" i="26"/>
  <c r="H734" i="26"/>
  <c r="AV733" i="26"/>
  <c r="AJ733" i="26"/>
  <c r="M733" i="26"/>
  <c r="H733" i="26"/>
  <c r="AV732" i="26"/>
  <c r="AJ732" i="26"/>
  <c r="M732" i="26"/>
  <c r="H732" i="26"/>
  <c r="AV731" i="26"/>
  <c r="AJ731" i="26"/>
  <c r="M731" i="26"/>
  <c r="H731" i="26"/>
  <c r="AV730" i="26"/>
  <c r="AJ730" i="26"/>
  <c r="M730" i="26"/>
  <c r="H730" i="26"/>
  <c r="AV729" i="26"/>
  <c r="AJ729" i="26"/>
  <c r="M729" i="26"/>
  <c r="H729" i="26"/>
  <c r="AV728" i="26"/>
  <c r="AJ728" i="26"/>
  <c r="M728" i="26"/>
  <c r="H728" i="26"/>
  <c r="AV727" i="26"/>
  <c r="AJ727" i="26"/>
  <c r="M727" i="26"/>
  <c r="H727" i="26"/>
  <c r="AV726" i="26"/>
  <c r="AJ726" i="26"/>
  <c r="M726" i="26"/>
  <c r="H726" i="26"/>
  <c r="AV725" i="26"/>
  <c r="AJ725" i="26"/>
  <c r="M725" i="26"/>
  <c r="H725" i="26"/>
  <c r="AV724" i="26"/>
  <c r="AJ724" i="26"/>
  <c r="M724" i="26"/>
  <c r="H724" i="26"/>
  <c r="AV723" i="26"/>
  <c r="AJ723" i="26"/>
  <c r="M723" i="26"/>
  <c r="H723" i="26"/>
  <c r="AV722" i="26"/>
  <c r="AJ722" i="26"/>
  <c r="M722" i="26"/>
  <c r="H722" i="26"/>
  <c r="AV721" i="26"/>
  <c r="AJ721" i="26"/>
  <c r="M721" i="26"/>
  <c r="H721" i="26"/>
  <c r="AV720" i="26"/>
  <c r="G720" i="26" s="1"/>
  <c r="AJ720" i="26"/>
  <c r="H720" i="26"/>
  <c r="AV719" i="26"/>
  <c r="AJ719" i="26"/>
  <c r="M719" i="26"/>
  <c r="H719" i="26"/>
  <c r="AV718" i="26"/>
  <c r="AJ718" i="26"/>
  <c r="M718" i="26"/>
  <c r="H718" i="26"/>
  <c r="AV717" i="26"/>
  <c r="AJ717" i="26"/>
  <c r="M717" i="26"/>
  <c r="H717" i="26"/>
  <c r="AV716" i="26"/>
  <c r="AJ716" i="26"/>
  <c r="M716" i="26"/>
  <c r="H716" i="26"/>
  <c r="AV715" i="26"/>
  <c r="AJ715" i="26"/>
  <c r="M715" i="26"/>
  <c r="H715" i="26"/>
  <c r="AV714" i="26"/>
  <c r="AJ714" i="26"/>
  <c r="M714" i="26"/>
  <c r="H714" i="26"/>
  <c r="AV713" i="26"/>
  <c r="AJ713" i="26"/>
  <c r="M713" i="26"/>
  <c r="H713" i="26"/>
  <c r="AV712" i="26"/>
  <c r="AJ712" i="26"/>
  <c r="M712" i="26"/>
  <c r="H712" i="26"/>
  <c r="AV711" i="26"/>
  <c r="AJ711" i="26"/>
  <c r="M711" i="26"/>
  <c r="H711" i="26"/>
  <c r="AV710" i="26"/>
  <c r="AJ710" i="26"/>
  <c r="M710" i="26"/>
  <c r="H710" i="26"/>
  <c r="AV709" i="26"/>
  <c r="AJ709" i="26"/>
  <c r="M709" i="26"/>
  <c r="H709" i="26"/>
  <c r="AV708" i="26"/>
  <c r="AJ708" i="26"/>
  <c r="M708" i="26"/>
  <c r="H708" i="26"/>
  <c r="AV707" i="26"/>
  <c r="AJ707" i="26"/>
  <c r="M707" i="26"/>
  <c r="H707" i="26"/>
  <c r="AV706" i="26"/>
  <c r="AJ706" i="26"/>
  <c r="M706" i="26"/>
  <c r="H706" i="26"/>
  <c r="AV705" i="26"/>
  <c r="AJ705" i="26"/>
  <c r="M705" i="26"/>
  <c r="H705" i="26"/>
  <c r="AV704" i="26"/>
  <c r="M704" i="26"/>
  <c r="H704" i="26"/>
  <c r="AV703" i="26"/>
  <c r="AJ703" i="26"/>
  <c r="M703" i="26"/>
  <c r="H703" i="26"/>
  <c r="AV702" i="26"/>
  <c r="AJ702" i="26"/>
  <c r="M702" i="26"/>
  <c r="H702" i="26"/>
  <c r="AV701" i="26"/>
  <c r="AJ701" i="26"/>
  <c r="M701" i="26"/>
  <c r="H701" i="26"/>
  <c r="AV700" i="26"/>
  <c r="AJ700" i="26"/>
  <c r="M700" i="26"/>
  <c r="H700" i="26"/>
  <c r="AV699" i="26"/>
  <c r="AJ699" i="26"/>
  <c r="M699" i="26"/>
  <c r="H699" i="26"/>
  <c r="AV698" i="26"/>
  <c r="AJ698" i="26"/>
  <c r="M698" i="26"/>
  <c r="H698" i="26"/>
  <c r="AV697" i="26"/>
  <c r="AJ697" i="26"/>
  <c r="M697" i="26"/>
  <c r="AV696" i="26"/>
  <c r="AJ696" i="26"/>
  <c r="M696" i="26"/>
  <c r="H696" i="26"/>
  <c r="AV695" i="26"/>
  <c r="AJ695" i="26"/>
  <c r="M695" i="26"/>
  <c r="H695" i="26"/>
  <c r="AV694" i="26"/>
  <c r="AJ694" i="26"/>
  <c r="M694" i="26"/>
  <c r="H694" i="26"/>
  <c r="AV693" i="26"/>
  <c r="AJ693" i="26"/>
  <c r="M693" i="26"/>
  <c r="H693" i="26"/>
  <c r="AV692" i="26"/>
  <c r="AJ692" i="26"/>
  <c r="M692" i="26"/>
  <c r="H692" i="26"/>
  <c r="AV691" i="26"/>
  <c r="AJ691" i="26"/>
  <c r="M691" i="26"/>
  <c r="H691" i="26"/>
  <c r="AV690" i="26"/>
  <c r="AJ690" i="26"/>
  <c r="M690" i="26"/>
  <c r="H690" i="26"/>
  <c r="AV689" i="26"/>
  <c r="AJ689" i="26"/>
  <c r="M689" i="26"/>
  <c r="H689" i="26"/>
  <c r="AV688" i="26"/>
  <c r="AJ688" i="26"/>
  <c r="M688" i="26"/>
  <c r="H688" i="26"/>
  <c r="AV687" i="26"/>
  <c r="AJ687" i="26"/>
  <c r="M687" i="26"/>
  <c r="H687" i="26"/>
  <c r="AV686" i="26"/>
  <c r="AJ686" i="26"/>
  <c r="M686" i="26"/>
  <c r="H686" i="26"/>
  <c r="AV685" i="26"/>
  <c r="AJ685" i="26"/>
  <c r="M685" i="26"/>
  <c r="H685" i="26"/>
  <c r="AV684" i="26"/>
  <c r="AJ684" i="26"/>
  <c r="M684" i="26"/>
  <c r="H684" i="26"/>
  <c r="AV683" i="26"/>
  <c r="AJ683" i="26"/>
  <c r="M683" i="26"/>
  <c r="H683" i="26"/>
  <c r="AV682" i="26"/>
  <c r="AJ682" i="26"/>
  <c r="M682" i="26"/>
  <c r="H682" i="26"/>
  <c r="AV681" i="26"/>
  <c r="AJ681" i="26"/>
  <c r="M681" i="26"/>
  <c r="H681" i="26"/>
  <c r="AV680" i="26"/>
  <c r="AJ680" i="26"/>
  <c r="M680" i="26"/>
  <c r="H680" i="26"/>
  <c r="AV679" i="26"/>
  <c r="AJ679" i="26"/>
  <c r="M679" i="26"/>
  <c r="H679" i="26"/>
  <c r="AV678" i="26"/>
  <c r="AJ678" i="26"/>
  <c r="M678" i="26"/>
  <c r="H678" i="26"/>
  <c r="AV677" i="26"/>
  <c r="AJ677" i="26"/>
  <c r="M677" i="26"/>
  <c r="H677" i="26"/>
  <c r="AV676" i="26"/>
  <c r="AJ676" i="26"/>
  <c r="M676" i="26"/>
  <c r="H676" i="26"/>
  <c r="AV675" i="26"/>
  <c r="AJ675" i="26"/>
  <c r="M675" i="26"/>
  <c r="H675" i="26"/>
  <c r="AV674" i="26"/>
  <c r="AJ674" i="26"/>
  <c r="M674" i="26"/>
  <c r="H674" i="26"/>
  <c r="AV673" i="26"/>
  <c r="AJ673" i="26"/>
  <c r="M673" i="26"/>
  <c r="H673" i="26"/>
  <c r="AV672" i="26"/>
  <c r="AJ672" i="26"/>
  <c r="M672" i="26"/>
  <c r="H672" i="26"/>
  <c r="AV671" i="26"/>
  <c r="AJ671" i="26"/>
  <c r="M671" i="26"/>
  <c r="H671" i="26"/>
  <c r="AV670" i="26"/>
  <c r="AJ670" i="26"/>
  <c r="M670" i="26"/>
  <c r="H670" i="26"/>
  <c r="AV669" i="26"/>
  <c r="AJ669" i="26"/>
  <c r="M669" i="26"/>
  <c r="H669" i="26"/>
  <c r="AV668" i="26"/>
  <c r="AJ668" i="26"/>
  <c r="M668" i="26"/>
  <c r="H668" i="26"/>
  <c r="AV667" i="26"/>
  <c r="AJ667" i="26"/>
  <c r="M667" i="26"/>
  <c r="H667" i="26"/>
  <c r="AV666" i="26"/>
  <c r="AJ666" i="26"/>
  <c r="M666" i="26"/>
  <c r="H666" i="26"/>
  <c r="AV665" i="26"/>
  <c r="AJ665" i="26"/>
  <c r="M665" i="26"/>
  <c r="H665" i="26"/>
  <c r="AV664" i="26"/>
  <c r="AJ664" i="26"/>
  <c r="M664" i="26"/>
  <c r="H664" i="26"/>
  <c r="AV663" i="26"/>
  <c r="AJ663" i="26"/>
  <c r="M663" i="26"/>
  <c r="H663" i="26"/>
  <c r="AV662" i="26"/>
  <c r="AJ662" i="26"/>
  <c r="M662" i="26"/>
  <c r="H662" i="26"/>
  <c r="AV661" i="26"/>
  <c r="AJ661" i="26"/>
  <c r="M661" i="26"/>
  <c r="H661" i="26"/>
  <c r="AV660" i="26"/>
  <c r="AJ660" i="26"/>
  <c r="M660" i="26"/>
  <c r="H660" i="26"/>
  <c r="AV659" i="26"/>
  <c r="AJ659" i="26"/>
  <c r="M659" i="26"/>
  <c r="H659" i="26"/>
  <c r="AV658" i="26"/>
  <c r="AJ658" i="26"/>
  <c r="M658" i="26"/>
  <c r="H658" i="26"/>
  <c r="AV657" i="26"/>
  <c r="AJ657" i="26"/>
  <c r="M657" i="26"/>
  <c r="H657" i="26"/>
  <c r="AV656" i="26"/>
  <c r="AJ656" i="26"/>
  <c r="M656" i="26"/>
  <c r="H656" i="26"/>
  <c r="AV655" i="26"/>
  <c r="AJ655" i="26"/>
  <c r="M655" i="26"/>
  <c r="H655" i="26"/>
  <c r="AV654" i="26"/>
  <c r="AJ654" i="26"/>
  <c r="M654" i="26"/>
  <c r="H654" i="26"/>
  <c r="AV653" i="26"/>
  <c r="AJ653" i="26"/>
  <c r="M653" i="26"/>
  <c r="H653" i="26"/>
  <c r="AV652" i="26"/>
  <c r="AJ652" i="26"/>
  <c r="M652" i="26"/>
  <c r="H652" i="26"/>
  <c r="AV651" i="26"/>
  <c r="AJ651" i="26"/>
  <c r="M651" i="26"/>
  <c r="H651" i="26"/>
  <c r="AV650" i="26"/>
  <c r="AJ650" i="26"/>
  <c r="M650" i="26"/>
  <c r="H650" i="26"/>
  <c r="AV649" i="26"/>
  <c r="AJ649" i="26"/>
  <c r="M649" i="26"/>
  <c r="H649" i="26"/>
  <c r="AV648" i="26"/>
  <c r="AJ648" i="26"/>
  <c r="M648" i="26"/>
  <c r="H648" i="26"/>
  <c r="AV647" i="26"/>
  <c r="AJ647" i="26"/>
  <c r="M647" i="26"/>
  <c r="H647" i="26"/>
  <c r="AV646" i="26"/>
  <c r="AJ646" i="26"/>
  <c r="M646" i="26"/>
  <c r="H646" i="26"/>
  <c r="AV645" i="26"/>
  <c r="AJ645" i="26"/>
  <c r="M645" i="26"/>
  <c r="H645" i="26"/>
  <c r="AV644" i="26"/>
  <c r="AJ644" i="26"/>
  <c r="M644" i="26"/>
  <c r="H644" i="26"/>
  <c r="AV643" i="26"/>
  <c r="AJ643" i="26"/>
  <c r="M643" i="26"/>
  <c r="H643" i="26"/>
  <c r="AV642" i="26"/>
  <c r="AJ642" i="26"/>
  <c r="M642" i="26"/>
  <c r="H642" i="26"/>
  <c r="AV641" i="26"/>
  <c r="AJ641" i="26"/>
  <c r="M641" i="26"/>
  <c r="H641" i="26"/>
  <c r="AV640" i="26"/>
  <c r="AJ640" i="26"/>
  <c r="M640" i="26"/>
  <c r="H640" i="26"/>
  <c r="AV639" i="26"/>
  <c r="AJ639" i="26"/>
  <c r="M639" i="26"/>
  <c r="H639" i="26"/>
  <c r="AV638" i="26"/>
  <c r="AJ638" i="26"/>
  <c r="M638" i="26"/>
  <c r="H638" i="26"/>
  <c r="AV637" i="26"/>
  <c r="AJ637" i="26"/>
  <c r="M637" i="26"/>
  <c r="H637" i="26"/>
  <c r="AV636" i="26"/>
  <c r="AJ636" i="26"/>
  <c r="M636" i="26"/>
  <c r="H636" i="26"/>
  <c r="AV635" i="26"/>
  <c r="AJ635" i="26"/>
  <c r="M635" i="26"/>
  <c r="H635" i="26"/>
  <c r="AV634" i="26"/>
  <c r="AJ634" i="26"/>
  <c r="M634" i="26"/>
  <c r="H634" i="26"/>
  <c r="AV633" i="26"/>
  <c r="AJ633" i="26"/>
  <c r="M633" i="26"/>
  <c r="H633" i="26"/>
  <c r="AV632" i="26"/>
  <c r="AJ632" i="26"/>
  <c r="M632" i="26"/>
  <c r="H632" i="26"/>
  <c r="AV631" i="26"/>
  <c r="AJ631" i="26"/>
  <c r="M631" i="26"/>
  <c r="H631" i="26"/>
  <c r="AV630" i="26"/>
  <c r="AJ630" i="26"/>
  <c r="M630" i="26"/>
  <c r="H630" i="26"/>
  <c r="AV629" i="26"/>
  <c r="AJ629" i="26"/>
  <c r="M629" i="26"/>
  <c r="H629" i="26"/>
  <c r="AV628" i="26"/>
  <c r="AJ628" i="26"/>
  <c r="M628" i="26"/>
  <c r="H628" i="26"/>
  <c r="AV627" i="26"/>
  <c r="AJ627" i="26"/>
  <c r="M627" i="26"/>
  <c r="H627" i="26"/>
  <c r="AV626" i="26"/>
  <c r="AJ626" i="26"/>
  <c r="M626" i="26"/>
  <c r="H626" i="26"/>
  <c r="AV625" i="26"/>
  <c r="AJ625" i="26"/>
  <c r="M625" i="26"/>
  <c r="H625" i="26"/>
  <c r="AV624" i="26"/>
  <c r="AJ624" i="26"/>
  <c r="M624" i="26"/>
  <c r="H624" i="26"/>
  <c r="AV623" i="26"/>
  <c r="AJ623" i="26"/>
  <c r="M623" i="26"/>
  <c r="H623" i="26"/>
  <c r="AV622" i="26"/>
  <c r="AJ622" i="26"/>
  <c r="M622" i="26"/>
  <c r="H622" i="26"/>
  <c r="AV621" i="26"/>
  <c r="AJ621" i="26"/>
  <c r="M621" i="26"/>
  <c r="H621" i="26"/>
  <c r="AV620" i="26"/>
  <c r="M620" i="26"/>
  <c r="H620" i="26"/>
  <c r="AV619" i="26"/>
  <c r="AJ619" i="26"/>
  <c r="M619" i="26"/>
  <c r="H619" i="26"/>
  <c r="AV618" i="26"/>
  <c r="AJ618" i="26"/>
  <c r="M618" i="26"/>
  <c r="H618" i="26"/>
  <c r="AV617" i="26"/>
  <c r="AJ617" i="26"/>
  <c r="M617" i="26"/>
  <c r="H617" i="26"/>
  <c r="AV616" i="26"/>
  <c r="AJ616" i="26"/>
  <c r="M616" i="26"/>
  <c r="H616" i="26"/>
  <c r="AV615" i="26"/>
  <c r="G615" i="26" s="1"/>
  <c r="AJ615" i="26"/>
  <c r="H615" i="26"/>
  <c r="AV614" i="26"/>
  <c r="AJ614" i="26"/>
  <c r="M614" i="26"/>
  <c r="H614" i="26"/>
  <c r="AV613" i="26"/>
  <c r="AJ613" i="26"/>
  <c r="M613" i="26"/>
  <c r="H613" i="26"/>
  <c r="AV612" i="26"/>
  <c r="AJ612" i="26"/>
  <c r="M612" i="26"/>
  <c r="H612" i="26"/>
  <c r="AV611" i="26"/>
  <c r="M611" i="26"/>
  <c r="H611" i="26"/>
  <c r="AV610" i="26"/>
  <c r="M610" i="26"/>
  <c r="H610" i="26"/>
  <c r="AV609" i="26"/>
  <c r="M609" i="26"/>
  <c r="H609" i="26"/>
  <c r="AV608" i="26"/>
  <c r="M608" i="26"/>
  <c r="H608" i="26"/>
  <c r="AV607" i="26"/>
  <c r="AJ607" i="26"/>
  <c r="M607" i="26"/>
  <c r="H607" i="26"/>
  <c r="AV606" i="26"/>
  <c r="AJ606" i="26"/>
  <c r="M606" i="26"/>
  <c r="H606" i="26"/>
  <c r="AV605" i="26"/>
  <c r="AJ605" i="26"/>
  <c r="M605" i="26"/>
  <c r="H605" i="26"/>
  <c r="AV604" i="26"/>
  <c r="AJ604" i="26"/>
  <c r="M604" i="26"/>
  <c r="H604" i="26"/>
  <c r="AV603" i="26"/>
  <c r="AJ603" i="26"/>
  <c r="M603" i="26"/>
  <c r="H603" i="26"/>
  <c r="AV602" i="26"/>
  <c r="AJ602" i="26"/>
  <c r="M602" i="26"/>
  <c r="H602" i="26"/>
  <c r="C602" i="26"/>
  <c r="AV601" i="26"/>
  <c r="AJ601" i="26"/>
  <c r="M601" i="26"/>
  <c r="H601" i="26"/>
  <c r="AV600" i="26"/>
  <c r="AJ600" i="26"/>
  <c r="M600" i="26"/>
  <c r="H600" i="26"/>
  <c r="AV599" i="26"/>
  <c r="AJ599" i="26"/>
  <c r="M599" i="26"/>
  <c r="H599" i="26"/>
  <c r="AV598" i="26"/>
  <c r="AJ598" i="26"/>
  <c r="M598" i="26"/>
  <c r="H598" i="26"/>
  <c r="AV597" i="26"/>
  <c r="AJ597" i="26"/>
  <c r="M597" i="26"/>
  <c r="H597" i="26"/>
  <c r="AV596" i="26"/>
  <c r="AJ596" i="26"/>
  <c r="M596" i="26"/>
  <c r="H596" i="26"/>
  <c r="AV595" i="26"/>
  <c r="AJ595" i="26"/>
  <c r="M595" i="26"/>
  <c r="H595" i="26"/>
  <c r="AV594" i="26"/>
  <c r="AJ594" i="26"/>
  <c r="M594" i="26"/>
  <c r="H594" i="26"/>
  <c r="AV593" i="26"/>
  <c r="AJ593" i="26"/>
  <c r="M593" i="26"/>
  <c r="H593" i="26"/>
  <c r="AV592" i="26"/>
  <c r="AJ592" i="26"/>
  <c r="M592" i="26"/>
  <c r="H592" i="26"/>
  <c r="AV591" i="26"/>
  <c r="AJ591" i="26"/>
  <c r="M591" i="26"/>
  <c r="H591" i="26"/>
  <c r="AV590" i="26"/>
  <c r="M590" i="26"/>
  <c r="H590" i="26"/>
  <c r="AV589" i="26"/>
  <c r="AJ589" i="26"/>
  <c r="M589" i="26"/>
  <c r="H589" i="26"/>
  <c r="AV588" i="26"/>
  <c r="AJ588" i="26"/>
  <c r="M588" i="26"/>
  <c r="H588" i="26"/>
  <c r="AV587" i="26"/>
  <c r="AJ587" i="26"/>
  <c r="M587" i="26"/>
  <c r="H587" i="26"/>
  <c r="AV586" i="26"/>
  <c r="AJ586" i="26"/>
  <c r="M586" i="26"/>
  <c r="H586" i="26"/>
  <c r="AV585" i="26"/>
  <c r="AJ585" i="26"/>
  <c r="M585" i="26"/>
  <c r="H585" i="26"/>
  <c r="AV584" i="26"/>
  <c r="AJ584" i="26"/>
  <c r="M584" i="26"/>
  <c r="H584" i="26"/>
  <c r="AV583" i="26"/>
  <c r="AJ583" i="26"/>
  <c r="M583" i="26"/>
  <c r="H583" i="26"/>
  <c r="AV582" i="26"/>
  <c r="AJ582" i="26"/>
  <c r="M582" i="26"/>
  <c r="H582" i="26"/>
  <c r="AV581" i="26"/>
  <c r="AJ581" i="26"/>
  <c r="M581" i="26"/>
  <c r="H581" i="26"/>
  <c r="AV580" i="26"/>
  <c r="AJ580" i="26"/>
  <c r="M580" i="26"/>
  <c r="H580" i="26"/>
  <c r="AV579" i="26"/>
  <c r="AJ579" i="26"/>
  <c r="M579" i="26"/>
  <c r="H579" i="26"/>
  <c r="AV578" i="26"/>
  <c r="AJ578" i="26"/>
  <c r="M578" i="26"/>
  <c r="H578" i="26"/>
  <c r="AV577" i="26"/>
  <c r="AJ577" i="26"/>
  <c r="M577" i="26"/>
  <c r="H577" i="26"/>
  <c r="AV576" i="26"/>
  <c r="AJ576" i="26"/>
  <c r="M576" i="26"/>
  <c r="H576" i="26"/>
  <c r="AV575" i="26"/>
  <c r="AJ575" i="26"/>
  <c r="M575" i="26"/>
  <c r="H575" i="26"/>
  <c r="AV574" i="26"/>
  <c r="AJ574" i="26"/>
  <c r="M574" i="26"/>
  <c r="H574" i="26"/>
  <c r="AV573" i="26"/>
  <c r="AJ573" i="26"/>
  <c r="M573" i="26"/>
  <c r="H573" i="26"/>
  <c r="AV572" i="26"/>
  <c r="AJ572" i="26"/>
  <c r="M572" i="26"/>
  <c r="H572" i="26"/>
  <c r="AJ571" i="26"/>
  <c r="AJ568" i="26"/>
  <c r="AV566" i="26"/>
  <c r="AJ566" i="26"/>
  <c r="M566" i="26"/>
  <c r="H566" i="26"/>
  <c r="AV565" i="26"/>
  <c r="AJ565" i="26"/>
  <c r="M565" i="26"/>
  <c r="H565" i="26"/>
  <c r="AV564" i="26"/>
  <c r="AJ564" i="26"/>
  <c r="M564" i="26"/>
  <c r="H564" i="26"/>
  <c r="AV563" i="26"/>
  <c r="AJ563" i="26"/>
  <c r="M563" i="26"/>
  <c r="H563" i="26"/>
  <c r="AV562" i="26"/>
  <c r="AJ562" i="26"/>
  <c r="M562" i="26"/>
  <c r="H562" i="26"/>
  <c r="AV561" i="26"/>
  <c r="AJ561" i="26"/>
  <c r="M561" i="26"/>
  <c r="H561" i="26"/>
  <c r="AV560" i="26"/>
  <c r="M560" i="26"/>
  <c r="H560" i="26"/>
  <c r="AV559" i="26"/>
  <c r="AJ559" i="26"/>
  <c r="M559" i="26"/>
  <c r="H559" i="26"/>
  <c r="AV558" i="26"/>
  <c r="AJ558" i="26"/>
  <c r="M558" i="26"/>
  <c r="H558" i="26"/>
  <c r="AV557" i="26"/>
  <c r="AJ557" i="26"/>
  <c r="M557" i="26"/>
  <c r="H557" i="26"/>
  <c r="AV556" i="26"/>
  <c r="AJ556" i="26"/>
  <c r="M556" i="26"/>
  <c r="H556" i="26"/>
  <c r="AV555" i="26"/>
  <c r="AJ555" i="26"/>
  <c r="M555" i="26"/>
  <c r="H555" i="26"/>
  <c r="AV554" i="26"/>
  <c r="AJ554" i="26"/>
  <c r="M554" i="26"/>
  <c r="H554" i="26"/>
  <c r="AV553" i="26"/>
  <c r="AJ553" i="26"/>
  <c r="M553" i="26"/>
  <c r="H553" i="26"/>
  <c r="AV552" i="26"/>
  <c r="AJ552" i="26"/>
  <c r="M552" i="26"/>
  <c r="H552" i="26"/>
  <c r="AV551" i="26"/>
  <c r="AJ551" i="26"/>
  <c r="M551" i="26"/>
  <c r="H551" i="26"/>
  <c r="AV550" i="26"/>
  <c r="AJ550" i="26"/>
  <c r="M550" i="26"/>
  <c r="H550" i="26"/>
  <c r="AV549" i="26"/>
  <c r="AJ549" i="26"/>
  <c r="M549" i="26"/>
  <c r="H549" i="26"/>
  <c r="AV548" i="26"/>
  <c r="AJ548" i="26"/>
  <c r="M548" i="26"/>
  <c r="H548" i="26"/>
  <c r="AV547" i="26"/>
  <c r="AJ547" i="26"/>
  <c r="M547" i="26"/>
  <c r="H547" i="26"/>
  <c r="AV546" i="26"/>
  <c r="AJ546" i="26"/>
  <c r="M546" i="26"/>
  <c r="H546" i="26"/>
  <c r="AV545" i="26"/>
  <c r="AJ545" i="26"/>
  <c r="M545" i="26"/>
  <c r="H545" i="26"/>
  <c r="AV544" i="26"/>
  <c r="AJ544" i="26"/>
  <c r="M544" i="26"/>
  <c r="H544" i="26"/>
  <c r="AV543" i="26"/>
  <c r="AJ543" i="26"/>
  <c r="M543" i="26"/>
  <c r="H543" i="26"/>
  <c r="AV542" i="26"/>
  <c r="AJ542" i="26"/>
  <c r="M542" i="26"/>
  <c r="H542" i="26"/>
  <c r="AV541" i="26"/>
  <c r="AJ541" i="26"/>
  <c r="M541" i="26"/>
  <c r="H541" i="26"/>
  <c r="AJ540" i="26"/>
  <c r="H540" i="26"/>
  <c r="G540" i="26"/>
  <c r="AV539" i="26"/>
  <c r="AJ539" i="26"/>
  <c r="M539" i="26"/>
  <c r="H539" i="26"/>
  <c r="AV538" i="26"/>
  <c r="AJ538" i="26"/>
  <c r="M538" i="26"/>
  <c r="H538" i="26"/>
  <c r="AV537" i="26"/>
  <c r="AJ537" i="26"/>
  <c r="M537" i="26"/>
  <c r="H537" i="26"/>
  <c r="AV536" i="26"/>
  <c r="AJ536" i="26"/>
  <c r="M536" i="26"/>
  <c r="H536" i="26"/>
  <c r="AV535" i="26"/>
  <c r="AJ535" i="26"/>
  <c r="M535" i="26"/>
  <c r="H535" i="26"/>
  <c r="AV534" i="26"/>
  <c r="AJ534" i="26"/>
  <c r="M534" i="26"/>
  <c r="H534" i="26"/>
  <c r="AV533" i="26"/>
  <c r="AJ533" i="26"/>
  <c r="M533" i="26"/>
  <c r="H533" i="26"/>
  <c r="AV532" i="26"/>
  <c r="AJ532" i="26"/>
  <c r="M532" i="26"/>
  <c r="H532" i="26"/>
  <c r="AV531" i="26"/>
  <c r="AJ531" i="26"/>
  <c r="M531" i="26"/>
  <c r="H531" i="26"/>
  <c r="AV530" i="26"/>
  <c r="AJ530" i="26"/>
  <c r="M530" i="26"/>
  <c r="H530" i="26"/>
  <c r="AV529" i="26"/>
  <c r="AJ529" i="26"/>
  <c r="M529" i="26"/>
  <c r="H529" i="26"/>
  <c r="AV528" i="26"/>
  <c r="AJ528" i="26"/>
  <c r="M528" i="26"/>
  <c r="H528" i="26"/>
  <c r="AV527" i="26"/>
  <c r="AJ527" i="26"/>
  <c r="M527" i="26"/>
  <c r="H527" i="26"/>
  <c r="AV526" i="26"/>
  <c r="AJ526" i="26"/>
  <c r="M526" i="26"/>
  <c r="H526" i="26"/>
  <c r="AV525" i="26"/>
  <c r="AJ525" i="26"/>
  <c r="M525" i="26"/>
  <c r="H525" i="26"/>
  <c r="AV524" i="26"/>
  <c r="AJ524" i="26"/>
  <c r="M524" i="26"/>
  <c r="H524" i="26"/>
  <c r="AV523" i="26"/>
  <c r="AJ523" i="26"/>
  <c r="M523" i="26"/>
  <c r="H523" i="26"/>
  <c r="AV522" i="26"/>
  <c r="AJ522" i="26"/>
  <c r="M522" i="26"/>
  <c r="H522" i="26"/>
  <c r="AV521" i="26"/>
  <c r="AJ521" i="26"/>
  <c r="M521" i="26"/>
  <c r="H521" i="26"/>
  <c r="AV520" i="26"/>
  <c r="AJ520" i="26"/>
  <c r="M520" i="26"/>
  <c r="H520" i="26"/>
  <c r="AV519" i="26"/>
  <c r="AJ519" i="26"/>
  <c r="M519" i="26"/>
  <c r="H519" i="26"/>
  <c r="AV518" i="26"/>
  <c r="AJ518" i="26"/>
  <c r="M518" i="26"/>
  <c r="H518" i="26"/>
  <c r="AV517" i="26"/>
  <c r="AJ517" i="26"/>
  <c r="M517" i="26"/>
  <c r="H517" i="26"/>
  <c r="AV516" i="26"/>
  <c r="AJ516" i="26"/>
  <c r="M516" i="26"/>
  <c r="H516" i="26"/>
  <c r="AV515" i="26"/>
  <c r="AJ515" i="26"/>
  <c r="M515" i="26"/>
  <c r="H515" i="26"/>
  <c r="AV514" i="26"/>
  <c r="AJ514" i="26"/>
  <c r="M514" i="26"/>
  <c r="H514" i="26"/>
  <c r="AV513" i="26"/>
  <c r="AJ513" i="26"/>
  <c r="M513" i="26"/>
  <c r="H513" i="26"/>
  <c r="AV512" i="26"/>
  <c r="AJ512" i="26"/>
  <c r="M512" i="26"/>
  <c r="H512" i="26"/>
  <c r="AV511" i="26"/>
  <c r="AJ511" i="26"/>
  <c r="M511" i="26"/>
  <c r="H511" i="26"/>
  <c r="AV510" i="26"/>
  <c r="AJ510" i="26"/>
  <c r="M510" i="26"/>
  <c r="H510" i="26"/>
  <c r="AV509" i="26"/>
  <c r="AJ509" i="26"/>
  <c r="M509" i="26"/>
  <c r="H509" i="26"/>
  <c r="AV508" i="26"/>
  <c r="AJ508" i="26"/>
  <c r="M508" i="26"/>
  <c r="H508" i="26"/>
  <c r="AV507" i="26"/>
  <c r="AJ507" i="26"/>
  <c r="M507" i="26"/>
  <c r="H507" i="26"/>
  <c r="AV506" i="26"/>
  <c r="AJ506" i="26"/>
  <c r="M506" i="26"/>
  <c r="H506" i="26"/>
  <c r="AV505" i="26"/>
  <c r="AJ505" i="26"/>
  <c r="M505" i="26"/>
  <c r="H505" i="26"/>
  <c r="AV504" i="26"/>
  <c r="AJ504" i="26"/>
  <c r="M504" i="26"/>
  <c r="H504" i="26"/>
  <c r="AV503" i="26"/>
  <c r="AJ503" i="26"/>
  <c r="M503" i="26"/>
  <c r="H503" i="26"/>
  <c r="AV502" i="26"/>
  <c r="AJ502" i="26"/>
  <c r="M502" i="26"/>
  <c r="H502" i="26"/>
  <c r="AV501" i="26"/>
  <c r="AJ501" i="26"/>
  <c r="M501" i="26"/>
  <c r="H501" i="26"/>
  <c r="AV500" i="26"/>
  <c r="AJ500" i="26"/>
  <c r="M500" i="26"/>
  <c r="H500" i="26"/>
  <c r="AV499" i="26"/>
  <c r="AJ499" i="26"/>
  <c r="M499" i="26"/>
  <c r="H499" i="26"/>
  <c r="AV498" i="26"/>
  <c r="AJ498" i="26"/>
  <c r="M498" i="26"/>
  <c r="H498" i="26"/>
  <c r="AV497" i="26"/>
  <c r="AJ497" i="26"/>
  <c r="M497" i="26"/>
  <c r="H497" i="26"/>
  <c r="AV496" i="26"/>
  <c r="AJ496" i="26"/>
  <c r="M496" i="26"/>
  <c r="H496" i="26"/>
  <c r="AV495" i="26"/>
  <c r="AJ495" i="26"/>
  <c r="M495" i="26"/>
  <c r="H495" i="26"/>
  <c r="AV494" i="26"/>
  <c r="AJ494" i="26"/>
  <c r="M494" i="26"/>
  <c r="H494" i="26"/>
  <c r="AV493" i="26"/>
  <c r="AJ493" i="26"/>
  <c r="M493" i="26"/>
  <c r="H493" i="26"/>
  <c r="AV492" i="26"/>
  <c r="AJ492" i="26"/>
  <c r="M492" i="26"/>
  <c r="H492" i="26"/>
  <c r="AV491" i="26"/>
  <c r="AJ491" i="26"/>
  <c r="M491" i="26"/>
  <c r="H491" i="26"/>
  <c r="AV490" i="26"/>
  <c r="AJ490" i="26"/>
  <c r="M490" i="26"/>
  <c r="H490" i="26"/>
  <c r="AV489" i="26"/>
  <c r="AJ489" i="26"/>
  <c r="M489" i="26"/>
  <c r="H489" i="26"/>
  <c r="AV488" i="26"/>
  <c r="AJ488" i="26"/>
  <c r="M488" i="26"/>
  <c r="H488" i="26"/>
  <c r="AV487" i="26"/>
  <c r="AJ487" i="26"/>
  <c r="M487" i="26"/>
  <c r="H487" i="26"/>
  <c r="AV486" i="26"/>
  <c r="AJ486" i="26"/>
  <c r="M486" i="26"/>
  <c r="H486" i="26"/>
  <c r="AV485" i="26"/>
  <c r="AJ485" i="26"/>
  <c r="M485" i="26"/>
  <c r="H485" i="26"/>
  <c r="AV484" i="26"/>
  <c r="AJ484" i="26"/>
  <c r="M484" i="26"/>
  <c r="H484" i="26"/>
  <c r="AV483" i="26"/>
  <c r="AJ483" i="26"/>
  <c r="M483" i="26"/>
  <c r="H483" i="26"/>
  <c r="AV482" i="26"/>
  <c r="AJ482" i="26"/>
  <c r="M482" i="26"/>
  <c r="H482" i="26"/>
  <c r="AV481" i="26"/>
  <c r="AJ481" i="26"/>
  <c r="M481" i="26"/>
  <c r="H481" i="26"/>
  <c r="AV480" i="26"/>
  <c r="AJ480" i="26"/>
  <c r="M480" i="26"/>
  <c r="H480" i="26"/>
  <c r="AV479" i="26"/>
  <c r="AJ479" i="26"/>
  <c r="M479" i="26"/>
  <c r="H479" i="26"/>
  <c r="AV478" i="26"/>
  <c r="AJ478" i="26"/>
  <c r="M478" i="26"/>
  <c r="H478" i="26"/>
  <c r="AV477" i="26"/>
  <c r="AJ477" i="26"/>
  <c r="M477" i="26"/>
  <c r="H477" i="26"/>
  <c r="AV476" i="26"/>
  <c r="AJ476" i="26"/>
  <c r="M476" i="26"/>
  <c r="H476" i="26"/>
  <c r="AV475" i="26"/>
  <c r="AJ475" i="26"/>
  <c r="M475" i="26"/>
  <c r="H475" i="26"/>
  <c r="AV474" i="26"/>
  <c r="AJ474" i="26"/>
  <c r="M474" i="26"/>
  <c r="H474" i="26"/>
  <c r="AV473" i="26"/>
  <c r="AJ473" i="26"/>
  <c r="M473" i="26"/>
  <c r="H473" i="26"/>
  <c r="AV472" i="26"/>
  <c r="AJ472" i="26"/>
  <c r="M472" i="26"/>
  <c r="H472" i="26"/>
  <c r="AV471" i="26"/>
  <c r="AJ471" i="26"/>
  <c r="M471" i="26"/>
  <c r="H471" i="26"/>
  <c r="AV470" i="26"/>
  <c r="AJ470" i="26"/>
  <c r="M470" i="26"/>
  <c r="H470" i="26"/>
  <c r="AV469" i="26"/>
  <c r="AJ469" i="26"/>
  <c r="M469" i="26"/>
  <c r="H469" i="26"/>
  <c r="AV468" i="26"/>
  <c r="AJ468" i="26"/>
  <c r="M468" i="26"/>
  <c r="H468" i="26"/>
  <c r="AV467" i="26"/>
  <c r="AJ467" i="26"/>
  <c r="M467" i="26"/>
  <c r="H467" i="26"/>
  <c r="AV466" i="26"/>
  <c r="AJ466" i="26"/>
  <c r="M466" i="26"/>
  <c r="H466" i="26"/>
  <c r="AV465" i="26"/>
  <c r="AJ465" i="26"/>
  <c r="M465" i="26"/>
  <c r="H465" i="26"/>
  <c r="AV464" i="26"/>
  <c r="AJ464" i="26"/>
  <c r="M464" i="26"/>
  <c r="H464" i="26"/>
  <c r="AV463" i="26"/>
  <c r="AJ463" i="26"/>
  <c r="M463" i="26"/>
  <c r="H463" i="26"/>
  <c r="AV462" i="26"/>
  <c r="AJ462" i="26"/>
  <c r="M462" i="26"/>
  <c r="H462" i="26"/>
  <c r="AV461" i="26"/>
  <c r="AJ461" i="26"/>
  <c r="M461" i="26"/>
  <c r="H461" i="26"/>
  <c r="AV460" i="26"/>
  <c r="G460" i="26" s="1"/>
  <c r="AJ460" i="26"/>
  <c r="H460" i="26"/>
  <c r="AV459" i="26"/>
  <c r="AJ459" i="26"/>
  <c r="M459" i="26"/>
  <c r="H459" i="26"/>
  <c r="AV458" i="26"/>
  <c r="AJ458" i="26"/>
  <c r="M458" i="26"/>
  <c r="H458" i="26"/>
  <c r="AV457" i="26"/>
  <c r="AJ457" i="26"/>
  <c r="M457" i="26"/>
  <c r="H457" i="26"/>
  <c r="AV456" i="26"/>
  <c r="AJ456" i="26"/>
  <c r="M456" i="26"/>
  <c r="H456" i="26"/>
  <c r="AV455" i="26"/>
  <c r="AJ455" i="26"/>
  <c r="M455" i="26"/>
  <c r="H455" i="26"/>
  <c r="AV454" i="26"/>
  <c r="AJ454" i="26"/>
  <c r="M454" i="26"/>
  <c r="H454" i="26"/>
  <c r="AV453" i="26"/>
  <c r="AJ453" i="26"/>
  <c r="M453" i="26"/>
  <c r="H453" i="26"/>
  <c r="AV452" i="26"/>
  <c r="AJ452" i="26"/>
  <c r="M452" i="26"/>
  <c r="H452" i="26"/>
  <c r="AV451" i="26"/>
  <c r="AJ451" i="26"/>
  <c r="M451" i="26"/>
  <c r="H451" i="26"/>
  <c r="AV450" i="26"/>
  <c r="AJ450" i="26"/>
  <c r="M450" i="26"/>
  <c r="H450" i="26"/>
  <c r="AV449" i="26"/>
  <c r="AJ449" i="26"/>
  <c r="M449" i="26"/>
  <c r="H449" i="26"/>
  <c r="AV448" i="26"/>
  <c r="AJ448" i="26"/>
  <c r="M448" i="26"/>
  <c r="H448" i="26"/>
  <c r="AV447" i="26"/>
  <c r="AJ447" i="26"/>
  <c r="M447" i="26"/>
  <c r="H447" i="26"/>
  <c r="AV446" i="26"/>
  <c r="AJ446" i="26"/>
  <c r="M446" i="26"/>
  <c r="H446" i="26"/>
  <c r="AV445" i="26"/>
  <c r="AJ445" i="26"/>
  <c r="M445" i="26"/>
  <c r="H445" i="26"/>
  <c r="AV444" i="26"/>
  <c r="AJ444" i="26"/>
  <c r="M444" i="26"/>
  <c r="H444" i="26"/>
  <c r="AV443" i="26"/>
  <c r="AJ443" i="26"/>
  <c r="M443" i="26"/>
  <c r="H443" i="26"/>
  <c r="AV442" i="26"/>
  <c r="AJ442" i="26"/>
  <c r="M442" i="26"/>
  <c r="H442" i="26"/>
  <c r="AV441" i="26"/>
  <c r="AJ441" i="26"/>
  <c r="M441" i="26"/>
  <c r="H441" i="26"/>
  <c r="AV440" i="26"/>
  <c r="AJ440" i="26"/>
  <c r="M440" i="26"/>
  <c r="H440" i="26"/>
  <c r="AV439" i="26"/>
  <c r="AJ439" i="26"/>
  <c r="M439" i="26"/>
  <c r="H439" i="26"/>
  <c r="AV438" i="26"/>
  <c r="AJ438" i="26"/>
  <c r="M438" i="26"/>
  <c r="H438" i="26"/>
  <c r="AV437" i="26"/>
  <c r="AJ437" i="26"/>
  <c r="M437" i="26"/>
  <c r="H437" i="26"/>
  <c r="AV436" i="26"/>
  <c r="AJ436" i="26"/>
  <c r="M436" i="26"/>
  <c r="H436" i="26"/>
  <c r="AV435" i="26"/>
  <c r="AJ435" i="26"/>
  <c r="M435" i="26"/>
  <c r="H435" i="26"/>
  <c r="AV434" i="26"/>
  <c r="AJ434" i="26"/>
  <c r="M434" i="26"/>
  <c r="H434" i="26"/>
  <c r="AV433" i="26"/>
  <c r="AJ433" i="26"/>
  <c r="M433" i="26"/>
  <c r="H433" i="26"/>
  <c r="AV432" i="26"/>
  <c r="AJ432" i="26"/>
  <c r="M432" i="26"/>
  <c r="H432" i="26"/>
  <c r="AV431" i="26"/>
  <c r="AJ431" i="26"/>
  <c r="M431" i="26"/>
  <c r="H431" i="26"/>
  <c r="AV430" i="26"/>
  <c r="AJ430" i="26"/>
  <c r="M430" i="26"/>
  <c r="H430" i="26"/>
  <c r="AV429" i="26"/>
  <c r="AJ429" i="26"/>
  <c r="M429" i="26"/>
  <c r="H429" i="26"/>
  <c r="AV428" i="26"/>
  <c r="AJ428" i="26"/>
  <c r="M428" i="26"/>
  <c r="H428" i="26"/>
  <c r="AV427" i="26"/>
  <c r="AJ427" i="26"/>
  <c r="M427" i="26"/>
  <c r="H427" i="26"/>
  <c r="AV426" i="26"/>
  <c r="AJ426" i="26"/>
  <c r="M426" i="26"/>
  <c r="H426" i="26"/>
  <c r="AV425" i="26"/>
  <c r="AJ425" i="26"/>
  <c r="M425" i="26"/>
  <c r="H425" i="26"/>
  <c r="AV424" i="26"/>
  <c r="AJ424" i="26"/>
  <c r="M424" i="26"/>
  <c r="H424" i="26"/>
  <c r="AV423" i="26"/>
  <c r="AJ423" i="26"/>
  <c r="M423" i="26"/>
  <c r="H423" i="26"/>
  <c r="AV422" i="26"/>
  <c r="AJ422" i="26"/>
  <c r="M422" i="26"/>
  <c r="H422" i="26"/>
  <c r="AV421" i="26"/>
  <c r="AJ421" i="26"/>
  <c r="M421" i="26"/>
  <c r="H421" i="26"/>
  <c r="AV420" i="26"/>
  <c r="AJ420" i="26"/>
  <c r="M420" i="26"/>
  <c r="H420" i="26"/>
  <c r="AV419" i="26"/>
  <c r="AJ419" i="26"/>
  <c r="M419" i="26"/>
  <c r="H419" i="26"/>
  <c r="AV418" i="26"/>
  <c r="AJ418" i="26"/>
  <c r="M418" i="26"/>
  <c r="H418" i="26"/>
  <c r="AV417" i="26"/>
  <c r="AJ417" i="26"/>
  <c r="M417" i="26"/>
  <c r="H417" i="26"/>
  <c r="AV416" i="26"/>
  <c r="AJ416" i="26"/>
  <c r="M416" i="26"/>
  <c r="H416" i="26"/>
  <c r="AV415" i="26"/>
  <c r="G415" i="26" s="1"/>
  <c r="AJ415" i="26"/>
  <c r="H415" i="26"/>
  <c r="AV414" i="26"/>
  <c r="AJ414" i="26"/>
  <c r="M414" i="26"/>
  <c r="H414" i="26"/>
  <c r="AV413" i="26"/>
  <c r="AJ413" i="26"/>
  <c r="M413" i="26"/>
  <c r="H413" i="26"/>
  <c r="AV412" i="26"/>
  <c r="AJ412" i="26"/>
  <c r="M412" i="26"/>
  <c r="H412" i="26"/>
  <c r="AV411" i="26"/>
  <c r="AJ411" i="26"/>
  <c r="AV410" i="26"/>
  <c r="AV409" i="26"/>
  <c r="AJ409" i="26"/>
  <c r="AV408" i="26"/>
  <c r="AJ408" i="26"/>
  <c r="AV407" i="26"/>
  <c r="AJ407" i="26"/>
  <c r="AV406" i="26"/>
  <c r="AJ406" i="26"/>
  <c r="AV405" i="26"/>
  <c r="AV404" i="26"/>
  <c r="AJ404" i="26"/>
  <c r="AV403" i="26"/>
  <c r="AJ403" i="26"/>
  <c r="AV402" i="26"/>
  <c r="AJ402" i="26"/>
  <c r="AV401" i="26"/>
  <c r="AJ401" i="26"/>
  <c r="AV400" i="26"/>
  <c r="AJ400" i="26"/>
  <c r="AV399" i="26"/>
  <c r="AJ399" i="26"/>
  <c r="AV398" i="26"/>
  <c r="AJ398" i="26"/>
  <c r="AV397" i="26"/>
  <c r="AJ397" i="26"/>
  <c r="AV396" i="26"/>
  <c r="AJ396" i="26"/>
  <c r="M396" i="26"/>
  <c r="H396" i="26"/>
  <c r="AV395" i="26"/>
  <c r="AJ395" i="26"/>
  <c r="M395" i="26"/>
  <c r="H395" i="26"/>
  <c r="AV394" i="26"/>
  <c r="AJ394" i="26"/>
  <c r="M394" i="26"/>
  <c r="H394" i="26"/>
  <c r="AV393" i="26"/>
  <c r="AJ393" i="26"/>
  <c r="M393" i="26"/>
  <c r="H393" i="26"/>
  <c r="AV392" i="26"/>
  <c r="AJ392" i="26"/>
  <c r="M392" i="26"/>
  <c r="H392" i="26"/>
  <c r="AV391" i="26"/>
  <c r="AJ391" i="26"/>
  <c r="M391" i="26"/>
  <c r="H391" i="26"/>
  <c r="AV390" i="26"/>
  <c r="G390" i="26" s="1"/>
  <c r="AJ390" i="26"/>
  <c r="H390" i="26"/>
  <c r="AV389" i="26"/>
  <c r="AJ389" i="26"/>
  <c r="M389" i="26"/>
  <c r="H389" i="26"/>
  <c r="AV388" i="26"/>
  <c r="AJ388" i="26"/>
  <c r="M388" i="26"/>
  <c r="H388" i="26"/>
  <c r="AV387" i="26"/>
  <c r="AJ387" i="26"/>
  <c r="M387" i="26"/>
  <c r="H387" i="26"/>
  <c r="AV386" i="26"/>
  <c r="AJ386" i="26"/>
  <c r="M386" i="26"/>
  <c r="H386" i="26"/>
  <c r="AV385" i="26"/>
  <c r="G385" i="26" s="1"/>
  <c r="AJ385" i="26"/>
  <c r="H385" i="26"/>
  <c r="AV384" i="26"/>
  <c r="AJ384" i="26"/>
  <c r="M384" i="26"/>
  <c r="H384" i="26"/>
  <c r="AV383" i="26"/>
  <c r="AJ383" i="26"/>
  <c r="M383" i="26"/>
  <c r="H383" i="26"/>
  <c r="AV382" i="26"/>
  <c r="AJ382" i="26"/>
  <c r="M382" i="26"/>
  <c r="H382" i="26"/>
  <c r="AV381" i="26"/>
  <c r="AJ381" i="26"/>
  <c r="M381" i="26"/>
  <c r="H381" i="26"/>
  <c r="AV380" i="26"/>
  <c r="G380" i="26" s="1"/>
  <c r="AJ380" i="26"/>
  <c r="H380" i="26"/>
  <c r="AV379" i="26"/>
  <c r="AJ379" i="26"/>
  <c r="M379" i="26"/>
  <c r="H379" i="26"/>
  <c r="AV378" i="26"/>
  <c r="AJ378" i="26"/>
  <c r="M378" i="26"/>
  <c r="H378" i="26"/>
  <c r="AV377" i="26"/>
  <c r="AJ377" i="26"/>
  <c r="M377" i="26"/>
  <c r="H377" i="26"/>
  <c r="AV376" i="26"/>
  <c r="AJ376" i="26"/>
  <c r="M376" i="26"/>
  <c r="H376" i="26"/>
  <c r="AV375" i="26"/>
  <c r="G375" i="26" s="1"/>
  <c r="AJ375" i="26"/>
  <c r="H375" i="26"/>
  <c r="AV374" i="26"/>
  <c r="AJ374" i="26"/>
  <c r="M374" i="26"/>
  <c r="H374" i="26"/>
  <c r="AV373" i="26"/>
  <c r="AJ373" i="26"/>
  <c r="M373" i="26"/>
  <c r="H373" i="26"/>
  <c r="AV372" i="26"/>
  <c r="AJ372" i="26"/>
  <c r="M372" i="26"/>
  <c r="H372" i="26"/>
  <c r="AV371" i="26"/>
  <c r="AJ371" i="26"/>
  <c r="M371" i="26"/>
  <c r="H371" i="26"/>
  <c r="AV370" i="26"/>
  <c r="G370" i="26" s="1"/>
  <c r="AJ370" i="26"/>
  <c r="H370" i="26"/>
  <c r="AV369" i="26"/>
  <c r="AJ369" i="26"/>
  <c r="M369" i="26"/>
  <c r="H369" i="26"/>
  <c r="AV368" i="26"/>
  <c r="AJ368" i="26"/>
  <c r="M368" i="26"/>
  <c r="H368" i="26"/>
  <c r="AV367" i="26"/>
  <c r="AJ367" i="26"/>
  <c r="M367" i="26"/>
  <c r="H367" i="26"/>
  <c r="AV366" i="26"/>
  <c r="AJ366" i="26"/>
  <c r="M366" i="26"/>
  <c r="H366" i="26"/>
  <c r="AV365" i="26"/>
  <c r="G365" i="26" s="1"/>
  <c r="AJ365" i="26"/>
  <c r="H365" i="26"/>
  <c r="AV364" i="26"/>
  <c r="AJ364" i="26"/>
  <c r="M364" i="26"/>
  <c r="H364" i="26"/>
  <c r="AV363" i="26"/>
  <c r="AJ363" i="26"/>
  <c r="M363" i="26"/>
  <c r="H363" i="26"/>
  <c r="AV362" i="26"/>
  <c r="AJ362" i="26"/>
  <c r="M362" i="26"/>
  <c r="G362" i="26" s="1"/>
  <c r="H362" i="26"/>
  <c r="AV361" i="26"/>
  <c r="AJ361" i="26"/>
  <c r="M361" i="26"/>
  <c r="H361" i="26"/>
  <c r="AV360" i="26"/>
  <c r="AJ360" i="26"/>
  <c r="M360" i="26"/>
  <c r="H360" i="26"/>
  <c r="AV359" i="26"/>
  <c r="AJ359" i="26"/>
  <c r="M359" i="26"/>
  <c r="H359" i="26"/>
  <c r="AV358" i="26"/>
  <c r="AJ358" i="26"/>
  <c r="M358" i="26"/>
  <c r="H358" i="26"/>
  <c r="AV357" i="26"/>
  <c r="AJ357" i="26"/>
  <c r="M357" i="26"/>
  <c r="H357" i="26"/>
  <c r="AV356" i="26"/>
  <c r="AJ356" i="26"/>
  <c r="M356" i="26"/>
  <c r="G356" i="26" s="1"/>
  <c r="H356" i="26"/>
  <c r="AV355" i="26"/>
  <c r="AJ355" i="26"/>
  <c r="M355" i="26"/>
  <c r="H355" i="26"/>
  <c r="AV354" i="26"/>
  <c r="AJ354" i="26"/>
  <c r="M354" i="26"/>
  <c r="H354" i="26"/>
  <c r="AV353" i="26"/>
  <c r="AJ353" i="26"/>
  <c r="M353" i="26"/>
  <c r="H353" i="26"/>
  <c r="AV352" i="26"/>
  <c r="AJ352" i="26"/>
  <c r="M352" i="26"/>
  <c r="H352" i="26"/>
  <c r="AV351" i="26"/>
  <c r="AJ351" i="26"/>
  <c r="M351" i="26"/>
  <c r="H351" i="26"/>
  <c r="AV350" i="26"/>
  <c r="AJ350" i="26"/>
  <c r="M350" i="26"/>
  <c r="H350" i="26"/>
  <c r="AV349" i="26"/>
  <c r="AJ349" i="26"/>
  <c r="M349" i="26"/>
  <c r="H349" i="26"/>
  <c r="AV348" i="26"/>
  <c r="AJ348" i="26"/>
  <c r="M348" i="26"/>
  <c r="H348" i="26"/>
  <c r="AV347" i="26"/>
  <c r="AJ347" i="26"/>
  <c r="M347" i="26"/>
  <c r="H347" i="26"/>
  <c r="AV346" i="26"/>
  <c r="AJ346" i="26"/>
  <c r="M346" i="26"/>
  <c r="H346" i="26"/>
  <c r="AV345" i="26"/>
  <c r="G345" i="26" s="1"/>
  <c r="AJ345" i="26"/>
  <c r="H345" i="26"/>
  <c r="AV344" i="26"/>
  <c r="AJ344" i="26"/>
  <c r="M344" i="26"/>
  <c r="H344" i="26"/>
  <c r="AV343" i="26"/>
  <c r="AJ343" i="26"/>
  <c r="M343" i="26"/>
  <c r="H343" i="26"/>
  <c r="AV342" i="26"/>
  <c r="AJ342" i="26"/>
  <c r="M342" i="26"/>
  <c r="H342" i="26"/>
  <c r="AV341" i="26"/>
  <c r="AJ341" i="26"/>
  <c r="M341" i="26"/>
  <c r="H341" i="26"/>
  <c r="AV340" i="26"/>
  <c r="AJ340" i="26"/>
  <c r="M340" i="26"/>
  <c r="H340" i="26"/>
  <c r="AV339" i="26"/>
  <c r="AJ339" i="26"/>
  <c r="M339" i="26"/>
  <c r="H339" i="26"/>
  <c r="AV338" i="26"/>
  <c r="AJ338" i="26"/>
  <c r="M338" i="26"/>
  <c r="H338" i="26"/>
  <c r="AV337" i="26"/>
  <c r="AJ337" i="26"/>
  <c r="M337" i="26"/>
  <c r="H337" i="26"/>
  <c r="AV336" i="26"/>
  <c r="AJ336" i="26"/>
  <c r="M336" i="26"/>
  <c r="H336" i="26"/>
  <c r="AV335" i="26"/>
  <c r="AJ335" i="26"/>
  <c r="M335" i="26"/>
  <c r="H335" i="26"/>
  <c r="AV334" i="26"/>
  <c r="AJ334" i="26"/>
  <c r="M334" i="26"/>
  <c r="H334" i="26"/>
  <c r="AV333" i="26"/>
  <c r="AJ333" i="26"/>
  <c r="M333" i="26"/>
  <c r="H333" i="26"/>
  <c r="AV332" i="26"/>
  <c r="AJ332" i="26"/>
  <c r="M332" i="26"/>
  <c r="H332" i="26"/>
  <c r="AV331" i="26"/>
  <c r="AJ331" i="26"/>
  <c r="M331" i="26"/>
  <c r="H331" i="26"/>
  <c r="AV330" i="26"/>
  <c r="AJ330" i="26"/>
  <c r="M330" i="26"/>
  <c r="H330" i="26"/>
  <c r="AV329" i="26"/>
  <c r="AJ329" i="26"/>
  <c r="M329" i="26"/>
  <c r="H329" i="26"/>
  <c r="AV328" i="26"/>
  <c r="AJ328" i="26"/>
  <c r="M328" i="26"/>
  <c r="H328" i="26"/>
  <c r="AV327" i="26"/>
  <c r="AJ327" i="26"/>
  <c r="M327" i="26"/>
  <c r="H327" i="26"/>
  <c r="AV326" i="26"/>
  <c r="AJ326" i="26"/>
  <c r="M326" i="26"/>
  <c r="H326" i="26"/>
  <c r="AV325" i="26"/>
  <c r="AJ325" i="26"/>
  <c r="M325" i="26"/>
  <c r="H325" i="26"/>
  <c r="AV324" i="26"/>
  <c r="AJ324" i="26"/>
  <c r="M324" i="26"/>
  <c r="H324" i="26"/>
  <c r="AV323" i="26"/>
  <c r="AJ323" i="26"/>
  <c r="M323" i="26"/>
  <c r="H323" i="26"/>
  <c r="AV322" i="26"/>
  <c r="AJ322" i="26"/>
  <c r="M322" i="26"/>
  <c r="H322" i="26"/>
  <c r="AV321" i="26"/>
  <c r="AJ321" i="26"/>
  <c r="M321" i="26"/>
  <c r="H321" i="26"/>
  <c r="AV320" i="26"/>
  <c r="AJ320" i="26"/>
  <c r="M320" i="26"/>
  <c r="H320" i="26"/>
  <c r="AV319" i="26"/>
  <c r="AJ319" i="26"/>
  <c r="M319" i="26"/>
  <c r="H319" i="26"/>
  <c r="AV318" i="26"/>
  <c r="AJ318" i="26"/>
  <c r="M318" i="26"/>
  <c r="H318" i="26"/>
  <c r="AV317" i="26"/>
  <c r="AJ317" i="26"/>
  <c r="M317" i="26"/>
  <c r="H317" i="26"/>
  <c r="AV316" i="26"/>
  <c r="AJ316" i="26"/>
  <c r="M316" i="26"/>
  <c r="H316" i="26"/>
  <c r="AV315" i="26"/>
  <c r="AJ315" i="26"/>
  <c r="M315" i="26"/>
  <c r="H315" i="26"/>
  <c r="AV314" i="26"/>
  <c r="AJ314" i="26"/>
  <c r="M314" i="26"/>
  <c r="H314" i="26"/>
  <c r="AV313" i="26"/>
  <c r="AJ313" i="26"/>
  <c r="M313" i="26"/>
  <c r="H313" i="26"/>
  <c r="AV312" i="26"/>
  <c r="AJ312" i="26"/>
  <c r="M312" i="26"/>
  <c r="H312" i="26"/>
  <c r="AV311" i="26"/>
  <c r="AJ311" i="26"/>
  <c r="M311" i="26"/>
  <c r="H311" i="26"/>
  <c r="AV310" i="26"/>
  <c r="AJ310" i="26"/>
  <c r="M310" i="26"/>
  <c r="H310" i="26"/>
  <c r="AV309" i="26"/>
  <c r="AJ309" i="26"/>
  <c r="M309" i="26"/>
  <c r="H309" i="26"/>
  <c r="AV308" i="26"/>
  <c r="AJ308" i="26"/>
  <c r="M308" i="26"/>
  <c r="H308" i="26"/>
  <c r="AV307" i="26"/>
  <c r="AJ307" i="26"/>
  <c r="M307" i="26"/>
  <c r="H307" i="26"/>
  <c r="AV306" i="26"/>
  <c r="AJ306" i="26"/>
  <c r="M306" i="26"/>
  <c r="H306" i="26"/>
  <c r="AV305" i="26"/>
  <c r="AJ305" i="26"/>
  <c r="M305" i="26"/>
  <c r="H305" i="26"/>
  <c r="AV304" i="26"/>
  <c r="AJ304" i="26"/>
  <c r="M304" i="26"/>
  <c r="H304" i="26"/>
  <c r="AV303" i="26"/>
  <c r="AJ303" i="26"/>
  <c r="M303" i="26"/>
  <c r="H303" i="26"/>
  <c r="AV302" i="26"/>
  <c r="AJ302" i="26"/>
  <c r="M302" i="26"/>
  <c r="H302" i="26"/>
  <c r="AV301" i="26"/>
  <c r="AJ301" i="26"/>
  <c r="M301" i="26"/>
  <c r="H301" i="26"/>
  <c r="AV300" i="26"/>
  <c r="AJ300" i="26"/>
  <c r="M300" i="26"/>
  <c r="H300" i="26"/>
  <c r="AV299" i="26"/>
  <c r="AJ299" i="26"/>
  <c r="M299" i="26"/>
  <c r="H299" i="26"/>
  <c r="AV298" i="26"/>
  <c r="AJ298" i="26"/>
  <c r="M298" i="26"/>
  <c r="H298" i="26"/>
  <c r="AV297" i="26"/>
  <c r="AJ297" i="26"/>
  <c r="M297" i="26"/>
  <c r="H297" i="26"/>
  <c r="AV296" i="26"/>
  <c r="AJ296" i="26"/>
  <c r="M296" i="26"/>
  <c r="H296" i="26"/>
  <c r="AV295" i="26"/>
  <c r="AJ295" i="26"/>
  <c r="M295" i="26"/>
  <c r="H295" i="26"/>
  <c r="AV294" i="26"/>
  <c r="AJ294" i="26"/>
  <c r="M294" i="26"/>
  <c r="H294" i="26"/>
  <c r="AV293" i="26"/>
  <c r="AJ293" i="26"/>
  <c r="M293" i="26"/>
  <c r="H293" i="26"/>
  <c r="AV292" i="26"/>
  <c r="AJ292" i="26"/>
  <c r="M292" i="26"/>
  <c r="H292" i="26"/>
  <c r="AV291" i="26"/>
  <c r="AJ291" i="26"/>
  <c r="M291" i="26"/>
  <c r="H291" i="26"/>
  <c r="AV290" i="26"/>
  <c r="AJ290" i="26"/>
  <c r="M290" i="26"/>
  <c r="H290" i="26"/>
  <c r="AV289" i="26"/>
  <c r="AJ289" i="26"/>
  <c r="M289" i="26"/>
  <c r="H289" i="26"/>
  <c r="AV288" i="26"/>
  <c r="AJ288" i="26"/>
  <c r="M288" i="26"/>
  <c r="H288" i="26"/>
  <c r="AV287" i="26"/>
  <c r="AJ287" i="26"/>
  <c r="M287" i="26"/>
  <c r="H287" i="26"/>
  <c r="AV286" i="26"/>
  <c r="AJ286" i="26"/>
  <c r="M286" i="26"/>
  <c r="H286" i="26"/>
  <c r="AV285" i="26"/>
  <c r="AJ285" i="26"/>
  <c r="M285" i="26"/>
  <c r="H285" i="26"/>
  <c r="AV284" i="26"/>
  <c r="AJ284" i="26"/>
  <c r="M284" i="26"/>
  <c r="H284" i="26"/>
  <c r="AV283" i="26"/>
  <c r="AJ283" i="26"/>
  <c r="M283" i="26"/>
  <c r="H283" i="26"/>
  <c r="AV282" i="26"/>
  <c r="AJ282" i="26"/>
  <c r="M282" i="26"/>
  <c r="H282" i="26"/>
  <c r="AV281" i="26"/>
  <c r="AJ281" i="26"/>
  <c r="M281" i="26"/>
  <c r="H281" i="26"/>
  <c r="AV280" i="26"/>
  <c r="AJ280" i="26"/>
  <c r="M280" i="26"/>
  <c r="H280" i="26"/>
  <c r="AV279" i="26"/>
  <c r="AJ279" i="26"/>
  <c r="M279" i="26"/>
  <c r="H279" i="26"/>
  <c r="AV278" i="26"/>
  <c r="AJ278" i="26"/>
  <c r="M278" i="26"/>
  <c r="H278" i="26"/>
  <c r="AV277" i="26"/>
  <c r="AJ277" i="26"/>
  <c r="M277" i="26"/>
  <c r="H277" i="26"/>
  <c r="AV276" i="26"/>
  <c r="AJ276" i="26"/>
  <c r="M276" i="26"/>
  <c r="H276" i="26"/>
  <c r="AV275" i="26"/>
  <c r="AJ275" i="26"/>
  <c r="M275" i="26"/>
  <c r="H275" i="26"/>
  <c r="AV274" i="26"/>
  <c r="AJ274" i="26"/>
  <c r="M274" i="26"/>
  <c r="H274" i="26"/>
  <c r="AV273" i="26"/>
  <c r="AJ273" i="26"/>
  <c r="M273" i="26"/>
  <c r="H273" i="26"/>
  <c r="AV272" i="26"/>
  <c r="AJ272" i="26"/>
  <c r="M272" i="26"/>
  <c r="H272" i="26"/>
  <c r="AV271" i="26"/>
  <c r="AJ271" i="26"/>
  <c r="M271" i="26"/>
  <c r="H271" i="26"/>
  <c r="AV270" i="26"/>
  <c r="AJ270" i="26"/>
  <c r="M270" i="26"/>
  <c r="H270" i="26"/>
  <c r="AV269" i="26"/>
  <c r="AJ269" i="26"/>
  <c r="M269" i="26"/>
  <c r="H269" i="26"/>
  <c r="AV268" i="26"/>
  <c r="AJ268" i="26"/>
  <c r="M268" i="26"/>
  <c r="H268" i="26"/>
  <c r="AV267" i="26"/>
  <c r="AJ267" i="26"/>
  <c r="M267" i="26"/>
  <c r="H267" i="26"/>
  <c r="AV266" i="26"/>
  <c r="AJ266" i="26"/>
  <c r="M266" i="26"/>
  <c r="H266" i="26"/>
  <c r="AV265" i="26"/>
  <c r="AJ265" i="26"/>
  <c r="M265" i="26"/>
  <c r="H265" i="26"/>
  <c r="AV264" i="26"/>
  <c r="AJ264" i="26"/>
  <c r="M264" i="26"/>
  <c r="H264" i="26"/>
  <c r="AV263" i="26"/>
  <c r="AJ263" i="26"/>
  <c r="M263" i="26"/>
  <c r="H263" i="26"/>
  <c r="AV262" i="26"/>
  <c r="AJ262" i="26"/>
  <c r="M262" i="26"/>
  <c r="H262" i="26"/>
  <c r="AV261" i="26"/>
  <c r="AJ261" i="26"/>
  <c r="M261" i="26"/>
  <c r="H261" i="26"/>
  <c r="AV260" i="26"/>
  <c r="AJ260" i="26"/>
  <c r="M260" i="26"/>
  <c r="H260" i="26"/>
  <c r="AV259" i="26"/>
  <c r="AJ259" i="26"/>
  <c r="M259" i="26"/>
  <c r="H259" i="26"/>
  <c r="AV258" i="26"/>
  <c r="AJ258" i="26"/>
  <c r="M258" i="26"/>
  <c r="H258" i="26"/>
  <c r="AV257" i="26"/>
  <c r="AJ257" i="26"/>
  <c r="M257" i="26"/>
  <c r="H257" i="26"/>
  <c r="AV256" i="26"/>
  <c r="AJ256" i="26"/>
  <c r="M256" i="26"/>
  <c r="H256" i="26"/>
  <c r="AV255" i="26"/>
  <c r="AJ255" i="26"/>
  <c r="M255" i="26"/>
  <c r="H255" i="26"/>
  <c r="AV254" i="26"/>
  <c r="AJ254" i="26"/>
  <c r="M254" i="26"/>
  <c r="H254" i="26"/>
  <c r="AV253" i="26"/>
  <c r="AJ253" i="26"/>
  <c r="M253" i="26"/>
  <c r="H253" i="26"/>
  <c r="AV252" i="26"/>
  <c r="AJ252" i="26"/>
  <c r="M252" i="26"/>
  <c r="H252" i="26"/>
  <c r="AV251" i="26"/>
  <c r="AJ251" i="26"/>
  <c r="M251" i="26"/>
  <c r="H251" i="26"/>
  <c r="AV250" i="26"/>
  <c r="AJ250" i="26"/>
  <c r="M250" i="26"/>
  <c r="H250" i="26"/>
  <c r="AV249" i="26"/>
  <c r="AJ249" i="26"/>
  <c r="M249" i="26"/>
  <c r="H249" i="26"/>
  <c r="AV248" i="26"/>
  <c r="AJ248" i="26"/>
  <c r="M248" i="26"/>
  <c r="H248" i="26"/>
  <c r="AV247" i="26"/>
  <c r="AJ247" i="26"/>
  <c r="M247" i="26"/>
  <c r="H247" i="26"/>
  <c r="AV246" i="26"/>
  <c r="AJ246" i="26"/>
  <c r="M246" i="26"/>
  <c r="H246" i="26"/>
  <c r="AV245" i="26"/>
  <c r="AJ245" i="26"/>
  <c r="M245" i="26"/>
  <c r="H245" i="26"/>
  <c r="AV244" i="26"/>
  <c r="AJ244" i="26"/>
  <c r="M244" i="26"/>
  <c r="H244" i="26"/>
  <c r="AV243" i="26"/>
  <c r="AJ243" i="26"/>
  <c r="M243" i="26"/>
  <c r="H243" i="26"/>
  <c r="AV242" i="26"/>
  <c r="AJ242" i="26"/>
  <c r="M242" i="26"/>
  <c r="H242" i="26"/>
  <c r="AV241" i="26"/>
  <c r="AJ241" i="26"/>
  <c r="M241" i="26"/>
  <c r="H241" i="26"/>
  <c r="AV240" i="26"/>
  <c r="AJ240" i="26"/>
  <c r="M240" i="26"/>
  <c r="H240" i="26"/>
  <c r="AV239" i="26"/>
  <c r="AJ239" i="26"/>
  <c r="M239" i="26"/>
  <c r="H239" i="26"/>
  <c r="AV238" i="26"/>
  <c r="AJ238" i="26"/>
  <c r="M238" i="26"/>
  <c r="H238" i="26"/>
  <c r="AV237" i="26"/>
  <c r="AJ237" i="26"/>
  <c r="M237" i="26"/>
  <c r="H237" i="26"/>
  <c r="AV236" i="26"/>
  <c r="AJ236" i="26"/>
  <c r="M236" i="26"/>
  <c r="H236" i="26"/>
  <c r="AV235" i="26"/>
  <c r="AJ235" i="26"/>
  <c r="M235" i="26"/>
  <c r="H235" i="26"/>
  <c r="AV234" i="26"/>
  <c r="AJ234" i="26"/>
  <c r="M234" i="26"/>
  <c r="H234" i="26"/>
  <c r="AV233" i="26"/>
  <c r="AJ233" i="26"/>
  <c r="M233" i="26"/>
  <c r="H233" i="26"/>
  <c r="AV232" i="26"/>
  <c r="AJ232" i="26"/>
  <c r="M232" i="26"/>
  <c r="H232" i="26"/>
  <c r="AV231" i="26"/>
  <c r="AJ231" i="26"/>
  <c r="M231" i="26"/>
  <c r="H231" i="26"/>
  <c r="AV230" i="26"/>
  <c r="G230" i="26" s="1"/>
  <c r="AJ230" i="26"/>
  <c r="H230" i="26"/>
  <c r="AV229" i="26"/>
  <c r="AJ229" i="26"/>
  <c r="M229" i="26"/>
  <c r="H229" i="26"/>
  <c r="AV228" i="26"/>
  <c r="AJ228" i="26"/>
  <c r="M228" i="26"/>
  <c r="G228" i="26" s="1"/>
  <c r="H228" i="26"/>
  <c r="AV227" i="26"/>
  <c r="AJ227" i="26"/>
  <c r="M227" i="26"/>
  <c r="H227" i="26"/>
  <c r="AV226" i="26"/>
  <c r="AJ226" i="26"/>
  <c r="M226" i="26"/>
  <c r="H226" i="26"/>
  <c r="AJ225" i="26"/>
  <c r="M225" i="26"/>
  <c r="G225" i="26" s="1"/>
  <c r="H225" i="26"/>
  <c r="AV224" i="26"/>
  <c r="AJ224" i="26"/>
  <c r="M224" i="26"/>
  <c r="H224" i="26"/>
  <c r="AV223" i="26"/>
  <c r="AJ223" i="26"/>
  <c r="M223" i="26"/>
  <c r="H223" i="26"/>
  <c r="AV222" i="26"/>
  <c r="AJ222" i="26"/>
  <c r="M222" i="26"/>
  <c r="H222" i="26"/>
  <c r="AV221" i="26"/>
  <c r="AJ221" i="26"/>
  <c r="M221" i="26"/>
  <c r="H221" i="26"/>
  <c r="AV220" i="26"/>
  <c r="AJ220" i="26"/>
  <c r="M220" i="26"/>
  <c r="H220" i="26"/>
  <c r="AV219" i="26"/>
  <c r="AJ219" i="26"/>
  <c r="M219" i="26"/>
  <c r="H219" i="26"/>
  <c r="AV218" i="26"/>
  <c r="AJ218" i="26"/>
  <c r="M218" i="26"/>
  <c r="H218" i="26"/>
  <c r="AV217" i="26"/>
  <c r="AJ217" i="26"/>
  <c r="H217" i="26"/>
  <c r="AV216" i="26"/>
  <c r="AJ216" i="26"/>
  <c r="H216" i="26"/>
  <c r="AJ215" i="26"/>
  <c r="H215" i="26"/>
  <c r="AV214" i="26"/>
  <c r="AJ214" i="26"/>
  <c r="H214" i="26"/>
  <c r="AV213" i="26"/>
  <c r="G213" i="26" s="1"/>
  <c r="AJ213" i="26"/>
  <c r="H213" i="26"/>
  <c r="AV212" i="26"/>
  <c r="AJ212" i="26"/>
  <c r="H212" i="26"/>
  <c r="AV211" i="26"/>
  <c r="AJ211" i="26"/>
  <c r="M211" i="26"/>
  <c r="H211" i="26"/>
  <c r="AV210" i="26"/>
  <c r="AJ210" i="26"/>
  <c r="M210" i="26"/>
  <c r="AV209" i="26"/>
  <c r="G209" i="26" s="1"/>
  <c r="AJ209" i="26"/>
  <c r="H209" i="26"/>
  <c r="AV208" i="26"/>
  <c r="AJ208" i="26"/>
  <c r="M208" i="26"/>
  <c r="H208" i="26"/>
  <c r="AV207" i="26"/>
  <c r="AJ207" i="26"/>
  <c r="M207" i="26"/>
  <c r="H207" i="26"/>
  <c r="AV206" i="26"/>
  <c r="AJ206" i="26"/>
  <c r="M206" i="26"/>
  <c r="H206" i="26"/>
  <c r="AV205" i="26"/>
  <c r="AJ205" i="26"/>
  <c r="M205" i="26"/>
  <c r="H205" i="26"/>
  <c r="AV204" i="26"/>
  <c r="AJ204" i="26"/>
  <c r="M204" i="26"/>
  <c r="H204" i="26"/>
  <c r="AV203" i="26"/>
  <c r="AJ203" i="26"/>
  <c r="M203" i="26"/>
  <c r="H203" i="26"/>
  <c r="AV202" i="26"/>
  <c r="AJ202" i="26"/>
  <c r="M202" i="26"/>
  <c r="H202" i="26"/>
  <c r="AV201" i="26"/>
  <c r="AJ201" i="26"/>
  <c r="M201" i="26"/>
  <c r="H201" i="26"/>
  <c r="AV200" i="26"/>
  <c r="G200" i="26" s="1"/>
  <c r="AJ200" i="26"/>
  <c r="H200" i="26"/>
  <c r="AV199" i="26"/>
  <c r="AJ199" i="26"/>
  <c r="M199" i="26"/>
  <c r="H199" i="26"/>
  <c r="AV198" i="26"/>
  <c r="AJ198" i="26"/>
  <c r="M198" i="26"/>
  <c r="H198" i="26"/>
  <c r="AV197" i="26"/>
  <c r="G197" i="26" s="1"/>
  <c r="AJ197" i="26"/>
  <c r="H197" i="26"/>
  <c r="AV196" i="26"/>
  <c r="AJ196" i="26"/>
  <c r="H196" i="26"/>
  <c r="AV194" i="26"/>
  <c r="AJ194" i="26"/>
  <c r="H194" i="26"/>
  <c r="AV193" i="26"/>
  <c r="AJ193" i="26"/>
  <c r="H193" i="26"/>
  <c r="AV191" i="26"/>
  <c r="AJ191" i="26"/>
  <c r="M191" i="26"/>
  <c r="H191" i="26"/>
  <c r="AV190" i="26"/>
  <c r="AJ190" i="26"/>
  <c r="M190" i="26"/>
  <c r="H190" i="26"/>
  <c r="AV189" i="26"/>
  <c r="AJ189" i="26"/>
  <c r="M189" i="26"/>
  <c r="H189" i="26"/>
  <c r="AV188" i="26"/>
  <c r="AJ188" i="26"/>
  <c r="M188" i="26"/>
  <c r="H188" i="26"/>
  <c r="AV187" i="26"/>
  <c r="G187" i="26" s="1"/>
  <c r="AJ187" i="26"/>
  <c r="H187" i="26"/>
  <c r="AV186" i="26"/>
  <c r="AJ186" i="26"/>
  <c r="M186" i="26"/>
  <c r="H186" i="26"/>
  <c r="H185" i="26"/>
  <c r="G185" i="26"/>
  <c r="AV184" i="26"/>
  <c r="AJ184" i="26"/>
  <c r="M184" i="26"/>
  <c r="H184" i="26"/>
  <c r="AV183" i="26"/>
  <c r="AJ183" i="26"/>
  <c r="M183" i="26"/>
  <c r="H183" i="26"/>
  <c r="AV182" i="26"/>
  <c r="AJ182" i="26"/>
  <c r="M182" i="26"/>
  <c r="H182" i="26"/>
  <c r="AV181" i="26"/>
  <c r="AJ181" i="26"/>
  <c r="M181" i="26"/>
  <c r="H181" i="26"/>
  <c r="AV180" i="26"/>
  <c r="G180" i="26" s="1"/>
  <c r="AJ180" i="26"/>
  <c r="H180" i="26"/>
  <c r="AV179" i="26"/>
  <c r="AJ179" i="26"/>
  <c r="M179" i="26"/>
  <c r="H179" i="26"/>
  <c r="AV178" i="26"/>
  <c r="AJ178" i="26"/>
  <c r="M178" i="26"/>
  <c r="H178" i="26"/>
  <c r="AV177" i="26"/>
  <c r="AJ177" i="26"/>
  <c r="M177" i="26"/>
  <c r="H177" i="26"/>
  <c r="AV176" i="26"/>
  <c r="AJ176" i="26"/>
  <c r="M176" i="26"/>
  <c r="H176" i="26"/>
  <c r="G175" i="26"/>
  <c r="AV174" i="26"/>
  <c r="AJ174" i="26"/>
  <c r="M174" i="26"/>
  <c r="H174" i="26"/>
  <c r="AV173" i="26"/>
  <c r="AJ173" i="26"/>
  <c r="M173" i="26"/>
  <c r="H173" i="26"/>
  <c r="AV172" i="26"/>
  <c r="AJ172" i="26"/>
  <c r="M172" i="26"/>
  <c r="H172" i="26"/>
  <c r="AV171" i="26"/>
  <c r="AJ171" i="26"/>
  <c r="M171" i="26"/>
  <c r="H171" i="26"/>
  <c r="AV170" i="26"/>
  <c r="G170" i="26" s="1"/>
  <c r="AJ170" i="26"/>
  <c r="H170" i="26"/>
  <c r="AV169" i="26"/>
  <c r="AJ169" i="26"/>
  <c r="M169" i="26"/>
  <c r="H169" i="26"/>
  <c r="AV168" i="26"/>
  <c r="AJ168" i="26"/>
  <c r="M168" i="26"/>
  <c r="H168" i="26"/>
  <c r="AV167" i="26"/>
  <c r="AJ167" i="26"/>
  <c r="M167" i="26"/>
  <c r="H167" i="26"/>
  <c r="AV166" i="26"/>
  <c r="AJ166" i="26"/>
  <c r="M166" i="26"/>
  <c r="H166" i="26"/>
  <c r="G165" i="26"/>
  <c r="AV164" i="26"/>
  <c r="AJ164" i="26"/>
  <c r="M164" i="26"/>
  <c r="H164" i="26"/>
  <c r="AV163" i="26"/>
  <c r="AJ163" i="26"/>
  <c r="M163" i="26"/>
  <c r="H163" i="26"/>
  <c r="AV162" i="26"/>
  <c r="AJ162" i="26"/>
  <c r="M162" i="26"/>
  <c r="H162" i="26"/>
  <c r="AV161" i="26"/>
  <c r="AJ161" i="26"/>
  <c r="M161" i="26"/>
  <c r="H161" i="26"/>
  <c r="AV160" i="26"/>
  <c r="AJ160" i="26"/>
  <c r="M160" i="26"/>
  <c r="H160" i="26"/>
  <c r="AV159" i="26"/>
  <c r="AJ159" i="26"/>
  <c r="M159" i="26"/>
  <c r="H159" i="26"/>
  <c r="AV158" i="26"/>
  <c r="AJ158" i="26"/>
  <c r="M158" i="26"/>
  <c r="H158" i="26"/>
  <c r="AV157" i="26"/>
  <c r="AJ157" i="26"/>
  <c r="M157" i="26"/>
  <c r="H157" i="26"/>
  <c r="AV156" i="26"/>
  <c r="AJ156" i="26"/>
  <c r="M156" i="26"/>
  <c r="H156" i="26"/>
  <c r="H155" i="26"/>
  <c r="G155" i="26"/>
  <c r="AV154" i="26"/>
  <c r="AJ154" i="26"/>
  <c r="M154" i="26"/>
  <c r="H154" i="26"/>
  <c r="AV153" i="26"/>
  <c r="AJ153" i="26"/>
  <c r="M153" i="26"/>
  <c r="H153" i="26"/>
  <c r="AV152" i="26"/>
  <c r="G152" i="26" s="1"/>
  <c r="H152" i="26"/>
  <c r="AV151" i="26"/>
  <c r="AJ151" i="26"/>
  <c r="M151" i="26"/>
  <c r="H151" i="26"/>
  <c r="AV150" i="26"/>
  <c r="AJ150" i="26"/>
  <c r="M150" i="26"/>
  <c r="H150" i="26"/>
  <c r="AV149" i="26"/>
  <c r="AJ149" i="26"/>
  <c r="M149" i="26"/>
  <c r="H149" i="26"/>
  <c r="AV148" i="26"/>
  <c r="AJ148" i="26"/>
  <c r="M148" i="26"/>
  <c r="H148" i="26"/>
  <c r="AV147" i="26"/>
  <c r="AJ147" i="26"/>
  <c r="M147" i="26"/>
  <c r="H147" i="26"/>
  <c r="AV146" i="26"/>
  <c r="AJ146" i="26"/>
  <c r="M146" i="26"/>
  <c r="H146" i="26"/>
  <c r="AV145" i="26"/>
  <c r="G145" i="26" s="1"/>
  <c r="AJ145" i="26"/>
  <c r="H145" i="26"/>
  <c r="AV144" i="26"/>
  <c r="AJ144" i="26"/>
  <c r="M144" i="26"/>
  <c r="H144" i="26"/>
  <c r="AV143" i="26"/>
  <c r="AJ143" i="26"/>
  <c r="M143" i="26"/>
  <c r="H143" i="26"/>
  <c r="AV142" i="26"/>
  <c r="AJ142" i="26"/>
  <c r="M142" i="26"/>
  <c r="H142" i="26"/>
  <c r="AV141" i="26"/>
  <c r="AJ141" i="26"/>
  <c r="M141" i="26"/>
  <c r="H141" i="26"/>
  <c r="AV140" i="26"/>
  <c r="AJ140" i="26"/>
  <c r="M140" i="26"/>
  <c r="H140" i="26"/>
  <c r="AV139" i="26"/>
  <c r="AJ139" i="26"/>
  <c r="M139" i="26"/>
  <c r="H139" i="26"/>
  <c r="AV138" i="26"/>
  <c r="AJ138" i="26"/>
  <c r="M138" i="26"/>
  <c r="H138" i="26"/>
  <c r="AV137" i="26"/>
  <c r="AJ137" i="26"/>
  <c r="M137" i="26"/>
  <c r="H137" i="26"/>
  <c r="AV136" i="26"/>
  <c r="AJ136" i="26"/>
  <c r="M136" i="26"/>
  <c r="H136" i="26"/>
  <c r="AV135" i="26"/>
  <c r="AJ135" i="26"/>
  <c r="M135" i="26"/>
  <c r="H135" i="26"/>
  <c r="AV134" i="26"/>
  <c r="AJ134" i="26"/>
  <c r="M134" i="26"/>
  <c r="H134" i="26"/>
  <c r="AV133" i="26"/>
  <c r="AJ133" i="26"/>
  <c r="M133" i="26"/>
  <c r="H133" i="26"/>
  <c r="AV132" i="26"/>
  <c r="AJ132" i="26"/>
  <c r="M132" i="26"/>
  <c r="H132" i="26"/>
  <c r="AV131" i="26"/>
  <c r="AJ131" i="26"/>
  <c r="M131" i="26"/>
  <c r="H131" i="26"/>
  <c r="AV130" i="26"/>
  <c r="AJ130" i="26"/>
  <c r="M130" i="26"/>
  <c r="H130" i="26"/>
  <c r="AV129" i="26"/>
  <c r="AJ129" i="26"/>
  <c r="M129" i="26"/>
  <c r="H129" i="26"/>
  <c r="AV128" i="26"/>
  <c r="AJ128" i="26"/>
  <c r="M128" i="26"/>
  <c r="H128" i="26"/>
  <c r="AV127" i="26"/>
  <c r="AJ127" i="26"/>
  <c r="M127" i="26"/>
  <c r="H127" i="26"/>
  <c r="AV126" i="26"/>
  <c r="AJ126" i="26"/>
  <c r="M126" i="26"/>
  <c r="H126" i="26"/>
  <c r="AV125" i="26"/>
  <c r="G125" i="26" s="1"/>
  <c r="AJ125" i="26"/>
  <c r="H125" i="26"/>
  <c r="AV124" i="26"/>
  <c r="AJ124" i="26"/>
  <c r="M124" i="26"/>
  <c r="H124" i="26"/>
  <c r="AV123" i="26"/>
  <c r="AJ123" i="26"/>
  <c r="M123" i="26"/>
  <c r="H123" i="26"/>
  <c r="AV122" i="26"/>
  <c r="AJ122" i="26"/>
  <c r="M122" i="26"/>
  <c r="H122" i="26"/>
  <c r="AV121" i="26"/>
  <c r="AJ121" i="26"/>
  <c r="M121" i="26"/>
  <c r="H121" i="26"/>
  <c r="AV120" i="26"/>
  <c r="G120" i="26" s="1"/>
  <c r="AJ120" i="26"/>
  <c r="H120" i="26"/>
  <c r="AV119" i="26"/>
  <c r="AJ119" i="26"/>
  <c r="M119" i="26"/>
  <c r="H119" i="26"/>
  <c r="AV118" i="26"/>
  <c r="AJ118" i="26"/>
  <c r="M118" i="26"/>
  <c r="H118" i="26"/>
  <c r="AV117" i="26"/>
  <c r="AJ117" i="26"/>
  <c r="M117" i="26"/>
  <c r="H117" i="26"/>
  <c r="AV116" i="26"/>
  <c r="AJ116" i="26"/>
  <c r="M116" i="26"/>
  <c r="H116" i="26"/>
  <c r="AV115" i="26"/>
  <c r="G115" i="26" s="1"/>
  <c r="AJ115" i="26"/>
  <c r="H115" i="26"/>
  <c r="AV114" i="26"/>
  <c r="AJ114" i="26"/>
  <c r="M114" i="26"/>
  <c r="H114" i="26"/>
  <c r="AV113" i="26"/>
  <c r="AJ113" i="26"/>
  <c r="M113" i="26"/>
  <c r="H113" i="26"/>
  <c r="AV112" i="26"/>
  <c r="AJ112" i="26"/>
  <c r="M112" i="26"/>
  <c r="H112" i="26"/>
  <c r="AV111" i="26"/>
  <c r="AJ111" i="26"/>
  <c r="M111" i="26"/>
  <c r="H111" i="26"/>
  <c r="AV110" i="26"/>
  <c r="AJ110" i="26"/>
  <c r="M110" i="26"/>
  <c r="H110" i="26"/>
  <c r="AV109" i="26"/>
  <c r="AJ109" i="26"/>
  <c r="M109" i="26"/>
  <c r="H109" i="26"/>
  <c r="AV108" i="26"/>
  <c r="AJ108" i="26"/>
  <c r="M108" i="26"/>
  <c r="H108" i="26"/>
  <c r="AV107" i="26"/>
  <c r="AJ107" i="26"/>
  <c r="M107" i="26"/>
  <c r="H107" i="26"/>
  <c r="AV106" i="26"/>
  <c r="AJ106" i="26"/>
  <c r="M106" i="26"/>
  <c r="H106" i="26"/>
  <c r="AV105" i="26"/>
  <c r="AJ105" i="26"/>
  <c r="M105" i="26"/>
  <c r="H105" i="26"/>
  <c r="AV104" i="26"/>
  <c r="AJ104" i="26"/>
  <c r="M104" i="26"/>
  <c r="H104" i="26"/>
  <c r="AV103" i="26"/>
  <c r="AJ103" i="26"/>
  <c r="M103" i="26"/>
  <c r="H103" i="26"/>
  <c r="AV102" i="26"/>
  <c r="AJ102" i="26"/>
  <c r="M102" i="26"/>
  <c r="H102" i="26"/>
  <c r="AV101" i="26"/>
  <c r="AJ101" i="26"/>
  <c r="M101" i="26"/>
  <c r="H101" i="26"/>
  <c r="AV100" i="26"/>
  <c r="AJ100" i="26"/>
  <c r="M100" i="26"/>
  <c r="H100" i="26"/>
  <c r="AV99" i="26"/>
  <c r="AJ99" i="26"/>
  <c r="M99" i="26"/>
  <c r="H99" i="26"/>
  <c r="AV98" i="26"/>
  <c r="AJ98" i="26"/>
  <c r="M98" i="26"/>
  <c r="H98" i="26"/>
  <c r="AV97" i="26"/>
  <c r="AJ97" i="26"/>
  <c r="M97" i="26"/>
  <c r="H97" i="26"/>
  <c r="AV96" i="26"/>
  <c r="AJ96" i="26"/>
  <c r="M96" i="26"/>
  <c r="H96" i="26"/>
  <c r="AV95" i="26"/>
  <c r="AJ95" i="26"/>
  <c r="M95" i="26"/>
  <c r="H95" i="26"/>
  <c r="AV94" i="26"/>
  <c r="AJ94" i="26"/>
  <c r="M94" i="26"/>
  <c r="H94" i="26"/>
  <c r="AV93" i="26"/>
  <c r="AJ93" i="26"/>
  <c r="M93" i="26"/>
  <c r="H93" i="26"/>
  <c r="AV92" i="26"/>
  <c r="AJ92" i="26"/>
  <c r="M92" i="26"/>
  <c r="H92" i="26"/>
  <c r="AV91" i="26"/>
  <c r="AJ91" i="26"/>
  <c r="M91" i="26"/>
  <c r="H91" i="26"/>
  <c r="AV90" i="26"/>
  <c r="AJ90" i="26"/>
  <c r="M90" i="26"/>
  <c r="H90" i="26"/>
  <c r="AV89" i="26"/>
  <c r="AJ89" i="26"/>
  <c r="M89" i="26"/>
  <c r="H89" i="26"/>
  <c r="AV88" i="26"/>
  <c r="AJ88" i="26"/>
  <c r="M88" i="26"/>
  <c r="H88" i="26"/>
  <c r="AV87" i="26"/>
  <c r="AJ87" i="26"/>
  <c r="M87" i="26"/>
  <c r="H87" i="26"/>
  <c r="AV86" i="26"/>
  <c r="AJ86" i="26"/>
  <c r="M86" i="26"/>
  <c r="H86" i="26"/>
  <c r="AV85" i="26"/>
  <c r="AJ85" i="26"/>
  <c r="M85" i="26"/>
  <c r="H85" i="26"/>
  <c r="AV84" i="26"/>
  <c r="AJ84" i="26"/>
  <c r="M84" i="26"/>
  <c r="H84" i="26"/>
  <c r="AV83" i="26"/>
  <c r="AJ83" i="26"/>
  <c r="M83" i="26"/>
  <c r="H83" i="26"/>
  <c r="AV82" i="26"/>
  <c r="AJ82" i="26"/>
  <c r="M82" i="26"/>
  <c r="H82" i="26"/>
  <c r="AV81" i="26"/>
  <c r="AJ81" i="26"/>
  <c r="M81" i="26"/>
  <c r="H81" i="26"/>
  <c r="AV80" i="26"/>
  <c r="AJ80" i="26"/>
  <c r="M80" i="26"/>
  <c r="H80" i="26"/>
  <c r="AV79" i="26"/>
  <c r="AJ79" i="26"/>
  <c r="M79" i="26"/>
  <c r="H79" i="26"/>
  <c r="AV78" i="26"/>
  <c r="AJ78" i="26"/>
  <c r="M78" i="26"/>
  <c r="H78" i="26"/>
  <c r="AV77" i="26"/>
  <c r="AJ77" i="26"/>
  <c r="M77" i="26"/>
  <c r="H77" i="26"/>
  <c r="AV76" i="26"/>
  <c r="AJ76" i="26"/>
  <c r="M76" i="26"/>
  <c r="H76" i="26"/>
  <c r="AV75" i="26"/>
  <c r="AJ75" i="26"/>
  <c r="M75" i="26"/>
  <c r="H75" i="26"/>
  <c r="AV74" i="26"/>
  <c r="AJ74" i="26"/>
  <c r="M74" i="26"/>
  <c r="H74" i="26"/>
  <c r="AV73" i="26"/>
  <c r="AJ73" i="26"/>
  <c r="M73" i="26"/>
  <c r="H73" i="26"/>
  <c r="AV72" i="26"/>
  <c r="AJ72" i="26"/>
  <c r="M72" i="26"/>
  <c r="H72" i="26"/>
  <c r="AV71" i="26"/>
  <c r="AJ71" i="26"/>
  <c r="M71" i="26"/>
  <c r="H71" i="26"/>
  <c r="AV70" i="26"/>
  <c r="AJ70" i="26"/>
  <c r="M70" i="26"/>
  <c r="H70" i="26"/>
  <c r="AV69" i="26"/>
  <c r="AJ69" i="26"/>
  <c r="M69" i="26"/>
  <c r="H69" i="26"/>
  <c r="AV68" i="26"/>
  <c r="AJ68" i="26"/>
  <c r="M68" i="26"/>
  <c r="H68" i="26"/>
  <c r="AV67" i="26"/>
  <c r="AJ67" i="26"/>
  <c r="M67" i="26"/>
  <c r="H67" i="26"/>
  <c r="AV66" i="26"/>
  <c r="AJ66" i="26"/>
  <c r="M66" i="26"/>
  <c r="H66" i="26"/>
  <c r="AV65" i="26"/>
  <c r="AJ65" i="26"/>
  <c r="M65" i="26"/>
  <c r="H65" i="26"/>
  <c r="AV64" i="26"/>
  <c r="AJ64" i="26"/>
  <c r="M64" i="26"/>
  <c r="H64" i="26"/>
  <c r="AV63" i="26"/>
  <c r="AJ63" i="26"/>
  <c r="M63" i="26"/>
  <c r="H63" i="26"/>
  <c r="AV62" i="26"/>
  <c r="AJ62" i="26"/>
  <c r="M62" i="26"/>
  <c r="H62" i="26"/>
  <c r="AV61" i="26"/>
  <c r="AJ61" i="26"/>
  <c r="M61" i="26"/>
  <c r="H61" i="26"/>
  <c r="AV60" i="26"/>
  <c r="AJ60" i="26"/>
  <c r="M60" i="26"/>
  <c r="H60" i="26"/>
  <c r="AV59" i="26"/>
  <c r="AJ59" i="26"/>
  <c r="M59" i="26"/>
  <c r="H59" i="26"/>
  <c r="AV58" i="26"/>
  <c r="AJ58" i="26"/>
  <c r="M58" i="26"/>
  <c r="H58" i="26"/>
  <c r="AV57" i="26"/>
  <c r="AJ57" i="26"/>
  <c r="M57" i="26"/>
  <c r="H57" i="26"/>
  <c r="AV56" i="26"/>
  <c r="AJ56" i="26"/>
  <c r="M56" i="26"/>
  <c r="H56" i="26"/>
  <c r="AV55" i="26"/>
  <c r="AJ55" i="26"/>
  <c r="M55" i="26"/>
  <c r="H55" i="26"/>
  <c r="AV54" i="26"/>
  <c r="AJ54" i="26"/>
  <c r="M54" i="26"/>
  <c r="H54" i="26"/>
  <c r="AV53" i="26"/>
  <c r="AJ53" i="26"/>
  <c r="M53" i="26"/>
  <c r="H53" i="26"/>
  <c r="AV52" i="26"/>
  <c r="AJ52" i="26"/>
  <c r="M52" i="26"/>
  <c r="H52" i="26"/>
  <c r="AV51" i="26"/>
  <c r="AJ51" i="26"/>
  <c r="M51" i="26"/>
  <c r="H51" i="26"/>
  <c r="AV50" i="26"/>
  <c r="AJ50" i="26"/>
  <c r="M50" i="26"/>
  <c r="H50" i="26"/>
  <c r="AV49" i="26"/>
  <c r="AJ49" i="26"/>
  <c r="M49" i="26"/>
  <c r="H49" i="26"/>
  <c r="AV48" i="26"/>
  <c r="AJ48" i="26"/>
  <c r="M48" i="26"/>
  <c r="H48" i="26"/>
  <c r="AV47" i="26"/>
  <c r="AJ47" i="26"/>
  <c r="M47" i="26"/>
  <c r="H47" i="26"/>
  <c r="AV46" i="26"/>
  <c r="AJ46" i="26"/>
  <c r="M46" i="26"/>
  <c r="H46" i="26"/>
  <c r="AV45" i="26"/>
  <c r="AJ45" i="26"/>
  <c r="M45" i="26"/>
  <c r="H45" i="26"/>
  <c r="AV44" i="26"/>
  <c r="AJ44" i="26"/>
  <c r="M44" i="26"/>
  <c r="H44" i="26"/>
  <c r="AV43" i="26"/>
  <c r="AJ43" i="26"/>
  <c r="M43" i="26"/>
  <c r="H43" i="26"/>
  <c r="AV42" i="26"/>
  <c r="AJ42" i="26"/>
  <c r="M42" i="26"/>
  <c r="H42" i="26"/>
  <c r="AV41" i="26"/>
  <c r="AJ41" i="26"/>
  <c r="M41" i="26"/>
  <c r="H41" i="26"/>
  <c r="AV40" i="26"/>
  <c r="AJ40" i="26"/>
  <c r="M40" i="26"/>
  <c r="H40" i="26"/>
  <c r="AV39" i="26"/>
  <c r="AJ39" i="26"/>
  <c r="M39" i="26"/>
  <c r="H39" i="26"/>
  <c r="AV38" i="26"/>
  <c r="AJ38" i="26"/>
  <c r="M38" i="26"/>
  <c r="H38" i="26"/>
  <c r="AV37" i="26"/>
  <c r="AJ37" i="26"/>
  <c r="M37" i="26"/>
  <c r="H37" i="26"/>
  <c r="AV36" i="26"/>
  <c r="AJ36" i="26"/>
  <c r="M36" i="26"/>
  <c r="H36" i="26"/>
  <c r="AV35" i="26"/>
  <c r="AJ35" i="26"/>
  <c r="M35" i="26"/>
  <c r="H35" i="26"/>
  <c r="AV34" i="26"/>
  <c r="AJ34" i="26"/>
  <c r="M34" i="26"/>
  <c r="H34" i="26"/>
  <c r="AV33" i="26"/>
  <c r="AJ33" i="26"/>
  <c r="M33" i="26"/>
  <c r="H33" i="26"/>
  <c r="AV32" i="26"/>
  <c r="AJ32" i="26"/>
  <c r="M32" i="26"/>
  <c r="H32" i="26"/>
  <c r="AV31" i="26"/>
  <c r="AJ31" i="26"/>
  <c r="M31" i="26"/>
  <c r="H31" i="26"/>
  <c r="AV30" i="26"/>
  <c r="AJ30" i="26"/>
  <c r="M30" i="26"/>
  <c r="G30" i="26" s="1"/>
  <c r="H30" i="26"/>
  <c r="AV29" i="26"/>
  <c r="AJ29" i="26"/>
  <c r="M29" i="26"/>
  <c r="H29" i="26"/>
  <c r="AV28" i="26"/>
  <c r="AJ28" i="26"/>
  <c r="M28" i="26"/>
  <c r="H28" i="26"/>
  <c r="AV27" i="26"/>
  <c r="AJ27" i="26"/>
  <c r="M27" i="26"/>
  <c r="H27" i="26"/>
  <c r="AV26" i="26"/>
  <c r="AJ26" i="26"/>
  <c r="M26" i="26"/>
  <c r="H26" i="26"/>
  <c r="AV25" i="26"/>
  <c r="AJ25" i="26"/>
  <c r="M25" i="26"/>
  <c r="H25" i="26"/>
  <c r="AV24" i="26"/>
  <c r="AJ24" i="26"/>
  <c r="M24" i="26"/>
  <c r="H24" i="26"/>
  <c r="AV23" i="26"/>
  <c r="AJ23" i="26"/>
  <c r="M23" i="26"/>
  <c r="H23" i="26"/>
  <c r="AV22" i="26"/>
  <c r="AJ22" i="26"/>
  <c r="M22" i="26"/>
  <c r="H22" i="26"/>
  <c r="AV21" i="26"/>
  <c r="AJ21" i="26"/>
  <c r="M21" i="26"/>
  <c r="H21" i="26"/>
  <c r="AV20" i="26"/>
  <c r="AJ20" i="26"/>
  <c r="M20" i="26"/>
  <c r="H20" i="26"/>
  <c r="AV19" i="26"/>
  <c r="AJ19" i="26"/>
  <c r="M19" i="26"/>
  <c r="H19" i="26"/>
  <c r="AV18" i="26"/>
  <c r="AJ18" i="26"/>
  <c r="M18" i="26"/>
  <c r="H18" i="26"/>
  <c r="AV17" i="26"/>
  <c r="AJ17" i="26"/>
  <c r="M17" i="26"/>
  <c r="H17" i="26"/>
  <c r="AV16" i="26"/>
  <c r="AJ16" i="26"/>
  <c r="M16" i="26"/>
  <c r="H16" i="26"/>
  <c r="AV15" i="26"/>
  <c r="AJ15" i="26"/>
  <c r="M15" i="26"/>
  <c r="H15" i="26"/>
  <c r="AV14" i="26"/>
  <c r="AJ14" i="26"/>
  <c r="M14" i="26"/>
  <c r="H14" i="26"/>
  <c r="AV13" i="26"/>
  <c r="AJ13" i="26"/>
  <c r="M13" i="26"/>
  <c r="H13" i="26"/>
  <c r="AV12" i="26"/>
  <c r="AJ12" i="26"/>
  <c r="M12" i="26"/>
  <c r="G12" i="26" s="1"/>
  <c r="H12" i="26"/>
  <c r="AV11" i="26"/>
  <c r="AJ11" i="26"/>
  <c r="M11" i="26"/>
  <c r="H11" i="26"/>
  <c r="AV10" i="26"/>
  <c r="AJ10" i="26"/>
  <c r="M10" i="26"/>
  <c r="H10" i="26"/>
  <c r="AV9" i="26"/>
  <c r="AJ9" i="26"/>
  <c r="M9" i="26"/>
  <c r="G9" i="26" s="1"/>
  <c r="H9" i="26"/>
  <c r="AV8" i="26"/>
  <c r="AJ8" i="26"/>
  <c r="M8" i="26"/>
  <c r="H8" i="26"/>
  <c r="AV7" i="26"/>
  <c r="AJ7" i="26"/>
  <c r="M7" i="26"/>
  <c r="H7" i="26"/>
  <c r="S18" i="20" l="1"/>
  <c r="G618" i="26"/>
  <c r="G863" i="26"/>
  <c r="G868" i="26"/>
  <c r="G874" i="26"/>
  <c r="G886" i="26"/>
  <c r="H922" i="26"/>
  <c r="G637" i="26"/>
  <c r="G835" i="26"/>
  <c r="G216" i="26"/>
  <c r="G702" i="26"/>
  <c r="G740" i="26"/>
  <c r="G876" i="26"/>
  <c r="G879" i="26"/>
  <c r="G882" i="26"/>
  <c r="H923" i="26"/>
  <c r="AV924" i="26"/>
  <c r="AV922" i="26"/>
  <c r="T18" i="20"/>
  <c r="G451" i="26"/>
  <c r="H407" i="26"/>
  <c r="AV567" i="26"/>
  <c r="N18" i="20"/>
  <c r="G420" i="26"/>
  <c r="G542" i="26"/>
  <c r="G545" i="26"/>
  <c r="G548" i="26"/>
  <c r="G551" i="26"/>
  <c r="AJ570" i="26"/>
  <c r="AV571" i="26"/>
  <c r="AV569" i="26"/>
  <c r="H924" i="26"/>
  <c r="AJ925" i="26"/>
  <c r="G838" i="26"/>
  <c r="H568" i="26"/>
  <c r="M570" i="26"/>
  <c r="M925" i="26"/>
  <c r="G33" i="26"/>
  <c r="G39" i="26"/>
  <c r="G51" i="26"/>
  <c r="G60" i="26"/>
  <c r="G63" i="26"/>
  <c r="G66" i="26"/>
  <c r="G75" i="26"/>
  <c r="H567" i="26"/>
  <c r="H925" i="26"/>
  <c r="AV926" i="26"/>
  <c r="G15" i="26"/>
  <c r="G36" i="26"/>
  <c r="AJ410" i="26"/>
  <c r="H571" i="26"/>
  <c r="M924" i="26"/>
  <c r="G924" i="26" s="1"/>
  <c r="M923" i="26"/>
  <c r="AV925" i="26"/>
  <c r="G925" i="26" s="1"/>
  <c r="G157" i="26"/>
  <c r="G160" i="26"/>
  <c r="G284" i="26"/>
  <c r="G287" i="26"/>
  <c r="G293" i="26"/>
  <c r="G317" i="26"/>
  <c r="G323" i="26"/>
  <c r="G329" i="26"/>
  <c r="G495" i="26"/>
  <c r="G563" i="26"/>
  <c r="G566" i="26"/>
  <c r="M922" i="26"/>
  <c r="G922" i="26" s="1"/>
  <c r="M926" i="26"/>
  <c r="H926" i="26"/>
  <c r="G69" i="26"/>
  <c r="G78" i="26"/>
  <c r="G81" i="26"/>
  <c r="G234" i="26"/>
  <c r="G237" i="26"/>
  <c r="G240" i="26"/>
  <c r="H402" i="26"/>
  <c r="H570" i="26"/>
  <c r="H397" i="26"/>
  <c r="M571" i="26"/>
  <c r="G571" i="26" s="1"/>
  <c r="M569" i="26"/>
  <c r="G569" i="26" s="1"/>
  <c r="M568" i="26"/>
  <c r="M567" i="26"/>
  <c r="AV570" i="26"/>
  <c r="AV568" i="26"/>
  <c r="AJ405" i="26"/>
  <c r="G696" i="26"/>
  <c r="H399" i="26"/>
  <c r="H409" i="26"/>
  <c r="G28" i="26"/>
  <c r="G97" i="26"/>
  <c r="G103" i="26"/>
  <c r="G106" i="26"/>
  <c r="G461" i="26"/>
  <c r="G674" i="26"/>
  <c r="G709" i="26"/>
  <c r="G712" i="26"/>
  <c r="G715" i="26"/>
  <c r="H400" i="26"/>
  <c r="H398" i="26"/>
  <c r="H404" i="26"/>
  <c r="M402" i="26"/>
  <c r="G402" i="26" s="1"/>
  <c r="G264" i="26"/>
  <c r="M407" i="26"/>
  <c r="G407" i="26" s="1"/>
  <c r="H403" i="26"/>
  <c r="G53" i="26"/>
  <c r="G56" i="26"/>
  <c r="G144" i="26"/>
  <c r="G167" i="26"/>
  <c r="G437" i="26"/>
  <c r="G440" i="26"/>
  <c r="G446" i="26"/>
  <c r="G449" i="26"/>
  <c r="G724" i="26"/>
  <c r="G727" i="26"/>
  <c r="G730" i="26"/>
  <c r="G754" i="26"/>
  <c r="G757" i="26"/>
  <c r="G793" i="26"/>
  <c r="M408" i="26"/>
  <c r="G408" i="26" s="1"/>
  <c r="M410" i="26"/>
  <c r="G410" i="26" s="1"/>
  <c r="M409" i="26"/>
  <c r="H411" i="26"/>
  <c r="H410" i="26"/>
  <c r="H408" i="26"/>
  <c r="M411" i="26"/>
  <c r="G411" i="26" s="1"/>
  <c r="G35" i="26"/>
  <c r="G44" i="26"/>
  <c r="G58" i="26"/>
  <c r="G173" i="26"/>
  <c r="G751" i="26"/>
  <c r="G775" i="26"/>
  <c r="G784" i="26"/>
  <c r="M403" i="26"/>
  <c r="G403" i="26" s="1"/>
  <c r="G354" i="26"/>
  <c r="G373" i="26"/>
  <c r="M401" i="26"/>
  <c r="G401" i="26" s="1"/>
  <c r="M400" i="26"/>
  <c r="G400" i="26" s="1"/>
  <c r="M399" i="26"/>
  <c r="G399" i="26" s="1"/>
  <c r="M397" i="26"/>
  <c r="M404" i="26"/>
  <c r="G404" i="26" s="1"/>
  <c r="G303" i="26"/>
  <c r="G306" i="26"/>
  <c r="G342" i="26"/>
  <c r="G830" i="26"/>
  <c r="G352" i="26"/>
  <c r="G391" i="26"/>
  <c r="G688" i="26"/>
  <c r="M406" i="26"/>
  <c r="G406" i="26" s="1"/>
  <c r="G90" i="26"/>
  <c r="G93" i="26"/>
  <c r="G191" i="26"/>
  <c r="G203" i="26"/>
  <c r="G340" i="26"/>
  <c r="G343" i="26"/>
  <c r="G466" i="26"/>
  <c r="G469" i="26"/>
  <c r="G475" i="26"/>
  <c r="G481" i="26"/>
  <c r="G484" i="26"/>
  <c r="G493" i="26"/>
  <c r="G621" i="26"/>
  <c r="G638" i="26"/>
  <c r="G641" i="26"/>
  <c r="G656" i="26"/>
  <c r="G665" i="26"/>
  <c r="G668" i="26"/>
  <c r="G671" i="26"/>
  <c r="G831" i="26"/>
  <c r="M398" i="26"/>
  <c r="G398" i="26" s="1"/>
  <c r="M405" i="26"/>
  <c r="G405" i="26" s="1"/>
  <c r="H406" i="26"/>
  <c r="H405" i="26"/>
  <c r="G940" i="26"/>
  <c r="G826" i="26"/>
  <c r="G262" i="26"/>
  <c r="G268" i="26"/>
  <c r="G283" i="26"/>
  <c r="G426" i="26"/>
  <c r="G219" i="26"/>
  <c r="G300" i="26"/>
  <c r="G396" i="26"/>
  <c r="G521" i="26"/>
  <c r="G530" i="26"/>
  <c r="G533" i="26"/>
  <c r="G536" i="26"/>
  <c r="G824" i="26"/>
  <c r="G827" i="26"/>
  <c r="G845" i="26"/>
  <c r="G851" i="26"/>
  <c r="G854" i="26"/>
  <c r="G738" i="26"/>
  <c r="G133" i="26"/>
  <c r="G136" i="26"/>
  <c r="G139" i="26"/>
  <c r="G164" i="26"/>
  <c r="G269" i="26"/>
  <c r="G278" i="26"/>
  <c r="G379" i="26"/>
  <c r="G419" i="26"/>
  <c r="F437" i="26"/>
  <c r="G442" i="26"/>
  <c r="G556" i="26"/>
  <c r="G691" i="26"/>
  <c r="G694" i="26"/>
  <c r="G695" i="26"/>
  <c r="G16" i="26"/>
  <c r="G19" i="26"/>
  <c r="G22" i="26"/>
  <c r="G188" i="26"/>
  <c r="G898" i="26"/>
  <c r="G412" i="26"/>
  <c r="G427" i="26"/>
  <c r="G768" i="26"/>
  <c r="G774" i="26"/>
  <c r="G786" i="26"/>
  <c r="G789" i="26"/>
  <c r="G912" i="26"/>
  <c r="G148" i="26"/>
  <c r="G151" i="26"/>
  <c r="G416" i="26"/>
  <c r="G496" i="26"/>
  <c r="G499" i="26"/>
  <c r="G505" i="26"/>
  <c r="G511" i="26"/>
  <c r="G676" i="26"/>
  <c r="G679" i="26"/>
  <c r="G682" i="26"/>
  <c r="G721" i="26"/>
  <c r="G322" i="26"/>
  <c r="G338" i="26"/>
  <c r="G617" i="26"/>
  <c r="G7" i="26"/>
  <c r="G273" i="26"/>
  <c r="G805" i="26"/>
  <c r="G808" i="26"/>
  <c r="G70" i="26"/>
  <c r="G118" i="26"/>
  <c r="G210" i="26"/>
  <c r="G226" i="26"/>
  <c r="G280" i="26"/>
  <c r="G315" i="26"/>
  <c r="G324" i="26"/>
  <c r="G336" i="26"/>
  <c r="G339" i="26"/>
  <c r="G360" i="26"/>
  <c r="G363" i="26"/>
  <c r="G429" i="26"/>
  <c r="G432" i="26"/>
  <c r="G435" i="26"/>
  <c r="G488" i="26"/>
  <c r="G763" i="26"/>
  <c r="G875" i="26"/>
  <c r="G881" i="26"/>
  <c r="G896" i="26"/>
  <c r="G142" i="26"/>
  <c r="G196" i="26"/>
  <c r="G276" i="26"/>
  <c r="G121" i="26"/>
  <c r="G109" i="26"/>
  <c r="G162" i="26"/>
  <c r="G172" i="26"/>
  <c r="G182" i="26"/>
  <c r="G220" i="26"/>
  <c r="G587" i="26"/>
  <c r="G590" i="26"/>
  <c r="G602" i="26"/>
  <c r="G605" i="26"/>
  <c r="G612" i="26"/>
  <c r="G624" i="26"/>
  <c r="G627" i="26"/>
  <c r="G630" i="26"/>
  <c r="G666" i="26"/>
  <c r="G737" i="26"/>
  <c r="G803" i="26"/>
  <c r="G806" i="26"/>
  <c r="G65" i="26"/>
  <c r="G74" i="26"/>
  <c r="G116" i="26"/>
  <c r="G169" i="26"/>
  <c r="G204" i="26"/>
  <c r="G207" i="26"/>
  <c r="G298" i="26"/>
  <c r="G301" i="26"/>
  <c r="G462" i="26"/>
  <c r="G465" i="26"/>
  <c r="G468" i="26"/>
  <c r="G489" i="26"/>
  <c r="G492" i="26"/>
  <c r="G549" i="26"/>
  <c r="G552" i="26"/>
  <c r="G752" i="26"/>
  <c r="G914" i="26"/>
  <c r="G921" i="26"/>
  <c r="G935" i="26"/>
  <c r="G938" i="26"/>
  <c r="G941" i="26"/>
  <c r="G62" i="26"/>
  <c r="G95" i="26"/>
  <c r="G98" i="26"/>
  <c r="G104" i="26"/>
  <c r="G107" i="26"/>
  <c r="G147" i="26"/>
  <c r="G198" i="26"/>
  <c r="G346" i="26"/>
  <c r="G349" i="26"/>
  <c r="G367" i="26"/>
  <c r="G388" i="26"/>
  <c r="G522" i="26"/>
  <c r="G723" i="26"/>
  <c r="G819" i="26"/>
  <c r="G597" i="26"/>
  <c r="G331" i="26"/>
  <c r="G23" i="26"/>
  <c r="G184" i="26"/>
  <c r="G32" i="26"/>
  <c r="G77" i="26"/>
  <c r="G80" i="26"/>
  <c r="G518" i="26"/>
  <c r="G745" i="26"/>
  <c r="G112" i="26"/>
  <c r="G233" i="26"/>
  <c r="G348" i="26"/>
  <c r="G351" i="26"/>
  <c r="G445" i="26"/>
  <c r="G448" i="26"/>
  <c r="G504" i="26"/>
  <c r="G507" i="26"/>
  <c r="G510" i="26"/>
  <c r="G513" i="26"/>
  <c r="G516" i="26"/>
  <c r="G574" i="26"/>
  <c r="G580" i="26"/>
  <c r="G601" i="26"/>
  <c r="G681" i="26"/>
  <c r="G693" i="26"/>
  <c r="G705" i="26"/>
  <c r="G708" i="26"/>
  <c r="G717" i="26"/>
  <c r="G726" i="26"/>
  <c r="G729" i="26"/>
  <c r="G766" i="26"/>
  <c r="G817" i="26"/>
  <c r="G864" i="26"/>
  <c r="G870" i="26"/>
  <c r="G891" i="26"/>
  <c r="G906" i="26"/>
  <c r="G89" i="26"/>
  <c r="G92" i="26"/>
  <c r="G154" i="26"/>
  <c r="G163" i="26"/>
  <c r="G206" i="26"/>
  <c r="G218" i="26"/>
  <c r="G227" i="26"/>
  <c r="G239" i="26"/>
  <c r="G248" i="26"/>
  <c r="G292" i="26"/>
  <c r="G295" i="26"/>
  <c r="G309" i="26"/>
  <c r="G312" i="26"/>
  <c r="G366" i="26"/>
  <c r="G378" i="26"/>
  <c r="G387" i="26"/>
  <c r="G393" i="26"/>
  <c r="G431" i="26"/>
  <c r="G454" i="26"/>
  <c r="G519" i="26"/>
  <c r="G635" i="26"/>
  <c r="G652" i="26"/>
  <c r="G658" i="26"/>
  <c r="G735" i="26"/>
  <c r="G746" i="26"/>
  <c r="G749" i="26"/>
  <c r="G796" i="26"/>
  <c r="G802" i="26"/>
  <c r="G844" i="26"/>
  <c r="G856" i="26"/>
  <c r="G859" i="26"/>
  <c r="G903" i="26"/>
  <c r="G128" i="26"/>
  <c r="G330" i="26"/>
  <c r="G8" i="26"/>
  <c r="G25" i="26"/>
  <c r="G31" i="26"/>
  <c r="G40" i="26"/>
  <c r="G49" i="26"/>
  <c r="G52" i="26"/>
  <c r="G55" i="26"/>
  <c r="G96" i="26"/>
  <c r="G149" i="26"/>
  <c r="G168" i="26"/>
  <c r="G171" i="26"/>
  <c r="G181" i="26"/>
  <c r="G190" i="26"/>
  <c r="G211" i="26"/>
  <c r="G270" i="26"/>
  <c r="G328" i="26"/>
  <c r="G333" i="26"/>
  <c r="G361" i="26"/>
  <c r="G364" i="26"/>
  <c r="G470" i="26"/>
  <c r="G473" i="26"/>
  <c r="G476" i="26"/>
  <c r="G482" i="26"/>
  <c r="G677" i="26"/>
  <c r="G680" i="26"/>
  <c r="G744" i="26"/>
  <c r="G753" i="26"/>
  <c r="G776" i="26"/>
  <c r="F777" i="26"/>
  <c r="G782" i="26"/>
  <c r="G785" i="26"/>
  <c r="G788" i="26"/>
  <c r="G791" i="26"/>
  <c r="G866" i="26"/>
  <c r="G869" i="26"/>
  <c r="G907" i="26"/>
  <c r="G939" i="26"/>
  <c r="G14" i="26"/>
  <c r="G17" i="26"/>
  <c r="G61" i="26"/>
  <c r="G105" i="26"/>
  <c r="G108" i="26"/>
  <c r="G126" i="26"/>
  <c r="G129" i="26"/>
  <c r="G135" i="26"/>
  <c r="G138" i="26"/>
  <c r="G159" i="26"/>
  <c r="G214" i="26"/>
  <c r="G341" i="26"/>
  <c r="G491" i="26"/>
  <c r="G547" i="26"/>
  <c r="G553" i="26"/>
  <c r="G562" i="26"/>
  <c r="G565" i="26"/>
  <c r="G591" i="26"/>
  <c r="G651" i="26"/>
  <c r="G654" i="26"/>
  <c r="G657" i="26"/>
  <c r="G663" i="26"/>
  <c r="G733" i="26"/>
  <c r="G756" i="26"/>
  <c r="G759" i="26"/>
  <c r="G770" i="26"/>
  <c r="G910" i="26"/>
  <c r="G919" i="26"/>
  <c r="G334" i="26"/>
  <c r="G500" i="26"/>
  <c r="G503" i="26"/>
  <c r="G506" i="26"/>
  <c r="G512" i="26"/>
  <c r="G559" i="26"/>
  <c r="G573" i="26"/>
  <c r="G576" i="26"/>
  <c r="G579" i="26"/>
  <c r="G582" i="26"/>
  <c r="G585" i="26"/>
  <c r="G600" i="26"/>
  <c r="G609" i="26"/>
  <c r="G689" i="26"/>
  <c r="G692" i="26"/>
  <c r="G716" i="26"/>
  <c r="G719" i="26"/>
  <c r="G742" i="26"/>
  <c r="G765" i="26"/>
  <c r="G893" i="26"/>
  <c r="G908" i="26"/>
  <c r="G82" i="26"/>
  <c r="G85" i="26"/>
  <c r="G88" i="26"/>
  <c r="G241" i="26"/>
  <c r="G250" i="26"/>
  <c r="G253" i="26"/>
  <c r="G256" i="26"/>
  <c r="G259" i="26"/>
  <c r="G294" i="26"/>
  <c r="G297" i="26"/>
  <c r="G314" i="26"/>
  <c r="G353" i="26"/>
  <c r="G389" i="26"/>
  <c r="G603" i="26"/>
  <c r="G628" i="26"/>
  <c r="G631" i="26"/>
  <c r="G634" i="26"/>
  <c r="G731" i="26"/>
  <c r="G807" i="26"/>
  <c r="G813" i="26"/>
  <c r="G822" i="26"/>
  <c r="G846" i="26"/>
  <c r="G849" i="26"/>
  <c r="G852" i="26"/>
  <c r="G855" i="26"/>
  <c r="G858" i="26"/>
  <c r="G884" i="26"/>
  <c r="G931" i="26"/>
  <c r="F122" i="26"/>
  <c r="G146" i="26"/>
  <c r="G271" i="26"/>
  <c r="G936" i="26"/>
  <c r="G384" i="26"/>
  <c r="G916" i="26"/>
  <c r="G111" i="26"/>
  <c r="G644" i="26"/>
  <c r="G659" i="26"/>
  <c r="G928" i="26"/>
  <c r="G463" i="26"/>
  <c r="G777" i="26"/>
  <c r="G127" i="26"/>
  <c r="F142" i="26"/>
  <c r="F217" i="26"/>
  <c r="G243" i="26"/>
  <c r="G261" i="26"/>
  <c r="G275" i="26"/>
  <c r="F802" i="26"/>
  <c r="G804" i="26"/>
  <c r="F837" i="26"/>
  <c r="G839" i="26"/>
  <c r="G918" i="26"/>
  <c r="G929" i="26"/>
  <c r="G932" i="26"/>
  <c r="G260" i="26"/>
  <c r="G94" i="26"/>
  <c r="F857" i="26"/>
  <c r="G83" i="26"/>
  <c r="G100" i="26"/>
  <c r="G798" i="26"/>
  <c r="G877" i="26"/>
  <c r="G208" i="26"/>
  <c r="G321" i="26"/>
  <c r="G606" i="26"/>
  <c r="G335" i="26"/>
  <c r="G525" i="26"/>
  <c r="G583" i="26"/>
  <c r="G622" i="26"/>
  <c r="F707" i="26"/>
  <c r="G872" i="26"/>
  <c r="G291" i="26"/>
  <c r="G305" i="26"/>
  <c r="G494" i="26"/>
  <c r="G797" i="26"/>
  <c r="G474" i="26"/>
  <c r="G42" i="26"/>
  <c r="G57" i="26"/>
  <c r="F382" i="26"/>
  <c r="G783" i="26"/>
  <c r="G833" i="26"/>
  <c r="G937" i="26"/>
  <c r="G72" i="26"/>
  <c r="G487" i="26"/>
  <c r="F797" i="26"/>
  <c r="G26" i="26"/>
  <c r="G38" i="26"/>
  <c r="G64" i="26"/>
  <c r="G113" i="26"/>
  <c r="G119" i="26"/>
  <c r="G134" i="26"/>
  <c r="G137" i="26"/>
  <c r="G140" i="26"/>
  <c r="G232" i="26"/>
  <c r="G265" i="26"/>
  <c r="G279" i="26"/>
  <c r="G299" i="26"/>
  <c r="G316" i="26"/>
  <c r="G319" i="26"/>
  <c r="F327" i="26"/>
  <c r="G374" i="26"/>
  <c r="G444" i="26"/>
  <c r="F447" i="26"/>
  <c r="G464" i="26"/>
  <c r="G531" i="26"/>
  <c r="G534" i="26"/>
  <c r="G543" i="26"/>
  <c r="G558" i="26"/>
  <c r="G604" i="26"/>
  <c r="G614" i="26"/>
  <c r="F617" i="26"/>
  <c r="G640" i="26"/>
  <c r="G643" i="26"/>
  <c r="G646" i="26"/>
  <c r="G649" i="26"/>
  <c r="G767" i="26"/>
  <c r="G781" i="26"/>
  <c r="G790" i="26"/>
  <c r="G901" i="26"/>
  <c r="G667" i="26"/>
  <c r="G254" i="26"/>
  <c r="G477" i="26"/>
  <c r="G497" i="26"/>
  <c r="G847" i="26"/>
  <c r="G812" i="26"/>
  <c r="G457" i="26"/>
  <c r="G636" i="26"/>
  <c r="F87" i="26"/>
  <c r="G645" i="26"/>
  <c r="G21" i="26"/>
  <c r="G24" i="26"/>
  <c r="G47" i="26"/>
  <c r="G50" i="26"/>
  <c r="G79" i="26"/>
  <c r="G229" i="26"/>
  <c r="G307" i="26"/>
  <c r="G313" i="26"/>
  <c r="G433" i="26"/>
  <c r="G436" i="26"/>
  <c r="G441" i="26"/>
  <c r="G456" i="26"/>
  <c r="G459" i="26"/>
  <c r="G467" i="26"/>
  <c r="G514" i="26"/>
  <c r="G517" i="26"/>
  <c r="G523" i="26"/>
  <c r="G526" i="26"/>
  <c r="G529" i="26"/>
  <c r="G572" i="26"/>
  <c r="G575" i="26"/>
  <c r="G581" i="26"/>
  <c r="G710" i="26"/>
  <c r="G713" i="26"/>
  <c r="G722" i="26"/>
  <c r="G861" i="26"/>
  <c r="G930" i="26"/>
  <c r="G933" i="26"/>
  <c r="G610" i="26"/>
  <c r="G538" i="26"/>
  <c r="G598" i="26"/>
  <c r="F632" i="26"/>
  <c r="G632" i="26"/>
  <c r="G27" i="26"/>
  <c r="G59" i="26"/>
  <c r="G76" i="26"/>
  <c r="G130" i="26"/>
  <c r="F162" i="26"/>
  <c r="G178" i="26"/>
  <c r="G274" i="26"/>
  <c r="G285" i="26"/>
  <c r="G359" i="26"/>
  <c r="F367" i="26"/>
  <c r="G417" i="26"/>
  <c r="F417" i="26"/>
  <c r="G515" i="26"/>
  <c r="F527" i="26"/>
  <c r="G607" i="26"/>
  <c r="G703" i="26"/>
  <c r="G743" i="26"/>
  <c r="G67" i="26"/>
  <c r="F67" i="26"/>
  <c r="G584" i="26"/>
  <c r="F137" i="26"/>
  <c r="G672" i="26"/>
  <c r="F672" i="26"/>
  <c r="F867" i="26"/>
  <c r="G867" i="26"/>
  <c r="G247" i="26"/>
  <c r="G13" i="26"/>
  <c r="F392" i="26"/>
  <c r="G212" i="26"/>
  <c r="G246" i="26"/>
  <c r="G249" i="26"/>
  <c r="G252" i="26"/>
  <c r="G255" i="26"/>
  <c r="G392" i="26"/>
  <c r="G452" i="26"/>
  <c r="G455" i="26"/>
  <c r="G478" i="26"/>
  <c r="G490" i="26"/>
  <c r="G557" i="26"/>
  <c r="F557" i="26"/>
  <c r="G698" i="26"/>
  <c r="G701" i="26"/>
  <c r="G87" i="26"/>
  <c r="G629" i="26"/>
  <c r="F822" i="26"/>
  <c r="G823" i="26"/>
  <c r="G54" i="26"/>
  <c r="G102" i="26"/>
  <c r="G131" i="26"/>
  <c r="G286" i="26"/>
  <c r="G289" i="26"/>
  <c r="G372" i="26"/>
  <c r="G381" i="26"/>
  <c r="G501" i="26"/>
  <c r="G560" i="26"/>
  <c r="G707" i="26"/>
  <c r="G761" i="26"/>
  <c r="G778" i="26"/>
  <c r="G913" i="26"/>
  <c r="F912" i="26"/>
  <c r="G453" i="26"/>
  <c r="G880" i="26"/>
  <c r="F877" i="26"/>
  <c r="G37" i="26"/>
  <c r="F37" i="26"/>
  <c r="G43" i="26"/>
  <c r="G86" i="26"/>
  <c r="G117" i="26"/>
  <c r="G123" i="26"/>
  <c r="G267" i="26"/>
  <c r="G421" i="26"/>
  <c r="F467" i="26"/>
  <c r="G537" i="26"/>
  <c r="G546" i="26"/>
  <c r="G764" i="26"/>
  <c r="G821" i="26"/>
  <c r="F97" i="26"/>
  <c r="G114" i="26"/>
  <c r="G201" i="26"/>
  <c r="G238" i="26"/>
  <c r="G347" i="26"/>
  <c r="F347" i="26"/>
  <c r="G358" i="26"/>
  <c r="F387" i="26"/>
  <c r="G430" i="26"/>
  <c r="G447" i="26"/>
  <c r="G555" i="26"/>
  <c r="G561" i="26"/>
  <c r="G639" i="26"/>
  <c r="G642" i="26"/>
  <c r="F642" i="26"/>
  <c r="G673" i="26"/>
  <c r="G747" i="26"/>
  <c r="G787" i="26"/>
  <c r="G902" i="26"/>
  <c r="F902" i="26"/>
  <c r="F807" i="26"/>
  <c r="G820" i="26"/>
  <c r="G834" i="26"/>
  <c r="G853" i="26"/>
  <c r="G11" i="26"/>
  <c r="G46" i="26"/>
  <c r="F57" i="26"/>
  <c r="G73" i="26"/>
  <c r="G84" i="26"/>
  <c r="G122" i="26"/>
  <c r="G194" i="26"/>
  <c r="G222" i="26"/>
  <c r="G244" i="26"/>
  <c r="G277" i="26"/>
  <c r="G308" i="26"/>
  <c r="G325" i="26"/>
  <c r="G337" i="26"/>
  <c r="G413" i="26"/>
  <c r="G422" i="26"/>
  <c r="G425" i="26"/>
  <c r="G450" i="26"/>
  <c r="F487" i="26"/>
  <c r="G498" i="26"/>
  <c r="G535" i="26"/>
  <c r="G541" i="26"/>
  <c r="G593" i="26"/>
  <c r="G596" i="26"/>
  <c r="G611" i="26"/>
  <c r="G620" i="26"/>
  <c r="G626" i="26"/>
  <c r="G648" i="26"/>
  <c r="G662" i="26"/>
  <c r="G670" i="26"/>
  <c r="G675" i="26"/>
  <c r="G684" i="26"/>
  <c r="G687" i="26"/>
  <c r="G748" i="26"/>
  <c r="G773" i="26"/>
  <c r="G801" i="26"/>
  <c r="G829" i="26"/>
  <c r="G837" i="26"/>
  <c r="G843" i="26"/>
  <c r="G848" i="26"/>
  <c r="G865" i="26"/>
  <c r="G873" i="26"/>
  <c r="G878" i="26"/>
  <c r="G883" i="26"/>
  <c r="G889" i="26"/>
  <c r="G897" i="26"/>
  <c r="F897" i="26"/>
  <c r="G911" i="26"/>
  <c r="G934" i="26"/>
  <c r="G41" i="26"/>
  <c r="G68" i="26"/>
  <c r="G150" i="26"/>
  <c r="F182" i="26"/>
  <c r="G231" i="26"/>
  <c r="G320" i="26"/>
  <c r="F352" i="26"/>
  <c r="G434" i="26"/>
  <c r="G524" i="26"/>
  <c r="G550" i="26"/>
  <c r="G564" i="26"/>
  <c r="F587" i="26"/>
  <c r="G832" i="26"/>
  <c r="G857" i="26"/>
  <c r="G860" i="26"/>
  <c r="G923" i="26"/>
  <c r="F442" i="26"/>
  <c r="G527" i="26"/>
  <c r="F637" i="26"/>
  <c r="G699" i="26"/>
  <c r="G760" i="26"/>
  <c r="G816" i="26"/>
  <c r="F847" i="26"/>
  <c r="G927" i="26"/>
  <c r="F937" i="26"/>
  <c r="F202" i="26"/>
  <c r="G371" i="26"/>
  <c r="G20" i="26"/>
  <c r="F22" i="26"/>
  <c r="G101" i="26"/>
  <c r="F117" i="26"/>
  <c r="G245" i="26"/>
  <c r="F312" i="26"/>
  <c r="G418" i="26"/>
  <c r="G485" i="26"/>
  <c r="G616" i="26"/>
  <c r="G633" i="26"/>
  <c r="G655" i="26"/>
  <c r="G736" i="26"/>
  <c r="G841" i="26"/>
  <c r="G890" i="26"/>
  <c r="G18" i="26"/>
  <c r="G91" i="26"/>
  <c r="G99" i="26"/>
  <c r="G110" i="26"/>
  <c r="G124" i="26"/>
  <c r="F127" i="26"/>
  <c r="G143" i="26"/>
  <c r="G177" i="26"/>
  <c r="F187" i="26"/>
  <c r="G257" i="26"/>
  <c r="G282" i="26"/>
  <c r="G290" i="26"/>
  <c r="G304" i="26"/>
  <c r="G369" i="26"/>
  <c r="G383" i="26"/>
  <c r="G394" i="26"/>
  <c r="G438" i="26"/>
  <c r="G480" i="26"/>
  <c r="G483" i="26"/>
  <c r="F517" i="26"/>
  <c r="G528" i="26"/>
  <c r="G554" i="26"/>
  <c r="G568" i="26"/>
  <c r="G586" i="26"/>
  <c r="G700" i="26"/>
  <c r="G711" i="26"/>
  <c r="G714" i="26"/>
  <c r="G725" i="26"/>
  <c r="G728" i="26"/>
  <c r="G755" i="26"/>
  <c r="G758" i="26"/>
  <c r="G780" i="26"/>
  <c r="G811" i="26"/>
  <c r="G825" i="26"/>
  <c r="F832" i="26"/>
  <c r="G836" i="26"/>
  <c r="G885" i="26"/>
  <c r="G899" i="26"/>
  <c r="G904" i="26"/>
  <c r="G915" i="26"/>
  <c r="G71" i="26"/>
  <c r="G179" i="26"/>
  <c r="G10" i="26"/>
  <c r="G29" i="26"/>
  <c r="G34" i="26"/>
  <c r="G45" i="26"/>
  <c r="G48" i="26"/>
  <c r="G161" i="26"/>
  <c r="G193" i="26"/>
  <c r="G221" i="26"/>
  <c r="G235" i="26"/>
  <c r="G263" i="26"/>
  <c r="G310" i="26"/>
  <c r="G327" i="26"/>
  <c r="G355" i="26"/>
  <c r="F372" i="26"/>
  <c r="G386" i="26"/>
  <c r="G424" i="26"/>
  <c r="G471" i="26"/>
  <c r="G486" i="26"/>
  <c r="F497" i="26"/>
  <c r="G508" i="26"/>
  <c r="G520" i="26"/>
  <c r="G577" i="26"/>
  <c r="G589" i="26"/>
  <c r="G595" i="26"/>
  <c r="G619" i="26"/>
  <c r="G647" i="26"/>
  <c r="G650" i="26"/>
  <c r="G661" i="26"/>
  <c r="G664" i="26"/>
  <c r="F667" i="26"/>
  <c r="G686" i="26"/>
  <c r="G706" i="26"/>
  <c r="G750" i="26"/>
  <c r="G772" i="26"/>
  <c r="G800" i="26"/>
  <c r="F812" i="26"/>
  <c r="G828" i="26"/>
  <c r="G842" i="26"/>
  <c r="G850" i="26"/>
  <c r="G888" i="26"/>
  <c r="F132" i="26"/>
  <c r="F177" i="26"/>
  <c r="G205" i="26"/>
  <c r="G223" i="26"/>
  <c r="G236" i="26"/>
  <c r="G251" i="26"/>
  <c r="G266" i="26"/>
  <c r="G281" i="26"/>
  <c r="G296" i="26"/>
  <c r="G311" i="26"/>
  <c r="G326" i="26"/>
  <c r="G344" i="26"/>
  <c r="G377" i="26"/>
  <c r="G458" i="26"/>
  <c r="F457" i="26"/>
  <c r="G472" i="26"/>
  <c r="F472" i="26"/>
  <c r="F507" i="26"/>
  <c r="G509" i="26"/>
  <c r="G578" i="26"/>
  <c r="F577" i="26"/>
  <c r="G653" i="26"/>
  <c r="F652" i="26"/>
  <c r="G678" i="26"/>
  <c r="G734" i="26"/>
  <c r="G792" i="26"/>
  <c r="F792" i="26"/>
  <c r="G894" i="26"/>
  <c r="F147" i="26"/>
  <c r="F337" i="26"/>
  <c r="F342" i="26"/>
  <c r="G862" i="26"/>
  <c r="F862" i="26"/>
  <c r="F12" i="26"/>
  <c r="G357" i="26"/>
  <c r="F357" i="26"/>
  <c r="F362" i="26"/>
  <c r="G532" i="26"/>
  <c r="F532" i="26"/>
  <c r="G623" i="26"/>
  <c r="F622" i="26"/>
  <c r="G762" i="26"/>
  <c r="F762" i="26"/>
  <c r="G818" i="26"/>
  <c r="F817" i="26"/>
  <c r="F42" i="26"/>
  <c r="F152" i="26"/>
  <c r="F47" i="26"/>
  <c r="F107" i="26"/>
  <c r="F232" i="26"/>
  <c r="F237" i="26"/>
  <c r="F247" i="26"/>
  <c r="F252" i="26"/>
  <c r="F257" i="26"/>
  <c r="F262" i="26"/>
  <c r="F267" i="26"/>
  <c r="F277" i="26"/>
  <c r="F282" i="26"/>
  <c r="F287" i="26"/>
  <c r="F292" i="26"/>
  <c r="F297" i="26"/>
  <c r="F307" i="26"/>
  <c r="F317" i="26"/>
  <c r="F322" i="26"/>
  <c r="G428" i="26"/>
  <c r="F427" i="26"/>
  <c r="F542" i="26"/>
  <c r="G544" i="26"/>
  <c r="F597" i="26"/>
  <c r="G599" i="26"/>
  <c r="F702" i="26"/>
  <c r="G704" i="26"/>
  <c r="G718" i="26"/>
  <c r="F717" i="26"/>
  <c r="G732" i="26"/>
  <c r="F732" i="26"/>
  <c r="G892" i="26"/>
  <c r="F892" i="26"/>
  <c r="G158" i="26"/>
  <c r="G166" i="26"/>
  <c r="G174" i="26"/>
  <c r="G186" i="26"/>
  <c r="G189" i="26"/>
  <c r="G224" i="26"/>
  <c r="F227" i="26"/>
  <c r="G350" i="26"/>
  <c r="G368" i="26"/>
  <c r="F412" i="26"/>
  <c r="G414" i="26"/>
  <c r="G690" i="26"/>
  <c r="F687" i="26"/>
  <c r="F72" i="26"/>
  <c r="F102" i="26"/>
  <c r="F77" i="26"/>
  <c r="F17" i="26"/>
  <c r="F52" i="26"/>
  <c r="F82" i="26"/>
  <c r="F112" i="26"/>
  <c r="F172" i="26"/>
  <c r="G183" i="26"/>
  <c r="F197" i="26"/>
  <c r="F222" i="26"/>
  <c r="G242" i="26"/>
  <c r="F242" i="26"/>
  <c r="G272" i="26"/>
  <c r="F272" i="26"/>
  <c r="G302" i="26"/>
  <c r="F302" i="26"/>
  <c r="G332" i="26"/>
  <c r="F332" i="26"/>
  <c r="F477" i="26"/>
  <c r="G479" i="26"/>
  <c r="G608" i="26"/>
  <c r="F607" i="26"/>
  <c r="G871" i="26"/>
  <c r="G423" i="26"/>
  <c r="G594" i="26"/>
  <c r="G660" i="26"/>
  <c r="F657" i="26"/>
  <c r="G685" i="26"/>
  <c r="G771" i="26"/>
  <c r="G887" i="26"/>
  <c r="F7" i="26"/>
  <c r="G156" i="26"/>
  <c r="G153" i="26"/>
  <c r="G217" i="26"/>
  <c r="G376" i="26"/>
  <c r="G502" i="26"/>
  <c r="F502" i="26"/>
  <c r="F537" i="26"/>
  <c r="G539" i="26"/>
  <c r="G741" i="26"/>
  <c r="F207" i="26"/>
  <c r="F212" i="26"/>
  <c r="F907" i="26"/>
  <c r="F32" i="26"/>
  <c r="F62" i="26"/>
  <c r="F92" i="26"/>
  <c r="G132" i="26"/>
  <c r="F157" i="26"/>
  <c r="F167" i="26"/>
  <c r="G176" i="26"/>
  <c r="F192" i="26"/>
  <c r="G199" i="26"/>
  <c r="G202" i="26"/>
  <c r="G382" i="26"/>
  <c r="G613" i="26"/>
  <c r="G697" i="26"/>
  <c r="F697" i="26"/>
  <c r="F767" i="26"/>
  <c r="G769" i="26"/>
  <c r="G794" i="26"/>
  <c r="G141" i="26"/>
  <c r="G258" i="26"/>
  <c r="G288" i="26"/>
  <c r="G318" i="26"/>
  <c r="F377" i="26"/>
  <c r="G395" i="26"/>
  <c r="G592" i="26"/>
  <c r="F592" i="26"/>
  <c r="G625" i="26"/>
  <c r="G683" i="26"/>
  <c r="F682" i="26"/>
  <c r="F737" i="26"/>
  <c r="G739" i="26"/>
  <c r="F872" i="26"/>
  <c r="F927" i="26"/>
  <c r="F482" i="26"/>
  <c r="F512" i="26"/>
  <c r="F547" i="26"/>
  <c r="F742" i="26"/>
  <c r="F772" i="26"/>
  <c r="G809" i="26"/>
  <c r="F842" i="26"/>
  <c r="F422" i="26"/>
  <c r="F452" i="26"/>
  <c r="F572" i="26"/>
  <c r="G588" i="26"/>
  <c r="F602" i="26"/>
  <c r="F612" i="26"/>
  <c r="F647" i="26"/>
  <c r="F677" i="26"/>
  <c r="F712" i="26"/>
  <c r="G779" i="26"/>
  <c r="G814" i="26"/>
  <c r="F552" i="26"/>
  <c r="F747" i="26"/>
  <c r="G443" i="26"/>
  <c r="F462" i="26"/>
  <c r="F492" i="26"/>
  <c r="F522" i="26"/>
  <c r="F722" i="26"/>
  <c r="F752" i="26"/>
  <c r="F782" i="26"/>
  <c r="F852" i="26"/>
  <c r="F882" i="26"/>
  <c r="F917" i="26"/>
  <c r="F432" i="26"/>
  <c r="F562" i="26"/>
  <c r="F582" i="26"/>
  <c r="F627" i="26"/>
  <c r="G439" i="26"/>
  <c r="F727" i="26"/>
  <c r="F757" i="26"/>
  <c r="F787" i="26"/>
  <c r="F887" i="26"/>
  <c r="F662" i="26"/>
  <c r="F692" i="26"/>
  <c r="F827" i="26"/>
  <c r="F932" i="26"/>
  <c r="G669" i="26"/>
  <c r="G799" i="26"/>
  <c r="AJ221" i="5"/>
  <c r="AJ220" i="5"/>
  <c r="AJ219" i="5"/>
  <c r="AJ218" i="5"/>
  <c r="AJ217" i="5"/>
  <c r="AV217" i="5"/>
  <c r="AV218" i="5"/>
  <c r="AV219" i="5"/>
  <c r="AV220" i="5"/>
  <c r="AV221" i="5"/>
  <c r="M217" i="5"/>
  <c r="G217" i="5" s="1"/>
  <c r="M218" i="5"/>
  <c r="G218" i="5" s="1"/>
  <c r="M219" i="5"/>
  <c r="M220" i="5"/>
  <c r="M221" i="5"/>
  <c r="G219" i="5"/>
  <c r="G221" i="5"/>
  <c r="H217" i="5"/>
  <c r="H218" i="5"/>
  <c r="H219" i="5"/>
  <c r="H220" i="5"/>
  <c r="H221" i="5"/>
  <c r="G570" i="26" l="1"/>
  <c r="G567" i="26"/>
  <c r="G926" i="26"/>
  <c r="F922" i="26"/>
  <c r="F407" i="26"/>
  <c r="F567" i="26"/>
  <c r="F402" i="26"/>
  <c r="F397" i="26"/>
  <c r="G409" i="26"/>
  <c r="G397" i="26"/>
  <c r="G220" i="5"/>
  <c r="F217" i="5"/>
  <c r="AV11" i="22"/>
  <c r="AJ11" i="22"/>
  <c r="M11" i="22"/>
  <c r="H11" i="22"/>
  <c r="AV10" i="22"/>
  <c r="H10" i="22"/>
  <c r="AV9" i="22"/>
  <c r="AJ9" i="22"/>
  <c r="M9" i="22"/>
  <c r="H9" i="22"/>
  <c r="AV8" i="22"/>
  <c r="AJ8" i="22"/>
  <c r="M8" i="22"/>
  <c r="H8" i="22"/>
  <c r="AV7" i="22"/>
  <c r="M7" i="22"/>
  <c r="H7" i="22"/>
  <c r="G11" i="22" l="1"/>
  <c r="G8" i="22"/>
  <c r="G10" i="22"/>
  <c r="F7" i="22"/>
  <c r="G9" i="22"/>
  <c r="G7" i="22"/>
  <c r="AK19" i="20"/>
  <c r="AL19" i="20"/>
  <c r="AJ19" i="20"/>
  <c r="D19" i="20"/>
  <c r="M13" i="20"/>
  <c r="H13" i="20"/>
  <c r="AF13" i="20"/>
  <c r="D13" i="20"/>
  <c r="AF9" i="20"/>
  <c r="AG9" i="20"/>
  <c r="AF10" i="20"/>
  <c r="AG10" i="20"/>
  <c r="AH9" i="20"/>
  <c r="AH10" i="20"/>
  <c r="AG7" i="20"/>
  <c r="AH7" i="20"/>
  <c r="AF7" i="20"/>
  <c r="H7" i="20"/>
  <c r="M7" i="20"/>
  <c r="N7" i="20"/>
  <c r="O7" i="20"/>
  <c r="P7" i="20"/>
  <c r="Q7" i="20"/>
  <c r="R7" i="20"/>
  <c r="S7" i="20"/>
  <c r="T7" i="20"/>
  <c r="U7" i="20"/>
  <c r="V7" i="20"/>
  <c r="W7" i="20"/>
  <c r="X7" i="20"/>
  <c r="Y7" i="20"/>
  <c r="Z7" i="20"/>
  <c r="AA7" i="20"/>
  <c r="AB7" i="20"/>
  <c r="AC7" i="20"/>
  <c r="AD7" i="20"/>
  <c r="AE7" i="20"/>
  <c r="AJ7" i="20"/>
  <c r="AK7" i="20"/>
  <c r="AL7" i="20"/>
  <c r="AM7" i="20"/>
  <c r="AN7" i="20"/>
  <c r="AO7" i="20"/>
  <c r="AP7" i="20"/>
  <c r="AQ7" i="20"/>
  <c r="AR7" i="20"/>
  <c r="AS7" i="20"/>
  <c r="AT7" i="20"/>
  <c r="AV7" i="20"/>
  <c r="AW7" i="20"/>
  <c r="AX7" i="20"/>
  <c r="AY7" i="20"/>
  <c r="AZ7" i="20"/>
  <c r="BA7" i="20"/>
  <c r="BB7" i="20"/>
  <c r="BC7" i="20"/>
  <c r="BD7" i="20"/>
  <c r="M8" i="20"/>
  <c r="N8" i="20"/>
  <c r="O8" i="20"/>
  <c r="P8" i="20"/>
  <c r="Q8" i="20"/>
  <c r="R8" i="20"/>
  <c r="S8" i="20"/>
  <c r="T8" i="20"/>
  <c r="U8" i="20"/>
  <c r="V8" i="20"/>
  <c r="W8" i="20"/>
  <c r="X8" i="20"/>
  <c r="Y8" i="20"/>
  <c r="Z8" i="20"/>
  <c r="AA8" i="20"/>
  <c r="AB8" i="20"/>
  <c r="AC8" i="20"/>
  <c r="AD8" i="20"/>
  <c r="AE8" i="20"/>
  <c r="AJ8" i="20"/>
  <c r="AK8" i="20"/>
  <c r="AL8" i="20"/>
  <c r="AM8" i="20"/>
  <c r="AN8" i="20"/>
  <c r="AO8" i="20"/>
  <c r="AP8" i="20"/>
  <c r="AQ8" i="20"/>
  <c r="AR8" i="20"/>
  <c r="AS8" i="20"/>
  <c r="AT8" i="20"/>
  <c r="AV8" i="20"/>
  <c r="AW8" i="20"/>
  <c r="AX8" i="20"/>
  <c r="AY8" i="20"/>
  <c r="AZ8" i="20"/>
  <c r="BA8" i="20"/>
  <c r="BB8" i="20"/>
  <c r="BC8" i="20"/>
  <c r="BD8" i="20"/>
  <c r="M9" i="20"/>
  <c r="N9" i="20"/>
  <c r="O9" i="20"/>
  <c r="P9" i="20"/>
  <c r="Q9" i="20"/>
  <c r="R9" i="20"/>
  <c r="S9" i="20"/>
  <c r="T9" i="20"/>
  <c r="U9" i="20"/>
  <c r="V9" i="20"/>
  <c r="W9" i="20"/>
  <c r="X9" i="20"/>
  <c r="Y9" i="20"/>
  <c r="Z9" i="20"/>
  <c r="AA9" i="20"/>
  <c r="AB9" i="20"/>
  <c r="AC9" i="20"/>
  <c r="AD9" i="20"/>
  <c r="AE9" i="20"/>
  <c r="AJ9" i="20"/>
  <c r="AK9" i="20"/>
  <c r="AL9" i="20"/>
  <c r="AM9" i="20"/>
  <c r="AN9" i="20"/>
  <c r="AO9" i="20"/>
  <c r="AP9" i="20"/>
  <c r="AQ9" i="20"/>
  <c r="AR9" i="20"/>
  <c r="AS9" i="20"/>
  <c r="AT9" i="20"/>
  <c r="AV9" i="20"/>
  <c r="AW9" i="20"/>
  <c r="AX9" i="20"/>
  <c r="AY9" i="20"/>
  <c r="AZ9" i="20"/>
  <c r="BA9" i="20"/>
  <c r="BB9" i="20"/>
  <c r="BC9" i="20"/>
  <c r="BD9" i="20"/>
  <c r="M10" i="20"/>
  <c r="N10" i="20"/>
  <c r="O10" i="20"/>
  <c r="P10" i="20"/>
  <c r="Q10" i="20"/>
  <c r="R10" i="20"/>
  <c r="S10" i="20"/>
  <c r="T10" i="20"/>
  <c r="U10" i="20"/>
  <c r="V10" i="20"/>
  <c r="W10" i="20"/>
  <c r="X10" i="20"/>
  <c r="Y10" i="20"/>
  <c r="Z10" i="20"/>
  <c r="AA10" i="20"/>
  <c r="AB10" i="20"/>
  <c r="AC10" i="20"/>
  <c r="AD10" i="20"/>
  <c r="AE10" i="20"/>
  <c r="AJ10" i="20"/>
  <c r="AK10" i="20"/>
  <c r="AL10" i="20"/>
  <c r="AM10" i="20"/>
  <c r="AN10" i="20"/>
  <c r="AO10" i="20"/>
  <c r="AP10" i="20"/>
  <c r="AQ10" i="20"/>
  <c r="AR10" i="20"/>
  <c r="AS10" i="20"/>
  <c r="AT10" i="20"/>
  <c r="AV10" i="20"/>
  <c r="AW10" i="20"/>
  <c r="AX10" i="20"/>
  <c r="AY10" i="20"/>
  <c r="AZ10" i="20"/>
  <c r="BA10" i="20"/>
  <c r="BB10" i="20"/>
  <c r="BC10" i="20"/>
  <c r="BD10" i="20"/>
  <c r="M11" i="20"/>
  <c r="N11" i="20"/>
  <c r="O11" i="20"/>
  <c r="P11" i="20"/>
  <c r="Q11" i="20"/>
  <c r="R11" i="20"/>
  <c r="S11" i="20"/>
  <c r="T11" i="20"/>
  <c r="U11" i="20"/>
  <c r="V11" i="20"/>
  <c r="W11" i="20"/>
  <c r="X11" i="20"/>
  <c r="Y11" i="20"/>
  <c r="Z11" i="20"/>
  <c r="AA11" i="20"/>
  <c r="AB11" i="20"/>
  <c r="AC11" i="20"/>
  <c r="AD11" i="20"/>
  <c r="AE11" i="20"/>
  <c r="AJ11" i="20"/>
  <c r="AK11" i="20"/>
  <c r="AL11" i="20"/>
  <c r="AM11" i="20"/>
  <c r="AN11" i="20"/>
  <c r="AO11" i="20"/>
  <c r="AP11" i="20"/>
  <c r="AQ11" i="20"/>
  <c r="AR11" i="20"/>
  <c r="AS11" i="20"/>
  <c r="AT11" i="20"/>
  <c r="AV11" i="20"/>
  <c r="AW11" i="20"/>
  <c r="AX11" i="20"/>
  <c r="AY11" i="20"/>
  <c r="AZ11" i="20"/>
  <c r="BA11" i="20"/>
  <c r="BB11" i="20"/>
  <c r="BC11" i="20"/>
  <c r="BD11" i="20"/>
  <c r="G160" i="5"/>
  <c r="G170" i="5"/>
  <c r="G180" i="5"/>
  <c r="G190" i="5"/>
  <c r="G197" i="5"/>
  <c r="G200" i="5"/>
  <c r="G205" i="5"/>
  <c r="G207" i="5"/>
  <c r="G210" i="5"/>
  <c r="G230" i="5"/>
  <c r="G595" i="5"/>
  <c r="G985" i="5"/>
  <c r="D7" i="20"/>
  <c r="U12" i="20" l="1"/>
  <c r="T12" i="20"/>
  <c r="N12" i="20"/>
  <c r="V12" i="20"/>
  <c r="S12" i="20"/>
  <c r="W12" i="20"/>
  <c r="AF18" i="20"/>
  <c r="AI8" i="20"/>
  <c r="AI22" i="20"/>
  <c r="AI20" i="20"/>
  <c r="AU8" i="20"/>
  <c r="AI7" i="20"/>
  <c r="AI23" i="20"/>
  <c r="AI21" i="20"/>
  <c r="AU19" i="20"/>
  <c r="AU23" i="20"/>
  <c r="AF24" i="20"/>
  <c r="AG24" i="20"/>
  <c r="AI19" i="20"/>
  <c r="AU22" i="20"/>
  <c r="AI10" i="20"/>
  <c r="AI11" i="20"/>
  <c r="AU9" i="20"/>
  <c r="AU21" i="20"/>
  <c r="AU20" i="20"/>
  <c r="AU11" i="20"/>
  <c r="AI9" i="20"/>
  <c r="AG18" i="20"/>
  <c r="AU10" i="20"/>
  <c r="AU7" i="20"/>
  <c r="AV1016" i="5"/>
  <c r="AJ1016" i="5"/>
  <c r="M1016" i="5"/>
  <c r="H1016" i="5"/>
  <c r="AV1015" i="5"/>
  <c r="AJ1015" i="5"/>
  <c r="M1015" i="5"/>
  <c r="H1015" i="5"/>
  <c r="AV1014" i="5"/>
  <c r="AJ1014" i="5"/>
  <c r="M1014" i="5"/>
  <c r="H1014" i="5"/>
  <c r="AV1013" i="5"/>
  <c r="AJ1013" i="5"/>
  <c r="M1013" i="5"/>
  <c r="H1013" i="5"/>
  <c r="AV1012" i="5"/>
  <c r="AJ1012" i="5"/>
  <c r="M1012" i="5"/>
  <c r="H1012" i="5"/>
  <c r="AV1011" i="5"/>
  <c r="AJ1011" i="5"/>
  <c r="M1011" i="5"/>
  <c r="H1011" i="5"/>
  <c r="AV1010" i="5"/>
  <c r="AJ1010" i="5"/>
  <c r="M1010" i="5"/>
  <c r="H1010" i="5"/>
  <c r="AV1009" i="5"/>
  <c r="AJ1009" i="5"/>
  <c r="M1009" i="5"/>
  <c r="H1009" i="5"/>
  <c r="AV1008" i="5"/>
  <c r="AJ1008" i="5"/>
  <c r="M1008" i="5"/>
  <c r="H1008" i="5"/>
  <c r="AV1007" i="5"/>
  <c r="AJ1007" i="5"/>
  <c r="M1007" i="5"/>
  <c r="H1007" i="5"/>
  <c r="AV1006" i="5"/>
  <c r="AJ1006" i="5"/>
  <c r="M1006" i="5"/>
  <c r="H1006" i="5"/>
  <c r="AV1005" i="5"/>
  <c r="AJ1005" i="5"/>
  <c r="M1005" i="5"/>
  <c r="H1005" i="5"/>
  <c r="AV1004" i="5"/>
  <c r="AJ1004" i="5"/>
  <c r="M1004" i="5"/>
  <c r="H1004" i="5"/>
  <c r="AV1003" i="5"/>
  <c r="AJ1003" i="5"/>
  <c r="M1003" i="5"/>
  <c r="H1003" i="5"/>
  <c r="AV1002" i="5"/>
  <c r="AJ1002" i="5"/>
  <c r="M1002" i="5"/>
  <c r="H1002" i="5"/>
  <c r="AV1001" i="5"/>
  <c r="AJ1001" i="5"/>
  <c r="M1001" i="5"/>
  <c r="H1001" i="5"/>
  <c r="AV1000" i="5"/>
  <c r="AJ1000" i="5"/>
  <c r="M1000" i="5"/>
  <c r="H1000" i="5"/>
  <c r="AV999" i="5"/>
  <c r="AJ999" i="5"/>
  <c r="M999" i="5"/>
  <c r="H999" i="5"/>
  <c r="AV998" i="5"/>
  <c r="AJ998" i="5"/>
  <c r="M998" i="5"/>
  <c r="H998" i="5"/>
  <c r="AV997" i="5"/>
  <c r="AJ997" i="5"/>
  <c r="M997" i="5"/>
  <c r="H997" i="5"/>
  <c r="AV996" i="5"/>
  <c r="AJ996" i="5"/>
  <c r="M996" i="5"/>
  <c r="H996" i="5"/>
  <c r="AV995" i="5"/>
  <c r="AJ995" i="5"/>
  <c r="M995" i="5"/>
  <c r="H995" i="5"/>
  <c r="AV994" i="5"/>
  <c r="AJ994" i="5"/>
  <c r="M994" i="5"/>
  <c r="H994" i="5"/>
  <c r="AV993" i="5"/>
  <c r="AJ993" i="5"/>
  <c r="M993" i="5"/>
  <c r="H993" i="5"/>
  <c r="AV992" i="5"/>
  <c r="AJ992" i="5"/>
  <c r="M992" i="5"/>
  <c r="H992" i="5"/>
  <c r="AV991" i="5"/>
  <c r="AJ991" i="5"/>
  <c r="M991" i="5"/>
  <c r="H991" i="5"/>
  <c r="AV990" i="5"/>
  <c r="AJ990" i="5"/>
  <c r="M990" i="5"/>
  <c r="H990" i="5"/>
  <c r="AV989" i="5"/>
  <c r="AJ989" i="5"/>
  <c r="M989" i="5"/>
  <c r="H989" i="5"/>
  <c r="AV988" i="5"/>
  <c r="AJ988" i="5"/>
  <c r="M988" i="5"/>
  <c r="H988" i="5"/>
  <c r="AV987" i="5"/>
  <c r="AJ987" i="5"/>
  <c r="M987" i="5"/>
  <c r="H987" i="5"/>
  <c r="G989" i="5" l="1"/>
  <c r="G992" i="5"/>
  <c r="G995" i="5"/>
  <c r="G998" i="5"/>
  <c r="G1001" i="5"/>
  <c r="G1004" i="5"/>
  <c r="G1010" i="5"/>
  <c r="G1013" i="5"/>
  <c r="G1016" i="5"/>
  <c r="G991" i="5"/>
  <c r="G994" i="5"/>
  <c r="G988" i="5"/>
  <c r="G997" i="5"/>
  <c r="AI12" i="20"/>
  <c r="F1007" i="5"/>
  <c r="G1007" i="5"/>
  <c r="F987" i="5"/>
  <c r="G987" i="5"/>
  <c r="G990" i="5"/>
  <c r="G993" i="5"/>
  <c r="G996" i="5"/>
  <c r="G999" i="5"/>
  <c r="G1002" i="5"/>
  <c r="G1005" i="5"/>
  <c r="G1008" i="5"/>
  <c r="G1011" i="5"/>
  <c r="G1014" i="5"/>
  <c r="G1000" i="5"/>
  <c r="F1002" i="5"/>
  <c r="G1003" i="5"/>
  <c r="G1006" i="5"/>
  <c r="G1009" i="5"/>
  <c r="G1012" i="5"/>
  <c r="G1015" i="5"/>
  <c r="F1012" i="5"/>
  <c r="AV986" i="5"/>
  <c r="AJ986" i="5"/>
  <c r="M986" i="5"/>
  <c r="H986" i="5"/>
  <c r="H985" i="5"/>
  <c r="AV984" i="5"/>
  <c r="AJ984" i="5"/>
  <c r="M984" i="5"/>
  <c r="H984" i="5"/>
  <c r="AV983" i="5"/>
  <c r="AJ983" i="5"/>
  <c r="M983" i="5"/>
  <c r="F982" i="5" s="1"/>
  <c r="H983" i="5"/>
  <c r="AV982" i="5"/>
  <c r="G982" i="5" s="1"/>
  <c r="H982" i="5"/>
  <c r="G986" i="5" l="1"/>
  <c r="G983" i="5"/>
  <c r="G984" i="5"/>
  <c r="AV981" i="5"/>
  <c r="AJ981" i="5"/>
  <c r="M981" i="5"/>
  <c r="G981" i="5" s="1"/>
  <c r="H981" i="5"/>
  <c r="AV980" i="5"/>
  <c r="AJ980" i="5"/>
  <c r="M980" i="5"/>
  <c r="H980" i="5"/>
  <c r="AV979" i="5"/>
  <c r="AJ979" i="5"/>
  <c r="M979" i="5"/>
  <c r="H979" i="5"/>
  <c r="AV978" i="5"/>
  <c r="AJ978" i="5"/>
  <c r="M978" i="5"/>
  <c r="G978" i="5" s="1"/>
  <c r="H978" i="5"/>
  <c r="AV977" i="5"/>
  <c r="AJ977" i="5"/>
  <c r="M977" i="5"/>
  <c r="H977" i="5"/>
  <c r="AV976" i="5"/>
  <c r="AJ976" i="5"/>
  <c r="M976" i="5"/>
  <c r="H976" i="5"/>
  <c r="AV975" i="5"/>
  <c r="AJ975" i="5"/>
  <c r="M975" i="5"/>
  <c r="G975" i="5" s="1"/>
  <c r="H975" i="5"/>
  <c r="AV974" i="5"/>
  <c r="AJ974" i="5"/>
  <c r="M974" i="5"/>
  <c r="H974" i="5"/>
  <c r="AV973" i="5"/>
  <c r="AJ973" i="5"/>
  <c r="M973" i="5"/>
  <c r="H973" i="5"/>
  <c r="AV972" i="5"/>
  <c r="AJ972" i="5"/>
  <c r="M972" i="5"/>
  <c r="G972" i="5" s="1"/>
  <c r="H972" i="5"/>
  <c r="AV971" i="5"/>
  <c r="AJ971" i="5"/>
  <c r="M971" i="5"/>
  <c r="H971" i="5"/>
  <c r="AV970" i="5"/>
  <c r="G970" i="5" s="1"/>
  <c r="AJ970" i="5"/>
  <c r="H970" i="5"/>
  <c r="AV969" i="5"/>
  <c r="AJ969" i="5"/>
  <c r="M969" i="5"/>
  <c r="H969" i="5"/>
  <c r="AV968" i="5"/>
  <c r="AJ968" i="5"/>
  <c r="M968" i="5"/>
  <c r="G968" i="5" s="1"/>
  <c r="H968" i="5"/>
  <c r="AV967" i="5"/>
  <c r="AJ967" i="5"/>
  <c r="M967" i="5"/>
  <c r="H967" i="5"/>
  <c r="AV966" i="5"/>
  <c r="AJ966" i="5"/>
  <c r="M966" i="5"/>
  <c r="G966" i="5" s="1"/>
  <c r="H966" i="5"/>
  <c r="AV965" i="5"/>
  <c r="AJ965" i="5"/>
  <c r="M965" i="5"/>
  <c r="G965" i="5" s="1"/>
  <c r="H965" i="5"/>
  <c r="AV964" i="5"/>
  <c r="AJ964" i="5"/>
  <c r="M964" i="5"/>
  <c r="H964" i="5"/>
  <c r="AV963" i="5"/>
  <c r="AJ963" i="5"/>
  <c r="M963" i="5"/>
  <c r="G963" i="5" s="1"/>
  <c r="H963" i="5"/>
  <c r="AV962" i="5"/>
  <c r="AJ962" i="5"/>
  <c r="M962" i="5"/>
  <c r="G962" i="5" s="1"/>
  <c r="H962" i="5"/>
  <c r="AV961" i="5"/>
  <c r="AJ961" i="5"/>
  <c r="M961" i="5"/>
  <c r="H961" i="5"/>
  <c r="AV960" i="5"/>
  <c r="G960" i="5" s="1"/>
  <c r="AJ960" i="5"/>
  <c r="H960" i="5"/>
  <c r="AV959" i="5"/>
  <c r="AJ959" i="5"/>
  <c r="M959" i="5"/>
  <c r="H959" i="5"/>
  <c r="AV958" i="5"/>
  <c r="AJ958" i="5"/>
  <c r="M958" i="5"/>
  <c r="H958" i="5"/>
  <c r="AV957" i="5"/>
  <c r="AJ957" i="5"/>
  <c r="M957" i="5"/>
  <c r="H957" i="5"/>
  <c r="AV956" i="5"/>
  <c r="AJ956" i="5"/>
  <c r="M956" i="5"/>
  <c r="G956" i="5" s="1"/>
  <c r="H956" i="5"/>
  <c r="AV955" i="5"/>
  <c r="AJ955" i="5"/>
  <c r="M955" i="5"/>
  <c r="H955" i="5"/>
  <c r="AV954" i="5"/>
  <c r="AJ954" i="5"/>
  <c r="M954" i="5"/>
  <c r="H954" i="5"/>
  <c r="AV953" i="5"/>
  <c r="AJ953" i="5"/>
  <c r="M953" i="5"/>
  <c r="G953" i="5" s="1"/>
  <c r="H953" i="5"/>
  <c r="AV952" i="5"/>
  <c r="AJ952" i="5"/>
  <c r="M952" i="5"/>
  <c r="H952" i="5"/>
  <c r="AV951" i="5"/>
  <c r="AJ951" i="5"/>
  <c r="M951" i="5"/>
  <c r="H951" i="5"/>
  <c r="AV950" i="5"/>
  <c r="AJ950" i="5"/>
  <c r="M950" i="5"/>
  <c r="G950" i="5" s="1"/>
  <c r="H950" i="5"/>
  <c r="AV949" i="5"/>
  <c r="AJ949" i="5"/>
  <c r="M949" i="5"/>
  <c r="H949" i="5"/>
  <c r="AV948" i="5"/>
  <c r="AJ948" i="5"/>
  <c r="M948" i="5"/>
  <c r="H948" i="5"/>
  <c r="AV947" i="5"/>
  <c r="AJ947" i="5"/>
  <c r="M947" i="5"/>
  <c r="G947" i="5" s="1"/>
  <c r="H947" i="5"/>
  <c r="AV946" i="5"/>
  <c r="AJ946" i="5"/>
  <c r="M946" i="5"/>
  <c r="H946" i="5"/>
  <c r="AV945" i="5"/>
  <c r="AJ945" i="5"/>
  <c r="M945" i="5"/>
  <c r="H945" i="5"/>
  <c r="AV944" i="5"/>
  <c r="AJ944" i="5"/>
  <c r="M944" i="5"/>
  <c r="G944" i="5" s="1"/>
  <c r="H944" i="5"/>
  <c r="AV943" i="5"/>
  <c r="AJ943" i="5"/>
  <c r="M943" i="5"/>
  <c r="H943" i="5"/>
  <c r="AV942" i="5"/>
  <c r="AJ942" i="5"/>
  <c r="M942" i="5"/>
  <c r="H942" i="5"/>
  <c r="AV941" i="5"/>
  <c r="AJ941" i="5"/>
  <c r="M941" i="5"/>
  <c r="G941" i="5" s="1"/>
  <c r="H941" i="5"/>
  <c r="AV940" i="5"/>
  <c r="AJ940" i="5"/>
  <c r="M940" i="5"/>
  <c r="H940" i="5"/>
  <c r="AV939" i="5"/>
  <c r="AJ939" i="5"/>
  <c r="M939" i="5"/>
  <c r="H939" i="5"/>
  <c r="AV938" i="5"/>
  <c r="AJ938" i="5"/>
  <c r="M938" i="5"/>
  <c r="G938" i="5" s="1"/>
  <c r="H938" i="5"/>
  <c r="AV937" i="5"/>
  <c r="AJ937" i="5"/>
  <c r="M937" i="5"/>
  <c r="H937" i="5"/>
  <c r="AV936" i="5"/>
  <c r="AJ936" i="5"/>
  <c r="M936" i="5"/>
  <c r="H936" i="5"/>
  <c r="AV935" i="5"/>
  <c r="AJ935" i="5"/>
  <c r="M935" i="5"/>
  <c r="G935" i="5" s="1"/>
  <c r="H935" i="5"/>
  <c r="AV934" i="5"/>
  <c r="AJ934" i="5"/>
  <c r="M934" i="5"/>
  <c r="H934" i="5"/>
  <c r="AV933" i="5"/>
  <c r="AJ933" i="5"/>
  <c r="M933" i="5"/>
  <c r="H933" i="5"/>
  <c r="AV932" i="5"/>
  <c r="AJ932" i="5"/>
  <c r="M932" i="5"/>
  <c r="G932" i="5" s="1"/>
  <c r="H932" i="5"/>
  <c r="AV931" i="5"/>
  <c r="AJ931" i="5"/>
  <c r="M931" i="5"/>
  <c r="H931" i="5"/>
  <c r="AV930" i="5"/>
  <c r="AJ930" i="5"/>
  <c r="M930" i="5"/>
  <c r="H930" i="5"/>
  <c r="AV929" i="5"/>
  <c r="AJ929" i="5"/>
  <c r="M929" i="5"/>
  <c r="G929" i="5" s="1"/>
  <c r="H929" i="5"/>
  <c r="AV928" i="5"/>
  <c r="AJ928" i="5"/>
  <c r="M928" i="5"/>
  <c r="H928" i="5"/>
  <c r="AV927" i="5"/>
  <c r="AJ927" i="5"/>
  <c r="M927" i="5"/>
  <c r="H927" i="5"/>
  <c r="AV926" i="5"/>
  <c r="AJ926" i="5"/>
  <c r="M926" i="5"/>
  <c r="G926" i="5" s="1"/>
  <c r="H926" i="5"/>
  <c r="AV925" i="5"/>
  <c r="AJ925" i="5"/>
  <c r="M925" i="5"/>
  <c r="H925" i="5"/>
  <c r="AV924" i="5"/>
  <c r="AJ924" i="5"/>
  <c r="M924" i="5"/>
  <c r="H924" i="5"/>
  <c r="AV923" i="5"/>
  <c r="AJ923" i="5"/>
  <c r="M923" i="5"/>
  <c r="G923" i="5" s="1"/>
  <c r="H923" i="5"/>
  <c r="AV922" i="5"/>
  <c r="AJ922" i="5"/>
  <c r="M922" i="5"/>
  <c r="H922" i="5"/>
  <c r="AV921" i="5"/>
  <c r="AJ921" i="5"/>
  <c r="M921" i="5"/>
  <c r="H921" i="5"/>
  <c r="AV920" i="5"/>
  <c r="AJ920" i="5"/>
  <c r="M920" i="5"/>
  <c r="G920" i="5" s="1"/>
  <c r="H920" i="5"/>
  <c r="AV919" i="5"/>
  <c r="AJ919" i="5"/>
  <c r="M919" i="5"/>
  <c r="H919" i="5"/>
  <c r="AV918" i="5"/>
  <c r="AJ918" i="5"/>
  <c r="M918" i="5"/>
  <c r="H918" i="5"/>
  <c r="AV917" i="5"/>
  <c r="AJ917" i="5"/>
  <c r="M917" i="5"/>
  <c r="G917" i="5" s="1"/>
  <c r="H917" i="5"/>
  <c r="AV916" i="5"/>
  <c r="AJ916" i="5"/>
  <c r="M916" i="5"/>
  <c r="H916" i="5"/>
  <c r="AV915" i="5"/>
  <c r="AJ915" i="5"/>
  <c r="M915" i="5"/>
  <c r="H915" i="5"/>
  <c r="AV914" i="5"/>
  <c r="AJ914" i="5"/>
  <c r="M914" i="5"/>
  <c r="G914" i="5" s="1"/>
  <c r="H914" i="5"/>
  <c r="AV913" i="5"/>
  <c r="AJ913" i="5"/>
  <c r="M913" i="5"/>
  <c r="H913" i="5"/>
  <c r="AV912" i="5"/>
  <c r="AJ912" i="5"/>
  <c r="M912" i="5"/>
  <c r="H912" i="5"/>
  <c r="AV911" i="5"/>
  <c r="AJ911" i="5"/>
  <c r="M911" i="5"/>
  <c r="G911" i="5" s="1"/>
  <c r="H911" i="5"/>
  <c r="AV910" i="5"/>
  <c r="AJ910" i="5"/>
  <c r="M910" i="5"/>
  <c r="H910" i="5"/>
  <c r="AV909" i="5"/>
  <c r="AJ909" i="5"/>
  <c r="M909" i="5"/>
  <c r="H909" i="5"/>
  <c r="AV908" i="5"/>
  <c r="AJ908" i="5"/>
  <c r="M908" i="5"/>
  <c r="G908" i="5" s="1"/>
  <c r="H908" i="5"/>
  <c r="AV907" i="5"/>
  <c r="AJ907" i="5"/>
  <c r="M907" i="5"/>
  <c r="H907" i="5"/>
  <c r="AV906" i="5"/>
  <c r="AJ906" i="5"/>
  <c r="M906" i="5"/>
  <c r="H906" i="5"/>
  <c r="AV905" i="5"/>
  <c r="G905" i="5" s="1"/>
  <c r="AJ905" i="5"/>
  <c r="H905" i="5"/>
  <c r="AV904" i="5"/>
  <c r="AJ904" i="5"/>
  <c r="M904" i="5"/>
  <c r="H904" i="5"/>
  <c r="AV903" i="5"/>
  <c r="AJ903" i="5"/>
  <c r="M903" i="5"/>
  <c r="H903" i="5"/>
  <c r="AV902" i="5"/>
  <c r="AJ902" i="5"/>
  <c r="M902" i="5"/>
  <c r="H902" i="5"/>
  <c r="AV901" i="5"/>
  <c r="AJ901" i="5"/>
  <c r="M901" i="5"/>
  <c r="H901" i="5"/>
  <c r="AV900" i="5"/>
  <c r="AJ900" i="5"/>
  <c r="M900" i="5"/>
  <c r="H900" i="5"/>
  <c r="AV899" i="5"/>
  <c r="AJ899" i="5"/>
  <c r="M899" i="5"/>
  <c r="H899" i="5"/>
  <c r="AV898" i="5"/>
  <c r="AJ898" i="5"/>
  <c r="M898" i="5"/>
  <c r="H898" i="5"/>
  <c r="AV897" i="5"/>
  <c r="AJ897" i="5"/>
  <c r="M897" i="5"/>
  <c r="H897" i="5"/>
  <c r="AV896" i="5"/>
  <c r="AJ896" i="5"/>
  <c r="M896" i="5"/>
  <c r="H896" i="5"/>
  <c r="AV895" i="5"/>
  <c r="AJ895" i="5"/>
  <c r="M895" i="5"/>
  <c r="H895" i="5"/>
  <c r="AV894" i="5"/>
  <c r="AJ894" i="5"/>
  <c r="M894" i="5"/>
  <c r="H894" i="5"/>
  <c r="AV893" i="5"/>
  <c r="AJ893" i="5"/>
  <c r="M893" i="5"/>
  <c r="H893" i="5"/>
  <c r="AV892" i="5"/>
  <c r="AJ892" i="5"/>
  <c r="M892" i="5"/>
  <c r="H892" i="5"/>
  <c r="AV891" i="5"/>
  <c r="AJ891" i="5"/>
  <c r="M891" i="5"/>
  <c r="H891" i="5"/>
  <c r="AV890" i="5"/>
  <c r="AJ890" i="5"/>
  <c r="M890" i="5"/>
  <c r="H890" i="5"/>
  <c r="AV889" i="5"/>
  <c r="AJ889" i="5"/>
  <c r="M889" i="5"/>
  <c r="H889" i="5"/>
  <c r="AV888" i="5"/>
  <c r="AJ888" i="5"/>
  <c r="M888" i="5"/>
  <c r="H888" i="5"/>
  <c r="AV887" i="5"/>
  <c r="AJ887" i="5"/>
  <c r="M887" i="5"/>
  <c r="H887" i="5"/>
  <c r="AV886" i="5"/>
  <c r="AJ886" i="5"/>
  <c r="M886" i="5"/>
  <c r="H886" i="5"/>
  <c r="AV885" i="5"/>
  <c r="AJ885" i="5"/>
  <c r="M885" i="5"/>
  <c r="H885" i="5"/>
  <c r="AV884" i="5"/>
  <c r="AJ884" i="5"/>
  <c r="M884" i="5"/>
  <c r="H884" i="5"/>
  <c r="AV883" i="5"/>
  <c r="AJ883" i="5"/>
  <c r="M883" i="5"/>
  <c r="H883" i="5"/>
  <c r="AV882" i="5"/>
  <c r="AJ882" i="5"/>
  <c r="M882" i="5"/>
  <c r="H882" i="5"/>
  <c r="AV881" i="5"/>
  <c r="AJ881" i="5"/>
  <c r="M881" i="5"/>
  <c r="H881" i="5"/>
  <c r="AV880" i="5"/>
  <c r="G880" i="5" s="1"/>
  <c r="AJ880" i="5"/>
  <c r="H880" i="5"/>
  <c r="AV879" i="5"/>
  <c r="AJ879" i="5"/>
  <c r="M879" i="5"/>
  <c r="H879" i="5"/>
  <c r="AV878" i="5"/>
  <c r="AJ878" i="5"/>
  <c r="M878" i="5"/>
  <c r="H878" i="5"/>
  <c r="AV877" i="5"/>
  <c r="AJ877" i="5"/>
  <c r="M877" i="5"/>
  <c r="H877" i="5"/>
  <c r="AV876" i="5"/>
  <c r="AJ876" i="5"/>
  <c r="M876" i="5"/>
  <c r="H876" i="5"/>
  <c r="AV875" i="5"/>
  <c r="G875" i="5" s="1"/>
  <c r="AJ875" i="5"/>
  <c r="H875" i="5"/>
  <c r="AV874" i="5"/>
  <c r="AJ874" i="5"/>
  <c r="M874" i="5"/>
  <c r="G874" i="5" s="1"/>
  <c r="H874" i="5"/>
  <c r="AV873" i="5"/>
  <c r="AJ873" i="5"/>
  <c r="M873" i="5"/>
  <c r="H873" i="5"/>
  <c r="AV872" i="5"/>
  <c r="AJ872" i="5"/>
  <c r="M872" i="5"/>
  <c r="H872" i="5"/>
  <c r="AV871" i="5"/>
  <c r="AJ871" i="5"/>
  <c r="M871" i="5"/>
  <c r="G871" i="5" s="1"/>
  <c r="H871" i="5"/>
  <c r="AV870" i="5"/>
  <c r="AJ870" i="5"/>
  <c r="M870" i="5"/>
  <c r="H870" i="5"/>
  <c r="AV869" i="5"/>
  <c r="AJ869" i="5"/>
  <c r="M869" i="5"/>
  <c r="H869" i="5"/>
  <c r="AV868" i="5"/>
  <c r="AJ868" i="5"/>
  <c r="M868" i="5"/>
  <c r="G868" i="5" s="1"/>
  <c r="H868" i="5"/>
  <c r="AV867" i="5"/>
  <c r="AJ867" i="5"/>
  <c r="M867" i="5"/>
  <c r="H867" i="5"/>
  <c r="AV866" i="5"/>
  <c r="AJ866" i="5"/>
  <c r="M866" i="5"/>
  <c r="H866" i="5"/>
  <c r="AV865" i="5"/>
  <c r="AJ865" i="5"/>
  <c r="M865" i="5"/>
  <c r="H865" i="5"/>
  <c r="AV864" i="5"/>
  <c r="AJ864" i="5"/>
  <c r="M864" i="5"/>
  <c r="H864" i="5"/>
  <c r="AV863" i="5"/>
  <c r="AJ863" i="5"/>
  <c r="M863" i="5"/>
  <c r="H863" i="5"/>
  <c r="AV862" i="5"/>
  <c r="AJ862" i="5"/>
  <c r="M862" i="5"/>
  <c r="H862" i="5"/>
  <c r="AV861" i="5"/>
  <c r="AJ861" i="5"/>
  <c r="M861" i="5"/>
  <c r="H861" i="5"/>
  <c r="G137" i="20" s="1"/>
  <c r="AV860" i="5"/>
  <c r="G860" i="5" s="1"/>
  <c r="AJ860" i="5"/>
  <c r="H860" i="5"/>
  <c r="AV859" i="5"/>
  <c r="AJ859" i="5"/>
  <c r="M859" i="5"/>
  <c r="H859" i="5"/>
  <c r="AV858" i="5"/>
  <c r="AJ858" i="5"/>
  <c r="M858" i="5"/>
  <c r="H858" i="5"/>
  <c r="AV857" i="5"/>
  <c r="AJ857" i="5"/>
  <c r="M857" i="5"/>
  <c r="H857" i="5"/>
  <c r="G133" i="20" l="1"/>
  <c r="G136" i="20"/>
  <c r="G877" i="5"/>
  <c r="G906" i="5"/>
  <c r="G909" i="5"/>
  <c r="G912" i="5"/>
  <c r="G915" i="5"/>
  <c r="G918" i="5"/>
  <c r="G921" i="5"/>
  <c r="G924" i="5"/>
  <c r="G927" i="5"/>
  <c r="G930" i="5"/>
  <c r="G933" i="5"/>
  <c r="G936" i="5"/>
  <c r="G939" i="5"/>
  <c r="G942" i="5"/>
  <c r="G945" i="5"/>
  <c r="G948" i="5"/>
  <c r="G951" i="5"/>
  <c r="G954" i="5"/>
  <c r="G957" i="5"/>
  <c r="G971" i="5"/>
  <c r="G974" i="5"/>
  <c r="G977" i="5"/>
  <c r="G980" i="5"/>
  <c r="G859" i="5"/>
  <c r="L135" i="20"/>
  <c r="L134" i="20"/>
  <c r="L133" i="20"/>
  <c r="G135" i="20"/>
  <c r="G865" i="5"/>
  <c r="F136" i="20" s="1"/>
  <c r="L136" i="20"/>
  <c r="G959" i="5"/>
  <c r="G134" i="20"/>
  <c r="L137" i="20"/>
  <c r="G881" i="5"/>
  <c r="G884" i="5"/>
  <c r="G887" i="5"/>
  <c r="G890" i="5"/>
  <c r="G893" i="5"/>
  <c r="G896" i="5"/>
  <c r="G899" i="5"/>
  <c r="G902" i="5"/>
  <c r="G883" i="5"/>
  <c r="G886" i="5"/>
  <c r="G889" i="5"/>
  <c r="G895" i="5"/>
  <c r="G898" i="5"/>
  <c r="G901" i="5"/>
  <c r="G904" i="5"/>
  <c r="G969" i="5"/>
  <c r="G861" i="5"/>
  <c r="G864" i="5"/>
  <c r="G867" i="5"/>
  <c r="G870" i="5"/>
  <c r="G873" i="5"/>
  <c r="G961" i="5"/>
  <c r="G857" i="5"/>
  <c r="G964" i="5"/>
  <c r="G967" i="5"/>
  <c r="G858" i="5"/>
  <c r="G907" i="5"/>
  <c r="G910" i="5"/>
  <c r="G913" i="5"/>
  <c r="G916" i="5"/>
  <c r="G919" i="5"/>
  <c r="G922" i="5"/>
  <c r="G925" i="5"/>
  <c r="G928" i="5"/>
  <c r="G931" i="5"/>
  <c r="G934" i="5"/>
  <c r="G937" i="5"/>
  <c r="G940" i="5"/>
  <c r="G943" i="5"/>
  <c r="G946" i="5"/>
  <c r="G949" i="5"/>
  <c r="G952" i="5"/>
  <c r="G955" i="5"/>
  <c r="G958" i="5"/>
  <c r="G878" i="5"/>
  <c r="F892" i="5"/>
  <c r="G892" i="5"/>
  <c r="G863" i="5"/>
  <c r="G866" i="5"/>
  <c r="G869" i="5"/>
  <c r="G872" i="5"/>
  <c r="F862" i="5"/>
  <c r="G862" i="5"/>
  <c r="G885" i="5"/>
  <c r="G891" i="5"/>
  <c r="G894" i="5"/>
  <c r="G897" i="5"/>
  <c r="G900" i="5"/>
  <c r="G903" i="5"/>
  <c r="G882" i="5"/>
  <c r="G888" i="5"/>
  <c r="G876" i="5"/>
  <c r="G879" i="5"/>
  <c r="G973" i="5"/>
  <c r="G976" i="5"/>
  <c r="G979" i="5"/>
  <c r="F932" i="5"/>
  <c r="F877" i="5"/>
  <c r="F857" i="5"/>
  <c r="F907" i="5"/>
  <c r="F947" i="5"/>
  <c r="F917" i="5"/>
  <c r="F912" i="5"/>
  <c r="F927" i="5"/>
  <c r="F942" i="5"/>
  <c r="F957" i="5"/>
  <c r="F867" i="5"/>
  <c r="F882" i="5"/>
  <c r="F897" i="5"/>
  <c r="F962" i="5"/>
  <c r="F902" i="5"/>
  <c r="F967" i="5"/>
  <c r="F872" i="5"/>
  <c r="F887" i="5"/>
  <c r="F922" i="5"/>
  <c r="F937" i="5"/>
  <c r="F952" i="5"/>
  <c r="F972" i="5"/>
  <c r="F977" i="5"/>
  <c r="F137" i="20" l="1"/>
  <c r="E133" i="20"/>
  <c r="F133" i="20"/>
  <c r="F134" i="20"/>
  <c r="F135" i="20"/>
  <c r="AV856" i="5"/>
  <c r="AJ856" i="5"/>
  <c r="M856" i="5"/>
  <c r="H856" i="5"/>
  <c r="AV855" i="5"/>
  <c r="AJ855" i="5"/>
  <c r="M855" i="5"/>
  <c r="G855" i="5" s="1"/>
  <c r="H855" i="5"/>
  <c r="AV854" i="5"/>
  <c r="AJ854" i="5"/>
  <c r="M854" i="5"/>
  <c r="H854" i="5"/>
  <c r="AV853" i="5"/>
  <c r="AJ853" i="5"/>
  <c r="M853" i="5"/>
  <c r="H853" i="5"/>
  <c r="AV852" i="5"/>
  <c r="AJ852" i="5"/>
  <c r="M852" i="5"/>
  <c r="G852" i="5" s="1"/>
  <c r="H852" i="5"/>
  <c r="AV851" i="5"/>
  <c r="AJ851" i="5"/>
  <c r="M851" i="5"/>
  <c r="H851" i="5"/>
  <c r="AV850" i="5"/>
  <c r="AJ850" i="5"/>
  <c r="M850" i="5"/>
  <c r="H850" i="5"/>
  <c r="AV849" i="5"/>
  <c r="AJ849" i="5"/>
  <c r="M849" i="5"/>
  <c r="G849" i="5" s="1"/>
  <c r="H849" i="5"/>
  <c r="AV848" i="5"/>
  <c r="AJ848" i="5"/>
  <c r="M848" i="5"/>
  <c r="H848" i="5"/>
  <c r="AV847" i="5"/>
  <c r="AJ847" i="5"/>
  <c r="M847" i="5"/>
  <c r="H847" i="5"/>
  <c r="AV846" i="5"/>
  <c r="AJ846" i="5"/>
  <c r="M846" i="5"/>
  <c r="G846" i="5" s="1"/>
  <c r="H846" i="5"/>
  <c r="AV845" i="5"/>
  <c r="AJ845" i="5"/>
  <c r="M845" i="5"/>
  <c r="H845" i="5"/>
  <c r="AV844" i="5"/>
  <c r="AJ844" i="5"/>
  <c r="M844" i="5"/>
  <c r="H844" i="5"/>
  <c r="AV843" i="5"/>
  <c r="AJ843" i="5"/>
  <c r="M843" i="5"/>
  <c r="G843" i="5" s="1"/>
  <c r="H843" i="5"/>
  <c r="AV842" i="5"/>
  <c r="AJ842" i="5"/>
  <c r="M842" i="5"/>
  <c r="H842" i="5"/>
  <c r="AV841" i="5"/>
  <c r="AJ841" i="5"/>
  <c r="M841" i="5"/>
  <c r="H841" i="5"/>
  <c r="AV840" i="5"/>
  <c r="AJ840" i="5"/>
  <c r="M840" i="5"/>
  <c r="G840" i="5" s="1"/>
  <c r="H840" i="5"/>
  <c r="AV839" i="5"/>
  <c r="AJ839" i="5"/>
  <c r="M839" i="5"/>
  <c r="H839" i="5"/>
  <c r="AV838" i="5"/>
  <c r="AJ838" i="5"/>
  <c r="M838" i="5"/>
  <c r="H838" i="5"/>
  <c r="AV837" i="5"/>
  <c r="AJ837" i="5"/>
  <c r="M837" i="5"/>
  <c r="G837" i="5" s="1"/>
  <c r="H837" i="5"/>
  <c r="AV836" i="5"/>
  <c r="AJ836" i="5"/>
  <c r="M836" i="5"/>
  <c r="H836" i="5"/>
  <c r="AV835" i="5"/>
  <c r="AJ835" i="5"/>
  <c r="M835" i="5"/>
  <c r="H835" i="5"/>
  <c r="AV834" i="5"/>
  <c r="AJ834" i="5"/>
  <c r="M834" i="5"/>
  <c r="G834" i="5" s="1"/>
  <c r="H834" i="5"/>
  <c r="AV833" i="5"/>
  <c r="AJ833" i="5"/>
  <c r="M833" i="5"/>
  <c r="H833" i="5"/>
  <c r="AV832" i="5"/>
  <c r="AJ832" i="5"/>
  <c r="M832" i="5"/>
  <c r="H832" i="5"/>
  <c r="AV831" i="5"/>
  <c r="AJ831" i="5"/>
  <c r="M831" i="5"/>
  <c r="G831" i="5" s="1"/>
  <c r="H831" i="5"/>
  <c r="AV830" i="5"/>
  <c r="AJ830" i="5"/>
  <c r="M830" i="5"/>
  <c r="H830" i="5"/>
  <c r="AV829" i="5"/>
  <c r="AJ829" i="5"/>
  <c r="M829" i="5"/>
  <c r="H829" i="5"/>
  <c r="AV828" i="5"/>
  <c r="AJ828" i="5"/>
  <c r="M828" i="5"/>
  <c r="G828" i="5" s="1"/>
  <c r="H828" i="5"/>
  <c r="AV827" i="5"/>
  <c r="AJ827" i="5"/>
  <c r="M827" i="5"/>
  <c r="H827" i="5"/>
  <c r="AV826" i="5"/>
  <c r="AJ826" i="5"/>
  <c r="M826" i="5"/>
  <c r="H826" i="5"/>
  <c r="AV825" i="5"/>
  <c r="AJ825" i="5"/>
  <c r="M825" i="5"/>
  <c r="G825" i="5" s="1"/>
  <c r="H825" i="5"/>
  <c r="AV824" i="5"/>
  <c r="AJ824" i="5"/>
  <c r="M824" i="5"/>
  <c r="H824" i="5"/>
  <c r="AV823" i="5"/>
  <c r="AJ823" i="5"/>
  <c r="M823" i="5"/>
  <c r="H823" i="5"/>
  <c r="AV822" i="5"/>
  <c r="AJ822" i="5"/>
  <c r="M822" i="5"/>
  <c r="G822" i="5" s="1"/>
  <c r="H822" i="5"/>
  <c r="AV821" i="5"/>
  <c r="AJ821" i="5"/>
  <c r="M821" i="5"/>
  <c r="H821" i="5"/>
  <c r="AV820" i="5"/>
  <c r="AJ820" i="5"/>
  <c r="M820" i="5"/>
  <c r="H820" i="5"/>
  <c r="AV819" i="5"/>
  <c r="AJ819" i="5"/>
  <c r="M819" i="5"/>
  <c r="G819" i="5" s="1"/>
  <c r="H819" i="5"/>
  <c r="AV818" i="5"/>
  <c r="AJ818" i="5"/>
  <c r="M818" i="5"/>
  <c r="H818" i="5"/>
  <c r="AV817" i="5"/>
  <c r="AJ817" i="5"/>
  <c r="M817" i="5"/>
  <c r="H817" i="5"/>
  <c r="AV816" i="5"/>
  <c r="AJ816" i="5"/>
  <c r="M816" i="5"/>
  <c r="G816" i="5" s="1"/>
  <c r="H816" i="5"/>
  <c r="AV815" i="5"/>
  <c r="AJ815" i="5"/>
  <c r="M815" i="5"/>
  <c r="H815" i="5"/>
  <c r="AV814" i="5"/>
  <c r="AJ814" i="5"/>
  <c r="M814" i="5"/>
  <c r="H814" i="5"/>
  <c r="AV813" i="5"/>
  <c r="AJ813" i="5"/>
  <c r="M813" i="5"/>
  <c r="G813" i="5" s="1"/>
  <c r="H813" i="5"/>
  <c r="AV812" i="5"/>
  <c r="AJ812" i="5"/>
  <c r="M812" i="5"/>
  <c r="H812" i="5"/>
  <c r="AV811" i="5"/>
  <c r="AJ811" i="5"/>
  <c r="M811" i="5"/>
  <c r="H811" i="5"/>
  <c r="AV810" i="5"/>
  <c r="AJ810" i="5"/>
  <c r="M810" i="5"/>
  <c r="G810" i="5" s="1"/>
  <c r="H810" i="5"/>
  <c r="AV809" i="5"/>
  <c r="AJ809" i="5"/>
  <c r="M809" i="5"/>
  <c r="H809" i="5"/>
  <c r="AV808" i="5"/>
  <c r="AJ808" i="5"/>
  <c r="M808" i="5"/>
  <c r="H808" i="5"/>
  <c r="AV807" i="5"/>
  <c r="AJ807" i="5"/>
  <c r="M807" i="5"/>
  <c r="G807" i="5" s="1"/>
  <c r="H807" i="5"/>
  <c r="AV806" i="5"/>
  <c r="AJ806" i="5"/>
  <c r="M806" i="5"/>
  <c r="H806" i="5"/>
  <c r="AV805" i="5"/>
  <c r="AJ805" i="5"/>
  <c r="M805" i="5"/>
  <c r="H805" i="5"/>
  <c r="AV804" i="5"/>
  <c r="AJ804" i="5"/>
  <c r="M804" i="5"/>
  <c r="G804" i="5" s="1"/>
  <c r="H804" i="5"/>
  <c r="AV803" i="5"/>
  <c r="AJ803" i="5"/>
  <c r="M803" i="5"/>
  <c r="G803" i="5" s="1"/>
  <c r="H803" i="5"/>
  <c r="AV802" i="5"/>
  <c r="AJ802" i="5"/>
  <c r="M802" i="5"/>
  <c r="H802" i="5"/>
  <c r="AV801" i="5"/>
  <c r="AJ801" i="5"/>
  <c r="AI131" i="20" s="1"/>
  <c r="M801" i="5"/>
  <c r="H801" i="5"/>
  <c r="AV800" i="5"/>
  <c r="AJ800" i="5"/>
  <c r="M800" i="5"/>
  <c r="H800" i="5"/>
  <c r="G130" i="20" s="1"/>
  <c r="AV799" i="5"/>
  <c r="AU129" i="20" s="1"/>
  <c r="AJ799" i="5"/>
  <c r="M799" i="5"/>
  <c r="H799" i="5"/>
  <c r="G129" i="20" s="1"/>
  <c r="AV798" i="5"/>
  <c r="AJ798" i="5"/>
  <c r="AI128" i="20" s="1"/>
  <c r="M798" i="5"/>
  <c r="H798" i="5"/>
  <c r="AV797" i="5"/>
  <c r="AJ797" i="5"/>
  <c r="AI127" i="20" s="1"/>
  <c r="M797" i="5"/>
  <c r="H797" i="5"/>
  <c r="G127" i="20" s="1"/>
  <c r="AV796" i="5"/>
  <c r="AJ796" i="5"/>
  <c r="M796" i="5"/>
  <c r="H796" i="5"/>
  <c r="AV795" i="5"/>
  <c r="AJ795" i="5"/>
  <c r="M795" i="5"/>
  <c r="G795" i="5" s="1"/>
  <c r="H795" i="5"/>
  <c r="AV794" i="5"/>
  <c r="AJ794" i="5"/>
  <c r="M794" i="5"/>
  <c r="G794" i="5" s="1"/>
  <c r="H794" i="5"/>
  <c r="AV793" i="5"/>
  <c r="AJ793" i="5"/>
  <c r="M793" i="5"/>
  <c r="H793" i="5"/>
  <c r="AV792" i="5"/>
  <c r="AJ792" i="5"/>
  <c r="M792" i="5"/>
  <c r="G792" i="5" s="1"/>
  <c r="H792" i="5"/>
  <c r="G798" i="5" l="1"/>
  <c r="L128" i="20"/>
  <c r="G801" i="5"/>
  <c r="L131" i="20"/>
  <c r="AU131" i="20"/>
  <c r="AI130" i="20"/>
  <c r="AU128" i="20"/>
  <c r="G793" i="5"/>
  <c r="AU127" i="20"/>
  <c r="G799" i="5"/>
  <c r="L129" i="20"/>
  <c r="G802" i="5"/>
  <c r="G808" i="5"/>
  <c r="G811" i="5"/>
  <c r="G817" i="5"/>
  <c r="G820" i="5"/>
  <c r="G826" i="5"/>
  <c r="G829" i="5"/>
  <c r="G832" i="5"/>
  <c r="G835" i="5"/>
  <c r="G838" i="5"/>
  <c r="G841" i="5"/>
  <c r="G844" i="5"/>
  <c r="G847" i="5"/>
  <c r="G850" i="5"/>
  <c r="G853" i="5"/>
  <c r="G856" i="5"/>
  <c r="G797" i="5"/>
  <c r="L127" i="20"/>
  <c r="G800" i="5"/>
  <c r="F130" i="20" s="1"/>
  <c r="L130" i="20"/>
  <c r="G796" i="5"/>
  <c r="AU130" i="20"/>
  <c r="G805" i="5"/>
  <c r="G814" i="5"/>
  <c r="G823" i="5"/>
  <c r="G128" i="20"/>
  <c r="AI129" i="20"/>
  <c r="G131" i="20"/>
  <c r="G806" i="5"/>
  <c r="G809" i="5"/>
  <c r="G812" i="5"/>
  <c r="G815" i="5"/>
  <c r="G818" i="5"/>
  <c r="G821" i="5"/>
  <c r="G824" i="5"/>
  <c r="G827" i="5"/>
  <c r="G830" i="5"/>
  <c r="G833" i="5"/>
  <c r="G836" i="5"/>
  <c r="G839" i="5"/>
  <c r="G842" i="5"/>
  <c r="G845" i="5"/>
  <c r="G848" i="5"/>
  <c r="G851" i="5"/>
  <c r="G854" i="5"/>
  <c r="F792" i="5"/>
  <c r="F827" i="5"/>
  <c r="F797" i="5"/>
  <c r="F847" i="5"/>
  <c r="F817" i="5"/>
  <c r="F842" i="5"/>
  <c r="F802" i="5"/>
  <c r="F832" i="5"/>
  <c r="F807" i="5"/>
  <c r="F837" i="5"/>
  <c r="F812" i="5"/>
  <c r="F822" i="5"/>
  <c r="F852" i="5"/>
  <c r="AV791" i="5"/>
  <c r="AJ791" i="5"/>
  <c r="M791" i="5"/>
  <c r="G791" i="5" s="1"/>
  <c r="H791" i="5"/>
  <c r="AV790" i="5"/>
  <c r="AJ790" i="5"/>
  <c r="M790" i="5"/>
  <c r="H790" i="5"/>
  <c r="AV789" i="5"/>
  <c r="AJ789" i="5"/>
  <c r="M789" i="5"/>
  <c r="H789" i="5"/>
  <c r="AV788" i="5"/>
  <c r="AJ788" i="5"/>
  <c r="M788" i="5"/>
  <c r="G788" i="5" s="1"/>
  <c r="H788" i="5"/>
  <c r="AV787" i="5"/>
  <c r="AJ787" i="5"/>
  <c r="M787" i="5"/>
  <c r="H787" i="5"/>
  <c r="AV786" i="5"/>
  <c r="AJ786" i="5"/>
  <c r="M786" i="5"/>
  <c r="H786" i="5"/>
  <c r="AV785" i="5"/>
  <c r="G785" i="5" s="1"/>
  <c r="AJ785" i="5"/>
  <c r="H785" i="5"/>
  <c r="AV784" i="5"/>
  <c r="AJ784" i="5"/>
  <c r="M784" i="5"/>
  <c r="G784" i="5" s="1"/>
  <c r="H784" i="5"/>
  <c r="AV783" i="5"/>
  <c r="AJ783" i="5"/>
  <c r="M783" i="5"/>
  <c r="H783" i="5"/>
  <c r="AV782" i="5"/>
  <c r="AJ782" i="5"/>
  <c r="M782" i="5"/>
  <c r="H782" i="5"/>
  <c r="AV781" i="5"/>
  <c r="AJ781" i="5"/>
  <c r="M781" i="5"/>
  <c r="G781" i="5" s="1"/>
  <c r="H781" i="5"/>
  <c r="AV780" i="5"/>
  <c r="AJ780" i="5"/>
  <c r="M780" i="5"/>
  <c r="H780" i="5"/>
  <c r="AV779" i="5"/>
  <c r="AJ779" i="5"/>
  <c r="M779" i="5"/>
  <c r="G779" i="5" s="1"/>
  <c r="H779" i="5"/>
  <c r="AV778" i="5"/>
  <c r="AJ778" i="5"/>
  <c r="M778" i="5"/>
  <c r="G778" i="5" s="1"/>
  <c r="H778" i="5"/>
  <c r="AV777" i="5"/>
  <c r="AJ777" i="5"/>
  <c r="M777" i="5"/>
  <c r="H777" i="5"/>
  <c r="AV776" i="5"/>
  <c r="AJ776" i="5"/>
  <c r="M776" i="5"/>
  <c r="G776" i="5" s="1"/>
  <c r="H776" i="5"/>
  <c r="AV775" i="5"/>
  <c r="AJ775" i="5"/>
  <c r="M775" i="5"/>
  <c r="G775" i="5" s="1"/>
  <c r="H775" i="5"/>
  <c r="AV774" i="5"/>
  <c r="AJ774" i="5"/>
  <c r="M774" i="5"/>
  <c r="H774" i="5"/>
  <c r="AV773" i="5"/>
  <c r="AJ773" i="5"/>
  <c r="M773" i="5"/>
  <c r="G773" i="5" s="1"/>
  <c r="H773" i="5"/>
  <c r="AV772" i="5"/>
  <c r="AJ772" i="5"/>
  <c r="M772" i="5"/>
  <c r="G772" i="5" s="1"/>
  <c r="H772" i="5"/>
  <c r="AV771" i="5"/>
  <c r="AJ771" i="5"/>
  <c r="M771" i="5"/>
  <c r="H771" i="5"/>
  <c r="AV770" i="5"/>
  <c r="AJ770" i="5"/>
  <c r="M770" i="5"/>
  <c r="G770" i="5" s="1"/>
  <c r="H770" i="5"/>
  <c r="AV769" i="5"/>
  <c r="M769" i="5"/>
  <c r="H769" i="5"/>
  <c r="AV768" i="5"/>
  <c r="AJ768" i="5"/>
  <c r="M768" i="5"/>
  <c r="H768" i="5"/>
  <c r="AV767" i="5"/>
  <c r="AJ767" i="5"/>
  <c r="M767" i="5"/>
  <c r="G767" i="5" s="1"/>
  <c r="H767" i="5"/>
  <c r="E127" i="20" l="1"/>
  <c r="F127" i="20"/>
  <c r="F131" i="20"/>
  <c r="F129" i="20"/>
  <c r="F128" i="20"/>
  <c r="G787" i="5"/>
  <c r="G790" i="5"/>
  <c r="G782" i="5"/>
  <c r="G769" i="5"/>
  <c r="G771" i="5"/>
  <c r="G774" i="5"/>
  <c r="G777" i="5"/>
  <c r="G780" i="5"/>
  <c r="G768" i="5"/>
  <c r="G786" i="5"/>
  <c r="G789" i="5"/>
  <c r="G783" i="5"/>
  <c r="F777" i="5"/>
  <c r="F767" i="5"/>
  <c r="F772" i="5"/>
  <c r="F782" i="5"/>
  <c r="F787" i="5"/>
  <c r="AV766" i="5" l="1"/>
  <c r="AJ766" i="5"/>
  <c r="M766" i="5"/>
  <c r="G766" i="5" s="1"/>
  <c r="H766" i="5"/>
  <c r="AV765" i="5"/>
  <c r="AJ765" i="5"/>
  <c r="M765" i="5"/>
  <c r="H765" i="5"/>
  <c r="AV764" i="5"/>
  <c r="AJ764" i="5"/>
  <c r="M764" i="5"/>
  <c r="G764" i="5" s="1"/>
  <c r="H764" i="5"/>
  <c r="AV763" i="5"/>
  <c r="AJ763" i="5"/>
  <c r="M763" i="5"/>
  <c r="G763" i="5" s="1"/>
  <c r="H763" i="5"/>
  <c r="AV762" i="5"/>
  <c r="AJ762" i="5"/>
  <c r="M762" i="5"/>
  <c r="G762" i="5" l="1"/>
  <c r="G765" i="5"/>
  <c r="F762" i="5"/>
  <c r="AV761" i="5" l="1"/>
  <c r="AJ761" i="5"/>
  <c r="M761" i="5"/>
  <c r="G761" i="5" s="1"/>
  <c r="H761" i="5"/>
  <c r="AV760" i="5"/>
  <c r="AJ760" i="5"/>
  <c r="M760" i="5"/>
  <c r="H760" i="5"/>
  <c r="AV759" i="5"/>
  <c r="AJ759" i="5"/>
  <c r="M759" i="5"/>
  <c r="H759" i="5"/>
  <c r="AV758" i="5"/>
  <c r="AJ758" i="5"/>
  <c r="M758" i="5"/>
  <c r="G758" i="5" s="1"/>
  <c r="H758" i="5"/>
  <c r="AV757" i="5"/>
  <c r="AJ757" i="5"/>
  <c r="M757" i="5"/>
  <c r="H757" i="5"/>
  <c r="AV756" i="5"/>
  <c r="AJ756" i="5"/>
  <c r="M756" i="5"/>
  <c r="H756" i="5"/>
  <c r="AV755" i="5"/>
  <c r="AJ755" i="5"/>
  <c r="M755" i="5"/>
  <c r="G755" i="5" s="1"/>
  <c r="H755" i="5"/>
  <c r="AV754" i="5"/>
  <c r="AJ754" i="5"/>
  <c r="M754" i="5"/>
  <c r="H754" i="5"/>
  <c r="AV753" i="5"/>
  <c r="AJ753" i="5"/>
  <c r="M753" i="5"/>
  <c r="H753" i="5"/>
  <c r="AV752" i="5"/>
  <c r="AJ752" i="5"/>
  <c r="M752" i="5"/>
  <c r="G752" i="5" s="1"/>
  <c r="H752" i="5"/>
  <c r="AV751" i="5"/>
  <c r="AJ751" i="5"/>
  <c r="M751" i="5"/>
  <c r="H751" i="5"/>
  <c r="AV750" i="5"/>
  <c r="AJ750" i="5"/>
  <c r="M750" i="5"/>
  <c r="H750" i="5"/>
  <c r="AV749" i="5"/>
  <c r="AJ749" i="5"/>
  <c r="M749" i="5"/>
  <c r="G749" i="5" s="1"/>
  <c r="H749" i="5"/>
  <c r="AV748" i="5"/>
  <c r="AJ748" i="5"/>
  <c r="M748" i="5"/>
  <c r="H748" i="5"/>
  <c r="AV747" i="5"/>
  <c r="AJ747" i="5"/>
  <c r="M747" i="5"/>
  <c r="H747" i="5"/>
  <c r="AV746" i="5"/>
  <c r="AJ746" i="5"/>
  <c r="M746" i="5"/>
  <c r="G746" i="5" s="1"/>
  <c r="H746" i="5"/>
  <c r="AV745" i="5"/>
  <c r="AJ745" i="5"/>
  <c r="M745" i="5"/>
  <c r="H745" i="5"/>
  <c r="AV744" i="5"/>
  <c r="AJ744" i="5"/>
  <c r="M744" i="5"/>
  <c r="H744" i="5"/>
  <c r="AV743" i="5"/>
  <c r="AJ743" i="5"/>
  <c r="M743" i="5"/>
  <c r="G743" i="5" s="1"/>
  <c r="H743" i="5"/>
  <c r="AV742" i="5"/>
  <c r="AJ742" i="5"/>
  <c r="M742" i="5"/>
  <c r="H742" i="5"/>
  <c r="AV741" i="5"/>
  <c r="AJ741" i="5"/>
  <c r="M741" i="5"/>
  <c r="H741" i="5"/>
  <c r="AV740" i="5"/>
  <c r="AJ740" i="5"/>
  <c r="M740" i="5"/>
  <c r="G740" i="5" s="1"/>
  <c r="H740" i="5"/>
  <c r="AV739" i="5"/>
  <c r="AJ739" i="5"/>
  <c r="M739" i="5"/>
  <c r="H739" i="5"/>
  <c r="AV738" i="5"/>
  <c r="AJ738" i="5"/>
  <c r="M738" i="5"/>
  <c r="H738" i="5"/>
  <c r="AV737" i="5"/>
  <c r="AJ737" i="5"/>
  <c r="M737" i="5"/>
  <c r="G737" i="5" s="1"/>
  <c r="H737" i="5"/>
  <c r="AV736" i="5"/>
  <c r="AJ736" i="5"/>
  <c r="M736" i="5"/>
  <c r="H736" i="5"/>
  <c r="AV735" i="5"/>
  <c r="AJ735" i="5"/>
  <c r="M735" i="5"/>
  <c r="H735" i="5"/>
  <c r="AV734" i="5"/>
  <c r="AJ734" i="5"/>
  <c r="M734" i="5"/>
  <c r="G734" i="5" s="1"/>
  <c r="H734" i="5"/>
  <c r="AV733" i="5"/>
  <c r="AJ733" i="5"/>
  <c r="M733" i="5"/>
  <c r="H733" i="5"/>
  <c r="AV732" i="5"/>
  <c r="AJ732" i="5"/>
  <c r="M732" i="5"/>
  <c r="H732" i="5"/>
  <c r="AV731" i="5"/>
  <c r="AJ731" i="5"/>
  <c r="M731" i="5"/>
  <c r="G731" i="5" s="1"/>
  <c r="H731" i="5"/>
  <c r="AV730" i="5"/>
  <c r="AJ730" i="5"/>
  <c r="M730" i="5"/>
  <c r="H730" i="5"/>
  <c r="AV729" i="5"/>
  <c r="AJ729" i="5"/>
  <c r="M729" i="5"/>
  <c r="H729" i="5"/>
  <c r="AV728" i="5"/>
  <c r="AJ728" i="5"/>
  <c r="M728" i="5"/>
  <c r="G728" i="5" s="1"/>
  <c r="H728" i="5"/>
  <c r="AV727" i="5"/>
  <c r="AJ727" i="5"/>
  <c r="M727" i="5"/>
  <c r="H727" i="5"/>
  <c r="AV726" i="5"/>
  <c r="AJ726" i="5"/>
  <c r="M726" i="5"/>
  <c r="H726" i="5"/>
  <c r="AV725" i="5"/>
  <c r="AJ725" i="5"/>
  <c r="M725" i="5"/>
  <c r="G725" i="5" s="1"/>
  <c r="H725" i="5"/>
  <c r="AV724" i="5"/>
  <c r="AJ724" i="5"/>
  <c r="M724" i="5"/>
  <c r="H724" i="5"/>
  <c r="AV723" i="5"/>
  <c r="AJ723" i="5"/>
  <c r="M723" i="5"/>
  <c r="H723" i="5"/>
  <c r="AV722" i="5"/>
  <c r="AJ722" i="5"/>
  <c r="M722" i="5"/>
  <c r="G722" i="5" s="1"/>
  <c r="H722" i="5"/>
  <c r="AV721" i="5"/>
  <c r="AJ721" i="5"/>
  <c r="M721" i="5"/>
  <c r="H721" i="5"/>
  <c r="AV720" i="5"/>
  <c r="AJ720" i="5"/>
  <c r="M720" i="5"/>
  <c r="H720" i="5"/>
  <c r="AV719" i="5"/>
  <c r="AJ719" i="5"/>
  <c r="M719" i="5"/>
  <c r="G719" i="5" s="1"/>
  <c r="H719" i="5"/>
  <c r="AV718" i="5"/>
  <c r="AJ718" i="5"/>
  <c r="M718" i="5"/>
  <c r="H718" i="5"/>
  <c r="AV717" i="5"/>
  <c r="AJ717" i="5"/>
  <c r="M717" i="5"/>
  <c r="H717" i="5"/>
  <c r="AV716" i="5"/>
  <c r="AJ716" i="5"/>
  <c r="M716" i="5"/>
  <c r="G716" i="5" s="1"/>
  <c r="H716" i="5"/>
  <c r="AV715" i="5"/>
  <c r="AJ715" i="5"/>
  <c r="M715" i="5"/>
  <c r="H715" i="5"/>
  <c r="AV714" i="5"/>
  <c r="AJ714" i="5"/>
  <c r="M714" i="5"/>
  <c r="H714" i="5"/>
  <c r="AV713" i="5"/>
  <c r="AJ713" i="5"/>
  <c r="M713" i="5"/>
  <c r="G713" i="5" s="1"/>
  <c r="H713" i="5"/>
  <c r="AV712" i="5"/>
  <c r="AJ712" i="5"/>
  <c r="M712" i="5"/>
  <c r="H712" i="5"/>
  <c r="G714" i="5" l="1"/>
  <c r="G717" i="5"/>
  <c r="G726" i="5"/>
  <c r="G732" i="5"/>
  <c r="G738" i="5"/>
  <c r="G741" i="5"/>
  <c r="G747" i="5"/>
  <c r="G750" i="5"/>
  <c r="G753" i="5"/>
  <c r="G756" i="5"/>
  <c r="G759" i="5"/>
  <c r="G720" i="5"/>
  <c r="G723" i="5"/>
  <c r="G729" i="5"/>
  <c r="G735" i="5"/>
  <c r="G744" i="5"/>
  <c r="G712" i="5"/>
  <c r="G715" i="5"/>
  <c r="G718" i="5"/>
  <c r="G721" i="5"/>
  <c r="G724" i="5"/>
  <c r="G727" i="5"/>
  <c r="G730" i="5"/>
  <c r="G733" i="5"/>
  <c r="G736" i="5"/>
  <c r="G739" i="5"/>
  <c r="G742" i="5"/>
  <c r="G745" i="5"/>
  <c r="G748" i="5"/>
  <c r="G751" i="5"/>
  <c r="G754" i="5"/>
  <c r="G757" i="5"/>
  <c r="G760" i="5"/>
  <c r="F732" i="5"/>
  <c r="F717" i="5"/>
  <c r="F747" i="5"/>
  <c r="F737" i="5"/>
  <c r="F712" i="5"/>
  <c r="F742" i="5"/>
  <c r="F722" i="5"/>
  <c r="F752" i="5"/>
  <c r="F727" i="5"/>
  <c r="F757" i="5"/>
  <c r="AV711" i="5" l="1"/>
  <c r="AJ711" i="5"/>
  <c r="M711" i="5"/>
  <c r="H711" i="5"/>
  <c r="AV710" i="5"/>
  <c r="AJ710" i="5"/>
  <c r="M710" i="5"/>
  <c r="H710" i="5"/>
  <c r="AV709" i="5"/>
  <c r="AJ709" i="5"/>
  <c r="M709" i="5"/>
  <c r="H709" i="5"/>
  <c r="AV708" i="5"/>
  <c r="AJ708" i="5"/>
  <c r="M708" i="5"/>
  <c r="H708" i="5"/>
  <c r="AV707" i="5"/>
  <c r="AJ707" i="5"/>
  <c r="M707" i="5"/>
  <c r="H707" i="5"/>
  <c r="AV706" i="5"/>
  <c r="AJ706" i="5"/>
  <c r="M706" i="5"/>
  <c r="H706" i="5"/>
  <c r="AV705" i="5"/>
  <c r="AJ705" i="5"/>
  <c r="M705" i="5"/>
  <c r="H705" i="5"/>
  <c r="AV704" i="5"/>
  <c r="AJ704" i="5"/>
  <c r="M704" i="5"/>
  <c r="H704" i="5"/>
  <c r="AV703" i="5"/>
  <c r="AJ703" i="5"/>
  <c r="M703" i="5"/>
  <c r="H703" i="5"/>
  <c r="AV702" i="5"/>
  <c r="AJ702" i="5"/>
  <c r="M702" i="5"/>
  <c r="H702" i="5"/>
  <c r="AV701" i="5"/>
  <c r="AJ701" i="5"/>
  <c r="M701" i="5"/>
  <c r="H701" i="5"/>
  <c r="AV700" i="5"/>
  <c r="AJ700" i="5"/>
  <c r="M700" i="5"/>
  <c r="H700" i="5"/>
  <c r="AV699" i="5"/>
  <c r="AJ699" i="5"/>
  <c r="M699" i="5"/>
  <c r="H699" i="5"/>
  <c r="AV698" i="5"/>
  <c r="AJ698" i="5"/>
  <c r="M698" i="5"/>
  <c r="H698" i="5"/>
  <c r="AV697" i="5"/>
  <c r="AJ697" i="5"/>
  <c r="M697" i="5"/>
  <c r="H697" i="5"/>
  <c r="AV696" i="5"/>
  <c r="AJ696" i="5"/>
  <c r="M696" i="5"/>
  <c r="H696" i="5"/>
  <c r="AV695" i="5"/>
  <c r="AJ695" i="5"/>
  <c r="M695" i="5"/>
  <c r="H695" i="5"/>
  <c r="AV694" i="5"/>
  <c r="AJ694" i="5"/>
  <c r="M694" i="5"/>
  <c r="H694" i="5"/>
  <c r="AV693" i="5"/>
  <c r="AJ693" i="5"/>
  <c r="M693" i="5"/>
  <c r="H693" i="5"/>
  <c r="AV692" i="5"/>
  <c r="AJ692" i="5"/>
  <c r="M692" i="5"/>
  <c r="H692" i="5"/>
  <c r="AV691" i="5"/>
  <c r="AJ691" i="5"/>
  <c r="M691" i="5"/>
  <c r="H691" i="5"/>
  <c r="AV690" i="5"/>
  <c r="AJ690" i="5"/>
  <c r="M690" i="5"/>
  <c r="H690" i="5"/>
  <c r="AV689" i="5"/>
  <c r="AJ689" i="5"/>
  <c r="M689" i="5"/>
  <c r="H689" i="5"/>
  <c r="AV688" i="5"/>
  <c r="AJ688" i="5"/>
  <c r="M688" i="5"/>
  <c r="H688" i="5"/>
  <c r="AV687" i="5"/>
  <c r="AJ687" i="5"/>
  <c r="M687" i="5"/>
  <c r="H687" i="5"/>
  <c r="G689" i="5" l="1"/>
  <c r="G692" i="5"/>
  <c r="G695" i="5"/>
  <c r="G698" i="5"/>
  <c r="G701" i="5"/>
  <c r="G704" i="5"/>
  <c r="G707" i="5"/>
  <c r="G710" i="5"/>
  <c r="G690" i="5"/>
  <c r="G699" i="5"/>
  <c r="G705" i="5"/>
  <c r="G711" i="5"/>
  <c r="G687" i="5"/>
  <c r="G693" i="5"/>
  <c r="G696" i="5"/>
  <c r="G702" i="5"/>
  <c r="G708" i="5"/>
  <c r="G688" i="5"/>
  <c r="G691" i="5"/>
  <c r="G694" i="5"/>
  <c r="G697" i="5"/>
  <c r="G700" i="5"/>
  <c r="G703" i="5"/>
  <c r="G706" i="5"/>
  <c r="G709" i="5"/>
  <c r="F707" i="5"/>
  <c r="F692" i="5"/>
  <c r="F697" i="5"/>
  <c r="F687" i="5"/>
  <c r="F702" i="5"/>
  <c r="AV686" i="5" l="1"/>
  <c r="AJ686" i="5"/>
  <c r="M686" i="5"/>
  <c r="G686" i="5" s="1"/>
  <c r="H686" i="5"/>
  <c r="AV685" i="5"/>
  <c r="M685" i="5"/>
  <c r="G685" i="5" s="1"/>
  <c r="H685" i="5"/>
  <c r="AV684" i="5"/>
  <c r="AJ684" i="5"/>
  <c r="M684" i="5"/>
  <c r="G684" i="5" s="1"/>
  <c r="H684" i="5"/>
  <c r="AV683" i="5"/>
  <c r="AJ683" i="5"/>
  <c r="M683" i="5"/>
  <c r="H683" i="5"/>
  <c r="AV682" i="5"/>
  <c r="AJ682" i="5"/>
  <c r="M682" i="5"/>
  <c r="H682" i="5"/>
  <c r="AV681" i="5"/>
  <c r="AJ681" i="5"/>
  <c r="M681" i="5"/>
  <c r="G681" i="5" s="1"/>
  <c r="H681" i="5"/>
  <c r="AV680" i="5"/>
  <c r="G680" i="5" s="1"/>
  <c r="AJ680" i="5"/>
  <c r="H680" i="5"/>
  <c r="AV679" i="5"/>
  <c r="AJ679" i="5"/>
  <c r="M679" i="5"/>
  <c r="H679" i="5"/>
  <c r="AV678" i="5"/>
  <c r="AJ678" i="5"/>
  <c r="M678" i="5"/>
  <c r="H678" i="5"/>
  <c r="AV677" i="5"/>
  <c r="AJ677" i="5"/>
  <c r="M677" i="5"/>
  <c r="H677" i="5"/>
  <c r="AV676" i="5"/>
  <c r="M676" i="5"/>
  <c r="H676" i="5"/>
  <c r="AV675" i="5"/>
  <c r="M675" i="5"/>
  <c r="H675" i="5"/>
  <c r="AV674" i="5"/>
  <c r="M674" i="5"/>
  <c r="G674" i="5" s="1"/>
  <c r="H674" i="5"/>
  <c r="AV673" i="5"/>
  <c r="M673" i="5"/>
  <c r="H673" i="5"/>
  <c r="AV672" i="5"/>
  <c r="AJ672" i="5"/>
  <c r="M672" i="5"/>
  <c r="H672" i="5"/>
  <c r="AV671" i="5"/>
  <c r="AJ671" i="5"/>
  <c r="M671" i="5"/>
  <c r="H671" i="5"/>
  <c r="AV670" i="5"/>
  <c r="AJ670" i="5"/>
  <c r="M670" i="5"/>
  <c r="H670" i="5"/>
  <c r="AV669" i="5"/>
  <c r="AJ669" i="5"/>
  <c r="M669" i="5"/>
  <c r="H669" i="5"/>
  <c r="AV668" i="5"/>
  <c r="AJ668" i="5"/>
  <c r="M668" i="5"/>
  <c r="H668" i="5"/>
  <c r="AV667" i="5"/>
  <c r="AJ667" i="5"/>
  <c r="M667" i="5"/>
  <c r="H667" i="5"/>
  <c r="C667" i="5"/>
  <c r="AV666" i="5"/>
  <c r="AJ666" i="5"/>
  <c r="M666" i="5"/>
  <c r="H666" i="5"/>
  <c r="AV665" i="5"/>
  <c r="AJ665" i="5"/>
  <c r="M665" i="5"/>
  <c r="G665" i="5" s="1"/>
  <c r="H665" i="5"/>
  <c r="AV664" i="5"/>
  <c r="AJ664" i="5"/>
  <c r="M664" i="5"/>
  <c r="H664" i="5"/>
  <c r="AV663" i="5"/>
  <c r="AJ663" i="5"/>
  <c r="M663" i="5"/>
  <c r="H663" i="5"/>
  <c r="AV662" i="5"/>
  <c r="AJ662" i="5"/>
  <c r="M662" i="5"/>
  <c r="G662" i="5" s="1"/>
  <c r="H662" i="5"/>
  <c r="AV661" i="5"/>
  <c r="AJ661" i="5"/>
  <c r="M661" i="5"/>
  <c r="H661" i="5"/>
  <c r="AV660" i="5"/>
  <c r="AJ660" i="5"/>
  <c r="M660" i="5"/>
  <c r="H660" i="5"/>
  <c r="AV659" i="5"/>
  <c r="AJ659" i="5"/>
  <c r="M659" i="5"/>
  <c r="G659" i="5" s="1"/>
  <c r="H659" i="5"/>
  <c r="AV658" i="5"/>
  <c r="AJ658" i="5"/>
  <c r="M658" i="5"/>
  <c r="H658" i="5"/>
  <c r="AV657" i="5"/>
  <c r="AJ657" i="5"/>
  <c r="M657" i="5"/>
  <c r="H657" i="5"/>
  <c r="AV656" i="5"/>
  <c r="AJ656" i="5"/>
  <c r="M656" i="5"/>
  <c r="G656" i="5" s="1"/>
  <c r="H656" i="5"/>
  <c r="AV655" i="5"/>
  <c r="M655" i="5"/>
  <c r="H655" i="5"/>
  <c r="AV654" i="5"/>
  <c r="AJ654" i="5"/>
  <c r="M654" i="5"/>
  <c r="H654" i="5"/>
  <c r="AV653" i="5"/>
  <c r="AJ653" i="5"/>
  <c r="M653" i="5"/>
  <c r="H653" i="5"/>
  <c r="AV652" i="5"/>
  <c r="AJ652" i="5"/>
  <c r="M652" i="5"/>
  <c r="H652" i="5"/>
  <c r="AV651" i="5"/>
  <c r="AJ651" i="5"/>
  <c r="M651" i="5"/>
  <c r="H651" i="5"/>
  <c r="AV650" i="5"/>
  <c r="AJ650" i="5"/>
  <c r="M650" i="5"/>
  <c r="H650" i="5"/>
  <c r="AV649" i="5"/>
  <c r="AJ649" i="5"/>
  <c r="M649" i="5"/>
  <c r="H649" i="5"/>
  <c r="AV648" i="5"/>
  <c r="AJ648" i="5"/>
  <c r="M648" i="5"/>
  <c r="H648" i="5"/>
  <c r="AV647" i="5"/>
  <c r="AJ647" i="5"/>
  <c r="M647" i="5"/>
  <c r="H647" i="5"/>
  <c r="AV646" i="5"/>
  <c r="AJ646" i="5"/>
  <c r="M646" i="5"/>
  <c r="H646" i="5"/>
  <c r="AV645" i="5"/>
  <c r="AJ645" i="5"/>
  <c r="M645" i="5"/>
  <c r="H645" i="5"/>
  <c r="AV644" i="5"/>
  <c r="AJ644" i="5"/>
  <c r="M644" i="5"/>
  <c r="H644" i="5"/>
  <c r="AV643" i="5"/>
  <c r="AJ643" i="5"/>
  <c r="M643" i="5"/>
  <c r="H643" i="5"/>
  <c r="AV642" i="5"/>
  <c r="AJ642" i="5"/>
  <c r="M642" i="5"/>
  <c r="H642" i="5"/>
  <c r="AV641" i="5"/>
  <c r="AJ641" i="5"/>
  <c r="M641" i="5"/>
  <c r="H641" i="5"/>
  <c r="AV640" i="5"/>
  <c r="AJ640" i="5"/>
  <c r="M640" i="5"/>
  <c r="H640" i="5"/>
  <c r="AV639" i="5"/>
  <c r="AJ639" i="5"/>
  <c r="M639" i="5"/>
  <c r="H639" i="5"/>
  <c r="AV638" i="5"/>
  <c r="AJ638" i="5"/>
  <c r="M638" i="5"/>
  <c r="H638" i="5"/>
  <c r="AV637" i="5"/>
  <c r="AJ637" i="5"/>
  <c r="M637" i="5"/>
  <c r="H637" i="5"/>
  <c r="AV636" i="5"/>
  <c r="AJ636" i="5"/>
  <c r="M636" i="5"/>
  <c r="H636" i="5"/>
  <c r="AV635" i="5"/>
  <c r="AJ635" i="5"/>
  <c r="M635" i="5"/>
  <c r="H635" i="5"/>
  <c r="AV634" i="5"/>
  <c r="AJ634" i="5"/>
  <c r="M634" i="5"/>
  <c r="H634" i="5"/>
  <c r="AV633" i="5"/>
  <c r="AJ633" i="5"/>
  <c r="M633" i="5"/>
  <c r="H633" i="5"/>
  <c r="AV632" i="5"/>
  <c r="AJ632" i="5"/>
  <c r="M632" i="5"/>
  <c r="H632" i="5"/>
  <c r="AV631" i="5"/>
  <c r="AJ631" i="5"/>
  <c r="M631" i="5"/>
  <c r="H631" i="5"/>
  <c r="AV630" i="5"/>
  <c r="AJ630" i="5"/>
  <c r="M630" i="5"/>
  <c r="H630" i="5"/>
  <c r="AV629" i="5"/>
  <c r="AJ629" i="5"/>
  <c r="M629" i="5"/>
  <c r="H629" i="5"/>
  <c r="AV628" i="5"/>
  <c r="AJ628" i="5"/>
  <c r="M628" i="5"/>
  <c r="H628" i="5"/>
  <c r="AV627" i="5"/>
  <c r="AJ627" i="5"/>
  <c r="M627" i="5"/>
  <c r="H627" i="5"/>
  <c r="AV626" i="5"/>
  <c r="AJ626" i="5"/>
  <c r="M626" i="5"/>
  <c r="H626" i="5"/>
  <c r="AV625" i="5"/>
  <c r="AJ625" i="5"/>
  <c r="M625" i="5"/>
  <c r="H625" i="5"/>
  <c r="AV624" i="5"/>
  <c r="AJ624" i="5"/>
  <c r="M624" i="5"/>
  <c r="H624" i="5"/>
  <c r="AV623" i="5"/>
  <c r="AJ623" i="5"/>
  <c r="M623" i="5"/>
  <c r="H623" i="5"/>
  <c r="AV622" i="5"/>
  <c r="AJ622" i="5"/>
  <c r="M622" i="5"/>
  <c r="H622" i="5"/>
  <c r="F622" i="5" l="1"/>
  <c r="G623" i="5"/>
  <c r="G626" i="5"/>
  <c r="G632" i="5"/>
  <c r="G638" i="5"/>
  <c r="G644" i="5"/>
  <c r="G650" i="5"/>
  <c r="G668" i="5"/>
  <c r="G678" i="5"/>
  <c r="G629" i="5"/>
  <c r="G635" i="5"/>
  <c r="G641" i="5"/>
  <c r="G647" i="5"/>
  <c r="G653" i="5"/>
  <c r="G671" i="5"/>
  <c r="G676" i="5"/>
  <c r="G675" i="5"/>
  <c r="G657" i="5"/>
  <c r="G660" i="5"/>
  <c r="G663" i="5"/>
  <c r="G666" i="5"/>
  <c r="G682" i="5"/>
  <c r="G624" i="5"/>
  <c r="G627" i="5"/>
  <c r="G630" i="5"/>
  <c r="G633" i="5"/>
  <c r="G636" i="5"/>
  <c r="G639" i="5"/>
  <c r="G642" i="5"/>
  <c r="G645" i="5"/>
  <c r="G648" i="5"/>
  <c r="G651" i="5"/>
  <c r="G654" i="5"/>
  <c r="G669" i="5"/>
  <c r="G672" i="5"/>
  <c r="G679" i="5"/>
  <c r="G658" i="5"/>
  <c r="G661" i="5"/>
  <c r="G664" i="5"/>
  <c r="G683" i="5"/>
  <c r="G622" i="5"/>
  <c r="G625" i="5"/>
  <c r="G628" i="5"/>
  <c r="G631" i="5"/>
  <c r="G634" i="5"/>
  <c r="G637" i="5"/>
  <c r="G640" i="5"/>
  <c r="G643" i="5"/>
  <c r="G646" i="5"/>
  <c r="G649" i="5"/>
  <c r="G652" i="5"/>
  <c r="G655" i="5"/>
  <c r="G667" i="5"/>
  <c r="G670" i="5"/>
  <c r="G673" i="5"/>
  <c r="G677" i="5"/>
  <c r="F662" i="5"/>
  <c r="F642" i="5"/>
  <c r="F647" i="5"/>
  <c r="F682" i="5"/>
  <c r="F672" i="5"/>
  <c r="F657" i="5"/>
  <c r="F652" i="5"/>
  <c r="F637" i="5"/>
  <c r="F667" i="5"/>
  <c r="F677" i="5"/>
  <c r="AV621" i="5" l="1"/>
  <c r="AJ621" i="5"/>
  <c r="M621" i="5"/>
  <c r="G621" i="5" s="1"/>
  <c r="H621" i="5"/>
  <c r="AV620" i="5"/>
  <c r="AJ620" i="5"/>
  <c r="M620" i="5"/>
  <c r="H620" i="5"/>
  <c r="AV619" i="5"/>
  <c r="AJ619" i="5"/>
  <c r="M619" i="5"/>
  <c r="H619" i="5"/>
  <c r="AV618" i="5"/>
  <c r="AJ618" i="5"/>
  <c r="M618" i="5"/>
  <c r="G618" i="5" s="1"/>
  <c r="H618" i="5"/>
  <c r="AV617" i="5"/>
  <c r="AJ617" i="5"/>
  <c r="M617" i="5"/>
  <c r="H617" i="5"/>
  <c r="AV616" i="5"/>
  <c r="AJ616" i="5"/>
  <c r="M616" i="5"/>
  <c r="H616" i="5"/>
  <c r="AV615" i="5"/>
  <c r="M615" i="5"/>
  <c r="G615" i="5" s="1"/>
  <c r="H615" i="5"/>
  <c r="AV614" i="5"/>
  <c r="AJ614" i="5"/>
  <c r="M614" i="5"/>
  <c r="H614" i="5"/>
  <c r="AV613" i="5"/>
  <c r="AJ613" i="5"/>
  <c r="M613" i="5"/>
  <c r="G613" i="5" s="1"/>
  <c r="H613" i="5"/>
  <c r="AV612" i="5"/>
  <c r="AJ612" i="5"/>
  <c r="M612" i="5"/>
  <c r="H612" i="5"/>
  <c r="AV611" i="5"/>
  <c r="AJ611" i="5"/>
  <c r="M611" i="5"/>
  <c r="H611" i="5"/>
  <c r="AV610" i="5"/>
  <c r="AJ610" i="5"/>
  <c r="M610" i="5"/>
  <c r="G610" i="5" s="1"/>
  <c r="H610" i="5"/>
  <c r="AV609" i="5"/>
  <c r="AJ609" i="5"/>
  <c r="M609" i="5"/>
  <c r="H609" i="5"/>
  <c r="AV608" i="5"/>
  <c r="AJ608" i="5"/>
  <c r="M608" i="5"/>
  <c r="H608" i="5"/>
  <c r="AV607" i="5"/>
  <c r="AJ607" i="5"/>
  <c r="M607" i="5"/>
  <c r="G607" i="5" s="1"/>
  <c r="H607" i="5"/>
  <c r="AV606" i="5"/>
  <c r="AJ606" i="5"/>
  <c r="M606" i="5"/>
  <c r="H606" i="5"/>
  <c r="AV605" i="5"/>
  <c r="AJ605" i="5"/>
  <c r="M605" i="5"/>
  <c r="H605" i="5"/>
  <c r="AV604" i="5"/>
  <c r="AJ604" i="5"/>
  <c r="M604" i="5"/>
  <c r="G604" i="5" s="1"/>
  <c r="H604" i="5"/>
  <c r="AV603" i="5"/>
  <c r="AJ603" i="5"/>
  <c r="M603" i="5"/>
  <c r="H603" i="5"/>
  <c r="AV602" i="5"/>
  <c r="AJ602" i="5"/>
  <c r="M602" i="5"/>
  <c r="H602" i="5"/>
  <c r="AV601" i="5"/>
  <c r="AJ601" i="5"/>
  <c r="M601" i="5"/>
  <c r="G601" i="5" s="1"/>
  <c r="H601" i="5"/>
  <c r="AV600" i="5"/>
  <c r="AJ600" i="5"/>
  <c r="M600" i="5"/>
  <c r="H600" i="5"/>
  <c r="AV599" i="5"/>
  <c r="AJ599" i="5"/>
  <c r="M599" i="5"/>
  <c r="H599" i="5"/>
  <c r="AV598" i="5"/>
  <c r="AJ598" i="5"/>
  <c r="M598" i="5"/>
  <c r="G598" i="5" s="1"/>
  <c r="H598" i="5"/>
  <c r="AV597" i="5"/>
  <c r="AJ597" i="5"/>
  <c r="M597" i="5"/>
  <c r="H597" i="5"/>
  <c r="AV596" i="5"/>
  <c r="AJ596" i="5"/>
  <c r="M596" i="5"/>
  <c r="H596" i="5"/>
  <c r="AJ595" i="5"/>
  <c r="H595" i="5"/>
  <c r="AV594" i="5"/>
  <c r="AJ594" i="5"/>
  <c r="M594" i="5"/>
  <c r="G594" i="5" s="1"/>
  <c r="H594" i="5"/>
  <c r="AV593" i="5"/>
  <c r="AJ593" i="5"/>
  <c r="M593" i="5"/>
  <c r="H593" i="5"/>
  <c r="AV592" i="5"/>
  <c r="AJ592" i="5"/>
  <c r="M592" i="5"/>
  <c r="H592" i="5"/>
  <c r="AV591" i="5"/>
  <c r="AJ591" i="5"/>
  <c r="M591" i="5"/>
  <c r="G591" i="5" s="1"/>
  <c r="H591" i="5"/>
  <c r="AV590" i="5"/>
  <c r="AJ590" i="5"/>
  <c r="M590" i="5"/>
  <c r="G590" i="5" s="1"/>
  <c r="H590" i="5"/>
  <c r="AV589" i="5"/>
  <c r="AJ589" i="5"/>
  <c r="M589" i="5"/>
  <c r="H589" i="5"/>
  <c r="AV588" i="5"/>
  <c r="AJ588" i="5"/>
  <c r="M588" i="5"/>
  <c r="G588" i="5" s="1"/>
  <c r="H588" i="5"/>
  <c r="AV587" i="5"/>
  <c r="AJ587" i="5"/>
  <c r="M587" i="5"/>
  <c r="G587" i="5" s="1"/>
  <c r="H587" i="5"/>
  <c r="AV586" i="5"/>
  <c r="AJ586" i="5"/>
  <c r="M586" i="5"/>
  <c r="H586" i="5"/>
  <c r="AV585" i="5"/>
  <c r="AJ585" i="5"/>
  <c r="M585" i="5"/>
  <c r="G585" i="5" s="1"/>
  <c r="H585" i="5"/>
  <c r="AV584" i="5"/>
  <c r="AJ584" i="5"/>
  <c r="M584" i="5"/>
  <c r="G584" i="5" s="1"/>
  <c r="H584" i="5"/>
  <c r="AV583" i="5"/>
  <c r="AJ583" i="5"/>
  <c r="M583" i="5"/>
  <c r="H583" i="5"/>
  <c r="AV582" i="5"/>
  <c r="AJ582" i="5"/>
  <c r="M582" i="5"/>
  <c r="G582" i="5" s="1"/>
  <c r="H582" i="5"/>
  <c r="G617" i="5" l="1"/>
  <c r="G620" i="5"/>
  <c r="G583" i="5"/>
  <c r="G593" i="5"/>
  <c r="G596" i="5"/>
  <c r="G599" i="5"/>
  <c r="G602" i="5"/>
  <c r="G605" i="5"/>
  <c r="G608" i="5"/>
  <c r="G611" i="5"/>
  <c r="G614" i="5"/>
  <c r="G586" i="5"/>
  <c r="G592" i="5"/>
  <c r="G589" i="5"/>
  <c r="G616" i="5"/>
  <c r="G619" i="5"/>
  <c r="G600" i="5"/>
  <c r="G603" i="5"/>
  <c r="G609" i="5"/>
  <c r="G597" i="5"/>
  <c r="G606" i="5"/>
  <c r="G612" i="5"/>
  <c r="F582" i="5"/>
  <c r="F597" i="5"/>
  <c r="F592" i="5"/>
  <c r="F587" i="5"/>
  <c r="F602" i="5"/>
  <c r="F607" i="5"/>
  <c r="F612" i="5"/>
  <c r="F617" i="5"/>
  <c r="AV581" i="5" l="1"/>
  <c r="AJ581" i="5"/>
  <c r="M581" i="5"/>
  <c r="H581" i="5"/>
  <c r="AV580" i="5"/>
  <c r="AJ580" i="5"/>
  <c r="M580" i="5"/>
  <c r="H580" i="5"/>
  <c r="AV579" i="5"/>
  <c r="AJ579" i="5"/>
  <c r="M579" i="5"/>
  <c r="G579" i="5" s="1"/>
  <c r="H579" i="5"/>
  <c r="AV578" i="5"/>
  <c r="AJ578" i="5"/>
  <c r="M578" i="5"/>
  <c r="H578" i="5"/>
  <c r="AV577" i="5"/>
  <c r="AJ577" i="5"/>
  <c r="M577" i="5"/>
  <c r="H577" i="5"/>
  <c r="AV576" i="5"/>
  <c r="AJ576" i="5"/>
  <c r="M576" i="5"/>
  <c r="G576" i="5" s="1"/>
  <c r="H576" i="5"/>
  <c r="AV575" i="5"/>
  <c r="AJ575" i="5"/>
  <c r="M575" i="5"/>
  <c r="G575" i="5" s="1"/>
  <c r="H575" i="5"/>
  <c r="AV574" i="5"/>
  <c r="AJ574" i="5"/>
  <c r="M574" i="5"/>
  <c r="H574" i="5"/>
  <c r="AV573" i="5"/>
  <c r="AJ573" i="5"/>
  <c r="M573" i="5"/>
  <c r="G573" i="5" s="1"/>
  <c r="H573" i="5"/>
  <c r="AV572" i="5"/>
  <c r="AJ572" i="5"/>
  <c r="M572" i="5"/>
  <c r="G572" i="5" s="1"/>
  <c r="H572" i="5"/>
  <c r="AV571" i="5"/>
  <c r="AJ571" i="5"/>
  <c r="M571" i="5"/>
  <c r="H571" i="5"/>
  <c r="AV570" i="5"/>
  <c r="AJ570" i="5"/>
  <c r="M570" i="5"/>
  <c r="G570" i="5" s="1"/>
  <c r="H570" i="5"/>
  <c r="AV569" i="5"/>
  <c r="AJ569" i="5"/>
  <c r="M569" i="5"/>
  <c r="G569" i="5" s="1"/>
  <c r="H569" i="5"/>
  <c r="AV568" i="5"/>
  <c r="AJ568" i="5"/>
  <c r="M568" i="5"/>
  <c r="H568" i="5"/>
  <c r="AV567" i="5"/>
  <c r="AJ567" i="5"/>
  <c r="M567" i="5"/>
  <c r="G567" i="5" s="1"/>
  <c r="H567" i="5"/>
  <c r="AV566" i="5"/>
  <c r="AJ566" i="5"/>
  <c r="M566" i="5"/>
  <c r="G566" i="5" s="1"/>
  <c r="H566" i="5"/>
  <c r="AV565" i="5"/>
  <c r="AJ565" i="5"/>
  <c r="M565" i="5"/>
  <c r="H565" i="5"/>
  <c r="AV564" i="5"/>
  <c r="AJ564" i="5"/>
  <c r="M564" i="5"/>
  <c r="G564" i="5" s="1"/>
  <c r="H564" i="5"/>
  <c r="AV563" i="5"/>
  <c r="AJ563" i="5"/>
  <c r="M563" i="5"/>
  <c r="G563" i="5" s="1"/>
  <c r="H563" i="5"/>
  <c r="AV562" i="5"/>
  <c r="AJ562" i="5"/>
  <c r="M562" i="5"/>
  <c r="H562" i="5"/>
  <c r="AV561" i="5"/>
  <c r="AJ561" i="5"/>
  <c r="M561" i="5"/>
  <c r="G561" i="5" s="1"/>
  <c r="H561" i="5"/>
  <c r="AV560" i="5"/>
  <c r="AJ560" i="5"/>
  <c r="M560" i="5"/>
  <c r="G560" i="5" s="1"/>
  <c r="H560" i="5"/>
  <c r="AV559" i="5"/>
  <c r="AJ559" i="5"/>
  <c r="M559" i="5"/>
  <c r="H559" i="5"/>
  <c r="AV558" i="5"/>
  <c r="AJ558" i="5"/>
  <c r="M558" i="5"/>
  <c r="G558" i="5" s="1"/>
  <c r="H558" i="5"/>
  <c r="AV557" i="5"/>
  <c r="AJ557" i="5"/>
  <c r="M557" i="5"/>
  <c r="G557" i="5" s="1"/>
  <c r="H557" i="5"/>
  <c r="AV556" i="5"/>
  <c r="AJ556" i="5"/>
  <c r="M556" i="5"/>
  <c r="H556" i="5"/>
  <c r="AV555" i="5"/>
  <c r="AJ555" i="5"/>
  <c r="M555" i="5"/>
  <c r="G555" i="5" s="1"/>
  <c r="H555" i="5"/>
  <c r="AV554" i="5"/>
  <c r="AJ554" i="5"/>
  <c r="M554" i="5"/>
  <c r="G554" i="5" s="1"/>
  <c r="H554" i="5"/>
  <c r="AV553" i="5"/>
  <c r="AJ553" i="5"/>
  <c r="M553" i="5"/>
  <c r="H553" i="5"/>
  <c r="AV552" i="5"/>
  <c r="AJ552" i="5"/>
  <c r="M552" i="5"/>
  <c r="G552" i="5" s="1"/>
  <c r="H552" i="5"/>
  <c r="AV551" i="5"/>
  <c r="AJ551" i="5"/>
  <c r="M551" i="5"/>
  <c r="G551" i="5" s="1"/>
  <c r="H551" i="5"/>
  <c r="AV550" i="5"/>
  <c r="AJ550" i="5"/>
  <c r="M550" i="5"/>
  <c r="H550" i="5"/>
  <c r="AV549" i="5"/>
  <c r="AJ549" i="5"/>
  <c r="M549" i="5"/>
  <c r="G549" i="5" s="1"/>
  <c r="H549" i="5"/>
  <c r="AV548" i="5"/>
  <c r="AJ548" i="5"/>
  <c r="M548" i="5"/>
  <c r="G548" i="5" s="1"/>
  <c r="H548" i="5"/>
  <c r="AV547" i="5"/>
  <c r="AJ547" i="5"/>
  <c r="M547" i="5"/>
  <c r="H547" i="5"/>
  <c r="AV546" i="5"/>
  <c r="AJ546" i="5"/>
  <c r="M546" i="5"/>
  <c r="G546" i="5" s="1"/>
  <c r="H546" i="5"/>
  <c r="AV545" i="5"/>
  <c r="AJ545" i="5"/>
  <c r="M545" i="5"/>
  <c r="G545" i="5" s="1"/>
  <c r="H545" i="5"/>
  <c r="AV544" i="5"/>
  <c r="AJ544" i="5"/>
  <c r="M544" i="5"/>
  <c r="H544" i="5"/>
  <c r="AV543" i="5"/>
  <c r="AJ543" i="5"/>
  <c r="M543" i="5"/>
  <c r="G543" i="5" s="1"/>
  <c r="H543" i="5"/>
  <c r="AV542" i="5"/>
  <c r="AJ542" i="5"/>
  <c r="M542" i="5"/>
  <c r="G542" i="5" s="1"/>
  <c r="H542" i="5"/>
  <c r="AV541" i="5"/>
  <c r="AJ541" i="5"/>
  <c r="M541" i="5"/>
  <c r="H541" i="5"/>
  <c r="AV540" i="5"/>
  <c r="AJ540" i="5"/>
  <c r="M540" i="5"/>
  <c r="G540" i="5" s="1"/>
  <c r="H540" i="5"/>
  <c r="AV539" i="5"/>
  <c r="AJ539" i="5"/>
  <c r="M539" i="5"/>
  <c r="G539" i="5" s="1"/>
  <c r="H539" i="5"/>
  <c r="AV538" i="5"/>
  <c r="AJ538" i="5"/>
  <c r="M538" i="5"/>
  <c r="H538" i="5"/>
  <c r="AV537" i="5"/>
  <c r="AJ537" i="5"/>
  <c r="M537" i="5"/>
  <c r="G537" i="5" s="1"/>
  <c r="H537" i="5"/>
  <c r="AV536" i="5"/>
  <c r="AJ536" i="5"/>
  <c r="M536" i="5"/>
  <c r="G536" i="5" s="1"/>
  <c r="H536" i="5"/>
  <c r="AV535" i="5"/>
  <c r="AJ535" i="5"/>
  <c r="M535" i="5"/>
  <c r="H535" i="5"/>
  <c r="AV534" i="5"/>
  <c r="AJ534" i="5"/>
  <c r="M534" i="5"/>
  <c r="G534" i="5" s="1"/>
  <c r="H534" i="5"/>
  <c r="AV533" i="5"/>
  <c r="AJ533" i="5"/>
  <c r="M533" i="5"/>
  <c r="G533" i="5" s="1"/>
  <c r="H533" i="5"/>
  <c r="AV532" i="5"/>
  <c r="AJ532" i="5"/>
  <c r="M532" i="5"/>
  <c r="H532" i="5"/>
  <c r="AV531" i="5"/>
  <c r="AJ531" i="5"/>
  <c r="M531" i="5"/>
  <c r="G531" i="5" s="1"/>
  <c r="H531" i="5"/>
  <c r="AV530" i="5"/>
  <c r="AJ530" i="5"/>
  <c r="M530" i="5"/>
  <c r="H530" i="5"/>
  <c r="AV529" i="5"/>
  <c r="AJ529" i="5"/>
  <c r="M529" i="5"/>
  <c r="H529" i="5"/>
  <c r="AV528" i="5"/>
  <c r="AJ528" i="5"/>
  <c r="M528" i="5"/>
  <c r="G528" i="5" s="1"/>
  <c r="H528" i="5"/>
  <c r="AV527" i="5"/>
  <c r="AJ527" i="5"/>
  <c r="M527" i="5"/>
  <c r="H527" i="5"/>
  <c r="AV526" i="5"/>
  <c r="AJ526" i="5"/>
  <c r="M526" i="5"/>
  <c r="H526" i="5"/>
  <c r="AV525" i="5"/>
  <c r="AJ525" i="5"/>
  <c r="M525" i="5"/>
  <c r="G525" i="5" s="1"/>
  <c r="H525" i="5"/>
  <c r="AV524" i="5"/>
  <c r="AJ524" i="5"/>
  <c r="M524" i="5"/>
  <c r="H524" i="5"/>
  <c r="AV523" i="5"/>
  <c r="AJ523" i="5"/>
  <c r="M523" i="5"/>
  <c r="H523" i="5"/>
  <c r="AV522" i="5"/>
  <c r="AJ522" i="5"/>
  <c r="M522" i="5"/>
  <c r="G522" i="5" s="1"/>
  <c r="H522" i="5"/>
  <c r="AV521" i="5"/>
  <c r="AJ521" i="5"/>
  <c r="M521" i="5"/>
  <c r="H521" i="5"/>
  <c r="AV520" i="5"/>
  <c r="AJ520" i="5"/>
  <c r="M520" i="5"/>
  <c r="H520" i="5"/>
  <c r="AV519" i="5"/>
  <c r="AJ519" i="5"/>
  <c r="M519" i="5"/>
  <c r="G519" i="5" s="1"/>
  <c r="H519" i="5"/>
  <c r="AV518" i="5"/>
  <c r="AJ518" i="5"/>
  <c r="M518" i="5"/>
  <c r="H518" i="5"/>
  <c r="AV517" i="5"/>
  <c r="AJ517" i="5"/>
  <c r="M517" i="5"/>
  <c r="H517" i="5"/>
  <c r="AV516" i="5"/>
  <c r="AJ516" i="5"/>
  <c r="M516" i="5"/>
  <c r="G516" i="5" s="1"/>
  <c r="H516" i="5"/>
  <c r="AV515" i="5"/>
  <c r="G515" i="5" s="1"/>
  <c r="AJ515" i="5"/>
  <c r="H515" i="5"/>
  <c r="AV514" i="5"/>
  <c r="AJ514" i="5"/>
  <c r="M514" i="5"/>
  <c r="H514" i="5"/>
  <c r="AV513" i="5"/>
  <c r="AJ513" i="5"/>
  <c r="M513" i="5"/>
  <c r="G513" i="5" s="1"/>
  <c r="H513" i="5"/>
  <c r="AV512" i="5"/>
  <c r="AJ512" i="5"/>
  <c r="M512" i="5"/>
  <c r="H512" i="5"/>
  <c r="AV511" i="5"/>
  <c r="AJ511" i="5"/>
  <c r="M511" i="5"/>
  <c r="H511" i="5"/>
  <c r="AV510" i="5"/>
  <c r="AJ510" i="5"/>
  <c r="M510" i="5"/>
  <c r="G510" i="5" s="1"/>
  <c r="H510" i="5"/>
  <c r="AV509" i="5"/>
  <c r="AJ509" i="5"/>
  <c r="M509" i="5"/>
  <c r="H509" i="5"/>
  <c r="AV508" i="5"/>
  <c r="AJ508" i="5"/>
  <c r="M508" i="5"/>
  <c r="H508" i="5"/>
  <c r="AV507" i="5"/>
  <c r="AJ507" i="5"/>
  <c r="M507" i="5"/>
  <c r="G507" i="5" s="1"/>
  <c r="H507" i="5"/>
  <c r="G518" i="5" l="1"/>
  <c r="G521" i="5"/>
  <c r="G530" i="5"/>
  <c r="G524" i="5"/>
  <c r="G527" i="5"/>
  <c r="G517" i="5"/>
  <c r="G520" i="5"/>
  <c r="G523" i="5"/>
  <c r="G526" i="5"/>
  <c r="G529" i="5"/>
  <c r="G532" i="5"/>
  <c r="G535" i="5"/>
  <c r="G538" i="5"/>
  <c r="G541" i="5"/>
  <c r="G544" i="5"/>
  <c r="G547" i="5"/>
  <c r="G550" i="5"/>
  <c r="G553" i="5"/>
  <c r="G556" i="5"/>
  <c r="G559" i="5"/>
  <c r="G562" i="5"/>
  <c r="G565" i="5"/>
  <c r="G568" i="5"/>
  <c r="G571" i="5"/>
  <c r="G574" i="5"/>
  <c r="G577" i="5"/>
  <c r="G580" i="5"/>
  <c r="G578" i="5"/>
  <c r="G581" i="5"/>
  <c r="G508" i="5"/>
  <c r="G511" i="5"/>
  <c r="G514" i="5"/>
  <c r="G509" i="5"/>
  <c r="G512" i="5"/>
  <c r="F552" i="5"/>
  <c r="F542" i="5"/>
  <c r="F572" i="5"/>
  <c r="F522" i="5"/>
  <c r="F527" i="5"/>
  <c r="F557" i="5"/>
  <c r="F532" i="5"/>
  <c r="F562" i="5"/>
  <c r="F507" i="5"/>
  <c r="F537" i="5"/>
  <c r="F567" i="5"/>
  <c r="F512" i="5"/>
  <c r="F517" i="5"/>
  <c r="F547" i="5"/>
  <c r="F577" i="5"/>
  <c r="AV506" i="5" l="1"/>
  <c r="AJ506" i="5"/>
  <c r="M506" i="5"/>
  <c r="H506" i="5"/>
  <c r="AV505" i="5"/>
  <c r="AJ505" i="5"/>
  <c r="M505" i="5"/>
  <c r="H505" i="5"/>
  <c r="AV504" i="5"/>
  <c r="AJ504" i="5"/>
  <c r="M504" i="5"/>
  <c r="H504" i="5"/>
  <c r="AV503" i="5"/>
  <c r="AJ503" i="5"/>
  <c r="M503" i="5"/>
  <c r="G503" i="5" s="1"/>
  <c r="H503" i="5"/>
  <c r="AV502" i="5"/>
  <c r="AJ502" i="5"/>
  <c r="M502" i="5"/>
  <c r="H502" i="5"/>
  <c r="AV501" i="5"/>
  <c r="AJ501" i="5"/>
  <c r="M501" i="5"/>
  <c r="H501" i="5"/>
  <c r="AV500" i="5"/>
  <c r="AJ500" i="5"/>
  <c r="M500" i="5"/>
  <c r="G500" i="5" s="1"/>
  <c r="H500" i="5"/>
  <c r="AV499" i="5"/>
  <c r="AJ499" i="5"/>
  <c r="M499" i="5"/>
  <c r="H499" i="5"/>
  <c r="AV498" i="5"/>
  <c r="AJ498" i="5"/>
  <c r="M498" i="5"/>
  <c r="H498" i="5"/>
  <c r="AV497" i="5"/>
  <c r="AJ497" i="5"/>
  <c r="M497" i="5"/>
  <c r="G497" i="5" s="1"/>
  <c r="H497" i="5"/>
  <c r="AV496" i="5"/>
  <c r="AJ496" i="5"/>
  <c r="M496" i="5"/>
  <c r="H496" i="5"/>
  <c r="AV495" i="5"/>
  <c r="AJ495" i="5"/>
  <c r="M495" i="5"/>
  <c r="H495" i="5"/>
  <c r="AV494" i="5"/>
  <c r="AJ494" i="5"/>
  <c r="M494" i="5"/>
  <c r="G494" i="5" s="1"/>
  <c r="H494" i="5"/>
  <c r="AV493" i="5"/>
  <c r="AJ493" i="5"/>
  <c r="M493" i="5"/>
  <c r="H493" i="5"/>
  <c r="AV492" i="5"/>
  <c r="AJ492" i="5"/>
  <c r="M492" i="5"/>
  <c r="H492" i="5"/>
  <c r="AV491" i="5"/>
  <c r="AJ491" i="5"/>
  <c r="M491" i="5"/>
  <c r="G491" i="5" s="1"/>
  <c r="H491" i="5"/>
  <c r="AV490" i="5"/>
  <c r="AJ490" i="5"/>
  <c r="M490" i="5"/>
  <c r="H490" i="5"/>
  <c r="AV489" i="5"/>
  <c r="AJ489" i="5"/>
  <c r="M489" i="5"/>
  <c r="H489" i="5"/>
  <c r="AV488" i="5"/>
  <c r="AJ488" i="5"/>
  <c r="M488" i="5"/>
  <c r="G488" i="5" s="1"/>
  <c r="H488" i="5"/>
  <c r="AV487" i="5"/>
  <c r="AJ487" i="5"/>
  <c r="M487" i="5"/>
  <c r="H487" i="5"/>
  <c r="AV486" i="5"/>
  <c r="AJ486" i="5"/>
  <c r="M486" i="5"/>
  <c r="H486" i="5"/>
  <c r="AV485" i="5"/>
  <c r="AJ485" i="5"/>
  <c r="M485" i="5"/>
  <c r="G485" i="5" s="1"/>
  <c r="H485" i="5"/>
  <c r="AV484" i="5"/>
  <c r="AJ484" i="5"/>
  <c r="M484" i="5"/>
  <c r="H484" i="5"/>
  <c r="AV483" i="5"/>
  <c r="AJ483" i="5"/>
  <c r="M483" i="5"/>
  <c r="H483" i="5"/>
  <c r="AV482" i="5"/>
  <c r="AJ482" i="5"/>
  <c r="M482" i="5"/>
  <c r="G482" i="5" s="1"/>
  <c r="H482" i="5"/>
  <c r="AV481" i="5"/>
  <c r="AJ481" i="5"/>
  <c r="M481" i="5"/>
  <c r="H481" i="5"/>
  <c r="AV480" i="5"/>
  <c r="AJ480" i="5"/>
  <c r="M480" i="5"/>
  <c r="G480" i="5" s="1"/>
  <c r="H480" i="5"/>
  <c r="AV479" i="5"/>
  <c r="AJ479" i="5"/>
  <c r="M479" i="5"/>
  <c r="G479" i="5" s="1"/>
  <c r="H479" i="5"/>
  <c r="AV478" i="5"/>
  <c r="AJ478" i="5"/>
  <c r="M478" i="5"/>
  <c r="H478" i="5"/>
  <c r="AV477" i="5"/>
  <c r="AJ477" i="5"/>
  <c r="M477" i="5"/>
  <c r="G477" i="5" s="1"/>
  <c r="H477" i="5"/>
  <c r="AV476" i="5"/>
  <c r="AJ476" i="5"/>
  <c r="M476" i="5"/>
  <c r="G476" i="5" s="1"/>
  <c r="H476" i="5"/>
  <c r="AV475" i="5"/>
  <c r="AJ475" i="5"/>
  <c r="M475" i="5"/>
  <c r="H475" i="5"/>
  <c r="AV474" i="5"/>
  <c r="AJ474" i="5"/>
  <c r="M474" i="5"/>
  <c r="G474" i="5" s="1"/>
  <c r="H474" i="5"/>
  <c r="AV473" i="5"/>
  <c r="AJ473" i="5"/>
  <c r="M473" i="5"/>
  <c r="G473" i="5" s="1"/>
  <c r="H473" i="5"/>
  <c r="AV472" i="5"/>
  <c r="AJ472" i="5"/>
  <c r="M472" i="5"/>
  <c r="H472" i="5"/>
  <c r="AV471" i="5"/>
  <c r="AJ471" i="5"/>
  <c r="M471" i="5"/>
  <c r="G471" i="5" s="1"/>
  <c r="H471" i="5"/>
  <c r="AV470" i="5"/>
  <c r="G470" i="5" s="1"/>
  <c r="AJ470" i="5"/>
  <c r="H470" i="5"/>
  <c r="AV469" i="5"/>
  <c r="AJ469" i="5"/>
  <c r="M469" i="5"/>
  <c r="H469" i="5"/>
  <c r="AV468" i="5"/>
  <c r="AJ468" i="5"/>
  <c r="M468" i="5"/>
  <c r="G468" i="5" s="1"/>
  <c r="H468" i="5"/>
  <c r="AV467" i="5"/>
  <c r="AJ467" i="5"/>
  <c r="M467" i="5"/>
  <c r="H467" i="5"/>
  <c r="AV466" i="5"/>
  <c r="AJ466" i="5"/>
  <c r="M466" i="5"/>
  <c r="H466" i="5"/>
  <c r="AV465" i="5"/>
  <c r="AJ465" i="5"/>
  <c r="M465" i="5"/>
  <c r="G465" i="5" s="1"/>
  <c r="H465" i="5"/>
  <c r="AV464" i="5"/>
  <c r="AJ464" i="5"/>
  <c r="M464" i="5"/>
  <c r="H464" i="5"/>
  <c r="AV463" i="5"/>
  <c r="AJ463" i="5"/>
  <c r="M463" i="5"/>
  <c r="H463" i="5"/>
  <c r="AV462" i="5"/>
  <c r="AJ462" i="5"/>
  <c r="M462" i="5"/>
  <c r="G462" i="5" s="1"/>
  <c r="H462" i="5"/>
  <c r="AV461" i="5"/>
  <c r="AJ461" i="5"/>
  <c r="M461" i="5"/>
  <c r="H461" i="5"/>
  <c r="AV460" i="5"/>
  <c r="AJ460" i="5"/>
  <c r="M460" i="5"/>
  <c r="H460" i="5"/>
  <c r="AV459" i="5"/>
  <c r="AJ459" i="5"/>
  <c r="M459" i="5"/>
  <c r="G459" i="5" s="1"/>
  <c r="H459" i="5"/>
  <c r="AV458" i="5"/>
  <c r="AJ458" i="5"/>
  <c r="M458" i="5"/>
  <c r="H458" i="5"/>
  <c r="AV457" i="5"/>
  <c r="AJ457" i="5"/>
  <c r="M457" i="5"/>
  <c r="F457" i="5" s="1"/>
  <c r="H457" i="5"/>
  <c r="AV456" i="5"/>
  <c r="AJ456" i="5"/>
  <c r="M456" i="5"/>
  <c r="G456" i="5" s="1"/>
  <c r="H456" i="5"/>
  <c r="AV455" i="5"/>
  <c r="AJ455" i="5"/>
  <c r="M455" i="5"/>
  <c r="H455" i="5"/>
  <c r="AV454" i="5"/>
  <c r="AJ454" i="5"/>
  <c r="M454" i="5"/>
  <c r="H454" i="5"/>
  <c r="AV453" i="5"/>
  <c r="AJ453" i="5"/>
  <c r="M453" i="5"/>
  <c r="G453" i="5" s="1"/>
  <c r="H453" i="5"/>
  <c r="AV452" i="5"/>
  <c r="AJ452" i="5"/>
  <c r="M452" i="5"/>
  <c r="H452" i="5"/>
  <c r="AV451" i="5"/>
  <c r="AJ451" i="5"/>
  <c r="M451" i="5"/>
  <c r="H451" i="5"/>
  <c r="AV450" i="5"/>
  <c r="AJ450" i="5"/>
  <c r="M450" i="5"/>
  <c r="G450" i="5" s="1"/>
  <c r="H450" i="5"/>
  <c r="AV449" i="5"/>
  <c r="AJ449" i="5"/>
  <c r="M449" i="5"/>
  <c r="H449" i="5"/>
  <c r="AV448" i="5"/>
  <c r="AJ448" i="5"/>
  <c r="M448" i="5"/>
  <c r="H448" i="5"/>
  <c r="AV447" i="5"/>
  <c r="AJ447" i="5"/>
  <c r="M447" i="5"/>
  <c r="H447" i="5"/>
  <c r="AV446" i="5"/>
  <c r="AJ446" i="5"/>
  <c r="M446" i="5"/>
  <c r="H446" i="5"/>
  <c r="AV445" i="5"/>
  <c r="AJ445" i="5"/>
  <c r="M445" i="5"/>
  <c r="H445" i="5"/>
  <c r="AV444" i="5"/>
  <c r="AJ444" i="5"/>
  <c r="M444" i="5"/>
  <c r="G444" i="5" s="1"/>
  <c r="H444" i="5"/>
  <c r="AV443" i="5"/>
  <c r="AJ443" i="5"/>
  <c r="M443" i="5"/>
  <c r="H443" i="5"/>
  <c r="AV442" i="5"/>
  <c r="AJ442" i="5"/>
  <c r="M442" i="5"/>
  <c r="H442" i="5"/>
  <c r="AV441" i="5"/>
  <c r="AJ441" i="5"/>
  <c r="M441" i="5"/>
  <c r="G441" i="5" s="1"/>
  <c r="H441" i="5"/>
  <c r="AV440" i="5"/>
  <c r="AJ440" i="5"/>
  <c r="M440" i="5"/>
  <c r="H440" i="5"/>
  <c r="AV439" i="5"/>
  <c r="AJ439" i="5"/>
  <c r="M439" i="5"/>
  <c r="H439" i="5"/>
  <c r="AV438" i="5"/>
  <c r="AJ438" i="5"/>
  <c r="M438" i="5"/>
  <c r="G438" i="5" s="1"/>
  <c r="H438" i="5"/>
  <c r="AV437" i="5"/>
  <c r="AJ437" i="5"/>
  <c r="M437" i="5"/>
  <c r="H437" i="5"/>
  <c r="G447" i="5" l="1"/>
  <c r="F447" i="5"/>
  <c r="F437" i="5"/>
  <c r="G472" i="5"/>
  <c r="G475" i="5"/>
  <c r="G478" i="5"/>
  <c r="G481" i="5"/>
  <c r="G484" i="5"/>
  <c r="G487" i="5"/>
  <c r="G490" i="5"/>
  <c r="G493" i="5"/>
  <c r="G496" i="5"/>
  <c r="G499" i="5"/>
  <c r="G502" i="5"/>
  <c r="G505" i="5"/>
  <c r="G506" i="5"/>
  <c r="G439" i="5"/>
  <c r="G442" i="5"/>
  <c r="G445" i="5"/>
  <c r="G448" i="5"/>
  <c r="G451" i="5"/>
  <c r="G454" i="5"/>
  <c r="G457" i="5"/>
  <c r="G460" i="5"/>
  <c r="G463" i="5"/>
  <c r="G466" i="5"/>
  <c r="G469" i="5"/>
  <c r="G483" i="5"/>
  <c r="G486" i="5"/>
  <c r="G489" i="5"/>
  <c r="G492" i="5"/>
  <c r="G495" i="5"/>
  <c r="G498" i="5"/>
  <c r="G501" i="5"/>
  <c r="G504" i="5"/>
  <c r="G440" i="5"/>
  <c r="G446" i="5"/>
  <c r="G452" i="5"/>
  <c r="G458" i="5"/>
  <c r="G464" i="5"/>
  <c r="G467" i="5"/>
  <c r="G437" i="5"/>
  <c r="G443" i="5"/>
  <c r="G449" i="5"/>
  <c r="G455" i="5"/>
  <c r="G461" i="5"/>
  <c r="F502" i="5"/>
  <c r="F482" i="5"/>
  <c r="F472" i="5"/>
  <c r="F487" i="5"/>
  <c r="F492" i="5"/>
  <c r="F477" i="5"/>
  <c r="F467" i="5"/>
  <c r="F497" i="5"/>
  <c r="AV436" i="5" l="1"/>
  <c r="AJ436" i="5"/>
  <c r="M436" i="5"/>
  <c r="G436" i="5" s="1"/>
  <c r="H436" i="5"/>
  <c r="AV435" i="5"/>
  <c r="AJ435" i="5"/>
  <c r="M435" i="5"/>
  <c r="H435" i="5"/>
  <c r="AV434" i="5"/>
  <c r="AJ434" i="5"/>
  <c r="M434" i="5"/>
  <c r="G434" i="5" s="1"/>
  <c r="H434" i="5"/>
  <c r="AV433" i="5"/>
  <c r="AJ433" i="5"/>
  <c r="M433" i="5"/>
  <c r="G433" i="5" s="1"/>
  <c r="H433" i="5"/>
  <c r="AV432" i="5"/>
  <c r="AJ432" i="5"/>
  <c r="M432" i="5"/>
  <c r="H432" i="5"/>
  <c r="AV431" i="5"/>
  <c r="AJ431" i="5"/>
  <c r="M431" i="5"/>
  <c r="G431" i="5" s="1"/>
  <c r="H431" i="5"/>
  <c r="AV430" i="5"/>
  <c r="G430" i="5" s="1"/>
  <c r="AJ430" i="5"/>
  <c r="H430" i="5"/>
  <c r="AV429" i="5"/>
  <c r="AJ429" i="5"/>
  <c r="M429" i="5"/>
  <c r="H429" i="5"/>
  <c r="AV428" i="5"/>
  <c r="AJ428" i="5"/>
  <c r="M428" i="5"/>
  <c r="G428" i="5" s="1"/>
  <c r="H428" i="5"/>
  <c r="AV427" i="5"/>
  <c r="AJ427" i="5"/>
  <c r="M427" i="5"/>
  <c r="H427" i="5"/>
  <c r="AV426" i="5"/>
  <c r="AJ426" i="5"/>
  <c r="M426" i="5"/>
  <c r="H426" i="5"/>
  <c r="AV425" i="5"/>
  <c r="G425" i="5" s="1"/>
  <c r="AJ425" i="5"/>
  <c r="H425" i="5"/>
  <c r="AV424" i="5"/>
  <c r="AJ424" i="5"/>
  <c r="M424" i="5"/>
  <c r="H424" i="5"/>
  <c r="AV423" i="5"/>
  <c r="AJ423" i="5"/>
  <c r="M423" i="5"/>
  <c r="H423" i="5"/>
  <c r="AV422" i="5"/>
  <c r="AJ422" i="5"/>
  <c r="M422" i="5"/>
  <c r="G422" i="5" s="1"/>
  <c r="H422" i="5"/>
  <c r="AV421" i="5"/>
  <c r="AJ421" i="5"/>
  <c r="M421" i="5"/>
  <c r="H421" i="5"/>
  <c r="AV420" i="5"/>
  <c r="G420" i="5" s="1"/>
  <c r="AJ420" i="5"/>
  <c r="H420" i="5"/>
  <c r="AV419" i="5"/>
  <c r="AJ419" i="5"/>
  <c r="M419" i="5"/>
  <c r="H419" i="5"/>
  <c r="AV418" i="5"/>
  <c r="AJ418" i="5"/>
  <c r="M418" i="5"/>
  <c r="G418" i="5" s="1"/>
  <c r="H418" i="5"/>
  <c r="AV417" i="5"/>
  <c r="AJ417" i="5"/>
  <c r="M417" i="5"/>
  <c r="H417" i="5"/>
  <c r="AV416" i="5"/>
  <c r="AJ416" i="5"/>
  <c r="M416" i="5"/>
  <c r="H416" i="5"/>
  <c r="AV415" i="5"/>
  <c r="G415" i="5" s="1"/>
  <c r="AJ415" i="5"/>
  <c r="H415" i="5"/>
  <c r="AV414" i="5"/>
  <c r="AJ414" i="5"/>
  <c r="M414" i="5"/>
  <c r="G414" i="5" s="1"/>
  <c r="H414" i="5"/>
  <c r="AV413" i="5"/>
  <c r="AJ413" i="5"/>
  <c r="M413" i="5"/>
  <c r="H413" i="5"/>
  <c r="AV412" i="5"/>
  <c r="AJ412" i="5"/>
  <c r="M412" i="5"/>
  <c r="G412" i="5" s="1"/>
  <c r="H412" i="5"/>
  <c r="AV411" i="5"/>
  <c r="AJ411" i="5"/>
  <c r="M411" i="5"/>
  <c r="G411" i="5" s="1"/>
  <c r="H411" i="5"/>
  <c r="AV410" i="5"/>
  <c r="G410" i="5" s="1"/>
  <c r="AJ410" i="5"/>
  <c r="H410" i="5"/>
  <c r="AV409" i="5"/>
  <c r="AJ409" i="5"/>
  <c r="M409" i="5"/>
  <c r="G409" i="5" s="1"/>
  <c r="H409" i="5"/>
  <c r="AV408" i="5"/>
  <c r="AJ408" i="5"/>
  <c r="M408" i="5"/>
  <c r="H408" i="5"/>
  <c r="AV407" i="5"/>
  <c r="AJ407" i="5"/>
  <c r="M407" i="5"/>
  <c r="G407" i="5" s="1"/>
  <c r="H407" i="5"/>
  <c r="G416" i="5" l="1"/>
  <c r="G419" i="5"/>
  <c r="G413" i="5"/>
  <c r="G432" i="5"/>
  <c r="G435" i="5"/>
  <c r="G426" i="5"/>
  <c r="G429" i="5"/>
  <c r="G423" i="5"/>
  <c r="G417" i="5"/>
  <c r="G408" i="5"/>
  <c r="G427" i="5"/>
  <c r="G421" i="5"/>
  <c r="G424" i="5"/>
  <c r="F417" i="5"/>
  <c r="F422" i="5"/>
  <c r="F407" i="5"/>
  <c r="F427" i="5"/>
  <c r="F412" i="5"/>
  <c r="F432" i="5"/>
  <c r="AV406" i="5" l="1"/>
  <c r="AJ406" i="5"/>
  <c r="M406" i="5"/>
  <c r="G406" i="5" s="1"/>
  <c r="H406" i="5"/>
  <c r="AV405" i="5"/>
  <c r="G405" i="5" s="1"/>
  <c r="AJ405" i="5"/>
  <c r="H405" i="5"/>
  <c r="AV404" i="5"/>
  <c r="AJ404" i="5"/>
  <c r="M404" i="5"/>
  <c r="G404" i="5" s="1"/>
  <c r="H404" i="5"/>
  <c r="AV403" i="5"/>
  <c r="AJ403" i="5"/>
  <c r="M403" i="5"/>
  <c r="H403" i="5"/>
  <c r="AV402" i="5"/>
  <c r="AJ402" i="5"/>
  <c r="M402" i="5"/>
  <c r="G402" i="5" s="1"/>
  <c r="H402" i="5"/>
  <c r="AV401" i="5"/>
  <c r="AJ401" i="5"/>
  <c r="M401" i="5"/>
  <c r="G401" i="5" s="1"/>
  <c r="H401" i="5"/>
  <c r="AV400" i="5"/>
  <c r="AJ400" i="5"/>
  <c r="M400" i="5"/>
  <c r="H400" i="5"/>
  <c r="AV399" i="5"/>
  <c r="AJ399" i="5"/>
  <c r="M399" i="5"/>
  <c r="G399" i="5" s="1"/>
  <c r="H399" i="5"/>
  <c r="AV398" i="5"/>
  <c r="AJ398" i="5"/>
  <c r="M398" i="5"/>
  <c r="G398" i="5" s="1"/>
  <c r="H398" i="5"/>
  <c r="AV397" i="5"/>
  <c r="AJ397" i="5"/>
  <c r="M397" i="5"/>
  <c r="H397" i="5"/>
  <c r="AV396" i="5"/>
  <c r="AJ396" i="5"/>
  <c r="M396" i="5"/>
  <c r="G396" i="5" s="1"/>
  <c r="H396" i="5"/>
  <c r="AV395" i="5"/>
  <c r="AJ395" i="5"/>
  <c r="M395" i="5"/>
  <c r="G395" i="5" s="1"/>
  <c r="H395" i="5"/>
  <c r="AV394" i="5"/>
  <c r="AJ394" i="5"/>
  <c r="M394" i="5"/>
  <c r="H394" i="5"/>
  <c r="AV393" i="5"/>
  <c r="AJ393" i="5"/>
  <c r="M393" i="5"/>
  <c r="G393" i="5" s="1"/>
  <c r="H393" i="5"/>
  <c r="AV392" i="5"/>
  <c r="AJ392" i="5"/>
  <c r="M392" i="5"/>
  <c r="G392" i="5" s="1"/>
  <c r="H392" i="5"/>
  <c r="G394" i="5" l="1"/>
  <c r="G397" i="5"/>
  <c r="G403" i="5"/>
  <c r="G400" i="5"/>
  <c r="F402" i="5"/>
  <c r="F397" i="5"/>
  <c r="F392" i="5"/>
  <c r="AV391" i="5"/>
  <c r="AJ391" i="5"/>
  <c r="M391" i="5"/>
  <c r="G391" i="5" s="1"/>
  <c r="H391" i="5"/>
  <c r="AV390" i="5"/>
  <c r="AJ390" i="5"/>
  <c r="M390" i="5"/>
  <c r="H390" i="5"/>
  <c r="AV389" i="5"/>
  <c r="AJ389" i="5"/>
  <c r="M389" i="5"/>
  <c r="G389" i="5" s="1"/>
  <c r="H389" i="5"/>
  <c r="AV388" i="5"/>
  <c r="AJ388" i="5"/>
  <c r="M388" i="5"/>
  <c r="G388" i="5" s="1"/>
  <c r="H388" i="5"/>
  <c r="AV387" i="5"/>
  <c r="AJ387" i="5"/>
  <c r="M387" i="5"/>
  <c r="H387" i="5"/>
  <c r="AV386" i="5"/>
  <c r="AJ386" i="5"/>
  <c r="M386" i="5"/>
  <c r="G386" i="5" s="1"/>
  <c r="H386" i="5"/>
  <c r="AV385" i="5"/>
  <c r="G385" i="5" s="1"/>
  <c r="AJ385" i="5"/>
  <c r="H385" i="5"/>
  <c r="AV384" i="5"/>
  <c r="AJ384" i="5"/>
  <c r="M384" i="5"/>
  <c r="H384" i="5"/>
  <c r="AV383" i="5"/>
  <c r="AJ383" i="5"/>
  <c r="M383" i="5"/>
  <c r="H383" i="5"/>
  <c r="AV382" i="5"/>
  <c r="AJ382" i="5"/>
  <c r="M382" i="5"/>
  <c r="H382" i="5"/>
  <c r="AV381" i="5"/>
  <c r="AJ381" i="5"/>
  <c r="M381" i="5"/>
  <c r="H381" i="5"/>
  <c r="AV380" i="5"/>
  <c r="AJ380" i="5"/>
  <c r="M380" i="5"/>
  <c r="H380" i="5"/>
  <c r="AV379" i="5"/>
  <c r="AJ379" i="5"/>
  <c r="M379" i="5"/>
  <c r="G379" i="5" s="1"/>
  <c r="H379" i="5"/>
  <c r="AV378" i="5"/>
  <c r="AJ378" i="5"/>
  <c r="M378" i="5"/>
  <c r="H378" i="5"/>
  <c r="AV377" i="5"/>
  <c r="AJ377" i="5"/>
  <c r="M377" i="5"/>
  <c r="H377" i="5"/>
  <c r="AV376" i="5"/>
  <c r="AJ376" i="5"/>
  <c r="M376" i="5"/>
  <c r="G376" i="5" s="1"/>
  <c r="H376" i="5"/>
  <c r="AV375" i="5"/>
  <c r="AJ375" i="5"/>
  <c r="M375" i="5"/>
  <c r="H375" i="5"/>
  <c r="AV374" i="5"/>
  <c r="AJ374" i="5"/>
  <c r="M374" i="5"/>
  <c r="H374" i="5"/>
  <c r="AV373" i="5"/>
  <c r="AJ373" i="5"/>
  <c r="M373" i="5"/>
  <c r="G373" i="5" s="1"/>
  <c r="H373" i="5"/>
  <c r="AV372" i="5"/>
  <c r="AJ372" i="5"/>
  <c r="M372" i="5"/>
  <c r="H372" i="5"/>
  <c r="AV371" i="5"/>
  <c r="AJ371" i="5"/>
  <c r="M371" i="5"/>
  <c r="G371" i="5" s="1"/>
  <c r="H371" i="5"/>
  <c r="AV370" i="5"/>
  <c r="AJ370" i="5"/>
  <c r="M370" i="5"/>
  <c r="G370" i="5" s="1"/>
  <c r="H370" i="5"/>
  <c r="AV369" i="5"/>
  <c r="AJ369" i="5"/>
  <c r="M369" i="5"/>
  <c r="H369" i="5"/>
  <c r="AV368" i="5"/>
  <c r="AJ368" i="5"/>
  <c r="M368" i="5"/>
  <c r="G368" i="5" s="1"/>
  <c r="H368" i="5"/>
  <c r="AV367" i="5"/>
  <c r="AJ367" i="5"/>
  <c r="M367" i="5"/>
  <c r="G367" i="5" s="1"/>
  <c r="H367" i="5"/>
  <c r="AV366" i="5"/>
  <c r="AJ366" i="5"/>
  <c r="M366" i="5"/>
  <c r="H366" i="5"/>
  <c r="AV365" i="5"/>
  <c r="AJ365" i="5"/>
  <c r="M365" i="5"/>
  <c r="G365" i="5" s="1"/>
  <c r="H365" i="5"/>
  <c r="AV364" i="5"/>
  <c r="AJ364" i="5"/>
  <c r="M364" i="5"/>
  <c r="G364" i="5" s="1"/>
  <c r="H364" i="5"/>
  <c r="AV363" i="5"/>
  <c r="AJ363" i="5"/>
  <c r="M363" i="5"/>
  <c r="H363" i="5"/>
  <c r="AV362" i="5"/>
  <c r="AJ362" i="5"/>
  <c r="M362" i="5"/>
  <c r="G362" i="5" s="1"/>
  <c r="H362" i="5"/>
  <c r="G382" i="5" l="1"/>
  <c r="G374" i="5"/>
  <c r="G377" i="5"/>
  <c r="G380" i="5"/>
  <c r="G383" i="5"/>
  <c r="G363" i="5"/>
  <c r="G366" i="5"/>
  <c r="G387" i="5"/>
  <c r="G390" i="5"/>
  <c r="G369" i="5"/>
  <c r="G372" i="5"/>
  <c r="G375" i="5"/>
  <c r="G378" i="5"/>
  <c r="G381" i="5"/>
  <c r="G384" i="5"/>
  <c r="F362" i="5"/>
  <c r="F377" i="5"/>
  <c r="F382" i="5"/>
  <c r="F387" i="5"/>
  <c r="AV361" i="5" l="1"/>
  <c r="AJ361" i="5"/>
  <c r="M361" i="5"/>
  <c r="H361" i="5"/>
  <c r="AV360" i="5"/>
  <c r="AJ360" i="5"/>
  <c r="M360" i="5"/>
  <c r="H360" i="5"/>
  <c r="AV359" i="5"/>
  <c r="AJ359" i="5"/>
  <c r="M359" i="5"/>
  <c r="G359" i="5" s="1"/>
  <c r="H359" i="5"/>
  <c r="AV358" i="5"/>
  <c r="AJ358" i="5"/>
  <c r="M358" i="5"/>
  <c r="G358" i="5" s="1"/>
  <c r="H358" i="5"/>
  <c r="AV357" i="5"/>
  <c r="AJ357" i="5"/>
  <c r="M357" i="5"/>
  <c r="H357" i="5"/>
  <c r="AV356" i="5"/>
  <c r="AJ356" i="5"/>
  <c r="M356" i="5"/>
  <c r="G356" i="5" s="1"/>
  <c r="H356" i="5"/>
  <c r="AV355" i="5"/>
  <c r="AJ355" i="5"/>
  <c r="M355" i="5"/>
  <c r="G355" i="5" s="1"/>
  <c r="H355" i="5"/>
  <c r="AV354" i="5"/>
  <c r="AJ354" i="5"/>
  <c r="M354" i="5"/>
  <c r="H354" i="5"/>
  <c r="AV353" i="5"/>
  <c r="AJ353" i="5"/>
  <c r="M353" i="5"/>
  <c r="G353" i="5" s="1"/>
  <c r="H353" i="5"/>
  <c r="AV352" i="5"/>
  <c r="AJ352" i="5"/>
  <c r="M352" i="5"/>
  <c r="G352" i="5" s="1"/>
  <c r="H352" i="5"/>
  <c r="AV351" i="5"/>
  <c r="AJ351" i="5"/>
  <c r="M351" i="5"/>
  <c r="H351" i="5"/>
  <c r="AV350" i="5"/>
  <c r="AJ350" i="5"/>
  <c r="M350" i="5"/>
  <c r="G350" i="5" s="1"/>
  <c r="H350" i="5"/>
  <c r="AV349" i="5"/>
  <c r="AJ349" i="5"/>
  <c r="M349" i="5"/>
  <c r="G349" i="5" s="1"/>
  <c r="H349" i="5"/>
  <c r="AV348" i="5"/>
  <c r="AJ348" i="5"/>
  <c r="M348" i="5"/>
  <c r="H348" i="5"/>
  <c r="AV347" i="5"/>
  <c r="AJ347" i="5"/>
  <c r="M347" i="5"/>
  <c r="G347" i="5" s="1"/>
  <c r="H347" i="5"/>
  <c r="AV346" i="5"/>
  <c r="AJ346" i="5"/>
  <c r="M346" i="5"/>
  <c r="G346" i="5" s="1"/>
  <c r="H346" i="5"/>
  <c r="AV345" i="5"/>
  <c r="AJ345" i="5"/>
  <c r="M345" i="5"/>
  <c r="H345" i="5"/>
  <c r="AV344" i="5"/>
  <c r="AJ344" i="5"/>
  <c r="M344" i="5"/>
  <c r="G344" i="5" s="1"/>
  <c r="H344" i="5"/>
  <c r="AV343" i="5"/>
  <c r="AJ343" i="5"/>
  <c r="M343" i="5"/>
  <c r="G343" i="5" s="1"/>
  <c r="H343" i="5"/>
  <c r="AV342" i="5"/>
  <c r="AJ342" i="5"/>
  <c r="M342" i="5"/>
  <c r="H342" i="5"/>
  <c r="AV341" i="5"/>
  <c r="AJ341" i="5"/>
  <c r="M341" i="5"/>
  <c r="G341" i="5" s="1"/>
  <c r="H341" i="5"/>
  <c r="AV340" i="5"/>
  <c r="AJ340" i="5"/>
  <c r="M340" i="5"/>
  <c r="G340" i="5" s="1"/>
  <c r="H340" i="5"/>
  <c r="AV339" i="5"/>
  <c r="AJ339" i="5"/>
  <c r="M339" i="5"/>
  <c r="H339" i="5"/>
  <c r="AV338" i="5"/>
  <c r="AJ338" i="5"/>
  <c r="M338" i="5"/>
  <c r="G338" i="5" s="1"/>
  <c r="H338" i="5"/>
  <c r="AV337" i="5"/>
  <c r="AJ337" i="5"/>
  <c r="M337" i="5"/>
  <c r="G337" i="5" s="1"/>
  <c r="H337" i="5"/>
  <c r="AV336" i="5"/>
  <c r="AJ336" i="5"/>
  <c r="M336" i="5"/>
  <c r="H336" i="5"/>
  <c r="AV335" i="5"/>
  <c r="AJ335" i="5"/>
  <c r="M335" i="5"/>
  <c r="G335" i="5" s="1"/>
  <c r="H335" i="5"/>
  <c r="AV334" i="5"/>
  <c r="AJ334" i="5"/>
  <c r="M334" i="5"/>
  <c r="G334" i="5" s="1"/>
  <c r="H334" i="5"/>
  <c r="AV333" i="5"/>
  <c r="AJ333" i="5"/>
  <c r="M333" i="5"/>
  <c r="H333" i="5"/>
  <c r="AV332" i="5"/>
  <c r="AJ332" i="5"/>
  <c r="M332" i="5"/>
  <c r="G332" i="5" s="1"/>
  <c r="H332" i="5"/>
  <c r="AV331" i="5"/>
  <c r="AJ331" i="5"/>
  <c r="M331" i="5"/>
  <c r="G331" i="5" s="1"/>
  <c r="H331" i="5"/>
  <c r="AV330" i="5"/>
  <c r="AJ330" i="5"/>
  <c r="M330" i="5"/>
  <c r="H330" i="5"/>
  <c r="AV329" i="5"/>
  <c r="AJ329" i="5"/>
  <c r="M329" i="5"/>
  <c r="G329" i="5" s="1"/>
  <c r="H329" i="5"/>
  <c r="AV328" i="5"/>
  <c r="AJ328" i="5"/>
  <c r="M328" i="5"/>
  <c r="G328" i="5" s="1"/>
  <c r="H328" i="5"/>
  <c r="AV327" i="5"/>
  <c r="AJ327" i="5"/>
  <c r="M327" i="5"/>
  <c r="H327" i="5"/>
  <c r="AV326" i="5"/>
  <c r="AJ326" i="5"/>
  <c r="M326" i="5"/>
  <c r="G326" i="5" s="1"/>
  <c r="H326" i="5"/>
  <c r="AV325" i="5"/>
  <c r="AJ325" i="5"/>
  <c r="M325" i="5"/>
  <c r="G325" i="5" s="1"/>
  <c r="H325" i="5"/>
  <c r="AV324" i="5"/>
  <c r="AJ324" i="5"/>
  <c r="M324" i="5"/>
  <c r="H324" i="5"/>
  <c r="AV323" i="5"/>
  <c r="AJ323" i="5"/>
  <c r="M323" i="5"/>
  <c r="G323" i="5" s="1"/>
  <c r="H323" i="5"/>
  <c r="AV322" i="5"/>
  <c r="AJ322" i="5"/>
  <c r="M322" i="5"/>
  <c r="H322" i="5"/>
  <c r="AV321" i="5"/>
  <c r="AJ321" i="5"/>
  <c r="M321" i="5"/>
  <c r="H321" i="5"/>
  <c r="AV320" i="5"/>
  <c r="AJ320" i="5"/>
  <c r="M320" i="5"/>
  <c r="G320" i="5" s="1"/>
  <c r="H320" i="5"/>
  <c r="AV319" i="5"/>
  <c r="AJ319" i="5"/>
  <c r="M319" i="5"/>
  <c r="H319" i="5"/>
  <c r="AV318" i="5"/>
  <c r="AJ318" i="5"/>
  <c r="M318" i="5"/>
  <c r="H318" i="5"/>
  <c r="AV317" i="5"/>
  <c r="AJ317" i="5"/>
  <c r="M317" i="5"/>
  <c r="G317" i="5" s="1"/>
  <c r="H317" i="5"/>
  <c r="AV316" i="5"/>
  <c r="AJ316" i="5"/>
  <c r="M316" i="5"/>
  <c r="H316" i="5"/>
  <c r="AV315" i="5"/>
  <c r="AJ315" i="5"/>
  <c r="M315" i="5"/>
  <c r="H315" i="5"/>
  <c r="AV314" i="5"/>
  <c r="AJ314" i="5"/>
  <c r="M314" i="5"/>
  <c r="G314" i="5" s="1"/>
  <c r="H314" i="5"/>
  <c r="AV313" i="5"/>
  <c r="AJ313" i="5"/>
  <c r="M313" i="5"/>
  <c r="H313" i="5"/>
  <c r="AV312" i="5"/>
  <c r="AJ312" i="5"/>
  <c r="M312" i="5"/>
  <c r="G312" i="5" s="1"/>
  <c r="H312" i="5"/>
  <c r="AV311" i="5"/>
  <c r="AJ311" i="5"/>
  <c r="M311" i="5"/>
  <c r="G311" i="5" s="1"/>
  <c r="H311" i="5"/>
  <c r="AV310" i="5"/>
  <c r="AJ310" i="5"/>
  <c r="M310" i="5"/>
  <c r="H310" i="5"/>
  <c r="AV309" i="5"/>
  <c r="AJ309" i="5"/>
  <c r="M309" i="5"/>
  <c r="G309" i="5" s="1"/>
  <c r="H309" i="5"/>
  <c r="AV308" i="5"/>
  <c r="AJ308" i="5"/>
  <c r="M308" i="5"/>
  <c r="G308" i="5" s="1"/>
  <c r="H308" i="5"/>
  <c r="AV307" i="5"/>
  <c r="AJ307" i="5"/>
  <c r="M307" i="5"/>
  <c r="H307" i="5"/>
  <c r="G307" i="5" l="1"/>
  <c r="G313" i="5"/>
  <c r="G316" i="5"/>
  <c r="G322" i="5"/>
  <c r="G310" i="5"/>
  <c r="G319" i="5"/>
  <c r="G315" i="5"/>
  <c r="G318" i="5"/>
  <c r="G321" i="5"/>
  <c r="G324" i="5"/>
  <c r="G327" i="5"/>
  <c r="G330" i="5"/>
  <c r="G333" i="5"/>
  <c r="G336" i="5"/>
  <c r="G339" i="5"/>
  <c r="G342" i="5"/>
  <c r="G345" i="5"/>
  <c r="G348" i="5"/>
  <c r="G351" i="5"/>
  <c r="G354" i="5"/>
  <c r="G357" i="5"/>
  <c r="G360" i="5"/>
  <c r="G361" i="5"/>
  <c r="F347" i="5"/>
  <c r="F332" i="5"/>
  <c r="F317" i="5"/>
  <c r="F312" i="5"/>
  <c r="F342" i="5"/>
  <c r="F307" i="5"/>
  <c r="F337" i="5"/>
  <c r="F322" i="5"/>
  <c r="F352" i="5"/>
  <c r="F327" i="5"/>
  <c r="F357" i="5"/>
  <c r="AV306" i="5" l="1"/>
  <c r="AJ306" i="5"/>
  <c r="M306" i="5"/>
  <c r="H306" i="5"/>
  <c r="AV305" i="5"/>
  <c r="AJ305" i="5"/>
  <c r="M305" i="5"/>
  <c r="G305" i="5" s="1"/>
  <c r="H305" i="5"/>
  <c r="AV304" i="5"/>
  <c r="AJ304" i="5"/>
  <c r="M304" i="5"/>
  <c r="H304" i="5"/>
  <c r="AV303" i="5"/>
  <c r="AJ303" i="5"/>
  <c r="M303" i="5"/>
  <c r="H303" i="5"/>
  <c r="AV302" i="5"/>
  <c r="AJ302" i="5"/>
  <c r="M302" i="5"/>
  <c r="G302" i="5" s="1"/>
  <c r="H302" i="5"/>
  <c r="AV301" i="5"/>
  <c r="AJ301" i="5"/>
  <c r="M301" i="5"/>
  <c r="H301" i="5"/>
  <c r="AV300" i="5"/>
  <c r="AJ300" i="5"/>
  <c r="M300" i="5"/>
  <c r="H300" i="5"/>
  <c r="AV299" i="5"/>
  <c r="AJ299" i="5"/>
  <c r="M299" i="5"/>
  <c r="G299" i="5" s="1"/>
  <c r="H299" i="5"/>
  <c r="AV298" i="5"/>
  <c r="AJ298" i="5"/>
  <c r="M298" i="5"/>
  <c r="H298" i="5"/>
  <c r="AV297" i="5"/>
  <c r="AJ297" i="5"/>
  <c r="M297" i="5"/>
  <c r="H297" i="5"/>
  <c r="G297" i="5" l="1"/>
  <c r="G300" i="5"/>
  <c r="G306" i="5"/>
  <c r="G303" i="5"/>
  <c r="G298" i="5"/>
  <c r="G301" i="5"/>
  <c r="G304" i="5"/>
  <c r="F297" i="5"/>
  <c r="F302" i="5"/>
  <c r="AV296" i="5" l="1"/>
  <c r="AJ296" i="5"/>
  <c r="M296" i="5"/>
  <c r="G296" i="5" s="1"/>
  <c r="H296" i="5"/>
  <c r="AV295" i="5"/>
  <c r="AJ295" i="5"/>
  <c r="M295" i="5"/>
  <c r="H295" i="5"/>
  <c r="AV294" i="5"/>
  <c r="AJ294" i="5"/>
  <c r="M294" i="5"/>
  <c r="H294" i="5"/>
  <c r="AV293" i="5"/>
  <c r="AJ293" i="5"/>
  <c r="M293" i="5"/>
  <c r="G293" i="5" s="1"/>
  <c r="H293" i="5"/>
  <c r="AV292" i="5"/>
  <c r="AJ292" i="5"/>
  <c r="M292" i="5"/>
  <c r="H292" i="5"/>
  <c r="AV291" i="5"/>
  <c r="AJ291" i="5"/>
  <c r="M291" i="5"/>
  <c r="H291" i="5"/>
  <c r="AV290" i="5"/>
  <c r="AJ290" i="5"/>
  <c r="M290" i="5"/>
  <c r="G290" i="5" s="1"/>
  <c r="H290" i="5"/>
  <c r="AV289" i="5"/>
  <c r="AJ289" i="5"/>
  <c r="M289" i="5"/>
  <c r="H289" i="5"/>
  <c r="AV288" i="5"/>
  <c r="AJ288" i="5"/>
  <c r="M288" i="5"/>
  <c r="H288" i="5"/>
  <c r="AV287" i="5"/>
  <c r="AJ287" i="5"/>
  <c r="M287" i="5"/>
  <c r="G287" i="5" s="1"/>
  <c r="H287" i="5"/>
  <c r="G289" i="5" l="1"/>
  <c r="G292" i="5"/>
  <c r="G295" i="5"/>
  <c r="G288" i="5"/>
  <c r="G291" i="5"/>
  <c r="G294" i="5"/>
  <c r="F292" i="5"/>
  <c r="F287" i="5"/>
  <c r="AV286" i="5"/>
  <c r="AJ286" i="5"/>
  <c r="M286" i="5"/>
  <c r="G286" i="5" s="1"/>
  <c r="H286" i="5"/>
  <c r="AV285" i="5"/>
  <c r="AJ285" i="5"/>
  <c r="M285" i="5"/>
  <c r="G285" i="5" s="1"/>
  <c r="H285" i="5"/>
  <c r="AV284" i="5"/>
  <c r="AJ284" i="5"/>
  <c r="M284" i="5"/>
  <c r="H284" i="5"/>
  <c r="AV283" i="5"/>
  <c r="AJ283" i="5"/>
  <c r="M283" i="5"/>
  <c r="G283" i="5" s="1"/>
  <c r="H283" i="5"/>
  <c r="AV282" i="5"/>
  <c r="AJ282" i="5"/>
  <c r="M282" i="5"/>
  <c r="G282" i="5" s="1"/>
  <c r="H282" i="5"/>
  <c r="AV281" i="5"/>
  <c r="AJ281" i="5"/>
  <c r="M281" i="5"/>
  <c r="H281" i="5"/>
  <c r="AV280" i="5"/>
  <c r="AJ280" i="5"/>
  <c r="M280" i="5"/>
  <c r="G280" i="5" s="1"/>
  <c r="H280" i="5"/>
  <c r="AV279" i="5"/>
  <c r="AJ279" i="5"/>
  <c r="M279" i="5"/>
  <c r="G279" i="5" s="1"/>
  <c r="H279" i="5"/>
  <c r="AV278" i="5"/>
  <c r="AJ278" i="5"/>
  <c r="M278" i="5"/>
  <c r="H278" i="5"/>
  <c r="AV277" i="5"/>
  <c r="AJ277" i="5"/>
  <c r="M277" i="5"/>
  <c r="G277" i="5" s="1"/>
  <c r="H277" i="5"/>
  <c r="AV276" i="5"/>
  <c r="AJ276" i="5"/>
  <c r="M276" i="5"/>
  <c r="G276" i="5" s="1"/>
  <c r="H276" i="5"/>
  <c r="AV275" i="5"/>
  <c r="AJ275" i="5"/>
  <c r="M275" i="5"/>
  <c r="H275" i="5"/>
  <c r="AV274" i="5"/>
  <c r="AJ274" i="5"/>
  <c r="M274" i="5"/>
  <c r="G274" i="5" s="1"/>
  <c r="H274" i="5"/>
  <c r="AV273" i="5"/>
  <c r="AJ273" i="5"/>
  <c r="M273" i="5"/>
  <c r="G273" i="5" s="1"/>
  <c r="H273" i="5"/>
  <c r="AV272" i="5"/>
  <c r="AJ272" i="5"/>
  <c r="M272" i="5"/>
  <c r="H272" i="5"/>
  <c r="AV271" i="5"/>
  <c r="AJ271" i="5"/>
  <c r="M271" i="5"/>
  <c r="G271" i="5" s="1"/>
  <c r="H271" i="5"/>
  <c r="AV270" i="5"/>
  <c r="AJ270" i="5"/>
  <c r="M270" i="5"/>
  <c r="G270" i="5" s="1"/>
  <c r="H270" i="5"/>
  <c r="AV269" i="5"/>
  <c r="AJ269" i="5"/>
  <c r="M269" i="5"/>
  <c r="H269" i="5"/>
  <c r="AV268" i="5"/>
  <c r="AJ268" i="5"/>
  <c r="M268" i="5"/>
  <c r="G268" i="5" s="1"/>
  <c r="H268" i="5"/>
  <c r="AV267" i="5"/>
  <c r="AJ267" i="5"/>
  <c r="M267" i="5"/>
  <c r="G267" i="5" s="1"/>
  <c r="H267" i="5"/>
  <c r="AV266" i="5"/>
  <c r="AJ266" i="5"/>
  <c r="M266" i="5"/>
  <c r="H266" i="5"/>
  <c r="AV265" i="5"/>
  <c r="AJ265" i="5"/>
  <c r="M265" i="5"/>
  <c r="G265" i="5" s="1"/>
  <c r="H265" i="5"/>
  <c r="AV264" i="5"/>
  <c r="AJ264" i="5"/>
  <c r="M264" i="5"/>
  <c r="G264" i="5" s="1"/>
  <c r="H264" i="5"/>
  <c r="AV263" i="5"/>
  <c r="AJ263" i="5"/>
  <c r="M263" i="5"/>
  <c r="H263" i="5"/>
  <c r="AV262" i="5"/>
  <c r="AJ262" i="5"/>
  <c r="M262" i="5"/>
  <c r="G262" i="5" s="1"/>
  <c r="H262" i="5"/>
  <c r="AV261" i="5"/>
  <c r="AJ261" i="5"/>
  <c r="M261" i="5"/>
  <c r="G261" i="5" s="1"/>
  <c r="H261" i="5"/>
  <c r="AV260" i="5"/>
  <c r="G260" i="5" s="1"/>
  <c r="AJ260" i="5"/>
  <c r="H260" i="5"/>
  <c r="AV259" i="5"/>
  <c r="AJ259" i="5"/>
  <c r="M259" i="5"/>
  <c r="G259" i="5" s="1"/>
  <c r="H259" i="5"/>
  <c r="AV258" i="5"/>
  <c r="AJ258" i="5"/>
  <c r="M258" i="5"/>
  <c r="H258" i="5"/>
  <c r="AV257" i="5"/>
  <c r="AJ257" i="5"/>
  <c r="M257" i="5"/>
  <c r="G257" i="5" s="1"/>
  <c r="H257" i="5"/>
  <c r="G258" i="5" l="1"/>
  <c r="G263" i="5"/>
  <c r="G266" i="5"/>
  <c r="G269" i="5"/>
  <c r="G272" i="5"/>
  <c r="G275" i="5"/>
  <c r="G278" i="5"/>
  <c r="G281" i="5"/>
  <c r="G284" i="5"/>
  <c r="F272" i="5"/>
  <c r="F257" i="5"/>
  <c r="F262" i="5"/>
  <c r="F267" i="5"/>
  <c r="F277" i="5"/>
  <c r="F282" i="5"/>
  <c r="AV256" i="5" l="1"/>
  <c r="AJ256" i="5"/>
  <c r="M256" i="5"/>
  <c r="G256" i="5" s="1"/>
  <c r="H256" i="5"/>
  <c r="AJ255" i="5"/>
  <c r="M255" i="5"/>
  <c r="G255" i="5" s="1"/>
  <c r="H255" i="5"/>
  <c r="AV254" i="5"/>
  <c r="AJ254" i="5"/>
  <c r="M254" i="5"/>
  <c r="G254" i="5" s="1"/>
  <c r="H254" i="5"/>
  <c r="AV253" i="5"/>
  <c r="AJ253" i="5"/>
  <c r="M253" i="5"/>
  <c r="H253" i="5"/>
  <c r="AV252" i="5"/>
  <c r="AJ252" i="5"/>
  <c r="M252" i="5"/>
  <c r="H252" i="5"/>
  <c r="AV251" i="5"/>
  <c r="AJ251" i="5"/>
  <c r="M251" i="5"/>
  <c r="G251" i="5" s="1"/>
  <c r="H251" i="5"/>
  <c r="AV250" i="5"/>
  <c r="AJ250" i="5"/>
  <c r="M250" i="5"/>
  <c r="H250" i="5"/>
  <c r="AV249" i="5"/>
  <c r="AJ249" i="5"/>
  <c r="M249" i="5"/>
  <c r="H249" i="5"/>
  <c r="AV248" i="5"/>
  <c r="AJ248" i="5"/>
  <c r="M248" i="5"/>
  <c r="G248" i="5" s="1"/>
  <c r="H248" i="5"/>
  <c r="AV247" i="5"/>
  <c r="AJ247" i="5"/>
  <c r="M247" i="5"/>
  <c r="H247" i="5"/>
  <c r="AV246" i="5"/>
  <c r="AJ246" i="5"/>
  <c r="M246" i="5"/>
  <c r="H246" i="5"/>
  <c r="AV245" i="5"/>
  <c r="AJ245" i="5"/>
  <c r="M245" i="5"/>
  <c r="G245" i="5" s="1"/>
  <c r="H245" i="5"/>
  <c r="AV244" i="5"/>
  <c r="AJ244" i="5"/>
  <c r="M244" i="5"/>
  <c r="H244" i="5"/>
  <c r="AV243" i="5"/>
  <c r="AJ243" i="5"/>
  <c r="M243" i="5"/>
  <c r="H243" i="5"/>
  <c r="AV242" i="5"/>
  <c r="AJ242" i="5"/>
  <c r="M242" i="5"/>
  <c r="G242" i="5" s="1"/>
  <c r="H242" i="5"/>
  <c r="AV241" i="5"/>
  <c r="AJ241" i="5"/>
  <c r="M241" i="5"/>
  <c r="H241" i="5"/>
  <c r="AJ240" i="5"/>
  <c r="M240" i="5"/>
  <c r="G240" i="5" s="1"/>
  <c r="H240" i="5"/>
  <c r="AV239" i="5"/>
  <c r="AJ239" i="5"/>
  <c r="M239" i="5"/>
  <c r="H239" i="5"/>
  <c r="AV238" i="5"/>
  <c r="AJ238" i="5"/>
  <c r="M238" i="5"/>
  <c r="H238" i="5"/>
  <c r="AV237" i="5"/>
  <c r="AJ237" i="5"/>
  <c r="M237" i="5"/>
  <c r="H237" i="5"/>
  <c r="AV236" i="5"/>
  <c r="AJ236" i="5"/>
  <c r="M236" i="5"/>
  <c r="H236" i="5"/>
  <c r="AJ235" i="5"/>
  <c r="M235" i="5"/>
  <c r="G235" i="5" s="1"/>
  <c r="H235" i="5"/>
  <c r="AV234" i="5"/>
  <c r="AJ234" i="5"/>
  <c r="M234" i="5"/>
  <c r="H234" i="5"/>
  <c r="AV233" i="5"/>
  <c r="AJ233" i="5"/>
  <c r="M233" i="5"/>
  <c r="H233" i="5"/>
  <c r="AV232" i="5"/>
  <c r="AJ232" i="5"/>
  <c r="M232" i="5"/>
  <c r="G232" i="5" s="1"/>
  <c r="H232" i="5"/>
  <c r="AV231" i="5"/>
  <c r="AJ231" i="5"/>
  <c r="M231" i="5"/>
  <c r="H231" i="5"/>
  <c r="AJ230" i="5"/>
  <c r="H230" i="5"/>
  <c r="AV229" i="5"/>
  <c r="AJ229" i="5"/>
  <c r="M229" i="5"/>
  <c r="G229" i="5" s="1"/>
  <c r="H229" i="5"/>
  <c r="AV228" i="5"/>
  <c r="AJ228" i="5"/>
  <c r="M228" i="5"/>
  <c r="H228" i="5"/>
  <c r="AV227" i="5"/>
  <c r="AJ227" i="5"/>
  <c r="M227" i="5"/>
  <c r="H227" i="5"/>
  <c r="AV226" i="5"/>
  <c r="AJ226" i="5"/>
  <c r="M226" i="5"/>
  <c r="G226" i="5" s="1"/>
  <c r="H226" i="5"/>
  <c r="AV225" i="5"/>
  <c r="AJ225" i="5"/>
  <c r="M225" i="5"/>
  <c r="AV224" i="5"/>
  <c r="G224" i="5" s="1"/>
  <c r="AJ224" i="5"/>
  <c r="H224" i="5"/>
  <c r="AV223" i="5"/>
  <c r="AJ223" i="5"/>
  <c r="M223" i="5"/>
  <c r="H223" i="5"/>
  <c r="AV222" i="5"/>
  <c r="AJ222" i="5"/>
  <c r="M222" i="5"/>
  <c r="G222" i="5" s="1"/>
  <c r="H222" i="5"/>
  <c r="AV216" i="5"/>
  <c r="AJ216" i="5"/>
  <c r="M216" i="5"/>
  <c r="H216" i="5"/>
  <c r="AV215" i="5"/>
  <c r="G215" i="5" s="1"/>
  <c r="AJ215" i="5"/>
  <c r="H215" i="5"/>
  <c r="AV214" i="5"/>
  <c r="AJ214" i="5"/>
  <c r="M214" i="5"/>
  <c r="H214" i="5"/>
  <c r="AV213" i="5"/>
  <c r="AJ213" i="5"/>
  <c r="M213" i="5"/>
  <c r="G213" i="5" s="1"/>
  <c r="H213" i="5"/>
  <c r="AV212" i="5"/>
  <c r="G212" i="5" s="1"/>
  <c r="AJ212" i="5"/>
  <c r="H212" i="5"/>
  <c r="AV211" i="5"/>
  <c r="AJ211" i="5"/>
  <c r="M211" i="5"/>
  <c r="G211" i="5" s="1"/>
  <c r="H211" i="5"/>
  <c r="AV209" i="5"/>
  <c r="AJ209" i="5"/>
  <c r="M209" i="5"/>
  <c r="H209" i="5"/>
  <c r="AV208" i="5"/>
  <c r="AJ208" i="5"/>
  <c r="M208" i="5"/>
  <c r="H208" i="5"/>
  <c r="AV206" i="5"/>
  <c r="AJ206" i="5"/>
  <c r="M206" i="5"/>
  <c r="G206" i="5" s="1"/>
  <c r="H206" i="5"/>
  <c r="AV204" i="5"/>
  <c r="AJ204" i="5"/>
  <c r="M204" i="5"/>
  <c r="H204" i="5"/>
  <c r="AV203" i="5"/>
  <c r="AJ203" i="5"/>
  <c r="M203" i="5"/>
  <c r="H203" i="5"/>
  <c r="AV202" i="5"/>
  <c r="AJ202" i="5"/>
  <c r="M202" i="5"/>
  <c r="G202" i="5" s="1"/>
  <c r="H202" i="5"/>
  <c r="AV201" i="5"/>
  <c r="AJ201" i="5"/>
  <c r="M201" i="5"/>
  <c r="H201" i="5"/>
  <c r="AV199" i="5"/>
  <c r="AJ199" i="5"/>
  <c r="M199" i="5"/>
  <c r="H199" i="5"/>
  <c r="AV198" i="5"/>
  <c r="AJ198" i="5"/>
  <c r="M198" i="5"/>
  <c r="H198" i="5"/>
  <c r="AV196" i="5"/>
  <c r="AJ196" i="5"/>
  <c r="M196" i="5"/>
  <c r="H196" i="5"/>
  <c r="AV195" i="5"/>
  <c r="AJ195" i="5"/>
  <c r="M195" i="5"/>
  <c r="H195" i="5"/>
  <c r="AV194" i="5"/>
  <c r="AJ194" i="5"/>
  <c r="M194" i="5"/>
  <c r="G194" i="5" s="1"/>
  <c r="H194" i="5"/>
  <c r="AV193" i="5"/>
  <c r="AJ193" i="5"/>
  <c r="M193" i="5"/>
  <c r="H193" i="5"/>
  <c r="AV192" i="5"/>
  <c r="G192" i="5" s="1"/>
  <c r="AJ192" i="5"/>
  <c r="H192" i="5"/>
  <c r="AV191" i="5"/>
  <c r="AJ191" i="5"/>
  <c r="M191" i="5"/>
  <c r="H191" i="5"/>
  <c r="H190" i="5"/>
  <c r="AV189" i="5"/>
  <c r="AJ189" i="5"/>
  <c r="M189" i="5"/>
  <c r="H189" i="5"/>
  <c r="AV188" i="5"/>
  <c r="AJ188" i="5"/>
  <c r="M188" i="5"/>
  <c r="H188" i="5"/>
  <c r="AV187" i="5"/>
  <c r="AJ187" i="5"/>
  <c r="M187" i="5"/>
  <c r="G187" i="5" s="1"/>
  <c r="H187" i="5"/>
  <c r="AV186" i="5"/>
  <c r="AJ186" i="5"/>
  <c r="M186" i="5"/>
  <c r="H186" i="5"/>
  <c r="AV185" i="5"/>
  <c r="G185" i="5" s="1"/>
  <c r="AJ185" i="5"/>
  <c r="H185" i="5"/>
  <c r="AV184" i="5"/>
  <c r="AJ184" i="5"/>
  <c r="M184" i="5"/>
  <c r="H184" i="5"/>
  <c r="AV183" i="5"/>
  <c r="AJ183" i="5"/>
  <c r="M183" i="5"/>
  <c r="H183" i="5"/>
  <c r="AV182" i="5"/>
  <c r="AJ182" i="5"/>
  <c r="M182" i="5"/>
  <c r="H182" i="5"/>
  <c r="AV181" i="5"/>
  <c r="AJ181" i="5"/>
  <c r="M181" i="5"/>
  <c r="H181" i="5"/>
  <c r="AV179" i="5"/>
  <c r="AJ179" i="5"/>
  <c r="M179" i="5"/>
  <c r="H179" i="5"/>
  <c r="AV178" i="5"/>
  <c r="AJ178" i="5"/>
  <c r="M178" i="5"/>
  <c r="H178" i="5"/>
  <c r="AV177" i="5"/>
  <c r="AJ177" i="5"/>
  <c r="M177" i="5"/>
  <c r="H177" i="5"/>
  <c r="AV176" i="5"/>
  <c r="AJ176" i="5"/>
  <c r="M176" i="5"/>
  <c r="H176" i="5"/>
  <c r="AV175" i="5"/>
  <c r="G175" i="5" s="1"/>
  <c r="AJ175" i="5"/>
  <c r="H175" i="5"/>
  <c r="AV174" i="5"/>
  <c r="AJ174" i="5"/>
  <c r="M174" i="5"/>
  <c r="H174" i="5"/>
  <c r="AV173" i="5"/>
  <c r="AJ173" i="5"/>
  <c r="M173" i="5"/>
  <c r="G173" i="5" s="1"/>
  <c r="H173" i="5"/>
  <c r="AV172" i="5"/>
  <c r="AJ172" i="5"/>
  <c r="M172" i="5"/>
  <c r="H172" i="5"/>
  <c r="AV171" i="5"/>
  <c r="AJ171" i="5"/>
  <c r="M171" i="5"/>
  <c r="H171" i="5"/>
  <c r="AV169" i="5"/>
  <c r="AJ169" i="5"/>
  <c r="M169" i="5"/>
  <c r="G169" i="5" s="1"/>
  <c r="H169" i="5"/>
  <c r="AV168" i="5"/>
  <c r="AJ168" i="5"/>
  <c r="M168" i="5"/>
  <c r="H168" i="5"/>
  <c r="AV167" i="5"/>
  <c r="AJ167" i="5"/>
  <c r="M167" i="5"/>
  <c r="H167" i="5"/>
  <c r="AV166" i="5"/>
  <c r="AJ166" i="5"/>
  <c r="M166" i="5"/>
  <c r="G166" i="5" s="1"/>
  <c r="H166" i="5"/>
  <c r="AV165" i="5"/>
  <c r="AJ165" i="5"/>
  <c r="M165" i="5"/>
  <c r="H165" i="5"/>
  <c r="AV164" i="5"/>
  <c r="AJ164" i="5"/>
  <c r="M164" i="5"/>
  <c r="H164" i="5"/>
  <c r="AV163" i="5"/>
  <c r="AJ163" i="5"/>
  <c r="M163" i="5"/>
  <c r="G163" i="5" s="1"/>
  <c r="H163" i="5"/>
  <c r="AV162" i="5"/>
  <c r="AJ162" i="5"/>
  <c r="M162" i="5"/>
  <c r="H162" i="5"/>
  <c r="AV161" i="5"/>
  <c r="AJ161" i="5"/>
  <c r="M161" i="5"/>
  <c r="H161" i="5"/>
  <c r="H160" i="5"/>
  <c r="AV159" i="5"/>
  <c r="AJ159" i="5"/>
  <c r="M159" i="5"/>
  <c r="H159" i="5"/>
  <c r="AV158" i="5"/>
  <c r="AJ158" i="5"/>
  <c r="M158" i="5"/>
  <c r="H158" i="5"/>
  <c r="AV157" i="5"/>
  <c r="G157" i="5" s="1"/>
  <c r="H157" i="5"/>
  <c r="AV156" i="5"/>
  <c r="AJ156" i="5"/>
  <c r="M156" i="5"/>
  <c r="H156" i="5"/>
  <c r="AV155" i="5"/>
  <c r="AJ155" i="5"/>
  <c r="M155" i="5"/>
  <c r="G155" i="5" s="1"/>
  <c r="H155" i="5"/>
  <c r="AV154" i="5"/>
  <c r="AJ154" i="5"/>
  <c r="M154" i="5"/>
  <c r="H154" i="5"/>
  <c r="AV153" i="5"/>
  <c r="AJ153" i="5"/>
  <c r="M153" i="5"/>
  <c r="H153" i="5"/>
  <c r="AV152" i="5"/>
  <c r="AJ152" i="5"/>
  <c r="M152" i="5"/>
  <c r="G152" i="5" s="1"/>
  <c r="H152" i="5"/>
  <c r="AV151" i="5"/>
  <c r="AJ151" i="5"/>
  <c r="M151" i="5"/>
  <c r="H151" i="5"/>
  <c r="AV150" i="5"/>
  <c r="G150" i="5" s="1"/>
  <c r="AJ150" i="5"/>
  <c r="H150" i="5"/>
  <c r="AV149" i="5"/>
  <c r="AJ149" i="5"/>
  <c r="M149" i="5"/>
  <c r="H149" i="5"/>
  <c r="AV148" i="5"/>
  <c r="AJ148" i="5"/>
  <c r="M148" i="5"/>
  <c r="H148" i="5"/>
  <c r="AV147" i="5"/>
  <c r="AJ147" i="5"/>
  <c r="M147" i="5"/>
  <c r="G147" i="5" s="1"/>
  <c r="H147" i="5"/>
  <c r="AV146" i="5"/>
  <c r="AJ146" i="5"/>
  <c r="M146" i="5"/>
  <c r="H146" i="5"/>
  <c r="AV145" i="5"/>
  <c r="AJ145" i="5"/>
  <c r="M145" i="5"/>
  <c r="H145" i="5"/>
  <c r="AV144" i="5"/>
  <c r="AJ144" i="5"/>
  <c r="M144" i="5"/>
  <c r="G144" i="5" s="1"/>
  <c r="H144" i="5"/>
  <c r="AV143" i="5"/>
  <c r="AJ143" i="5"/>
  <c r="M143" i="5"/>
  <c r="H143" i="5"/>
  <c r="AV142" i="5"/>
  <c r="AJ142" i="5"/>
  <c r="M142" i="5"/>
  <c r="H142" i="5"/>
  <c r="AV141" i="5"/>
  <c r="AJ141" i="5"/>
  <c r="M141" i="5"/>
  <c r="G141" i="5" s="1"/>
  <c r="H141" i="5"/>
  <c r="AV140" i="5"/>
  <c r="AJ140" i="5"/>
  <c r="M140" i="5"/>
  <c r="H140" i="5"/>
  <c r="AV139" i="5"/>
  <c r="AJ139" i="5"/>
  <c r="M139" i="5"/>
  <c r="H139" i="5"/>
  <c r="AV138" i="5"/>
  <c r="AJ138" i="5"/>
  <c r="M138" i="5"/>
  <c r="G138" i="5" s="1"/>
  <c r="H138" i="5"/>
  <c r="AV137" i="5"/>
  <c r="AJ137" i="5"/>
  <c r="M137" i="5"/>
  <c r="H137" i="5"/>
  <c r="AV136" i="5"/>
  <c r="AJ136" i="5"/>
  <c r="M136" i="5"/>
  <c r="H136" i="5"/>
  <c r="AV135" i="5"/>
  <c r="AJ135" i="5"/>
  <c r="M135" i="5"/>
  <c r="H135" i="5"/>
  <c r="AV134" i="5"/>
  <c r="AJ134" i="5"/>
  <c r="M134" i="5"/>
  <c r="H134" i="5"/>
  <c r="AV133" i="5"/>
  <c r="AJ133" i="5"/>
  <c r="M133" i="5"/>
  <c r="L20" i="20" s="1"/>
  <c r="H133" i="5"/>
  <c r="AV132" i="5"/>
  <c r="AJ132" i="5"/>
  <c r="M132" i="5"/>
  <c r="H132" i="5"/>
  <c r="AV131" i="5"/>
  <c r="AJ131" i="5"/>
  <c r="M131" i="5"/>
  <c r="H131" i="5"/>
  <c r="AV130" i="5"/>
  <c r="AJ130" i="5"/>
  <c r="M130" i="5"/>
  <c r="H130" i="5"/>
  <c r="AV129" i="5"/>
  <c r="AJ129" i="5"/>
  <c r="M129" i="5"/>
  <c r="G129" i="5" s="1"/>
  <c r="H129" i="5"/>
  <c r="AV128" i="5"/>
  <c r="AJ128" i="5"/>
  <c r="M128" i="5"/>
  <c r="H128" i="5"/>
  <c r="AV127" i="5"/>
  <c r="AJ127" i="5"/>
  <c r="M127" i="5"/>
  <c r="H127" i="5"/>
  <c r="AV126" i="5"/>
  <c r="AJ126" i="5"/>
  <c r="M126" i="5"/>
  <c r="G126" i="5" s="1"/>
  <c r="H126" i="5"/>
  <c r="AV125" i="5"/>
  <c r="G125" i="5" s="1"/>
  <c r="AJ125" i="5"/>
  <c r="H125" i="5"/>
  <c r="AV124" i="5"/>
  <c r="AJ124" i="5"/>
  <c r="M124" i="5"/>
  <c r="H124" i="5"/>
  <c r="AV123" i="5"/>
  <c r="AJ123" i="5"/>
  <c r="M123" i="5"/>
  <c r="H123" i="5"/>
  <c r="AV122" i="5"/>
  <c r="AJ122" i="5"/>
  <c r="M122" i="5"/>
  <c r="H122" i="5"/>
  <c r="AV121" i="5"/>
  <c r="AJ121" i="5"/>
  <c r="M121" i="5"/>
  <c r="H121" i="5"/>
  <c r="AV120" i="5"/>
  <c r="G120" i="5" s="1"/>
  <c r="AJ120" i="5"/>
  <c r="H120" i="5"/>
  <c r="AV119" i="5"/>
  <c r="AJ119" i="5"/>
  <c r="M119" i="5"/>
  <c r="G119" i="5" s="1"/>
  <c r="H119" i="5"/>
  <c r="AV118" i="5"/>
  <c r="AJ118" i="5"/>
  <c r="M118" i="5"/>
  <c r="H118" i="5"/>
  <c r="AV117" i="5"/>
  <c r="AJ117" i="5"/>
  <c r="M117" i="5"/>
  <c r="H117" i="5"/>
  <c r="AV116" i="5"/>
  <c r="AJ116" i="5"/>
  <c r="M116" i="5"/>
  <c r="G116" i="5" s="1"/>
  <c r="H116" i="5"/>
  <c r="AV115" i="5"/>
  <c r="G115" i="5" s="1"/>
  <c r="AJ115" i="5"/>
  <c r="H115" i="5"/>
  <c r="AV114" i="5"/>
  <c r="AJ114" i="5"/>
  <c r="M114" i="5"/>
  <c r="H114" i="5"/>
  <c r="AV113" i="5"/>
  <c r="AJ113" i="5"/>
  <c r="M113" i="5"/>
  <c r="H113" i="5"/>
  <c r="AV112" i="5"/>
  <c r="AJ112" i="5"/>
  <c r="M112" i="5"/>
  <c r="G112" i="5" s="1"/>
  <c r="H112" i="5"/>
  <c r="AV111" i="5"/>
  <c r="AJ111" i="5"/>
  <c r="M111" i="5"/>
  <c r="H111" i="5"/>
  <c r="AV110" i="5"/>
  <c r="AJ110" i="5"/>
  <c r="M110" i="5"/>
  <c r="H110" i="5"/>
  <c r="AV109" i="5"/>
  <c r="AJ109" i="5"/>
  <c r="M109" i="5"/>
  <c r="G109" i="5" s="1"/>
  <c r="H109" i="5"/>
  <c r="AV108" i="5"/>
  <c r="AJ108" i="5"/>
  <c r="M108" i="5"/>
  <c r="H108" i="5"/>
  <c r="AV107" i="5"/>
  <c r="AJ107" i="5"/>
  <c r="M107" i="5"/>
  <c r="G107" i="5" s="1"/>
  <c r="H107" i="5"/>
  <c r="AV106" i="5"/>
  <c r="AJ106" i="5"/>
  <c r="M106" i="5"/>
  <c r="G106" i="5" s="1"/>
  <c r="H106" i="5"/>
  <c r="AV105" i="5"/>
  <c r="AJ105" i="5"/>
  <c r="M105" i="5"/>
  <c r="H105" i="5"/>
  <c r="AV104" i="5"/>
  <c r="AJ104" i="5"/>
  <c r="M104" i="5"/>
  <c r="G104" i="5" s="1"/>
  <c r="H104" i="5"/>
  <c r="AV103" i="5"/>
  <c r="AJ103" i="5"/>
  <c r="M103" i="5"/>
  <c r="G103" i="5" s="1"/>
  <c r="H103" i="5"/>
  <c r="AV102" i="5"/>
  <c r="AJ102" i="5"/>
  <c r="M102" i="5"/>
  <c r="H102" i="5"/>
  <c r="L19" i="20" l="1"/>
  <c r="G135" i="5"/>
  <c r="L22" i="20"/>
  <c r="L23" i="20"/>
  <c r="L21" i="20"/>
  <c r="G102" i="5"/>
  <c r="G105" i="5"/>
  <c r="G108" i="5"/>
  <c r="F20" i="20" s="1"/>
  <c r="G111" i="5"/>
  <c r="F23" i="20" s="1"/>
  <c r="G114" i="5"/>
  <c r="F21" i="20" s="1"/>
  <c r="G151" i="5"/>
  <c r="G154" i="5"/>
  <c r="G177" i="5"/>
  <c r="G181" i="5"/>
  <c r="G236" i="5"/>
  <c r="G127" i="5"/>
  <c r="G139" i="5"/>
  <c r="G142" i="5"/>
  <c r="G145" i="5"/>
  <c r="G148" i="5"/>
  <c r="G188" i="5"/>
  <c r="G195" i="5"/>
  <c r="G199" i="5"/>
  <c r="G203" i="5"/>
  <c r="G208" i="5"/>
  <c r="G227" i="5"/>
  <c r="G243" i="5"/>
  <c r="G246" i="5"/>
  <c r="G249" i="5"/>
  <c r="G252" i="5"/>
  <c r="G237" i="5"/>
  <c r="G123" i="5"/>
  <c r="G191" i="5"/>
  <c r="G239" i="5"/>
  <c r="G117" i="5"/>
  <c r="G110" i="5"/>
  <c r="G113" i="5"/>
  <c r="G19" i="20"/>
  <c r="G22" i="20"/>
  <c r="G153" i="5"/>
  <c r="G156" i="5"/>
  <c r="G214" i="5"/>
  <c r="G161" i="5"/>
  <c r="G164" i="5"/>
  <c r="G167" i="5"/>
  <c r="G171" i="5"/>
  <c r="G174" i="5"/>
  <c r="G223" i="5"/>
  <c r="G233" i="5"/>
  <c r="G20" i="20"/>
  <c r="G23" i="20"/>
  <c r="G133" i="5"/>
  <c r="G132" i="5"/>
  <c r="G136" i="5"/>
  <c r="G121" i="5"/>
  <c r="G124" i="5"/>
  <c r="G158" i="5"/>
  <c r="G178" i="5"/>
  <c r="G182" i="5"/>
  <c r="G118" i="5"/>
  <c r="G162" i="5"/>
  <c r="G165" i="5"/>
  <c r="G168" i="5"/>
  <c r="G172" i="5"/>
  <c r="G216" i="5"/>
  <c r="G231" i="5"/>
  <c r="G234" i="5"/>
  <c r="G198" i="5"/>
  <c r="F197" i="5"/>
  <c r="G21" i="20"/>
  <c r="G128" i="5"/>
  <c r="G134" i="5"/>
  <c r="G140" i="5"/>
  <c r="G146" i="5"/>
  <c r="G186" i="5"/>
  <c r="G189" i="5"/>
  <c r="G193" i="5"/>
  <c r="G196" i="5"/>
  <c r="G201" i="5"/>
  <c r="G204" i="5"/>
  <c r="G209" i="5"/>
  <c r="G225" i="5"/>
  <c r="G228" i="5"/>
  <c r="G241" i="5"/>
  <c r="G244" i="5"/>
  <c r="G247" i="5"/>
  <c r="G250" i="5"/>
  <c r="G253" i="5"/>
  <c r="G131" i="5"/>
  <c r="G137" i="5"/>
  <c r="G143" i="5"/>
  <c r="G149" i="5"/>
  <c r="G122" i="5"/>
  <c r="G159" i="5"/>
  <c r="G176" i="5"/>
  <c r="G179" i="5"/>
  <c r="G183" i="5"/>
  <c r="G238" i="5"/>
  <c r="G130" i="5"/>
  <c r="G184" i="5"/>
  <c r="F117" i="5"/>
  <c r="F167" i="5"/>
  <c r="F157" i="5"/>
  <c r="F112" i="5"/>
  <c r="F142" i="5"/>
  <c r="F182" i="5"/>
  <c r="F152" i="5"/>
  <c r="F247" i="5"/>
  <c r="F252" i="5"/>
  <c r="F177" i="5"/>
  <c r="F192" i="5"/>
  <c r="F107" i="5"/>
  <c r="F127" i="5"/>
  <c r="F187" i="5"/>
  <c r="F227" i="5"/>
  <c r="F212" i="5"/>
  <c r="F222" i="5"/>
  <c r="F147" i="5"/>
  <c r="F162" i="5"/>
  <c r="F172" i="5"/>
  <c r="F132" i="5"/>
  <c r="F122" i="5"/>
  <c r="F137" i="5"/>
  <c r="F102" i="5"/>
  <c r="F22" i="20" l="1"/>
  <c r="F19" i="20"/>
  <c r="E19" i="20"/>
  <c r="AV101" i="5"/>
  <c r="AJ101" i="5"/>
  <c r="M101" i="5"/>
  <c r="H101" i="5"/>
  <c r="AV100" i="5"/>
  <c r="AJ100" i="5"/>
  <c r="M100" i="5"/>
  <c r="H100" i="5"/>
  <c r="AV99" i="5"/>
  <c r="AJ99" i="5"/>
  <c r="M99" i="5"/>
  <c r="H99" i="5"/>
  <c r="AV98" i="5"/>
  <c r="AJ98" i="5"/>
  <c r="M98" i="5"/>
  <c r="G98" i="5" s="1"/>
  <c r="H98" i="5"/>
  <c r="AV97" i="5"/>
  <c r="AJ97" i="5"/>
  <c r="M97" i="5"/>
  <c r="H97" i="5"/>
  <c r="AV96" i="5"/>
  <c r="AJ96" i="5"/>
  <c r="M96" i="5"/>
  <c r="H96" i="5"/>
  <c r="AV95" i="5"/>
  <c r="AJ95" i="5"/>
  <c r="M95" i="5"/>
  <c r="G95" i="5" s="1"/>
  <c r="H95" i="5"/>
  <c r="AV94" i="5"/>
  <c r="AJ94" i="5"/>
  <c r="M94" i="5"/>
  <c r="H94" i="5"/>
  <c r="AV93" i="5"/>
  <c r="AJ93" i="5"/>
  <c r="M93" i="5"/>
  <c r="H93" i="5"/>
  <c r="AV92" i="5"/>
  <c r="AJ92" i="5"/>
  <c r="M92" i="5"/>
  <c r="G92" i="5" s="1"/>
  <c r="H92" i="5"/>
  <c r="AV91" i="5"/>
  <c r="AJ91" i="5"/>
  <c r="M91" i="5"/>
  <c r="H91" i="5"/>
  <c r="AV90" i="5"/>
  <c r="AJ90" i="5"/>
  <c r="M90" i="5"/>
  <c r="H90" i="5"/>
  <c r="AV89" i="5"/>
  <c r="AJ89" i="5"/>
  <c r="M89" i="5"/>
  <c r="G89" i="5" s="1"/>
  <c r="H89" i="5"/>
  <c r="AV88" i="5"/>
  <c r="AJ88" i="5"/>
  <c r="M88" i="5"/>
  <c r="H88" i="5"/>
  <c r="AV87" i="5"/>
  <c r="AJ87" i="5"/>
  <c r="M87" i="5"/>
  <c r="H87" i="5"/>
  <c r="G101" i="5" l="1"/>
  <c r="G88" i="5"/>
  <c r="G91" i="5"/>
  <c r="G94" i="5"/>
  <c r="G97" i="5"/>
  <c r="G100" i="5"/>
  <c r="G90" i="5"/>
  <c r="G96" i="5"/>
  <c r="G87" i="5"/>
  <c r="G93" i="5"/>
  <c r="G99" i="5"/>
  <c r="F87" i="5"/>
  <c r="F92" i="5"/>
  <c r="F97" i="5"/>
  <c r="AV86" i="5" l="1"/>
  <c r="AJ86" i="5"/>
  <c r="M86" i="5"/>
  <c r="H86" i="5"/>
  <c r="AV85" i="5"/>
  <c r="AJ85" i="5"/>
  <c r="M85" i="5"/>
  <c r="H85" i="5"/>
  <c r="AV84" i="5"/>
  <c r="AJ84" i="5"/>
  <c r="M84" i="5"/>
  <c r="H84" i="5"/>
  <c r="AV83" i="5"/>
  <c r="AJ83" i="5"/>
  <c r="M83" i="5"/>
  <c r="H83" i="5"/>
  <c r="AV82" i="5"/>
  <c r="AJ82" i="5"/>
  <c r="M82" i="5"/>
  <c r="H82" i="5"/>
  <c r="AV81" i="5"/>
  <c r="AJ81" i="5"/>
  <c r="M81" i="5"/>
  <c r="H81" i="5"/>
  <c r="AV80" i="5"/>
  <c r="AJ80" i="5"/>
  <c r="M80" i="5"/>
  <c r="G80" i="5" s="1"/>
  <c r="H80" i="5"/>
  <c r="AV79" i="5"/>
  <c r="AJ79" i="5"/>
  <c r="M79" i="5"/>
  <c r="H79" i="5"/>
  <c r="AV78" i="5"/>
  <c r="AJ78" i="5"/>
  <c r="M78" i="5"/>
  <c r="H78" i="5"/>
  <c r="AV77" i="5"/>
  <c r="AJ77" i="5"/>
  <c r="M77" i="5"/>
  <c r="G77" i="5" s="1"/>
  <c r="H77" i="5"/>
  <c r="AV76" i="5"/>
  <c r="AJ76" i="5"/>
  <c r="M76" i="5"/>
  <c r="H76" i="5"/>
  <c r="AV75" i="5"/>
  <c r="AJ75" i="5"/>
  <c r="M75" i="5"/>
  <c r="H75" i="5"/>
  <c r="AV74" i="5"/>
  <c r="AJ74" i="5"/>
  <c r="M74" i="5"/>
  <c r="G74" i="5" s="1"/>
  <c r="H74" i="5"/>
  <c r="AV73" i="5"/>
  <c r="AJ73" i="5"/>
  <c r="M73" i="5"/>
  <c r="H73" i="5"/>
  <c r="AV72" i="5"/>
  <c r="AJ72" i="5"/>
  <c r="M72" i="5"/>
  <c r="H72" i="5"/>
  <c r="AV71" i="5"/>
  <c r="AJ71" i="5"/>
  <c r="M71" i="5"/>
  <c r="G71" i="5" s="1"/>
  <c r="H71" i="5"/>
  <c r="AV70" i="5"/>
  <c r="AJ70" i="5"/>
  <c r="M70" i="5"/>
  <c r="H70" i="5"/>
  <c r="AV69" i="5"/>
  <c r="AJ69" i="5"/>
  <c r="M69" i="5"/>
  <c r="H69" i="5"/>
  <c r="AV68" i="5"/>
  <c r="AJ68" i="5"/>
  <c r="M68" i="5"/>
  <c r="G68" i="5" s="1"/>
  <c r="H68" i="5"/>
  <c r="AV67" i="5"/>
  <c r="AJ67" i="5"/>
  <c r="M67" i="5"/>
  <c r="H67" i="5"/>
  <c r="AV66" i="5"/>
  <c r="AJ66" i="5"/>
  <c r="M66" i="5"/>
  <c r="H66" i="5"/>
  <c r="AV65" i="5"/>
  <c r="AJ65" i="5"/>
  <c r="M65" i="5"/>
  <c r="G65" i="5" s="1"/>
  <c r="H65" i="5"/>
  <c r="AV64" i="5"/>
  <c r="AJ64" i="5"/>
  <c r="M64" i="5"/>
  <c r="H64" i="5"/>
  <c r="AV63" i="5"/>
  <c r="AJ63" i="5"/>
  <c r="M63" i="5"/>
  <c r="H63" i="5"/>
  <c r="AV62" i="5"/>
  <c r="AJ62" i="5"/>
  <c r="M62" i="5"/>
  <c r="G62" i="5" s="1"/>
  <c r="H62" i="5"/>
  <c r="AV61" i="5"/>
  <c r="AJ61" i="5"/>
  <c r="M61" i="5"/>
  <c r="H61" i="5"/>
  <c r="AV60" i="5"/>
  <c r="AJ60" i="5"/>
  <c r="M60" i="5"/>
  <c r="H60" i="5"/>
  <c r="AV59" i="5"/>
  <c r="AJ59" i="5"/>
  <c r="M59" i="5"/>
  <c r="G59" i="5" s="1"/>
  <c r="H59" i="5"/>
  <c r="AV58" i="5"/>
  <c r="AJ58" i="5"/>
  <c r="M58" i="5"/>
  <c r="H58" i="5"/>
  <c r="AV57" i="5"/>
  <c r="AJ57" i="5"/>
  <c r="M57" i="5"/>
  <c r="H57" i="5"/>
  <c r="AV56" i="5"/>
  <c r="AJ56" i="5"/>
  <c r="M56" i="5"/>
  <c r="G56" i="5" s="1"/>
  <c r="H56" i="5"/>
  <c r="AV55" i="5"/>
  <c r="AJ55" i="5"/>
  <c r="M55" i="5"/>
  <c r="H55" i="5"/>
  <c r="AV54" i="5"/>
  <c r="AJ54" i="5"/>
  <c r="M54" i="5"/>
  <c r="H54" i="5"/>
  <c r="AV53" i="5"/>
  <c r="AJ53" i="5"/>
  <c r="M53" i="5"/>
  <c r="G53" i="5" s="1"/>
  <c r="H53" i="5"/>
  <c r="AV52" i="5"/>
  <c r="AJ52" i="5"/>
  <c r="M52" i="5"/>
  <c r="H52" i="5"/>
  <c r="AV51" i="5"/>
  <c r="AJ51" i="5"/>
  <c r="M51" i="5"/>
  <c r="H51" i="5"/>
  <c r="AV50" i="5"/>
  <c r="AJ50" i="5"/>
  <c r="M50" i="5"/>
  <c r="G50" i="5" s="1"/>
  <c r="H50" i="5"/>
  <c r="AV49" i="5"/>
  <c r="AJ49" i="5"/>
  <c r="M49" i="5"/>
  <c r="H49" i="5"/>
  <c r="AV48" i="5"/>
  <c r="AJ48" i="5"/>
  <c r="M48" i="5"/>
  <c r="H48" i="5"/>
  <c r="AV47" i="5"/>
  <c r="AJ47" i="5"/>
  <c r="M47" i="5"/>
  <c r="G47" i="5" s="1"/>
  <c r="H47" i="5"/>
  <c r="AV46" i="5"/>
  <c r="AJ46" i="5"/>
  <c r="M46" i="5"/>
  <c r="H46" i="5"/>
  <c r="AV45" i="5"/>
  <c r="AJ45" i="5"/>
  <c r="M45" i="5"/>
  <c r="H45" i="5"/>
  <c r="AV44" i="5"/>
  <c r="AJ44" i="5"/>
  <c r="M44" i="5"/>
  <c r="G44" i="5" s="1"/>
  <c r="H44" i="5"/>
  <c r="AV43" i="5"/>
  <c r="AJ43" i="5"/>
  <c r="M43" i="5"/>
  <c r="H43" i="5"/>
  <c r="AV42" i="5"/>
  <c r="AJ42" i="5"/>
  <c r="M42" i="5"/>
  <c r="H42" i="5"/>
  <c r="AV41" i="5"/>
  <c r="AJ41" i="5"/>
  <c r="M41" i="5"/>
  <c r="G41" i="5" s="1"/>
  <c r="H41" i="5"/>
  <c r="AV40" i="5"/>
  <c r="AJ40" i="5"/>
  <c r="M40" i="5"/>
  <c r="H40" i="5"/>
  <c r="AV39" i="5"/>
  <c r="AJ39" i="5"/>
  <c r="M39" i="5"/>
  <c r="H39" i="5"/>
  <c r="AV38" i="5"/>
  <c r="AJ38" i="5"/>
  <c r="M38" i="5"/>
  <c r="G38" i="5" s="1"/>
  <c r="H38" i="5"/>
  <c r="AV37" i="5"/>
  <c r="AJ37" i="5"/>
  <c r="M37" i="5"/>
  <c r="H37" i="5"/>
  <c r="AV36" i="5"/>
  <c r="AJ36" i="5"/>
  <c r="M36" i="5"/>
  <c r="H36" i="5"/>
  <c r="AV35" i="5"/>
  <c r="AJ35" i="5"/>
  <c r="M35" i="5"/>
  <c r="H35" i="5"/>
  <c r="AV34" i="5"/>
  <c r="AJ34" i="5"/>
  <c r="M34" i="5"/>
  <c r="H34" i="5"/>
  <c r="AV33" i="5"/>
  <c r="AJ33" i="5"/>
  <c r="M33" i="5"/>
  <c r="H33" i="5"/>
  <c r="AV32" i="5"/>
  <c r="AJ32" i="5"/>
  <c r="M32" i="5"/>
  <c r="H32" i="5"/>
  <c r="AV31" i="5"/>
  <c r="AJ31" i="5"/>
  <c r="M31" i="5"/>
  <c r="H31" i="5"/>
  <c r="AV30" i="5"/>
  <c r="AJ30" i="5"/>
  <c r="M30" i="5"/>
  <c r="H30" i="5"/>
  <c r="AV29" i="5"/>
  <c r="AJ29" i="5"/>
  <c r="M29" i="5"/>
  <c r="H29" i="5"/>
  <c r="AV28" i="5"/>
  <c r="AJ28" i="5"/>
  <c r="M28" i="5"/>
  <c r="H28" i="5"/>
  <c r="AV27" i="5"/>
  <c r="AJ27" i="5"/>
  <c r="M27" i="5"/>
  <c r="H27" i="5"/>
  <c r="AV26" i="5"/>
  <c r="AJ26" i="5"/>
  <c r="M26" i="5"/>
  <c r="H26" i="5"/>
  <c r="AV25" i="5"/>
  <c r="AJ25" i="5"/>
  <c r="M25" i="5"/>
  <c r="H25" i="5"/>
  <c r="AV24" i="5"/>
  <c r="AJ24" i="5"/>
  <c r="M24" i="5"/>
  <c r="H24" i="5"/>
  <c r="AV23" i="5"/>
  <c r="AJ23" i="5"/>
  <c r="M23" i="5"/>
  <c r="H23" i="5"/>
  <c r="AV22" i="5"/>
  <c r="AJ22" i="5"/>
  <c r="M22" i="5"/>
  <c r="G22" i="5" s="1"/>
  <c r="H22" i="5"/>
  <c r="AV21" i="5"/>
  <c r="AJ21" i="5"/>
  <c r="M21" i="5"/>
  <c r="H21" i="5"/>
  <c r="AV20" i="5"/>
  <c r="AJ20" i="5"/>
  <c r="M20" i="5"/>
  <c r="H20" i="5"/>
  <c r="AV19" i="5"/>
  <c r="AJ19" i="5"/>
  <c r="M19" i="5"/>
  <c r="G19" i="5" s="1"/>
  <c r="H19" i="5"/>
  <c r="AV18" i="5"/>
  <c r="AJ18" i="5"/>
  <c r="M18" i="5"/>
  <c r="H18" i="5"/>
  <c r="AV17" i="5"/>
  <c r="AJ17" i="5"/>
  <c r="M17" i="5"/>
  <c r="H17" i="5"/>
  <c r="AV16" i="5"/>
  <c r="AJ16" i="5"/>
  <c r="M16" i="5"/>
  <c r="G16" i="5" s="1"/>
  <c r="H16" i="5"/>
  <c r="AV15" i="5"/>
  <c r="AJ15" i="5"/>
  <c r="M15" i="5"/>
  <c r="H15" i="5"/>
  <c r="AV14" i="5"/>
  <c r="AJ14" i="5"/>
  <c r="M14" i="5"/>
  <c r="H14" i="5"/>
  <c r="AV13" i="5"/>
  <c r="AJ13" i="5"/>
  <c r="M13" i="5"/>
  <c r="G13" i="5" s="1"/>
  <c r="H13" i="5"/>
  <c r="AV12" i="5"/>
  <c r="AJ12" i="5"/>
  <c r="M12" i="5"/>
  <c r="H12" i="5"/>
  <c r="AV11" i="5"/>
  <c r="AJ11" i="5"/>
  <c r="M11" i="5"/>
  <c r="H11" i="5"/>
  <c r="AV10" i="5"/>
  <c r="AJ10" i="5"/>
  <c r="M10" i="5"/>
  <c r="G10" i="5" s="1"/>
  <c r="H10" i="5"/>
  <c r="AV9" i="5"/>
  <c r="AJ9" i="5"/>
  <c r="M9" i="5"/>
  <c r="H9" i="5"/>
  <c r="AV8" i="5"/>
  <c r="AJ8" i="5"/>
  <c r="M8" i="5"/>
  <c r="H8" i="5"/>
  <c r="AV7" i="5"/>
  <c r="AJ7" i="5"/>
  <c r="M7" i="5"/>
  <c r="H7" i="5"/>
  <c r="G14" i="5" l="1"/>
  <c r="G23" i="5"/>
  <c r="G26" i="5"/>
  <c r="G35" i="5"/>
  <c r="G17" i="5"/>
  <c r="G20" i="5"/>
  <c r="G29" i="5"/>
  <c r="G32" i="5"/>
  <c r="G25" i="5"/>
  <c r="G28" i="5"/>
  <c r="G31" i="5"/>
  <c r="G34" i="5"/>
  <c r="G37" i="5"/>
  <c r="G40" i="5"/>
  <c r="G43" i="5"/>
  <c r="G46" i="5"/>
  <c r="G49" i="5"/>
  <c r="G52" i="5"/>
  <c r="G58" i="5"/>
  <c r="G61" i="5"/>
  <c r="G64" i="5"/>
  <c r="G67" i="5"/>
  <c r="G70" i="5"/>
  <c r="G73" i="5"/>
  <c r="G76" i="5"/>
  <c r="G79" i="5"/>
  <c r="G82" i="5"/>
  <c r="G85" i="5"/>
  <c r="G83" i="5"/>
  <c r="G86" i="5"/>
  <c r="G9" i="20"/>
  <c r="G12" i="5"/>
  <c r="G15" i="5"/>
  <c r="G18" i="5"/>
  <c r="G21" i="5"/>
  <c r="G24" i="5"/>
  <c r="G27" i="5"/>
  <c r="G30" i="5"/>
  <c r="G33" i="5"/>
  <c r="G36" i="5"/>
  <c r="G39" i="5"/>
  <c r="G42" i="5"/>
  <c r="G45" i="5"/>
  <c r="G48" i="5"/>
  <c r="G51" i="5"/>
  <c r="G54" i="5"/>
  <c r="G57" i="5"/>
  <c r="G60" i="5"/>
  <c r="G63" i="5"/>
  <c r="G7" i="20"/>
  <c r="G66" i="5"/>
  <c r="G69" i="5"/>
  <c r="G72" i="5"/>
  <c r="G75" i="5"/>
  <c r="G78" i="5"/>
  <c r="G81" i="5"/>
  <c r="G84" i="5"/>
  <c r="G10" i="20"/>
  <c r="L9" i="20"/>
  <c r="G9" i="5"/>
  <c r="G8" i="20"/>
  <c r="G11" i="20"/>
  <c r="G7" i="5"/>
  <c r="L7" i="20"/>
  <c r="L8" i="20"/>
  <c r="G8" i="5"/>
  <c r="L11" i="20"/>
  <c r="G11" i="5"/>
  <c r="G55" i="5"/>
  <c r="L10" i="20"/>
  <c r="F52" i="5"/>
  <c r="F12" i="5"/>
  <c r="F47" i="5"/>
  <c r="F7" i="5"/>
  <c r="F67" i="5"/>
  <c r="F32" i="5"/>
  <c r="F82" i="5"/>
  <c r="F77" i="5"/>
  <c r="F57" i="5"/>
  <c r="F62" i="5"/>
  <c r="F37" i="5"/>
  <c r="F22" i="5"/>
  <c r="F72" i="5"/>
  <c r="F17" i="5"/>
  <c r="F42" i="5"/>
  <c r="E7" i="20" l="1"/>
  <c r="F7" i="20"/>
  <c r="F9" i="20"/>
  <c r="F10" i="20"/>
  <c r="F11" i="20"/>
  <c r="F8" i="20"/>
  <c r="R7" i="21"/>
  <c r="S7" i="21"/>
  <c r="R8" i="21"/>
  <c r="S8" i="21"/>
  <c r="R9" i="21"/>
  <c r="S9" i="21"/>
  <c r="R10" i="21"/>
  <c r="S10" i="21"/>
  <c r="R11" i="21"/>
  <c r="S11" i="21"/>
  <c r="M7" i="21"/>
  <c r="M8" i="21"/>
  <c r="M9" i="21"/>
  <c r="M10" i="21"/>
  <c r="M11" i="21"/>
  <c r="F12" i="20" l="1"/>
  <c r="M12" i="21"/>
  <c r="S12" i="21"/>
  <c r="R12" i="21"/>
  <c r="AH115" i="20" l="1"/>
  <c r="AH118" i="20"/>
  <c r="AG118" i="20"/>
  <c r="AF118" i="20"/>
  <c r="AG115" i="20"/>
  <c r="AF115" i="20"/>
  <c r="H115" i="20"/>
  <c r="I115" i="20"/>
  <c r="J115" i="20"/>
  <c r="K115" i="20"/>
  <c r="X115" i="20"/>
  <c r="Y115" i="20"/>
  <c r="Z115" i="20"/>
  <c r="AA115" i="20"/>
  <c r="AB115" i="20"/>
  <c r="AC115" i="20"/>
  <c r="AD115" i="20"/>
  <c r="AE115" i="20"/>
  <c r="AJ115" i="20"/>
  <c r="AK115" i="20"/>
  <c r="AL115" i="20"/>
  <c r="AM115" i="20"/>
  <c r="AN115" i="20"/>
  <c r="AO115" i="20"/>
  <c r="AP115" i="20"/>
  <c r="AQ115" i="20"/>
  <c r="AR115" i="20"/>
  <c r="AS115" i="20"/>
  <c r="AT115" i="20"/>
  <c r="AV115" i="20"/>
  <c r="AW115" i="20"/>
  <c r="AX115" i="20"/>
  <c r="AY115" i="20"/>
  <c r="AZ115" i="20"/>
  <c r="BA115" i="20"/>
  <c r="BB115" i="20"/>
  <c r="BC115" i="20"/>
  <c r="BD115" i="20"/>
  <c r="H116" i="20"/>
  <c r="I116" i="20"/>
  <c r="J116" i="20"/>
  <c r="K116" i="20"/>
  <c r="X116" i="20"/>
  <c r="Y116" i="20"/>
  <c r="Z116" i="20"/>
  <c r="AA116" i="20"/>
  <c r="AB116" i="20"/>
  <c r="AC116" i="20"/>
  <c r="AD116" i="20"/>
  <c r="AE116" i="20"/>
  <c r="AJ116" i="20"/>
  <c r="AK116" i="20"/>
  <c r="AL116" i="20"/>
  <c r="AM116" i="20"/>
  <c r="AN116" i="20"/>
  <c r="AO116" i="20"/>
  <c r="AP116" i="20"/>
  <c r="AQ116" i="20"/>
  <c r="AR116" i="20"/>
  <c r="AS116" i="20"/>
  <c r="AT116" i="20"/>
  <c r="AV116" i="20"/>
  <c r="AW116" i="20"/>
  <c r="AX116" i="20"/>
  <c r="AY116" i="20"/>
  <c r="AZ116" i="20"/>
  <c r="BA116" i="20"/>
  <c r="BB116" i="20"/>
  <c r="BC116" i="20"/>
  <c r="BD116" i="20"/>
  <c r="H117" i="20"/>
  <c r="I117" i="20"/>
  <c r="J117" i="20"/>
  <c r="K117" i="20"/>
  <c r="X117" i="20"/>
  <c r="Y117" i="20"/>
  <c r="Z117" i="20"/>
  <c r="AA117" i="20"/>
  <c r="AB117" i="20"/>
  <c r="AC117" i="20"/>
  <c r="AD117" i="20"/>
  <c r="AE117" i="20"/>
  <c r="AJ117" i="20"/>
  <c r="AK117" i="20"/>
  <c r="AL117" i="20"/>
  <c r="AM117" i="20"/>
  <c r="AN117" i="20"/>
  <c r="AO117" i="20"/>
  <c r="AP117" i="20"/>
  <c r="AQ117" i="20"/>
  <c r="AR117" i="20"/>
  <c r="AS117" i="20"/>
  <c r="AT117" i="20"/>
  <c r="AV117" i="20"/>
  <c r="AW117" i="20"/>
  <c r="AX117" i="20"/>
  <c r="AY117" i="20"/>
  <c r="AZ117" i="20"/>
  <c r="BA117" i="20"/>
  <c r="BB117" i="20"/>
  <c r="BC117" i="20"/>
  <c r="BD117" i="20"/>
  <c r="H118" i="20"/>
  <c r="I118" i="20"/>
  <c r="J118" i="20"/>
  <c r="K118" i="20"/>
  <c r="X118" i="20"/>
  <c r="Y118" i="20"/>
  <c r="Z118" i="20"/>
  <c r="AA118" i="20"/>
  <c r="AB118" i="20"/>
  <c r="AC118" i="20"/>
  <c r="AD118" i="20"/>
  <c r="AE118" i="20"/>
  <c r="AJ118" i="20"/>
  <c r="AK118" i="20"/>
  <c r="AL118" i="20"/>
  <c r="AM118" i="20"/>
  <c r="AN118" i="20"/>
  <c r="AO118" i="20"/>
  <c r="AP118" i="20"/>
  <c r="AQ118" i="20"/>
  <c r="AR118" i="20"/>
  <c r="AS118" i="20"/>
  <c r="AT118" i="20"/>
  <c r="AV118" i="20"/>
  <c r="AW118" i="20"/>
  <c r="AX118" i="20"/>
  <c r="AY118" i="20"/>
  <c r="AZ118" i="20"/>
  <c r="BA118" i="20"/>
  <c r="BB118" i="20"/>
  <c r="BC118" i="20"/>
  <c r="BD118" i="20"/>
  <c r="H119" i="20"/>
  <c r="I119" i="20"/>
  <c r="J119" i="20"/>
  <c r="K119" i="20"/>
  <c r="X119" i="20"/>
  <c r="Y119" i="20"/>
  <c r="Z119" i="20"/>
  <c r="AA119" i="20"/>
  <c r="AB119" i="20"/>
  <c r="AC119" i="20"/>
  <c r="AD119" i="20"/>
  <c r="AE119" i="20"/>
  <c r="AJ119" i="20"/>
  <c r="AK119" i="20"/>
  <c r="AL119" i="20"/>
  <c r="AM119" i="20"/>
  <c r="AN119" i="20"/>
  <c r="AO119" i="20"/>
  <c r="AP119" i="20"/>
  <c r="AQ119" i="20"/>
  <c r="AR119" i="20"/>
  <c r="AS119" i="20"/>
  <c r="AT119" i="20"/>
  <c r="AV119" i="20"/>
  <c r="AW119" i="20"/>
  <c r="AX119" i="20"/>
  <c r="AY119" i="20"/>
  <c r="AZ119" i="20"/>
  <c r="BA119" i="20"/>
  <c r="BB119" i="20"/>
  <c r="BC119" i="20"/>
  <c r="BD119" i="20"/>
  <c r="L39" i="20"/>
  <c r="L44" i="20"/>
  <c r="L61" i="20"/>
  <c r="L109" i="20"/>
  <c r="L111" i="20"/>
  <c r="L112" i="20"/>
  <c r="L121" i="20"/>
  <c r="L123" i="20"/>
  <c r="L124" i="20"/>
  <c r="L125" i="20"/>
  <c r="L139" i="20"/>
  <c r="E139" i="20" s="1"/>
  <c r="L140" i="20"/>
  <c r="L142" i="20"/>
  <c r="L143" i="20"/>
  <c r="AH148" i="20"/>
  <c r="AG148" i="20"/>
  <c r="AF148" i="20"/>
  <c r="AH145" i="20"/>
  <c r="AG145" i="20"/>
  <c r="AF145" i="20"/>
  <c r="AH142" i="20"/>
  <c r="AG142" i="20"/>
  <c r="AF142" i="20"/>
  <c r="AH139" i="20"/>
  <c r="AG139" i="20"/>
  <c r="AF139" i="20"/>
  <c r="AH136" i="20"/>
  <c r="AG136" i="20"/>
  <c r="AF136" i="20"/>
  <c r="AH133" i="20"/>
  <c r="AG133" i="20"/>
  <c r="AF133" i="20"/>
  <c r="AH124" i="20"/>
  <c r="AG124" i="20"/>
  <c r="AF124" i="20"/>
  <c r="AH121" i="20"/>
  <c r="AG121" i="20"/>
  <c r="AF121" i="20"/>
  <c r="AH112" i="20"/>
  <c r="AG112" i="20"/>
  <c r="AF112" i="20"/>
  <c r="AH109" i="20"/>
  <c r="AG109" i="20"/>
  <c r="AF109" i="20"/>
  <c r="AH106" i="20"/>
  <c r="AG106" i="20"/>
  <c r="AF106" i="20"/>
  <c r="AH105" i="20"/>
  <c r="AG105" i="20"/>
  <c r="AF105" i="20"/>
  <c r="AH103" i="20"/>
  <c r="AG103" i="20"/>
  <c r="AF103" i="20"/>
  <c r="AH100" i="20"/>
  <c r="AG100" i="20"/>
  <c r="AF100" i="20"/>
  <c r="AH97" i="20"/>
  <c r="AG97" i="20"/>
  <c r="AF97" i="20"/>
  <c r="AH94" i="20"/>
  <c r="AG94" i="20"/>
  <c r="AF94" i="20"/>
  <c r="AH93" i="20"/>
  <c r="AG93" i="20"/>
  <c r="AF93" i="20"/>
  <c r="AH91" i="20"/>
  <c r="AG91" i="20"/>
  <c r="AF91" i="20"/>
  <c r="AH88" i="20"/>
  <c r="AG88" i="20"/>
  <c r="AF88" i="20"/>
  <c r="AH85" i="20"/>
  <c r="AG85" i="20"/>
  <c r="AF85" i="20"/>
  <c r="AH83" i="20"/>
  <c r="AG83" i="20"/>
  <c r="AF83" i="20"/>
  <c r="AH82" i="20"/>
  <c r="AG82" i="20"/>
  <c r="AF82" i="20"/>
  <c r="AH81" i="20"/>
  <c r="AG81" i="20"/>
  <c r="AF81" i="20"/>
  <c r="AH80" i="20"/>
  <c r="AG80" i="20"/>
  <c r="AF80" i="20"/>
  <c r="AH79" i="20"/>
  <c r="AG79" i="20"/>
  <c r="AF79" i="20"/>
  <c r="AH76" i="20"/>
  <c r="AG76" i="20"/>
  <c r="AF76" i="20"/>
  <c r="AH75" i="20"/>
  <c r="AG75" i="20"/>
  <c r="AF75" i="20"/>
  <c r="AH73" i="20"/>
  <c r="AG73" i="20"/>
  <c r="AF73" i="20"/>
  <c r="AH70" i="20"/>
  <c r="AG70" i="20"/>
  <c r="AF70" i="20"/>
  <c r="AH67" i="20"/>
  <c r="AG67" i="20"/>
  <c r="AF67" i="20"/>
  <c r="AH64" i="20"/>
  <c r="AG64" i="20"/>
  <c r="AF64" i="20"/>
  <c r="AH61" i="20"/>
  <c r="AG61" i="20"/>
  <c r="AF61" i="20"/>
  <c r="AH58" i="20"/>
  <c r="AG58" i="20"/>
  <c r="AF58" i="20"/>
  <c r="AH55" i="20"/>
  <c r="AG55" i="20"/>
  <c r="AF55" i="20"/>
  <c r="AH52" i="20"/>
  <c r="AG52" i="20"/>
  <c r="AF52" i="20"/>
  <c r="AH51" i="20"/>
  <c r="AG51" i="20"/>
  <c r="AF51" i="20"/>
  <c r="AH49" i="20"/>
  <c r="AG49" i="20"/>
  <c r="AF49" i="20"/>
  <c r="AH46" i="20"/>
  <c r="AG46" i="20"/>
  <c r="AF46" i="20"/>
  <c r="AH43" i="20"/>
  <c r="AG43" i="20"/>
  <c r="AF43" i="20"/>
  <c r="AH40" i="20"/>
  <c r="AG40" i="20"/>
  <c r="AF40" i="20"/>
  <c r="AH37" i="20"/>
  <c r="AG37" i="20"/>
  <c r="AF37" i="20"/>
  <c r="AH34" i="20"/>
  <c r="AG34" i="20"/>
  <c r="AF34" i="20"/>
  <c r="AH31" i="20"/>
  <c r="AG31" i="20"/>
  <c r="AF31" i="20"/>
  <c r="AH28" i="20"/>
  <c r="AG28" i="20"/>
  <c r="AF28" i="20"/>
  <c r="AH25" i="20"/>
  <c r="AG25" i="20"/>
  <c r="AF25" i="20"/>
  <c r="H145" i="20"/>
  <c r="I145" i="20"/>
  <c r="J145" i="20"/>
  <c r="K145" i="20"/>
  <c r="X145" i="20"/>
  <c r="Y145" i="20"/>
  <c r="Z145" i="20"/>
  <c r="AA145" i="20"/>
  <c r="AB145" i="20"/>
  <c r="AC145" i="20"/>
  <c r="AD145" i="20"/>
  <c r="AE145" i="20"/>
  <c r="AJ145" i="20"/>
  <c r="AK145" i="20"/>
  <c r="AL145" i="20"/>
  <c r="AM145" i="20"/>
  <c r="AN145" i="20"/>
  <c r="AO145" i="20"/>
  <c r="AP145" i="20"/>
  <c r="AQ145" i="20"/>
  <c r="AR145" i="20"/>
  <c r="AS145" i="20"/>
  <c r="AT145" i="20"/>
  <c r="AV145" i="20"/>
  <c r="AW145" i="20"/>
  <c r="AX145" i="20"/>
  <c r="AY145" i="20"/>
  <c r="AZ145" i="20"/>
  <c r="BA145" i="20"/>
  <c r="BB145" i="20"/>
  <c r="BC145" i="20"/>
  <c r="BD145" i="20"/>
  <c r="H146" i="20"/>
  <c r="I146" i="20"/>
  <c r="J146" i="20"/>
  <c r="K146" i="20"/>
  <c r="X146" i="20"/>
  <c r="Y146" i="20"/>
  <c r="Z146" i="20"/>
  <c r="AA146" i="20"/>
  <c r="AB146" i="20"/>
  <c r="AC146" i="20"/>
  <c r="AD146" i="20"/>
  <c r="AE146" i="20"/>
  <c r="AJ146" i="20"/>
  <c r="AK146" i="20"/>
  <c r="AL146" i="20"/>
  <c r="AM146" i="20"/>
  <c r="AN146" i="20"/>
  <c r="AO146" i="20"/>
  <c r="AP146" i="20"/>
  <c r="AQ146" i="20"/>
  <c r="AR146" i="20"/>
  <c r="AS146" i="20"/>
  <c r="AT146" i="20"/>
  <c r="AV146" i="20"/>
  <c r="AW146" i="20"/>
  <c r="AX146" i="20"/>
  <c r="AY146" i="20"/>
  <c r="AZ146" i="20"/>
  <c r="BA146" i="20"/>
  <c r="BB146" i="20"/>
  <c r="BC146" i="20"/>
  <c r="BD146" i="20"/>
  <c r="H147" i="20"/>
  <c r="I147" i="20"/>
  <c r="J147" i="20"/>
  <c r="K147" i="20"/>
  <c r="X147" i="20"/>
  <c r="Y147" i="20"/>
  <c r="Z147" i="20"/>
  <c r="AA147" i="20"/>
  <c r="AB147" i="20"/>
  <c r="AC147" i="20"/>
  <c r="AD147" i="20"/>
  <c r="AE147" i="20"/>
  <c r="AJ147" i="20"/>
  <c r="AK147" i="20"/>
  <c r="AL147" i="20"/>
  <c r="AM147" i="20"/>
  <c r="AN147" i="20"/>
  <c r="AO147" i="20"/>
  <c r="AP147" i="20"/>
  <c r="AQ147" i="20"/>
  <c r="AR147" i="20"/>
  <c r="AS147" i="20"/>
  <c r="AT147" i="20"/>
  <c r="AV147" i="20"/>
  <c r="AW147" i="20"/>
  <c r="AX147" i="20"/>
  <c r="AY147" i="20"/>
  <c r="AZ147" i="20"/>
  <c r="BA147" i="20"/>
  <c r="BB147" i="20"/>
  <c r="BC147" i="20"/>
  <c r="BD147" i="20"/>
  <c r="H148" i="20"/>
  <c r="I148" i="20"/>
  <c r="J148" i="20"/>
  <c r="K148" i="20"/>
  <c r="X148" i="20"/>
  <c r="Y148" i="20"/>
  <c r="Z148" i="20"/>
  <c r="AA148" i="20"/>
  <c r="AB148" i="20"/>
  <c r="AC148" i="20"/>
  <c r="AD148" i="20"/>
  <c r="AE148" i="20"/>
  <c r="AJ148" i="20"/>
  <c r="AK148" i="20"/>
  <c r="AL148" i="20"/>
  <c r="AM148" i="20"/>
  <c r="AN148" i="20"/>
  <c r="AO148" i="20"/>
  <c r="AP148" i="20"/>
  <c r="AQ148" i="20"/>
  <c r="AR148" i="20"/>
  <c r="AS148" i="20"/>
  <c r="AT148" i="20"/>
  <c r="AV148" i="20"/>
  <c r="AW148" i="20"/>
  <c r="AX148" i="20"/>
  <c r="AY148" i="20"/>
  <c r="AZ148" i="20"/>
  <c r="BA148" i="20"/>
  <c r="BB148" i="20"/>
  <c r="BC148" i="20"/>
  <c r="BD148" i="20"/>
  <c r="H149" i="20"/>
  <c r="I149" i="20"/>
  <c r="J149" i="20"/>
  <c r="K149" i="20"/>
  <c r="X149" i="20"/>
  <c r="Y149" i="20"/>
  <c r="Z149" i="20"/>
  <c r="AA149" i="20"/>
  <c r="AB149" i="20"/>
  <c r="AC149" i="20"/>
  <c r="AD149" i="20"/>
  <c r="AE149" i="20"/>
  <c r="AJ149" i="20"/>
  <c r="AK149" i="20"/>
  <c r="AL149" i="20"/>
  <c r="AM149" i="20"/>
  <c r="AN149" i="20"/>
  <c r="AO149" i="20"/>
  <c r="AP149" i="20"/>
  <c r="AQ149" i="20"/>
  <c r="AR149" i="20"/>
  <c r="AS149" i="20"/>
  <c r="AT149" i="20"/>
  <c r="AV149" i="20"/>
  <c r="AW149" i="20"/>
  <c r="AX149" i="20"/>
  <c r="AY149" i="20"/>
  <c r="AZ149" i="20"/>
  <c r="BA149" i="20"/>
  <c r="BB149" i="20"/>
  <c r="BC149" i="20"/>
  <c r="BD149" i="20"/>
  <c r="H139" i="20"/>
  <c r="I139" i="20"/>
  <c r="J139" i="20"/>
  <c r="K139" i="20"/>
  <c r="X139" i="20"/>
  <c r="Y139" i="20"/>
  <c r="Z139" i="20"/>
  <c r="AA139" i="20"/>
  <c r="AB139" i="20"/>
  <c r="AC139" i="20"/>
  <c r="AD139" i="20"/>
  <c r="AE139" i="20"/>
  <c r="AJ139" i="20"/>
  <c r="AK139" i="20"/>
  <c r="AL139" i="20"/>
  <c r="AM139" i="20"/>
  <c r="AN139" i="20"/>
  <c r="AO139" i="20"/>
  <c r="AP139" i="20"/>
  <c r="AQ139" i="20"/>
  <c r="AR139" i="20"/>
  <c r="AS139" i="20"/>
  <c r="AT139" i="20"/>
  <c r="AV139" i="20"/>
  <c r="AW139" i="20"/>
  <c r="AX139" i="20"/>
  <c r="AY139" i="20"/>
  <c r="AZ139" i="20"/>
  <c r="BA139" i="20"/>
  <c r="BB139" i="20"/>
  <c r="BC139" i="20"/>
  <c r="BD139" i="20"/>
  <c r="H140" i="20"/>
  <c r="I140" i="20"/>
  <c r="J140" i="20"/>
  <c r="K140" i="20"/>
  <c r="X140" i="20"/>
  <c r="Y140" i="20"/>
  <c r="Z140" i="20"/>
  <c r="AA140" i="20"/>
  <c r="AB140" i="20"/>
  <c r="AC140" i="20"/>
  <c r="AD140" i="20"/>
  <c r="AE140" i="20"/>
  <c r="AJ140" i="20"/>
  <c r="AK140" i="20"/>
  <c r="AL140" i="20"/>
  <c r="AM140" i="20"/>
  <c r="AN140" i="20"/>
  <c r="AO140" i="20"/>
  <c r="AP140" i="20"/>
  <c r="AQ140" i="20"/>
  <c r="AR140" i="20"/>
  <c r="AS140" i="20"/>
  <c r="AT140" i="20"/>
  <c r="AV140" i="20"/>
  <c r="AW140" i="20"/>
  <c r="AX140" i="20"/>
  <c r="AY140" i="20"/>
  <c r="AZ140" i="20"/>
  <c r="BA140" i="20"/>
  <c r="BB140" i="20"/>
  <c r="BC140" i="20"/>
  <c r="BD140" i="20"/>
  <c r="H141" i="20"/>
  <c r="I141" i="20"/>
  <c r="J141" i="20"/>
  <c r="K141" i="20"/>
  <c r="L141" i="20"/>
  <c r="X141" i="20"/>
  <c r="Y141" i="20"/>
  <c r="Z141" i="20"/>
  <c r="AA141" i="20"/>
  <c r="AB141" i="20"/>
  <c r="AC141" i="20"/>
  <c r="AD141" i="20"/>
  <c r="AE141" i="20"/>
  <c r="AJ141" i="20"/>
  <c r="AK141" i="20"/>
  <c r="AL141" i="20"/>
  <c r="AM141" i="20"/>
  <c r="AN141" i="20"/>
  <c r="AO141" i="20"/>
  <c r="AP141" i="20"/>
  <c r="AQ141" i="20"/>
  <c r="AR141" i="20"/>
  <c r="AS141" i="20"/>
  <c r="AT141" i="20"/>
  <c r="AV141" i="20"/>
  <c r="AW141" i="20"/>
  <c r="AX141" i="20"/>
  <c r="AY141" i="20"/>
  <c r="AZ141" i="20"/>
  <c r="BA141" i="20"/>
  <c r="BB141" i="20"/>
  <c r="BC141" i="20"/>
  <c r="BD141" i="20"/>
  <c r="H142" i="20"/>
  <c r="I142" i="20"/>
  <c r="J142" i="20"/>
  <c r="K142" i="20"/>
  <c r="X142" i="20"/>
  <c r="Y142" i="20"/>
  <c r="Z142" i="20"/>
  <c r="AA142" i="20"/>
  <c r="AB142" i="20"/>
  <c r="AC142" i="20"/>
  <c r="AD142" i="20"/>
  <c r="AE142" i="20"/>
  <c r="AJ142" i="20"/>
  <c r="AK142" i="20"/>
  <c r="AL142" i="20"/>
  <c r="AM142" i="20"/>
  <c r="AN142" i="20"/>
  <c r="AO142" i="20"/>
  <c r="AP142" i="20"/>
  <c r="AQ142" i="20"/>
  <c r="AR142" i="20"/>
  <c r="AS142" i="20"/>
  <c r="AT142" i="20"/>
  <c r="AV142" i="20"/>
  <c r="AW142" i="20"/>
  <c r="AX142" i="20"/>
  <c r="AY142" i="20"/>
  <c r="AZ142" i="20"/>
  <c r="BA142" i="20"/>
  <c r="BB142" i="20"/>
  <c r="BC142" i="20"/>
  <c r="BD142" i="20"/>
  <c r="H143" i="20"/>
  <c r="I143" i="20"/>
  <c r="J143" i="20"/>
  <c r="K143" i="20"/>
  <c r="X143" i="20"/>
  <c r="Y143" i="20"/>
  <c r="Z143" i="20"/>
  <c r="AA143" i="20"/>
  <c r="AB143" i="20"/>
  <c r="AC143" i="20"/>
  <c r="AD143" i="20"/>
  <c r="AE143" i="20"/>
  <c r="AJ143" i="20"/>
  <c r="AK143" i="20"/>
  <c r="AL143" i="20"/>
  <c r="AM143" i="20"/>
  <c r="AN143" i="20"/>
  <c r="AO143" i="20"/>
  <c r="AP143" i="20"/>
  <c r="AQ143" i="20"/>
  <c r="AR143" i="20"/>
  <c r="AS143" i="20"/>
  <c r="AT143" i="20"/>
  <c r="AV143" i="20"/>
  <c r="AW143" i="20"/>
  <c r="AX143" i="20"/>
  <c r="AY143" i="20"/>
  <c r="AZ143" i="20"/>
  <c r="BA143" i="20"/>
  <c r="BB143" i="20"/>
  <c r="BC143" i="20"/>
  <c r="BD143" i="20"/>
  <c r="AJ133" i="20"/>
  <c r="AK133" i="20"/>
  <c r="AL133" i="20"/>
  <c r="AM133" i="20"/>
  <c r="AN133" i="20"/>
  <c r="AO133" i="20"/>
  <c r="AP133" i="20"/>
  <c r="AQ133" i="20"/>
  <c r="AR133" i="20"/>
  <c r="AS133" i="20"/>
  <c r="AT133" i="20"/>
  <c r="AV133" i="20"/>
  <c r="AW133" i="20"/>
  <c r="AX133" i="20"/>
  <c r="AY133" i="20"/>
  <c r="AZ133" i="20"/>
  <c r="BA133" i="20"/>
  <c r="BB133" i="20"/>
  <c r="BC133" i="20"/>
  <c r="BD133" i="20"/>
  <c r="AJ134" i="20"/>
  <c r="AK134" i="20"/>
  <c r="AL134" i="20"/>
  <c r="AM134" i="20"/>
  <c r="AN134" i="20"/>
  <c r="AO134" i="20"/>
  <c r="AP134" i="20"/>
  <c r="AQ134" i="20"/>
  <c r="AR134" i="20"/>
  <c r="AS134" i="20"/>
  <c r="AT134" i="20"/>
  <c r="AV134" i="20"/>
  <c r="AW134" i="20"/>
  <c r="AX134" i="20"/>
  <c r="AY134" i="20"/>
  <c r="AZ134" i="20"/>
  <c r="BA134" i="20"/>
  <c r="BB134" i="20"/>
  <c r="BC134" i="20"/>
  <c r="BD134" i="20"/>
  <c r="AJ135" i="20"/>
  <c r="AK135" i="20"/>
  <c r="AL135" i="20"/>
  <c r="AM135" i="20"/>
  <c r="AN135" i="20"/>
  <c r="AO135" i="20"/>
  <c r="AP135" i="20"/>
  <c r="AQ135" i="20"/>
  <c r="AR135" i="20"/>
  <c r="AS135" i="20"/>
  <c r="AT135" i="20"/>
  <c r="AV135" i="20"/>
  <c r="AW135" i="20"/>
  <c r="AX135" i="20"/>
  <c r="AY135" i="20"/>
  <c r="AZ135" i="20"/>
  <c r="BA135" i="20"/>
  <c r="BB135" i="20"/>
  <c r="BC135" i="20"/>
  <c r="BD135" i="20"/>
  <c r="AJ136" i="20"/>
  <c r="AK136" i="20"/>
  <c r="AL136" i="20"/>
  <c r="AM136" i="20"/>
  <c r="AN136" i="20"/>
  <c r="AO136" i="20"/>
  <c r="AP136" i="20"/>
  <c r="AQ136" i="20"/>
  <c r="AR136" i="20"/>
  <c r="AS136" i="20"/>
  <c r="AT136" i="20"/>
  <c r="AV136" i="20"/>
  <c r="AW136" i="20"/>
  <c r="AX136" i="20"/>
  <c r="AY136" i="20"/>
  <c r="AZ136" i="20"/>
  <c r="BA136" i="20"/>
  <c r="BB136" i="20"/>
  <c r="BC136" i="20"/>
  <c r="BD136" i="20"/>
  <c r="AJ137" i="20"/>
  <c r="AK137" i="20"/>
  <c r="AL137" i="20"/>
  <c r="AM137" i="20"/>
  <c r="AN137" i="20"/>
  <c r="AO137" i="20"/>
  <c r="AP137" i="20"/>
  <c r="AQ137" i="20"/>
  <c r="AR137" i="20"/>
  <c r="AS137" i="20"/>
  <c r="AT137" i="20"/>
  <c r="AV137" i="20"/>
  <c r="AW137" i="20"/>
  <c r="AX137" i="20"/>
  <c r="AY137" i="20"/>
  <c r="AZ137" i="20"/>
  <c r="BA137" i="20"/>
  <c r="BB137" i="20"/>
  <c r="BC137" i="20"/>
  <c r="BD137" i="20"/>
  <c r="H121" i="20"/>
  <c r="I121" i="20"/>
  <c r="J121" i="20"/>
  <c r="K121" i="20"/>
  <c r="X121" i="20"/>
  <c r="Y121" i="20"/>
  <c r="Z121" i="20"/>
  <c r="AA121" i="20"/>
  <c r="AB121" i="20"/>
  <c r="AC121" i="20"/>
  <c r="AD121" i="20"/>
  <c r="AE121" i="20"/>
  <c r="AJ121" i="20"/>
  <c r="AK121" i="20"/>
  <c r="AL121" i="20"/>
  <c r="AM121" i="20"/>
  <c r="AN121" i="20"/>
  <c r="AO121" i="20"/>
  <c r="AP121" i="20"/>
  <c r="AQ121" i="20"/>
  <c r="AR121" i="20"/>
  <c r="AS121" i="20"/>
  <c r="AT121" i="20"/>
  <c r="AV121" i="20"/>
  <c r="AW121" i="20"/>
  <c r="AX121" i="20"/>
  <c r="AY121" i="20"/>
  <c r="AZ121" i="20"/>
  <c r="BA121" i="20"/>
  <c r="BB121" i="20"/>
  <c r="BC121" i="20"/>
  <c r="BD121" i="20"/>
  <c r="H122" i="20"/>
  <c r="I122" i="20"/>
  <c r="J122" i="20"/>
  <c r="K122" i="20"/>
  <c r="L122" i="20"/>
  <c r="X122" i="20"/>
  <c r="Y122" i="20"/>
  <c r="Z122" i="20"/>
  <c r="AA122" i="20"/>
  <c r="AB122" i="20"/>
  <c r="AC122" i="20"/>
  <c r="AD122" i="20"/>
  <c r="AE122" i="20"/>
  <c r="AJ122" i="20"/>
  <c r="AK122" i="20"/>
  <c r="AL122" i="20"/>
  <c r="AM122" i="20"/>
  <c r="AN122" i="20"/>
  <c r="AO122" i="20"/>
  <c r="AP122" i="20"/>
  <c r="AQ122" i="20"/>
  <c r="AR122" i="20"/>
  <c r="AS122" i="20"/>
  <c r="AT122" i="20"/>
  <c r="AV122" i="20"/>
  <c r="AW122" i="20"/>
  <c r="AX122" i="20"/>
  <c r="AY122" i="20"/>
  <c r="AZ122" i="20"/>
  <c r="BA122" i="20"/>
  <c r="BB122" i="20"/>
  <c r="BC122" i="20"/>
  <c r="BD122" i="20"/>
  <c r="H123" i="20"/>
  <c r="I123" i="20"/>
  <c r="J123" i="20"/>
  <c r="K123" i="20"/>
  <c r="X123" i="20"/>
  <c r="Y123" i="20"/>
  <c r="Z123" i="20"/>
  <c r="AA123" i="20"/>
  <c r="AB123" i="20"/>
  <c r="AC123" i="20"/>
  <c r="AD123" i="20"/>
  <c r="AE123" i="20"/>
  <c r="AJ123" i="20"/>
  <c r="AK123" i="20"/>
  <c r="AL123" i="20"/>
  <c r="AM123" i="20"/>
  <c r="AN123" i="20"/>
  <c r="AO123" i="20"/>
  <c r="AP123" i="20"/>
  <c r="AQ123" i="20"/>
  <c r="AR123" i="20"/>
  <c r="AS123" i="20"/>
  <c r="AT123" i="20"/>
  <c r="AV123" i="20"/>
  <c r="AW123" i="20"/>
  <c r="AX123" i="20"/>
  <c r="AY123" i="20"/>
  <c r="AZ123" i="20"/>
  <c r="BA123" i="20"/>
  <c r="BB123" i="20"/>
  <c r="BC123" i="20"/>
  <c r="BD123" i="20"/>
  <c r="H124" i="20"/>
  <c r="I124" i="20"/>
  <c r="J124" i="20"/>
  <c r="K124" i="20"/>
  <c r="X124" i="20"/>
  <c r="Y124" i="20"/>
  <c r="Z124" i="20"/>
  <c r="AA124" i="20"/>
  <c r="AB124" i="20"/>
  <c r="AC124" i="20"/>
  <c r="AD124" i="20"/>
  <c r="AE124" i="20"/>
  <c r="AJ124" i="20"/>
  <c r="AK124" i="20"/>
  <c r="AL124" i="20"/>
  <c r="AM124" i="20"/>
  <c r="AN124" i="20"/>
  <c r="AO124" i="20"/>
  <c r="AP124" i="20"/>
  <c r="AQ124" i="20"/>
  <c r="AR124" i="20"/>
  <c r="AS124" i="20"/>
  <c r="AT124" i="20"/>
  <c r="AV124" i="20"/>
  <c r="AW124" i="20"/>
  <c r="AX124" i="20"/>
  <c r="AY124" i="20"/>
  <c r="AZ124" i="20"/>
  <c r="BA124" i="20"/>
  <c r="BB124" i="20"/>
  <c r="BC124" i="20"/>
  <c r="BD124" i="20"/>
  <c r="H125" i="20"/>
  <c r="I125" i="20"/>
  <c r="J125" i="20"/>
  <c r="K125" i="20"/>
  <c r="X125" i="20"/>
  <c r="Y125" i="20"/>
  <c r="Z125" i="20"/>
  <c r="AA125" i="20"/>
  <c r="AB125" i="20"/>
  <c r="AC125" i="20"/>
  <c r="AD125" i="20"/>
  <c r="AE125" i="20"/>
  <c r="AJ125" i="20"/>
  <c r="AK125" i="20"/>
  <c r="AL125" i="20"/>
  <c r="AM125" i="20"/>
  <c r="AN125" i="20"/>
  <c r="AO125" i="20"/>
  <c r="AP125" i="20"/>
  <c r="AQ125" i="20"/>
  <c r="AR125" i="20"/>
  <c r="AS125" i="20"/>
  <c r="AT125" i="20"/>
  <c r="AV125" i="20"/>
  <c r="AW125" i="20"/>
  <c r="AX125" i="20"/>
  <c r="AY125" i="20"/>
  <c r="AZ125" i="20"/>
  <c r="BA125" i="20"/>
  <c r="BB125" i="20"/>
  <c r="BC125" i="20"/>
  <c r="BD125" i="20"/>
  <c r="H109" i="20"/>
  <c r="I109" i="20"/>
  <c r="J109" i="20"/>
  <c r="K109" i="20"/>
  <c r="X109" i="20"/>
  <c r="Y109" i="20"/>
  <c r="Z109" i="20"/>
  <c r="AA109" i="20"/>
  <c r="AB109" i="20"/>
  <c r="AC109" i="20"/>
  <c r="AD109" i="20"/>
  <c r="AE109" i="20"/>
  <c r="AJ109" i="20"/>
  <c r="AK109" i="20"/>
  <c r="AL109" i="20"/>
  <c r="AM109" i="20"/>
  <c r="AN109" i="20"/>
  <c r="AO109" i="20"/>
  <c r="AP109" i="20"/>
  <c r="AQ109" i="20"/>
  <c r="AR109" i="20"/>
  <c r="AS109" i="20"/>
  <c r="AT109" i="20"/>
  <c r="AV109" i="20"/>
  <c r="AW109" i="20"/>
  <c r="AX109" i="20"/>
  <c r="AY109" i="20"/>
  <c r="AZ109" i="20"/>
  <c r="BA109" i="20"/>
  <c r="BB109" i="20"/>
  <c r="BC109" i="20"/>
  <c r="BD109" i="20"/>
  <c r="H110" i="20"/>
  <c r="I110" i="20"/>
  <c r="J110" i="20"/>
  <c r="K110" i="20"/>
  <c r="L110" i="20"/>
  <c r="X110" i="20"/>
  <c r="Y110" i="20"/>
  <c r="Z110" i="20"/>
  <c r="AA110" i="20"/>
  <c r="AB110" i="20"/>
  <c r="AC110" i="20"/>
  <c r="AD110" i="20"/>
  <c r="AE110" i="20"/>
  <c r="AJ110" i="20"/>
  <c r="AK110" i="20"/>
  <c r="AL110" i="20"/>
  <c r="AM110" i="20"/>
  <c r="AN110" i="20"/>
  <c r="AO110" i="20"/>
  <c r="AP110" i="20"/>
  <c r="AQ110" i="20"/>
  <c r="AR110" i="20"/>
  <c r="AS110" i="20"/>
  <c r="AT110" i="20"/>
  <c r="AV110" i="20"/>
  <c r="AW110" i="20"/>
  <c r="AX110" i="20"/>
  <c r="AY110" i="20"/>
  <c r="AZ110" i="20"/>
  <c r="BA110" i="20"/>
  <c r="BB110" i="20"/>
  <c r="BC110" i="20"/>
  <c r="BD110" i="20"/>
  <c r="H111" i="20"/>
  <c r="I111" i="20"/>
  <c r="J111" i="20"/>
  <c r="K111" i="20"/>
  <c r="X111" i="20"/>
  <c r="Y111" i="20"/>
  <c r="Z111" i="20"/>
  <c r="AA111" i="20"/>
  <c r="AB111" i="20"/>
  <c r="AC111" i="20"/>
  <c r="AD111" i="20"/>
  <c r="AE111" i="20"/>
  <c r="AJ111" i="20"/>
  <c r="AK111" i="20"/>
  <c r="AL111" i="20"/>
  <c r="AM111" i="20"/>
  <c r="AN111" i="20"/>
  <c r="AO111" i="20"/>
  <c r="AP111" i="20"/>
  <c r="AQ111" i="20"/>
  <c r="AR111" i="20"/>
  <c r="AS111" i="20"/>
  <c r="AT111" i="20"/>
  <c r="AV111" i="20"/>
  <c r="AW111" i="20"/>
  <c r="AX111" i="20"/>
  <c r="AY111" i="20"/>
  <c r="AZ111" i="20"/>
  <c r="BA111" i="20"/>
  <c r="BB111" i="20"/>
  <c r="BC111" i="20"/>
  <c r="BD111" i="20"/>
  <c r="H112" i="20"/>
  <c r="I112" i="20"/>
  <c r="J112" i="20"/>
  <c r="K112" i="20"/>
  <c r="X112" i="20"/>
  <c r="Y112" i="20"/>
  <c r="Z112" i="20"/>
  <c r="AA112" i="20"/>
  <c r="AB112" i="20"/>
  <c r="AC112" i="20"/>
  <c r="AD112" i="20"/>
  <c r="AE112" i="20"/>
  <c r="AJ112" i="20"/>
  <c r="AK112" i="20"/>
  <c r="AL112" i="20"/>
  <c r="AM112" i="20"/>
  <c r="AN112" i="20"/>
  <c r="AO112" i="20"/>
  <c r="AP112" i="20"/>
  <c r="AQ112" i="20"/>
  <c r="AR112" i="20"/>
  <c r="AS112" i="20"/>
  <c r="AT112" i="20"/>
  <c r="AV112" i="20"/>
  <c r="AW112" i="20"/>
  <c r="AX112" i="20"/>
  <c r="AY112" i="20"/>
  <c r="AZ112" i="20"/>
  <c r="BA112" i="20"/>
  <c r="BB112" i="20"/>
  <c r="BC112" i="20"/>
  <c r="BD112" i="20"/>
  <c r="H113" i="20"/>
  <c r="I113" i="20"/>
  <c r="J113" i="20"/>
  <c r="K113" i="20"/>
  <c r="L113" i="20"/>
  <c r="X113" i="20"/>
  <c r="Y113" i="20"/>
  <c r="Z113" i="20"/>
  <c r="AA113" i="20"/>
  <c r="AB113" i="20"/>
  <c r="AC113" i="20"/>
  <c r="AD113" i="20"/>
  <c r="AE113" i="20"/>
  <c r="AJ113" i="20"/>
  <c r="AK113" i="20"/>
  <c r="AL113" i="20"/>
  <c r="AM113" i="20"/>
  <c r="AN113" i="20"/>
  <c r="AO113" i="20"/>
  <c r="AP113" i="20"/>
  <c r="AQ113" i="20"/>
  <c r="AR113" i="20"/>
  <c r="AS113" i="20"/>
  <c r="AT113" i="20"/>
  <c r="AV113" i="20"/>
  <c r="AW113" i="20"/>
  <c r="AX113" i="20"/>
  <c r="AY113" i="20"/>
  <c r="AZ113" i="20"/>
  <c r="BA113" i="20"/>
  <c r="BB113" i="20"/>
  <c r="BC113" i="20"/>
  <c r="BD113" i="20"/>
  <c r="H103" i="20"/>
  <c r="I103" i="20"/>
  <c r="J103" i="20"/>
  <c r="K103" i="20"/>
  <c r="X103" i="20"/>
  <c r="Y103" i="20"/>
  <c r="Z103" i="20"/>
  <c r="AA103" i="20"/>
  <c r="AB103" i="20"/>
  <c r="AC103" i="20"/>
  <c r="AD103" i="20"/>
  <c r="AE103" i="20"/>
  <c r="AJ103" i="20"/>
  <c r="AK103" i="20"/>
  <c r="AL103" i="20"/>
  <c r="AM103" i="20"/>
  <c r="AN103" i="20"/>
  <c r="AO103" i="20"/>
  <c r="AP103" i="20"/>
  <c r="AQ103" i="20"/>
  <c r="AR103" i="20"/>
  <c r="AS103" i="20"/>
  <c r="AT103" i="20"/>
  <c r="AV103" i="20"/>
  <c r="AW103" i="20"/>
  <c r="AX103" i="20"/>
  <c r="AY103" i="20"/>
  <c r="AZ103" i="20"/>
  <c r="BA103" i="20"/>
  <c r="BB103" i="20"/>
  <c r="BC103" i="20"/>
  <c r="BD103" i="20"/>
  <c r="H104" i="20"/>
  <c r="I104" i="20"/>
  <c r="J104" i="20"/>
  <c r="K104" i="20"/>
  <c r="X104" i="20"/>
  <c r="Y104" i="20"/>
  <c r="Z104" i="20"/>
  <c r="AA104" i="20"/>
  <c r="AB104" i="20"/>
  <c r="AC104" i="20"/>
  <c r="AD104" i="20"/>
  <c r="AE104" i="20"/>
  <c r="AJ104" i="20"/>
  <c r="AK104" i="20"/>
  <c r="AL104" i="20"/>
  <c r="AM104" i="20"/>
  <c r="AN104" i="20"/>
  <c r="AO104" i="20"/>
  <c r="AP104" i="20"/>
  <c r="AQ104" i="20"/>
  <c r="AR104" i="20"/>
  <c r="AS104" i="20"/>
  <c r="AT104" i="20"/>
  <c r="AV104" i="20"/>
  <c r="AW104" i="20"/>
  <c r="AX104" i="20"/>
  <c r="AY104" i="20"/>
  <c r="AZ104" i="20"/>
  <c r="BA104" i="20"/>
  <c r="BB104" i="20"/>
  <c r="BC104" i="20"/>
  <c r="BD104" i="20"/>
  <c r="H105" i="20"/>
  <c r="I105" i="20"/>
  <c r="J105" i="20"/>
  <c r="K105" i="20"/>
  <c r="X105" i="20"/>
  <c r="Y105" i="20"/>
  <c r="Z105" i="20"/>
  <c r="AA105" i="20"/>
  <c r="AB105" i="20"/>
  <c r="AC105" i="20"/>
  <c r="AD105" i="20"/>
  <c r="AE105" i="20"/>
  <c r="AJ105" i="20"/>
  <c r="AK105" i="20"/>
  <c r="AL105" i="20"/>
  <c r="AM105" i="20"/>
  <c r="AN105" i="20"/>
  <c r="AO105" i="20"/>
  <c r="AP105" i="20"/>
  <c r="AQ105" i="20"/>
  <c r="AR105" i="20"/>
  <c r="AS105" i="20"/>
  <c r="AT105" i="20"/>
  <c r="AV105" i="20"/>
  <c r="AW105" i="20"/>
  <c r="AX105" i="20"/>
  <c r="AY105" i="20"/>
  <c r="AZ105" i="20"/>
  <c r="BA105" i="20"/>
  <c r="BB105" i="20"/>
  <c r="BC105" i="20"/>
  <c r="BD105" i="20"/>
  <c r="H106" i="20"/>
  <c r="I106" i="20"/>
  <c r="J106" i="20"/>
  <c r="K106" i="20"/>
  <c r="X106" i="20"/>
  <c r="Y106" i="20"/>
  <c r="Z106" i="20"/>
  <c r="AA106" i="20"/>
  <c r="AB106" i="20"/>
  <c r="AC106" i="20"/>
  <c r="AD106" i="20"/>
  <c r="AE106" i="20"/>
  <c r="AJ106" i="20"/>
  <c r="AK106" i="20"/>
  <c r="AL106" i="20"/>
  <c r="AM106" i="20"/>
  <c r="AN106" i="20"/>
  <c r="AO106" i="20"/>
  <c r="AP106" i="20"/>
  <c r="AQ106" i="20"/>
  <c r="AR106" i="20"/>
  <c r="AS106" i="20"/>
  <c r="AT106" i="20"/>
  <c r="AV106" i="20"/>
  <c r="AW106" i="20"/>
  <c r="AX106" i="20"/>
  <c r="AY106" i="20"/>
  <c r="AZ106" i="20"/>
  <c r="BA106" i="20"/>
  <c r="BB106" i="20"/>
  <c r="BC106" i="20"/>
  <c r="BD106" i="20"/>
  <c r="H107" i="20"/>
  <c r="I107" i="20"/>
  <c r="J107" i="20"/>
  <c r="K107" i="20"/>
  <c r="X107" i="20"/>
  <c r="Y107" i="20"/>
  <c r="Z107" i="20"/>
  <c r="AA107" i="20"/>
  <c r="AB107" i="20"/>
  <c r="AC107" i="20"/>
  <c r="AD107" i="20"/>
  <c r="AE107" i="20"/>
  <c r="AJ107" i="20"/>
  <c r="AK107" i="20"/>
  <c r="AL107" i="20"/>
  <c r="AM107" i="20"/>
  <c r="AN107" i="20"/>
  <c r="AO107" i="20"/>
  <c r="AP107" i="20"/>
  <c r="AQ107" i="20"/>
  <c r="AR107" i="20"/>
  <c r="AS107" i="20"/>
  <c r="AT107" i="20"/>
  <c r="AV107" i="20"/>
  <c r="AW107" i="20"/>
  <c r="AX107" i="20"/>
  <c r="AY107" i="20"/>
  <c r="AZ107" i="20"/>
  <c r="BA107" i="20"/>
  <c r="BB107" i="20"/>
  <c r="BC107" i="20"/>
  <c r="BD107" i="20"/>
  <c r="H97" i="20"/>
  <c r="I97" i="20"/>
  <c r="J97" i="20"/>
  <c r="K97" i="20"/>
  <c r="Z97" i="20"/>
  <c r="AA97" i="20"/>
  <c r="AB97" i="20"/>
  <c r="AC97" i="20"/>
  <c r="AD97" i="20"/>
  <c r="AE97" i="20"/>
  <c r="AJ97" i="20"/>
  <c r="AK97" i="20"/>
  <c r="AL97" i="20"/>
  <c r="AM97" i="20"/>
  <c r="AN97" i="20"/>
  <c r="AO97" i="20"/>
  <c r="AP97" i="20"/>
  <c r="AQ97" i="20"/>
  <c r="AR97" i="20"/>
  <c r="AS97" i="20"/>
  <c r="AT97" i="20"/>
  <c r="AV97" i="20"/>
  <c r="AW97" i="20"/>
  <c r="AX97" i="20"/>
  <c r="AY97" i="20"/>
  <c r="AZ97" i="20"/>
  <c r="BA97" i="20"/>
  <c r="BB97" i="20"/>
  <c r="BC97" i="20"/>
  <c r="BD97" i="20"/>
  <c r="H98" i="20"/>
  <c r="I98" i="20"/>
  <c r="J98" i="20"/>
  <c r="K98" i="20"/>
  <c r="Z98" i="20"/>
  <c r="AA98" i="20"/>
  <c r="AB98" i="20"/>
  <c r="AC98" i="20"/>
  <c r="AD98" i="20"/>
  <c r="AE98" i="20"/>
  <c r="AJ98" i="20"/>
  <c r="AK98" i="20"/>
  <c r="AL98" i="20"/>
  <c r="AM98" i="20"/>
  <c r="AN98" i="20"/>
  <c r="AO98" i="20"/>
  <c r="AP98" i="20"/>
  <c r="AQ98" i="20"/>
  <c r="AR98" i="20"/>
  <c r="AS98" i="20"/>
  <c r="AT98" i="20"/>
  <c r="AV98" i="20"/>
  <c r="AW98" i="20"/>
  <c r="AX98" i="20"/>
  <c r="AY98" i="20"/>
  <c r="AZ98" i="20"/>
  <c r="BA98" i="20"/>
  <c r="BB98" i="20"/>
  <c r="BC98" i="20"/>
  <c r="BD98" i="20"/>
  <c r="H99" i="20"/>
  <c r="I99" i="20"/>
  <c r="J99" i="20"/>
  <c r="K99" i="20"/>
  <c r="Z99" i="20"/>
  <c r="AA99" i="20"/>
  <c r="AB99" i="20"/>
  <c r="AC99" i="20"/>
  <c r="AD99" i="20"/>
  <c r="AE99" i="20"/>
  <c r="AJ99" i="20"/>
  <c r="AK99" i="20"/>
  <c r="AL99" i="20"/>
  <c r="AM99" i="20"/>
  <c r="AN99" i="20"/>
  <c r="AO99" i="20"/>
  <c r="AP99" i="20"/>
  <c r="AQ99" i="20"/>
  <c r="AR99" i="20"/>
  <c r="AS99" i="20"/>
  <c r="AT99" i="20"/>
  <c r="AV99" i="20"/>
  <c r="AW99" i="20"/>
  <c r="AX99" i="20"/>
  <c r="AY99" i="20"/>
  <c r="AZ99" i="20"/>
  <c r="BA99" i="20"/>
  <c r="BB99" i="20"/>
  <c r="BC99" i="20"/>
  <c r="BD99" i="20"/>
  <c r="H100" i="20"/>
  <c r="I100" i="20"/>
  <c r="J100" i="20"/>
  <c r="K100" i="20"/>
  <c r="Z100" i="20"/>
  <c r="AA100" i="20"/>
  <c r="AB100" i="20"/>
  <c r="AC100" i="20"/>
  <c r="AD100" i="20"/>
  <c r="AE100" i="20"/>
  <c r="AJ100" i="20"/>
  <c r="AK100" i="20"/>
  <c r="AL100" i="20"/>
  <c r="AM100" i="20"/>
  <c r="AN100" i="20"/>
  <c r="AO100" i="20"/>
  <c r="AP100" i="20"/>
  <c r="AQ100" i="20"/>
  <c r="AR100" i="20"/>
  <c r="AS100" i="20"/>
  <c r="AT100" i="20"/>
  <c r="AV100" i="20"/>
  <c r="AW100" i="20"/>
  <c r="AX100" i="20"/>
  <c r="AY100" i="20"/>
  <c r="AZ100" i="20"/>
  <c r="BA100" i="20"/>
  <c r="BB100" i="20"/>
  <c r="BC100" i="20"/>
  <c r="BD100" i="20"/>
  <c r="H101" i="20"/>
  <c r="I101" i="20"/>
  <c r="J101" i="20"/>
  <c r="K101" i="20"/>
  <c r="Z101" i="20"/>
  <c r="AA101" i="20"/>
  <c r="AB101" i="20"/>
  <c r="AC101" i="20"/>
  <c r="AD101" i="20"/>
  <c r="AE101" i="20"/>
  <c r="AJ101" i="20"/>
  <c r="AK101" i="20"/>
  <c r="AL101" i="20"/>
  <c r="AM101" i="20"/>
  <c r="AN101" i="20"/>
  <c r="AO101" i="20"/>
  <c r="AP101" i="20"/>
  <c r="AQ101" i="20"/>
  <c r="AR101" i="20"/>
  <c r="AS101" i="20"/>
  <c r="AT101" i="20"/>
  <c r="AV101" i="20"/>
  <c r="AW101" i="20"/>
  <c r="AX101" i="20"/>
  <c r="AY101" i="20"/>
  <c r="AZ101" i="20"/>
  <c r="BA101" i="20"/>
  <c r="BB101" i="20"/>
  <c r="BC101" i="20"/>
  <c r="BD101" i="20"/>
  <c r="H91" i="20"/>
  <c r="I91" i="20"/>
  <c r="J91" i="20"/>
  <c r="K91" i="20"/>
  <c r="Z91" i="20"/>
  <c r="AA91" i="20"/>
  <c r="AB91" i="20"/>
  <c r="AC91" i="20"/>
  <c r="AD91" i="20"/>
  <c r="AE91" i="20"/>
  <c r="AJ91" i="20"/>
  <c r="AK91" i="20"/>
  <c r="AL91" i="20"/>
  <c r="AM91" i="20"/>
  <c r="AN91" i="20"/>
  <c r="AO91" i="20"/>
  <c r="AP91" i="20"/>
  <c r="AQ91" i="20"/>
  <c r="AR91" i="20"/>
  <c r="AS91" i="20"/>
  <c r="AT91" i="20"/>
  <c r="AV91" i="20"/>
  <c r="AW91" i="20"/>
  <c r="AX91" i="20"/>
  <c r="AY91" i="20"/>
  <c r="AZ91" i="20"/>
  <c r="BA91" i="20"/>
  <c r="BB91" i="20"/>
  <c r="BC91" i="20"/>
  <c r="BD91" i="20"/>
  <c r="H92" i="20"/>
  <c r="I92" i="20"/>
  <c r="J92" i="20"/>
  <c r="K92" i="20"/>
  <c r="Z92" i="20"/>
  <c r="AA92" i="20"/>
  <c r="AB92" i="20"/>
  <c r="AC92" i="20"/>
  <c r="AD92" i="20"/>
  <c r="AE92" i="20"/>
  <c r="AJ92" i="20"/>
  <c r="AK92" i="20"/>
  <c r="AL92" i="20"/>
  <c r="AM92" i="20"/>
  <c r="AN92" i="20"/>
  <c r="AO92" i="20"/>
  <c r="AP92" i="20"/>
  <c r="AQ92" i="20"/>
  <c r="AR92" i="20"/>
  <c r="AS92" i="20"/>
  <c r="AT92" i="20"/>
  <c r="AV92" i="20"/>
  <c r="AW92" i="20"/>
  <c r="AX92" i="20"/>
  <c r="AY92" i="20"/>
  <c r="AZ92" i="20"/>
  <c r="BA92" i="20"/>
  <c r="BB92" i="20"/>
  <c r="BC92" i="20"/>
  <c r="BD92" i="20"/>
  <c r="H93" i="20"/>
  <c r="I93" i="20"/>
  <c r="J93" i="20"/>
  <c r="K93" i="20"/>
  <c r="Z93" i="20"/>
  <c r="AA93" i="20"/>
  <c r="AB93" i="20"/>
  <c r="AC93" i="20"/>
  <c r="AD93" i="20"/>
  <c r="AE93" i="20"/>
  <c r="AJ93" i="20"/>
  <c r="AK93" i="20"/>
  <c r="AL93" i="20"/>
  <c r="AM93" i="20"/>
  <c r="AN93" i="20"/>
  <c r="AO93" i="20"/>
  <c r="AP93" i="20"/>
  <c r="AQ93" i="20"/>
  <c r="AR93" i="20"/>
  <c r="AS93" i="20"/>
  <c r="AT93" i="20"/>
  <c r="AV93" i="20"/>
  <c r="AW93" i="20"/>
  <c r="AX93" i="20"/>
  <c r="AY93" i="20"/>
  <c r="AZ93" i="20"/>
  <c r="BA93" i="20"/>
  <c r="BB93" i="20"/>
  <c r="BC93" i="20"/>
  <c r="BD93" i="20"/>
  <c r="H94" i="20"/>
  <c r="I94" i="20"/>
  <c r="J94" i="20"/>
  <c r="K94" i="20"/>
  <c r="Z94" i="20"/>
  <c r="AA94" i="20"/>
  <c r="AB94" i="20"/>
  <c r="AC94" i="20"/>
  <c r="AD94" i="20"/>
  <c r="AE94" i="20"/>
  <c r="AJ94" i="20"/>
  <c r="AK94" i="20"/>
  <c r="AL94" i="20"/>
  <c r="AM94" i="20"/>
  <c r="AN94" i="20"/>
  <c r="AO94" i="20"/>
  <c r="AP94" i="20"/>
  <c r="AQ94" i="20"/>
  <c r="AR94" i="20"/>
  <c r="AS94" i="20"/>
  <c r="AT94" i="20"/>
  <c r="AV94" i="20"/>
  <c r="AW94" i="20"/>
  <c r="AX94" i="20"/>
  <c r="AY94" i="20"/>
  <c r="AZ94" i="20"/>
  <c r="BA94" i="20"/>
  <c r="BB94" i="20"/>
  <c r="BC94" i="20"/>
  <c r="BD94" i="20"/>
  <c r="H95" i="20"/>
  <c r="I95" i="20"/>
  <c r="J95" i="20"/>
  <c r="K95" i="20"/>
  <c r="Z95" i="20"/>
  <c r="AA95" i="20"/>
  <c r="AB95" i="20"/>
  <c r="AC95" i="20"/>
  <c r="AD95" i="20"/>
  <c r="AE95" i="20"/>
  <c r="AJ95" i="20"/>
  <c r="AK95" i="20"/>
  <c r="AL95" i="20"/>
  <c r="AM95" i="20"/>
  <c r="AN95" i="20"/>
  <c r="AO95" i="20"/>
  <c r="AP95" i="20"/>
  <c r="AQ95" i="20"/>
  <c r="AR95" i="20"/>
  <c r="AS95" i="20"/>
  <c r="AT95" i="20"/>
  <c r="AV95" i="20"/>
  <c r="AW95" i="20"/>
  <c r="AX95" i="20"/>
  <c r="AY95" i="20"/>
  <c r="AZ95" i="20"/>
  <c r="BA95" i="20"/>
  <c r="BB95" i="20"/>
  <c r="BC95" i="20"/>
  <c r="BD95" i="20"/>
  <c r="H85" i="20"/>
  <c r="I85" i="20"/>
  <c r="J85" i="20"/>
  <c r="K85" i="20"/>
  <c r="M85" i="20"/>
  <c r="R85" i="20"/>
  <c r="X85" i="20"/>
  <c r="Y85" i="20"/>
  <c r="Z85" i="20"/>
  <c r="AA85" i="20"/>
  <c r="AB85" i="20"/>
  <c r="AC85" i="20"/>
  <c r="AD85" i="20"/>
  <c r="AE85" i="20"/>
  <c r="AJ85" i="20"/>
  <c r="AK85" i="20"/>
  <c r="AL85" i="20"/>
  <c r="AM85" i="20"/>
  <c r="AN85" i="20"/>
  <c r="AO85" i="20"/>
  <c r="AP85" i="20"/>
  <c r="AQ85" i="20"/>
  <c r="AR85" i="20"/>
  <c r="AS85" i="20"/>
  <c r="AT85" i="20"/>
  <c r="AV85" i="20"/>
  <c r="AW85" i="20"/>
  <c r="AX85" i="20"/>
  <c r="AY85" i="20"/>
  <c r="AZ85" i="20"/>
  <c r="BA85" i="20"/>
  <c r="BB85" i="20"/>
  <c r="BC85" i="20"/>
  <c r="BD85" i="20"/>
  <c r="H86" i="20"/>
  <c r="I86" i="20"/>
  <c r="J86" i="20"/>
  <c r="K86" i="20"/>
  <c r="M86" i="20"/>
  <c r="R86" i="20"/>
  <c r="X86" i="20"/>
  <c r="Y86" i="20"/>
  <c r="Z86" i="20"/>
  <c r="AA86" i="20"/>
  <c r="AB86" i="20"/>
  <c r="AC86" i="20"/>
  <c r="AD86" i="20"/>
  <c r="AE86" i="20"/>
  <c r="AJ86" i="20"/>
  <c r="AK86" i="20"/>
  <c r="AL86" i="20"/>
  <c r="AM86" i="20"/>
  <c r="AN86" i="20"/>
  <c r="AO86" i="20"/>
  <c r="AP86" i="20"/>
  <c r="AQ86" i="20"/>
  <c r="AR86" i="20"/>
  <c r="AS86" i="20"/>
  <c r="AT86" i="20"/>
  <c r="AV86" i="20"/>
  <c r="AW86" i="20"/>
  <c r="AX86" i="20"/>
  <c r="AY86" i="20"/>
  <c r="AZ86" i="20"/>
  <c r="BA86" i="20"/>
  <c r="BB86" i="20"/>
  <c r="BC86" i="20"/>
  <c r="BD86" i="20"/>
  <c r="H87" i="20"/>
  <c r="I87" i="20"/>
  <c r="J87" i="20"/>
  <c r="K87" i="20"/>
  <c r="M87" i="20"/>
  <c r="R87" i="20"/>
  <c r="X87" i="20"/>
  <c r="Y87" i="20"/>
  <c r="Z87" i="20"/>
  <c r="AA87" i="20"/>
  <c r="AB87" i="20"/>
  <c r="AC87" i="20"/>
  <c r="AD87" i="20"/>
  <c r="AE87" i="20"/>
  <c r="AJ87" i="20"/>
  <c r="AK87" i="20"/>
  <c r="AL87" i="20"/>
  <c r="AM87" i="20"/>
  <c r="AN87" i="20"/>
  <c r="AO87" i="20"/>
  <c r="AP87" i="20"/>
  <c r="AQ87" i="20"/>
  <c r="AR87" i="20"/>
  <c r="AS87" i="20"/>
  <c r="AT87" i="20"/>
  <c r="AV87" i="20"/>
  <c r="AW87" i="20"/>
  <c r="AX87" i="20"/>
  <c r="AY87" i="20"/>
  <c r="AZ87" i="20"/>
  <c r="BA87" i="20"/>
  <c r="BB87" i="20"/>
  <c r="BC87" i="20"/>
  <c r="BD87" i="20"/>
  <c r="H88" i="20"/>
  <c r="I88" i="20"/>
  <c r="J88" i="20"/>
  <c r="K88" i="20"/>
  <c r="M88" i="20"/>
  <c r="R88" i="20"/>
  <c r="X88" i="20"/>
  <c r="Y88" i="20"/>
  <c r="Z88" i="20"/>
  <c r="AA88" i="20"/>
  <c r="AB88" i="20"/>
  <c r="AC88" i="20"/>
  <c r="AD88" i="20"/>
  <c r="AE88" i="20"/>
  <c r="AJ88" i="20"/>
  <c r="AK88" i="20"/>
  <c r="AL88" i="20"/>
  <c r="AM88" i="20"/>
  <c r="AN88" i="20"/>
  <c r="AO88" i="20"/>
  <c r="AP88" i="20"/>
  <c r="AQ88" i="20"/>
  <c r="AR88" i="20"/>
  <c r="AS88" i="20"/>
  <c r="AT88" i="20"/>
  <c r="AV88" i="20"/>
  <c r="AW88" i="20"/>
  <c r="AX88" i="20"/>
  <c r="AY88" i="20"/>
  <c r="AZ88" i="20"/>
  <c r="BA88" i="20"/>
  <c r="BB88" i="20"/>
  <c r="BC88" i="20"/>
  <c r="BD88" i="20"/>
  <c r="H89" i="20"/>
  <c r="I89" i="20"/>
  <c r="J89" i="20"/>
  <c r="K89" i="20"/>
  <c r="M89" i="20"/>
  <c r="R89" i="20"/>
  <c r="X89" i="20"/>
  <c r="Y89" i="20"/>
  <c r="Z89" i="20"/>
  <c r="AA89" i="20"/>
  <c r="AB89" i="20"/>
  <c r="AC89" i="20"/>
  <c r="AD89" i="20"/>
  <c r="AE89" i="20"/>
  <c r="AJ89" i="20"/>
  <c r="AK89" i="20"/>
  <c r="AL89" i="20"/>
  <c r="AM89" i="20"/>
  <c r="AN89" i="20"/>
  <c r="AO89" i="20"/>
  <c r="AP89" i="20"/>
  <c r="AQ89" i="20"/>
  <c r="AR89" i="20"/>
  <c r="AS89" i="20"/>
  <c r="AT89" i="20"/>
  <c r="AV89" i="20"/>
  <c r="AW89" i="20"/>
  <c r="AX89" i="20"/>
  <c r="AY89" i="20"/>
  <c r="AZ89" i="20"/>
  <c r="BA89" i="20"/>
  <c r="BB89" i="20"/>
  <c r="BC89" i="20"/>
  <c r="BD89" i="20"/>
  <c r="H79" i="20"/>
  <c r="I79" i="20"/>
  <c r="J79" i="20"/>
  <c r="K79" i="20"/>
  <c r="U79" i="20"/>
  <c r="V79" i="20"/>
  <c r="W79" i="20"/>
  <c r="X79" i="20"/>
  <c r="Y79" i="20"/>
  <c r="Z79" i="20"/>
  <c r="AA79" i="20"/>
  <c r="AB79" i="20"/>
  <c r="AC79" i="20"/>
  <c r="AD79" i="20"/>
  <c r="AE79" i="20"/>
  <c r="AM79" i="20"/>
  <c r="AN79" i="20"/>
  <c r="AO79" i="20"/>
  <c r="AV79" i="20"/>
  <c r="AW79" i="20"/>
  <c r="AX79" i="20"/>
  <c r="AY79" i="20"/>
  <c r="AZ79" i="20"/>
  <c r="BA79" i="20"/>
  <c r="BB79" i="20"/>
  <c r="BC79" i="20"/>
  <c r="BD79" i="20"/>
  <c r="H80" i="20"/>
  <c r="I80" i="20"/>
  <c r="J80" i="20"/>
  <c r="K80" i="20"/>
  <c r="U80" i="20"/>
  <c r="V80" i="20"/>
  <c r="W80" i="20"/>
  <c r="X80" i="20"/>
  <c r="Y80" i="20"/>
  <c r="Z80" i="20"/>
  <c r="AA80" i="20"/>
  <c r="AB80" i="20"/>
  <c r="AC80" i="20"/>
  <c r="AD80" i="20"/>
  <c r="AE80" i="20"/>
  <c r="AM80" i="20"/>
  <c r="AN80" i="20"/>
  <c r="AO80" i="20"/>
  <c r="AV80" i="20"/>
  <c r="AW80" i="20"/>
  <c r="AX80" i="20"/>
  <c r="AY80" i="20"/>
  <c r="AZ80" i="20"/>
  <c r="BA80" i="20"/>
  <c r="BB80" i="20"/>
  <c r="BC80" i="20"/>
  <c r="BD80" i="20"/>
  <c r="H81" i="20"/>
  <c r="I81" i="20"/>
  <c r="J81" i="20"/>
  <c r="K81" i="20"/>
  <c r="U81" i="20"/>
  <c r="V81" i="20"/>
  <c r="W81" i="20"/>
  <c r="X81" i="20"/>
  <c r="Y81" i="20"/>
  <c r="Z81" i="20"/>
  <c r="AA81" i="20"/>
  <c r="AB81" i="20"/>
  <c r="AC81" i="20"/>
  <c r="AD81" i="20"/>
  <c r="AE81" i="20"/>
  <c r="AJ81" i="20"/>
  <c r="AJ84" i="20" s="1"/>
  <c r="AK81" i="20"/>
  <c r="AK84" i="20" s="1"/>
  <c r="AL81" i="20"/>
  <c r="AL84" i="20" s="1"/>
  <c r="AV81" i="20"/>
  <c r="AW81" i="20"/>
  <c r="AX81" i="20"/>
  <c r="AY81" i="20"/>
  <c r="AZ81" i="20"/>
  <c r="BA81" i="20"/>
  <c r="BB81" i="20"/>
  <c r="BC81" i="20"/>
  <c r="BD81" i="20"/>
  <c r="H82" i="20"/>
  <c r="I82" i="20"/>
  <c r="J82" i="20"/>
  <c r="K82" i="20"/>
  <c r="U82" i="20"/>
  <c r="V82" i="20"/>
  <c r="W82" i="20"/>
  <c r="X82" i="20"/>
  <c r="Y82" i="20"/>
  <c r="Z82" i="20"/>
  <c r="AA82" i="20"/>
  <c r="AB82" i="20"/>
  <c r="AC82" i="20"/>
  <c r="AD82" i="20"/>
  <c r="AE82" i="20"/>
  <c r="AP82" i="20"/>
  <c r="AQ82" i="20"/>
  <c r="AR82" i="20"/>
  <c r="AS82" i="20"/>
  <c r="AT82" i="20"/>
  <c r="AV82" i="20"/>
  <c r="AW82" i="20"/>
  <c r="AX82" i="20"/>
  <c r="AY82" i="20"/>
  <c r="AZ82" i="20"/>
  <c r="BA82" i="20"/>
  <c r="BB82" i="20"/>
  <c r="BC82" i="20"/>
  <c r="BD82" i="20"/>
  <c r="H83" i="20"/>
  <c r="I83" i="20"/>
  <c r="J83" i="20"/>
  <c r="K83" i="20"/>
  <c r="U83" i="20"/>
  <c r="V83" i="20"/>
  <c r="W83" i="20"/>
  <c r="X83" i="20"/>
  <c r="Y83" i="20"/>
  <c r="Z83" i="20"/>
  <c r="AA83" i="20"/>
  <c r="AB83" i="20"/>
  <c r="AC83" i="20"/>
  <c r="AD83" i="20"/>
  <c r="AE83" i="20"/>
  <c r="AP83" i="20"/>
  <c r="AQ83" i="20"/>
  <c r="AR83" i="20"/>
  <c r="AS83" i="20"/>
  <c r="AT83" i="20"/>
  <c r="AV83" i="20"/>
  <c r="AW83" i="20"/>
  <c r="AX83" i="20"/>
  <c r="AY83" i="20"/>
  <c r="AZ83" i="20"/>
  <c r="BA83" i="20"/>
  <c r="BB83" i="20"/>
  <c r="BC83" i="20"/>
  <c r="BD83" i="20"/>
  <c r="H73" i="20"/>
  <c r="I73" i="20"/>
  <c r="J73" i="20"/>
  <c r="K73" i="20"/>
  <c r="M73" i="20"/>
  <c r="R73" i="20"/>
  <c r="X73" i="20"/>
  <c r="Y73" i="20"/>
  <c r="Z73" i="20"/>
  <c r="AA73" i="20"/>
  <c r="AB73" i="20"/>
  <c r="AC73" i="20"/>
  <c r="AD73" i="20"/>
  <c r="AE73" i="20"/>
  <c r="AJ73" i="20"/>
  <c r="AK73" i="20"/>
  <c r="AL73" i="20"/>
  <c r="AM73" i="20"/>
  <c r="AN73" i="20"/>
  <c r="AO73" i="20"/>
  <c r="AP73" i="20"/>
  <c r="AQ73" i="20"/>
  <c r="AR73" i="20"/>
  <c r="AS73" i="20"/>
  <c r="AT73" i="20"/>
  <c r="AV73" i="20"/>
  <c r="AW73" i="20"/>
  <c r="AX73" i="20"/>
  <c r="AY73" i="20"/>
  <c r="AZ73" i="20"/>
  <c r="BA73" i="20"/>
  <c r="BB73" i="20"/>
  <c r="BC73" i="20"/>
  <c r="BD73" i="20"/>
  <c r="H74" i="20"/>
  <c r="I74" i="20"/>
  <c r="J74" i="20"/>
  <c r="K74" i="20"/>
  <c r="M74" i="20"/>
  <c r="R74" i="20"/>
  <c r="X74" i="20"/>
  <c r="Y74" i="20"/>
  <c r="Z74" i="20"/>
  <c r="AA74" i="20"/>
  <c r="AB74" i="20"/>
  <c r="AC74" i="20"/>
  <c r="AD74" i="20"/>
  <c r="AE74" i="20"/>
  <c r="AJ74" i="20"/>
  <c r="AK74" i="20"/>
  <c r="AL74" i="20"/>
  <c r="AM74" i="20"/>
  <c r="AN74" i="20"/>
  <c r="AO74" i="20"/>
  <c r="AP74" i="20"/>
  <c r="AQ74" i="20"/>
  <c r="AR74" i="20"/>
  <c r="AS74" i="20"/>
  <c r="AT74" i="20"/>
  <c r="AV74" i="20"/>
  <c r="AW74" i="20"/>
  <c r="AX74" i="20"/>
  <c r="AY74" i="20"/>
  <c r="AZ74" i="20"/>
  <c r="BA74" i="20"/>
  <c r="BB74" i="20"/>
  <c r="BC74" i="20"/>
  <c r="BD74" i="20"/>
  <c r="H75" i="20"/>
  <c r="I75" i="20"/>
  <c r="J75" i="20"/>
  <c r="K75" i="20"/>
  <c r="M75" i="20"/>
  <c r="R75" i="20"/>
  <c r="X75" i="20"/>
  <c r="Y75" i="20"/>
  <c r="Z75" i="20"/>
  <c r="AA75" i="20"/>
  <c r="AB75" i="20"/>
  <c r="AC75" i="20"/>
  <c r="AD75" i="20"/>
  <c r="AE75" i="20"/>
  <c r="AJ75" i="20"/>
  <c r="AK75" i="20"/>
  <c r="AL75" i="20"/>
  <c r="AM75" i="20"/>
  <c r="AN75" i="20"/>
  <c r="AO75" i="20"/>
  <c r="AP75" i="20"/>
  <c r="AQ75" i="20"/>
  <c r="AR75" i="20"/>
  <c r="AS75" i="20"/>
  <c r="AT75" i="20"/>
  <c r="AV75" i="20"/>
  <c r="AW75" i="20"/>
  <c r="AX75" i="20"/>
  <c r="AY75" i="20"/>
  <c r="AZ75" i="20"/>
  <c r="BA75" i="20"/>
  <c r="BB75" i="20"/>
  <c r="BC75" i="20"/>
  <c r="BD75" i="20"/>
  <c r="H76" i="20"/>
  <c r="I76" i="20"/>
  <c r="J76" i="20"/>
  <c r="K76" i="20"/>
  <c r="M76" i="20"/>
  <c r="R76" i="20"/>
  <c r="X76" i="20"/>
  <c r="Y76" i="20"/>
  <c r="Z76" i="20"/>
  <c r="AA76" i="20"/>
  <c r="AB76" i="20"/>
  <c r="AC76" i="20"/>
  <c r="AD76" i="20"/>
  <c r="AE76" i="20"/>
  <c r="AJ76" i="20"/>
  <c r="AK76" i="20"/>
  <c r="AL76" i="20"/>
  <c r="AM76" i="20"/>
  <c r="AN76" i="20"/>
  <c r="AO76" i="20"/>
  <c r="AP76" i="20"/>
  <c r="AQ76" i="20"/>
  <c r="AR76" i="20"/>
  <c r="AS76" i="20"/>
  <c r="AT76" i="20"/>
  <c r="AV76" i="20"/>
  <c r="AW76" i="20"/>
  <c r="AX76" i="20"/>
  <c r="AY76" i="20"/>
  <c r="AZ76" i="20"/>
  <c r="BA76" i="20"/>
  <c r="BB76" i="20"/>
  <c r="BC76" i="20"/>
  <c r="BD76" i="20"/>
  <c r="H77" i="20"/>
  <c r="I77" i="20"/>
  <c r="J77" i="20"/>
  <c r="K77" i="20"/>
  <c r="M77" i="20"/>
  <c r="R77" i="20"/>
  <c r="X77" i="20"/>
  <c r="Y77" i="20"/>
  <c r="Z77" i="20"/>
  <c r="AA77" i="20"/>
  <c r="AB77" i="20"/>
  <c r="AC77" i="20"/>
  <c r="AD77" i="20"/>
  <c r="AE77" i="20"/>
  <c r="AJ77" i="20"/>
  <c r="AK77" i="20"/>
  <c r="AL77" i="20"/>
  <c r="AM77" i="20"/>
  <c r="AN77" i="20"/>
  <c r="AO77" i="20"/>
  <c r="AP77" i="20"/>
  <c r="AQ77" i="20"/>
  <c r="AR77" i="20"/>
  <c r="AS77" i="20"/>
  <c r="AT77" i="20"/>
  <c r="AV77" i="20"/>
  <c r="AW77" i="20"/>
  <c r="AX77" i="20"/>
  <c r="AY77" i="20"/>
  <c r="AZ77" i="20"/>
  <c r="BA77" i="20"/>
  <c r="BB77" i="20"/>
  <c r="BC77" i="20"/>
  <c r="BD77" i="20"/>
  <c r="H67" i="20"/>
  <c r="I67" i="20"/>
  <c r="J67" i="20"/>
  <c r="K67" i="20"/>
  <c r="M67" i="20"/>
  <c r="R67" i="20"/>
  <c r="X67" i="20"/>
  <c r="Y67" i="20"/>
  <c r="Z67" i="20"/>
  <c r="AA67" i="20"/>
  <c r="AB67" i="20"/>
  <c r="AC67" i="20"/>
  <c r="AD67" i="20"/>
  <c r="AE67" i="20"/>
  <c r="AJ67" i="20"/>
  <c r="AK67" i="20"/>
  <c r="AL67" i="20"/>
  <c r="AM67" i="20"/>
  <c r="AN67" i="20"/>
  <c r="AO67" i="20"/>
  <c r="AP67" i="20"/>
  <c r="AQ67" i="20"/>
  <c r="AR67" i="20"/>
  <c r="AS67" i="20"/>
  <c r="AT67" i="20"/>
  <c r="AV67" i="20"/>
  <c r="AW67" i="20"/>
  <c r="AX67" i="20"/>
  <c r="AY67" i="20"/>
  <c r="AZ67" i="20"/>
  <c r="BA67" i="20"/>
  <c r="BB67" i="20"/>
  <c r="BC67" i="20"/>
  <c r="BD67" i="20"/>
  <c r="H68" i="20"/>
  <c r="I68" i="20"/>
  <c r="J68" i="20"/>
  <c r="K68" i="20"/>
  <c r="M68" i="20"/>
  <c r="R68" i="20"/>
  <c r="X68" i="20"/>
  <c r="Y68" i="20"/>
  <c r="Z68" i="20"/>
  <c r="AA68" i="20"/>
  <c r="AB68" i="20"/>
  <c r="AC68" i="20"/>
  <c r="AD68" i="20"/>
  <c r="AE68" i="20"/>
  <c r="AJ68" i="20"/>
  <c r="AK68" i="20"/>
  <c r="AL68" i="20"/>
  <c r="AM68" i="20"/>
  <c r="AN68" i="20"/>
  <c r="AO68" i="20"/>
  <c r="AP68" i="20"/>
  <c r="AQ68" i="20"/>
  <c r="AR68" i="20"/>
  <c r="AS68" i="20"/>
  <c r="AT68" i="20"/>
  <c r="AV68" i="20"/>
  <c r="AW68" i="20"/>
  <c r="AX68" i="20"/>
  <c r="AY68" i="20"/>
  <c r="AZ68" i="20"/>
  <c r="BA68" i="20"/>
  <c r="BB68" i="20"/>
  <c r="BC68" i="20"/>
  <c r="BD68" i="20"/>
  <c r="H69" i="20"/>
  <c r="I69" i="20"/>
  <c r="J69" i="20"/>
  <c r="K69" i="20"/>
  <c r="M69" i="20"/>
  <c r="R69" i="20"/>
  <c r="X69" i="20"/>
  <c r="Y69" i="20"/>
  <c r="Z69" i="20"/>
  <c r="AA69" i="20"/>
  <c r="AB69" i="20"/>
  <c r="AC69" i="20"/>
  <c r="AD69" i="20"/>
  <c r="AE69" i="20"/>
  <c r="AJ69" i="20"/>
  <c r="AK69" i="20"/>
  <c r="AL69" i="20"/>
  <c r="AM69" i="20"/>
  <c r="AN69" i="20"/>
  <c r="AO69" i="20"/>
  <c r="AP69" i="20"/>
  <c r="AQ69" i="20"/>
  <c r="AR69" i="20"/>
  <c r="AS69" i="20"/>
  <c r="AT69" i="20"/>
  <c r="AV69" i="20"/>
  <c r="AW69" i="20"/>
  <c r="AX69" i="20"/>
  <c r="AY69" i="20"/>
  <c r="AZ69" i="20"/>
  <c r="BA69" i="20"/>
  <c r="BB69" i="20"/>
  <c r="BC69" i="20"/>
  <c r="BD69" i="20"/>
  <c r="H70" i="20"/>
  <c r="I70" i="20"/>
  <c r="J70" i="20"/>
  <c r="K70" i="20"/>
  <c r="M70" i="20"/>
  <c r="R70" i="20"/>
  <c r="X70" i="20"/>
  <c r="Y70" i="20"/>
  <c r="Z70" i="20"/>
  <c r="AA70" i="20"/>
  <c r="AB70" i="20"/>
  <c r="AC70" i="20"/>
  <c r="AD70" i="20"/>
  <c r="AE70" i="20"/>
  <c r="AJ70" i="20"/>
  <c r="AK70" i="20"/>
  <c r="AL70" i="20"/>
  <c r="AM70" i="20"/>
  <c r="AN70" i="20"/>
  <c r="AO70" i="20"/>
  <c r="AP70" i="20"/>
  <c r="AQ70" i="20"/>
  <c r="AR70" i="20"/>
  <c r="AS70" i="20"/>
  <c r="AT70" i="20"/>
  <c r="AV70" i="20"/>
  <c r="AW70" i="20"/>
  <c r="AX70" i="20"/>
  <c r="AY70" i="20"/>
  <c r="AZ70" i="20"/>
  <c r="BA70" i="20"/>
  <c r="BB70" i="20"/>
  <c r="BC70" i="20"/>
  <c r="BD70" i="20"/>
  <c r="H71" i="20"/>
  <c r="I71" i="20"/>
  <c r="J71" i="20"/>
  <c r="K71" i="20"/>
  <c r="M71" i="20"/>
  <c r="R71" i="20"/>
  <c r="X71" i="20"/>
  <c r="Y71" i="20"/>
  <c r="Z71" i="20"/>
  <c r="AA71" i="20"/>
  <c r="AB71" i="20"/>
  <c r="AC71" i="20"/>
  <c r="AD71" i="20"/>
  <c r="AE71" i="20"/>
  <c r="AJ71" i="20"/>
  <c r="AK71" i="20"/>
  <c r="AL71" i="20"/>
  <c r="AM71" i="20"/>
  <c r="AN71" i="20"/>
  <c r="AO71" i="20"/>
  <c r="AP71" i="20"/>
  <c r="AQ71" i="20"/>
  <c r="AR71" i="20"/>
  <c r="AS71" i="20"/>
  <c r="AT71" i="20"/>
  <c r="AV71" i="20"/>
  <c r="AW71" i="20"/>
  <c r="AX71" i="20"/>
  <c r="AY71" i="20"/>
  <c r="AZ71" i="20"/>
  <c r="BA71" i="20"/>
  <c r="BB71" i="20"/>
  <c r="BC71" i="20"/>
  <c r="BD71" i="20"/>
  <c r="H61" i="20"/>
  <c r="I61" i="20"/>
  <c r="J61" i="20"/>
  <c r="K61" i="20"/>
  <c r="U61" i="20"/>
  <c r="V61" i="20"/>
  <c r="W61" i="20"/>
  <c r="X61" i="20"/>
  <c r="Y61" i="20"/>
  <c r="Z61" i="20"/>
  <c r="AA61" i="20"/>
  <c r="AB61" i="20"/>
  <c r="AC61" i="20"/>
  <c r="AD61" i="20"/>
  <c r="AE61" i="20"/>
  <c r="AJ61" i="20"/>
  <c r="AK61" i="20"/>
  <c r="AL61" i="20"/>
  <c r="AM61" i="20"/>
  <c r="AN61" i="20"/>
  <c r="AO61" i="20"/>
  <c r="AP61" i="20"/>
  <c r="AQ61" i="20"/>
  <c r="AR61" i="20"/>
  <c r="AS61" i="20"/>
  <c r="AT61" i="20"/>
  <c r="AV61" i="20"/>
  <c r="AW61" i="20"/>
  <c r="AX61" i="20"/>
  <c r="AY61" i="20"/>
  <c r="AZ61" i="20"/>
  <c r="BA61" i="20"/>
  <c r="BB61" i="20"/>
  <c r="BC61" i="20"/>
  <c r="BD61" i="20"/>
  <c r="H62" i="20"/>
  <c r="I62" i="20"/>
  <c r="J62" i="20"/>
  <c r="K62" i="20"/>
  <c r="U62" i="20"/>
  <c r="V62" i="20"/>
  <c r="W62" i="20"/>
  <c r="X62" i="20"/>
  <c r="Y62" i="20"/>
  <c r="Z62" i="20"/>
  <c r="AA62" i="20"/>
  <c r="AB62" i="20"/>
  <c r="AC62" i="20"/>
  <c r="AD62" i="20"/>
  <c r="AE62" i="20"/>
  <c r="AJ62" i="20"/>
  <c r="AK62" i="20"/>
  <c r="AL62" i="20"/>
  <c r="AM62" i="20"/>
  <c r="AN62" i="20"/>
  <c r="AO62" i="20"/>
  <c r="AP62" i="20"/>
  <c r="AQ62" i="20"/>
  <c r="AR62" i="20"/>
  <c r="AS62" i="20"/>
  <c r="AT62" i="20"/>
  <c r="AV62" i="20"/>
  <c r="AW62" i="20"/>
  <c r="AX62" i="20"/>
  <c r="AY62" i="20"/>
  <c r="AZ62" i="20"/>
  <c r="BA62" i="20"/>
  <c r="BB62" i="20"/>
  <c r="BC62" i="20"/>
  <c r="BD62" i="20"/>
  <c r="H63" i="20"/>
  <c r="I63" i="20"/>
  <c r="J63" i="20"/>
  <c r="K63" i="20"/>
  <c r="U63" i="20"/>
  <c r="V63" i="20"/>
  <c r="W63" i="20"/>
  <c r="X63" i="20"/>
  <c r="Y63" i="20"/>
  <c r="Z63" i="20"/>
  <c r="AA63" i="20"/>
  <c r="AB63" i="20"/>
  <c r="AC63" i="20"/>
  <c r="AD63" i="20"/>
  <c r="AE63" i="20"/>
  <c r="AJ63" i="20"/>
  <c r="AK63" i="20"/>
  <c r="AL63" i="20"/>
  <c r="AM63" i="20"/>
  <c r="AN63" i="20"/>
  <c r="AO63" i="20"/>
  <c r="AP63" i="20"/>
  <c r="AQ63" i="20"/>
  <c r="AR63" i="20"/>
  <c r="AS63" i="20"/>
  <c r="AT63" i="20"/>
  <c r="AV63" i="20"/>
  <c r="AW63" i="20"/>
  <c r="AX63" i="20"/>
  <c r="AY63" i="20"/>
  <c r="AZ63" i="20"/>
  <c r="BA63" i="20"/>
  <c r="BB63" i="20"/>
  <c r="BC63" i="20"/>
  <c r="BD63" i="20"/>
  <c r="H64" i="20"/>
  <c r="I64" i="20"/>
  <c r="J64" i="20"/>
  <c r="K64" i="20"/>
  <c r="U64" i="20"/>
  <c r="V64" i="20"/>
  <c r="W64" i="20"/>
  <c r="X64" i="20"/>
  <c r="Y64" i="20"/>
  <c r="Z64" i="20"/>
  <c r="AA64" i="20"/>
  <c r="AB64" i="20"/>
  <c r="AC64" i="20"/>
  <c r="AD64" i="20"/>
  <c r="AE64" i="20"/>
  <c r="AJ64" i="20"/>
  <c r="AK64" i="20"/>
  <c r="AL64" i="20"/>
  <c r="AM64" i="20"/>
  <c r="AN64" i="20"/>
  <c r="AO64" i="20"/>
  <c r="AP64" i="20"/>
  <c r="AQ64" i="20"/>
  <c r="AR64" i="20"/>
  <c r="AS64" i="20"/>
  <c r="AT64" i="20"/>
  <c r="AV64" i="20"/>
  <c r="AW64" i="20"/>
  <c r="AX64" i="20"/>
  <c r="AY64" i="20"/>
  <c r="AZ64" i="20"/>
  <c r="BA64" i="20"/>
  <c r="BB64" i="20"/>
  <c r="BC64" i="20"/>
  <c r="BD64" i="20"/>
  <c r="H65" i="20"/>
  <c r="I65" i="20"/>
  <c r="J65" i="20"/>
  <c r="K65" i="20"/>
  <c r="U65" i="20"/>
  <c r="V65" i="20"/>
  <c r="W65" i="20"/>
  <c r="X65" i="20"/>
  <c r="Y65" i="20"/>
  <c r="Z65" i="20"/>
  <c r="AA65" i="20"/>
  <c r="AB65" i="20"/>
  <c r="AC65" i="20"/>
  <c r="AD65" i="20"/>
  <c r="AE65" i="20"/>
  <c r="AJ65" i="20"/>
  <c r="AK65" i="20"/>
  <c r="AL65" i="20"/>
  <c r="AM65" i="20"/>
  <c r="AN65" i="20"/>
  <c r="AO65" i="20"/>
  <c r="AP65" i="20"/>
  <c r="AQ65" i="20"/>
  <c r="AR65" i="20"/>
  <c r="AS65" i="20"/>
  <c r="AT65" i="20"/>
  <c r="AV65" i="20"/>
  <c r="AW65" i="20"/>
  <c r="AX65" i="20"/>
  <c r="AY65" i="20"/>
  <c r="AZ65" i="20"/>
  <c r="BA65" i="20"/>
  <c r="BB65" i="20"/>
  <c r="BC65" i="20"/>
  <c r="BD65" i="20"/>
  <c r="H55" i="20"/>
  <c r="I55" i="20"/>
  <c r="J55" i="20"/>
  <c r="K55" i="20"/>
  <c r="X55" i="20"/>
  <c r="Y55" i="20"/>
  <c r="Z55" i="20"/>
  <c r="AA55" i="20"/>
  <c r="AB55" i="20"/>
  <c r="AC55" i="20"/>
  <c r="AD55" i="20"/>
  <c r="AE55" i="20"/>
  <c r="AJ55" i="20"/>
  <c r="AK55" i="20"/>
  <c r="AL55" i="20"/>
  <c r="AM55" i="20"/>
  <c r="AN55" i="20"/>
  <c r="AO55" i="20"/>
  <c r="AP55" i="20"/>
  <c r="AQ55" i="20"/>
  <c r="AR55" i="20"/>
  <c r="AS55" i="20"/>
  <c r="AT55" i="20"/>
  <c r="AV55" i="20"/>
  <c r="AW55" i="20"/>
  <c r="AX55" i="20"/>
  <c r="AY55" i="20"/>
  <c r="AZ55" i="20"/>
  <c r="BA55" i="20"/>
  <c r="BB55" i="20"/>
  <c r="BC55" i="20"/>
  <c r="BD55" i="20"/>
  <c r="H56" i="20"/>
  <c r="I56" i="20"/>
  <c r="J56" i="20"/>
  <c r="K56" i="20"/>
  <c r="X56" i="20"/>
  <c r="Y56" i="20"/>
  <c r="Z56" i="20"/>
  <c r="AA56" i="20"/>
  <c r="AB56" i="20"/>
  <c r="AC56" i="20"/>
  <c r="AD56" i="20"/>
  <c r="AE56" i="20"/>
  <c r="AJ56" i="20"/>
  <c r="AK56" i="20"/>
  <c r="AL56" i="20"/>
  <c r="AM56" i="20"/>
  <c r="AN56" i="20"/>
  <c r="AO56" i="20"/>
  <c r="AP56" i="20"/>
  <c r="AQ56" i="20"/>
  <c r="AR56" i="20"/>
  <c r="AS56" i="20"/>
  <c r="AT56" i="20"/>
  <c r="AV56" i="20"/>
  <c r="AW56" i="20"/>
  <c r="AX56" i="20"/>
  <c r="AY56" i="20"/>
  <c r="AZ56" i="20"/>
  <c r="BA56" i="20"/>
  <c r="BB56" i="20"/>
  <c r="BC56" i="20"/>
  <c r="BD56" i="20"/>
  <c r="H57" i="20"/>
  <c r="I57" i="20"/>
  <c r="J57" i="20"/>
  <c r="K57" i="20"/>
  <c r="X57" i="20"/>
  <c r="Y57" i="20"/>
  <c r="Z57" i="20"/>
  <c r="AA57" i="20"/>
  <c r="AB57" i="20"/>
  <c r="AC57" i="20"/>
  <c r="AD57" i="20"/>
  <c r="AE57" i="20"/>
  <c r="AJ57" i="20"/>
  <c r="AK57" i="20"/>
  <c r="AL57" i="20"/>
  <c r="AM57" i="20"/>
  <c r="AN57" i="20"/>
  <c r="AO57" i="20"/>
  <c r="AP57" i="20"/>
  <c r="AQ57" i="20"/>
  <c r="AR57" i="20"/>
  <c r="AS57" i="20"/>
  <c r="AT57" i="20"/>
  <c r="AV57" i="20"/>
  <c r="AW57" i="20"/>
  <c r="AX57" i="20"/>
  <c r="AY57" i="20"/>
  <c r="AZ57" i="20"/>
  <c r="BA57" i="20"/>
  <c r="BB57" i="20"/>
  <c r="BC57" i="20"/>
  <c r="BD57" i="20"/>
  <c r="H58" i="20"/>
  <c r="I58" i="20"/>
  <c r="J58" i="20"/>
  <c r="K58" i="20"/>
  <c r="X58" i="20"/>
  <c r="Y58" i="20"/>
  <c r="Z58" i="20"/>
  <c r="AA58" i="20"/>
  <c r="AB58" i="20"/>
  <c r="AC58" i="20"/>
  <c r="AD58" i="20"/>
  <c r="AE58" i="20"/>
  <c r="AJ58" i="20"/>
  <c r="AK58" i="20"/>
  <c r="AL58" i="20"/>
  <c r="AM58" i="20"/>
  <c r="AN58" i="20"/>
  <c r="AO58" i="20"/>
  <c r="AP58" i="20"/>
  <c r="AQ58" i="20"/>
  <c r="AR58" i="20"/>
  <c r="AS58" i="20"/>
  <c r="AT58" i="20"/>
  <c r="AV58" i="20"/>
  <c r="AW58" i="20"/>
  <c r="AX58" i="20"/>
  <c r="AY58" i="20"/>
  <c r="AZ58" i="20"/>
  <c r="BA58" i="20"/>
  <c r="BB58" i="20"/>
  <c r="BC58" i="20"/>
  <c r="BD58" i="20"/>
  <c r="H59" i="20"/>
  <c r="I59" i="20"/>
  <c r="J59" i="20"/>
  <c r="K59" i="20"/>
  <c r="X59" i="20"/>
  <c r="Y59" i="20"/>
  <c r="Z59" i="20"/>
  <c r="AA59" i="20"/>
  <c r="AB59" i="20"/>
  <c r="AC59" i="20"/>
  <c r="AD59" i="20"/>
  <c r="AE59" i="20"/>
  <c r="AJ59" i="20"/>
  <c r="AK59" i="20"/>
  <c r="AL59" i="20"/>
  <c r="AM59" i="20"/>
  <c r="AN59" i="20"/>
  <c r="AO59" i="20"/>
  <c r="AP59" i="20"/>
  <c r="AQ59" i="20"/>
  <c r="AR59" i="20"/>
  <c r="AS59" i="20"/>
  <c r="AT59" i="20"/>
  <c r="AV59" i="20"/>
  <c r="AW59" i="20"/>
  <c r="AX59" i="20"/>
  <c r="AY59" i="20"/>
  <c r="AZ59" i="20"/>
  <c r="BA59" i="20"/>
  <c r="BB59" i="20"/>
  <c r="BC59" i="20"/>
  <c r="BD59" i="20"/>
  <c r="H49" i="20"/>
  <c r="I49" i="20"/>
  <c r="J49" i="20"/>
  <c r="K49" i="20"/>
  <c r="X49" i="20"/>
  <c r="Y49" i="20"/>
  <c r="Z49" i="20"/>
  <c r="AA49" i="20"/>
  <c r="AB49" i="20"/>
  <c r="AC49" i="20"/>
  <c r="AD49" i="20"/>
  <c r="AE49" i="20"/>
  <c r="AJ49" i="20"/>
  <c r="AK49" i="20"/>
  <c r="AL49" i="20"/>
  <c r="AM49" i="20"/>
  <c r="AN49" i="20"/>
  <c r="AO49" i="20"/>
  <c r="AP49" i="20"/>
  <c r="AQ49" i="20"/>
  <c r="AR49" i="20"/>
  <c r="AS49" i="20"/>
  <c r="AT49" i="20"/>
  <c r="AV49" i="20"/>
  <c r="AW49" i="20"/>
  <c r="AX49" i="20"/>
  <c r="AY49" i="20"/>
  <c r="AZ49" i="20"/>
  <c r="BA49" i="20"/>
  <c r="BB49" i="20"/>
  <c r="BC49" i="20"/>
  <c r="BD49" i="20"/>
  <c r="H50" i="20"/>
  <c r="I50" i="20"/>
  <c r="J50" i="20"/>
  <c r="K50" i="20"/>
  <c r="X50" i="20"/>
  <c r="Y50" i="20"/>
  <c r="Z50" i="20"/>
  <c r="AA50" i="20"/>
  <c r="AB50" i="20"/>
  <c r="AC50" i="20"/>
  <c r="AD50" i="20"/>
  <c r="AE50" i="20"/>
  <c r="AJ50" i="20"/>
  <c r="AK50" i="20"/>
  <c r="AL50" i="20"/>
  <c r="AM50" i="20"/>
  <c r="AN50" i="20"/>
  <c r="AO50" i="20"/>
  <c r="AP50" i="20"/>
  <c r="AQ50" i="20"/>
  <c r="AR50" i="20"/>
  <c r="AS50" i="20"/>
  <c r="AT50" i="20"/>
  <c r="AV50" i="20"/>
  <c r="AW50" i="20"/>
  <c r="AX50" i="20"/>
  <c r="AY50" i="20"/>
  <c r="AZ50" i="20"/>
  <c r="BA50" i="20"/>
  <c r="BB50" i="20"/>
  <c r="BC50" i="20"/>
  <c r="BD50" i="20"/>
  <c r="H51" i="20"/>
  <c r="I51" i="20"/>
  <c r="J51" i="20"/>
  <c r="K51" i="20"/>
  <c r="X51" i="20"/>
  <c r="Y51" i="20"/>
  <c r="Z51" i="20"/>
  <c r="AA51" i="20"/>
  <c r="AB51" i="20"/>
  <c r="AC51" i="20"/>
  <c r="AD51" i="20"/>
  <c r="AE51" i="20"/>
  <c r="AJ51" i="20"/>
  <c r="AK51" i="20"/>
  <c r="AL51" i="20"/>
  <c r="AM51" i="20"/>
  <c r="AN51" i="20"/>
  <c r="AO51" i="20"/>
  <c r="AP51" i="20"/>
  <c r="AQ51" i="20"/>
  <c r="AR51" i="20"/>
  <c r="AS51" i="20"/>
  <c r="AT51" i="20"/>
  <c r="AV51" i="20"/>
  <c r="AW51" i="20"/>
  <c r="AX51" i="20"/>
  <c r="AY51" i="20"/>
  <c r="AZ51" i="20"/>
  <c r="BA51" i="20"/>
  <c r="BB51" i="20"/>
  <c r="BC51" i="20"/>
  <c r="BD51" i="20"/>
  <c r="H52" i="20"/>
  <c r="I52" i="20"/>
  <c r="J52" i="20"/>
  <c r="K52" i="20"/>
  <c r="X52" i="20"/>
  <c r="Y52" i="20"/>
  <c r="Z52" i="20"/>
  <c r="AA52" i="20"/>
  <c r="AB52" i="20"/>
  <c r="AC52" i="20"/>
  <c r="AD52" i="20"/>
  <c r="AE52" i="20"/>
  <c r="AJ52" i="20"/>
  <c r="AK52" i="20"/>
  <c r="AL52" i="20"/>
  <c r="AM52" i="20"/>
  <c r="AN52" i="20"/>
  <c r="AO52" i="20"/>
  <c r="AP52" i="20"/>
  <c r="AQ52" i="20"/>
  <c r="AR52" i="20"/>
  <c r="AS52" i="20"/>
  <c r="AT52" i="20"/>
  <c r="AV52" i="20"/>
  <c r="AW52" i="20"/>
  <c r="AX52" i="20"/>
  <c r="AY52" i="20"/>
  <c r="AZ52" i="20"/>
  <c r="BA52" i="20"/>
  <c r="BB52" i="20"/>
  <c r="BC52" i="20"/>
  <c r="BD52" i="20"/>
  <c r="H53" i="20"/>
  <c r="I53" i="20"/>
  <c r="J53" i="20"/>
  <c r="K53" i="20"/>
  <c r="X53" i="20"/>
  <c r="Y53" i="20"/>
  <c r="Z53" i="20"/>
  <c r="AA53" i="20"/>
  <c r="AB53" i="20"/>
  <c r="AC53" i="20"/>
  <c r="AD53" i="20"/>
  <c r="AE53" i="20"/>
  <c r="AJ53" i="20"/>
  <c r="AK53" i="20"/>
  <c r="AL53" i="20"/>
  <c r="AM53" i="20"/>
  <c r="AN53" i="20"/>
  <c r="AO53" i="20"/>
  <c r="AP53" i="20"/>
  <c r="AQ53" i="20"/>
  <c r="AR53" i="20"/>
  <c r="AS53" i="20"/>
  <c r="AT53" i="20"/>
  <c r="AV53" i="20"/>
  <c r="AW53" i="20"/>
  <c r="AX53" i="20"/>
  <c r="AY53" i="20"/>
  <c r="AZ53" i="20"/>
  <c r="BA53" i="20"/>
  <c r="BB53" i="20"/>
  <c r="BC53" i="20"/>
  <c r="BD53" i="20"/>
  <c r="H43" i="20"/>
  <c r="I43" i="20"/>
  <c r="J43" i="20"/>
  <c r="K43" i="20"/>
  <c r="X43" i="20"/>
  <c r="Y43" i="20"/>
  <c r="Z43" i="20"/>
  <c r="AA43" i="20"/>
  <c r="AB43" i="20"/>
  <c r="AC43" i="20"/>
  <c r="AD43" i="20"/>
  <c r="AE43" i="20"/>
  <c r="AJ43" i="20"/>
  <c r="AK43" i="20"/>
  <c r="AL43" i="20"/>
  <c r="AM43" i="20"/>
  <c r="AN43" i="20"/>
  <c r="AO43" i="20"/>
  <c r="AP43" i="20"/>
  <c r="AQ43" i="20"/>
  <c r="AR43" i="20"/>
  <c r="AS43" i="20"/>
  <c r="AT43" i="20"/>
  <c r="AV43" i="20"/>
  <c r="AW43" i="20"/>
  <c r="AX43" i="20"/>
  <c r="AY43" i="20"/>
  <c r="AZ43" i="20"/>
  <c r="BA43" i="20"/>
  <c r="BB43" i="20"/>
  <c r="BC43" i="20"/>
  <c r="BD43" i="20"/>
  <c r="H44" i="20"/>
  <c r="I44" i="20"/>
  <c r="J44" i="20"/>
  <c r="K44" i="20"/>
  <c r="X44" i="20"/>
  <c r="Y44" i="20"/>
  <c r="Z44" i="20"/>
  <c r="AA44" i="20"/>
  <c r="AB44" i="20"/>
  <c r="AC44" i="20"/>
  <c r="AD44" i="20"/>
  <c r="AE44" i="20"/>
  <c r="AJ44" i="20"/>
  <c r="AK44" i="20"/>
  <c r="AL44" i="20"/>
  <c r="AM44" i="20"/>
  <c r="AN44" i="20"/>
  <c r="AO44" i="20"/>
  <c r="AP44" i="20"/>
  <c r="AQ44" i="20"/>
  <c r="AR44" i="20"/>
  <c r="AS44" i="20"/>
  <c r="AT44" i="20"/>
  <c r="AV44" i="20"/>
  <c r="AW44" i="20"/>
  <c r="AX44" i="20"/>
  <c r="AY44" i="20"/>
  <c r="AZ44" i="20"/>
  <c r="BA44" i="20"/>
  <c r="BB44" i="20"/>
  <c r="BC44" i="20"/>
  <c r="BD44" i="20"/>
  <c r="H45" i="20"/>
  <c r="I45" i="20"/>
  <c r="J45" i="20"/>
  <c r="K45" i="20"/>
  <c r="X45" i="20"/>
  <c r="Y45" i="20"/>
  <c r="Z45" i="20"/>
  <c r="AA45" i="20"/>
  <c r="AB45" i="20"/>
  <c r="AC45" i="20"/>
  <c r="AD45" i="20"/>
  <c r="AE45" i="20"/>
  <c r="AJ45" i="20"/>
  <c r="AK45" i="20"/>
  <c r="AL45" i="20"/>
  <c r="AM45" i="20"/>
  <c r="AN45" i="20"/>
  <c r="AO45" i="20"/>
  <c r="AP45" i="20"/>
  <c r="AQ45" i="20"/>
  <c r="AR45" i="20"/>
  <c r="AS45" i="20"/>
  <c r="AT45" i="20"/>
  <c r="AV45" i="20"/>
  <c r="AW45" i="20"/>
  <c r="AX45" i="20"/>
  <c r="AY45" i="20"/>
  <c r="AZ45" i="20"/>
  <c r="BA45" i="20"/>
  <c r="BB45" i="20"/>
  <c r="BC45" i="20"/>
  <c r="BD45" i="20"/>
  <c r="H46" i="20"/>
  <c r="I46" i="20"/>
  <c r="J46" i="20"/>
  <c r="K46" i="20"/>
  <c r="X46" i="20"/>
  <c r="Y46" i="20"/>
  <c r="Z46" i="20"/>
  <c r="AA46" i="20"/>
  <c r="AB46" i="20"/>
  <c r="AC46" i="20"/>
  <c r="AD46" i="20"/>
  <c r="AE46" i="20"/>
  <c r="AJ46" i="20"/>
  <c r="AK46" i="20"/>
  <c r="AL46" i="20"/>
  <c r="AM46" i="20"/>
  <c r="AN46" i="20"/>
  <c r="AO46" i="20"/>
  <c r="AP46" i="20"/>
  <c r="AQ46" i="20"/>
  <c r="AR46" i="20"/>
  <c r="AS46" i="20"/>
  <c r="AT46" i="20"/>
  <c r="AV46" i="20"/>
  <c r="AW46" i="20"/>
  <c r="AX46" i="20"/>
  <c r="AY46" i="20"/>
  <c r="AZ46" i="20"/>
  <c r="BA46" i="20"/>
  <c r="BB46" i="20"/>
  <c r="BC46" i="20"/>
  <c r="BD46" i="20"/>
  <c r="H47" i="20"/>
  <c r="I47" i="20"/>
  <c r="J47" i="20"/>
  <c r="K47" i="20"/>
  <c r="X47" i="20"/>
  <c r="Y47" i="20"/>
  <c r="Z47" i="20"/>
  <c r="AA47" i="20"/>
  <c r="AB47" i="20"/>
  <c r="AC47" i="20"/>
  <c r="AD47" i="20"/>
  <c r="AE47" i="20"/>
  <c r="AJ47" i="20"/>
  <c r="AK47" i="20"/>
  <c r="AL47" i="20"/>
  <c r="AM47" i="20"/>
  <c r="AN47" i="20"/>
  <c r="AO47" i="20"/>
  <c r="AP47" i="20"/>
  <c r="AQ47" i="20"/>
  <c r="AR47" i="20"/>
  <c r="AS47" i="20"/>
  <c r="AT47" i="20"/>
  <c r="AV47" i="20"/>
  <c r="AW47" i="20"/>
  <c r="AX47" i="20"/>
  <c r="AY47" i="20"/>
  <c r="AZ47" i="20"/>
  <c r="BA47" i="20"/>
  <c r="BB47" i="20"/>
  <c r="BC47" i="20"/>
  <c r="BD47" i="20"/>
  <c r="H37" i="20"/>
  <c r="I37" i="20"/>
  <c r="J37" i="20"/>
  <c r="K37" i="20"/>
  <c r="X37" i="20"/>
  <c r="Y37" i="20"/>
  <c r="Z37" i="20"/>
  <c r="AA37" i="20"/>
  <c r="AB37" i="20"/>
  <c r="AC37" i="20"/>
  <c r="AD37" i="20"/>
  <c r="AE37" i="20"/>
  <c r="AJ37" i="20"/>
  <c r="AK37" i="20"/>
  <c r="AL37" i="20"/>
  <c r="AM37" i="20"/>
  <c r="AN37" i="20"/>
  <c r="AO37" i="20"/>
  <c r="AP37" i="20"/>
  <c r="AQ37" i="20"/>
  <c r="AR37" i="20"/>
  <c r="AS37" i="20"/>
  <c r="AT37" i="20"/>
  <c r="AV37" i="20"/>
  <c r="AW37" i="20"/>
  <c r="AX37" i="20"/>
  <c r="AY37" i="20"/>
  <c r="AZ37" i="20"/>
  <c r="BA37" i="20"/>
  <c r="BB37" i="20"/>
  <c r="BC37" i="20"/>
  <c r="BD37" i="20"/>
  <c r="H38" i="20"/>
  <c r="I38" i="20"/>
  <c r="J38" i="20"/>
  <c r="K38" i="20"/>
  <c r="X38" i="20"/>
  <c r="Y38" i="20"/>
  <c r="Z38" i="20"/>
  <c r="AA38" i="20"/>
  <c r="AB38" i="20"/>
  <c r="AC38" i="20"/>
  <c r="AD38" i="20"/>
  <c r="AE38" i="20"/>
  <c r="AJ38" i="20"/>
  <c r="AK38" i="20"/>
  <c r="AL38" i="20"/>
  <c r="AM38" i="20"/>
  <c r="AN38" i="20"/>
  <c r="AO38" i="20"/>
  <c r="AP38" i="20"/>
  <c r="AQ38" i="20"/>
  <c r="AR38" i="20"/>
  <c r="AS38" i="20"/>
  <c r="AT38" i="20"/>
  <c r="AV38" i="20"/>
  <c r="AW38" i="20"/>
  <c r="AX38" i="20"/>
  <c r="AY38" i="20"/>
  <c r="AZ38" i="20"/>
  <c r="BA38" i="20"/>
  <c r="BB38" i="20"/>
  <c r="BC38" i="20"/>
  <c r="BD38" i="20"/>
  <c r="H39" i="20"/>
  <c r="I39" i="20"/>
  <c r="J39" i="20"/>
  <c r="K39" i="20"/>
  <c r="X39" i="20"/>
  <c r="Y39" i="20"/>
  <c r="Z39" i="20"/>
  <c r="AA39" i="20"/>
  <c r="AB39" i="20"/>
  <c r="AC39" i="20"/>
  <c r="AD39" i="20"/>
  <c r="AE39" i="20"/>
  <c r="AJ39" i="20"/>
  <c r="AK39" i="20"/>
  <c r="AL39" i="20"/>
  <c r="AM39" i="20"/>
  <c r="AN39" i="20"/>
  <c r="AO39" i="20"/>
  <c r="AP39" i="20"/>
  <c r="AQ39" i="20"/>
  <c r="AR39" i="20"/>
  <c r="AS39" i="20"/>
  <c r="AT39" i="20"/>
  <c r="AV39" i="20"/>
  <c r="AW39" i="20"/>
  <c r="AX39" i="20"/>
  <c r="AY39" i="20"/>
  <c r="AZ39" i="20"/>
  <c r="BA39" i="20"/>
  <c r="BB39" i="20"/>
  <c r="BC39" i="20"/>
  <c r="BD39" i="20"/>
  <c r="H40" i="20"/>
  <c r="I40" i="20"/>
  <c r="J40" i="20"/>
  <c r="K40" i="20"/>
  <c r="X40" i="20"/>
  <c r="Y40" i="20"/>
  <c r="Z40" i="20"/>
  <c r="AA40" i="20"/>
  <c r="AB40" i="20"/>
  <c r="AC40" i="20"/>
  <c r="AD40" i="20"/>
  <c r="AE40" i="20"/>
  <c r="AJ40" i="20"/>
  <c r="AK40" i="20"/>
  <c r="AL40" i="20"/>
  <c r="AM40" i="20"/>
  <c r="AN40" i="20"/>
  <c r="AO40" i="20"/>
  <c r="AP40" i="20"/>
  <c r="AQ40" i="20"/>
  <c r="AR40" i="20"/>
  <c r="AS40" i="20"/>
  <c r="AT40" i="20"/>
  <c r="AV40" i="20"/>
  <c r="AW40" i="20"/>
  <c r="AX40" i="20"/>
  <c r="AY40" i="20"/>
  <c r="AZ40" i="20"/>
  <c r="BA40" i="20"/>
  <c r="BB40" i="20"/>
  <c r="BC40" i="20"/>
  <c r="BD40" i="20"/>
  <c r="H41" i="20"/>
  <c r="I41" i="20"/>
  <c r="J41" i="20"/>
  <c r="K41" i="20"/>
  <c r="X41" i="20"/>
  <c r="Y41" i="20"/>
  <c r="Z41" i="20"/>
  <c r="AA41" i="20"/>
  <c r="AB41" i="20"/>
  <c r="AC41" i="20"/>
  <c r="AD41" i="20"/>
  <c r="AE41" i="20"/>
  <c r="AJ41" i="20"/>
  <c r="AK41" i="20"/>
  <c r="AL41" i="20"/>
  <c r="AM41" i="20"/>
  <c r="AN41" i="20"/>
  <c r="AO41" i="20"/>
  <c r="AP41" i="20"/>
  <c r="AQ41" i="20"/>
  <c r="AR41" i="20"/>
  <c r="AS41" i="20"/>
  <c r="AT41" i="20"/>
  <c r="AV41" i="20"/>
  <c r="AW41" i="20"/>
  <c r="AX41" i="20"/>
  <c r="AY41" i="20"/>
  <c r="AZ41" i="20"/>
  <c r="BA41" i="20"/>
  <c r="BB41" i="20"/>
  <c r="BC41" i="20"/>
  <c r="BD41" i="20"/>
  <c r="H31" i="20"/>
  <c r="I31" i="20"/>
  <c r="J31" i="20"/>
  <c r="K31" i="20"/>
  <c r="M31" i="20"/>
  <c r="O31" i="20"/>
  <c r="P31" i="20"/>
  <c r="Q31" i="20"/>
  <c r="R31" i="20"/>
  <c r="U31" i="20"/>
  <c r="V31" i="20"/>
  <c r="W31" i="20"/>
  <c r="X31" i="20"/>
  <c r="Y31" i="20"/>
  <c r="Z31" i="20"/>
  <c r="AA31" i="20"/>
  <c r="AB31" i="20"/>
  <c r="AC31" i="20"/>
  <c r="AD31" i="20"/>
  <c r="AE31" i="20"/>
  <c r="AJ31" i="20"/>
  <c r="AK31" i="20"/>
  <c r="AL31" i="20"/>
  <c r="AM31" i="20"/>
  <c r="AN31" i="20"/>
  <c r="AO31" i="20"/>
  <c r="AP31" i="20"/>
  <c r="AQ31" i="20"/>
  <c r="AR31" i="20"/>
  <c r="AS31" i="20"/>
  <c r="AT31" i="20"/>
  <c r="AV31" i="20"/>
  <c r="AW31" i="20"/>
  <c r="AX31" i="20"/>
  <c r="AY31" i="20"/>
  <c r="AZ31" i="20"/>
  <c r="BA31" i="20"/>
  <c r="BB31" i="20"/>
  <c r="BC31" i="20"/>
  <c r="BD31" i="20"/>
  <c r="H32" i="20"/>
  <c r="I32" i="20"/>
  <c r="J32" i="20"/>
  <c r="K32" i="20"/>
  <c r="M32" i="20"/>
  <c r="O32" i="20"/>
  <c r="P32" i="20"/>
  <c r="Q32" i="20"/>
  <c r="R32" i="20"/>
  <c r="U32" i="20"/>
  <c r="V32" i="20"/>
  <c r="W32" i="20"/>
  <c r="X32" i="20"/>
  <c r="Y32" i="20"/>
  <c r="Z32" i="20"/>
  <c r="AA32" i="20"/>
  <c r="AB32" i="20"/>
  <c r="AC32" i="20"/>
  <c r="AD32" i="20"/>
  <c r="AE32" i="20"/>
  <c r="AJ32" i="20"/>
  <c r="AK32" i="20"/>
  <c r="AL32" i="20"/>
  <c r="AM32" i="20"/>
  <c r="AN32" i="20"/>
  <c r="AO32" i="20"/>
  <c r="AP32" i="20"/>
  <c r="AQ32" i="20"/>
  <c r="AR32" i="20"/>
  <c r="AS32" i="20"/>
  <c r="AT32" i="20"/>
  <c r="AV32" i="20"/>
  <c r="AW32" i="20"/>
  <c r="AX32" i="20"/>
  <c r="AY32" i="20"/>
  <c r="AZ32" i="20"/>
  <c r="BA32" i="20"/>
  <c r="BB32" i="20"/>
  <c r="BC32" i="20"/>
  <c r="BD32" i="20"/>
  <c r="H33" i="20"/>
  <c r="I33" i="20"/>
  <c r="J33" i="20"/>
  <c r="K33" i="20"/>
  <c r="M33" i="20"/>
  <c r="O33" i="20"/>
  <c r="P33" i="20"/>
  <c r="Q33" i="20"/>
  <c r="R33" i="20"/>
  <c r="U33" i="20"/>
  <c r="V33" i="20"/>
  <c r="W33" i="20"/>
  <c r="X33" i="20"/>
  <c r="Y33" i="20"/>
  <c r="Z33" i="20"/>
  <c r="AA33" i="20"/>
  <c r="AB33" i="20"/>
  <c r="AC33" i="20"/>
  <c r="AD33" i="20"/>
  <c r="AE33" i="20"/>
  <c r="AJ33" i="20"/>
  <c r="AK33" i="20"/>
  <c r="AL33" i="20"/>
  <c r="AM33" i="20"/>
  <c r="AN33" i="20"/>
  <c r="AO33" i="20"/>
  <c r="AP33" i="20"/>
  <c r="AQ33" i="20"/>
  <c r="AR33" i="20"/>
  <c r="AS33" i="20"/>
  <c r="AT33" i="20"/>
  <c r="AV33" i="20"/>
  <c r="AW33" i="20"/>
  <c r="AX33" i="20"/>
  <c r="AY33" i="20"/>
  <c r="AZ33" i="20"/>
  <c r="BA33" i="20"/>
  <c r="BB33" i="20"/>
  <c r="BC33" i="20"/>
  <c r="BD33" i="20"/>
  <c r="H34" i="20"/>
  <c r="I34" i="20"/>
  <c r="J34" i="20"/>
  <c r="K34" i="20"/>
  <c r="M34" i="20"/>
  <c r="O34" i="20"/>
  <c r="P34" i="20"/>
  <c r="Q34" i="20"/>
  <c r="R34" i="20"/>
  <c r="U34" i="20"/>
  <c r="V34" i="20"/>
  <c r="W34" i="20"/>
  <c r="X34" i="20"/>
  <c r="Y34" i="20"/>
  <c r="Z34" i="20"/>
  <c r="AA34" i="20"/>
  <c r="AB34" i="20"/>
  <c r="AC34" i="20"/>
  <c r="AD34" i="20"/>
  <c r="AE34" i="20"/>
  <c r="AJ34" i="20"/>
  <c r="AK34" i="20"/>
  <c r="AL34" i="20"/>
  <c r="AM34" i="20"/>
  <c r="AN34" i="20"/>
  <c r="AO34" i="20"/>
  <c r="AP34" i="20"/>
  <c r="AQ34" i="20"/>
  <c r="AR34" i="20"/>
  <c r="AS34" i="20"/>
  <c r="AT34" i="20"/>
  <c r="AV34" i="20"/>
  <c r="AW34" i="20"/>
  <c r="AX34" i="20"/>
  <c r="AY34" i="20"/>
  <c r="AZ34" i="20"/>
  <c r="BA34" i="20"/>
  <c r="BB34" i="20"/>
  <c r="BC34" i="20"/>
  <c r="BD34" i="20"/>
  <c r="H35" i="20"/>
  <c r="I35" i="20"/>
  <c r="J35" i="20"/>
  <c r="K35" i="20"/>
  <c r="M35" i="20"/>
  <c r="O35" i="20"/>
  <c r="P35" i="20"/>
  <c r="Q35" i="20"/>
  <c r="R35" i="20"/>
  <c r="U35" i="20"/>
  <c r="V35" i="20"/>
  <c r="W35" i="20"/>
  <c r="X35" i="20"/>
  <c r="Y35" i="20"/>
  <c r="Z35" i="20"/>
  <c r="AA35" i="20"/>
  <c r="AB35" i="20"/>
  <c r="AC35" i="20"/>
  <c r="AD35" i="20"/>
  <c r="AE35" i="20"/>
  <c r="AJ35" i="20"/>
  <c r="AK35" i="20"/>
  <c r="AL35" i="20"/>
  <c r="AM35" i="20"/>
  <c r="AN35" i="20"/>
  <c r="AO35" i="20"/>
  <c r="AP35" i="20"/>
  <c r="AQ35" i="20"/>
  <c r="AR35" i="20"/>
  <c r="AS35" i="20"/>
  <c r="AT35" i="20"/>
  <c r="AV35" i="20"/>
  <c r="AW35" i="20"/>
  <c r="AX35" i="20"/>
  <c r="AY35" i="20"/>
  <c r="AZ35" i="20"/>
  <c r="BA35" i="20"/>
  <c r="BB35" i="20"/>
  <c r="BC35" i="20"/>
  <c r="BD35" i="20"/>
  <c r="H25" i="20"/>
  <c r="I25" i="20"/>
  <c r="J25" i="20"/>
  <c r="K25" i="20"/>
  <c r="M25" i="20"/>
  <c r="R25" i="20"/>
  <c r="U25" i="20"/>
  <c r="V25" i="20"/>
  <c r="W25" i="20"/>
  <c r="X25" i="20"/>
  <c r="Y25" i="20"/>
  <c r="Z25" i="20"/>
  <c r="AA25" i="20"/>
  <c r="AB25" i="20"/>
  <c r="AC25" i="20"/>
  <c r="AD25" i="20"/>
  <c r="AE25" i="20"/>
  <c r="AJ25" i="20"/>
  <c r="AK25" i="20"/>
  <c r="AL25" i="20"/>
  <c r="AM25" i="20"/>
  <c r="AN25" i="20"/>
  <c r="AO25" i="20"/>
  <c r="AP25" i="20"/>
  <c r="AQ25" i="20"/>
  <c r="AR25" i="20"/>
  <c r="AS25" i="20"/>
  <c r="AT25" i="20"/>
  <c r="AV25" i="20"/>
  <c r="AW25" i="20"/>
  <c r="AX25" i="20"/>
  <c r="AY25" i="20"/>
  <c r="AZ25" i="20"/>
  <c r="BA25" i="20"/>
  <c r="BB25" i="20"/>
  <c r="BC25" i="20"/>
  <c r="BD25" i="20"/>
  <c r="H26" i="20"/>
  <c r="I26" i="20"/>
  <c r="J26" i="20"/>
  <c r="K26" i="20"/>
  <c r="M26" i="20"/>
  <c r="R26" i="20"/>
  <c r="U26" i="20"/>
  <c r="V26" i="20"/>
  <c r="W26" i="20"/>
  <c r="X26" i="20"/>
  <c r="Y26" i="20"/>
  <c r="Z26" i="20"/>
  <c r="AA26" i="20"/>
  <c r="AB26" i="20"/>
  <c r="AC26" i="20"/>
  <c r="AD26" i="20"/>
  <c r="AE26" i="20"/>
  <c r="AJ26" i="20"/>
  <c r="AK26" i="20"/>
  <c r="AL26" i="20"/>
  <c r="AM26" i="20"/>
  <c r="AN26" i="20"/>
  <c r="AO26" i="20"/>
  <c r="AP26" i="20"/>
  <c r="AQ26" i="20"/>
  <c r="AR26" i="20"/>
  <c r="AS26" i="20"/>
  <c r="AT26" i="20"/>
  <c r="AV26" i="20"/>
  <c r="AW26" i="20"/>
  <c r="AX26" i="20"/>
  <c r="AY26" i="20"/>
  <c r="AZ26" i="20"/>
  <c r="BA26" i="20"/>
  <c r="BB26" i="20"/>
  <c r="BC26" i="20"/>
  <c r="BD26" i="20"/>
  <c r="H27" i="20"/>
  <c r="I27" i="20"/>
  <c r="J27" i="20"/>
  <c r="K27" i="20"/>
  <c r="M27" i="20"/>
  <c r="R27" i="20"/>
  <c r="U27" i="20"/>
  <c r="V27" i="20"/>
  <c r="W27" i="20"/>
  <c r="X27" i="20"/>
  <c r="Y27" i="20"/>
  <c r="Z27" i="20"/>
  <c r="AA27" i="20"/>
  <c r="AB27" i="20"/>
  <c r="AC27" i="20"/>
  <c r="AD27" i="20"/>
  <c r="AE27" i="20"/>
  <c r="AJ27" i="20"/>
  <c r="AK27" i="20"/>
  <c r="AL27" i="20"/>
  <c r="AM27" i="20"/>
  <c r="AN27" i="20"/>
  <c r="AO27" i="20"/>
  <c r="AP27" i="20"/>
  <c r="AQ27" i="20"/>
  <c r="AR27" i="20"/>
  <c r="AS27" i="20"/>
  <c r="AT27" i="20"/>
  <c r="AV27" i="20"/>
  <c r="AW27" i="20"/>
  <c r="AX27" i="20"/>
  <c r="AY27" i="20"/>
  <c r="AZ27" i="20"/>
  <c r="BA27" i="20"/>
  <c r="BB27" i="20"/>
  <c r="BC27" i="20"/>
  <c r="BD27" i="20"/>
  <c r="H28" i="20"/>
  <c r="I28" i="20"/>
  <c r="J28" i="20"/>
  <c r="K28" i="20"/>
  <c r="M28" i="20"/>
  <c r="R28" i="20"/>
  <c r="U28" i="20"/>
  <c r="V28" i="20"/>
  <c r="W28" i="20"/>
  <c r="X28" i="20"/>
  <c r="Y28" i="20"/>
  <c r="Z28" i="20"/>
  <c r="AA28" i="20"/>
  <c r="AB28" i="20"/>
  <c r="AC28" i="20"/>
  <c r="AD28" i="20"/>
  <c r="AE28" i="20"/>
  <c r="AI28" i="20"/>
  <c r="AJ28" i="20"/>
  <c r="AK28" i="20"/>
  <c r="AL28" i="20"/>
  <c r="AM28" i="20"/>
  <c r="AN28" i="20"/>
  <c r="AO28" i="20"/>
  <c r="AP28" i="20"/>
  <c r="AQ28" i="20"/>
  <c r="AR28" i="20"/>
  <c r="AS28" i="20"/>
  <c r="AT28" i="20"/>
  <c r="AV28" i="20"/>
  <c r="AW28" i="20"/>
  <c r="AX28" i="20"/>
  <c r="AY28" i="20"/>
  <c r="AZ28" i="20"/>
  <c r="BA28" i="20"/>
  <c r="BB28" i="20"/>
  <c r="BC28" i="20"/>
  <c r="BD28" i="20"/>
  <c r="H29" i="20"/>
  <c r="I29" i="20"/>
  <c r="J29" i="20"/>
  <c r="K29" i="20"/>
  <c r="M29" i="20"/>
  <c r="R29" i="20"/>
  <c r="U29" i="20"/>
  <c r="V29" i="20"/>
  <c r="W29" i="20"/>
  <c r="X29" i="20"/>
  <c r="Y29" i="20"/>
  <c r="Z29" i="20"/>
  <c r="AA29" i="20"/>
  <c r="AB29" i="20"/>
  <c r="AC29" i="20"/>
  <c r="AD29" i="20"/>
  <c r="AE29" i="20"/>
  <c r="AJ29" i="20"/>
  <c r="AK29" i="20"/>
  <c r="AL29" i="20"/>
  <c r="AM29" i="20"/>
  <c r="AN29" i="20"/>
  <c r="AO29" i="20"/>
  <c r="AP29" i="20"/>
  <c r="AQ29" i="20"/>
  <c r="AR29" i="20"/>
  <c r="AS29" i="20"/>
  <c r="AT29" i="20"/>
  <c r="AV29" i="20"/>
  <c r="AW29" i="20"/>
  <c r="AX29" i="20"/>
  <c r="AY29" i="20"/>
  <c r="AZ29" i="20"/>
  <c r="BA29" i="20"/>
  <c r="BB29" i="20"/>
  <c r="BC29" i="20"/>
  <c r="BD29" i="20"/>
  <c r="AJ24" i="20"/>
  <c r="AK24" i="20"/>
  <c r="AL24" i="20"/>
  <c r="Q12" i="20"/>
  <c r="I13" i="20"/>
  <c r="J13" i="20"/>
  <c r="K13" i="20"/>
  <c r="AJ13" i="20"/>
  <c r="AK13" i="20"/>
  <c r="AL13" i="20"/>
  <c r="AM13" i="20"/>
  <c r="AN13" i="20"/>
  <c r="AO13" i="20"/>
  <c r="AP13" i="20"/>
  <c r="AQ13" i="20"/>
  <c r="AR13" i="20"/>
  <c r="AS13" i="20"/>
  <c r="AT13" i="20"/>
  <c r="AV13" i="20"/>
  <c r="AW13" i="20"/>
  <c r="AX13" i="20"/>
  <c r="AY13" i="20"/>
  <c r="AZ13" i="20"/>
  <c r="BA13" i="20"/>
  <c r="BB13" i="20"/>
  <c r="BC13" i="20"/>
  <c r="BD13" i="20"/>
  <c r="H14" i="20"/>
  <c r="I14" i="20"/>
  <c r="J14" i="20"/>
  <c r="K14" i="20"/>
  <c r="L14" i="20"/>
  <c r="AJ14" i="20"/>
  <c r="AK14" i="20"/>
  <c r="AL14" i="20"/>
  <c r="AM14" i="20"/>
  <c r="AN14" i="20"/>
  <c r="AO14" i="20"/>
  <c r="AP14" i="20"/>
  <c r="AQ14" i="20"/>
  <c r="AR14" i="20"/>
  <c r="AS14" i="20"/>
  <c r="AT14" i="20"/>
  <c r="AV14" i="20"/>
  <c r="AW14" i="20"/>
  <c r="AX14" i="20"/>
  <c r="AY14" i="20"/>
  <c r="AZ14" i="20"/>
  <c r="BA14" i="20"/>
  <c r="BB14" i="20"/>
  <c r="BC14" i="20"/>
  <c r="BD14" i="20"/>
  <c r="H15" i="20"/>
  <c r="I15" i="20"/>
  <c r="J15" i="20"/>
  <c r="K15" i="20"/>
  <c r="AJ15" i="20"/>
  <c r="AK15" i="20"/>
  <c r="AL15" i="20"/>
  <c r="AM15" i="20"/>
  <c r="AN15" i="20"/>
  <c r="AO15" i="20"/>
  <c r="AP15" i="20"/>
  <c r="AQ15" i="20"/>
  <c r="AR15" i="20"/>
  <c r="AS15" i="20"/>
  <c r="AT15" i="20"/>
  <c r="AV15" i="20"/>
  <c r="AW15" i="20"/>
  <c r="AX15" i="20"/>
  <c r="AY15" i="20"/>
  <c r="AZ15" i="20"/>
  <c r="BA15" i="20"/>
  <c r="BB15" i="20"/>
  <c r="BC15" i="20"/>
  <c r="BD15" i="20"/>
  <c r="H16" i="20"/>
  <c r="I16" i="20"/>
  <c r="J16" i="20"/>
  <c r="K16" i="20"/>
  <c r="AJ16" i="20"/>
  <c r="AK16" i="20"/>
  <c r="AL16" i="20"/>
  <c r="AM16" i="20"/>
  <c r="AN16" i="20"/>
  <c r="AO16" i="20"/>
  <c r="AP16" i="20"/>
  <c r="AQ16" i="20"/>
  <c r="AR16" i="20"/>
  <c r="AS16" i="20"/>
  <c r="AT16" i="20"/>
  <c r="AV16" i="20"/>
  <c r="AW16" i="20"/>
  <c r="AX16" i="20"/>
  <c r="AY16" i="20"/>
  <c r="AZ16" i="20"/>
  <c r="BA16" i="20"/>
  <c r="BB16" i="20"/>
  <c r="BC16" i="20"/>
  <c r="BD16" i="20"/>
  <c r="H17" i="20"/>
  <c r="I17" i="20"/>
  <c r="J17" i="20"/>
  <c r="K17" i="20"/>
  <c r="AJ17" i="20"/>
  <c r="AK17" i="20"/>
  <c r="AL17" i="20"/>
  <c r="AM17" i="20"/>
  <c r="AN17" i="20"/>
  <c r="AO17" i="20"/>
  <c r="AP17" i="20"/>
  <c r="AQ17" i="20"/>
  <c r="AR17" i="20"/>
  <c r="AS17" i="20"/>
  <c r="AT17" i="20"/>
  <c r="AV17" i="20"/>
  <c r="AW17" i="20"/>
  <c r="AX17" i="20"/>
  <c r="AY17" i="20"/>
  <c r="AZ17" i="20"/>
  <c r="BA17" i="20"/>
  <c r="BB17" i="20"/>
  <c r="BC17" i="20"/>
  <c r="BD17" i="20"/>
  <c r="AJ136" i="22"/>
  <c r="AJ135" i="22"/>
  <c r="AJ134" i="22"/>
  <c r="AJ133" i="22"/>
  <c r="AJ132" i="22"/>
  <c r="AE7" i="21" l="1"/>
  <c r="E121" i="20"/>
  <c r="AG7" i="21"/>
  <c r="E109" i="20"/>
  <c r="AF120" i="20"/>
  <c r="AI13" i="20"/>
  <c r="AI15" i="20"/>
  <c r="AI14" i="20"/>
  <c r="AI16" i="20"/>
  <c r="AG48" i="20"/>
  <c r="AV48" i="20"/>
  <c r="AO24" i="20"/>
  <c r="Z126" i="20"/>
  <c r="AF42" i="20"/>
  <c r="AF66" i="20"/>
  <c r="AT84" i="20"/>
  <c r="AG114" i="20"/>
  <c r="AP102" i="20"/>
  <c r="AY144" i="20"/>
  <c r="AS102" i="20"/>
  <c r="X138" i="20"/>
  <c r="AG120" i="20"/>
  <c r="I72" i="20"/>
  <c r="AB132" i="20"/>
  <c r="AB66" i="20"/>
  <c r="AC84" i="20"/>
  <c r="M12" i="20"/>
  <c r="K54" i="20"/>
  <c r="AZ60" i="20"/>
  <c r="BD66" i="20"/>
  <c r="AB84" i="20"/>
  <c r="H90" i="20"/>
  <c r="AG30" i="20"/>
  <c r="AG42" i="20"/>
  <c r="AG54" i="20"/>
  <c r="BC12" i="20"/>
  <c r="AW24" i="20"/>
  <c r="AS24" i="20"/>
  <c r="AV24" i="20"/>
  <c r="AG66" i="20"/>
  <c r="AG90" i="20"/>
  <c r="AG126" i="20"/>
  <c r="AG150" i="20"/>
  <c r="L104" i="20"/>
  <c r="L63" i="20"/>
  <c r="L58" i="20"/>
  <c r="L15" i="20"/>
  <c r="AT150" i="20"/>
  <c r="AQ24" i="20"/>
  <c r="L62" i="20"/>
  <c r="L43" i="20"/>
  <c r="L16" i="20"/>
  <c r="H12" i="20"/>
  <c r="AA120" i="20"/>
  <c r="AM90" i="20"/>
  <c r="AP24" i="20"/>
  <c r="AM24" i="20"/>
  <c r="L47" i="20"/>
  <c r="BC48" i="20"/>
  <c r="K90" i="20"/>
  <c r="AW114" i="20"/>
  <c r="AQ84" i="20"/>
  <c r="AE96" i="20"/>
  <c r="AB108" i="20"/>
  <c r="AE138" i="20"/>
  <c r="AQ144" i="20"/>
  <c r="BA144" i="20"/>
  <c r="AW150" i="20"/>
  <c r="AF60" i="20"/>
  <c r="AF72" i="20"/>
  <c r="AF114" i="20"/>
  <c r="AF132" i="20"/>
  <c r="AF144" i="20"/>
  <c r="AZ144" i="20"/>
  <c r="AM144" i="20"/>
  <c r="BB12" i="20"/>
  <c r="AK150" i="20"/>
  <c r="AS36" i="20"/>
  <c r="AC132" i="20"/>
  <c r="P36" i="20"/>
  <c r="O36" i="20"/>
  <c r="AA66" i="20"/>
  <c r="R24" i="20"/>
  <c r="AA102" i="20"/>
  <c r="AE150" i="20"/>
  <c r="AC18" i="20"/>
  <c r="AE30" i="20"/>
  <c r="AZ36" i="20"/>
  <c r="BD36" i="20"/>
  <c r="AQ36" i="20"/>
  <c r="BD60" i="20"/>
  <c r="AQ60" i="20"/>
  <c r="Y66" i="20"/>
  <c r="BC84" i="20"/>
  <c r="AY90" i="20"/>
  <c r="AL90" i="20"/>
  <c r="AT96" i="20"/>
  <c r="BC102" i="20"/>
  <c r="AJ114" i="20"/>
  <c r="AQ132" i="20"/>
  <c r="AL144" i="20"/>
  <c r="L149" i="20"/>
  <c r="L147" i="20"/>
  <c r="L144" i="20"/>
  <c r="L116" i="20"/>
  <c r="L101" i="20"/>
  <c r="AO12" i="20"/>
  <c r="AA42" i="20"/>
  <c r="AR102" i="20"/>
  <c r="Z66" i="20"/>
  <c r="AD24" i="20"/>
  <c r="P24" i="20"/>
  <c r="AT30" i="20"/>
  <c r="AD30" i="20"/>
  <c r="AY36" i="20"/>
  <c r="BC36" i="20"/>
  <c r="Z36" i="20"/>
  <c r="AD54" i="20"/>
  <c r="BC60" i="20"/>
  <c r="Z60" i="20"/>
  <c r="J60" i="20"/>
  <c r="AX90" i="20"/>
  <c r="BB102" i="20"/>
  <c r="Y108" i="20"/>
  <c r="AT114" i="20"/>
  <c r="AV114" i="20"/>
  <c r="AE114" i="20"/>
  <c r="AX144" i="20"/>
  <c r="AK144" i="20"/>
  <c r="AC150" i="20"/>
  <c r="AF84" i="20"/>
  <c r="L119" i="20"/>
  <c r="L117" i="20"/>
  <c r="L115" i="20"/>
  <c r="L27" i="20"/>
  <c r="I12" i="20"/>
  <c r="Z42" i="20"/>
  <c r="X90" i="20"/>
  <c r="AB36" i="20"/>
  <c r="AE12" i="20"/>
  <c r="AC30" i="20"/>
  <c r="BB36" i="20"/>
  <c r="Y36" i="20"/>
  <c r="AK42" i="20"/>
  <c r="AS54" i="20"/>
  <c r="AC54" i="20"/>
  <c r="AX60" i="20"/>
  <c r="AO60" i="20"/>
  <c r="Y60" i="20"/>
  <c r="W66" i="20"/>
  <c r="AW72" i="20"/>
  <c r="AJ78" i="20"/>
  <c r="X84" i="20"/>
  <c r="H84" i="20"/>
  <c r="AB96" i="20"/>
  <c r="X126" i="20"/>
  <c r="AW144" i="20"/>
  <c r="AJ150" i="20"/>
  <c r="AR150" i="20"/>
  <c r="AG84" i="20"/>
  <c r="AG108" i="20"/>
  <c r="AE120" i="20"/>
  <c r="BA12" i="20"/>
  <c r="AT36" i="20"/>
  <c r="AD132" i="20"/>
  <c r="AB102" i="20"/>
  <c r="W90" i="20"/>
  <c r="AQ102" i="20"/>
  <c r="I18" i="20"/>
  <c r="AA18" i="20"/>
  <c r="AT12" i="20"/>
  <c r="P12" i="20"/>
  <c r="AB24" i="20"/>
  <c r="K24" i="20"/>
  <c r="AR30" i="20"/>
  <c r="H42" i="20"/>
  <c r="AJ42" i="20"/>
  <c r="AR54" i="20"/>
  <c r="BA60" i="20"/>
  <c r="AQ90" i="20"/>
  <c r="AQ96" i="20"/>
  <c r="AV108" i="20"/>
  <c r="AE108" i="20"/>
  <c r="AW138" i="20"/>
  <c r="AJ138" i="20"/>
  <c r="AV150" i="20"/>
  <c r="BD150" i="20"/>
  <c r="AQ150" i="20"/>
  <c r="AA150" i="20"/>
  <c r="K150" i="20"/>
  <c r="AT120" i="20"/>
  <c r="AQ42" i="20"/>
  <c r="AM54" i="20"/>
  <c r="BA84" i="20"/>
  <c r="BA90" i="20"/>
  <c r="AY114" i="20"/>
  <c r="BB132" i="20"/>
  <c r="AB60" i="20"/>
  <c r="J18" i="20"/>
  <c r="AD12" i="20"/>
  <c r="AO18" i="20"/>
  <c r="AS12" i="20"/>
  <c r="AC12" i="20"/>
  <c r="O12" i="20"/>
  <c r="AZ24" i="20"/>
  <c r="AA24" i="20"/>
  <c r="J24" i="20"/>
  <c r="BD30" i="20"/>
  <c r="AQ30" i="20"/>
  <c r="AD48" i="20"/>
  <c r="BD54" i="20"/>
  <c r="AA54" i="20"/>
  <c r="AT72" i="20"/>
  <c r="V84" i="20"/>
  <c r="J90" i="20"/>
  <c r="AY96" i="20"/>
  <c r="BC96" i="20"/>
  <c r="AD108" i="20"/>
  <c r="AM114" i="20"/>
  <c r="AL126" i="20"/>
  <c r="AV138" i="20"/>
  <c r="AO144" i="20"/>
  <c r="BC150" i="20"/>
  <c r="AP150" i="20"/>
  <c r="Z150" i="20"/>
  <c r="J150" i="20"/>
  <c r="AF78" i="20"/>
  <c r="AF90" i="20"/>
  <c r="AF126" i="20"/>
  <c r="AF138" i="20"/>
  <c r="AF150" i="20"/>
  <c r="W24" i="20"/>
  <c r="Q36" i="20"/>
  <c r="V24" i="20"/>
  <c r="AD36" i="20"/>
  <c r="AC60" i="20"/>
  <c r="AK138" i="20"/>
  <c r="R30" i="20"/>
  <c r="AN42" i="20"/>
  <c r="BD102" i="20"/>
  <c r="AN18" i="20"/>
  <c r="AR12" i="20"/>
  <c r="AS48" i="20"/>
  <c r="J54" i="20"/>
  <c r="AT66" i="20"/>
  <c r="AK72" i="20"/>
  <c r="Y78" i="20"/>
  <c r="I78" i="20"/>
  <c r="AN84" i="20"/>
  <c r="U84" i="20"/>
  <c r="AK102" i="20"/>
  <c r="AS108" i="20"/>
  <c r="J126" i="20"/>
  <c r="BC132" i="20"/>
  <c r="AT138" i="20"/>
  <c r="AD138" i="20"/>
  <c r="AS150" i="20"/>
  <c r="BB150" i="20"/>
  <c r="AO150" i="20"/>
  <c r="Y150" i="20"/>
  <c r="I150" i="20"/>
  <c r="AG78" i="20"/>
  <c r="AB120" i="20"/>
  <c r="BC42" i="20"/>
  <c r="AO90" i="20"/>
  <c r="BB42" i="20"/>
  <c r="AZ90" i="20"/>
  <c r="H18" i="20"/>
  <c r="AB12" i="20"/>
  <c r="AC48" i="20"/>
  <c r="AP54" i="20"/>
  <c r="BD12" i="20"/>
  <c r="AQ12" i="20"/>
  <c r="AA12" i="20"/>
  <c r="AF12" i="20"/>
  <c r="AB48" i="20"/>
  <c r="BB54" i="20"/>
  <c r="AM84" i="20"/>
  <c r="AN90" i="20"/>
  <c r="BA108" i="20"/>
  <c r="X108" i="20"/>
  <c r="AO126" i="20"/>
  <c r="AS138" i="20"/>
  <c r="AC138" i="20"/>
  <c r="BA150" i="20"/>
  <c r="AN150" i="20"/>
  <c r="X150" i="20"/>
  <c r="H150" i="20"/>
  <c r="AQ120" i="20"/>
  <c r="AE36" i="20"/>
  <c r="AG12" i="20"/>
  <c r="AP42" i="20"/>
  <c r="AN108" i="20"/>
  <c r="AS132" i="20"/>
  <c r="M36" i="20"/>
  <c r="AR60" i="20"/>
  <c r="AZ72" i="20"/>
  <c r="AP12" i="20"/>
  <c r="Z12" i="20"/>
  <c r="AB42" i="20"/>
  <c r="AQ48" i="20"/>
  <c r="AN54" i="20"/>
  <c r="AR66" i="20"/>
  <c r="AD66" i="20"/>
  <c r="BD84" i="20"/>
  <c r="AE84" i="20"/>
  <c r="AE102" i="20"/>
  <c r="AA108" i="20"/>
  <c r="K108" i="20"/>
  <c r="BA126" i="20"/>
  <c r="AN126" i="20"/>
  <c r="AJ132" i="20"/>
  <c r="AF36" i="20"/>
  <c r="AF48" i="20"/>
  <c r="AF102" i="20"/>
  <c r="L17" i="20"/>
  <c r="AD120" i="20"/>
  <c r="BC120" i="20"/>
  <c r="AL78" i="20"/>
  <c r="AD84" i="20"/>
  <c r="Z90" i="20"/>
  <c r="AT102" i="20"/>
  <c r="AD102" i="20"/>
  <c r="AL108" i="20"/>
  <c r="BC108" i="20"/>
  <c r="AP108" i="20"/>
  <c r="X114" i="20"/>
  <c r="AZ126" i="20"/>
  <c r="AM126" i="20"/>
  <c r="AV132" i="20"/>
  <c r="AE132" i="20"/>
  <c r="BD138" i="20"/>
  <c r="Z144" i="20"/>
  <c r="J144" i="20"/>
  <c r="AD150" i="20"/>
  <c r="AG36" i="20"/>
  <c r="AG102" i="20"/>
  <c r="AM18" i="20"/>
  <c r="BA42" i="20"/>
  <c r="X144" i="20"/>
  <c r="AX24" i="20"/>
  <c r="AM72" i="20"/>
  <c r="BB18" i="20"/>
  <c r="AP18" i="20"/>
  <c r="K18" i="20"/>
  <c r="BB24" i="20"/>
  <c r="AE24" i="20"/>
  <c r="Q24" i="20"/>
  <c r="AV30" i="20"/>
  <c r="AJ30" i="20"/>
  <c r="U30" i="20"/>
  <c r="R36" i="20"/>
  <c r="BD42" i="20"/>
  <c r="AR42" i="20"/>
  <c r="AC42" i="20"/>
  <c r="AT48" i="20"/>
  <c r="AE48" i="20"/>
  <c r="AT54" i="20"/>
  <c r="AE54" i="20"/>
  <c r="AS60" i="20"/>
  <c r="AD60" i="20"/>
  <c r="AE66" i="20"/>
  <c r="AT78" i="20"/>
  <c r="AE78" i="20"/>
  <c r="Q78" i="20"/>
  <c r="AJ108" i="20"/>
  <c r="I114" i="20"/>
  <c r="AW132" i="20"/>
  <c r="K144" i="20"/>
  <c r="L118" i="20"/>
  <c r="BD120" i="20"/>
  <c r="AR120" i="20"/>
  <c r="AC120" i="20"/>
  <c r="K12" i="20"/>
  <c r="AZ18" i="20"/>
  <c r="Y18" i="20"/>
  <c r="AC24" i="20"/>
  <c r="O24" i="20"/>
  <c r="K42" i="20"/>
  <c r="BD48" i="20"/>
  <c r="AR48" i="20"/>
  <c r="AS66" i="20"/>
  <c r="AC66" i="20"/>
  <c r="BA72" i="20"/>
  <c r="AO72" i="20"/>
  <c r="Z72" i="20"/>
  <c r="J72" i="20"/>
  <c r="Y90" i="20"/>
  <c r="I90" i="20"/>
  <c r="BD96" i="20"/>
  <c r="AR96" i="20"/>
  <c r="AC96" i="20"/>
  <c r="AT108" i="20"/>
  <c r="AX114" i="20"/>
  <c r="AL114" i="20"/>
  <c r="AT132" i="20"/>
  <c r="AN144" i="20"/>
  <c r="Y144" i="20"/>
  <c r="AB150" i="20"/>
  <c r="L126" i="20"/>
  <c r="L106" i="20"/>
  <c r="L95" i="20"/>
  <c r="L93" i="20"/>
  <c r="L88" i="20"/>
  <c r="L86" i="20"/>
  <c r="J12" i="20"/>
  <c r="BB120" i="20"/>
  <c r="AP120" i="20"/>
  <c r="AY24" i="20"/>
  <c r="AQ54" i="20"/>
  <c r="BB48" i="20"/>
  <c r="AY72" i="20"/>
  <c r="AZ12" i="20"/>
  <c r="AN12" i="20"/>
  <c r="Y12" i="20"/>
  <c r="Z24" i="20"/>
  <c r="I24" i="20"/>
  <c r="BC30" i="20"/>
  <c r="AB30" i="20"/>
  <c r="M30" i="20"/>
  <c r="AP36" i="20"/>
  <c r="AA36" i="20"/>
  <c r="K36" i="20"/>
  <c r="AY42" i="20"/>
  <c r="AM42" i="20"/>
  <c r="X42" i="20"/>
  <c r="BA48" i="20"/>
  <c r="AO48" i="20"/>
  <c r="Z48" i="20"/>
  <c r="K48" i="20"/>
  <c r="BA54" i="20"/>
  <c r="AO54" i="20"/>
  <c r="Z54" i="20"/>
  <c r="AN60" i="20"/>
  <c r="I60" i="20"/>
  <c r="BB66" i="20"/>
  <c r="AP66" i="20"/>
  <c r="K66" i="20"/>
  <c r="AX72" i="20"/>
  <c r="AL72" i="20"/>
  <c r="AQ108" i="20"/>
  <c r="Y126" i="20"/>
  <c r="I126" i="20"/>
  <c r="BD132" i="20"/>
  <c r="AA132" i="20"/>
  <c r="AR138" i="20"/>
  <c r="AZ150" i="20"/>
  <c r="L98" i="20"/>
  <c r="L80" i="20"/>
  <c r="AA60" i="20"/>
  <c r="AC102" i="20"/>
  <c r="W18" i="20"/>
  <c r="AP48" i="20"/>
  <c r="U18" i="20"/>
  <c r="AM12" i="20"/>
  <c r="X12" i="20"/>
  <c r="Y24" i="20"/>
  <c r="H24" i="20"/>
  <c r="BB30" i="20"/>
  <c r="AP30" i="20"/>
  <c r="AA30" i="20"/>
  <c r="K30" i="20"/>
  <c r="BA36" i="20"/>
  <c r="AO36" i="20"/>
  <c r="J36" i="20"/>
  <c r="AX42" i="20"/>
  <c r="AL42" i="20"/>
  <c r="AZ48" i="20"/>
  <c r="AN48" i="20"/>
  <c r="Y48" i="20"/>
  <c r="J48" i="20"/>
  <c r="AZ54" i="20"/>
  <c r="Y54" i="20"/>
  <c r="I54" i="20"/>
  <c r="AY60" i="20"/>
  <c r="AM60" i="20"/>
  <c r="X60" i="20"/>
  <c r="H60" i="20"/>
  <c r="BA66" i="20"/>
  <c r="AO66" i="20"/>
  <c r="J66" i="20"/>
  <c r="AZ78" i="20"/>
  <c r="AN78" i="20"/>
  <c r="AV90" i="20"/>
  <c r="AJ90" i="20"/>
  <c r="U90" i="20"/>
  <c r="I96" i="20"/>
  <c r="Z108" i="20"/>
  <c r="J108" i="20"/>
  <c r="AY126" i="20"/>
  <c r="H126" i="20"/>
  <c r="AP132" i="20"/>
  <c r="AY150" i="20"/>
  <c r="AM150" i="20"/>
  <c r="L29" i="20"/>
  <c r="BA18" i="20"/>
  <c r="J42" i="20"/>
  <c r="AB54" i="20"/>
  <c r="BC66" i="20"/>
  <c r="V18" i="20"/>
  <c r="AV18" i="20"/>
  <c r="AY12" i="20"/>
  <c r="R18" i="20"/>
  <c r="AX12" i="20"/>
  <c r="AL12" i="20"/>
  <c r="X24" i="20"/>
  <c r="BA30" i="20"/>
  <c r="AO30" i="20"/>
  <c r="Z30" i="20"/>
  <c r="J30" i="20"/>
  <c r="AN36" i="20"/>
  <c r="I36" i="20"/>
  <c r="AW42" i="20"/>
  <c r="AY48" i="20"/>
  <c r="AM48" i="20"/>
  <c r="X48" i="20"/>
  <c r="I48" i="20"/>
  <c r="AY54" i="20"/>
  <c r="X54" i="20"/>
  <c r="H54" i="20"/>
  <c r="AL60" i="20"/>
  <c r="AZ66" i="20"/>
  <c r="AN66" i="20"/>
  <c r="AY66" i="20"/>
  <c r="X66" i="20"/>
  <c r="I66" i="20"/>
  <c r="AV72" i="20"/>
  <c r="AJ72" i="20"/>
  <c r="H78" i="20"/>
  <c r="BB84" i="20"/>
  <c r="R90" i="20"/>
  <c r="AM96" i="20"/>
  <c r="BB108" i="20"/>
  <c r="AO108" i="20"/>
  <c r="I108" i="20"/>
  <c r="AS114" i="20"/>
  <c r="AD114" i="20"/>
  <c r="AX126" i="20"/>
  <c r="AX150" i="20"/>
  <c r="AL150" i="20"/>
  <c r="AY18" i="20"/>
  <c r="AS30" i="20"/>
  <c r="AC36" i="20"/>
  <c r="AO42" i="20"/>
  <c r="K126" i="20"/>
  <c r="AX18" i="20"/>
  <c r="Y42" i="20"/>
  <c r="AQ66" i="20"/>
  <c r="AT18" i="20"/>
  <c r="AE18" i="20"/>
  <c r="Q18" i="20"/>
  <c r="AW12" i="20"/>
  <c r="AK12" i="20"/>
  <c r="AZ30" i="20"/>
  <c r="AN30" i="20"/>
  <c r="Y30" i="20"/>
  <c r="I30" i="20"/>
  <c r="AM36" i="20"/>
  <c r="X36" i="20"/>
  <c r="H36" i="20"/>
  <c r="AV42" i="20"/>
  <c r="AX48" i="20"/>
  <c r="AL48" i="20"/>
  <c r="H48" i="20"/>
  <c r="AX54" i="20"/>
  <c r="AL54" i="20"/>
  <c r="AW60" i="20"/>
  <c r="AK60" i="20"/>
  <c r="AL10" i="21"/>
  <c r="AL66" i="20"/>
  <c r="H66" i="20"/>
  <c r="R72" i="20"/>
  <c r="AX78" i="20"/>
  <c r="W78" i="20"/>
  <c r="AS84" i="20"/>
  <c r="H108" i="20"/>
  <c r="BD114" i="20"/>
  <c r="AR114" i="20"/>
  <c r="AC114" i="20"/>
  <c r="AW126" i="20"/>
  <c r="AK126" i="20"/>
  <c r="X132" i="20"/>
  <c r="H132" i="20"/>
  <c r="I144" i="20"/>
  <c r="AT144" i="20"/>
  <c r="AE144" i="20"/>
  <c r="AR36" i="20"/>
  <c r="BC54" i="20"/>
  <c r="BB60" i="20"/>
  <c r="H144" i="20"/>
  <c r="AK18" i="20"/>
  <c r="AJ18" i="20"/>
  <c r="AS18" i="20"/>
  <c r="AD18" i="20"/>
  <c r="P18" i="20"/>
  <c r="AV12" i="20"/>
  <c r="AJ12" i="20"/>
  <c r="AT24" i="20"/>
  <c r="AN24" i="20"/>
  <c r="AY30" i="20"/>
  <c r="AM30" i="20"/>
  <c r="X30" i="20"/>
  <c r="H30" i="20"/>
  <c r="AX36" i="20"/>
  <c r="AL36" i="20"/>
  <c r="W36" i="20"/>
  <c r="AW48" i="20"/>
  <c r="AK48" i="20"/>
  <c r="AW54" i="20"/>
  <c r="AK54" i="20"/>
  <c r="AV60" i="20"/>
  <c r="AJ60" i="20"/>
  <c r="AX66" i="20"/>
  <c r="AK66" i="20"/>
  <c r="V66" i="20"/>
  <c r="AE72" i="20"/>
  <c r="AW78" i="20"/>
  <c r="AK78" i="20"/>
  <c r="V78" i="20"/>
  <c r="AR84" i="20"/>
  <c r="AS90" i="20"/>
  <c r="AD90" i="20"/>
  <c r="P90" i="20"/>
  <c r="AW96" i="20"/>
  <c r="AK96" i="20"/>
  <c r="AZ108" i="20"/>
  <c r="AM108" i="20"/>
  <c r="AM132" i="20"/>
  <c r="I138" i="20"/>
  <c r="Z18" i="20"/>
  <c r="BA24" i="20"/>
  <c r="X18" i="20"/>
  <c r="K60" i="20"/>
  <c r="AK114" i="20"/>
  <c r="AL18" i="20"/>
  <c r="AZ42" i="20"/>
  <c r="X72" i="20"/>
  <c r="BD18" i="20"/>
  <c r="R12" i="20"/>
  <c r="BD24" i="20"/>
  <c r="U24" i="20"/>
  <c r="AX30" i="20"/>
  <c r="AL30" i="20"/>
  <c r="W30" i="20"/>
  <c r="AW36" i="20"/>
  <c r="AK36" i="20"/>
  <c r="V36" i="20"/>
  <c r="AT42" i="20"/>
  <c r="AE42" i="20"/>
  <c r="AJ48" i="20"/>
  <c r="AV54" i="20"/>
  <c r="AJ54" i="20"/>
  <c r="AW66" i="20"/>
  <c r="AJ66" i="20"/>
  <c r="U66" i="20"/>
  <c r="AV78" i="20"/>
  <c r="U78" i="20"/>
  <c r="AA84" i="20"/>
  <c r="BD90" i="20"/>
  <c r="AR90" i="20"/>
  <c r="AC90" i="20"/>
  <c r="O90" i="20"/>
  <c r="AV96" i="20"/>
  <c r="AJ96" i="20"/>
  <c r="AW102" i="20"/>
  <c r="AY108" i="20"/>
  <c r="AY132" i="20"/>
  <c r="AY138" i="20"/>
  <c r="AM138" i="20"/>
  <c r="AP60" i="20"/>
  <c r="I42" i="20"/>
  <c r="AA48" i="20"/>
  <c r="H72" i="20"/>
  <c r="AW18" i="20"/>
  <c r="AR18" i="20"/>
  <c r="O18" i="20"/>
  <c r="BC18" i="20"/>
  <c r="AQ18" i="20"/>
  <c r="AB18" i="20"/>
  <c r="M18" i="20"/>
  <c r="AR24" i="20"/>
  <c r="BC24" i="20"/>
  <c r="M24" i="20"/>
  <c r="AW30" i="20"/>
  <c r="AK30" i="20"/>
  <c r="V30" i="20"/>
  <c r="AV36" i="20"/>
  <c r="AJ36" i="20"/>
  <c r="U36" i="20"/>
  <c r="AS42" i="20"/>
  <c r="AD42" i="20"/>
  <c r="AT60" i="20"/>
  <c r="AE60" i="20"/>
  <c r="AV66" i="20"/>
  <c r="R78" i="20"/>
  <c r="AP84" i="20"/>
  <c r="BC90" i="20"/>
  <c r="AB90" i="20"/>
  <c r="M90" i="20"/>
  <c r="AX108" i="20"/>
  <c r="AT126" i="20"/>
  <c r="AE126" i="20"/>
  <c r="AR132" i="20"/>
  <c r="AK132" i="20"/>
  <c r="AX138" i="20"/>
  <c r="AL138" i="20"/>
  <c r="BC144" i="20"/>
  <c r="AB144" i="20"/>
  <c r="AF96" i="20"/>
  <c r="AS120" i="20"/>
  <c r="AT90" i="20"/>
  <c r="AE90" i="20"/>
  <c r="Q90" i="20"/>
  <c r="AS96" i="20"/>
  <c r="AD96" i="20"/>
  <c r="BD108" i="20"/>
  <c r="AR108" i="20"/>
  <c r="AC108" i="20"/>
  <c r="AV126" i="20"/>
  <c r="AJ126" i="20"/>
  <c r="AV144" i="20"/>
  <c r="AJ144" i="20"/>
  <c r="AS78" i="20"/>
  <c r="AD78" i="20"/>
  <c r="P78" i="20"/>
  <c r="AZ84" i="20"/>
  <c r="BB96" i="20"/>
  <c r="AP96" i="20"/>
  <c r="AA96" i="20"/>
  <c r="K96" i="20"/>
  <c r="K102" i="20"/>
  <c r="BC114" i="20"/>
  <c r="AQ114" i="20"/>
  <c r="AB114" i="20"/>
  <c r="AS126" i="20"/>
  <c r="AD126" i="20"/>
  <c r="BC138" i="20"/>
  <c r="AQ138" i="20"/>
  <c r="AB138" i="20"/>
  <c r="AS144" i="20"/>
  <c r="AD144" i="20"/>
  <c r="AG60" i="20"/>
  <c r="AG72" i="20"/>
  <c r="AG96" i="20"/>
  <c r="AG132" i="20"/>
  <c r="AG144" i="20"/>
  <c r="L114" i="20"/>
  <c r="AS72" i="20"/>
  <c r="AD72" i="20"/>
  <c r="BD78" i="20"/>
  <c r="AR78" i="20"/>
  <c r="AC78" i="20"/>
  <c r="O78" i="20"/>
  <c r="AY84" i="20"/>
  <c r="BB90" i="20"/>
  <c r="AP90" i="20"/>
  <c r="AA90" i="20"/>
  <c r="BA96" i="20"/>
  <c r="AO96" i="20"/>
  <c r="Z96" i="20"/>
  <c r="J96" i="20"/>
  <c r="BA102" i="20"/>
  <c r="AO102" i="20"/>
  <c r="Z102" i="20"/>
  <c r="J102" i="20"/>
  <c r="BB114" i="20"/>
  <c r="AP114" i="20"/>
  <c r="AA114" i="20"/>
  <c r="K114" i="20"/>
  <c r="BD126" i="20"/>
  <c r="AR126" i="20"/>
  <c r="AC126" i="20"/>
  <c r="BB138" i="20"/>
  <c r="AP138" i="20"/>
  <c r="AA138" i="20"/>
  <c r="K138" i="20"/>
  <c r="BD144" i="20"/>
  <c r="AR144" i="20"/>
  <c r="AC144" i="20"/>
  <c r="L146" i="20"/>
  <c r="L107" i="20"/>
  <c r="L97" i="20"/>
  <c r="L100" i="20"/>
  <c r="L91" i="20"/>
  <c r="L87" i="20"/>
  <c r="L85" i="20"/>
  <c r="BA120" i="20"/>
  <c r="AO120" i="20"/>
  <c r="Z120" i="20"/>
  <c r="K120" i="20"/>
  <c r="BD72" i="20"/>
  <c r="AR72" i="20"/>
  <c r="AC72" i="20"/>
  <c r="BC78" i="20"/>
  <c r="AQ78" i="20"/>
  <c r="AB78" i="20"/>
  <c r="M78" i="20"/>
  <c r="AX84" i="20"/>
  <c r="K84" i="20"/>
  <c r="AZ96" i="20"/>
  <c r="AN96" i="20"/>
  <c r="AZ102" i="20"/>
  <c r="AN102" i="20"/>
  <c r="I102" i="20"/>
  <c r="BA114" i="20"/>
  <c r="AO114" i="20"/>
  <c r="Z114" i="20"/>
  <c r="J114" i="20"/>
  <c r="BC126" i="20"/>
  <c r="AQ126" i="20"/>
  <c r="AB126" i="20"/>
  <c r="K132" i="20"/>
  <c r="BA138" i="20"/>
  <c r="AO138" i="20"/>
  <c r="Z138" i="20"/>
  <c r="J138" i="20"/>
  <c r="AF30" i="20"/>
  <c r="AF54" i="20"/>
  <c r="AF108" i="20"/>
  <c r="L145" i="20"/>
  <c r="L105" i="20"/>
  <c r="L99" i="20"/>
  <c r="L83" i="20"/>
  <c r="L79" i="20"/>
  <c r="L82" i="20"/>
  <c r="L81" i="20"/>
  <c r="L77" i="20"/>
  <c r="L75" i="20"/>
  <c r="L73" i="20"/>
  <c r="L70" i="20"/>
  <c r="L68" i="20"/>
  <c r="L65" i="20"/>
  <c r="E61" i="20" s="1"/>
  <c r="L55" i="20"/>
  <c r="E55" i="20" s="1"/>
  <c r="L50" i="20"/>
  <c r="L51" i="20"/>
  <c r="L49" i="20"/>
  <c r="L46" i="20"/>
  <c r="L38" i="20"/>
  <c r="L35" i="20"/>
  <c r="L33" i="20"/>
  <c r="L31" i="20"/>
  <c r="L28" i="20"/>
  <c r="L26" i="20"/>
  <c r="AZ120" i="20"/>
  <c r="AN120" i="20"/>
  <c r="Y120" i="20"/>
  <c r="J120" i="20"/>
  <c r="BC72" i="20"/>
  <c r="AQ72" i="20"/>
  <c r="AB72" i="20"/>
  <c r="M72" i="20"/>
  <c r="BB78" i="20"/>
  <c r="AP78" i="20"/>
  <c r="AA78" i="20"/>
  <c r="K78" i="20"/>
  <c r="AW84" i="20"/>
  <c r="Z84" i="20"/>
  <c r="J84" i="20"/>
  <c r="H96" i="20"/>
  <c r="AY102" i="20"/>
  <c r="AM102" i="20"/>
  <c r="H102" i="20"/>
  <c r="AZ114" i="20"/>
  <c r="AN114" i="20"/>
  <c r="Y114" i="20"/>
  <c r="BB126" i="20"/>
  <c r="AP126" i="20"/>
  <c r="AA126" i="20"/>
  <c r="BA132" i="20"/>
  <c r="AO132" i="20"/>
  <c r="Z132" i="20"/>
  <c r="J132" i="20"/>
  <c r="AZ138" i="20"/>
  <c r="AN138" i="20"/>
  <c r="Y138" i="20"/>
  <c r="BB144" i="20"/>
  <c r="AP144" i="20"/>
  <c r="AA144" i="20"/>
  <c r="L103" i="20"/>
  <c r="L94" i="20"/>
  <c r="L92" i="20"/>
  <c r="L89" i="20"/>
  <c r="L76" i="20"/>
  <c r="L74" i="20"/>
  <c r="L71" i="20"/>
  <c r="L69" i="20"/>
  <c r="L67" i="20"/>
  <c r="E67" i="20" s="1"/>
  <c r="L64" i="20"/>
  <c r="L56" i="20"/>
  <c r="L59" i="20"/>
  <c r="L57" i="20"/>
  <c r="L52" i="20"/>
  <c r="L53" i="20"/>
  <c r="L45" i="20"/>
  <c r="L37" i="20"/>
  <c r="L34" i="20"/>
  <c r="L32" i="20"/>
  <c r="L25" i="20"/>
  <c r="E25" i="20" s="1"/>
  <c r="AY120" i="20"/>
  <c r="AM120" i="20"/>
  <c r="X120" i="20"/>
  <c r="I120" i="20"/>
  <c r="BB72" i="20"/>
  <c r="AP72" i="20"/>
  <c r="AA72" i="20"/>
  <c r="K72" i="20"/>
  <c r="BA78" i="20"/>
  <c r="AO78" i="20"/>
  <c r="Z78" i="20"/>
  <c r="J78" i="20"/>
  <c r="AV84" i="20"/>
  <c r="Y84" i="20"/>
  <c r="I84" i="20"/>
  <c r="AX96" i="20"/>
  <c r="AL96" i="20"/>
  <c r="AX102" i="20"/>
  <c r="AL102" i="20"/>
  <c r="AW108" i="20"/>
  <c r="AK108" i="20"/>
  <c r="H114" i="20"/>
  <c r="AZ132" i="20"/>
  <c r="AN132" i="20"/>
  <c r="Y132" i="20"/>
  <c r="I132" i="20"/>
  <c r="H138" i="20"/>
  <c r="AX120" i="20"/>
  <c r="AL120" i="20"/>
  <c r="H120" i="20"/>
  <c r="AW120" i="20"/>
  <c r="AK120" i="20"/>
  <c r="AN72" i="20"/>
  <c r="Y72" i="20"/>
  <c r="AY78" i="20"/>
  <c r="AM78" i="20"/>
  <c r="X78" i="20"/>
  <c r="AO84" i="20"/>
  <c r="W84" i="20"/>
  <c r="AW90" i="20"/>
  <c r="AK90" i="20"/>
  <c r="V90" i="20"/>
  <c r="AV102" i="20"/>
  <c r="AJ102" i="20"/>
  <c r="AX132" i="20"/>
  <c r="AL132" i="20"/>
  <c r="AG138" i="20"/>
  <c r="L148" i="20"/>
  <c r="AV120" i="20"/>
  <c r="AJ120" i="20"/>
  <c r="AM66" i="20"/>
  <c r="AG8" i="21"/>
  <c r="AE8" i="21"/>
  <c r="H9" i="21"/>
  <c r="AC7" i="21"/>
  <c r="AV8" i="21"/>
  <c r="AZ11" i="21"/>
  <c r="AF9" i="21"/>
  <c r="AY11" i="21"/>
  <c r="AM11" i="21"/>
  <c r="X11" i="21"/>
  <c r="BA10" i="21"/>
  <c r="AO10" i="21"/>
  <c r="Z10" i="21"/>
  <c r="BC9" i="21"/>
  <c r="AS8" i="21"/>
  <c r="P8" i="21"/>
  <c r="AF8" i="21"/>
  <c r="AX11" i="21"/>
  <c r="AL11" i="21"/>
  <c r="W11" i="21"/>
  <c r="AZ10" i="21"/>
  <c r="AN10" i="21"/>
  <c r="Y10" i="21"/>
  <c r="BB9" i="21"/>
  <c r="AP9" i="21"/>
  <c r="AA9" i="21"/>
  <c r="L9" i="21"/>
  <c r="AR8" i="21"/>
  <c r="Q7" i="21"/>
  <c r="BA9" i="21"/>
  <c r="BC8" i="21"/>
  <c r="AQ8" i="21"/>
  <c r="AB8" i="21"/>
  <c r="AW11" i="21"/>
  <c r="AX9" i="21"/>
  <c r="BB7" i="21"/>
  <c r="AN11" i="21"/>
  <c r="Y11" i="21"/>
  <c r="BB10" i="21"/>
  <c r="AP10" i="21"/>
  <c r="AR9" i="21"/>
  <c r="AC9" i="21"/>
  <c r="O9" i="21"/>
  <c r="Q8" i="21"/>
  <c r="AV7" i="21"/>
  <c r="AJ7" i="21"/>
  <c r="AG10" i="21"/>
  <c r="H10" i="21"/>
  <c r="AQ9" i="21"/>
  <c r="AB9" i="21"/>
  <c r="N9" i="21"/>
  <c r="AU7" i="21"/>
  <c r="AI7" i="21"/>
  <c r="T7" i="21"/>
  <c r="AG9" i="21"/>
  <c r="V11" i="21"/>
  <c r="I9" i="21"/>
  <c r="AV11" i="21"/>
  <c r="U11" i="21"/>
  <c r="AX10" i="21"/>
  <c r="W10" i="21"/>
  <c r="AZ9" i="21"/>
  <c r="AN9" i="21"/>
  <c r="BB8" i="21"/>
  <c r="AP8" i="21"/>
  <c r="AA8" i="21"/>
  <c r="L8" i="21"/>
  <c r="AR7" i="21"/>
  <c r="O7" i="21"/>
  <c r="AU11" i="21"/>
  <c r="T11" i="21"/>
  <c r="AW10" i="21"/>
  <c r="AK10" i="21"/>
  <c r="V10" i="21"/>
  <c r="AY9" i="21"/>
  <c r="X9" i="21"/>
  <c r="BA8" i="21"/>
  <c r="AO8" i="21"/>
  <c r="Z8" i="21"/>
  <c r="BC7" i="21"/>
  <c r="N7" i="21"/>
  <c r="G9" i="21"/>
  <c r="Z9" i="21"/>
  <c r="W9" i="21"/>
  <c r="J11" i="21"/>
  <c r="Q11" i="21"/>
  <c r="AZ8" i="21"/>
  <c r="G7" i="21"/>
  <c r="AS11" i="21"/>
  <c r="AD11" i="21"/>
  <c r="AI10" i="21"/>
  <c r="T10" i="21"/>
  <c r="AW9" i="21"/>
  <c r="V9" i="21"/>
  <c r="AY8" i="21"/>
  <c r="AM8" i="21"/>
  <c r="X8" i="21"/>
  <c r="BA7" i="21"/>
  <c r="AO7" i="21"/>
  <c r="Z7" i="21"/>
  <c r="X10" i="21"/>
  <c r="AJ10" i="21"/>
  <c r="Y8" i="21"/>
  <c r="AE9" i="21"/>
  <c r="AR11" i="21"/>
  <c r="Q10" i="21"/>
  <c r="AV9" i="21"/>
  <c r="AJ9" i="21"/>
  <c r="U9" i="21"/>
  <c r="AX8" i="21"/>
  <c r="AL8" i="21"/>
  <c r="AZ7" i="21"/>
  <c r="AN7" i="21"/>
  <c r="Y7" i="21"/>
  <c r="AK11" i="21"/>
  <c r="AD7" i="21"/>
  <c r="AV10" i="21"/>
  <c r="AA7" i="21"/>
  <c r="BC11" i="21"/>
  <c r="AQ11" i="21"/>
  <c r="AB11" i="21"/>
  <c r="N11" i="21"/>
  <c r="AS10" i="21"/>
  <c r="AD10" i="21"/>
  <c r="P10" i="21"/>
  <c r="AU9" i="21"/>
  <c r="AI9" i="21"/>
  <c r="T9" i="21"/>
  <c r="AW8" i="21"/>
  <c r="AK8" i="21"/>
  <c r="V8" i="21"/>
  <c r="AY7" i="21"/>
  <c r="AM7" i="21"/>
  <c r="X7" i="21"/>
  <c r="AE10" i="21"/>
  <c r="N10" i="21"/>
  <c r="L7" i="21"/>
  <c r="AM9" i="21"/>
  <c r="AJ11" i="21"/>
  <c r="N8" i="21"/>
  <c r="AC8" i="21"/>
  <c r="O8" i="21"/>
  <c r="AD8" i="21"/>
  <c r="AU10" i="21"/>
  <c r="P11" i="21"/>
  <c r="G11" i="21"/>
  <c r="AO9" i="21"/>
  <c r="U10" i="21"/>
  <c r="AP7" i="21"/>
  <c r="I11" i="21"/>
  <c r="BB11" i="21"/>
  <c r="AP11" i="21"/>
  <c r="AA11" i="21"/>
  <c r="L11" i="21"/>
  <c r="AR10" i="21"/>
  <c r="AC10" i="21"/>
  <c r="O10" i="21"/>
  <c r="Q9" i="21"/>
  <c r="AJ8" i="21"/>
  <c r="U8" i="21"/>
  <c r="AX7" i="21"/>
  <c r="AL7" i="21"/>
  <c r="W7" i="21"/>
  <c r="AF10" i="21"/>
  <c r="AL9" i="21"/>
  <c r="I7" i="21"/>
  <c r="AI11" i="21"/>
  <c r="AQ7" i="21"/>
  <c r="AB7" i="21"/>
  <c r="P7" i="21"/>
  <c r="AN8" i="21"/>
  <c r="Z11" i="21"/>
  <c r="BC10" i="21"/>
  <c r="AQ10" i="21"/>
  <c r="AB10" i="21"/>
  <c r="AS9" i="21"/>
  <c r="AD9" i="21"/>
  <c r="P9" i="21"/>
  <c r="T8" i="21"/>
  <c r="AW7" i="21"/>
  <c r="AK7" i="21"/>
  <c r="V7" i="21"/>
  <c r="AF7" i="21"/>
  <c r="AO11" i="21"/>
  <c r="AA10" i="21"/>
  <c r="L10" i="21"/>
  <c r="AK9" i="21"/>
  <c r="Y9" i="21"/>
  <c r="J9" i="21"/>
  <c r="AU8" i="21"/>
  <c r="AI8" i="21"/>
  <c r="W8" i="21"/>
  <c r="AS7" i="21"/>
  <c r="AC11" i="21"/>
  <c r="J8" i="21"/>
  <c r="AY10" i="21"/>
  <c r="I8" i="21"/>
  <c r="BA11" i="21"/>
  <c r="O11" i="21"/>
  <c r="J10" i="21"/>
  <c r="J7" i="21"/>
  <c r="H7" i="21"/>
  <c r="U7" i="21"/>
  <c r="G10" i="21"/>
  <c r="AM10" i="21"/>
  <c r="H11" i="21"/>
  <c r="G8" i="21"/>
  <c r="I10" i="21"/>
  <c r="H8" i="21"/>
  <c r="E103" i="20" l="1"/>
  <c r="E43" i="20"/>
  <c r="E91" i="20"/>
  <c r="E49" i="20"/>
  <c r="E79" i="20"/>
  <c r="E97" i="20"/>
  <c r="E115" i="20"/>
  <c r="E31" i="20"/>
  <c r="E73" i="20"/>
  <c r="E145" i="20"/>
  <c r="E85" i="20"/>
  <c r="AU12" i="20"/>
  <c r="AG12" i="21"/>
  <c r="L120" i="20"/>
  <c r="L66" i="20"/>
  <c r="L48" i="20"/>
  <c r="L96" i="20"/>
  <c r="K9" i="21"/>
  <c r="L72" i="20"/>
  <c r="K8" i="21"/>
  <c r="L102" i="20"/>
  <c r="L132" i="20"/>
  <c r="L108" i="20"/>
  <c r="L54" i="20"/>
  <c r="L84" i="20"/>
  <c r="L30" i="20"/>
  <c r="L60" i="20"/>
  <c r="L138" i="20"/>
  <c r="L36" i="20"/>
  <c r="L78" i="20"/>
  <c r="L150" i="20"/>
  <c r="L90" i="20"/>
  <c r="Q12" i="21"/>
  <c r="X12" i="21"/>
  <c r="BC12" i="21"/>
  <c r="BA12" i="21"/>
  <c r="AL12" i="21"/>
  <c r="P12" i="21"/>
  <c r="AD12" i="21"/>
  <c r="Z12" i="21"/>
  <c r="AE12" i="21"/>
  <c r="AQ12" i="21"/>
  <c r="AC12" i="21"/>
  <c r="AA12" i="21"/>
  <c r="U12" i="21"/>
  <c r="AI12" i="21"/>
  <c r="AF12" i="21"/>
  <c r="N12" i="21"/>
  <c r="AY12" i="21"/>
  <c r="BB12" i="21"/>
  <c r="Y12" i="21"/>
  <c r="AW12" i="21"/>
  <c r="AK12" i="21"/>
  <c r="L12" i="21"/>
  <c r="AB12" i="21"/>
  <c r="AM12" i="21"/>
  <c r="AX12" i="21"/>
  <c r="AZ12" i="21"/>
  <c r="AP12" i="21"/>
  <c r="T12" i="21"/>
  <c r="V12" i="21"/>
  <c r="AN12" i="21"/>
  <c r="AR12" i="21"/>
  <c r="G12" i="21"/>
  <c r="O12" i="21"/>
  <c r="AO12" i="21"/>
  <c r="AS12" i="21"/>
  <c r="I12" i="21"/>
  <c r="W12" i="21"/>
  <c r="H12" i="21"/>
  <c r="AU12" i="21"/>
  <c r="J12" i="21"/>
  <c r="AJ12" i="21"/>
  <c r="AV12" i="21"/>
  <c r="AV56" i="22" l="1"/>
  <c r="AV136" i="22" s="1"/>
  <c r="AJ56" i="22"/>
  <c r="M56" i="22"/>
  <c r="H56" i="22"/>
  <c r="H136" i="22" s="1"/>
  <c r="AV55" i="22"/>
  <c r="AV135" i="22" s="1"/>
  <c r="AJ55" i="22"/>
  <c r="M55" i="22"/>
  <c r="H55" i="22"/>
  <c r="H135" i="22" s="1"/>
  <c r="AV54" i="22"/>
  <c r="AV134" i="22" s="1"/>
  <c r="AJ54" i="22"/>
  <c r="M54" i="22"/>
  <c r="M134" i="22" s="1"/>
  <c r="H54" i="22"/>
  <c r="H134" i="22" s="1"/>
  <c r="AV53" i="22"/>
  <c r="AV133" i="22" s="1"/>
  <c r="AJ53" i="22"/>
  <c r="M53" i="22"/>
  <c r="H53" i="22"/>
  <c r="H133" i="22" s="1"/>
  <c r="AV52" i="22"/>
  <c r="AV132" i="22" s="1"/>
  <c r="AJ52" i="22"/>
  <c r="M52" i="22"/>
  <c r="M132" i="22" s="1"/>
  <c r="H52" i="22"/>
  <c r="H132" i="22" s="1"/>
  <c r="G53" i="22" l="1"/>
  <c r="G133" i="22" s="1"/>
  <c r="M133" i="22"/>
  <c r="G56" i="22"/>
  <c r="G136" i="22" s="1"/>
  <c r="M136" i="22"/>
  <c r="G55" i="22"/>
  <c r="G135" i="22" s="1"/>
  <c r="M135" i="22"/>
  <c r="F52" i="22"/>
  <c r="G52" i="22"/>
  <c r="G132" i="22" s="1"/>
  <c r="G54" i="22"/>
  <c r="G134" i="22" s="1"/>
  <c r="L40" i="20" l="1"/>
  <c r="L41" i="20"/>
  <c r="K11" i="21" s="1"/>
  <c r="E37" i="20" l="1"/>
  <c r="F46" i="20"/>
  <c r="AU33" i="20"/>
  <c r="AU28" i="20"/>
  <c r="G47" i="20"/>
  <c r="G46" i="20"/>
  <c r="G45" i="20"/>
  <c r="G37" i="20"/>
  <c r="F33" i="20"/>
  <c r="G34" i="20"/>
  <c r="G29" i="20"/>
  <c r="AU25" i="20"/>
  <c r="F47" i="20"/>
  <c r="G28" i="20"/>
  <c r="AU57" i="20"/>
  <c r="AU61" i="20"/>
  <c r="AU49" i="20"/>
  <c r="G44" i="20"/>
  <c r="AU59" i="20"/>
  <c r="AU32" i="20"/>
  <c r="AU27" i="20"/>
  <c r="G43" i="20"/>
  <c r="G35" i="20"/>
  <c r="AU58" i="20"/>
  <c r="AU31" i="20"/>
  <c r="AU26" i="20"/>
  <c r="F41" i="20"/>
  <c r="AU41" i="20"/>
  <c r="G32" i="20"/>
  <c r="G27" i="20"/>
  <c r="AU71" i="20"/>
  <c r="AU55" i="20"/>
  <c r="AU40" i="20"/>
  <c r="G31" i="20"/>
  <c r="G26" i="20"/>
  <c r="AU70" i="20"/>
  <c r="AU47" i="20"/>
  <c r="AU39" i="20"/>
  <c r="K10" i="21"/>
  <c r="L42" i="20"/>
  <c r="F39" i="20"/>
  <c r="G25" i="20"/>
  <c r="AU69" i="20"/>
  <c r="AU65" i="20"/>
  <c r="AU46" i="20"/>
  <c r="AU38" i="20"/>
  <c r="AU56" i="20"/>
  <c r="G41" i="20"/>
  <c r="AU68" i="20"/>
  <c r="AU64" i="20"/>
  <c r="AU53" i="20"/>
  <c r="AU45" i="20"/>
  <c r="AU37" i="20"/>
  <c r="G40" i="20"/>
  <c r="AU67" i="20"/>
  <c r="AU63" i="20"/>
  <c r="AU52" i="20"/>
  <c r="AU44" i="20"/>
  <c r="G39" i="20"/>
  <c r="AU62" i="20"/>
  <c r="AU51" i="20"/>
  <c r="AU43" i="20"/>
  <c r="AU35" i="20"/>
  <c r="G33" i="20"/>
  <c r="G38" i="20"/>
  <c r="AU50" i="20"/>
  <c r="AU34" i="20"/>
  <c r="AU29" i="20"/>
  <c r="F37" i="20"/>
  <c r="F45" i="20"/>
  <c r="F44" i="20"/>
  <c r="F32" i="20"/>
  <c r="F35" i="20"/>
  <c r="F34" i="20"/>
  <c r="F38" i="20"/>
  <c r="F40" i="20"/>
  <c r="L13" i="20"/>
  <c r="F43" i="20"/>
  <c r="F26" i="20"/>
  <c r="F29" i="20"/>
  <c r="F27" i="20"/>
  <c r="L18" i="20" l="1"/>
  <c r="E13" i="20"/>
  <c r="F28" i="20"/>
  <c r="AU42" i="20"/>
  <c r="AU30" i="20"/>
  <c r="G36" i="20"/>
  <c r="G42" i="20"/>
  <c r="AU36" i="20"/>
  <c r="AU48" i="20"/>
  <c r="F48" i="20"/>
  <c r="F42" i="20"/>
  <c r="AU24" i="20"/>
  <c r="G30" i="20"/>
  <c r="AU60" i="20"/>
  <c r="G48" i="20"/>
  <c r="G24" i="20"/>
  <c r="L24" i="20"/>
  <c r="AU66" i="20"/>
  <c r="AU54" i="20"/>
  <c r="F31" i="20"/>
  <c r="F36" i="20" s="1"/>
  <c r="AI24" i="20"/>
  <c r="AU72" i="20"/>
  <c r="F25" i="20"/>
  <c r="G109" i="20"/>
  <c r="G110" i="20"/>
  <c r="G111" i="20"/>
  <c r="G112" i="20"/>
  <c r="G113" i="20"/>
  <c r="G121" i="20"/>
  <c r="G122" i="20"/>
  <c r="G123" i="20"/>
  <c r="G124" i="20"/>
  <c r="G125" i="20"/>
  <c r="G139" i="20"/>
  <c r="G140" i="20"/>
  <c r="G141" i="20"/>
  <c r="G142" i="20"/>
  <c r="G143" i="20"/>
  <c r="F30" i="20" l="1"/>
  <c r="G64" i="20"/>
  <c r="G63" i="20"/>
  <c r="G115" i="20"/>
  <c r="G92" i="20"/>
  <c r="G82" i="20"/>
  <c r="G67" i="20"/>
  <c r="G62" i="20"/>
  <c r="G52" i="20"/>
  <c r="G91" i="20"/>
  <c r="G118" i="20"/>
  <c r="G95" i="20"/>
  <c r="G70" i="20"/>
  <c r="G55" i="20"/>
  <c r="G117" i="20"/>
  <c r="G94" i="20"/>
  <c r="G69" i="20"/>
  <c r="G144" i="20"/>
  <c r="G126" i="20"/>
  <c r="G116" i="20"/>
  <c r="G93" i="20"/>
  <c r="G83" i="20"/>
  <c r="G68" i="20"/>
  <c r="G65" i="20"/>
  <c r="G53" i="20"/>
  <c r="G149" i="20"/>
  <c r="G88" i="20"/>
  <c r="G80" i="20"/>
  <c r="G77" i="20"/>
  <c r="F24" i="20"/>
  <c r="G89" i="20"/>
  <c r="G148" i="20"/>
  <c r="G107" i="20"/>
  <c r="G87" i="20"/>
  <c r="G79" i="20"/>
  <c r="G76" i="20"/>
  <c r="G61" i="20"/>
  <c r="G51" i="20"/>
  <c r="G147" i="20"/>
  <c r="G106" i="20"/>
  <c r="G101" i="20"/>
  <c r="G86" i="20"/>
  <c r="G75" i="20"/>
  <c r="G50" i="20"/>
  <c r="G17" i="20"/>
  <c r="G146" i="20"/>
  <c r="G114" i="20"/>
  <c r="G105" i="20"/>
  <c r="G100" i="20"/>
  <c r="G85" i="20"/>
  <c r="G74" i="20"/>
  <c r="G59" i="20"/>
  <c r="G49" i="20"/>
  <c r="G16" i="20"/>
  <c r="G81" i="20"/>
  <c r="G145" i="20"/>
  <c r="G104" i="20"/>
  <c r="G99" i="20"/>
  <c r="G73" i="20"/>
  <c r="G58" i="20"/>
  <c r="G15" i="20"/>
  <c r="G103" i="20"/>
  <c r="G98" i="20"/>
  <c r="G57" i="20"/>
  <c r="G14" i="20"/>
  <c r="G119" i="20"/>
  <c r="G97" i="20"/>
  <c r="G71" i="20"/>
  <c r="G56" i="20"/>
  <c r="G13" i="20"/>
  <c r="F62" i="20"/>
  <c r="F59" i="20"/>
  <c r="F56" i="20"/>
  <c r="F69" i="20"/>
  <c r="F52" i="20"/>
  <c r="F64" i="20"/>
  <c r="F71" i="20"/>
  <c r="F61" i="20"/>
  <c r="F67" i="20"/>
  <c r="F63" i="20"/>
  <c r="F49" i="20"/>
  <c r="F70" i="20"/>
  <c r="F68" i="20"/>
  <c r="F57" i="20"/>
  <c r="F50" i="20"/>
  <c r="F51" i="20"/>
  <c r="G72" i="20" l="1"/>
  <c r="AI147" i="20"/>
  <c r="F55" i="20"/>
  <c r="AI148" i="20"/>
  <c r="G132" i="20"/>
  <c r="G66" i="20"/>
  <c r="G150" i="20"/>
  <c r="G120" i="20"/>
  <c r="AU145" i="20"/>
  <c r="F11" i="21"/>
  <c r="AI146" i="20"/>
  <c r="G108" i="20"/>
  <c r="G138" i="20"/>
  <c r="AU146" i="20"/>
  <c r="F146" i="20"/>
  <c r="F145" i="20"/>
  <c r="G54" i="20"/>
  <c r="F10" i="21"/>
  <c r="AU148" i="20"/>
  <c r="F148" i="20"/>
  <c r="G60" i="20"/>
  <c r="G84" i="20"/>
  <c r="AU147" i="20"/>
  <c r="F147" i="20"/>
  <c r="AI149" i="20"/>
  <c r="G90" i="20"/>
  <c r="F72" i="20"/>
  <c r="G18" i="20"/>
  <c r="G78" i="20"/>
  <c r="AU149" i="20"/>
  <c r="F149" i="20"/>
  <c r="F53" i="20"/>
  <c r="F54" i="20" s="1"/>
  <c r="F9" i="21"/>
  <c r="AI145" i="20"/>
  <c r="G102" i="20"/>
  <c r="F8" i="21"/>
  <c r="G96" i="20"/>
  <c r="F58" i="20"/>
  <c r="F65" i="20"/>
  <c r="F66" i="20" s="1"/>
  <c r="AI143" i="20"/>
  <c r="AI142" i="20"/>
  <c r="AI141" i="20"/>
  <c r="AI140" i="20"/>
  <c r="AI139" i="20"/>
  <c r="F60" i="20" l="1"/>
  <c r="AU150" i="20"/>
  <c r="AI150" i="20"/>
  <c r="F150" i="20"/>
  <c r="AU139" i="20"/>
  <c r="F139" i="20"/>
  <c r="AU143" i="20"/>
  <c r="F143" i="20"/>
  <c r="AI144" i="20"/>
  <c r="AU140" i="20"/>
  <c r="F140" i="20"/>
  <c r="AU141" i="20"/>
  <c r="F141" i="20"/>
  <c r="AU142" i="20"/>
  <c r="F142" i="20"/>
  <c r="AI136" i="20" l="1"/>
  <c r="AI137" i="20"/>
  <c r="AI133" i="20"/>
  <c r="AU136" i="20"/>
  <c r="AU133" i="20"/>
  <c r="AI134" i="20"/>
  <c r="AU137" i="20"/>
  <c r="F144" i="20"/>
  <c r="AI135" i="20"/>
  <c r="AU144" i="20"/>
  <c r="AU134" i="20"/>
  <c r="AU135" i="20"/>
  <c r="F138" i="20" l="1"/>
  <c r="AU125" i="20"/>
  <c r="F125" i="20"/>
  <c r="AU124" i="20"/>
  <c r="F124" i="20"/>
  <c r="AU138" i="20"/>
  <c r="AI138" i="20"/>
  <c r="AU123" i="20"/>
  <c r="F123" i="20"/>
  <c r="AU132" i="20"/>
  <c r="AU122" i="20"/>
  <c r="F122" i="20"/>
  <c r="AU121" i="20"/>
  <c r="F121" i="20"/>
  <c r="AI121" i="20"/>
  <c r="AI122" i="20"/>
  <c r="AI123" i="20"/>
  <c r="AI124" i="20"/>
  <c r="AI125" i="20"/>
  <c r="F132" i="20" l="1"/>
  <c r="F126" i="20"/>
  <c r="AI132" i="20"/>
  <c r="AI126" i="20"/>
  <c r="AU126" i="20"/>
  <c r="AI113" i="20"/>
  <c r="AI112" i="20"/>
  <c r="AI111" i="20"/>
  <c r="AI110" i="20"/>
  <c r="AI109" i="20"/>
  <c r="AI114" i="20" l="1"/>
  <c r="AU117" i="20"/>
  <c r="F117" i="20"/>
  <c r="AI115" i="20"/>
  <c r="AU116" i="20"/>
  <c r="F116" i="20"/>
  <c r="AI116" i="20"/>
  <c r="AU115" i="20"/>
  <c r="F115" i="20"/>
  <c r="AU118" i="20"/>
  <c r="F118" i="20"/>
  <c r="AI117" i="20"/>
  <c r="AU119" i="20"/>
  <c r="F119" i="20"/>
  <c r="AI118" i="20"/>
  <c r="AI119" i="20"/>
  <c r="AU120" i="20" l="1"/>
  <c r="AU109" i="20"/>
  <c r="F109" i="20"/>
  <c r="AU110" i="20"/>
  <c r="F110" i="20"/>
  <c r="AU112" i="20"/>
  <c r="F112" i="20"/>
  <c r="AU113" i="20"/>
  <c r="F113" i="20"/>
  <c r="AU111" i="20"/>
  <c r="F111" i="20"/>
  <c r="AI120" i="20"/>
  <c r="F120" i="20"/>
  <c r="AI107" i="20" l="1"/>
  <c r="AI105" i="20"/>
  <c r="AI106" i="20"/>
  <c r="AU105" i="20"/>
  <c r="AU106" i="20"/>
  <c r="F106" i="20"/>
  <c r="AU107" i="20"/>
  <c r="F107" i="20"/>
  <c r="AI103" i="20"/>
  <c r="AU103" i="20"/>
  <c r="F103" i="20"/>
  <c r="F114" i="20"/>
  <c r="AI104" i="20"/>
  <c r="AU104" i="20"/>
  <c r="F104" i="20"/>
  <c r="F105" i="20"/>
  <c r="AU114" i="20"/>
  <c r="AI108" i="20" l="1"/>
  <c r="F108" i="20"/>
  <c r="AU108" i="20"/>
  <c r="AI97" i="20"/>
  <c r="AI101" i="20"/>
  <c r="AI98" i="20"/>
  <c r="AU97" i="20"/>
  <c r="F97" i="20"/>
  <c r="AU98" i="20"/>
  <c r="F98" i="20"/>
  <c r="AU101" i="20"/>
  <c r="F101" i="20"/>
  <c r="AI99" i="20"/>
  <c r="AI100" i="20"/>
  <c r="AU99" i="20"/>
  <c r="F99" i="20"/>
  <c r="AU100" i="20"/>
  <c r="F100" i="20"/>
  <c r="AI102" i="20" l="1"/>
  <c r="AI95" i="20"/>
  <c r="AU94" i="20"/>
  <c r="F94" i="20"/>
  <c r="AI94" i="20"/>
  <c r="AI93" i="20"/>
  <c r="AU91" i="20"/>
  <c r="F91" i="20"/>
  <c r="AI91" i="20"/>
  <c r="AU92" i="20"/>
  <c r="F92" i="20"/>
  <c r="F102" i="20"/>
  <c r="AU93" i="20"/>
  <c r="F93" i="20"/>
  <c r="AI92" i="20"/>
  <c r="AU95" i="20"/>
  <c r="AU102" i="20"/>
  <c r="F95" i="20"/>
  <c r="AI96" i="20" l="1"/>
  <c r="AI86" i="20"/>
  <c r="AI85" i="20"/>
  <c r="AI87" i="20"/>
  <c r="AU85" i="20"/>
  <c r="F85" i="20"/>
  <c r="AU87" i="20"/>
  <c r="F87" i="20"/>
  <c r="F96" i="20"/>
  <c r="AI88" i="20"/>
  <c r="AU88" i="20"/>
  <c r="F88" i="20"/>
  <c r="AU96" i="20"/>
  <c r="AI89" i="20"/>
  <c r="AU86" i="20"/>
  <c r="F86" i="20"/>
  <c r="AU89" i="20"/>
  <c r="F89" i="20"/>
  <c r="AI90" i="20" l="1"/>
  <c r="AI39" i="20"/>
  <c r="AI40" i="20"/>
  <c r="AI41" i="20"/>
  <c r="F90" i="20"/>
  <c r="AI37" i="20"/>
  <c r="AU90" i="20"/>
  <c r="AI38" i="20"/>
  <c r="AI81" i="20" l="1"/>
  <c r="AU81" i="20"/>
  <c r="F81" i="20"/>
  <c r="AU82" i="20"/>
  <c r="F82" i="20"/>
  <c r="AU83" i="20"/>
  <c r="F83" i="20"/>
  <c r="AU80" i="20"/>
  <c r="F80" i="20"/>
  <c r="AI83" i="20"/>
  <c r="AI42" i="20"/>
  <c r="AI82" i="20"/>
  <c r="AI79" i="20"/>
  <c r="AU79" i="20"/>
  <c r="F79" i="20"/>
  <c r="AI80" i="20"/>
  <c r="AI73" i="20" l="1"/>
  <c r="F84" i="20"/>
  <c r="AU75" i="20"/>
  <c r="F75" i="20"/>
  <c r="AU77" i="20"/>
  <c r="F77" i="20"/>
  <c r="AI75" i="20"/>
  <c r="AI76" i="20"/>
  <c r="AU73" i="20"/>
  <c r="F73" i="20"/>
  <c r="AU76" i="20"/>
  <c r="F76" i="20"/>
  <c r="AI74" i="20"/>
  <c r="AI77" i="20"/>
  <c r="AU74" i="20"/>
  <c r="F74" i="20"/>
  <c r="AU84" i="20"/>
  <c r="AI84" i="20"/>
  <c r="AI68" i="20"/>
  <c r="AI64" i="20"/>
  <c r="AI61" i="20"/>
  <c r="AI65" i="20"/>
  <c r="AI63" i="20"/>
  <c r="AI69" i="20" l="1"/>
  <c r="AI78" i="20"/>
  <c r="F78" i="20"/>
  <c r="AU78" i="20"/>
  <c r="AI71" i="20"/>
  <c r="AI70" i="20"/>
  <c r="AI62" i="20"/>
  <c r="AI66" i="20" s="1"/>
  <c r="AI67" i="20"/>
  <c r="AI58" i="20"/>
  <c r="AI57" i="20"/>
  <c r="AI72" i="20" l="1"/>
  <c r="AI56" i="20"/>
  <c r="AI59" i="20"/>
  <c r="AI55" i="20"/>
  <c r="AI52" i="20"/>
  <c r="AI47" i="20"/>
  <c r="AI46" i="20"/>
  <c r="AI45" i="20" l="1"/>
  <c r="AI60" i="20"/>
  <c r="AI49" i="20"/>
  <c r="AI32" i="20"/>
  <c r="AI50" i="20"/>
  <c r="AI33" i="20"/>
  <c r="AI53" i="20"/>
  <c r="AI34" i="20"/>
  <c r="AI35" i="20"/>
  <c r="AI43" i="20"/>
  <c r="AI51" i="20"/>
  <c r="AI31" i="20"/>
  <c r="AI44" i="20"/>
  <c r="AI25" i="20"/>
  <c r="AI36" i="20" l="1"/>
  <c r="AI48" i="20"/>
  <c r="AI26" i="20"/>
  <c r="AI27" i="20"/>
  <c r="AI29" i="20"/>
  <c r="AI54" i="20"/>
  <c r="AI30" i="20" l="1"/>
  <c r="AU14" i="20"/>
  <c r="F14" i="20"/>
  <c r="AU13" i="20"/>
  <c r="F13" i="20"/>
  <c r="F16" i="20"/>
  <c r="AU16" i="20"/>
  <c r="AU15" i="20"/>
  <c r="F15" i="20"/>
  <c r="AI17" i="20"/>
  <c r="AU17" i="20"/>
  <c r="F17" i="20"/>
  <c r="AH11" i="21" l="1"/>
  <c r="AI18" i="20"/>
  <c r="AH7" i="21"/>
  <c r="AT11" i="21"/>
  <c r="E11" i="21"/>
  <c r="G12" i="20"/>
  <c r="F7" i="21"/>
  <c r="F12" i="21" s="1"/>
  <c r="AH8" i="21"/>
  <c r="K7" i="21"/>
  <c r="L12" i="20"/>
  <c r="AT8" i="21"/>
  <c r="E8" i="21"/>
  <c r="AH9" i="21"/>
  <c r="F18" i="20"/>
  <c r="AT9" i="21"/>
  <c r="E9" i="21"/>
  <c r="AU18" i="20"/>
  <c r="AH10" i="21"/>
  <c r="AT10" i="21"/>
  <c r="E10" i="21"/>
  <c r="K12" i="21" l="1"/>
  <c r="D7" i="21" a="1"/>
  <c r="D7" i="21" s="1"/>
  <c r="AT7" i="21"/>
  <c r="AT12" i="21" s="1"/>
  <c r="E7" i="21"/>
  <c r="E12" i="21" s="1"/>
  <c r="AH12"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Модель данных"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Комунальні по областям!$A$7:$A$150" type="102" refreshedVersion="8" minRefreshableVersion="5">
    <extLst>
      <ext xmlns:x15="http://schemas.microsoft.com/office/spreadsheetml/2010/11/main" uri="{DE250136-89BD-433C-8126-D09CA5730AF9}">
        <x15:connection id="Диапазон 2">
          <x15:rangePr sourceName="_xlcn.WorksheetConnection_КомунальніпообластямA7A150"/>
        </x15:connection>
      </ext>
    </extLst>
  </connection>
  <connection id="3" xr16:uid="{00000000-0015-0000-FFFF-FFFF02000000}" name="WorksheetConnection_Комунальні по областям!$AR$7:$BA$11" type="102" refreshedVersion="8" minRefreshableVersion="5">
    <extLst>
      <ext xmlns:x15="http://schemas.microsoft.com/office/spreadsheetml/2010/11/main" uri="{DE250136-89BD-433C-8126-D09CA5730AF9}">
        <x15:connection id="Диапазон">
          <x15:rangePr sourceName="_xlcn.WorksheetConnection_КомунальніпообластямAR7BA11"/>
        </x15:connection>
      </ext>
    </extLst>
  </connection>
  <connection id="4" xr16:uid="{00000000-0015-0000-FFFF-FFFF03000000}" name="WorksheetConnection_Комунальні по областям!$L$7:$AB$150" type="102" refreshedVersion="8" minRefreshableVersion="5">
    <extLst>
      <ext xmlns:x15="http://schemas.microsoft.com/office/spreadsheetml/2010/11/main" uri="{DE250136-89BD-433C-8126-D09CA5730AF9}">
        <x15:connection id="Диапазон 1">
          <x15:rangePr sourceName="_xlcn.WorksheetConnection_КомунальніпообластямL7AB150"/>
        </x15:connection>
      </ext>
    </extLst>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<sst xmlns="http://schemas.openxmlformats.org/spreadsheetml/2006/main" count="27441" uniqueCount="796">
  <si>
    <t>чоловіки</t>
  </si>
  <si>
    <t>жінки</t>
  </si>
  <si>
    <t>з діагнозом ВІЛ-інфекція</t>
  </si>
  <si>
    <t>з діагнозом вірусний гепатит В</t>
  </si>
  <si>
    <t>з діагнозом вірусний гепатит С</t>
  </si>
  <si>
    <t>з діагнозом туберкульоз</t>
  </si>
  <si>
    <t>які отримують антиретровірусну терапію</t>
  </si>
  <si>
    <t>адміністративна виписка</t>
  </si>
  <si>
    <t>за медичними показами</t>
  </si>
  <si>
    <t>переадресація до іншого ЗОЗ</t>
  </si>
  <si>
    <t>щоденно під наглядом медичного персоналу</t>
  </si>
  <si>
    <t>стаціонар на дому</t>
  </si>
  <si>
    <t>видача за рецептом</t>
  </si>
  <si>
    <t>видача з ЗОЗ для самостійного прийому</t>
  </si>
  <si>
    <t>кошти пацієнта</t>
  </si>
  <si>
    <t>Метадону гідрохлорид (табл)</t>
  </si>
  <si>
    <t>середній вік пацієнтів</t>
  </si>
  <si>
    <t>середній стаж наркоспоживання пацієнтів</t>
  </si>
  <si>
    <t>кошти місцевого бюджету</t>
  </si>
  <si>
    <t>нових пацієнтів за звітний період</t>
  </si>
  <si>
    <t>кількість пацієнтів, які отримували послугу за звітний період</t>
  </si>
  <si>
    <t>кількість осіб погоджених НСЗУ</t>
  </si>
  <si>
    <t>кількість пацієнтів станом на кінець поточного місяця</t>
  </si>
  <si>
    <t>кількість вільних курсів</t>
  </si>
  <si>
    <t>кошти Державного бюджету</t>
  </si>
  <si>
    <t>середня доза замісного препарату</t>
  </si>
  <si>
    <t>успішно завершили курс лікування</t>
  </si>
  <si>
    <t>змінили місце проживання (без переадресації в інший ЗОЗ)</t>
  </si>
  <si>
    <t>позбавлення волі</t>
  </si>
  <si>
    <t>пропуск препаратів більше 10 днів</t>
  </si>
  <si>
    <t>смерть пацієнта</t>
  </si>
  <si>
    <t>завершення участі  в програмі за власним бажанням</t>
  </si>
  <si>
    <t>з них жінки у яких вагітність закінилась пологами</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</si>
  <si>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</si>
  <si>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</si>
  <si>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</si>
  <si>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</si>
  <si>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кошти міжнародних донорів (ГФ, PEPFAR)</t>
  </si>
  <si>
    <t>Нових пацієнтів за звітний період</t>
  </si>
  <si>
    <t>по джерелам фінансування</t>
  </si>
  <si>
    <t>по формі видачі</t>
  </si>
  <si>
    <t>супутні стани та захворювання</t>
  </si>
  <si>
    <t>загальні характеристики</t>
  </si>
  <si>
    <t>Кількісні та якісні характеристики пацієнтів, які отримують ЗПТ станом на кінець звітного періоду</t>
  </si>
  <si>
    <t>Кількість осіб які вибули з програми ЗПТ із різних причин</t>
  </si>
  <si>
    <t>Можливості щодо лікування</t>
  </si>
  <si>
    <t>всього вибуло за звітній період</t>
  </si>
  <si>
    <t>стать</t>
  </si>
  <si>
    <t>Повна назва ЗОЗ</t>
  </si>
  <si>
    <t>А</t>
  </si>
  <si>
    <t>Б</t>
  </si>
  <si>
    <t>В</t>
  </si>
  <si>
    <t>Препарат</t>
  </si>
  <si>
    <t>значение 210.</t>
  </si>
  <si>
    <t>половины ширина приложения, будет использовано</t>
  </si>
  <si>
    <t>чисел или чисел меньше 100, или числа больше</t>
  </si>
  <si>
    <t>При наличии значений, отличных от положительных</t>
  </si>
  <si>
    <t>Ширина формы</t>
  </si>
  <si>
    <t>значение "Search result: "</t>
  </si>
  <si>
    <t>При отсутствии значения, будет использовано</t>
  </si>
  <si>
    <t xml:space="preserve">Найдено по запросу: </t>
  </si>
  <si>
    <t>Заголовок поиска</t>
  </si>
  <si>
    <t>значение "Unique records: "</t>
  </si>
  <si>
    <t xml:space="preserve">Всего уникальных записей: </t>
  </si>
  <si>
    <t>Заголовок формирования списка</t>
  </si>
  <si>
    <t>будет использовано значение ЛОЖЬ.</t>
  </si>
  <si>
    <t>При наличии значений, отличных от вышеупомянутых</t>
  </si>
  <si>
    <t>ЛОЖЬ - нет</t>
  </si>
  <si>
    <t>ИСТИНА - да</t>
  </si>
  <si>
    <t>Сравнение с учетом регистра</t>
  </si>
  <si>
    <t>будет использовано значение ИСТИНА.</t>
  </si>
  <si>
    <t>Поиск по уже введенному в ячейку значению</t>
  </si>
  <si>
    <t>поиска будет считаться *request*.</t>
  </si>
  <si>
    <t>В случае отсутствия ключевого слова request, маской</t>
  </si>
  <si>
    <t>*request* - содержится в строке</t>
  </si>
  <si>
    <t>*request - заканчивается строкой</t>
  </si>
  <si>
    <t>request* - начинается со строки</t>
  </si>
  <si>
    <t>паша</t>
  </si>
  <si>
    <t>каша</t>
  </si>
  <si>
    <t>где request - искомая строка</t>
  </si>
  <si>
    <t>вася</t>
  </si>
  <si>
    <t>ясень</t>
  </si>
  <si>
    <t>*request*</t>
  </si>
  <si>
    <t>диапазон</t>
  </si>
  <si>
    <t>имя листа</t>
  </si>
  <si>
    <t xml:space="preserve"> диапазон</t>
  </si>
  <si>
    <t>маша</t>
  </si>
  <si>
    <t>Маска поиска</t>
  </si>
  <si>
    <t>Шаблон подстановки</t>
  </si>
  <si>
    <t>Где используется</t>
  </si>
  <si>
    <t>Довідник ЗОЗ</t>
  </si>
  <si>
    <t>B2:B20000</t>
  </si>
  <si>
    <t>B9:B20000</t>
  </si>
  <si>
    <t>Звіт</t>
  </si>
  <si>
    <t>Форма на листі "Звіт" заповнюється по усіх клітинах кожного рядка, які  мають білий фон.
 Клітини сірого фону заповнюються автоматично і не потребують корегування.</t>
  </si>
  <si>
    <r>
      <rPr>
        <b/>
        <sz val="14"/>
        <color theme="1"/>
        <rFont val="Calibri"/>
        <family val="2"/>
        <charset val="204"/>
        <scheme val="minor"/>
      </rPr>
      <t>Забороняється</t>
    </r>
    <r>
      <rPr>
        <sz val="14"/>
        <color theme="1"/>
        <rFont val="Calibri"/>
        <family val="2"/>
        <charset val="204"/>
        <scheme val="minor"/>
      </rPr>
      <t xml:space="preserve"> змінювати структуру форми, додавати або видаляти графи, рядки, вносити зміни до клітин, що мають сірий фон.</t>
    </r>
  </si>
  <si>
    <t>ЄДРПОУ</t>
  </si>
  <si>
    <t>X</t>
  </si>
  <si>
    <t>Х</t>
  </si>
  <si>
    <t>з них отримують підтримувальне дозування:</t>
  </si>
  <si>
    <t>&lt;=55 (мг.)</t>
  </si>
  <si>
    <t xml:space="preserve"> =8-16 (мг.) </t>
  </si>
  <si>
    <t xml:space="preserve"> =60-75 (мг.) </t>
  </si>
  <si>
    <t xml:space="preserve"> =80-120 (мг.) </t>
  </si>
  <si>
    <t xml:space="preserve"> =125-150 (мг.) </t>
  </si>
  <si>
    <t xml:space="preserve"> &gt;=155 (мг.) </t>
  </si>
  <si>
    <t xml:space="preserve"> &gt;= 18 (мг.) </t>
  </si>
  <si>
    <t xml:space="preserve">кількість осіб, які станом на кінець звітного періоду, які отримували підтримувальне лікування (етап стабілізації) </t>
  </si>
  <si>
    <t>Дозування</t>
  </si>
  <si>
    <t>&lt;=6 (мг.)</t>
  </si>
  <si>
    <t>КНП  "Знам'янська міська лікарня ім. А.В.Лисенка"Знам'янської міської ради</t>
  </si>
  <si>
    <t>13648234</t>
  </si>
  <si>
    <t>КНП «Обласний клінічний заклад з надання психіатричної допомоги" ЗОР (у стадіі створення)</t>
  </si>
  <si>
    <t>КНП"Прикарпатський наркологічний центр" Івано-Франківської обласної ради</t>
  </si>
  <si>
    <t>14030985</t>
  </si>
  <si>
    <t>Комунальне некомерційне підприємство"Тернопільський обласний медичний центр соціально-небезпечних захворювань"Тернопільської обласної ради</t>
  </si>
  <si>
    <t>14280960</t>
  </si>
  <si>
    <t>КНП"Жовтоводська міська лікарня "ЖМР"</t>
  </si>
  <si>
    <t>КП «Тернівська ЦМЛ» ДОР»</t>
  </si>
  <si>
    <t>19163609</t>
  </si>
  <si>
    <t>КНП   "Дрогобицька міська поліклініка" Дрогобицької міської ради</t>
  </si>
  <si>
    <t>КНП "Середино-Будська центральна районна лікарня" Середино-Будської районної ради</t>
  </si>
  <si>
    <t>КНП «Шосткинська центральна районна лікарня» Шосткинської міської ради</t>
  </si>
  <si>
    <t>КНП " Барська центральна районна лікарня" Барської районної ради</t>
  </si>
  <si>
    <t>КНП "Бершадська окружна лікарня інтенсивного лікування"</t>
  </si>
  <si>
    <t>КНП "Жмеринська центральна районна лікарня" Жмеринської районної ради</t>
  </si>
  <si>
    <t>КНП "Іллінецька центральна районна лікарня" Іллінецької районної ради</t>
  </si>
  <si>
    <t>КНП "Літинська центральна районна лікарня Літинської районної Ради"</t>
  </si>
  <si>
    <t>КНП "Могилів-Подільська окружна лікарня інтенсивного лікування" Могилів-Подільської міської ради</t>
  </si>
  <si>
    <t>КНП "Немирівська центральна районна лікарня Немирівської районної ради"</t>
  </si>
  <si>
    <t>КП "Погребищенська центральна районна лікарня" Погребищенської районної ради</t>
  </si>
  <si>
    <t>КНП  "Хмільницька центральна районна лікарня" Хмільницької районної ради</t>
  </si>
  <si>
    <t>КП "Волинський медичний центр терапії залежностей</t>
  </si>
  <si>
    <t>КП "КАЛИНІВСЬКА ЦЕНТРАЛЬНА РАЙОННА ЛІКАРНЯ"</t>
  </si>
  <si>
    <t>КНП Луганської обласної ради "Сватівська обласна лікарня з надання психіатричної допомоги"</t>
  </si>
  <si>
    <t>КП"Полтавський обласний центр терапії залежностей Полтавської обласної ради"</t>
  </si>
  <si>
    <t>НКП "Ковельське МТМО"</t>
  </si>
  <si>
    <t>КП "Криворізький ПТД"ДОР"</t>
  </si>
  <si>
    <t>КП"ОМПЦЛЗ"ДОР</t>
  </si>
  <si>
    <t>КП «Кам`янський ПТД» ДОР»</t>
  </si>
  <si>
    <t>ОКЗ «Криворізька інфекційна лікарня № 1» ДОР</t>
  </si>
  <si>
    <t>КНП «Криворізький протитуберкульозний диспансер № 2» КМР»</t>
  </si>
  <si>
    <t>КНП КМР « Міська лікарня № 1» (м.Кам`янське)</t>
  </si>
  <si>
    <t>КЗ «Центр первинної медико-санітарної допомоги  №6» м. Кривий Ріг</t>
  </si>
  <si>
    <t>КНП "ДЦПМСД №3" ДМР</t>
  </si>
  <si>
    <t>КП"Криворізька багатопрофільна лікарня з надання психіатричної допомоги"ДОР</t>
  </si>
  <si>
    <t>КНП «Новомосковська ЦМЛ» НМР</t>
  </si>
  <si>
    <t>КЗ «Центральна міська лікарня м.Марганець» ДОР»</t>
  </si>
  <si>
    <t>КЗ «Першотравенська  ЦМЛ» ДОР»</t>
  </si>
  <si>
    <t>КП «ЦМЛ м. Покров ДОР»</t>
  </si>
  <si>
    <t>КП  «Верхньодніпровська ЦРЛ» ВРР»</t>
  </si>
  <si>
    <t>КНП "Коростенська центральна міська лікарня Коростенської міської ради"</t>
  </si>
  <si>
    <t>КНП"Новоград-Волинське теріотиальне обєднення</t>
  </si>
  <si>
    <t>КНП "Бердичівська міська лікарня Бердичівської міської ради"</t>
  </si>
  <si>
    <t>КНП "Обласний медичний спеціалізований центр" Житомирської обласної ради</t>
  </si>
  <si>
    <t>КНП  "Івано-Франківський фтизіопульмонологічний центр Івано-Франківської обласної ради"</t>
  </si>
  <si>
    <t>КНП  " Бурштинська центральна міська  лікарня" Бурштинської міської ради Івано-Франківської області</t>
  </si>
  <si>
    <t>КНП  "Івано-Франківська Обласна Клінічна Інфекційна Лікарня Івано-Франківської Обласної Ради"</t>
  </si>
  <si>
    <t>КНП  " Надвірнянська центральна районна лікарня " Надвірнянської районної ради</t>
  </si>
  <si>
    <t>КНП  " Коломийська центральна районна лікарня " Коломийської районної ради</t>
  </si>
  <si>
    <t>КНП  "Центр первинної медико-санітарної допомоги №2" Подільськього району міста Києва</t>
  </si>
  <si>
    <t>КНП  "ЦЕНТР ПЕРВИННОЇ МЕДИКО-САНІТАРНОЇ ДОПОМОГИ №3" ШЕВЧЕНКІВСЬКОГО РАЙОНУ МІСТА КИЄВА</t>
  </si>
  <si>
    <t>КНП  " Київська міська туберкульозна лікарня №2" виконавчого органу Київської міської ради ( Київської міської державної адміністрації)</t>
  </si>
  <si>
    <t>Комунальне некомерційне підприємство Обухівської районної ради "Обухівська центральна районна лікарня"</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</si>
  <si>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</si>
  <si>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Комунальне некомерційне підприємство Фастівської Районної Ради " Фастівська Центральна районна лікарня"</t>
  </si>
  <si>
    <t>КНП "Кіровоградський обласний фтизіопульмонологічний медичний центр Кіровоградської обласної ради"</t>
  </si>
  <si>
    <t>КНП  "Світловодська центральна районна лікарня"Світловодської міської ради</t>
  </si>
  <si>
    <t>КНП  "Ноувоукраїнська центральна районна лікарня" Новоукраїнської районної  ради</t>
  </si>
  <si>
    <t>КНП  Золочівська центральна районна лікарня Золочівської районної ради Львівської області</t>
  </si>
  <si>
    <t>КП "Центральна міська лікарня  Червоноградськаої міської ради"</t>
  </si>
  <si>
    <t>КНП  "Стрийська центральна міська лікарня"</t>
  </si>
  <si>
    <t>КНП  "Центральна міська лікарня м. Борислава"</t>
  </si>
  <si>
    <t>КНП  Львівської обласної ради "Львівський обласний медичний центр превевнції та терапії узалежнень"  (ЗПТ1+ЗПТ 2)</t>
  </si>
  <si>
    <t>КНП  Львівської обласної ради "Львівський регіональний фтизіопульмонологічний клінічний лікувально-діагностичний центр"</t>
  </si>
  <si>
    <t>КНП "Бродівська центральна районна лікарня Бродівської районної ради Львівської області"</t>
  </si>
  <si>
    <t>КНП  "Очаківська центральна районна лікарня" Очаківської районної ради</t>
  </si>
  <si>
    <t>КНП  "Миколаївська центральна районна лікарня" Миколаївської районної ради</t>
  </si>
  <si>
    <t>КНП  "Новобузька центральна районна лікарня" Новобузької районної ради</t>
  </si>
  <si>
    <t>КНП  "Новоодеська центральна районна лікарня" Новоодеської районної ради</t>
  </si>
  <si>
    <t>КНП  "Снігурівська центральна районна лікарня" Снігурівської районної ради</t>
  </si>
  <si>
    <t>КНП  "Миколаївська обласна клінічна лікарня" Миколаївської обласної ради</t>
  </si>
  <si>
    <t>КНП  "Миколаївський регіональний фтизіопульмонологічний медичний центр" Миколаївської обласної ради</t>
  </si>
  <si>
    <t>КП "Комунальне некомерційне підприємство Вознесенська багатопрофільна лікарня" Вознесенської міської ради</t>
  </si>
  <si>
    <t>КНП  "Казанківська центральна районна лікарня" Казанківської районної ради</t>
  </si>
  <si>
    <t>КНП  Миколаївської міської ради "Міська лікарня № 5"</t>
  </si>
  <si>
    <t>КНП  «Центр первинної медико-санітарної допомоги № 3» Одеської Міської Ради</t>
  </si>
  <si>
    <t>КНП   «Ізмаїльська міська центральна лікарня»  Ізмаїльської Міської Ради</t>
  </si>
  <si>
    <t>КНП" Гадяцька ЦРЛ" Гадяцької районної ради</t>
  </si>
  <si>
    <t>КНП "Зіньківська ЦРЛ"</t>
  </si>
  <si>
    <t>КНП"Карлівська ЦРЛ імені Л.В.Радевича"</t>
  </si>
  <si>
    <t>КНП "Кобеляцька центральна районна лікарня" Кобеляцької районної ради Полтавської області</t>
  </si>
  <si>
    <t>КНП ЛохвицькаРЛ ЛохвицькоіРР</t>
  </si>
  <si>
    <t>КНП "Миргородська центральна районна лікарня" Миргородської районної ради</t>
  </si>
  <si>
    <t>КП"Пирятинська центральна районна лікарня Пирятинської районної ради"</t>
  </si>
  <si>
    <t>КНП "Хорольська центральна районна лікарня" Хорольської районної ради, Полтавьскої області</t>
  </si>
  <si>
    <t>КП "Полтавський обласний клінічний протитуберкульозний диспансер Полтавської обласної ради"</t>
  </si>
  <si>
    <t>Комунальне некомерційне підприємство" Здлобунівська центральна районна лікарня" Здолбунівської районної ради</t>
  </si>
  <si>
    <t>КНП Сумської обласної ради «Обласна спеціалізована клінічна лікарня»</t>
  </si>
  <si>
    <t>Комунальне некомерційне підприємство "Тернопільський регіональний фтизіопульмонологічний медичний центр" Тернопільської обласної ради</t>
  </si>
  <si>
    <t>КНП " Чугуївська центральна районна лікарня ім. М. І. Кононенка"</t>
  </si>
  <si>
    <t>КНП ХОР " Обласний протитуберкульозний диспанскр №1"</t>
  </si>
  <si>
    <t>КНП "Дергачівська центральна районна лікарня" Дергачівської районної ради</t>
  </si>
  <si>
    <t>КНП "Зміївська центральна районна лікарня" Зміївської районної ради Харківської області</t>
  </si>
  <si>
    <t>КНП  ХОР «ОБЛАСНА ТУБЕРКУЛЬОЗНА ЛІКРНЯ №1»</t>
  </si>
  <si>
    <t>КНП Балаклійської районної ради Харківської області "Балаклійська центральна клінічна районна лікарня"</t>
  </si>
  <si>
    <t>КНП "Медичний центр з профілактики та лікування залежності м, Краматорськ" у м, Покровськ</t>
  </si>
  <si>
    <t>КНП "МЦПЛЗ м, Краматорськ" у м, Костянтинівка</t>
  </si>
  <si>
    <t>КНП «МЕДИЧНИЙ ЦЕНТР З ПРОФІЛАКТИКИ ТА ЛІКУВННЯ ЗАЛЕЖНОСТІ М, КРАМАТОРСЬК»</t>
  </si>
  <si>
    <t>м,Слов'янськ наркологія</t>
  </si>
  <si>
    <t>СП КНП "Медичний центр з профілактики та лікування залежності м,Краматорськ" у м,Слов`янськ диспансерне відділення у м,Бахмут</t>
  </si>
  <si>
    <t>КНП  "Генічеська центральна районна лікарня Генічеської районної ради Херсонської області"</t>
  </si>
  <si>
    <t>КНП "Каховська центральна районна лікарня Каховської районної ради"</t>
  </si>
  <si>
    <t>КП "Голопристанська центральна районна лікарня"</t>
  </si>
  <si>
    <t>Комунальне некомерційне підприємство "Скадовська центральна районна лікарня" Скадовської районної ради</t>
  </si>
  <si>
    <t>КНП  "Центральна міська лікарня міста Нова Каховка" Новокаховської міської ради</t>
  </si>
  <si>
    <t>КНП  «Фтизіопульмонологічний медичний центр» Херсонської обласної ради</t>
  </si>
  <si>
    <t>КНП   «Херсонський обласний заклад з надання психіатричної допомоги"Херсонської обласної ради</t>
  </si>
  <si>
    <t>КП "Олешківська центральна районна лікарня" Олешківської районної ради Херсонської області</t>
  </si>
  <si>
    <t>КНП "Волочиська багатопрофільна лікарня" ВОЛОЧИСЬКОЇ МІСЬКОЇ РАДИ ХМЕЛЬНИЦЬКОГО РАЙОНУ ХМЕЛЬНИЦЬКОЇ ОБЛАСТІ</t>
  </si>
  <si>
    <t>КНП "ІЗЯСЛАВСЬКА МІСЬКА БАГАТОПРОФІЛЬНА ЛІКАРНЯ" ІЗЯСЛАВСЬКОЇ МІСЬКОЇ РАДИ</t>
  </si>
  <si>
    <t>КНП  "НОВОУШИЦЬКА ЦЕНТРАЛЬНА ЛІКАРНЯ" НОВОУШИЦЬКОЇ СЕЛИЩНОЇ РАДИ</t>
  </si>
  <si>
    <t>КНП КНП "СТАРОКОСТЯНТИНІВСЬКА БАГАТОПРОФІЛЬНА ЛІКАРНЯ "СТАРОКОСТЯНТИНІВСЬКОЇ МІСЬКОЇ РАДИ ХМЕЛЬНИЦЬКОГО РАЙОНУ ХМЕЛЬНИЦЬКОЇ ОБЛАСТІ</t>
  </si>
  <si>
    <t>КНП "Ярмолинецька багатопрофільна лікарня" Ярмолинецької селищної  ради Хмельницької області</t>
  </si>
  <si>
    <t>КНП "ШЕПЕТІВСЬКА БАГАТОПРОФІЛЬНА ЛІКАРНЯ" ШЕПЕТІВСЬКОЇ МІСЬКОЇ РАДИ ХМЕЛЬНИЦЬКОЇ ОБЛАСТІ</t>
  </si>
  <si>
    <t>КНП Дунаєвецької міської ради "Дунаєвецька багатопрофільна лікарня</t>
  </si>
  <si>
    <t>КНП « Хмельницький обласний заклад з надання психіатричної допомоги»</t>
  </si>
  <si>
    <t>КНП „Уманська центральна районна лікарня“ Уманської районної ради</t>
  </si>
  <si>
    <t>КНП «Чорнобаївська багатопрофільна лікарня» Чорнобаївської РР</t>
  </si>
  <si>
    <t>КНП „Чигиринська багатопрофільна лікарня» Чигиринської районної ради</t>
  </si>
  <si>
    <t>КНП "Золотоніська районна багатопрофільна лікарня" Золотоніської районної ради</t>
  </si>
  <si>
    <t>КНП  "Кам’янська центральна районна лікарня" Кам’янської районної ради</t>
  </si>
  <si>
    <t>КНП „Канівська центральна районна лікарня“ Канівської районної ради</t>
  </si>
  <si>
    <t>КНП „Катеринопільська центральна районна лікарня“</t>
  </si>
  <si>
    <t>КНП "Корсунь-Шевченківська центральна районна лікарня" Корсунь-Шевченківської районної ради</t>
  </si>
  <si>
    <t>КНП "Городищенське районне територіальне медичне об`єднання" Городищенської районної ради</t>
  </si>
  <si>
    <t>КНП Драбівської районної ради „Драбівська центральна районна лікарня“</t>
  </si>
  <si>
    <t>КНП „Жашківська центральна районна лікарня“ Жашківської районної ради Черкаської області</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</si>
  <si>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</si>
  <si>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КНП "Лисянська центральна районна лікарня" Лисянської районної ради Черкаської області</t>
  </si>
  <si>
    <t>КНП „Маньківська центральна районна лікарня“ Маньківської районної ради Черкаської області </t>
  </si>
  <si>
    <t>КНП „Тальнівська багатопрофільна лікарня“ Тальнівської міської ради</t>
  </si>
  <si>
    <t>КНП „Христинівська центральна районна лікарня Христинівської районної ради“ Черкаської області</t>
  </si>
  <si>
    <t>КНП „Шполянська багатопрофільна лікарня імені братів М. С. і О. С. Коломійченків“ Шполянської районної ради</t>
  </si>
  <si>
    <t>КНП "Лікувальний діагностично-консультативний центр" Камянець-Подільської міської ради.</t>
  </si>
  <si>
    <t>КНП "Черкаський обласний протитуберкульозний диспансер Черкаської обласної ради“</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</si>
  <si>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</si>
  <si>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КНП "Чернігівський обласний медичний центр соціально значущих та небезпечних хвороб" Чернігівської обласної ради</t>
  </si>
  <si>
    <t>КНП "Бахмацька міська лікарня" Бахмацької міської ради</t>
  </si>
  <si>
    <t>Обласне КНП "Чернівецький обласний наркологічний диспансер"</t>
  </si>
  <si>
    <t>Обласне КНП"Чернівецький обласний наркологічний диспансер"</t>
  </si>
  <si>
    <t>КНП "Корюківська центральна районна лікарня Корюківської районної ради Чернігівської області"</t>
  </si>
  <si>
    <t>КНП "Менська центральна районна лікарня" Менської районої ради</t>
  </si>
  <si>
    <t>КНП «Запорізький регіональний фтизіопульмонологічний клінічний лікувально-діагностичний центр» ЗОР</t>
  </si>
  <si>
    <t>КНП Охтирської міської ради «Охтирська центральна районна лікарня»</t>
  </si>
  <si>
    <t>КНП "Буринська центральна районна лікарня ім.проф.М.П.Новаченка" Буринської районної ради</t>
  </si>
  <si>
    <t>КНП  Конотопської міської ради «Конотопська центральна районна лікарня ім. академіка Михайла Давидова»</t>
  </si>
  <si>
    <t>КП «Кролевецька ЦРЛ» Кролевецької районної ради</t>
  </si>
  <si>
    <t>КНП "Лебединська центральна районна лікарня ім. лікаря К.О.Зільберника"</t>
  </si>
  <si>
    <t>КНП  «Центр первинної медико-санітарної допомоги № 18» Одеської Міської Ради</t>
  </si>
  <si>
    <t>КНП "Миколаївська ЦРЛ Миколаївської раййоної ради Львівської області"</t>
  </si>
  <si>
    <t>Комунальне підриємство" Рівненський обласний центр психічного здоровя населення" Рівненської обласної ради</t>
  </si>
  <si>
    <t>КНП Луганської обласної ради "Центр психічного здоров'я"</t>
  </si>
  <si>
    <t xml:space="preserve"> Комунальне некомерційне медичне підприємство "Рогатинська центральна районна лікарня"</t>
  </si>
  <si>
    <t>КНП Харківської обласної ради "Обласний клінічний центр профілактики і боротьби зі СНІДом"</t>
  </si>
  <si>
    <t>КНП  Миколаївської міської ради "Центр первинної медико-санітарної допомоги м.Миколаєва № 6"</t>
  </si>
  <si>
    <t>КНП «Одеський міський  центр  профілактики та боротьби з ВІЛ-інфекцією/СНІДом»</t>
  </si>
  <si>
    <t>КНП  " Калуський міський центр первинної медико-санітарної допомоги Калуської міської ради"</t>
  </si>
  <si>
    <t>КНП "Смілянська міська поліклініка“ Смілянської міської ради</t>
  </si>
  <si>
    <t>КНП "Вінницький обласний клінічний центр профілактики та боротьби зі СНІДом Вінницької обласної Ради"</t>
  </si>
  <si>
    <t>КНП  "Богородчанська центральна районна лікарня" Богородчанської районної ради Івано-Франківської області</t>
  </si>
  <si>
    <t>КУ Центр ПМСД м.Горішні Плавні</t>
  </si>
  <si>
    <t>КНП  «Білгород-Дністровська міська багатопрофільна лікарня»  Білгород-Дністровської Міської Ради</t>
  </si>
  <si>
    <t>КНП  "Центр первинної медико-санітарної допомоги №1" Дарницького району м.Києва"</t>
  </si>
  <si>
    <t>Комунальне некомерційне підприємство" Центр первинної медико-санітарної допомоги Ювілейний" Рівненської міської ради</t>
  </si>
  <si>
    <t>КНП Сумської обласної ради «Обласний клінічний медичний центр соціально небезпечних захворювань»</t>
  </si>
  <si>
    <t>КНП  "Кіровоградський обласний наркологічний диспансер Кіровоградської обласної ради"</t>
  </si>
  <si>
    <t>КНП  "Олександрійський наркологічний диспансер Кіровоградської обласної ради"</t>
  </si>
  <si>
    <t>КНП "МЦПЛЗ М, МАРІУПОЛЬ"</t>
  </si>
  <si>
    <t>КНП  Миколаївської міської ради "Центр первинної медико-санітарної допомоги м.Миколаєва № 4"</t>
  </si>
  <si>
    <t>КНП  "Миколаївський обласний центр паліативної  допомоги та інтегрованих послуг" Миколаївської обласної ради</t>
  </si>
  <si>
    <t>КНП ХОР " Обласний наркологічний диспансер"</t>
  </si>
  <si>
    <t>КНП "Закарпатський обласний медичний центр психічного здоров'я та медицини залежностей" Закарпатської обласної ради</t>
  </si>
  <si>
    <t>КНП "Центральна районна лікарня ім. Д.І. Потєхіна" Коростишівської районної ради</t>
  </si>
  <si>
    <t>КНП  Львівської обласної ради «Львівський обласний інформаційно аналітичний центр медичної статистики» </t>
  </si>
  <si>
    <t>КНП  "Южноукраїнська міська багатопрофільна лікарня" Южноукраїнської міської ради</t>
  </si>
  <si>
    <t>Комунальне некомерційне підприємство Вараської міської ради" Вараська багатопрофільна лікарня"</t>
  </si>
  <si>
    <t>комунальне некомерційне підприємство Білоцерківської міської ради "Білоцерківська міська лікарня №4"</t>
  </si>
  <si>
    <t>КНП  "Первомайська центральна міська багатопрофільна лікарня" Первомайської міської ради</t>
  </si>
  <si>
    <t>КНП  " Тлумацька центральна районна лікарня " Тлумацької районної ради Івано-Франківської області</t>
  </si>
  <si>
    <t>КНП «Мелітопольський заклад з надання психіатричної допомоги» ЗОР</t>
  </si>
  <si>
    <t>КП "Козятинська  центральна районна лікарня Козятинської районної ради"</t>
  </si>
  <si>
    <t>КНП "Гайсинська центральна районна лікарня Гайсинської районної ради"</t>
  </si>
  <si>
    <t>м,Слов'янськ ЦПМСД</t>
  </si>
  <si>
    <t>КНП "ЦПМСД"№2  КМР</t>
  </si>
  <si>
    <t>КНП «ЦПМСД  №5»КМР, м. Кривий Ріг</t>
  </si>
  <si>
    <t>КНП «ЦПМСД  №4»КМР, м. Кривий Ріг</t>
  </si>
  <si>
    <t>КНП «ЦПМСД  №7» м. Кривий Ріг</t>
  </si>
  <si>
    <t>КНП МАРІУПОЛЬСЬКОЇ МІСЬКОЇ РАДИ "ЦЕНТР ПЕРВИННОЇ МЕДИКО-САНІТАРНОЇ ДОПОМОГИ МІСТА МАРІУПОЛЯ" №1</t>
  </si>
  <si>
    <t>КЗ «ДЦПМСД №9"м.Дніпро</t>
  </si>
  <si>
    <t>КНП "ЦЕНТР ПЕРВИННОЇ МЕДИКО - САНІТАРНОЇ ДОПОМОГИ № 2" КРАМАТОРСЬКОЇ МІСЬКОЇ РАДИ</t>
  </si>
  <si>
    <t>КНП "ЦЕНТР ПЕРВИННОЇ МЕДИКО - САНІТАРНОЇ ДОПОМОГИ № 1" КРАМАТОРСЬКОЇ МІСЬКОЇ РАДИ</t>
  </si>
  <si>
    <t>КНП  " Центр первинної медико - санітарної допомоги №2 Дніпровського району м. Києва"</t>
  </si>
  <si>
    <t>КНП  "Долинська багатопрофільна лікарня" Долинської районної ради Івано-Франківської області</t>
  </si>
  <si>
    <t>КНП  " Київська міська клінічна лікарня №5",Київський міський центр профілактики боротьби зі СНІДом</t>
  </si>
  <si>
    <t>КНП  "Центр первинної медико-санітарної допомоги № 3 Дарницького району м.Києва"</t>
  </si>
  <si>
    <t>КНП  "Березівська центральна районна лікарня" Березівської районної ради Одеської області</t>
  </si>
  <si>
    <t>КНП " Лозівське територіальне медичне об'єднання"</t>
  </si>
  <si>
    <t>КНП "ЧЕМЕРОВЕЦЬКА БАГАТОПРОФІЛЬНА ЛІКАРНЯ" ЧЕМЕРОВЕЦЬКОЇ СЕЛИЩНОЇ РАДИ</t>
  </si>
  <si>
    <t>КП "Ладижинська міська лікарня" Ладижинської міської ради</t>
  </si>
  <si>
    <t>КП "Центр первинної медико санітарної допомоги" Житомирської міської ради</t>
  </si>
  <si>
    <t>КНП   «Одеський обласний центр соціально значущих хвороб Одеської Обласної Ради»</t>
  </si>
  <si>
    <t>Комунальне підприємство "  Обласний центр громадського здоровя" Рівненської обласної ради</t>
  </si>
  <si>
    <t>КНП «Міський психіатричний диспансер» м. Одеса</t>
  </si>
  <si>
    <t>КНП "Куп'янське територіальне медичне об'єднання" Куп'янської міської ради Харківської області</t>
  </si>
  <si>
    <t>КП "Володимир-Волинське територіальне медичне об'єднання"</t>
  </si>
  <si>
    <t>КНП  "Консультативно-діагностичний центр" Сєвєродонецької міської ради</t>
  </si>
  <si>
    <t>КП "Волинський обласний фтизіопульмонологічний медичний центр"</t>
  </si>
  <si>
    <t>КНП  "Миколаївський обласний центр психічного здоров'я" Миколаївської обласної ради</t>
  </si>
  <si>
    <t>КНП "Ужгородський міський центр первинної медико-санітарної допомоги"</t>
  </si>
  <si>
    <t>КНП «Бердянський заклад з надання  психіатричної допомоги»ЗОР</t>
  </si>
  <si>
    <t>КНП  ПОЛОНСЬКОЇ МІСЬКОЇ РАДИ "ПОЛОНСЬКА МІСЬКА БАГАТОПРОФІЛЬНА ЛІКАРНЯ ІМ.НАТАЛІЇ САВЕЛІЇВНИ ГОВОРУН"</t>
  </si>
  <si>
    <t>КНП  Миколаївської міської ради «Центр соціально значущих хвороб</t>
  </si>
  <si>
    <t>КП Вінницький обласний наркологічний диспансер "Соціотерапія"</t>
  </si>
  <si>
    <t>КНП "Вінницьке обласне спеціалізоване територіальне медичне об'єднання "Фтизіатрія" Вінницької обласної Ради"</t>
  </si>
  <si>
    <t>КНП  "ФТИЗІАТРІЯ" ВИКОНАВЧОГО ОРГАНУ КИЇВСЬКОЇ МІСЬКОЇ РАДИ (КИЇВСЬКОЇ МІСЬКОЇ ДЕРЖАВНОЇ АДМІНІСТРАЦІЇ)</t>
  </si>
  <si>
    <t>КНП «Обласний клінічний заклад з надання психіатричної допомоги» ЗОР</t>
  </si>
  <si>
    <t>КНП "Ватутінська міська лікарня Ватутінської міської ради"</t>
  </si>
  <si>
    <t>КНП  Нетішинської міської ради "Спеціалізована медико-санітарна частина м.Нетішин"</t>
  </si>
  <si>
    <t>КНП "Черкаський обласний наркологічний диспансер Черкаської обласної ради“</t>
  </si>
  <si>
    <t>КНП "Уманська психіатрична лікарня" Уманської міської ради</t>
  </si>
  <si>
    <t>«База лікувально-профілактичних закладів» м. Кривий Ріг</t>
  </si>
  <si>
    <t>КЗ «Криворізький районний центр ПМСД»Лозуватська амбулаторія ЗПСМ</t>
  </si>
  <si>
    <t>КЗ «Нікопольський  протитуберкульозний диспансер» ДОР»</t>
  </si>
  <si>
    <t>КЗ «Павлоградський протитуберкульозний диспансер» ДОР»</t>
  </si>
  <si>
    <t>КНП МКЛ № 21 ім. проф. Є.Г. Попкової «ДМР»</t>
  </si>
  <si>
    <t>Комунальне некомерційне підприємство "Хмельницький протитуберкульозний диспансер" Хмельницької обласної ради</t>
  </si>
  <si>
    <t>01111227</t>
  </si>
  <si>
    <t>01981483</t>
  </si>
  <si>
    <t>01981514</t>
  </si>
  <si>
    <t>01982488</t>
  </si>
  <si>
    <t>01982494</t>
  </si>
  <si>
    <t>01982525</t>
  </si>
  <si>
    <t>01982531</t>
  </si>
  <si>
    <t>01982583</t>
  </si>
  <si>
    <t>01982591</t>
  </si>
  <si>
    <t>01982614</t>
  </si>
  <si>
    <t>01982637</t>
  </si>
  <si>
    <t>01982695</t>
  </si>
  <si>
    <t>01983080</t>
  </si>
  <si>
    <t>01983387</t>
  </si>
  <si>
    <t>01984151</t>
  </si>
  <si>
    <t>01984659</t>
  </si>
  <si>
    <t>01985185</t>
  </si>
  <si>
    <t>01985251</t>
  </si>
  <si>
    <t>01985742</t>
  </si>
  <si>
    <t>01985794</t>
  </si>
  <si>
    <t>01985989</t>
  </si>
  <si>
    <t>01986256</t>
  </si>
  <si>
    <t>01987273</t>
  </si>
  <si>
    <t>01987327</t>
  </si>
  <si>
    <t>01987416</t>
  </si>
  <si>
    <t>01987563</t>
  </si>
  <si>
    <t>01987913</t>
  </si>
  <si>
    <t>01991731</t>
  </si>
  <si>
    <t>01991820</t>
  </si>
  <si>
    <t>01992015</t>
  </si>
  <si>
    <t>01992050</t>
  </si>
  <si>
    <t>01993351</t>
  </si>
  <si>
    <t>01993457</t>
  </si>
  <si>
    <t>01993575</t>
  </si>
  <si>
    <t>01993581</t>
  </si>
  <si>
    <t>01993658</t>
  </si>
  <si>
    <t>01993865</t>
  </si>
  <si>
    <t>01994043</t>
  </si>
  <si>
    <t>01994155</t>
  </si>
  <si>
    <t>01994238</t>
  </si>
  <si>
    <t>01994936</t>
  </si>
  <si>
    <t>01995083</t>
  </si>
  <si>
    <t>01995249</t>
  </si>
  <si>
    <t>01996272</t>
  </si>
  <si>
    <t>01996869</t>
  </si>
  <si>
    <t>01996958</t>
  </si>
  <si>
    <t>01997372</t>
  </si>
  <si>
    <t>01997768</t>
  </si>
  <si>
    <t>01998147</t>
  </si>
  <si>
    <t>01998226</t>
  </si>
  <si>
    <t>01998265</t>
  </si>
  <si>
    <t>01998271</t>
  </si>
  <si>
    <t>01998288</t>
  </si>
  <si>
    <t>01998294</t>
  </si>
  <si>
    <t>01998302</t>
  </si>
  <si>
    <t>01998383</t>
  </si>
  <si>
    <t>01998390</t>
  </si>
  <si>
    <t>01998443</t>
  </si>
  <si>
    <t>01998455</t>
  </si>
  <si>
    <t>01998489</t>
  </si>
  <si>
    <t>01998644</t>
  </si>
  <si>
    <t>01998667</t>
  </si>
  <si>
    <t>01999218</t>
  </si>
  <si>
    <t>01999276</t>
  </si>
  <si>
    <t>01999299</t>
  </si>
  <si>
    <t>01999307</t>
  </si>
  <si>
    <t>01999359</t>
  </si>
  <si>
    <t>01999402</t>
  </si>
  <si>
    <t>01999460</t>
  </si>
  <si>
    <t>01999514</t>
  </si>
  <si>
    <t>01999709</t>
  </si>
  <si>
    <t>02000105</t>
  </si>
  <si>
    <t>02000369</t>
  </si>
  <si>
    <t>02001328</t>
  </si>
  <si>
    <t>02002380</t>
  </si>
  <si>
    <t>02002760</t>
  </si>
  <si>
    <t>02003095</t>
  </si>
  <si>
    <t>02003178</t>
  </si>
  <si>
    <t>02003623</t>
  </si>
  <si>
    <t>02003793</t>
  </si>
  <si>
    <t>02003818</t>
  </si>
  <si>
    <t>02003971</t>
  </si>
  <si>
    <t>02003988</t>
  </si>
  <si>
    <t>02004060</t>
  </si>
  <si>
    <t>02004083</t>
  </si>
  <si>
    <t>02004137</t>
  </si>
  <si>
    <t>02004151</t>
  </si>
  <si>
    <t>02004172</t>
  </si>
  <si>
    <t>02004226</t>
  </si>
  <si>
    <t>02004367</t>
  </si>
  <si>
    <t>02004380</t>
  </si>
  <si>
    <t>02004522</t>
  </si>
  <si>
    <t>02004580</t>
  </si>
  <si>
    <t>02004812</t>
  </si>
  <si>
    <t>02004829</t>
  </si>
  <si>
    <t>02004982</t>
  </si>
  <si>
    <t>02005167</t>
  </si>
  <si>
    <t>02005266</t>
  </si>
  <si>
    <t>02005289</t>
  </si>
  <si>
    <t>02005303</t>
  </si>
  <si>
    <t>02005310</t>
  </si>
  <si>
    <t>02005326</t>
  </si>
  <si>
    <t>02005332</t>
  </si>
  <si>
    <t>02005349</t>
  </si>
  <si>
    <t>02005355</t>
  </si>
  <si>
    <t>02005361</t>
  </si>
  <si>
    <t>02005378</t>
  </si>
  <si>
    <t>02005384</t>
  </si>
  <si>
    <t>02005415</t>
  </si>
  <si>
    <t>02005421</t>
  </si>
  <si>
    <t>02005450</t>
  </si>
  <si>
    <t>02005473</t>
  </si>
  <si>
    <t>02005496</t>
  </si>
  <si>
    <t>02005603</t>
  </si>
  <si>
    <t>02006076</t>
  </si>
  <si>
    <t>02006107</t>
  </si>
  <si>
    <t>02006159</t>
  </si>
  <si>
    <t>02006277</t>
  </si>
  <si>
    <t>02006320</t>
  </si>
  <si>
    <t>02006343</t>
  </si>
  <si>
    <t>02006707</t>
  </si>
  <si>
    <t>02007472</t>
  </si>
  <si>
    <t>02007495</t>
  </si>
  <si>
    <t>02007532</t>
  </si>
  <si>
    <t>02007549</t>
  </si>
  <si>
    <t>02007555</t>
  </si>
  <si>
    <t>02063387</t>
  </si>
  <si>
    <t>02774556</t>
  </si>
  <si>
    <t>03068582</t>
  </si>
  <si>
    <t>03083340</t>
  </si>
  <si>
    <t>03092497</t>
  </si>
  <si>
    <t>03092540</t>
  </si>
  <si>
    <t>03097856</t>
  </si>
  <si>
    <t>03293557</t>
  </si>
  <si>
    <t>03294574</t>
  </si>
  <si>
    <t>03568132</t>
  </si>
  <si>
    <t>03568209</t>
  </si>
  <si>
    <t>04542904</t>
  </si>
  <si>
    <t>05481091</t>
  </si>
  <si>
    <t>05483227</t>
  </si>
  <si>
    <t>05483931</t>
  </si>
  <si>
    <t>05484008</t>
  </si>
  <si>
    <t>05496862</t>
  </si>
  <si>
    <t>05498909</t>
  </si>
  <si>
    <t>05503680</t>
  </si>
  <si>
    <t>05540451</t>
  </si>
  <si>
    <t>05540631</t>
  </si>
  <si>
    <t>Регіон</t>
  </si>
  <si>
    <t>Бупренорфіну гідрохлорид (табл)</t>
  </si>
  <si>
    <t>Бупренорфіну гідрохлорид (пролонг)</t>
  </si>
  <si>
    <t>64 мг</t>
  </si>
  <si>
    <t>96 мг</t>
  </si>
  <si>
    <t>128 мг</t>
  </si>
  <si>
    <t>Бупренорфіну гідрохлорид/налоксон  (табл)</t>
  </si>
  <si>
    <t>Метадону гідрохлорид (рідкий)</t>
  </si>
  <si>
    <t>Вінницька область</t>
  </si>
  <si>
    <t>КНП "Центр терапії залежностей "Соціотерапія" Вінницької обласної Ради"</t>
  </si>
  <si>
    <t>.</t>
  </si>
  <si>
    <t xml:space="preserve">КНП ВОР "Клінічний центр інфекційних хвороб" </t>
  </si>
  <si>
    <t xml:space="preserve">КНП "Вінницький обласний клінічний фтизіопульмоцентр" </t>
  </si>
  <si>
    <t>КНП "Барська центральна районна лікарня Барської районної ради"</t>
  </si>
  <si>
    <t>КНП "Бершадська окружна лікарня інтенсивного лікування" Бершадської районної Ради</t>
  </si>
  <si>
    <t>КНП "Жмеринська центральна районна лікарня Жмеринської міської ради"</t>
  </si>
  <si>
    <t>КНП "Іллінецька міська лікарня"</t>
  </si>
  <si>
    <t>КНП "Калинівська центральна районна лікарня" Калинівської міської Ради</t>
  </si>
  <si>
    <t>КНП "Козятинська центральна районна лікарня Козятинської районної ради"</t>
  </si>
  <si>
    <t>41758238</t>
  </si>
  <si>
    <t>КНП "Літинська центральна районна лікарня Літинської районної ради"</t>
  </si>
  <si>
    <t>КНП "Могилів-Подільська окружна лікарня інтенсивного лікування Могилів-Подільської міської ради"</t>
  </si>
  <si>
    <t>КНП "Погребищенська центральна районна лікарня Погребищенської районної ради"</t>
  </si>
  <si>
    <t>КНП "Хмільницька центральна районна лікарня Хмільницької районної ради"</t>
  </si>
  <si>
    <t>42631325</t>
  </si>
  <si>
    <t>КНП "Ковельське МТМО"</t>
  </si>
  <si>
    <t>Волинська область</t>
  </si>
  <si>
    <t>01985400</t>
  </si>
  <si>
    <t>37862093</t>
  </si>
  <si>
    <t>КНП "Дніпровський центр первинної медико-санітарної допомоги №3" ДМР</t>
  </si>
  <si>
    <t>37899762</t>
  </si>
  <si>
    <t>37899715</t>
  </si>
  <si>
    <t>37862122</t>
  </si>
  <si>
    <t>37862114</t>
  </si>
  <si>
    <t>КП "Верхньодніпровська центральна міська лікарня" Верхньодніпровської міської ради"</t>
  </si>
  <si>
    <t>КП "Центральна міська лікарня Покровської міської ради Дніпропетровської області"</t>
  </si>
  <si>
    <t>КП "Криворізька багатопрофільна лікарня з надання психіатричноі допомоги" ДОР</t>
  </si>
  <si>
    <t>КНП "Новомосковська центральна міська лікарня" НМР</t>
  </si>
  <si>
    <t>КНП "Центр первинної медико-санітарної допомоги №7" Криворізької міської ради</t>
  </si>
  <si>
    <t>37944301</t>
  </si>
  <si>
    <t>39017488</t>
  </si>
  <si>
    <t>Житомирська область</t>
  </si>
  <si>
    <t>КНП "Обласний медичний спеціалізований центр" ЖОР</t>
  </si>
  <si>
    <t>3294574</t>
  </si>
  <si>
    <t>41931754</t>
  </si>
  <si>
    <t>КНП "Обласний клінічний заклад з надання психіатричної допомоги" ЗОР</t>
  </si>
  <si>
    <t>Івано-Франківська область</t>
  </si>
  <si>
    <t>25068128</t>
  </si>
  <si>
    <t>КНП "Центр первинної медико-санітарної допомоги № 2" Подільського району м. Києва</t>
  </si>
  <si>
    <t>Київ</t>
  </si>
  <si>
    <t xml:space="preserve">КНП Білоцерківської міської ради "Білоцерківська міська лікарня №4"
</t>
  </si>
  <si>
    <t>34019124</t>
  </si>
  <si>
    <t>1994238</t>
  </si>
  <si>
    <t>01995166</t>
  </si>
  <si>
    <t>44625774</t>
  </si>
  <si>
    <t>КНП "Новороздільська міська лікарня"</t>
  </si>
  <si>
    <t>20764314</t>
  </si>
  <si>
    <t>КНП  "Багатопрофільна лікарня Веснянської,Нечаянської,Радсадівської сільських рад  Миколаївського району  Миколаївської області"</t>
  </si>
  <si>
    <t>Львівська область</t>
  </si>
  <si>
    <t>Закарпатська область</t>
  </si>
  <si>
    <t>КНП "Київська міська клінічна лікарня №5" ВК КМР (КМДА)</t>
  </si>
  <si>
    <t>Одеська область</t>
  </si>
  <si>
    <t>25430078</t>
  </si>
  <si>
    <t>35357187</t>
  </si>
  <si>
    <t>42489785</t>
  </si>
  <si>
    <t>01998650</t>
  </si>
  <si>
    <t>39027648</t>
  </si>
  <si>
    <t>КНП "Кобеляцька міська лікарня"</t>
  </si>
  <si>
    <t>26553305</t>
  </si>
  <si>
    <t>Полтавська область</t>
  </si>
  <si>
    <t>КНП "Центр первинної медико-санітарної допомоги м. Горішні Плавні Горішньоплавнівської міської ради Полтавської області"</t>
  </si>
  <si>
    <t>Рівненська область</t>
  </si>
  <si>
    <t>22563423</t>
  </si>
  <si>
    <t>33992414</t>
  </si>
  <si>
    <t>42337651</t>
  </si>
  <si>
    <t>02007526</t>
  </si>
  <si>
    <t>Сумська область</t>
  </si>
  <si>
    <t>КНП "Тернопільський обласний медичний центр соціально-небезпечних захворювань" Тернопільської обласної ради</t>
  </si>
  <si>
    <t>Тернопільська область</t>
  </si>
  <si>
    <t>Харківська область</t>
  </si>
  <si>
    <t>КНП ХОР "Обласний наркологічний диспансер"</t>
  </si>
  <si>
    <t>КНП ХОР " Обласний клінічний центр профілактики і боротьби зі СНІДом"</t>
  </si>
  <si>
    <t>25187896</t>
  </si>
  <si>
    <t>2002760</t>
  </si>
  <si>
    <t>КНП "Зміївська центральна районна лікарня"Зміївської міської ради Харківської області</t>
  </si>
  <si>
    <t>КНП" Лозівське територіальне медичне обєднання"</t>
  </si>
  <si>
    <t>40199749</t>
  </si>
  <si>
    <t>КНП "Херсонський обласний заклад з надання психіатричної допомоги наркологічний центр" ХОР"</t>
  </si>
  <si>
    <t>Херсонська область</t>
  </si>
  <si>
    <t>Хмельницька область</t>
  </si>
  <si>
    <t>02004255</t>
  </si>
  <si>
    <t>02004195</t>
  </si>
  <si>
    <t>02004479</t>
  </si>
  <si>
    <t>26381844</t>
  </si>
  <si>
    <t>02004404</t>
  </si>
  <si>
    <t>КНП "Хмельницький обласний заклад з надання психіатричної допомоги"</t>
  </si>
  <si>
    <t>КНП  Нетішинської міської ради "Спеціалізована медико-санітарна частина м. Нетішин"</t>
  </si>
  <si>
    <t>Черкаська область</t>
  </si>
  <si>
    <t>25974252</t>
  </si>
  <si>
    <t>КНП "Чорнобаївська багатопрофільна лікарня Чорнобаївської районної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</si>
  <si>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</si>
  <si>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</si>
  <si>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КНП Драбівської районної ради "Драбівська центральна районна лікарня"</t>
  </si>
  <si>
    <t>КНП "Канівська центральна районна лікарня" Канівської районної ради</t>
  </si>
  <si>
    <t>КНП "Катеринопільська центральна районна лікарня"</t>
  </si>
  <si>
    <t>КНП "Маньківська центральна районна лікарня" Маньківської районної ради Черкаської області</t>
  </si>
  <si>
    <t>КНП "Тальнівська багатопрофільна лікарня" Тальнівської міської ради</t>
  </si>
  <si>
    <t>КНП "Уманська центральна районна лікарня" Уманської районної ради</t>
  </si>
  <si>
    <t>КНП "Христинівська центральна районна лікарня Христинівської районної ради" Черкаської області</t>
  </si>
  <si>
    <t>КНП "Чигиринська багатопрофільна лікарня" Чигиринської районної ради</t>
  </si>
  <si>
    <t>ОКНП "Чернівецький обласний наркологічний диспансер"</t>
  </si>
  <si>
    <t>43353243</t>
  </si>
  <si>
    <t>Чернігівська область</t>
  </si>
  <si>
    <t>Чернівецька область</t>
  </si>
  <si>
    <t>Дніпропетровська область</t>
  </si>
  <si>
    <t>Донецька область</t>
  </si>
  <si>
    <t>Запорізька область</t>
  </si>
  <si>
    <t>Київська область</t>
  </si>
  <si>
    <t>Кіровоградська область</t>
  </si>
  <si>
    <t>Миколаївська область</t>
  </si>
  <si>
    <t>КНП  Львівської обласної ради "Львівський регіональний фтизіопульмонологічний клінічний лікувально-діагностичний центр"           вул. Лисенка</t>
  </si>
  <si>
    <t>КП "Полтавський обласний центр терапії залежностей Полтавської обласної ради"
(м. Полтава)</t>
  </si>
  <si>
    <t>КП "Полтавський обласний центр терапії залежностей Полтавської обласної ради"
(м. Кременчуг)</t>
  </si>
  <si>
    <t>КП "Полтавський обласний центр терапії залежностей Полтавської обласної ради"
(м. Лубни)</t>
  </si>
  <si>
    <t>КНП "Зіньківська центральна районна лікарня"</t>
  </si>
  <si>
    <t>КНП "Карлівська центральна районна лікарня імені Л.В.Радевича"</t>
  </si>
  <si>
    <t>КП "Рівненський обласний центр психічного здоровя населення" Рівненської обласної ради</t>
  </si>
  <si>
    <t>КНП "Здлобунівська центральна міська лікарня" Здолбунівської міської ради Рівненської області</t>
  </si>
  <si>
    <t>КНП "Краснопільська лікарня" Краснопільської селищної ради</t>
  </si>
  <si>
    <t>Інформація про осіб, з психічними та поведінковими розладами внаслідок вживання опіоїдів, які отримують замісну підтримувальну терапію станом на 01 березня 2023 року</t>
  </si>
  <si>
    <t>КП "Волинський медичний центр терапії залежностей" Волинської обласної ради</t>
  </si>
  <si>
    <t>КП "Ладижинська міська лікарня"</t>
  </si>
  <si>
    <t>КНП "Медичний центр з профілактики та лікування залежності м. Краматорськ"
вул. О.Тихого, 7</t>
  </si>
  <si>
    <t>КНП  "Калуський міський центр первинної медико-санітарної допомоги Калуської міської ради"</t>
  </si>
  <si>
    <t>КНП  "Надвірнянська центральна районна лікарня " Надвірнянської районної ради</t>
  </si>
  <si>
    <t>КНП  "Коломийська центральна районна лікарня " Коломийської районної ради</t>
  </si>
  <si>
    <t>КНП  "Тлумацька центральна районна лікарня" Тлумацької районної ради Івано-Франківської області</t>
  </si>
  <si>
    <t>КНП "Бурштинська центральна міська лікарня"</t>
  </si>
  <si>
    <t>КНП  " Київська міська наркологічна клінічна лікарня "Соціотерапія" ВК КМР (КМДА),
Визволителів, 6</t>
  </si>
  <si>
    <t>КНП  " Київська міська наркологічна клінічна лікарня "Соціотерапія" ВК КМР (КМДА), 
вул. Відпочинку, 18</t>
  </si>
  <si>
    <t>КНП ОМР "Обухівська багатопрофільна лікарня інтенсивного лікування"</t>
  </si>
  <si>
    <t>КНП ФМР "Фастівська багатопрофільна лікарня інтенсивного лікування"</t>
  </si>
  <si>
    <t>КНП "Волочиська багатопрофільна лікарня" Волочиської міської ради Хмельницького району Хмельницької області</t>
  </si>
  <si>
    <t>КНП "Ізяславська міська багатопрофільна лікарня" Ізяславської міської ради</t>
  </si>
  <si>
    <t>Україна</t>
  </si>
  <si>
    <t>Всього</t>
  </si>
  <si>
    <t>39503500</t>
  </si>
  <si>
    <t>ТОВ "Міський центр психіатричної допомоги"</t>
  </si>
  <si>
    <t>ТОВ «ЦЕНТР ПСИХІАТРИЧНОЇ ДОПОМОГИ»</t>
  </si>
  <si>
    <t>43616727</t>
  </si>
  <si>
    <t>10</t>
  </si>
  <si>
    <t>100</t>
  </si>
  <si>
    <t>37571097</t>
  </si>
  <si>
    <t>ТОВ "АДДІМЕД", відділення у м. Київ</t>
  </si>
  <si>
    <t>44205127</t>
  </si>
  <si>
    <t>ТОВ "АЮМЕД", відділення у м. Київ</t>
  </si>
  <si>
    <t>44198874</t>
  </si>
  <si>
    <t>ТОВ "Б-КЛІНІКА"</t>
  </si>
  <si>
    <t>ТОВ "Деснянський наркологічний центр інтегрованих послуг"</t>
  </si>
  <si>
    <t>44298871</t>
  </si>
  <si>
    <t>ТОВ "Київське міське відділення Міжнародної благодійної організації "Реабілітаційний центр "СХОДИ"</t>
  </si>
  <si>
    <t>26438337</t>
  </si>
  <si>
    <t>44451533</t>
  </si>
  <si>
    <t>ТОВ "МЦ "КЛІНІКА МЕДЛЮКС"</t>
  </si>
  <si>
    <t>44198047</t>
  </si>
  <si>
    <t>ТОВ "МЦ "Клініка-Допомога"</t>
  </si>
  <si>
    <t>44546677</t>
  </si>
  <si>
    <t>ТОВ "Медичний центр "Медівін"</t>
  </si>
  <si>
    <t>44595394</t>
  </si>
  <si>
    <t>37431817</t>
  </si>
  <si>
    <t>ТОВ "Український центр швидкої наркологічної допомоги"</t>
  </si>
  <si>
    <t>ТОВ "ЦЕНТР АДИКТОЛОГІЧНОЇ МЕДИЦИНИ"</t>
  </si>
  <si>
    <t>31988411</t>
  </si>
  <si>
    <t>ТОВ "АЮМЕД", відділення у м. Вишгород</t>
  </si>
  <si>
    <t>ТОВ "Медичний центр здоров’я та реабілітації" 100% життя"</t>
  </si>
  <si>
    <t>40382938</t>
  </si>
  <si>
    <t>43686223</t>
  </si>
  <si>
    <t>39782607</t>
  </si>
  <si>
    <t>43591404</t>
  </si>
  <si>
    <t>43796233</t>
  </si>
  <si>
    <t>ТОВ "Медичний центр "Холодногірський"</t>
  </si>
  <si>
    <t>ТОВ "Харківський медичний центр "Альтернатива"</t>
  </si>
  <si>
    <t>ТОВ "Медичний центр "Одеський"</t>
  </si>
  <si>
    <t>ВСЬОГО</t>
  </si>
  <si>
    <t>ТОВ "Медичний центр "КВІНМЕД"</t>
  </si>
  <si>
    <t>ТОВ "Центр лікування залежності"</t>
  </si>
  <si>
    <t>43295162</t>
  </si>
  <si>
    <t>ТОВ "Медичний центр сучасної психіатрії"</t>
  </si>
  <si>
    <t>ТОВ "АДДІМЕД", відділення у м. Одеса</t>
  </si>
  <si>
    <t>ТОВ "МЦГЗ "Інновація", відділення у м. Львів</t>
  </si>
  <si>
    <t>ТОВ "Київський міський центр лікування залежності</t>
  </si>
  <si>
    <t>ТОВ "Міський центр лікування залежності"</t>
  </si>
  <si>
    <t>41232949</t>
  </si>
  <si>
    <t>гуманітарна допомога</t>
  </si>
  <si>
    <t>щоденно під наглядом медичного персоналу за допомогою інших методів контролю</t>
  </si>
  <si>
    <t>щомісяця під наглядом медичного персоналу</t>
  </si>
  <si>
    <t>Інформація про осіб, з психічними та поведінковими розладами внаслідок вживання опіоїдів, які отримують замісну підтримувальну терапію станом на 01 квітня 2023 року</t>
  </si>
  <si>
    <t>КП "Володимирське територіальне медичне об'єднання"Володимиської міської ради</t>
  </si>
  <si>
    <t>"База-лікувально - профілактичних закладів"      м. Кривий Ріг</t>
  </si>
  <si>
    <t>КНП “Центр первинної медико-санітарної допомоги №4” Криворізької міської ради</t>
  </si>
  <si>
    <t>КНП "Центр Первинної Медико-Санітарної допомоги №2" Криворізької Міської Ради</t>
  </si>
  <si>
    <t>КНП " ЦПМСД № 6" КМР</t>
  </si>
  <si>
    <t>37862109</t>
  </si>
  <si>
    <t>КП "Криворізький протитуберкульозний диспансер"ДОР (м. Дніпро)</t>
  </si>
  <si>
    <t>КП "Криворізький протитуберкульозний диспансер" ДОР (м. Кривий Ріг)</t>
  </si>
  <si>
    <t>КНП "Дніпровський центр первинної медико-санітарної допомоги № 4" ДМР</t>
  </si>
  <si>
    <t>37899673</t>
  </si>
  <si>
    <t>КНП "Першотравенська міська лікарня"</t>
  </si>
  <si>
    <t>23.71</t>
  </si>
  <si>
    <t>КНП "Павлоградська лікарня інтенсивного лікування"</t>
  </si>
  <si>
    <t>01984174</t>
  </si>
  <si>
    <t>КНП МКЛ № 21 ім. проф. Є.Г.Попкової  ДМР</t>
  </si>
  <si>
    <t>КП "Марганецька центральна міська лікарня" Марганецької міської ради"</t>
  </si>
  <si>
    <t>КНП "Тернівська центральна міська лікарня" Тернівської міської ради"</t>
  </si>
  <si>
    <t>01987445</t>
  </si>
  <si>
    <t>КНП КМР «Міська лікарня
№ 1» (м.Кам`янське)</t>
  </si>
  <si>
    <t>КНП "Жовтоводська міська лікарня"</t>
  </si>
  <si>
    <t>34.5</t>
  </si>
  <si>
    <t>43.5</t>
  </si>
  <si>
    <t>КП "Дніпропетровська багатопрофільна клінічна лікарня з надання  психіатричної допомоги" ДОР   м.Дніро</t>
  </si>
  <si>
    <t>КП "Дніпропетровська багатопрофільна клінічна лікарня з надання психіатричної допомоги" ДОР   м.Павлоград</t>
  </si>
  <si>
    <t>39.5</t>
  </si>
  <si>
    <t>16.30</t>
  </si>
  <si>
    <t>КП " Дніпропетровська багатопрофільна клінічна лікарня з надання  психіатрчної допомоги " ДОР  м. Нікополь</t>
  </si>
  <si>
    <t>39.2</t>
  </si>
  <si>
    <t>КНП "Дніпровський центр первинної медико-санітарної допомоги № 9" Дніпровської міської ради</t>
  </si>
  <si>
    <t>КНП "Медичний центр з профілактики та лікування залежності м. Краматорськ", 
м. Костянтинівка,вул.Європейська,17</t>
  </si>
  <si>
    <t>КНП "Медичний центр з профілактики та лікування залежності м. Краматорськ"
м.Покровськ, вул. Мікрорайон Гірник,1</t>
  </si>
  <si>
    <t>КНП "Медичний центр з профілактики та лікування залежності  м.Краматорськ" 
м. Слов'янськ, вул.Шнурківська, 4</t>
  </si>
  <si>
    <t>КНП "Центр первинної медико-санітарної допомоги 1" Краматорської міської ради,
вул. Дніпровська, 17</t>
  </si>
  <si>
    <t>КНП "Добропільська лікарня інтенсивного лікування" вул. Гагаріна, 1</t>
  </si>
  <si>
    <t>КНП "Бердичівська міська лікарня"                              Бердичівської міської ради</t>
  </si>
  <si>
    <t>КНП "Звягельська багатопрофільна лікарня" Звягельської міської ради (КНП "Новоград-Волинське міськрайонне ТМО")</t>
  </si>
  <si>
    <t>КНП "Коростенська ЦМЛ" КМР</t>
  </si>
  <si>
    <t>42.5</t>
  </si>
  <si>
    <t>85.9</t>
  </si>
  <si>
    <t>КНМП "Рогатинська ЦРЛ"</t>
  </si>
  <si>
    <t>КНП "Обласна клінічна психіатрічна лікарня Кіровоградської обласної ради"</t>
  </si>
  <si>
    <t>01995160</t>
  </si>
  <si>
    <t>КНП ЛОР "Львівський обласний медичний центр превевнції та терапії узалежнень"  (ЗПТ 1)</t>
  </si>
  <si>
    <t>КНП ЛОР "Львівський обласний медичний центр превевнції та терапії узалежнень"  (ЗПТ 2)</t>
  </si>
  <si>
    <t>Комунальне некомерційне підприємство Львівської міської ради "Львівський регіональний фтизіопульмонологічний клінічний лікувально-діагностичний центр"                               вул. Зелена</t>
  </si>
  <si>
    <t>КНП " Львівське ТМО2" ВП "4 лікарня",  вул. Фредра , 2</t>
  </si>
  <si>
    <t xml:space="preserve"> КНП " Львівське ТМО2" ВП "  Лікарня Князя Лева"    вул. Лемківська, 28</t>
  </si>
  <si>
    <t>КНП "ЦМЛ м. Борислава"</t>
  </si>
  <si>
    <t>83.4</t>
  </si>
  <si>
    <t>47.87</t>
  </si>
  <si>
    <t>28.23</t>
  </si>
  <si>
    <t>13.16</t>
  </si>
  <si>
    <t>Комунальне Некомерційне Підприємство "Міський психіатричний диспансер" Одеської Міської Ради</t>
  </si>
  <si>
    <t>КНП "Ізмаїльська міська центральна лікарня" Ізмаїльської Міської Ради</t>
  </si>
  <si>
    <t>95.0</t>
  </si>
  <si>
    <t>КНП "Березівська центральна міська лікарня" Березівської Міської Ради</t>
  </si>
  <si>
    <t>40.1</t>
  </si>
  <si>
    <t>КНП "Гадяцька центральна районна лікарня" Гадяцької районної ради</t>
  </si>
  <si>
    <t>КНП "Лохвицька районна ліекарня Лохвицькоі районної ради"</t>
  </si>
  <si>
    <t>КП" Пирятинська центральна районна лікарня Пирятинської районної ради"</t>
  </si>
  <si>
    <t>20.0</t>
  </si>
  <si>
    <t>КНП "Центр первинної медико-санітарної допомоги Ювілейний" Рівненської міської ради</t>
  </si>
  <si>
    <t>КП "Обласний інформаційно-аналітичний  центр медичної статистики" Рівненської обласної ради ( сектор профілактики та боротьби зі СНІДом)</t>
  </si>
  <si>
    <t>КНП Вараської міської ради" Вараська багатопрофільна лікарня"</t>
  </si>
  <si>
    <t>КНП СОР "Обласний клінічний медичний центр соціально небезпечних захворювань"</t>
  </si>
  <si>
    <t>КНП "Середино-Будська міська лікарня" Середино-Будської міської ради</t>
  </si>
  <si>
    <t xml:space="preserve">КНП "Буринська лікарня ім.проф.М.П.Новаченка" </t>
  </si>
  <si>
    <t>39034372</t>
  </si>
  <si>
    <t>КП «Кролевецька лікарня» Кролевецької міської  ради</t>
  </si>
  <si>
    <t>КНП "Лебединська лікарня ім. лікаря К.О.Зільберника" Лебединської міської ради</t>
  </si>
  <si>
    <t>КНП ХОР "Обласний протитуберкульозний диспансер №1"</t>
  </si>
  <si>
    <t>х</t>
  </si>
  <si>
    <t>12..5</t>
  </si>
  <si>
    <t>98.6</t>
  </si>
  <si>
    <t>КНП Дунаєвецької міської ради "Дунаєвецька багатопрофільна лікарня"</t>
  </si>
  <si>
    <t>КНП "Лікувальний діагностично-консультативний центр" Камянець-Подільської міської ради</t>
  </si>
  <si>
    <t>41.7</t>
  </si>
  <si>
    <t>93.1</t>
  </si>
  <si>
    <t>КНП "Новоушицька багатопрофільна лікарня" Новоушицької селищної ради</t>
  </si>
  <si>
    <t>КНП Полонської міської ради "Полонська міська багатопрофільна лікарня ім. Н. С. Говорун"</t>
  </si>
  <si>
    <t xml:space="preserve"> КНП "Станрокостянтинівська багатопрофільна лікарня" Старокостянтинівської міської ради Хмельницького району Хмельницької області</t>
  </si>
  <si>
    <t>КНП "Чемеровецька багатопрофільна лікарня" Чемеровецької селищної ради</t>
  </si>
  <si>
    <t>КНП "Шепетівська багатопрофільна лікарня Шепетівської міської ради Хмельницької області"</t>
  </si>
  <si>
    <t>46.2</t>
  </si>
  <si>
    <t>23.66</t>
  </si>
  <si>
    <t>КНП "Черкаська обласна психіатрична лікарня Черкаської обласної ради"</t>
  </si>
  <si>
    <t>КНП "Черкаська центральна районна лікарня Червонослобідської сільської ради"</t>
  </si>
  <si>
    <t>02005484</t>
  </si>
  <si>
    <t>КНП "Монастирищенська багатопрофільна лікарня Монастирищенської міської ради"</t>
  </si>
  <si>
    <t>02005390</t>
  </si>
  <si>
    <t>КНП "Чернігівська обласна психоневрологічна лікарня" Чернігівської обласної ради. Чернігівське диспансерне наркологічне відділення.</t>
  </si>
  <si>
    <t>КНП "Чернігівська обласна психоневрологічна лікарня" Чернігівської обласної ради.
Ніжинське диспансерне наркологічне відділення.</t>
  </si>
  <si>
    <t>КНП "Чернігівська обласна психоневрологічна лікарня" Чернігівської обласної ради. Прилуцьке диспансерне наркологічне відділення</t>
  </si>
  <si>
    <t>КНП "Черкаський обласний наркологічний диспансер Черкаської обласної ради"</t>
  </si>
  <si>
    <t>КНП "Уманська психіатрична лікарня" Уманської міськоъ ради</t>
  </si>
  <si>
    <t>КНП "Городищенське районне територіальне медичне об’єднання" Городищенської рійонної ради</t>
  </si>
  <si>
    <t>КНП "Жашківська центральна районна лікарня" Жашківської районної ради Черкаської області</t>
  </si>
  <si>
    <t>КНП "Кам’янська багатопрофільна лікарня" Кам’янської міської ради Черкаської області</t>
  </si>
  <si>
    <t>КНП "Корсунь-Шевченківська районна лікарня" Корсунь-Шевченківської районної ради</t>
  </si>
  <si>
    <t>КНП "Шполянська багатопрофільна лікарня імені братів М.С. і О.С. Коломійченків" Шполянської районної ради</t>
  </si>
  <si>
    <t>КНП "Прикарпатський наркологічний центр ІФ ОР"</t>
  </si>
  <si>
    <t>КНП "Київська міська наркологічна клінічна лікарня "Соціотерапія" виконавчого органу Київської міської ради (Київської міської державної адміністрації),
пров. Деміївський, 5</t>
  </si>
  <si>
    <t>38946192</t>
  </si>
  <si>
    <t>00185028</t>
  </si>
  <si>
    <t>КНП "Київський фтизіопульмонологічний центр" ВК КМР (КМДА)</t>
  </si>
  <si>
    <t>05492255</t>
  </si>
  <si>
    <t>ТОВ "Європейський діагностичний центр "Європа"</t>
  </si>
  <si>
    <t xml:space="preserve">КНП" Криворізька інфекційна лікарня №1 " КМР </t>
  </si>
  <si>
    <t>КП "Криворізький протитуберкульозний диспансер"ДОР</t>
  </si>
  <si>
    <t xml:space="preserve">КП "Дніпропетровська багатопрофільна клінічна лікарня з надання  психіатричної допомоги" ДОР </t>
  </si>
  <si>
    <t>КНП "Медичний центр з профілактики та лікування залежності м. Краматорськ"</t>
  </si>
  <si>
    <t>КНП "Київська міська наркологічна клінічна лікарня "Соціотерапія" виконавчого органу Київської міської ради (Київської міської державної адміністрації)</t>
  </si>
  <si>
    <t>КНП ЛОР "Львівський обласний медичний центр превевнції та терапії узалежнень"</t>
  </si>
  <si>
    <t xml:space="preserve">КНП  Львівської обласної ради "Львівський регіональний фтизіопульмонологічний клінічний лікувально-діагностичний центр"  </t>
  </si>
  <si>
    <t>КНП " Львівське ТМО2" ВП "4 лікарня"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</si>
</sst>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1" x14ac:knownFonts="1">
    <font>
      <sz val="11"/>
      <color theme="1"/>
      <name val="Calibri"/>
      <family val="2"/>
      <charset val="204"/>
      <scheme val="minor"/>
    </font>
    <font>
      <sz val="8"/>
      <name val="Calibri"/>
      <family val="2"/>
      <charset val="204"/>
    </font>
    <font>
      <b/>
      <sz val="12"/>
      <name val="Calibri"/>
      <family val="2"/>
      <charset val="204"/>
      <scheme val="minor"/>
    </font>
    <font>
      <sz val="12"/>
      <color indexed="8"/>
      <name val="Calibri"/>
      <family val="2"/>
      <charset val="204"/>
      <scheme val="minor"/>
    </font>
    <font>
      <sz val="12"/>
      <color theme="1"/>
      <name val="Calibri"/>
      <family val="2"/>
      <charset val="204"/>
      <scheme val="minor"/>
    </font>
    <font>
      <b/>
      <sz val="12"/>
      <color indexed="8"/>
      <name val="Calibri"/>
      <family val="2"/>
      <charset val="204"/>
      <scheme val="minor"/>
    </font>
    <font>
      <sz val="12"/>
      <name val="Calibri"/>
      <family val="2"/>
      <charset val="204"/>
      <scheme val="minor"/>
    </font>
    <font>
      <sz val="13"/>
      <color indexed="8"/>
      <name val="Calibri"/>
      <family val="2"/>
      <charset val="204"/>
      <scheme val="minor"/>
    </font>
    <font>
      <b/>
      <sz val="14"/>
      <name val="Calibri"/>
      <family val="2"/>
      <charset val="204"/>
      <scheme val="minor"/>
    </font>
    <font>
      <sz val="14"/>
      <color indexed="8"/>
      <name val="Calibri"/>
      <family val="2"/>
      <charset val="204"/>
      <scheme val="minor"/>
    </font>
    <font>
      <b/>
      <sz val="12"/>
      <color theme="1"/>
      <name val="Calibri"/>
      <family val="2"/>
      <charset val="204"/>
      <scheme val="minor"/>
    </font>
    <font>
      <sz val="10"/>
      <name val="Arial"/>
      <family val="2"/>
    </font>
    <font>
      <i/>
      <sz val="10"/>
      <name val="Arial"/>
      <family val="2"/>
      <charset val="204"/>
    </font>
    <font>
      <b/>
      <sz val="10"/>
      <color indexed="56"/>
      <name val="Tahoma"/>
      <family val="2"/>
      <charset val="204"/>
    </font>
    <font>
      <sz val="14"/>
      <color theme="1"/>
      <name val="Calibri"/>
      <family val="2"/>
      <charset val="204"/>
      <scheme val="minor"/>
    </font>
    <font>
      <b/>
      <sz val="14"/>
      <color theme="1"/>
      <name val="Calibri"/>
      <family val="2"/>
      <charset val="204"/>
      <scheme val="minor"/>
    </font>
    <font>
      <b/>
      <sz val="11"/>
      <color theme="1"/>
      <name val="Calibri"/>
      <family val="2"/>
      <charset val="204"/>
      <scheme val="minor"/>
    </font>
    <font>
      <b/>
      <sz val="11"/>
      <name val="Calibri"/>
      <family val="2"/>
      <charset val="204"/>
      <scheme val="minor"/>
    </font>
    <font>
      <b/>
      <sz val="11"/>
      <color indexed="8"/>
      <name val="Calibri"/>
      <family val="2"/>
      <charset val="204"/>
      <scheme val="minor"/>
    </font>
    <font>
      <b/>
      <sz val="13"/>
      <color indexed="8"/>
      <name val="Calibri"/>
      <family val="2"/>
      <charset val="204"/>
      <scheme val="minor"/>
    </font>
    <font>
      <sz val="11"/>
      <color theme="1"/>
      <name val="Calibri"/>
      <family val="2"/>
      <charset val="204"/>
      <scheme val="minor"/>
    </font>
    <font>
      <sz val="11"/>
      <color indexed="8"/>
      <name val="Calibri"/>
      <family val="2"/>
      <charset val="204"/>
    </font>
    <font>
      <sz val="12"/>
      <color rgb="FFFF0000"/>
      <name val="Calibri"/>
      <family val="2"/>
      <charset val="204"/>
      <scheme val="minor"/>
    </font>
    <font>
      <b/>
      <sz val="12"/>
      <color rgb="FFFF0000"/>
      <name val="Calibri"/>
      <family val="2"/>
      <charset val="204"/>
      <scheme val="minor"/>
    </font>
    <font>
      <sz val="12"/>
      <color rgb="FF000000"/>
      <name val="Calibri"/>
      <family val="2"/>
      <charset val="204"/>
      <scheme val="minor"/>
    </font>
    <font>
      <b/>
      <sz val="12"/>
      <color rgb="FF000000"/>
      <name val="Calibri"/>
      <family val="2"/>
      <charset val="204"/>
      <scheme val="minor"/>
    </font>
    <font>
      <sz val="8"/>
      <name val="Calibri"/>
      <family val="2"/>
      <charset val="204"/>
      <scheme val="minor"/>
    </font>
    <font>
      <b/>
      <sz val="12"/>
      <color indexed="8"/>
      <name val="Calibri"/>
      <charset val="204"/>
      <scheme val="minor"/>
    </font>
    <font>
      <sz val="12"/>
      <color indexed="8"/>
      <name val="Calibri"/>
      <charset val="204"/>
      <scheme val="minor"/>
    </font>
    <font>
      <sz val="12"/>
      <name val="Calibri"/>
      <charset val="204"/>
      <scheme val="minor"/>
    </font>
    <font>
      <sz val="12"/>
      <color theme="1"/>
      <name val="Calibri"/>
      <charset val="204"/>
      <scheme val="minor"/>
    </font>
  </fonts>
  <fills count="30">
    <fill>
      <patternFill patternType="none"/>
    </fill>
    <fill>
      <patternFill patternType="gray125"/>
    </fill>
    <fill>
      <patternFill patternType="solid">
        <fgColor rgb="FFFFFF9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0"/>
        <bgColor indexed="64"/>
      </patternFill>
    </fill>
    <fill>
      <patternFill patternType="solid">
        <fgColor indexed="31"/>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theme="2" tint="-9.9978637043366805E-2"/>
        <bgColor indexed="64"/>
      </patternFill>
    </fill>
    <fill>
      <patternFill patternType="solid">
        <fgColor theme="4" tint="0.79998168889431442"/>
        <bgColor theme="4" tint="0.79998168889431442"/>
      </patternFill>
    </fill>
    <fill>
      <patternFill patternType="solid">
        <fgColor rgb="FFD8D8D8"/>
        <bgColor rgb="FFD8D8D8"/>
      </patternFill>
    </fill>
    <fill>
      <patternFill patternType="solid">
        <fgColor rgb="FFBFBFBF"/>
        <bgColor rgb="FFBFBFBF"/>
      </patternFill>
    </fill>
    <fill>
      <patternFill patternType="solid">
        <fgColor theme="0" tint="-0.14999847407452621"/>
        <bgColor indexed="64"/>
      </patternFill>
    </fill>
    <fill>
      <patternFill patternType="solid">
        <fgColor theme="0" tint="-0.249977111117893"/>
        <bgColor indexed="64"/>
      </patternFill>
    </fill>
    <fill>
      <patternFill patternType="solid">
        <fgColor rgb="FFBFBFBF"/>
        <bgColor rgb="FFB3A2C7"/>
      </patternFill>
    </fill>
    <fill>
      <patternFill patternType="solid">
        <fgColor rgb="FFFFFFFF"/>
        <bgColor indexed="64"/>
      </patternFill>
    </fill>
    <fill>
      <patternFill patternType="solid">
        <fgColor rgb="FFD9D9D9"/>
        <bgColor rgb="FFDDD9C3"/>
      </patternFill>
    </fill>
    <fill>
      <patternFill patternType="solid">
        <fgColor rgb="FFFFFFFF"/>
        <bgColor rgb="FFF2F2F2"/>
      </patternFill>
    </fill>
    <fill>
      <patternFill patternType="solid">
        <fgColor rgb="FFFFFFFF"/>
        <bgColor auto="1"/>
      </patternFill>
    </fill>
    <fill>
      <patternFill patternType="solid">
        <fgColor rgb="FFBFBFBF"/>
        <bgColor auto="1"/>
      </patternFill>
    </fill>
    <fill>
      <patternFill patternType="solid">
        <fgColor theme="0" tint="-0.249977111117893"/>
        <bgColor rgb="FFBFBFBF"/>
      </patternFill>
    </fill>
    <fill>
      <patternFill patternType="solid">
        <fgColor theme="0"/>
        <bgColor rgb="FFF2F2F2"/>
      </patternFill>
    </fill>
    <fill>
      <patternFill patternType="solid">
        <fgColor theme="0" tint="-0.249977111117893"/>
        <bgColor rgb="FFB3A2C7"/>
      </patternFill>
    </fill>
    <fill>
      <patternFill patternType="solid">
        <fgColor theme="0" tint="-0.14999847407452621"/>
        <bgColor rgb="FFD8D8D8"/>
      </patternFill>
    </fill>
    <fill>
      <patternFill patternType="solid">
        <fgColor theme="0" tint="-0.14999847407452621"/>
        <bgColor rgb="FFDDD9C3"/>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dashed">
        <color indexed="23"/>
      </top>
      <bottom style="thin">
        <color indexed="23"/>
      </bottom>
      <diagonal/>
    </border>
    <border>
      <left style="thin">
        <color indexed="23"/>
      </left>
      <right style="thin">
        <color indexed="23"/>
      </right>
      <top style="thin">
        <color indexed="23"/>
      </top>
      <bottom style="dashed">
        <color indexed="23"/>
      </bottom>
      <diagonal/>
    </border>
    <border>
      <left style="thin">
        <color indexed="23"/>
      </left>
      <right style="thin">
        <color indexed="23"/>
      </right>
      <top style="dashed">
        <color indexed="23"/>
      </top>
      <bottom style="dashed">
        <color indexed="23"/>
      </bottom>
      <diagonal/>
    </border>
    <border>
      <left style="thin">
        <color indexed="64"/>
      </left>
      <right style="thin">
        <color indexed="64"/>
      </right>
      <top style="thin">
        <color indexed="64"/>
      </top>
      <bottom style="hair">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top/>
      <bottom style="thin">
        <color theme="4" tint="0.39997558519241921"/>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thin">
        <color indexed="64"/>
      </top>
      <bottom style="thin">
        <color indexed="64"/>
      </bottom>
      <diagonal/>
    </border>
    <border>
      <left style="thin">
        <color rgb="FF000000"/>
      </left>
      <right style="medium">
        <color rgb="FF000000"/>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medium">
        <color rgb="FF000000"/>
      </left>
      <right style="thin">
        <color rgb="FF000000"/>
      </right>
      <top/>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auto="1"/>
      </top>
      <bottom style="medium">
        <color auto="1"/>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bottom style="medium">
        <color indexed="64"/>
      </bottom>
      <diagonal/>
    </border>
    <border>
      <left style="thin">
        <color rgb="FF000000"/>
      </left>
      <right style="medium">
        <color rgb="FF000000"/>
      </right>
      <top style="medium">
        <color indexed="64"/>
      </top>
      <bottom style="thin">
        <color rgb="FF000000"/>
      </bottom>
      <diagonal/>
    </border>
    <border>
      <left style="medium">
        <color indexed="64"/>
      </left>
      <right/>
      <top/>
      <bottom style="medium">
        <color indexed="64"/>
      </bottom>
      <diagonal/>
    </border>
    <border>
      <left style="thin">
        <color rgb="FF000000"/>
      </left>
      <right style="thin">
        <color rgb="FF000000"/>
      </right>
      <top style="thin">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indexed="64"/>
      </left>
      <right style="thin">
        <color rgb="FF000000"/>
      </right>
      <top/>
      <bottom/>
      <diagonal/>
    </border>
    <border>
      <left/>
      <right/>
      <top style="medium">
        <color indexed="64"/>
      </top>
      <bottom style="medium">
        <color indexed="64"/>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rgb="FF000000"/>
      </left>
      <right/>
      <top style="medium">
        <color rgb="FF000000"/>
      </top>
      <bottom/>
      <diagonal/>
    </border>
    <border>
      <left style="thin">
        <color rgb="FF000000"/>
      </left>
      <right/>
      <top/>
      <bottom/>
      <diagonal/>
    </border>
    <border>
      <left/>
      <right style="medium">
        <color indexed="64"/>
      </right>
      <top style="medium">
        <color indexed="64"/>
      </top>
      <bottom style="medium">
        <color indexed="64"/>
      </bottom>
      <diagonal/>
    </border>
    <border>
      <left style="medium">
        <color indexed="64"/>
      </left>
      <right style="thin">
        <color rgb="FF000000"/>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thin">
        <color indexed="64"/>
      </top>
      <bottom/>
      <diagonal/>
    </border>
    <border>
      <left/>
      <right/>
      <top style="thin">
        <color indexed="64"/>
      </top>
      <bottom/>
      <diagonal/>
    </border>
    <border>
      <left style="thin">
        <color rgb="FF000000"/>
      </left>
      <right style="medium">
        <color indexed="64"/>
      </right>
      <top/>
      <bottom style="thin">
        <color rgb="FF000000"/>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bottom style="medium">
        <color auto="1"/>
      </bottom>
      <diagonal/>
    </border>
    <border>
      <left style="thin">
        <color rgb="FF000000"/>
      </left>
      <right style="thin">
        <color rgb="FF000000"/>
      </right>
      <top/>
      <bottom style="medium">
        <color auto="1"/>
      </bottom>
      <diagonal/>
    </border>
    <border>
      <left style="medium">
        <color indexed="64"/>
      </left>
      <right/>
      <top style="medium">
        <color rgb="FF000000"/>
      </top>
      <bottom/>
      <diagonal/>
    </border>
    <border>
      <left style="medium">
        <color indexed="64"/>
      </left>
      <right/>
      <top/>
      <bottom style="medium">
        <color rgb="FF000000"/>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indexed="64"/>
      </left>
      <right style="thin">
        <color rgb="FF000000"/>
      </right>
      <top/>
      <bottom style="medium">
        <color auto="1"/>
      </bottom>
      <diagonal/>
    </border>
  </borders>
  <cellStyleXfs count="5">
    <xf numFmtId="0" fontId="0" fillId="0" borderId="0"/>
    <xf numFmtId="0" fontId="11" fillId="0" borderId="0">
      <alignment vertical="center"/>
    </xf>
    <xf numFmtId="43" fontId="20" fillId="0" borderId="0" applyFont="0" applyFill="0" applyBorder="0" applyAlignment="0" applyProtection="0"/>
    <xf numFmtId="0" fontId="20" fillId="0" borderId="0"/>
    <xf numFmtId="0" fontId="21" fillId="0" borderId="0"/>
  </cellStyleXfs>
  <cellXfs count="1684">
    <xf numFmtId="0" fontId="0" fillId="0" borderId="0" xfId="0"/>
    <xf numFmtId="0" fontId="6" fillId="0" borderId="0" xfId="0" applyFont="1" applyAlignment="1" applyProtection="1">
      <alignment wrapText="1" shrinkToFit="1"/>
      <protection hidden="1"/>
    </xf>
    <xf numFmtId="0" fontId="3" fillId="0" borderId="0" xfId="0" applyFont="1" applyAlignment="1" applyProtection="1">
      <alignment wrapText="1" shrinkToFit="1"/>
      <protection hidden="1"/>
    </xf>
    <xf numFmtId="0" fontId="2" fillId="0" borderId="2"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2" borderId="18" xfId="0" applyFont="1" applyFill="1" applyBorder="1" applyAlignment="1" applyProtection="1">
      <alignment horizontal="center" textRotation="90" wrapText="1"/>
      <protection hidden="1"/>
    </xf>
    <xf numFmtId="0" fontId="2" fillId="2" borderId="19" xfId="0" applyFont="1" applyFill="1" applyBorder="1" applyAlignment="1" applyProtection="1">
      <alignment horizontal="center" textRotation="90" wrapText="1"/>
      <protection hidden="1"/>
    </xf>
    <xf numFmtId="0" fontId="2" fillId="0" borderId="21" xfId="0" applyFont="1" applyBorder="1" applyAlignment="1" applyProtection="1">
      <alignment horizontal="center" vertical="center" wrapText="1"/>
      <protection hidden="1"/>
    </xf>
    <xf numFmtId="0" fontId="2" fillId="0" borderId="22" xfId="0" applyFont="1" applyBorder="1" applyAlignment="1" applyProtection="1">
      <alignment horizontal="center" vertical="center" wrapText="1"/>
      <protection hidden="1"/>
    </xf>
    <xf numFmtId="0" fontId="6" fillId="8" borderId="20" xfId="0" applyFont="1" applyFill="1" applyBorder="1" applyAlignment="1" applyProtection="1">
      <alignment wrapText="1" shrinkToFit="1"/>
      <protection hidden="1"/>
    </xf>
    <xf numFmtId="0" fontId="2" fillId="8" borderId="25" xfId="0" applyFont="1" applyFill="1" applyBorder="1" applyAlignment="1" applyProtection="1">
      <alignment vertical="center" wrapText="1"/>
      <protection hidden="1"/>
    </xf>
    <xf numFmtId="0" fontId="7" fillId="0" borderId="0" xfId="0" applyFont="1" applyAlignment="1" applyProtection="1">
      <alignment vertical="center"/>
      <protection locked="0"/>
    </xf>
    <xf numFmtId="0" fontId="3" fillId="0" borderId="0" xfId="0" applyFont="1" applyProtection="1">
      <protection hidden="1"/>
    </xf>
    <xf numFmtId="0" fontId="4" fillId="0" borderId="0" xfId="0" applyFont="1"/>
    <xf numFmtId="0" fontId="5" fillId="0" borderId="0" xfId="0" applyFont="1" applyAlignment="1" applyProtection="1">
      <alignment horizontal="center"/>
      <protection hidden="1"/>
    </xf>
    <xf numFmtId="0" fontId="4" fillId="0" borderId="0" xfId="0" applyFont="1" applyAlignment="1">
      <alignment vertical="center"/>
    </xf>
    <xf numFmtId="0" fontId="4" fillId="0" borderId="0" xfId="0" applyFont="1" applyAlignment="1">
      <alignment wrapText="1"/>
    </xf>
    <xf numFmtId="0" fontId="11" fillId="0" borderId="0" xfId="1">
      <alignment vertical="center"/>
    </xf>
    <xf numFmtId="0" fontId="12" fillId="9" borderId="0" xfId="1" applyFont="1" applyFill="1">
      <alignment vertical="center"/>
    </xf>
    <xf numFmtId="0" fontId="11" fillId="10" borderId="1" xfId="1" applyFill="1" applyBorder="1" applyAlignment="1">
      <alignment horizontal="center" vertical="center"/>
    </xf>
    <xf numFmtId="0" fontId="13" fillId="11" borderId="1" xfId="1" applyFont="1" applyFill="1" applyBorder="1" applyAlignment="1">
      <alignment horizontal="center" vertical="center"/>
    </xf>
    <xf numFmtId="0" fontId="11" fillId="0" borderId="0" xfId="1" applyAlignment="1">
      <alignment horizontal="center" vertical="center"/>
    </xf>
    <xf numFmtId="0" fontId="11" fillId="10" borderId="26" xfId="1" applyFill="1" applyBorder="1" applyAlignment="1">
      <alignment horizontal="center" vertical="center"/>
    </xf>
    <xf numFmtId="0" fontId="11" fillId="10" borderId="27" xfId="1" applyFill="1" applyBorder="1" applyAlignment="1">
      <alignment horizontal="center" vertical="center"/>
    </xf>
    <xf numFmtId="0" fontId="11" fillId="12" borderId="28" xfId="1" applyFill="1" applyBorder="1" applyAlignment="1">
      <alignment horizontal="left" vertical="center" indent="1"/>
    </xf>
    <xf numFmtId="0" fontId="11" fillId="12" borderId="29" xfId="1" applyFill="1" applyBorder="1" applyAlignment="1">
      <alignment horizontal="left" vertical="center" indent="1"/>
    </xf>
    <xf numFmtId="0" fontId="11" fillId="10" borderId="1" xfId="1" applyFill="1" applyBorder="1">
      <alignment vertical="center"/>
    </xf>
    <xf numFmtId="0" fontId="11" fillId="12" borderId="30" xfId="1" applyFill="1" applyBorder="1" applyAlignment="1">
      <alignment horizontal="left" vertical="center" indent="1"/>
    </xf>
    <xf numFmtId="0" fontId="11" fillId="10" borderId="31" xfId="1" applyFill="1" applyBorder="1" applyAlignment="1">
      <alignment horizontal="center" vertical="center"/>
    </xf>
    <xf numFmtId="0" fontId="0" fillId="8" borderId="0" xfId="0" applyFill="1"/>
    <xf numFmtId="0" fontId="14" fillId="8" borderId="1" xfId="0" applyFont="1" applyFill="1" applyBorder="1" applyAlignment="1">
      <alignment horizontal="left"/>
    </xf>
    <xf numFmtId="49" fontId="4" fillId="0" borderId="0" xfId="0" applyNumberFormat="1" applyFont="1"/>
    <xf numFmtId="49" fontId="6" fillId="8" borderId="19" xfId="0" applyNumberFormat="1" applyFont="1" applyFill="1" applyBorder="1" applyAlignment="1" applyProtection="1">
      <alignment wrapText="1" shrinkToFit="1"/>
      <protection hidden="1"/>
    </xf>
    <xf numFmtId="49" fontId="2" fillId="8" borderId="6" xfId="0" applyNumberFormat="1" applyFont="1" applyFill="1" applyBorder="1" applyAlignment="1" applyProtection="1">
      <alignment vertical="center" wrapText="1"/>
      <protection hidden="1"/>
    </xf>
    <xf numFmtId="49" fontId="2" fillId="0" borderId="2" xfId="0" applyNumberFormat="1" applyFont="1" applyBorder="1" applyAlignment="1" applyProtection="1">
      <alignment horizontal="center" vertical="center" wrapText="1"/>
      <protection hidden="1"/>
    </xf>
    <xf numFmtId="49" fontId="4" fillId="0" borderId="0" xfId="0" applyNumberFormat="1" applyFont="1" applyAlignment="1">
      <alignment horizontal="center"/>
    </xf>
    <xf numFmtId="0" fontId="17" fillId="4" borderId="12" xfId="0" applyFont="1" applyFill="1" applyBorder="1" applyAlignment="1" applyProtection="1">
      <alignment horizontal="center" vertical="center" textRotation="90" wrapText="1"/>
      <protection hidden="1"/>
    </xf>
    <xf numFmtId="0" fontId="17" fillId="4" borderId="13" xfId="0" applyFont="1" applyFill="1" applyBorder="1" applyAlignment="1" applyProtection="1">
      <alignment horizontal="center" vertical="center" textRotation="90" wrapText="1"/>
      <protection hidden="1"/>
    </xf>
    <xf numFmtId="0" fontId="18" fillId="4" borderId="15" xfId="0" applyFont="1" applyFill="1" applyBorder="1" applyAlignment="1" applyProtection="1">
      <alignment horizontal="left" vertical="center" textRotation="90" wrapText="1" shrinkToFit="1"/>
      <protection hidden="1"/>
    </xf>
    <xf numFmtId="0" fontId="18" fillId="4" borderId="12" xfId="0" applyFont="1" applyFill="1" applyBorder="1" applyAlignment="1" applyProtection="1">
      <alignment horizontal="center" vertical="center" textRotation="90" wrapText="1" shrinkToFit="1"/>
      <protection hidden="1"/>
    </xf>
    <xf numFmtId="49" fontId="2" fillId="8" borderId="6" xfId="0" applyNumberFormat="1" applyFont="1" applyFill="1" applyBorder="1" applyAlignment="1" applyProtection="1">
      <alignment horizontal="center" vertical="center" wrapText="1"/>
      <protection hidden="1"/>
    </xf>
    <xf numFmtId="0" fontId="2" fillId="8" borderId="25" xfId="0" applyFont="1" applyFill="1" applyBorder="1" applyAlignment="1" applyProtection="1">
      <alignment horizontal="center" vertical="center" wrapText="1"/>
      <protection hidden="1"/>
    </xf>
    <xf numFmtId="0" fontId="2" fillId="6" borderId="21" xfId="0" applyFont="1" applyFill="1" applyBorder="1" applyAlignment="1" applyProtection="1">
      <alignment horizontal="center" textRotation="90" wrapText="1"/>
      <protection hidden="1"/>
    </xf>
    <xf numFmtId="0" fontId="2" fillId="3" borderId="2" xfId="0" applyFont="1" applyFill="1" applyBorder="1" applyAlignment="1" applyProtection="1">
      <alignment horizontal="center" textRotation="90" wrapText="1"/>
      <protection hidden="1"/>
    </xf>
    <xf numFmtId="0" fontId="2" fillId="2" borderId="2" xfId="0" applyFont="1" applyFill="1" applyBorder="1" applyAlignment="1" applyProtection="1">
      <alignment horizontal="center" textRotation="90" wrapText="1"/>
      <protection hidden="1"/>
    </xf>
    <xf numFmtId="0" fontId="2" fillId="5" borderId="2" xfId="0" applyFont="1" applyFill="1" applyBorder="1" applyAlignment="1" applyProtection="1">
      <alignment horizontal="center" textRotation="90" wrapText="1"/>
      <protection hidden="1"/>
    </xf>
    <xf numFmtId="0" fontId="2" fillId="5" borderId="22" xfId="0" applyFont="1" applyFill="1" applyBorder="1" applyAlignment="1" applyProtection="1">
      <alignment horizontal="center" textRotation="90" wrapText="1"/>
      <protection hidden="1"/>
    </xf>
    <xf numFmtId="0" fontId="16" fillId="14" borderId="35" xfId="0" applyFont="1" applyFill="1" applyBorder="1"/>
    <xf numFmtId="49" fontId="16" fillId="14" borderId="35" xfId="0" applyNumberFormat="1" applyFont="1" applyFill="1" applyBorder="1"/>
    <xf numFmtId="49" fontId="0" fillId="0" borderId="0" xfId="0" applyNumberFormat="1"/>
    <xf numFmtId="0" fontId="6" fillId="8" borderId="36" xfId="0" applyFont="1" applyFill="1" applyBorder="1" applyAlignment="1" applyProtection="1">
      <alignment wrapText="1" shrinkToFit="1"/>
      <protection hidden="1"/>
    </xf>
    <xf numFmtId="0" fontId="2" fillId="8" borderId="37" xfId="0" applyFont="1" applyFill="1" applyBorder="1" applyAlignment="1" applyProtection="1">
      <alignment vertical="center" wrapText="1"/>
      <protection hidden="1"/>
    </xf>
    <xf numFmtId="0" fontId="2" fillId="8" borderId="9" xfId="0" applyFont="1" applyFill="1" applyBorder="1" applyAlignment="1" applyProtection="1">
      <alignment horizontal="center" vertical="center" wrapText="1"/>
      <protection hidden="1"/>
    </xf>
    <xf numFmtId="0" fontId="2" fillId="0" borderId="34" xfId="0" applyFont="1" applyBorder="1" applyAlignment="1" applyProtection="1">
      <alignment horizontal="center" vertical="center" wrapText="1"/>
      <protection hidden="1"/>
    </xf>
    <xf numFmtId="0" fontId="2" fillId="2" borderId="39" xfId="0" applyFont="1" applyFill="1" applyBorder="1" applyAlignment="1" applyProtection="1">
      <alignment horizontal="center" textRotation="90" wrapText="1"/>
      <protection hidden="1"/>
    </xf>
    <xf numFmtId="0" fontId="2" fillId="6" borderId="18" xfId="0" applyFont="1" applyFill="1" applyBorder="1" applyAlignment="1" applyProtection="1">
      <alignment horizontal="center" textRotation="90" wrapText="1"/>
      <protection hidden="1"/>
    </xf>
    <xf numFmtId="0" fontId="2" fillId="4" borderId="19" xfId="0" applyFont="1" applyFill="1" applyBorder="1" applyAlignment="1" applyProtection="1">
      <alignment horizontal="center" textRotation="90" wrapText="1"/>
      <protection hidden="1"/>
    </xf>
    <xf numFmtId="0" fontId="2" fillId="4" borderId="20" xfId="0" applyFont="1" applyFill="1" applyBorder="1" applyAlignment="1" applyProtection="1">
      <alignment horizontal="center" textRotation="90" wrapText="1"/>
      <protection hidden="1"/>
    </xf>
    <xf numFmtId="0" fontId="2" fillId="6" borderId="15" xfId="0" applyFont="1" applyFill="1" applyBorder="1" applyAlignment="1" applyProtection="1">
      <alignment horizontal="center" textRotation="90" wrapText="1"/>
      <protection hidden="1"/>
    </xf>
    <xf numFmtId="0" fontId="2" fillId="2" borderId="22" xfId="0" applyFont="1" applyFill="1" applyBorder="1" applyAlignment="1" applyProtection="1">
      <alignment horizontal="center" textRotation="90" wrapText="1"/>
      <protection hidden="1"/>
    </xf>
    <xf numFmtId="0" fontId="2" fillId="3" borderId="21" xfId="0" applyFont="1" applyFill="1" applyBorder="1" applyAlignment="1" applyProtection="1">
      <alignment horizontal="center" textRotation="90" wrapText="1"/>
      <protection hidden="1"/>
    </xf>
    <xf numFmtId="0" fontId="2" fillId="3" borderId="22" xfId="0" applyFont="1" applyFill="1" applyBorder="1" applyAlignment="1" applyProtection="1">
      <alignment horizontal="center" textRotation="90" wrapText="1"/>
      <protection hidden="1"/>
    </xf>
    <xf numFmtId="0" fontId="4" fillId="0" borderId="2" xfId="0" applyFont="1" applyBorder="1" applyAlignment="1">
      <alignment vertical="center"/>
    </xf>
    <xf numFmtId="0" fontId="8" fillId="0" borderId="0" xfId="0" applyFont="1" applyAlignment="1" applyProtection="1">
      <alignment horizontal="center" vertical="center" wrapText="1" shrinkToFit="1"/>
      <protection hidden="1"/>
    </xf>
    <xf numFmtId="0" fontId="9" fillId="0" borderId="0" xfId="0" applyFont="1" applyAlignment="1" applyProtection="1">
      <alignment vertical="center"/>
      <protection hidden="1"/>
    </xf>
    <xf numFmtId="49" fontId="10" fillId="0" borderId="10" xfId="0" applyNumberFormat="1" applyFont="1" applyBorder="1" applyProtection="1">
      <protection locked="0"/>
    </xf>
    <xf numFmtId="0" fontId="10" fillId="0" borderId="0" xfId="0" applyFont="1"/>
    <xf numFmtId="0" fontId="19" fillId="0" borderId="0" xfId="0" applyFont="1" applyAlignment="1">
      <alignment vertical="center"/>
    </xf>
    <xf numFmtId="0" fontId="2" fillId="5" borderId="34" xfId="0" applyFont="1" applyFill="1" applyBorder="1" applyAlignment="1" applyProtection="1">
      <alignment horizontal="center" textRotation="90" wrapText="1"/>
      <protection hidden="1"/>
    </xf>
    <xf numFmtId="0" fontId="16" fillId="4" borderId="15" xfId="0" applyFont="1" applyFill="1" applyBorder="1" applyAlignment="1">
      <alignment horizontal="center" vertical="center" textRotation="90" wrapText="1"/>
    </xf>
    <xf numFmtId="0" fontId="16" fillId="4" borderId="12" xfId="0" applyFont="1" applyFill="1" applyBorder="1" applyAlignment="1">
      <alignment horizontal="center" vertical="center" textRotation="90" wrapText="1"/>
    </xf>
    <xf numFmtId="0" fontId="16" fillId="4" borderId="13" xfId="0" applyFont="1" applyFill="1" applyBorder="1" applyAlignment="1">
      <alignment horizontal="center" vertical="center" textRotation="90" wrapText="1"/>
    </xf>
    <xf numFmtId="0" fontId="6" fillId="0" borderId="12" xfId="0" applyFont="1" applyBorder="1" applyAlignment="1" applyProtection="1">
      <alignment horizontal="center" vertical="center" wrapText="1" shrinkToFit="1"/>
      <protection locked="0" hidden="1"/>
    </xf>
    <xf numFmtId="0" fontId="6" fillId="0" borderId="13" xfId="0" applyFont="1" applyBorder="1" applyAlignment="1" applyProtection="1">
      <alignment horizontal="center" vertical="center" wrapText="1" shrinkToFit="1"/>
      <protection locked="0" hidden="1"/>
    </xf>
    <xf numFmtId="0" fontId="6" fillId="0" borderId="15" xfId="0" applyFont="1" applyBorder="1" applyAlignment="1" applyProtection="1">
      <alignment horizontal="center" vertical="center" wrapText="1" shrinkToFit="1"/>
      <protection locked="0" hidden="1"/>
    </xf>
    <xf numFmtId="0" fontId="6" fillId="0" borderId="17" xfId="0" applyFont="1" applyBorder="1" applyAlignment="1" applyProtection="1">
      <alignment horizontal="center" vertical="center" wrapText="1" shrinkToFit="1"/>
      <protection locked="0" hidden="1"/>
    </xf>
    <xf numFmtId="0" fontId="6" fillId="0" borderId="72" xfId="0" applyFont="1" applyBorder="1" applyAlignment="1" applyProtection="1">
      <alignment horizontal="center" vertical="center" wrapText="1" shrinkToFit="1"/>
      <protection hidden="1"/>
    </xf>
    <xf numFmtId="0" fontId="6" fillId="0" borderId="12" xfId="0" applyFont="1" applyBorder="1" applyAlignment="1" applyProtection="1">
      <alignment horizontal="center" vertical="center" wrapText="1" shrinkToFit="1"/>
      <protection hidden="1"/>
    </xf>
    <xf numFmtId="0" fontId="6" fillId="0" borderId="13" xfId="0" applyFont="1" applyBorder="1" applyAlignment="1" applyProtection="1">
      <alignment horizontal="center" vertical="center" wrapText="1" shrinkToFit="1"/>
      <protection hidden="1"/>
    </xf>
    <xf numFmtId="0" fontId="6" fillId="0" borderId="15" xfId="0" applyFont="1" applyBorder="1" applyAlignment="1" applyProtection="1">
      <alignment horizontal="center" vertical="center" wrapText="1" shrinkToFit="1"/>
      <protection hidden="1"/>
    </xf>
    <xf numFmtId="0" fontId="6" fillId="0" borderId="17" xfId="0" applyFont="1" applyBorder="1" applyAlignment="1" applyProtection="1">
      <alignment horizontal="center" vertical="center" wrapText="1" shrinkToFit="1"/>
      <protection hidden="1"/>
    </xf>
    <xf numFmtId="0" fontId="6" fillId="0" borderId="1" xfId="0" applyFont="1" applyBorder="1" applyAlignment="1" applyProtection="1">
      <alignment horizontal="center" vertical="center" wrapText="1" shrinkToFit="1"/>
      <protection locked="0" hidden="1"/>
    </xf>
    <xf numFmtId="0" fontId="6" fillId="0" borderId="14" xfId="0" applyFont="1" applyBorder="1" applyAlignment="1" applyProtection="1">
      <alignment horizontal="center" vertical="center" wrapText="1" shrinkToFit="1"/>
      <protection locked="0" hidden="1"/>
    </xf>
    <xf numFmtId="0" fontId="6" fillId="0" borderId="41" xfId="0" applyFont="1" applyBorder="1" applyAlignment="1" applyProtection="1">
      <alignment horizontal="center" vertical="center" wrapText="1" shrinkToFit="1"/>
      <protection locked="0" hidden="1"/>
    </xf>
    <xf numFmtId="0" fontId="6" fillId="0" borderId="3" xfId="0" applyFont="1" applyBorder="1" applyAlignment="1" applyProtection="1">
      <alignment horizontal="center" vertical="center" wrapText="1" shrinkToFit="1"/>
      <protection locked="0" hidden="1"/>
    </xf>
    <xf numFmtId="0" fontId="6" fillId="0" borderId="73" xfId="0" applyFont="1" applyBorder="1" applyAlignment="1" applyProtection="1">
      <alignment horizontal="center" vertical="center" wrapText="1" shrinkToFit="1"/>
      <protection locked="0" hidden="1"/>
    </xf>
    <xf numFmtId="0" fontId="6" fillId="0" borderId="16" xfId="0" applyFont="1" applyBorder="1" applyAlignment="1" applyProtection="1">
      <alignment horizontal="center" vertical="center" wrapText="1" shrinkToFit="1"/>
      <protection locked="0" hidden="1"/>
    </xf>
    <xf numFmtId="0" fontId="6" fillId="0" borderId="5" xfId="0" applyFont="1" applyBorder="1" applyAlignment="1" applyProtection="1">
      <alignment horizontal="center" vertical="center" wrapText="1" shrinkToFit="1"/>
      <protection hidden="1"/>
    </xf>
    <xf numFmtId="0" fontId="6" fillId="0" borderId="1" xfId="0" applyFont="1" applyBorder="1" applyAlignment="1" applyProtection="1">
      <alignment horizontal="center" vertical="center" wrapText="1" shrinkToFit="1"/>
      <protection hidden="1"/>
    </xf>
    <xf numFmtId="0" fontId="6" fillId="0" borderId="14" xfId="0" applyFont="1" applyBorder="1" applyAlignment="1" applyProtection="1">
      <alignment horizontal="center" vertical="center" wrapText="1" shrinkToFit="1"/>
      <protection hidden="1"/>
    </xf>
    <xf numFmtId="0" fontId="6" fillId="0" borderId="16" xfId="0" applyFont="1" applyBorder="1" applyAlignment="1" applyProtection="1">
      <alignment horizontal="center" vertical="center" wrapText="1" shrinkToFit="1"/>
      <protection hidden="1"/>
    </xf>
    <xf numFmtId="0" fontId="6" fillId="0" borderId="4" xfId="0" applyFont="1" applyBorder="1" applyAlignment="1" applyProtection="1">
      <alignment horizontal="center" vertical="center" wrapText="1" shrinkToFit="1"/>
      <protection hidden="1"/>
    </xf>
    <xf numFmtId="0" fontId="6" fillId="0" borderId="74" xfId="0" applyFont="1" applyBorder="1" applyAlignment="1" applyProtection="1">
      <alignment horizontal="center" vertical="center" wrapText="1" shrinkToFit="1"/>
      <protection locked="0" hidden="1"/>
    </xf>
    <xf numFmtId="0" fontId="6" fillId="0" borderId="77" xfId="0" applyFont="1" applyBorder="1" applyAlignment="1" applyProtection="1">
      <alignment horizontal="center" vertical="center" wrapText="1" shrinkToFit="1"/>
      <protection locked="0" hidden="1"/>
    </xf>
    <xf numFmtId="0" fontId="6" fillId="0" borderId="4" xfId="0" applyFont="1" applyBorder="1" applyAlignment="1" applyProtection="1">
      <alignment horizontal="center" vertical="center" wrapText="1" shrinkToFit="1"/>
      <protection locked="0" hidden="1"/>
    </xf>
    <xf numFmtId="0" fontId="6" fillId="0" borderId="21" xfId="0" applyFont="1" applyBorder="1" applyAlignment="1" applyProtection="1">
      <alignment horizontal="center" vertical="center" wrapText="1" shrinkToFit="1"/>
      <protection locked="0" hidden="1"/>
    </xf>
    <xf numFmtId="0" fontId="6" fillId="0" borderId="2" xfId="0" applyFont="1" applyBorder="1" applyAlignment="1" applyProtection="1">
      <alignment horizontal="center" vertical="center" wrapText="1" shrinkToFit="1"/>
      <protection locked="0" hidden="1"/>
    </xf>
    <xf numFmtId="0" fontId="6" fillId="0" borderId="74" xfId="0" applyFont="1" applyBorder="1" applyAlignment="1" applyProtection="1">
      <alignment horizontal="center" vertical="center" wrapText="1" shrinkToFit="1"/>
      <protection hidden="1"/>
    </xf>
    <xf numFmtId="0" fontId="6" fillId="0" borderId="77" xfId="0" applyFont="1" applyBorder="1" applyAlignment="1" applyProtection="1">
      <alignment horizontal="center" vertical="center" wrapText="1" shrinkToFit="1"/>
      <protection hidden="1"/>
    </xf>
    <xf numFmtId="0" fontId="6" fillId="0" borderId="76" xfId="0" applyFont="1" applyBorder="1" applyAlignment="1" applyProtection="1">
      <alignment horizontal="center" vertical="center" wrapText="1" shrinkToFit="1"/>
      <protection hidden="1"/>
    </xf>
    <xf numFmtId="0" fontId="6" fillId="0" borderId="76" xfId="0" applyFont="1" applyBorder="1" applyAlignment="1" applyProtection="1">
      <alignment horizontal="center" vertical="center" wrapText="1" shrinkToFit="1"/>
      <protection locked="0" hidden="1"/>
    </xf>
    <xf numFmtId="0" fontId="6" fillId="0" borderId="75" xfId="0" applyFont="1" applyBorder="1" applyAlignment="1" applyProtection="1">
      <alignment horizontal="center" vertical="center" wrapText="1" shrinkToFit="1"/>
      <protection locked="0" hidden="1"/>
    </xf>
    <xf numFmtId="0" fontId="6" fillId="0" borderId="9" xfId="0" applyFont="1" applyBorder="1" applyAlignment="1" applyProtection="1">
      <alignment horizontal="center" vertical="center" wrapText="1" shrinkToFit="1"/>
      <protection locked="0" hidden="1"/>
    </xf>
    <xf numFmtId="0" fontId="6" fillId="0" borderId="40" xfId="0" applyFont="1" applyBorder="1" applyAlignment="1" applyProtection="1">
      <alignment horizontal="center" vertical="center" wrapText="1" shrinkToFit="1"/>
      <protection locked="0" hidden="1"/>
    </xf>
    <xf numFmtId="0" fontId="6" fillId="0" borderId="5" xfId="0" applyFont="1" applyBorder="1" applyAlignment="1" applyProtection="1">
      <alignment horizontal="center" vertical="center" wrapText="1" shrinkToFit="1"/>
      <protection locked="0" hidden="1"/>
    </xf>
    <xf numFmtId="0" fontId="6" fillId="0" borderId="40" xfId="0" applyFont="1" applyBorder="1" applyAlignment="1" applyProtection="1">
      <alignment horizontal="center" vertical="center" wrapText="1" shrinkToFit="1"/>
      <protection hidden="1"/>
    </xf>
    <xf numFmtId="0" fontId="6" fillId="0" borderId="62" xfId="0" applyFont="1" applyBorder="1" applyAlignment="1" applyProtection="1">
      <alignment horizontal="center" vertical="center" wrapText="1" shrinkToFit="1"/>
      <protection locked="0" hidden="1"/>
    </xf>
    <xf numFmtId="0" fontId="6" fillId="0" borderId="22" xfId="0" applyFont="1" applyBorder="1" applyAlignment="1" applyProtection="1">
      <alignment horizontal="center" vertical="center" wrapText="1" shrinkToFit="1"/>
      <protection locked="0" hidden="1"/>
    </xf>
    <xf numFmtId="0" fontId="6" fillId="0" borderId="7" xfId="0" applyFont="1" applyBorder="1" applyAlignment="1" applyProtection="1">
      <alignment horizontal="center" vertical="center" wrapText="1" shrinkToFit="1"/>
      <protection locked="0" hidden="1"/>
    </xf>
    <xf numFmtId="0" fontId="6" fillId="0" borderId="34" xfId="0" applyFont="1" applyBorder="1" applyAlignment="1" applyProtection="1">
      <alignment horizontal="center" vertical="center" wrapText="1" shrinkToFit="1"/>
      <protection hidden="1"/>
    </xf>
    <xf numFmtId="0" fontId="6" fillId="0" borderId="2" xfId="0" applyFont="1" applyBorder="1" applyAlignment="1" applyProtection="1">
      <alignment horizontal="center" vertical="center" wrapText="1" shrinkToFit="1"/>
      <protection hidden="1"/>
    </xf>
    <xf numFmtId="0" fontId="6" fillId="0" borderId="22" xfId="0" applyFont="1" applyBorder="1" applyAlignment="1" applyProtection="1">
      <alignment horizontal="center" vertical="center" wrapText="1" shrinkToFit="1"/>
      <protection hidden="1"/>
    </xf>
    <xf numFmtId="0" fontId="6" fillId="0" borderId="21" xfId="0" applyFont="1" applyBorder="1" applyAlignment="1" applyProtection="1">
      <alignment horizontal="center" vertical="center" wrapText="1" shrinkToFit="1"/>
      <protection hidden="1"/>
    </xf>
    <xf numFmtId="0" fontId="5" fillId="17" borderId="96" xfId="0" applyFont="1" applyFill="1" applyBorder="1" applyAlignment="1" applyProtection="1">
      <alignment vertical="center" wrapText="1"/>
      <protection hidden="1"/>
    </xf>
    <xf numFmtId="0" fontId="5" fillId="17" borderId="98" xfId="0" applyFont="1" applyFill="1" applyBorder="1" applyAlignment="1" applyProtection="1">
      <alignment vertical="center" wrapText="1"/>
      <protection hidden="1"/>
    </xf>
    <xf numFmtId="0" fontId="5" fillId="17" borderId="100" xfId="0" applyFont="1" applyFill="1" applyBorder="1" applyAlignment="1" applyProtection="1">
      <alignment vertical="center" wrapText="1"/>
      <protection hidden="1"/>
    </xf>
    <xf numFmtId="0" fontId="5" fillId="17" borderId="102" xfId="0" applyFont="1" applyFill="1" applyBorder="1" applyAlignment="1" applyProtection="1">
      <alignment vertical="center" wrapText="1"/>
      <protection hidden="1"/>
    </xf>
    <xf numFmtId="0" fontId="4" fillId="8" borderId="0" xfId="0" applyFont="1" applyFill="1"/>
    <xf numFmtId="0" fontId="4" fillId="0" borderId="1" xfId="0" applyFont="1" applyBorder="1" applyAlignment="1">
      <alignment horizontal="center" vertical="center"/>
    </xf>
    <xf numFmtId="0" fontId="4" fillId="0" borderId="12" xfId="0" applyFont="1" applyBorder="1" applyAlignment="1" applyProtection="1">
      <alignment horizontal="center" vertical="center"/>
      <protection locked="0" hidden="1"/>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horizontal="center" vertical="center" wrapText="1" shrinkToFit="1"/>
      <protection hidden="1"/>
    </xf>
    <xf numFmtId="0" fontId="4" fillId="0" borderId="1" xfId="0" applyFont="1" applyBorder="1" applyAlignment="1" applyProtection="1">
      <alignment horizontal="center" vertical="center"/>
      <protection locked="0" hidden="1"/>
    </xf>
    <xf numFmtId="0" fontId="4" fillId="0" borderId="1"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74" xfId="0" applyFont="1" applyBorder="1" applyAlignment="1" applyProtection="1">
      <alignment horizontal="center" vertical="center"/>
      <protection locked="0" hidden="1"/>
    </xf>
    <xf numFmtId="0" fontId="4" fillId="0" borderId="74" xfId="0" applyFont="1" applyBorder="1" applyAlignment="1" applyProtection="1">
      <alignment horizontal="center" vertical="center"/>
      <protection locked="0"/>
    </xf>
    <xf numFmtId="0" fontId="4" fillId="0" borderId="77"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0" fontId="3" fillId="18" borderId="12" xfId="0" applyFont="1" applyFill="1" applyBorder="1" applyAlignment="1" applyProtection="1">
      <alignment horizontal="center" vertical="center" wrapText="1"/>
      <protection hidden="1"/>
    </xf>
    <xf numFmtId="0" fontId="3" fillId="18" borderId="1" xfId="0" applyFont="1" applyFill="1" applyBorder="1" applyAlignment="1" applyProtection="1">
      <alignment horizontal="center" vertical="center" wrapText="1"/>
      <protection hidden="1"/>
    </xf>
    <xf numFmtId="0" fontId="24" fillId="0" borderId="1" xfId="0" applyFont="1" applyBorder="1" applyAlignment="1">
      <alignment horizontal="center" vertical="center" wrapText="1"/>
    </xf>
    <xf numFmtId="0" fontId="6" fillId="0" borderId="7" xfId="0" applyFont="1" applyBorder="1" applyAlignment="1" applyProtection="1">
      <alignment horizontal="center" vertical="center" wrapText="1" shrinkToFit="1"/>
      <protection hidden="1"/>
    </xf>
    <xf numFmtId="0" fontId="6" fillId="0" borderId="81" xfId="0" applyFont="1" applyBorder="1" applyAlignment="1" applyProtection="1">
      <alignment horizontal="center" vertical="center" wrapText="1" shrinkToFit="1"/>
      <protection locked="0" hidden="1"/>
    </xf>
    <xf numFmtId="0" fontId="6" fillId="0" borderId="103" xfId="0" applyFont="1" applyBorder="1" applyAlignment="1" applyProtection="1">
      <alignment horizontal="center" vertical="center" wrapText="1" shrinkToFit="1"/>
      <protection locked="0" hidden="1"/>
    </xf>
    <xf numFmtId="0" fontId="6" fillId="0" borderId="84" xfId="0" applyFont="1" applyBorder="1" applyAlignment="1" applyProtection="1">
      <alignment horizontal="center" vertical="center" wrapText="1" shrinkToFit="1"/>
      <protection locked="0" hidden="1"/>
    </xf>
    <xf numFmtId="0" fontId="6" fillId="0" borderId="109" xfId="0" applyFont="1" applyBorder="1" applyAlignment="1" applyProtection="1">
      <alignment horizontal="center" vertical="center" wrapText="1" shrinkToFit="1"/>
      <protection locked="0" hidden="1"/>
    </xf>
    <xf numFmtId="0" fontId="6" fillId="0" borderId="83" xfId="0" applyFont="1" applyBorder="1" applyAlignment="1" applyProtection="1">
      <alignment horizontal="center" vertical="center" wrapText="1" shrinkToFit="1"/>
      <protection locked="0" hidden="1"/>
    </xf>
    <xf numFmtId="0" fontId="6" fillId="0" borderId="6" xfId="0" applyFont="1" applyBorder="1" applyAlignment="1" applyProtection="1">
      <alignment horizontal="center" vertical="center" wrapText="1" shrinkToFit="1"/>
      <protection locked="0" hidden="1"/>
    </xf>
    <xf numFmtId="0" fontId="6" fillId="0" borderId="38" xfId="0" applyFont="1" applyBorder="1" applyAlignment="1" applyProtection="1">
      <alignment horizontal="center" vertical="center" wrapText="1" shrinkToFit="1"/>
      <protection locked="0" hidden="1"/>
    </xf>
    <xf numFmtId="0" fontId="6" fillId="0" borderId="3" xfId="0" applyFont="1" applyBorder="1" applyAlignment="1" applyProtection="1">
      <alignment horizontal="center" vertical="center" wrapText="1" shrinkToFit="1"/>
      <protection hidden="1"/>
    </xf>
    <xf numFmtId="0" fontId="6" fillId="0" borderId="72" xfId="0" applyFont="1" applyBorder="1" applyAlignment="1" applyProtection="1">
      <alignment horizontal="center" vertical="center" wrapText="1" shrinkToFit="1"/>
      <protection locked="0" hidden="1"/>
    </xf>
    <xf numFmtId="0" fontId="6" fillId="0" borderId="9" xfId="0" applyFont="1" applyBorder="1" applyAlignment="1" applyProtection="1">
      <alignment horizontal="center" vertical="center" wrapText="1" shrinkToFit="1"/>
      <protection hidden="1"/>
    </xf>
    <xf numFmtId="0" fontId="6" fillId="0" borderId="75" xfId="0" applyFont="1" applyBorder="1" applyAlignment="1" applyProtection="1">
      <alignment horizontal="center" vertical="center" wrapText="1" shrinkToFit="1"/>
      <protection hidden="1"/>
    </xf>
    <xf numFmtId="0" fontId="6" fillId="0" borderId="41" xfId="0" applyFont="1" applyBorder="1" applyAlignment="1" applyProtection="1">
      <alignment horizontal="center" vertical="center" wrapText="1" shrinkToFit="1"/>
      <protection hidden="1"/>
    </xf>
    <xf numFmtId="0" fontId="5" fillId="18" borderId="15" xfId="0" applyFont="1" applyFill="1" applyBorder="1" applyAlignment="1" applyProtection="1">
      <alignment horizontal="center" vertical="center" wrapText="1"/>
      <protection hidden="1"/>
    </xf>
    <xf numFmtId="0" fontId="4" fillId="18" borderId="72"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protection locked="0" hidden="1"/>
    </xf>
    <xf numFmtId="0" fontId="4" fillId="0" borderId="15" xfId="0" applyFont="1" applyBorder="1" applyAlignment="1" applyProtection="1">
      <alignment horizontal="center" vertical="center"/>
      <protection locked="0" hidden="1"/>
    </xf>
    <xf numFmtId="0" fontId="6" fillId="18" borderId="13" xfId="0" applyFont="1" applyFill="1" applyBorder="1" applyAlignment="1" applyProtection="1">
      <alignment horizontal="center" vertical="center" wrapText="1" shrinkToFit="1"/>
      <protection locked="0"/>
    </xf>
    <xf numFmtId="0" fontId="6" fillId="18" borderId="15" xfId="0" applyFont="1" applyFill="1" applyBorder="1" applyAlignment="1" applyProtection="1">
      <alignment horizontal="center" vertical="center" wrapText="1" shrinkToFit="1"/>
      <protection hidden="1"/>
    </xf>
    <xf numFmtId="0" fontId="3" fillId="0" borderId="4" xfId="0" applyFont="1" applyBorder="1" applyAlignment="1" applyProtection="1">
      <alignment horizontal="center" vertical="center" wrapText="1" shrinkToFit="1"/>
      <protection hidden="1"/>
    </xf>
    <xf numFmtId="0" fontId="4" fillId="18" borderId="5" xfId="0" applyFont="1" applyFill="1" applyBorder="1" applyAlignment="1" applyProtection="1">
      <alignment horizontal="center" vertical="center"/>
      <protection hidden="1"/>
    </xf>
    <xf numFmtId="0" fontId="4" fillId="0" borderId="3" xfId="0" applyFont="1" applyBorder="1" applyAlignment="1" applyProtection="1">
      <alignment horizontal="center" vertical="center"/>
      <protection locked="0" hidden="1"/>
    </xf>
    <xf numFmtId="0" fontId="4" fillId="0" borderId="40" xfId="0" applyFont="1" applyBorder="1" applyAlignment="1" applyProtection="1">
      <alignment horizontal="center" vertical="center"/>
      <protection locked="0" hidden="1"/>
    </xf>
    <xf numFmtId="0" fontId="4" fillId="0" borderId="41" xfId="0" applyFont="1" applyBorder="1" applyAlignment="1" applyProtection="1">
      <alignment horizontal="center" vertical="center"/>
      <protection locked="0" hidden="1"/>
    </xf>
    <xf numFmtId="0" fontId="6" fillId="18" borderId="14" xfId="0" applyFont="1" applyFill="1" applyBorder="1" applyAlignment="1" applyProtection="1">
      <alignment horizontal="center" vertical="center" wrapText="1" shrinkToFit="1"/>
      <protection locked="0"/>
    </xf>
    <xf numFmtId="0" fontId="6" fillId="18" borderId="16" xfId="0" applyFont="1" applyFill="1" applyBorder="1" applyAlignment="1" applyProtection="1">
      <alignment horizontal="center" vertical="center" wrapText="1" shrinkToFit="1"/>
      <protection hidden="1"/>
    </xf>
    <xf numFmtId="0" fontId="5" fillId="18" borderId="76" xfId="0" applyFont="1" applyFill="1" applyBorder="1" applyAlignment="1" applyProtection="1">
      <alignment horizontal="center" vertical="center" wrapText="1"/>
      <protection hidden="1"/>
    </xf>
    <xf numFmtId="0" fontId="4" fillId="0" borderId="77"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0" fontId="4" fillId="0" borderId="14" xfId="0" applyFont="1" applyBorder="1" applyAlignment="1" applyProtection="1">
      <alignment horizontal="center" vertical="center"/>
      <protection locked="0" hidden="1"/>
    </xf>
    <xf numFmtId="0" fontId="6" fillId="18" borderId="22" xfId="0" applyFont="1" applyFill="1" applyBorder="1" applyAlignment="1" applyProtection="1">
      <alignment horizontal="center" vertical="center" wrapText="1" shrinkToFit="1"/>
      <protection locked="0"/>
    </xf>
    <xf numFmtId="0" fontId="6" fillId="18" borderId="76" xfId="0" applyFont="1" applyFill="1" applyBorder="1" applyAlignment="1" applyProtection="1">
      <alignment horizontal="center" vertical="center" wrapText="1" shrinkToFit="1"/>
      <protection hidden="1"/>
    </xf>
    <xf numFmtId="0" fontId="6" fillId="18" borderId="9" xfId="0" applyFont="1" applyFill="1" applyBorder="1" applyAlignment="1" applyProtection="1">
      <alignment horizontal="center" vertical="center" wrapText="1" shrinkToFit="1"/>
      <protection hidden="1"/>
    </xf>
    <xf numFmtId="0" fontId="4" fillId="0" borderId="3" xfId="0" applyFont="1" applyBorder="1" applyAlignment="1" applyProtection="1">
      <alignment horizontal="center" vertical="center"/>
      <protection locked="0"/>
    </xf>
    <xf numFmtId="0" fontId="6" fillId="18" borderId="72" xfId="0" applyFont="1" applyFill="1" applyBorder="1" applyAlignment="1" applyProtection="1">
      <alignment horizontal="center" vertical="center" wrapText="1" shrinkToFit="1"/>
      <protection hidden="1"/>
    </xf>
    <xf numFmtId="0" fontId="4" fillId="0" borderId="76" xfId="0" applyFont="1" applyBorder="1" applyAlignment="1" applyProtection="1">
      <alignment horizontal="center" vertical="center"/>
      <protection locked="0" hidden="1"/>
    </xf>
    <xf numFmtId="0" fontId="6" fillId="18" borderId="77" xfId="0" applyFont="1" applyFill="1" applyBorder="1" applyAlignment="1" applyProtection="1">
      <alignment horizontal="center" vertical="center" wrapText="1" shrinkToFit="1"/>
      <protection locked="0"/>
    </xf>
    <xf numFmtId="0" fontId="6" fillId="18" borderId="82" xfId="0" applyFont="1" applyFill="1" applyBorder="1" applyAlignment="1" applyProtection="1">
      <alignment horizontal="center" vertical="center" wrapText="1" shrinkToFit="1"/>
      <protection hidden="1"/>
    </xf>
    <xf numFmtId="0" fontId="4" fillId="8" borderId="13" xfId="0" applyFont="1" applyFill="1" applyBorder="1" applyAlignment="1" applyProtection="1">
      <alignment horizontal="center" vertical="center"/>
      <protection locked="0"/>
    </xf>
    <xf numFmtId="0" fontId="4" fillId="8" borderId="14" xfId="0" applyFont="1" applyFill="1" applyBorder="1" applyAlignment="1" applyProtection="1">
      <alignment horizontal="center" vertical="center"/>
      <protection locked="0"/>
    </xf>
    <xf numFmtId="0" fontId="4" fillId="18" borderId="34"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protection locked="0" hidden="1"/>
    </xf>
    <xf numFmtId="0" fontId="4" fillId="0" borderId="22"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2" xfId="0" applyFont="1" applyBorder="1" applyAlignment="1" applyProtection="1">
      <alignment horizontal="center" vertical="center"/>
      <protection locked="0"/>
    </xf>
    <xf numFmtId="0" fontId="4" fillId="8" borderId="22"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wrapText="1" shrinkToFit="1"/>
      <protection hidden="1"/>
    </xf>
    <xf numFmtId="0" fontId="4" fillId="18" borderId="16" xfId="0" applyFont="1" applyFill="1" applyBorder="1" applyAlignment="1" applyProtection="1">
      <alignment horizontal="center" vertical="center"/>
      <protection hidden="1"/>
    </xf>
    <xf numFmtId="0" fontId="6" fillId="18" borderId="21" xfId="0" applyFont="1" applyFill="1" applyBorder="1" applyAlignment="1" applyProtection="1">
      <alignment horizontal="center" vertical="center" wrapText="1" shrinkToFit="1"/>
      <protection hidden="1"/>
    </xf>
    <xf numFmtId="0" fontId="5" fillId="18" borderId="104" xfId="0" applyFont="1" applyFill="1" applyBorder="1" applyAlignment="1" applyProtection="1">
      <alignment horizontal="center" vertical="center" wrapText="1"/>
      <protection hidden="1"/>
    </xf>
    <xf numFmtId="0" fontId="24" fillId="0" borderId="1" xfId="0" applyFont="1" applyBorder="1" applyAlignment="1">
      <alignment horizontal="center" vertical="center"/>
    </xf>
    <xf numFmtId="0" fontId="6" fillId="18" borderId="94" xfId="0" applyFont="1" applyFill="1" applyBorder="1" applyAlignment="1" applyProtection="1">
      <alignment horizontal="center" vertical="center" wrapText="1" shrinkToFit="1"/>
      <protection locked="0"/>
    </xf>
    <xf numFmtId="0" fontId="4" fillId="0" borderId="6" xfId="0" applyFont="1" applyBorder="1" applyAlignment="1" applyProtection="1">
      <alignment horizontal="center" vertical="center"/>
      <protection locked="0" hidden="1"/>
    </xf>
    <xf numFmtId="0" fontId="4" fillId="0" borderId="25" xfId="0" applyFont="1" applyBorder="1" applyAlignment="1" applyProtection="1">
      <alignment horizontal="center" vertical="center"/>
      <protection locked="0" hidden="1"/>
    </xf>
    <xf numFmtId="0" fontId="4" fillId="0" borderId="83" xfId="0" applyFont="1" applyBorder="1" applyAlignment="1" applyProtection="1">
      <alignment horizontal="center" vertical="center"/>
      <protection locked="0" hidden="1"/>
    </xf>
    <xf numFmtId="0" fontId="4" fillId="0" borderId="81" xfId="0" applyFont="1" applyBorder="1" applyAlignment="1" applyProtection="1">
      <alignment horizontal="center" vertical="center"/>
      <protection locked="0" hidden="1"/>
    </xf>
    <xf numFmtId="0" fontId="4" fillId="0" borderId="103" xfId="0" applyFont="1" applyBorder="1" applyAlignment="1" applyProtection="1">
      <alignment horizontal="center" vertical="center"/>
      <protection locked="0" hidden="1"/>
    </xf>
    <xf numFmtId="0" fontId="4" fillId="0" borderId="84" xfId="0" applyFont="1" applyBorder="1" applyAlignment="1" applyProtection="1">
      <alignment horizontal="center" vertical="center"/>
      <protection locked="0" hidden="1"/>
    </xf>
    <xf numFmtId="0" fontId="4" fillId="0" borderId="6"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6" fillId="18" borderId="40" xfId="0" applyFont="1" applyFill="1" applyBorder="1" applyAlignment="1" applyProtection="1">
      <alignment horizontal="center" vertical="center" wrapText="1" shrinkToFit="1"/>
      <protection locked="0"/>
    </xf>
    <xf numFmtId="0" fontId="6" fillId="0" borderId="12" xfId="0" applyFont="1" applyBorder="1" applyAlignment="1" applyProtection="1">
      <alignment horizontal="center" vertical="center"/>
      <protection locked="0" hidden="1"/>
    </xf>
    <xf numFmtId="0" fontId="6" fillId="0" borderId="13" xfId="0" applyFont="1" applyBorder="1" applyAlignment="1" applyProtection="1">
      <alignment horizontal="center" vertical="center"/>
      <protection locked="0" hidden="1"/>
    </xf>
    <xf numFmtId="0" fontId="6" fillId="0" borderId="15" xfId="0" applyFont="1" applyBorder="1" applyAlignment="1" applyProtection="1">
      <alignment horizontal="center" vertical="center"/>
      <protection locked="0" hidden="1"/>
    </xf>
    <xf numFmtId="0" fontId="4" fillId="18" borderId="15" xfId="0" applyFont="1" applyFill="1" applyBorder="1" applyAlignment="1" applyProtection="1">
      <alignment horizontal="center" vertical="center"/>
      <protection hidden="1"/>
    </xf>
    <xf numFmtId="0" fontId="4" fillId="0" borderId="72" xfId="0" applyFont="1" applyBorder="1" applyAlignment="1" applyProtection="1">
      <alignment horizontal="center" vertical="center"/>
      <protection locked="0" hidden="1"/>
    </xf>
    <xf numFmtId="0" fontId="2" fillId="18" borderId="15" xfId="0" applyFont="1" applyFill="1" applyBorder="1" applyAlignment="1" applyProtection="1">
      <alignment horizontal="center" vertical="center" wrapText="1" shrinkToFit="1"/>
      <protection hidden="1"/>
    </xf>
    <xf numFmtId="0" fontId="4" fillId="0" borderId="9" xfId="0" applyFont="1" applyBorder="1" applyAlignment="1" applyProtection="1">
      <alignment horizontal="center" vertical="center"/>
      <protection locked="0" hidden="1"/>
    </xf>
    <xf numFmtId="0" fontId="6" fillId="0" borderId="34" xfId="0" applyFont="1" applyBorder="1" applyAlignment="1" applyProtection="1">
      <alignment horizontal="center" vertical="center" wrapText="1" shrinkToFit="1"/>
      <protection locked="0" hidden="1"/>
    </xf>
    <xf numFmtId="0" fontId="3" fillId="0" borderId="15" xfId="0" applyFont="1" applyBorder="1" applyAlignment="1" applyProtection="1">
      <alignment horizontal="center" vertical="center" wrapText="1" shrinkToFit="1"/>
      <protection hidden="1"/>
    </xf>
    <xf numFmtId="0" fontId="3" fillId="0" borderId="16" xfId="0" applyFont="1" applyBorder="1" applyAlignment="1" applyProtection="1">
      <alignment horizontal="center" vertical="center" wrapText="1" shrinkToFit="1"/>
      <protection hidden="1"/>
    </xf>
    <xf numFmtId="0" fontId="4" fillId="0" borderId="14" xfId="0" applyFont="1" applyBorder="1" applyAlignment="1">
      <alignment horizontal="center" vertical="center"/>
    </xf>
    <xf numFmtId="0" fontId="6" fillId="18" borderId="17" xfId="0" applyFont="1" applyFill="1" applyBorder="1" applyAlignment="1" applyProtection="1">
      <alignment horizontal="center" vertical="center" wrapText="1" shrinkToFit="1"/>
      <protection locked="0"/>
    </xf>
    <xf numFmtId="0" fontId="6" fillId="18" borderId="4" xfId="0" applyFont="1" applyFill="1" applyBorder="1" applyAlignment="1" applyProtection="1">
      <alignment horizontal="center" vertical="center" wrapText="1" shrinkToFit="1"/>
      <protection locked="0"/>
    </xf>
    <xf numFmtId="0" fontId="6" fillId="18" borderId="7" xfId="0" applyFont="1" applyFill="1" applyBorder="1" applyAlignment="1" applyProtection="1">
      <alignment horizontal="center" vertical="center" wrapText="1" shrinkToFit="1"/>
      <protection locked="0"/>
    </xf>
    <xf numFmtId="0" fontId="4" fillId="18" borderId="76" xfId="0" applyFont="1" applyFill="1" applyBorder="1" applyAlignment="1" applyProtection="1">
      <alignment horizontal="center" vertical="center"/>
      <protection hidden="1"/>
    </xf>
    <xf numFmtId="0" fontId="6" fillId="0" borderId="49" xfId="0" applyFont="1" applyBorder="1" applyAlignment="1">
      <alignment horizontal="center" vertical="center" shrinkToFit="1"/>
    </xf>
    <xf numFmtId="0" fontId="2" fillId="16" borderId="50" xfId="0" applyFont="1" applyFill="1" applyBorder="1" applyAlignment="1">
      <alignment horizontal="center" vertical="center" wrapText="1"/>
    </xf>
    <xf numFmtId="0" fontId="6" fillId="0" borderId="48" xfId="0" applyFont="1" applyBorder="1" applyAlignment="1">
      <alignment horizontal="center" vertical="center" shrinkToFit="1"/>
    </xf>
    <xf numFmtId="0" fontId="6" fillId="0" borderId="46" xfId="0" applyFont="1" applyBorder="1" applyAlignment="1">
      <alignment horizontal="center" vertical="center" shrinkToFit="1"/>
    </xf>
    <xf numFmtId="0" fontId="6" fillId="0" borderId="48" xfId="0" applyFont="1" applyBorder="1" applyAlignment="1">
      <alignment horizontal="center" vertical="center"/>
    </xf>
    <xf numFmtId="0" fontId="6" fillId="16" borderId="46" xfId="0" applyFont="1" applyFill="1" applyBorder="1" applyAlignment="1">
      <alignment horizontal="center" vertical="center" shrinkToFit="1"/>
    </xf>
    <xf numFmtId="0" fontId="6" fillId="0" borderId="47" xfId="0" applyFont="1" applyBorder="1" applyAlignment="1">
      <alignment horizontal="center" vertical="center" shrinkToFit="1"/>
    </xf>
    <xf numFmtId="0" fontId="6" fillId="0" borderId="50" xfId="0" applyFont="1" applyBorder="1" applyAlignment="1">
      <alignment horizontal="center" vertical="center" shrinkToFit="1"/>
    </xf>
    <xf numFmtId="0" fontId="6" fillId="16" borderId="50" xfId="0" applyFont="1" applyFill="1" applyBorder="1" applyAlignment="1">
      <alignment horizontal="center" vertical="center" shrinkToFit="1"/>
    </xf>
    <xf numFmtId="0" fontId="6" fillId="0" borderId="46" xfId="0" applyFont="1" applyBorder="1" applyAlignment="1">
      <alignment horizontal="center" vertical="center"/>
    </xf>
    <xf numFmtId="0" fontId="2" fillId="15" borderId="53" xfId="0" applyFont="1" applyFill="1" applyBorder="1" applyAlignment="1">
      <alignment vertical="center" wrapText="1"/>
    </xf>
    <xf numFmtId="0" fontId="6" fillId="0" borderId="56" xfId="0" applyFont="1" applyBorder="1" applyAlignment="1">
      <alignment horizontal="center" vertical="center" shrinkToFit="1"/>
    </xf>
    <xf numFmtId="0" fontId="2" fillId="16" borderId="57" xfId="0" applyFont="1" applyFill="1" applyBorder="1" applyAlignment="1">
      <alignment horizontal="center" vertical="center" wrapText="1"/>
    </xf>
    <xf numFmtId="0" fontId="6" fillId="0" borderId="55" xfId="0" applyFont="1" applyBorder="1" applyAlignment="1">
      <alignment horizontal="center" vertical="center" shrinkToFit="1"/>
    </xf>
    <xf numFmtId="0" fontId="6" fillId="0" borderId="53" xfId="0" applyFont="1" applyBorder="1" applyAlignment="1">
      <alignment horizontal="center" vertical="center" shrinkToFit="1"/>
    </xf>
    <xf numFmtId="0" fontId="6" fillId="16" borderId="54" xfId="0" applyFont="1" applyFill="1" applyBorder="1" applyAlignment="1">
      <alignment horizontal="center" vertical="center"/>
    </xf>
    <xf numFmtId="0" fontId="6" fillId="0" borderId="58" xfId="0" applyFont="1" applyBorder="1" applyAlignment="1">
      <alignment horizontal="center" vertical="center"/>
    </xf>
    <xf numFmtId="0" fontId="6" fillId="0" borderId="55" xfId="0" applyFont="1" applyBorder="1" applyAlignment="1">
      <alignment horizontal="center" vertical="center"/>
    </xf>
    <xf numFmtId="0" fontId="6" fillId="0" borderId="59" xfId="0" applyFont="1" applyBorder="1" applyAlignment="1">
      <alignment horizontal="center" vertical="center"/>
    </xf>
    <xf numFmtId="0" fontId="6" fillId="0" borderId="58" xfId="0" applyFont="1" applyBorder="1" applyAlignment="1">
      <alignment horizontal="center" vertical="center" shrinkToFit="1"/>
    </xf>
    <xf numFmtId="0" fontId="6" fillId="0" borderId="61" xfId="0" applyFont="1" applyBorder="1" applyAlignment="1">
      <alignment horizontal="center" vertical="center" shrinkToFit="1"/>
    </xf>
    <xf numFmtId="0" fontId="6" fillId="0" borderId="57" xfId="0" applyFont="1" applyBorder="1" applyAlignment="1">
      <alignment horizontal="center" vertical="center" shrinkToFit="1"/>
    </xf>
    <xf numFmtId="0" fontId="6" fillId="16" borderId="53" xfId="0" applyFont="1" applyFill="1" applyBorder="1" applyAlignment="1">
      <alignment horizontal="center" vertical="center" shrinkToFit="1"/>
    </xf>
    <xf numFmtId="0" fontId="6" fillId="0" borderId="54" xfId="0" applyFont="1" applyBorder="1" applyAlignment="1">
      <alignment horizontal="center" vertical="center" shrinkToFit="1"/>
    </xf>
    <xf numFmtId="0" fontId="2" fillId="0" borderId="55" xfId="0" applyFont="1" applyBorder="1" applyAlignment="1">
      <alignment horizontal="center" vertical="center" wrapText="1"/>
    </xf>
    <xf numFmtId="0" fontId="2" fillId="15" borderId="63" xfId="0" applyFont="1" applyFill="1" applyBorder="1" applyAlignment="1">
      <alignment vertical="center" wrapText="1"/>
    </xf>
    <xf numFmtId="0" fontId="6" fillId="0" borderId="66" xfId="0" applyFont="1" applyBorder="1" applyAlignment="1">
      <alignment horizontal="center" vertical="center" shrinkToFit="1"/>
    </xf>
    <xf numFmtId="0" fontId="2" fillId="16" borderId="67" xfId="0" applyFont="1" applyFill="1" applyBorder="1" applyAlignment="1">
      <alignment horizontal="center" vertical="center" wrapText="1"/>
    </xf>
    <xf numFmtId="0" fontId="6" fillId="0" borderId="65" xfId="0" applyFont="1" applyBorder="1" applyAlignment="1">
      <alignment horizontal="center" vertical="center" shrinkToFit="1"/>
    </xf>
    <xf numFmtId="0" fontId="6" fillId="0" borderId="68" xfId="0" applyFont="1" applyBorder="1" applyAlignment="1">
      <alignment horizontal="center" vertical="center" shrinkToFit="1"/>
    </xf>
    <xf numFmtId="0" fontId="6" fillId="0" borderId="65" xfId="0" applyFont="1" applyBorder="1" applyAlignment="1">
      <alignment horizontal="center" vertical="center"/>
    </xf>
    <xf numFmtId="0" fontId="6" fillId="0" borderId="68" xfId="0" applyFont="1" applyBorder="1" applyAlignment="1">
      <alignment horizontal="center" vertical="center"/>
    </xf>
    <xf numFmtId="0" fontId="6" fillId="16" borderId="63" xfId="0" applyFont="1" applyFill="1" applyBorder="1" applyAlignment="1">
      <alignment horizontal="center" vertical="center" shrinkToFit="1"/>
    </xf>
    <xf numFmtId="0" fontId="6" fillId="0" borderId="64" xfId="0" applyFont="1" applyBorder="1" applyAlignment="1">
      <alignment horizontal="center" vertical="center" shrinkToFit="1"/>
    </xf>
    <xf numFmtId="0" fontId="6" fillId="0" borderId="67" xfId="0" applyFont="1" applyBorder="1" applyAlignment="1">
      <alignment horizontal="center" vertical="center" shrinkToFit="1"/>
    </xf>
    <xf numFmtId="0" fontId="6" fillId="16" borderId="68" xfId="0" applyFont="1" applyFill="1" applyBorder="1" applyAlignment="1">
      <alignment horizontal="center" vertical="center" shrinkToFit="1"/>
    </xf>
    <xf numFmtId="0" fontId="6" fillId="16" borderId="71" xfId="0" applyFont="1" applyFill="1" applyBorder="1" applyAlignment="1">
      <alignment horizontal="center" vertical="center" shrinkToFit="1"/>
    </xf>
    <xf numFmtId="0" fontId="24" fillId="0" borderId="1" xfId="0" applyFont="1" applyBorder="1" applyAlignment="1" applyProtection="1">
      <alignment horizontal="center" vertical="center"/>
      <protection locked="0" hidden="1"/>
    </xf>
    <xf numFmtId="0" fontId="24" fillId="0" borderId="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hidden="1"/>
    </xf>
    <xf numFmtId="0" fontId="24" fillId="0" borderId="13" xfId="0" applyFont="1" applyBorder="1" applyAlignment="1" applyProtection="1">
      <alignment horizontal="center" vertical="center"/>
      <protection locked="0" hidden="1"/>
    </xf>
    <xf numFmtId="0" fontId="24" fillId="0" borderId="15" xfId="0" applyFont="1" applyBorder="1" applyAlignment="1" applyProtection="1">
      <alignment horizontal="center" vertical="center"/>
      <protection locked="0" hidden="1"/>
    </xf>
    <xf numFmtId="0" fontId="6" fillId="19" borderId="13" xfId="0" applyFont="1" applyFill="1" applyBorder="1" applyAlignment="1" applyProtection="1">
      <alignment horizontal="center" vertical="center" wrapText="1" shrinkToFit="1"/>
      <protection locked="0"/>
    </xf>
    <xf numFmtId="0" fontId="6" fillId="19" borderId="15" xfId="0" applyFont="1" applyFill="1" applyBorder="1" applyAlignment="1" applyProtection="1">
      <alignment horizontal="center" vertical="center" wrapText="1" shrinkToFit="1"/>
      <protection hidden="1"/>
    </xf>
    <xf numFmtId="0" fontId="24" fillId="0" borderId="13" xfId="0" applyFont="1" applyBorder="1" applyAlignment="1" applyProtection="1">
      <alignment horizontal="center" vertical="center"/>
      <protection locked="0"/>
    </xf>
    <xf numFmtId="0" fontId="6" fillId="19" borderId="14" xfId="0" applyFont="1" applyFill="1" applyBorder="1" applyAlignment="1" applyProtection="1">
      <alignment horizontal="center" vertical="center" wrapText="1" shrinkToFit="1"/>
      <protection locked="0"/>
    </xf>
    <xf numFmtId="0" fontId="6" fillId="19" borderId="16" xfId="0" applyFont="1" applyFill="1" applyBorder="1" applyAlignment="1" applyProtection="1">
      <alignment horizontal="center" vertical="center" wrapText="1" shrinkToFit="1"/>
      <protection hidden="1"/>
    </xf>
    <xf numFmtId="0" fontId="24" fillId="0" borderId="16" xfId="0" applyFont="1" applyBorder="1" applyAlignment="1" applyProtection="1">
      <alignment horizontal="center" vertical="center"/>
      <protection locked="0" hidden="1"/>
    </xf>
    <xf numFmtId="0" fontId="24" fillId="0" borderId="14" xfId="0" applyFont="1" applyBorder="1" applyAlignment="1" applyProtection="1">
      <alignment horizontal="center" vertical="center"/>
      <protection locked="0" hidden="1"/>
    </xf>
    <xf numFmtId="0" fontId="6" fillId="19" borderId="77" xfId="0" applyFont="1" applyFill="1" applyBorder="1" applyAlignment="1" applyProtection="1">
      <alignment horizontal="center" vertical="center" wrapText="1" shrinkToFit="1"/>
      <protection locked="0"/>
    </xf>
    <xf numFmtId="0" fontId="4" fillId="0" borderId="37" xfId="0" applyFont="1" applyBorder="1" applyAlignment="1" applyProtection="1">
      <alignment horizontal="center" vertical="center"/>
      <protection locked="0" hidden="1"/>
    </xf>
    <xf numFmtId="0" fontId="4" fillId="0" borderId="112" xfId="0" applyFont="1" applyBorder="1" applyAlignment="1" applyProtection="1">
      <alignment horizontal="center" vertical="center"/>
      <protection locked="0" hidden="1"/>
    </xf>
    <xf numFmtId="0" fontId="24" fillId="0" borderId="14" xfId="0" applyFont="1" applyBorder="1" applyAlignment="1">
      <alignment horizontal="center" vertical="center"/>
    </xf>
    <xf numFmtId="0" fontId="24" fillId="0" borderId="16" xfId="0" applyFont="1" applyBorder="1" applyAlignment="1">
      <alignment horizontal="center" vertical="center"/>
    </xf>
    <xf numFmtId="0" fontId="6" fillId="0" borderId="112" xfId="0" applyFont="1" applyBorder="1" applyAlignment="1" applyProtection="1">
      <alignment horizontal="center" vertical="center" wrapText="1" shrinkToFit="1"/>
      <protection locked="0" hidden="1"/>
    </xf>
    <xf numFmtId="0" fontId="4" fillId="0" borderId="17" xfId="0" applyFont="1" applyBorder="1" applyAlignment="1" applyProtection="1">
      <alignment horizontal="center" vertical="center"/>
      <protection locked="0" hidden="1"/>
    </xf>
    <xf numFmtId="0" fontId="4" fillId="0" borderId="73" xfId="0" applyFont="1" applyBorder="1" applyAlignment="1" applyProtection="1">
      <alignment horizontal="center" vertical="center"/>
      <protection locked="0" hidden="1"/>
    </xf>
    <xf numFmtId="0" fontId="4" fillId="0" borderId="4" xfId="0" applyFont="1" applyBorder="1" applyAlignment="1" applyProtection="1">
      <alignment horizontal="center" vertical="center"/>
      <protection locked="0" hidden="1"/>
    </xf>
    <xf numFmtId="0" fontId="4" fillId="0" borderId="5" xfId="0" applyFont="1" applyBorder="1" applyAlignment="1" applyProtection="1">
      <alignment horizontal="center" vertical="center"/>
      <protection locked="0" hidden="1"/>
    </xf>
    <xf numFmtId="0" fontId="4" fillId="0" borderId="38" xfId="0" applyFont="1" applyBorder="1" applyAlignment="1" applyProtection="1">
      <alignment horizontal="center" vertical="center"/>
      <protection locked="0" hidden="1"/>
    </xf>
    <xf numFmtId="0" fontId="24" fillId="0" borderId="16"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15" xfId="0" applyFont="1" applyBorder="1" applyAlignment="1">
      <alignment horizontal="center" vertical="center"/>
    </xf>
    <xf numFmtId="0" fontId="24" fillId="0" borderId="15"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3" fillId="18" borderId="72" xfId="0" applyFont="1" applyFill="1" applyBorder="1" applyAlignment="1" applyProtection="1">
      <alignment horizontal="center" vertical="center" wrapText="1"/>
      <protection hidden="1"/>
    </xf>
    <xf numFmtId="0" fontId="3" fillId="18" borderId="5" xfId="0" applyFont="1" applyFill="1" applyBorder="1" applyAlignment="1" applyProtection="1">
      <alignment horizontal="center" vertical="center" wrapText="1"/>
      <protection hidden="1"/>
    </xf>
    <xf numFmtId="0" fontId="16" fillId="4" borderId="72" xfId="0" applyFont="1" applyFill="1" applyBorder="1" applyAlignment="1">
      <alignment horizontal="center" vertical="center" textRotation="90" wrapText="1"/>
    </xf>
    <xf numFmtId="0" fontId="2" fillId="0" borderId="83" xfId="0" applyFont="1" applyBorder="1" applyAlignment="1" applyProtection="1">
      <alignment horizontal="center" textRotation="90" wrapText="1"/>
      <protection hidden="1"/>
    </xf>
    <xf numFmtId="0" fontId="2" fillId="0" borderId="25" xfId="0" applyFont="1" applyBorder="1" applyAlignment="1" applyProtection="1">
      <alignment horizontal="center" textRotation="90" wrapText="1"/>
      <protection hidden="1"/>
    </xf>
    <xf numFmtId="0" fontId="2" fillId="7" borderId="83" xfId="0" applyFont="1" applyFill="1" applyBorder="1" applyAlignment="1" applyProtection="1">
      <alignment horizontal="center" textRotation="90" wrapText="1"/>
      <protection hidden="1"/>
    </xf>
    <xf numFmtId="0" fontId="2" fillId="7" borderId="6" xfId="0" applyFont="1" applyFill="1" applyBorder="1" applyAlignment="1" applyProtection="1">
      <alignment horizontal="center" textRotation="90" wrapText="1"/>
      <protection hidden="1"/>
    </xf>
    <xf numFmtId="0" fontId="6" fillId="13" borderId="21" xfId="0" applyFont="1" applyFill="1" applyBorder="1" applyAlignment="1" applyProtection="1">
      <alignment horizontal="center" textRotation="90" wrapText="1"/>
      <protection hidden="1"/>
    </xf>
    <xf numFmtId="0" fontId="6" fillId="13" borderId="22" xfId="0" applyFont="1" applyFill="1" applyBorder="1" applyAlignment="1" applyProtection="1">
      <alignment horizontal="center" textRotation="90" wrapText="1"/>
      <protection hidden="1"/>
    </xf>
    <xf numFmtId="0" fontId="2" fillId="4" borderId="16" xfId="0" applyFont="1" applyFill="1" applyBorder="1" applyAlignment="1" applyProtection="1">
      <alignment horizontal="center" textRotation="90" wrapText="1"/>
      <protection hidden="1"/>
    </xf>
    <xf numFmtId="0" fontId="2" fillId="4" borderId="14" xfId="0" applyFont="1" applyFill="1" applyBorder="1" applyAlignment="1" applyProtection="1">
      <alignment horizontal="center" textRotation="90" wrapText="1"/>
      <protection hidden="1"/>
    </xf>
    <xf numFmtId="0" fontId="2" fillId="7" borderId="25" xfId="0" applyFont="1" applyFill="1" applyBorder="1" applyAlignment="1" applyProtection="1">
      <alignment horizontal="center" textRotation="90" wrapText="1"/>
      <protection hidden="1"/>
    </xf>
    <xf numFmtId="0" fontId="6" fillId="0" borderId="114" xfId="0" applyFont="1" applyBorder="1" applyAlignment="1">
      <alignment horizontal="center" vertical="center" shrinkToFit="1"/>
    </xf>
    <xf numFmtId="0" fontId="6" fillId="0" borderId="116" xfId="0" applyFont="1" applyBorder="1" applyAlignment="1">
      <alignment horizontal="center" vertical="center" shrinkToFit="1"/>
    </xf>
    <xf numFmtId="0" fontId="6" fillId="0" borderId="98" xfId="0" applyFont="1" applyBorder="1" applyAlignment="1" applyProtection="1">
      <alignment horizontal="center" vertical="center" wrapText="1" shrinkToFit="1"/>
      <protection locked="0" hidden="1"/>
    </xf>
    <xf numFmtId="0" fontId="6" fillId="0" borderId="118" xfId="0" applyFont="1" applyBorder="1" applyAlignment="1">
      <alignment horizontal="center" vertical="center" shrinkToFit="1"/>
    </xf>
    <xf numFmtId="0" fontId="6" fillId="16" borderId="13" xfId="0" applyFont="1" applyFill="1" applyBorder="1" applyAlignment="1">
      <alignment horizontal="center" vertical="center" shrinkToFit="1"/>
    </xf>
    <xf numFmtId="0" fontId="6" fillId="0" borderId="16" xfId="0" applyFont="1" applyBorder="1" applyAlignment="1">
      <alignment horizontal="center" vertical="center" shrinkToFit="1"/>
    </xf>
    <xf numFmtId="0" fontId="6" fillId="16" borderId="14" xfId="0" applyFont="1" applyFill="1" applyBorder="1" applyAlignment="1">
      <alignment horizontal="center" vertical="center" shrinkToFit="1"/>
    </xf>
    <xf numFmtId="0" fontId="6" fillId="0" borderId="76" xfId="0" applyFont="1" applyBorder="1" applyAlignment="1">
      <alignment horizontal="center" vertical="center" shrinkToFit="1"/>
    </xf>
    <xf numFmtId="0" fontId="6" fillId="16" borderId="77" xfId="0" applyFont="1" applyFill="1" applyBorder="1" applyAlignment="1">
      <alignment horizontal="center" vertical="center" shrinkToFit="1"/>
    </xf>
    <xf numFmtId="0" fontId="6" fillId="0" borderId="90" xfId="0" applyFont="1" applyBorder="1" applyAlignment="1">
      <alignment horizontal="center" vertical="center" shrinkToFit="1"/>
    </xf>
    <xf numFmtId="0" fontId="6" fillId="0" borderId="120" xfId="0" applyFont="1" applyBorder="1" applyAlignment="1">
      <alignment horizontal="center" vertical="center" shrinkToFit="1"/>
    </xf>
    <xf numFmtId="164" fontId="6" fillId="0" borderId="5" xfId="0" applyNumberFormat="1" applyFont="1" applyBorder="1" applyAlignment="1" applyProtection="1">
      <alignment horizontal="center" vertical="center" wrapText="1" shrinkToFit="1"/>
      <protection locked="0" hidden="1"/>
    </xf>
    <xf numFmtId="0" fontId="6" fillId="0" borderId="121" xfId="0" applyFont="1" applyBorder="1" applyAlignment="1">
      <alignment horizontal="center" vertical="center" shrinkToFit="1"/>
    </xf>
    <xf numFmtId="0" fontId="6" fillId="0" borderId="115" xfId="0" applyFont="1" applyBorder="1" applyAlignment="1">
      <alignment horizontal="center" vertical="center" shrinkToFit="1"/>
    </xf>
    <xf numFmtId="0" fontId="6" fillId="0" borderId="117" xfId="0" applyFont="1" applyBorder="1" applyAlignment="1">
      <alignment horizontal="center" vertical="center" shrinkToFit="1"/>
    </xf>
    <xf numFmtId="0" fontId="6" fillId="0" borderId="119" xfId="0" applyFont="1" applyBorder="1" applyAlignment="1">
      <alignment horizontal="center" vertical="center" shrinkToFit="1"/>
    </xf>
    <xf numFmtId="0" fontId="6" fillId="0" borderId="122" xfId="0" applyFont="1" applyBorder="1" applyAlignment="1">
      <alignment horizontal="center" vertical="center" shrinkToFit="1"/>
    </xf>
    <xf numFmtId="0" fontId="6" fillId="0" borderId="123" xfId="0" applyFont="1" applyBorder="1" applyAlignment="1">
      <alignment horizontal="center" vertical="center" shrinkToFit="1"/>
    </xf>
    <xf numFmtId="0" fontId="6" fillId="0" borderId="124" xfId="0" applyFont="1" applyBorder="1" applyAlignment="1">
      <alignment horizontal="center" vertical="center" shrinkToFit="1"/>
    </xf>
    <xf numFmtId="0" fontId="6" fillId="0" borderId="125" xfId="0" applyFont="1" applyBorder="1" applyAlignment="1">
      <alignment horizontal="center" vertical="center" shrinkToFit="1"/>
    </xf>
    <xf numFmtId="0" fontId="6" fillId="0" borderId="126" xfId="0" applyFont="1" applyBorder="1" applyAlignment="1">
      <alignment horizontal="center" vertical="center" shrinkToFit="1"/>
    </xf>
    <xf numFmtId="0" fontId="5" fillId="18" borderId="15" xfId="0" applyFont="1" applyFill="1" applyBorder="1" applyAlignment="1" applyProtection="1">
      <alignment wrapText="1"/>
      <protection hidden="1"/>
    </xf>
    <xf numFmtId="0" fontId="6" fillId="18" borderId="15" xfId="0" applyFont="1" applyFill="1" applyBorder="1" applyAlignment="1" applyProtection="1">
      <alignment horizontal="right" vertical="center" wrapText="1" shrinkToFit="1"/>
      <protection hidden="1"/>
    </xf>
    <xf numFmtId="0" fontId="4" fillId="0" borderId="12" xfId="0" applyFont="1" applyBorder="1" applyProtection="1">
      <protection locked="0"/>
    </xf>
    <xf numFmtId="0" fontId="4" fillId="0" borderId="13" xfId="0" applyFont="1" applyBorder="1" applyProtection="1">
      <protection locked="0"/>
    </xf>
    <xf numFmtId="0" fontId="5" fillId="18" borderId="131" xfId="0" applyFont="1" applyFill="1" applyBorder="1" applyAlignment="1" applyProtection="1">
      <alignment wrapText="1"/>
      <protection hidden="1"/>
    </xf>
    <xf numFmtId="0" fontId="6" fillId="0" borderId="129" xfId="0" applyFont="1" applyBorder="1" applyAlignment="1" applyProtection="1">
      <alignment horizontal="center" vertical="center" wrapText="1" shrinkToFit="1"/>
      <protection locked="0" hidden="1"/>
    </xf>
    <xf numFmtId="0" fontId="6" fillId="0" borderId="132" xfId="0" applyFont="1" applyBorder="1" applyAlignment="1" applyProtection="1">
      <alignment horizontal="center" vertical="center" wrapText="1" shrinkToFit="1"/>
      <protection locked="0" hidden="1"/>
    </xf>
    <xf numFmtId="0" fontId="4" fillId="0" borderId="3" xfId="0" applyFont="1" applyBorder="1" applyProtection="1">
      <protection locked="0" hidden="1"/>
    </xf>
    <xf numFmtId="0" fontId="4" fillId="0" borderId="129" xfId="0" applyFont="1" applyBorder="1" applyProtection="1">
      <protection locked="0" hidden="1"/>
    </xf>
    <xf numFmtId="0" fontId="4" fillId="0" borderId="40" xfId="0" applyFont="1" applyBorder="1" applyProtection="1">
      <protection locked="0" hidden="1"/>
    </xf>
    <xf numFmtId="0" fontId="4" fillId="0" borderId="41" xfId="0" applyFont="1" applyBorder="1" applyProtection="1">
      <protection locked="0" hidden="1"/>
    </xf>
    <xf numFmtId="0" fontId="6" fillId="0" borderId="131" xfId="0" applyFont="1" applyBorder="1" applyAlignment="1" applyProtection="1">
      <alignment horizontal="center" vertical="center" wrapText="1" shrinkToFit="1"/>
      <protection locked="0" hidden="1"/>
    </xf>
    <xf numFmtId="0" fontId="6" fillId="18" borderId="132" xfId="0" applyFont="1" applyFill="1" applyBorder="1" applyAlignment="1" applyProtection="1">
      <alignment horizontal="right" vertical="center" wrapText="1" shrinkToFit="1"/>
      <protection locked="0"/>
    </xf>
    <xf numFmtId="0" fontId="6" fillId="0" borderId="128" xfId="0" applyFont="1" applyBorder="1" applyAlignment="1" applyProtection="1">
      <alignment horizontal="center" vertical="center" wrapText="1" shrinkToFit="1"/>
      <protection hidden="1"/>
    </xf>
    <xf numFmtId="0" fontId="6" fillId="0" borderId="129" xfId="0" applyFont="1" applyBorder="1" applyAlignment="1" applyProtection="1">
      <alignment horizontal="center" vertical="center" wrapText="1" shrinkToFit="1"/>
      <protection hidden="1"/>
    </xf>
    <xf numFmtId="0" fontId="6" fillId="0" borderId="132" xfId="0" applyFont="1" applyBorder="1" applyAlignment="1" applyProtection="1">
      <alignment horizontal="center" vertical="center" wrapText="1" shrinkToFit="1"/>
      <protection hidden="1"/>
    </xf>
    <xf numFmtId="0" fontId="6" fillId="0" borderId="131" xfId="0" applyFont="1" applyBorder="1" applyAlignment="1" applyProtection="1">
      <alignment horizontal="center" vertical="center" wrapText="1" shrinkToFit="1"/>
      <protection hidden="1"/>
    </xf>
    <xf numFmtId="0" fontId="6" fillId="0" borderId="130" xfId="0" applyFont="1" applyBorder="1" applyAlignment="1" applyProtection="1">
      <alignment horizontal="center" vertical="center" wrapText="1" shrinkToFit="1"/>
      <protection hidden="1"/>
    </xf>
    <xf numFmtId="0" fontId="6" fillId="18" borderId="131" xfId="0" applyFont="1" applyFill="1" applyBorder="1" applyAlignment="1" applyProtection="1">
      <alignment horizontal="right" vertical="center" wrapText="1" shrinkToFit="1"/>
      <protection hidden="1"/>
    </xf>
    <xf numFmtId="0" fontId="4" fillId="0" borderId="129" xfId="0" applyFont="1" applyBorder="1" applyProtection="1">
      <protection locked="0"/>
    </xf>
    <xf numFmtId="0" fontId="4" fillId="0" borderId="132" xfId="0" applyFont="1" applyBorder="1" applyProtection="1">
      <protection locked="0"/>
    </xf>
    <xf numFmtId="0" fontId="4" fillId="0" borderId="129" xfId="0" applyFont="1" applyBorder="1"/>
    <xf numFmtId="0" fontId="5" fillId="8" borderId="129" xfId="0" applyFont="1" applyFill="1" applyBorder="1" applyAlignment="1" applyProtection="1">
      <alignment vertical="center" wrapText="1"/>
      <protection hidden="1"/>
    </xf>
    <xf numFmtId="0" fontId="6" fillId="0" borderId="128" xfId="0" applyFont="1" applyBorder="1" applyAlignment="1" applyProtection="1">
      <alignment horizontal="center" vertical="center" wrapText="1" shrinkToFit="1"/>
      <protection locked="0" hidden="1"/>
    </xf>
    <xf numFmtId="0" fontId="6" fillId="0" borderId="130" xfId="0" applyFont="1" applyBorder="1" applyAlignment="1" applyProtection="1">
      <alignment horizontal="center" vertical="center" wrapText="1" shrinkToFit="1"/>
      <protection locked="0" hidden="1"/>
    </xf>
    <xf numFmtId="0" fontId="5" fillId="18" borderId="76" xfId="0" applyFont="1" applyFill="1" applyBorder="1" applyAlignment="1" applyProtection="1">
      <alignment wrapText="1"/>
      <protection hidden="1"/>
    </xf>
    <xf numFmtId="0" fontId="4" fillId="0" borderId="74" xfId="0" applyFont="1" applyBorder="1" applyProtection="1">
      <protection locked="0" hidden="1"/>
    </xf>
    <xf numFmtId="0" fontId="4" fillId="0" borderId="77" xfId="0" applyFont="1" applyBorder="1" applyProtection="1">
      <protection locked="0" hidden="1"/>
    </xf>
    <xf numFmtId="0" fontId="4" fillId="0" borderId="132" xfId="0" applyFont="1" applyBorder="1" applyProtection="1">
      <protection locked="0" hidden="1"/>
    </xf>
    <xf numFmtId="0" fontId="6" fillId="0" borderId="134" xfId="0" applyFont="1" applyBorder="1" applyAlignment="1" applyProtection="1">
      <alignment horizontal="center" vertical="center" wrapText="1" shrinkToFit="1"/>
      <protection locked="0" hidden="1"/>
    </xf>
    <xf numFmtId="0" fontId="6" fillId="0" borderId="135" xfId="0" applyFont="1" applyBorder="1" applyAlignment="1" applyProtection="1">
      <alignment horizontal="center" vertical="center" wrapText="1" shrinkToFit="1"/>
      <protection locked="0" hidden="1"/>
    </xf>
    <xf numFmtId="0" fontId="6" fillId="0" borderId="133" xfId="0" applyFont="1" applyBorder="1" applyAlignment="1" applyProtection="1">
      <alignment horizontal="center" vertical="center" wrapText="1" shrinkToFit="1"/>
      <protection hidden="1"/>
    </xf>
    <xf numFmtId="0" fontId="4" fillId="0" borderId="74" xfId="0" applyFont="1" applyBorder="1" applyProtection="1">
      <protection locked="0"/>
    </xf>
    <xf numFmtId="0" fontId="4" fillId="0" borderId="77" xfId="0" applyFont="1" applyBorder="1" applyProtection="1">
      <protection locked="0"/>
    </xf>
    <xf numFmtId="0" fontId="4" fillId="0" borderId="12" xfId="0" applyFont="1" applyBorder="1" applyProtection="1">
      <protection locked="0" hidden="1"/>
    </xf>
    <xf numFmtId="0" fontId="4" fillId="0" borderId="13" xfId="0" applyFont="1" applyBorder="1" applyProtection="1">
      <protection locked="0" hidden="1"/>
    </xf>
    <xf numFmtId="0" fontId="4" fillId="0" borderId="15" xfId="0" applyFont="1" applyBorder="1" applyProtection="1">
      <protection locked="0" hidden="1"/>
    </xf>
    <xf numFmtId="0" fontId="6" fillId="18" borderId="13" xfId="0" applyFont="1" applyFill="1" applyBorder="1" applyAlignment="1" applyProtection="1">
      <alignment horizontal="right" vertical="center" wrapText="1" shrinkToFit="1"/>
      <protection locked="0"/>
    </xf>
    <xf numFmtId="0" fontId="4" fillId="0" borderId="3" xfId="0" applyFont="1" applyBorder="1" applyProtection="1">
      <protection locked="0"/>
    </xf>
    <xf numFmtId="0" fontId="4" fillId="0" borderId="40" xfId="0" applyFont="1" applyBorder="1" applyProtection="1">
      <protection locked="0"/>
    </xf>
    <xf numFmtId="0" fontId="4" fillId="0" borderId="76" xfId="0" applyFont="1" applyBorder="1" applyProtection="1">
      <protection locked="0" hidden="1"/>
    </xf>
    <xf numFmtId="0" fontId="6" fillId="18" borderId="77" xfId="0" applyFont="1" applyFill="1" applyBorder="1" applyAlignment="1" applyProtection="1">
      <alignment horizontal="right" vertical="center" wrapText="1" shrinkToFit="1"/>
      <protection locked="0"/>
    </xf>
    <xf numFmtId="0" fontId="6" fillId="18" borderId="82" xfId="0" applyFont="1" applyFill="1" applyBorder="1" applyAlignment="1" applyProtection="1">
      <alignment horizontal="right" vertical="center" wrapText="1" shrinkToFit="1"/>
      <protection hidden="1"/>
    </xf>
    <xf numFmtId="0" fontId="6" fillId="0" borderId="137" xfId="0" applyFont="1" applyBorder="1" applyAlignment="1" applyProtection="1">
      <alignment horizontal="center" vertical="center" wrapText="1" shrinkToFit="1"/>
      <protection locked="0" hidden="1"/>
    </xf>
    <xf numFmtId="0" fontId="4" fillId="0" borderId="138" xfId="0" applyFont="1" applyBorder="1" applyAlignment="1">
      <alignment vertical="center"/>
    </xf>
    <xf numFmtId="0" fontId="6" fillId="0" borderId="136" xfId="0" applyFont="1" applyBorder="1" applyAlignment="1" applyProtection="1">
      <alignment horizontal="center" vertical="center" wrapText="1" shrinkToFit="1"/>
      <protection locked="0" hidden="1"/>
    </xf>
    <xf numFmtId="0" fontId="6" fillId="0" borderId="140" xfId="0" applyFont="1" applyBorder="1" applyAlignment="1" applyProtection="1">
      <alignment horizontal="center" vertical="center" wrapText="1" shrinkToFit="1"/>
      <protection locked="0" hidden="1"/>
    </xf>
    <xf numFmtId="0" fontId="2" fillId="0" borderId="139" xfId="0" applyFont="1" applyBorder="1" applyAlignment="1" applyProtection="1">
      <alignment horizontal="center" vertical="center" wrapText="1"/>
      <protection hidden="1"/>
    </xf>
    <xf numFmtId="49" fontId="2" fillId="0" borderId="135" xfId="0" applyNumberFormat="1" applyFont="1" applyBorder="1" applyAlignment="1" applyProtection="1">
      <alignment horizontal="center" vertical="center" wrapText="1"/>
      <protection hidden="1"/>
    </xf>
    <xf numFmtId="0" fontId="4" fillId="18" borderId="128" xfId="0" applyFont="1" applyFill="1" applyBorder="1" applyAlignment="1" applyProtection="1">
      <alignment horizontal="center" vertical="center"/>
      <protection hidden="1"/>
    </xf>
    <xf numFmtId="0" fontId="4" fillId="18" borderId="133" xfId="0" applyFont="1" applyFill="1" applyBorder="1" applyAlignment="1" applyProtection="1">
      <alignment horizontal="center" vertical="center"/>
      <protection hidden="1"/>
    </xf>
    <xf numFmtId="0" fontId="6" fillId="18" borderId="41" xfId="0" applyFont="1" applyFill="1" applyBorder="1" applyAlignment="1" applyProtection="1">
      <alignment horizontal="center" vertical="center" wrapText="1" shrinkToFit="1"/>
      <protection hidden="1"/>
    </xf>
    <xf numFmtId="0" fontId="6" fillId="0" borderId="129" xfId="0" applyFont="1" applyBorder="1" applyAlignment="1">
      <alignment horizontal="center" vertical="center"/>
    </xf>
    <xf numFmtId="0" fontId="6" fillId="16" borderId="15" xfId="0" applyFont="1" applyFill="1" applyBorder="1" applyAlignment="1">
      <alignment horizontal="center" vertical="center" shrinkToFit="1"/>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74" xfId="0" applyFont="1" applyBorder="1" applyAlignment="1">
      <alignment horizontal="center" vertical="center"/>
    </xf>
    <xf numFmtId="0" fontId="6" fillId="0" borderId="77" xfId="0" applyFont="1" applyBorder="1" applyAlignment="1">
      <alignment horizontal="center" vertical="center"/>
    </xf>
    <xf numFmtId="0" fontId="24" fillId="23" borderId="48" xfId="0" applyFont="1" applyFill="1" applyBorder="1" applyAlignment="1">
      <alignment horizontal="center" vertical="center" wrapText="1"/>
    </xf>
    <xf numFmtId="0" fontId="24" fillId="23" borderId="46" xfId="0" applyFont="1" applyFill="1" applyBorder="1" applyAlignment="1">
      <alignment horizontal="center" vertical="center" wrapText="1"/>
    </xf>
    <xf numFmtId="0" fontId="24" fillId="23" borderId="50" xfId="0" applyFont="1" applyFill="1" applyBorder="1" applyAlignment="1">
      <alignment horizontal="center" vertical="center" wrapText="1"/>
    </xf>
    <xf numFmtId="49" fontId="24" fillId="23" borderId="48" xfId="0" applyNumberFormat="1" applyFont="1" applyFill="1" applyBorder="1" applyAlignment="1">
      <alignment horizontal="center" vertical="center" wrapText="1"/>
    </xf>
    <xf numFmtId="49" fontId="24" fillId="23" borderId="50" xfId="0" applyNumberFormat="1" applyFont="1" applyFill="1" applyBorder="1" applyAlignment="1">
      <alignment horizontal="center" vertical="center" wrapText="1"/>
    </xf>
    <xf numFmtId="49" fontId="24" fillId="23" borderId="46" xfId="0" applyNumberFormat="1" applyFont="1" applyFill="1" applyBorder="1" applyAlignment="1">
      <alignment horizontal="center" vertical="center" wrapText="1"/>
    </xf>
    <xf numFmtId="0" fontId="24" fillId="23" borderId="55" xfId="0" applyFont="1" applyFill="1" applyBorder="1" applyAlignment="1">
      <alignment horizontal="center" vertical="center" wrapText="1"/>
    </xf>
    <xf numFmtId="0" fontId="24" fillId="23" borderId="53" xfId="0" applyFont="1" applyFill="1" applyBorder="1" applyAlignment="1">
      <alignment horizontal="center" vertical="center" wrapText="1"/>
    </xf>
    <xf numFmtId="0" fontId="24" fillId="23" borderId="57" xfId="0" applyFont="1" applyFill="1" applyBorder="1" applyAlignment="1">
      <alignment horizontal="center" vertical="center" wrapText="1"/>
    </xf>
    <xf numFmtId="49" fontId="24" fillId="23" borderId="57" xfId="0" applyNumberFormat="1" applyFont="1" applyFill="1" applyBorder="1" applyAlignment="1">
      <alignment horizontal="center" vertical="center" wrapText="1"/>
    </xf>
    <xf numFmtId="49" fontId="24" fillId="23" borderId="55" xfId="0" applyNumberFormat="1" applyFont="1" applyFill="1" applyBorder="1" applyAlignment="1">
      <alignment horizontal="center" vertical="center" wrapText="1"/>
    </xf>
    <xf numFmtId="49" fontId="24" fillId="23" borderId="53" xfId="0" applyNumberFormat="1" applyFont="1" applyFill="1" applyBorder="1" applyAlignment="1">
      <alignment horizontal="center" vertical="center" wrapText="1"/>
    </xf>
    <xf numFmtId="0" fontId="24" fillId="23" borderId="65" xfId="0" applyFont="1" applyFill="1" applyBorder="1" applyAlignment="1">
      <alignment horizontal="center" vertical="center" wrapText="1"/>
    </xf>
    <xf numFmtId="0" fontId="24" fillId="23" borderId="68" xfId="0" applyFont="1" applyFill="1" applyBorder="1" applyAlignment="1">
      <alignment horizontal="center" vertical="center" wrapText="1"/>
    </xf>
    <xf numFmtId="0" fontId="24" fillId="23" borderId="67" xfId="0" applyFont="1" applyFill="1" applyBorder="1" applyAlignment="1">
      <alignment horizontal="center" vertical="center" wrapText="1"/>
    </xf>
    <xf numFmtId="49" fontId="24" fillId="23" borderId="67" xfId="0" applyNumberFormat="1" applyFont="1" applyFill="1" applyBorder="1" applyAlignment="1">
      <alignment horizontal="center" vertical="center" wrapText="1"/>
    </xf>
    <xf numFmtId="49" fontId="24" fillId="23" borderId="65" xfId="0" applyNumberFormat="1" applyFont="1" applyFill="1" applyBorder="1" applyAlignment="1">
      <alignment horizontal="center" vertical="center" wrapText="1"/>
    </xf>
    <xf numFmtId="49" fontId="24" fillId="23" borderId="68" xfId="0" applyNumberFormat="1" applyFont="1" applyFill="1" applyBorder="1" applyAlignment="1">
      <alignment horizontal="center" vertical="center" wrapText="1"/>
    </xf>
    <xf numFmtId="0" fontId="6" fillId="18" borderId="132" xfId="0" applyFont="1" applyFill="1" applyBorder="1" applyAlignment="1" applyProtection="1">
      <alignment horizontal="center" vertical="center" wrapText="1" shrinkToFit="1"/>
      <protection locked="0"/>
    </xf>
    <xf numFmtId="0" fontId="6" fillId="18" borderId="131" xfId="0" applyFont="1" applyFill="1" applyBorder="1" applyAlignment="1" applyProtection="1">
      <alignment horizontal="center" vertical="center" wrapText="1" shrinkToFit="1"/>
      <protection hidden="1"/>
    </xf>
    <xf numFmtId="0" fontId="5" fillId="8" borderId="129" xfId="0" applyFont="1" applyFill="1" applyBorder="1" applyAlignment="1" applyProtection="1">
      <alignment horizontal="center" vertical="center" wrapText="1"/>
      <protection hidden="1"/>
    </xf>
    <xf numFmtId="0" fontId="6" fillId="18" borderId="136" xfId="0" applyFont="1" applyFill="1" applyBorder="1" applyAlignment="1" applyProtection="1">
      <alignment horizontal="center" vertical="center" wrapText="1" shrinkToFit="1"/>
      <protection locked="0"/>
    </xf>
    <xf numFmtId="0" fontId="6" fillId="18" borderId="134" xfId="0" applyFont="1" applyFill="1" applyBorder="1" applyAlignment="1" applyProtection="1">
      <alignment horizontal="center" vertical="center" wrapText="1" shrinkToFit="1"/>
      <protection hidden="1"/>
    </xf>
    <xf numFmtId="0" fontId="24" fillId="24" borderId="46" xfId="0" applyFont="1" applyFill="1" applyBorder="1" applyAlignment="1">
      <alignment horizontal="center" vertical="center" wrapText="1"/>
    </xf>
    <xf numFmtId="0" fontId="24" fillId="24" borderId="50" xfId="0" applyFont="1" applyFill="1" applyBorder="1" applyAlignment="1">
      <alignment horizontal="center" vertical="center" wrapText="1"/>
    </xf>
    <xf numFmtId="0" fontId="24" fillId="24" borderId="53" xfId="0" applyFont="1" applyFill="1" applyBorder="1" applyAlignment="1">
      <alignment horizontal="center" vertical="center" wrapText="1"/>
    </xf>
    <xf numFmtId="0" fontId="24" fillId="24" borderId="57" xfId="0" applyFont="1" applyFill="1" applyBorder="1" applyAlignment="1">
      <alignment horizontal="center" vertical="center" wrapText="1"/>
    </xf>
    <xf numFmtId="0" fontId="25" fillId="23" borderId="55" xfId="0" applyFont="1" applyFill="1" applyBorder="1" applyAlignment="1">
      <alignment horizontal="center" vertical="center" wrapText="1"/>
    </xf>
    <xf numFmtId="0" fontId="24" fillId="24" borderId="68" xfId="0" applyFont="1" applyFill="1" applyBorder="1" applyAlignment="1">
      <alignment horizontal="center" vertical="center" wrapText="1"/>
    </xf>
    <xf numFmtId="0" fontId="24" fillId="24" borderId="67" xfId="0" applyFont="1" applyFill="1" applyBorder="1" applyAlignment="1">
      <alignment horizontal="center" vertical="center" wrapText="1"/>
    </xf>
    <xf numFmtId="0" fontId="5" fillId="18" borderId="131" xfId="0" applyFont="1" applyFill="1" applyBorder="1" applyAlignment="1" applyProtection="1">
      <alignment horizontal="center" vertical="center" wrapText="1"/>
      <protection hidden="1"/>
    </xf>
    <xf numFmtId="0" fontId="4" fillId="0" borderId="129" xfId="0" applyFont="1" applyBorder="1" applyAlignment="1" applyProtection="1">
      <alignment horizontal="center" vertical="center"/>
      <protection locked="0" hidden="1"/>
    </xf>
    <xf numFmtId="0" fontId="4" fillId="0" borderId="129" xfId="0" applyFont="1" applyBorder="1" applyAlignment="1" applyProtection="1">
      <alignment horizontal="center" vertical="center"/>
      <protection locked="0"/>
    </xf>
    <xf numFmtId="0" fontId="4" fillId="0" borderId="132" xfId="0" applyFont="1" applyBorder="1" applyAlignment="1" applyProtection="1">
      <alignment horizontal="center" vertical="center"/>
      <protection locked="0"/>
    </xf>
    <xf numFmtId="0" fontId="3" fillId="0" borderId="140" xfId="0" applyFont="1" applyBorder="1" applyAlignment="1" applyProtection="1">
      <alignment horizontal="center" vertical="center" wrapText="1" shrinkToFit="1"/>
      <protection hidden="1"/>
    </xf>
    <xf numFmtId="0" fontId="5" fillId="18" borderId="134" xfId="0" applyFont="1" applyFill="1" applyBorder="1" applyAlignment="1" applyProtection="1">
      <alignment horizontal="center" vertical="center" wrapText="1"/>
      <protection hidden="1"/>
    </xf>
    <xf numFmtId="0" fontId="4" fillId="0" borderId="135" xfId="0" applyFont="1" applyBorder="1" applyAlignment="1" applyProtection="1">
      <alignment horizontal="center" vertical="center"/>
      <protection locked="0" hidden="1"/>
    </xf>
    <xf numFmtId="0" fontId="4" fillId="0" borderId="135" xfId="0" applyFont="1" applyBorder="1" applyAlignment="1" applyProtection="1">
      <alignment horizontal="center" vertical="center"/>
      <protection locked="0"/>
    </xf>
    <xf numFmtId="0" fontId="4" fillId="0" borderId="136" xfId="0" applyFont="1" applyBorder="1" applyAlignment="1" applyProtection="1">
      <alignment horizontal="center" vertical="center"/>
      <protection locked="0"/>
    </xf>
    <xf numFmtId="0" fontId="5" fillId="18" borderId="72" xfId="0" applyFont="1" applyFill="1" applyBorder="1" applyAlignment="1" applyProtection="1">
      <alignment horizontal="center" vertical="center" wrapText="1"/>
      <protection hidden="1"/>
    </xf>
    <xf numFmtId="0" fontId="5" fillId="18" borderId="128" xfId="0" applyFont="1" applyFill="1" applyBorder="1" applyAlignment="1" applyProtection="1">
      <alignment horizontal="center" vertical="center" wrapText="1"/>
      <protection hidden="1"/>
    </xf>
    <xf numFmtId="0" fontId="4" fillId="0" borderId="132" xfId="0" applyFont="1" applyBorder="1" applyAlignment="1" applyProtection="1">
      <alignment horizontal="center" vertical="center"/>
      <protection locked="0" hidden="1"/>
    </xf>
    <xf numFmtId="0" fontId="5" fillId="18" borderId="133" xfId="0" applyFont="1" applyFill="1" applyBorder="1" applyAlignment="1" applyProtection="1">
      <alignment horizontal="center" vertical="center" wrapText="1"/>
      <protection hidden="1"/>
    </xf>
    <xf numFmtId="0" fontId="3" fillId="0" borderId="73" xfId="0" applyFont="1" applyBorder="1" applyAlignment="1" applyProtection="1">
      <alignment horizontal="center" vertical="center" wrapText="1" shrinkToFit="1"/>
      <protection hidden="1"/>
    </xf>
    <xf numFmtId="0" fontId="5" fillId="18" borderId="41" xfId="0" applyFont="1" applyFill="1" applyBorder="1" applyAlignment="1" applyProtection="1">
      <alignment horizontal="center" vertical="center" wrapText="1"/>
      <protection hidden="1"/>
    </xf>
    <xf numFmtId="0" fontId="4" fillId="0" borderId="131" xfId="0" applyFont="1" applyBorder="1" applyAlignment="1" applyProtection="1">
      <alignment horizontal="center" vertical="center"/>
      <protection locked="0" hidden="1"/>
    </xf>
    <xf numFmtId="0" fontId="25" fillId="24" borderId="50" xfId="0" applyFont="1" applyFill="1" applyBorder="1" applyAlignment="1">
      <alignment horizontal="center" vertical="center" wrapText="1"/>
    </xf>
    <xf numFmtId="0" fontId="24" fillId="24" borderId="50" xfId="0" applyFont="1" applyFill="1" applyBorder="1" applyAlignment="1">
      <alignment horizontal="center" vertical="center"/>
    </xf>
    <xf numFmtId="0" fontId="24" fillId="23" borderId="48" xfId="0" applyFont="1" applyFill="1" applyBorder="1" applyAlignment="1">
      <alignment horizontal="center" vertical="center"/>
    </xf>
    <xf numFmtId="0" fontId="24" fillId="23" borderId="46" xfId="0" applyFont="1" applyFill="1" applyBorder="1" applyAlignment="1">
      <alignment horizontal="center" vertical="center"/>
    </xf>
    <xf numFmtId="0" fontId="24" fillId="23" borderId="50" xfId="0" applyFont="1" applyFill="1" applyBorder="1" applyAlignment="1">
      <alignment horizontal="center" vertical="center"/>
    </xf>
    <xf numFmtId="0" fontId="25" fillId="24" borderId="57" xfId="0" applyFont="1" applyFill="1" applyBorder="1" applyAlignment="1">
      <alignment horizontal="center" vertical="center" wrapText="1"/>
    </xf>
    <xf numFmtId="0" fontId="24" fillId="24" borderId="57" xfId="0" applyFont="1" applyFill="1" applyBorder="1" applyAlignment="1">
      <alignment horizontal="center" vertical="center"/>
    </xf>
    <xf numFmtId="0" fontId="24" fillId="23" borderId="55" xfId="0" applyFont="1" applyFill="1" applyBorder="1" applyAlignment="1">
      <alignment horizontal="center" vertical="center"/>
    </xf>
    <xf numFmtId="0" fontId="24" fillId="23" borderId="53" xfId="0" applyFont="1" applyFill="1" applyBorder="1" applyAlignment="1">
      <alignment horizontal="center" vertical="center"/>
    </xf>
    <xf numFmtId="0" fontId="24" fillId="23" borderId="57" xfId="0" applyFont="1" applyFill="1" applyBorder="1" applyAlignment="1">
      <alignment horizontal="center" vertical="center"/>
    </xf>
    <xf numFmtId="0" fontId="25" fillId="24" borderId="67" xfId="0" applyFont="1" applyFill="1" applyBorder="1" applyAlignment="1">
      <alignment horizontal="center" vertical="center" wrapText="1"/>
    </xf>
    <xf numFmtId="0" fontId="24" fillId="24" borderId="67" xfId="0" applyFont="1" applyFill="1" applyBorder="1" applyAlignment="1">
      <alignment horizontal="center" vertical="center"/>
    </xf>
    <xf numFmtId="0" fontId="24" fillId="23" borderId="65" xfId="0" applyFont="1" applyFill="1" applyBorder="1" applyAlignment="1">
      <alignment horizontal="center" vertical="center"/>
    </xf>
    <xf numFmtId="0" fontId="24" fillId="23" borderId="68" xfId="0" applyFont="1" applyFill="1" applyBorder="1" applyAlignment="1">
      <alignment horizontal="center" vertical="center"/>
    </xf>
    <xf numFmtId="0" fontId="24" fillId="23" borderId="67" xfId="0" applyFont="1" applyFill="1" applyBorder="1" applyAlignment="1">
      <alignment horizontal="center" vertical="center"/>
    </xf>
    <xf numFmtId="0" fontId="3" fillId="0" borderId="0" xfId="0" applyFont="1" applyAlignment="1" applyProtection="1">
      <alignment horizontal="center" vertical="center" wrapText="1" shrinkToFit="1"/>
      <protection hidden="1"/>
    </xf>
    <xf numFmtId="0" fontId="6" fillId="0" borderId="135" xfId="0" applyFont="1" applyBorder="1" applyAlignment="1" applyProtection="1">
      <alignment horizontal="center" vertical="center" wrapText="1" shrinkToFit="1"/>
      <protection hidden="1"/>
    </xf>
    <xf numFmtId="0" fontId="6" fillId="0" borderId="136" xfId="0" applyFont="1" applyBorder="1" applyAlignment="1" applyProtection="1">
      <alignment horizontal="center" vertical="center" wrapText="1" shrinkToFit="1"/>
      <protection hidden="1"/>
    </xf>
    <xf numFmtId="0" fontId="6" fillId="0" borderId="134" xfId="0" applyFont="1" applyBorder="1" applyAlignment="1" applyProtection="1">
      <alignment horizontal="center" vertical="center" wrapText="1" shrinkToFit="1"/>
      <protection hidden="1"/>
    </xf>
    <xf numFmtId="0" fontId="2" fillId="18" borderId="82" xfId="0" applyFont="1" applyFill="1" applyBorder="1" applyAlignment="1" applyProtection="1">
      <alignment horizontal="center" vertical="center" wrapText="1" shrinkToFit="1"/>
      <protection hidden="1"/>
    </xf>
    <xf numFmtId="0" fontId="10" fillId="0" borderId="0" xfId="0" applyFont="1" applyAlignment="1">
      <alignment horizontal="center" vertical="center" wrapText="1"/>
    </xf>
    <xf numFmtId="0" fontId="10" fillId="0" borderId="0" xfId="0" applyFont="1" applyAlignment="1">
      <alignment horizontal="center" vertical="center"/>
    </xf>
    <xf numFmtId="0" fontId="2" fillId="0" borderId="0" xfId="0" applyFont="1" applyAlignment="1">
      <alignment horizontal="center" vertical="center"/>
    </xf>
    <xf numFmtId="0" fontId="6" fillId="0" borderId="0" xfId="0" applyFont="1" applyAlignment="1">
      <alignment horizontal="center" vertical="center"/>
    </xf>
    <xf numFmtId="164" fontId="6" fillId="0" borderId="34" xfId="0" applyNumberFormat="1" applyFont="1" applyBorder="1" applyAlignment="1" applyProtection="1">
      <alignment horizontal="center" vertical="center" wrapText="1" shrinkToFit="1"/>
      <protection locked="0" hidden="1"/>
    </xf>
    <xf numFmtId="164" fontId="6" fillId="0" borderId="9" xfId="0" applyNumberFormat="1" applyFont="1" applyBorder="1" applyAlignment="1" applyProtection="1">
      <alignment horizontal="center" vertical="center" wrapText="1" shrinkToFit="1"/>
      <protection locked="0" hidden="1"/>
    </xf>
    <xf numFmtId="164" fontId="6" fillId="0" borderId="13" xfId="0" applyNumberFormat="1" applyFont="1" applyBorder="1" applyAlignment="1" applyProtection="1">
      <alignment horizontal="center" vertical="center" wrapText="1" shrinkToFit="1"/>
      <protection locked="0" hidden="1"/>
    </xf>
    <xf numFmtId="164" fontId="6" fillId="0" borderId="14" xfId="0" applyNumberFormat="1" applyFont="1" applyBorder="1" applyAlignment="1" applyProtection="1">
      <alignment horizontal="center" vertical="center" wrapText="1" shrinkToFit="1"/>
      <protection locked="0" hidden="1"/>
    </xf>
    <xf numFmtId="164" fontId="6" fillId="0" borderId="22" xfId="0" applyNumberFormat="1" applyFont="1" applyBorder="1" applyAlignment="1" applyProtection="1">
      <alignment horizontal="center" vertical="center" wrapText="1" shrinkToFit="1"/>
      <protection locked="0" hidden="1"/>
    </xf>
    <xf numFmtId="164" fontId="6" fillId="0" borderId="40" xfId="0" applyNumberFormat="1" applyFont="1" applyBorder="1" applyAlignment="1" applyProtection="1">
      <alignment horizontal="center" vertical="center" wrapText="1" shrinkToFit="1"/>
      <protection locked="0" hidden="1"/>
    </xf>
    <xf numFmtId="164" fontId="6" fillId="0" borderId="15" xfId="0" applyNumberFormat="1" applyFont="1" applyBorder="1" applyAlignment="1" applyProtection="1">
      <alignment horizontal="center" vertical="center" wrapText="1" shrinkToFit="1"/>
      <protection locked="0" hidden="1"/>
    </xf>
    <xf numFmtId="164" fontId="6" fillId="0" borderId="16" xfId="0" applyNumberFormat="1" applyFont="1" applyBorder="1" applyAlignment="1" applyProtection="1">
      <alignment horizontal="center" vertical="center" wrapText="1" shrinkToFit="1"/>
      <protection locked="0" hidden="1"/>
    </xf>
    <xf numFmtId="164" fontId="6" fillId="0" borderId="21" xfId="0" applyNumberFormat="1" applyFont="1" applyBorder="1" applyAlignment="1" applyProtection="1">
      <alignment horizontal="center" vertical="center" wrapText="1" shrinkToFit="1"/>
      <protection locked="0" hidden="1"/>
    </xf>
    <xf numFmtId="164" fontId="6" fillId="0" borderId="41" xfId="0" applyNumberFormat="1" applyFont="1" applyBorder="1" applyAlignment="1" applyProtection="1">
      <alignment horizontal="center" vertical="center" wrapText="1" shrinkToFit="1"/>
      <protection locked="0" hidden="1"/>
    </xf>
    <xf numFmtId="0" fontId="4" fillId="0" borderId="0" xfId="0" applyFont="1" applyAlignment="1">
      <alignment horizontal="center" vertical="center"/>
    </xf>
    <xf numFmtId="0" fontId="4" fillId="0" borderId="42" xfId="0" applyFont="1" applyBorder="1" applyAlignment="1">
      <alignment vertical="center"/>
    </xf>
    <xf numFmtId="0" fontId="2" fillId="15" borderId="147" xfId="0" applyFont="1" applyFill="1" applyBorder="1" applyAlignment="1">
      <alignment vertical="center" wrapText="1"/>
    </xf>
    <xf numFmtId="0" fontId="6" fillId="0" borderId="117" xfId="0" applyFont="1" applyBorder="1" applyAlignment="1">
      <alignment horizontal="center" vertical="center"/>
    </xf>
    <xf numFmtId="0" fontId="2" fillId="0" borderId="95" xfId="0" applyFont="1" applyBorder="1" applyAlignment="1">
      <alignment horizontal="center" vertical="center"/>
    </xf>
    <xf numFmtId="0" fontId="2" fillId="0" borderId="97" xfId="0" applyFont="1" applyBorder="1" applyAlignment="1">
      <alignment horizontal="center" vertical="center"/>
    </xf>
    <xf numFmtId="0" fontId="2" fillId="0" borderId="99" xfId="0" applyFont="1" applyBorder="1" applyAlignment="1">
      <alignment horizontal="center" vertical="center"/>
    </xf>
    <xf numFmtId="0" fontId="2" fillId="15" borderId="96" xfId="0" applyFont="1" applyFill="1" applyBorder="1" applyAlignment="1">
      <alignment vertical="center" wrapText="1"/>
    </xf>
    <xf numFmtId="0" fontId="2" fillId="15" borderId="98" xfId="0" applyFont="1" applyFill="1" applyBorder="1" applyAlignment="1">
      <alignment vertical="center" wrapText="1"/>
    </xf>
    <xf numFmtId="164" fontId="6" fillId="0" borderId="76" xfId="0" applyNumberFormat="1" applyFont="1" applyBorder="1" applyAlignment="1" applyProtection="1">
      <alignment horizontal="center" vertical="center" wrapText="1" shrinkToFit="1"/>
      <protection locked="0" hidden="1"/>
    </xf>
    <xf numFmtId="164" fontId="6" fillId="0" borderId="77" xfId="0" applyNumberFormat="1" applyFont="1" applyBorder="1" applyAlignment="1" applyProtection="1">
      <alignment horizontal="center" vertical="center" wrapText="1" shrinkToFit="1"/>
      <protection locked="0" hidden="1"/>
    </xf>
    <xf numFmtId="49" fontId="10" fillId="0" borderId="38" xfId="0" applyNumberFormat="1" applyFont="1" applyBorder="1" applyAlignment="1" applyProtection="1">
      <alignment horizontal="center" vertical="center"/>
      <protection locked="0"/>
    </xf>
    <xf numFmtId="0" fontId="10" fillId="0" borderId="7" xfId="0" applyFont="1" applyBorder="1" applyAlignment="1">
      <alignment horizontal="center" vertical="center"/>
    </xf>
    <xf numFmtId="0" fontId="6" fillId="0" borderId="96" xfId="0" applyFont="1" applyBorder="1" applyAlignment="1" applyProtection="1">
      <alignment horizontal="center" vertical="center" wrapText="1" shrinkToFit="1"/>
      <protection locked="0" hidden="1"/>
    </xf>
    <xf numFmtId="0" fontId="3" fillId="18" borderId="16" xfId="0" applyFont="1" applyFill="1" applyBorder="1" applyAlignment="1" applyProtection="1">
      <alignment horizontal="center" vertical="center" wrapText="1" shrinkToFit="1"/>
      <protection hidden="1"/>
    </xf>
    <xf numFmtId="164" fontId="6" fillId="0" borderId="17" xfId="0" applyNumberFormat="1" applyFont="1" applyBorder="1" applyAlignment="1" applyProtection="1">
      <alignment horizontal="center" vertical="center" wrapText="1" shrinkToFit="1"/>
      <protection locked="0" hidden="1"/>
    </xf>
    <xf numFmtId="164" fontId="6" fillId="0" borderId="4" xfId="0" applyNumberFormat="1" applyFont="1" applyBorder="1" applyAlignment="1" applyProtection="1">
      <alignment horizontal="center" vertical="center" wrapText="1" shrinkToFit="1"/>
      <protection locked="0" hidden="1"/>
    </xf>
    <xf numFmtId="164" fontId="6" fillId="0" borderId="7" xfId="0" applyNumberFormat="1" applyFont="1" applyBorder="1" applyAlignment="1" applyProtection="1">
      <alignment horizontal="center" vertical="center" wrapText="1" shrinkToFit="1"/>
      <protection locked="0" hidden="1"/>
    </xf>
    <xf numFmtId="164" fontId="24" fillId="0" borderId="15" xfId="0" applyNumberFormat="1" applyFont="1" applyBorder="1" applyAlignment="1">
      <alignment horizontal="center" vertical="center" wrapText="1"/>
    </xf>
    <xf numFmtId="164" fontId="24" fillId="0" borderId="13" xfId="0" applyNumberFormat="1" applyFont="1" applyBorder="1" applyAlignment="1">
      <alignment horizontal="center" vertical="center" wrapText="1"/>
    </xf>
    <xf numFmtId="164" fontId="24" fillId="0" borderId="16" xfId="0" applyNumberFormat="1" applyFont="1" applyBorder="1" applyAlignment="1">
      <alignment horizontal="center" vertical="center" wrapText="1"/>
    </xf>
    <xf numFmtId="164" fontId="24" fillId="0" borderId="14" xfId="0" applyNumberFormat="1" applyFont="1" applyBorder="1" applyAlignment="1">
      <alignment horizontal="center" vertical="center" wrapText="1"/>
    </xf>
    <xf numFmtId="164" fontId="3" fillId="0" borderId="16" xfId="0" applyNumberFormat="1" applyFont="1" applyBorder="1" applyAlignment="1" applyProtection="1">
      <alignment horizontal="center" vertical="center" wrapText="1" shrinkToFit="1"/>
      <protection hidden="1"/>
    </xf>
    <xf numFmtId="164" fontId="3" fillId="0" borderId="14" xfId="0" applyNumberFormat="1" applyFont="1" applyBorder="1" applyAlignment="1" applyProtection="1">
      <alignment horizontal="center" vertical="center" wrapText="1" shrinkToFit="1"/>
      <protection hidden="1"/>
    </xf>
    <xf numFmtId="164" fontId="6" fillId="0" borderId="57" xfId="0" applyNumberFormat="1" applyFont="1" applyBorder="1" applyAlignment="1">
      <alignment horizontal="center" vertical="center" shrinkToFit="1"/>
    </xf>
    <xf numFmtId="164" fontId="6" fillId="0" borderId="56" xfId="0" applyNumberFormat="1" applyFont="1" applyBorder="1" applyAlignment="1">
      <alignment horizontal="center" vertical="center" shrinkToFit="1"/>
    </xf>
    <xf numFmtId="164" fontId="6" fillId="0" borderId="16" xfId="0" applyNumberFormat="1" applyFont="1" applyBorder="1" applyAlignment="1">
      <alignment horizontal="center" vertical="center" shrinkToFit="1"/>
    </xf>
    <xf numFmtId="164" fontId="6" fillId="0" borderId="69" xfId="0" applyNumberFormat="1" applyFont="1" applyBorder="1" applyAlignment="1">
      <alignment horizontal="center" vertical="center" shrinkToFit="1"/>
    </xf>
    <xf numFmtId="164" fontId="6" fillId="0" borderId="114" xfId="0" applyNumberFormat="1" applyFont="1" applyBorder="1" applyAlignment="1">
      <alignment horizontal="center" vertical="center" shrinkToFit="1"/>
    </xf>
    <xf numFmtId="0" fontId="2" fillId="16" borderId="69" xfId="0" applyFont="1" applyFill="1" applyBorder="1" applyAlignment="1">
      <alignment horizontal="center" vertical="center" wrapText="1"/>
    </xf>
    <xf numFmtId="0" fontId="6" fillId="0" borderId="149" xfId="0" applyFont="1" applyBorder="1" applyAlignment="1">
      <alignment horizontal="center" vertical="center" shrinkToFit="1"/>
    </xf>
    <xf numFmtId="0" fontId="6" fillId="0" borderId="63" xfId="0" applyFont="1" applyBorder="1" applyAlignment="1">
      <alignment horizontal="center" vertical="center" shrinkToFit="1"/>
    </xf>
    <xf numFmtId="0" fontId="6" fillId="16" borderId="120" xfId="0" applyFont="1" applyFill="1" applyBorder="1" applyAlignment="1">
      <alignment horizontal="center" vertical="center"/>
    </xf>
    <xf numFmtId="0" fontId="6" fillId="0" borderId="149" xfId="0" applyFont="1" applyBorder="1" applyAlignment="1">
      <alignment horizontal="center" vertical="center"/>
    </xf>
    <xf numFmtId="164" fontId="6" fillId="0" borderId="21" xfId="0" applyNumberFormat="1" applyFont="1" applyBorder="1" applyAlignment="1">
      <alignment horizontal="center" vertical="center" shrinkToFit="1"/>
    </xf>
    <xf numFmtId="0" fontId="6" fillId="16" borderId="22" xfId="0" applyFont="1" applyFill="1" applyBorder="1" applyAlignment="1">
      <alignment horizontal="center" vertical="center" shrinkToFit="1"/>
    </xf>
    <xf numFmtId="0" fontId="2" fillId="0" borderId="0" xfId="0" applyFont="1" applyAlignment="1">
      <alignment vertical="center"/>
    </xf>
    <xf numFmtId="0" fontId="5" fillId="0" borderId="0" xfId="0" applyFont="1" applyAlignment="1" applyProtection="1">
      <alignment horizontal="center" vertical="center" wrapText="1"/>
      <protection locked="0" hidden="1"/>
    </xf>
    <xf numFmtId="0" fontId="4" fillId="0" borderId="0" xfId="0" applyFont="1" applyAlignment="1" applyProtection="1">
      <alignment horizontal="center" vertical="center"/>
      <protection locked="0"/>
    </xf>
    <xf numFmtId="43" fontId="6" fillId="0" borderId="0" xfId="2" applyFont="1" applyFill="1" applyBorder="1" applyAlignment="1" applyProtection="1">
      <alignment horizontal="center" vertical="center" wrapText="1" shrinkToFit="1"/>
      <protection locked="0" hidden="1"/>
    </xf>
    <xf numFmtId="0" fontId="3" fillId="0" borderId="0" xfId="0" applyFont="1" applyAlignment="1" applyProtection="1">
      <alignment horizontal="center" vertical="center"/>
      <protection locked="0"/>
    </xf>
    <xf numFmtId="0" fontId="4" fillId="8" borderId="0" xfId="0" applyFont="1" applyFill="1" applyAlignment="1" applyProtection="1">
      <alignment horizontal="center" vertical="center"/>
      <protection locked="0"/>
    </xf>
    <xf numFmtId="0" fontId="25" fillId="0" borderId="0" xfId="0" applyFont="1" applyAlignment="1">
      <alignment horizontal="center" vertical="center" wrapText="1"/>
    </xf>
    <xf numFmtId="0" fontId="4" fillId="0" borderId="0" xfId="3"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lignment horizontal="center" vertical="center"/>
    </xf>
    <xf numFmtId="0" fontId="25" fillId="0" borderId="0" xfId="0" applyFont="1" applyAlignment="1">
      <alignment horizontal="center" vertical="center"/>
    </xf>
    <xf numFmtId="0" fontId="6" fillId="0" borderId="153" xfId="0" applyFont="1" applyBorder="1" applyAlignment="1">
      <alignment horizontal="center" vertical="center" shrinkToFit="1"/>
    </xf>
    <xf numFmtId="0" fontId="2" fillId="16" borderId="154" xfId="0" applyFont="1" applyFill="1" applyBorder="1" applyAlignment="1">
      <alignment horizontal="center" vertical="center" wrapText="1"/>
    </xf>
    <xf numFmtId="0" fontId="6" fillId="0" borderId="152" xfId="0" applyFont="1" applyBorder="1" applyAlignment="1">
      <alignment horizontal="center" vertical="center" shrinkToFit="1"/>
    </xf>
    <xf numFmtId="0" fontId="6" fillId="0" borderId="147" xfId="0" applyFont="1" applyBorder="1" applyAlignment="1">
      <alignment horizontal="center" vertical="center" shrinkToFit="1"/>
    </xf>
    <xf numFmtId="0" fontId="6" fillId="16" borderId="151" xfId="0" applyFont="1" applyFill="1" applyBorder="1" applyAlignment="1">
      <alignment horizontal="center" vertical="center"/>
    </xf>
    <xf numFmtId="0" fontId="6" fillId="0" borderId="152" xfId="0" applyFont="1" applyBorder="1" applyAlignment="1">
      <alignment horizontal="center" vertical="center"/>
    </xf>
    <xf numFmtId="0" fontId="6" fillId="0" borderId="115" xfId="0" applyFont="1" applyBorder="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6" fillId="0" borderId="0" xfId="0" applyFont="1" applyAlignment="1">
      <alignment horizontal="center" vertical="center" shrinkToFit="1"/>
    </xf>
    <xf numFmtId="0" fontId="5" fillId="0" borderId="0" xfId="0" applyFont="1" applyAlignment="1" applyProtection="1">
      <alignment vertical="center" wrapText="1"/>
      <protection hidden="1"/>
    </xf>
    <xf numFmtId="0" fontId="5" fillId="0" borderId="0" xfId="0" applyFont="1" applyAlignment="1" applyProtection="1">
      <alignment horizontal="center" vertical="center" wrapText="1"/>
      <protection hidden="1"/>
    </xf>
    <xf numFmtId="0" fontId="6" fillId="0" borderId="0" xfId="0" applyFont="1" applyAlignment="1" applyProtection="1">
      <alignment horizontal="center" vertical="center" wrapText="1" shrinkToFit="1"/>
      <protection locked="0" hidden="1"/>
    </xf>
    <xf numFmtId="0" fontId="4" fillId="0" borderId="0" xfId="0" applyFont="1" applyAlignment="1" applyProtection="1">
      <alignment horizontal="center" vertical="center"/>
      <protection hidden="1"/>
    </xf>
    <xf numFmtId="0" fontId="4" fillId="0" borderId="0" xfId="0" applyFont="1" applyAlignment="1" applyProtection="1">
      <alignment horizontal="center" vertical="center"/>
      <protection locked="0" hidden="1"/>
    </xf>
    <xf numFmtId="0" fontId="6" fillId="0" borderId="0" xfId="0" applyFont="1" applyAlignment="1" applyProtection="1">
      <alignment horizontal="center" vertical="center" wrapText="1" shrinkToFit="1"/>
      <protection locked="0"/>
    </xf>
    <xf numFmtId="0" fontId="6" fillId="0" borderId="0" xfId="0" applyFont="1" applyAlignment="1" applyProtection="1">
      <alignment horizontal="center" vertical="center" wrapText="1" shrinkToFit="1"/>
      <protection hidden="1"/>
    </xf>
    <xf numFmtId="16" fontId="6" fillId="0" borderId="0" xfId="0" applyNumberFormat="1" applyFont="1" applyAlignment="1" applyProtection="1">
      <alignment horizontal="center" vertical="center" wrapText="1" shrinkToFit="1"/>
      <protection locked="0" hidden="1"/>
    </xf>
    <xf numFmtId="0" fontId="25" fillId="0" borderId="0" xfId="0" applyFont="1" applyAlignment="1">
      <alignment vertical="center" wrapText="1"/>
    </xf>
    <xf numFmtId="0" fontId="24" fillId="0" borderId="0" xfId="0" applyFont="1" applyAlignment="1">
      <alignment horizontal="center" vertical="center" shrinkToFit="1"/>
    </xf>
    <xf numFmtId="0" fontId="5" fillId="0" borderId="0" xfId="3" applyFont="1" applyAlignment="1" applyProtection="1">
      <alignment horizontal="center" vertical="center" wrapText="1"/>
      <protection locked="0" hidden="1"/>
    </xf>
    <xf numFmtId="0" fontId="5" fillId="0" borderId="0" xfId="3" applyFont="1" applyAlignment="1" applyProtection="1">
      <alignment horizontal="center" vertical="center" wrapText="1"/>
      <protection hidden="1"/>
    </xf>
    <xf numFmtId="0" fontId="6" fillId="0" borderId="0" xfId="3" applyFont="1" applyAlignment="1" applyProtection="1">
      <alignment horizontal="center" vertical="center" wrapText="1" shrinkToFit="1"/>
      <protection locked="0" hidden="1"/>
    </xf>
    <xf numFmtId="0" fontId="4" fillId="0" borderId="0" xfId="3" applyFont="1" applyAlignment="1" applyProtection="1">
      <alignment horizontal="center" vertical="center"/>
      <protection hidden="1"/>
    </xf>
    <xf numFmtId="0" fontId="4" fillId="0" borderId="0" xfId="3" applyFont="1" applyAlignment="1" applyProtection="1">
      <alignment horizontal="center" vertical="center"/>
      <protection locked="0" hidden="1"/>
    </xf>
    <xf numFmtId="49" fontId="6" fillId="0" borderId="0" xfId="3" applyNumberFormat="1" applyFont="1" applyAlignment="1" applyProtection="1">
      <alignment horizontal="center" vertical="center" wrapText="1" shrinkToFit="1"/>
      <protection locked="0" hidden="1"/>
    </xf>
    <xf numFmtId="0" fontId="6" fillId="0" borderId="0" xfId="3" applyFont="1" applyAlignment="1" applyProtection="1">
      <alignment horizontal="center" vertical="center" wrapText="1" shrinkToFit="1"/>
      <protection hidden="1"/>
    </xf>
    <xf numFmtId="0" fontId="25" fillId="0" borderId="0" xfId="0" applyFont="1" applyAlignment="1" applyProtection="1">
      <alignment horizontal="center" vertical="center" wrapText="1"/>
      <protection locked="0" hidden="1"/>
    </xf>
    <xf numFmtId="0" fontId="25" fillId="0" borderId="0" xfId="0" applyFont="1" applyAlignment="1" applyProtection="1">
      <alignment horizontal="center" vertical="center" wrapText="1"/>
      <protection hidden="1"/>
    </xf>
    <xf numFmtId="0" fontId="24" fillId="0" borderId="0" xfId="0" applyFont="1" applyAlignment="1" applyProtection="1">
      <alignment horizontal="center" vertical="center" wrapText="1" shrinkToFi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center" vertical="center"/>
      <protection locked="0" hidden="1"/>
    </xf>
    <xf numFmtId="0" fontId="5" fillId="0" borderId="0" xfId="4" applyFont="1" applyAlignment="1" applyProtection="1">
      <alignment horizontal="center" vertical="center" wrapText="1"/>
      <protection locked="0" hidden="1"/>
    </xf>
    <xf numFmtId="0" fontId="5" fillId="0" borderId="0" xfId="4" applyFont="1" applyAlignment="1" applyProtection="1">
      <alignment horizontal="center" vertical="center" wrapText="1"/>
      <protection hidden="1"/>
    </xf>
    <xf numFmtId="0" fontId="3" fillId="0" borderId="0" xfId="4" applyFont="1" applyAlignment="1" applyProtection="1">
      <alignment horizontal="center" vertical="center" wrapText="1" shrinkToFit="1"/>
      <protection hidden="1"/>
    </xf>
    <xf numFmtId="0" fontId="6" fillId="0" borderId="0" xfId="4" applyFont="1" applyAlignment="1" applyProtection="1">
      <alignment horizontal="center" vertical="center" wrapText="1" shrinkToFit="1"/>
      <protection locked="0" hidden="1"/>
    </xf>
    <xf numFmtId="0" fontId="3" fillId="0" borderId="0" xfId="4" applyFont="1" applyAlignment="1" applyProtection="1">
      <alignment horizontal="center" vertical="center"/>
      <protection hidden="1"/>
    </xf>
    <xf numFmtId="0" fontId="3" fillId="0" borderId="0" xfId="4" applyFont="1" applyAlignment="1" applyProtection="1">
      <alignment horizontal="center" vertical="center"/>
      <protection locked="0" hidden="1"/>
    </xf>
    <xf numFmtId="0" fontId="6" fillId="0" borderId="0" xfId="4" applyFont="1" applyAlignment="1" applyProtection="1">
      <alignment horizontal="center" vertical="center" wrapText="1" shrinkToFit="1"/>
      <protection hidden="1"/>
    </xf>
    <xf numFmtId="0" fontId="22" fillId="0" borderId="0" xfId="0" applyFont="1" applyAlignment="1">
      <alignment horizontal="center" vertical="center"/>
    </xf>
    <xf numFmtId="0" fontId="23" fillId="0" borderId="0" xfId="0" applyFont="1" applyAlignment="1" applyProtection="1">
      <alignment horizontal="center" vertical="center" wrapText="1"/>
      <protection hidden="1"/>
    </xf>
    <xf numFmtId="0" fontId="22" fillId="0" borderId="0" xfId="0" applyFont="1" applyAlignment="1" applyProtection="1">
      <alignment horizontal="center" vertical="center"/>
      <protection locked="0" hidden="1"/>
    </xf>
    <xf numFmtId="0" fontId="10" fillId="0" borderId="0" xfId="0" applyFont="1" applyAlignment="1" applyProtection="1">
      <alignment horizontal="center" vertical="center"/>
      <protection hidden="1"/>
    </xf>
    <xf numFmtId="0" fontId="2" fillId="0" borderId="0" xfId="0" applyFont="1" applyAlignment="1" applyProtection="1">
      <alignment horizontal="center" vertical="center" wrapText="1" shrinkToFit="1"/>
      <protection locked="0"/>
    </xf>
    <xf numFmtId="0" fontId="2" fillId="0" borderId="0" xfId="0" applyFont="1" applyAlignment="1" applyProtection="1">
      <alignment horizontal="center" vertical="center" wrapText="1" shrinkToFit="1"/>
      <protection hidden="1"/>
    </xf>
    <xf numFmtId="0" fontId="24" fillId="0" borderId="0" xfId="0" applyFont="1" applyAlignment="1" applyProtection="1">
      <alignment horizontal="center" vertical="center" wrapText="1"/>
      <protection locked="0" hidden="1"/>
    </xf>
    <xf numFmtId="0" fontId="3" fillId="0" borderId="0" xfId="0" applyFont="1" applyAlignment="1" applyProtection="1">
      <alignment horizontal="center" vertical="center" wrapText="1"/>
      <protection hidden="1"/>
    </xf>
    <xf numFmtId="0" fontId="3" fillId="0" borderId="0" xfId="0" applyFont="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24" fillId="0" borderId="0" xfId="0" applyFont="1" applyAlignment="1">
      <alignment horizontal="center" vertical="center" wrapText="1"/>
    </xf>
    <xf numFmtId="0" fontId="25" fillId="0" borderId="0" xfId="0" applyFont="1" applyAlignment="1" applyProtection="1">
      <alignment vertical="center" wrapText="1"/>
      <protection hidden="1"/>
    </xf>
    <xf numFmtId="17" fontId="6" fillId="0" borderId="0" xfId="0" applyNumberFormat="1" applyFont="1" applyAlignment="1" applyProtection="1">
      <alignment horizontal="center" vertical="center" wrapText="1" shrinkToFit="1"/>
      <protection locked="0" hidden="1"/>
    </xf>
    <xf numFmtId="164" fontId="6" fillId="0" borderId="0" xfId="0" applyNumberFormat="1" applyFont="1" applyAlignment="1" applyProtection="1">
      <alignment horizontal="center" vertical="center" wrapText="1" shrinkToFit="1"/>
      <protection locked="0" hidden="1"/>
    </xf>
    <xf numFmtId="0" fontId="6" fillId="0" borderId="127" xfId="0" applyFont="1" applyBorder="1" applyAlignment="1">
      <alignment horizontal="center" vertical="center"/>
    </xf>
    <xf numFmtId="0" fontId="6" fillId="0" borderId="1" xfId="0" applyFont="1" applyBorder="1" applyAlignment="1">
      <alignment horizontal="center" vertical="center"/>
    </xf>
    <xf numFmtId="0" fontId="8" fillId="0" borderId="82" xfId="0" applyFont="1" applyBorder="1" applyAlignment="1">
      <alignment vertical="center"/>
    </xf>
    <xf numFmtId="0" fontId="8" fillId="0" borderId="111" xfId="0" applyFont="1" applyBorder="1" applyAlignment="1">
      <alignment vertical="center" wrapText="1"/>
    </xf>
    <xf numFmtId="0" fontId="8" fillId="0" borderId="111" xfId="0" applyFont="1" applyBorder="1" applyAlignment="1">
      <alignment horizontal="center" vertical="center" wrapText="1"/>
    </xf>
    <xf numFmtId="0" fontId="8" fillId="0" borderId="111" xfId="0" applyFont="1" applyBorder="1" applyAlignment="1">
      <alignment horizontal="center" vertical="center" shrinkToFit="1"/>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4" fillId="0" borderId="0" xfId="0" applyFont="1"/>
    <xf numFmtId="164" fontId="8" fillId="0" borderId="111" xfId="0" applyNumberFormat="1" applyFont="1" applyBorder="1" applyAlignment="1">
      <alignment horizontal="center" vertical="center" shrinkToFit="1"/>
    </xf>
    <xf numFmtId="0" fontId="8" fillId="18" borderId="111" xfId="0" applyFont="1" applyFill="1" applyBorder="1" applyAlignment="1">
      <alignment horizontal="center" vertical="center" wrapText="1"/>
    </xf>
    <xf numFmtId="0" fontId="8" fillId="18" borderId="111" xfId="0" applyFont="1" applyFill="1" applyBorder="1" applyAlignment="1">
      <alignment horizontal="center" vertical="center"/>
    </xf>
    <xf numFmtId="0" fontId="8" fillId="18" borderId="111" xfId="0" applyFont="1" applyFill="1" applyBorder="1" applyAlignment="1">
      <alignment horizontal="center" vertical="center" shrinkToFit="1"/>
    </xf>
    <xf numFmtId="0" fontId="5" fillId="0" borderId="37" xfId="0" applyFont="1" applyBorder="1" applyAlignment="1" applyProtection="1">
      <alignment horizontal="center" vertical="center" wrapText="1"/>
      <protection locked="0" hidden="1"/>
    </xf>
    <xf numFmtId="0" fontId="5" fillId="18" borderId="6" xfId="0" applyFont="1" applyFill="1" applyBorder="1" applyAlignment="1" applyProtection="1">
      <alignment horizontal="center" vertical="center" wrapText="1"/>
      <protection hidden="1"/>
    </xf>
    <xf numFmtId="164" fontId="6" fillId="0" borderId="83" xfId="0" applyNumberFormat="1" applyFont="1" applyBorder="1" applyAlignment="1" applyProtection="1">
      <alignment horizontal="center" vertical="center" wrapText="1" shrinkToFit="1"/>
      <protection locked="0" hidden="1"/>
    </xf>
    <xf numFmtId="164" fontId="6" fillId="0" borderId="25" xfId="0" applyNumberFormat="1" applyFont="1" applyBorder="1" applyAlignment="1" applyProtection="1">
      <alignment horizontal="center" vertical="center" wrapText="1" shrinkToFit="1"/>
      <protection locked="0" hidden="1"/>
    </xf>
    <xf numFmtId="164" fontId="6" fillId="0" borderId="37" xfId="0" applyNumberFormat="1" applyFont="1" applyBorder="1" applyAlignment="1" applyProtection="1">
      <alignment horizontal="center" vertical="center" wrapText="1" shrinkToFit="1"/>
      <protection locked="0" hidden="1"/>
    </xf>
    <xf numFmtId="0" fontId="10" fillId="0" borderId="8" xfId="0" applyFont="1" applyBorder="1" applyAlignment="1">
      <alignment horizontal="center" vertical="center"/>
    </xf>
    <xf numFmtId="0" fontId="10" fillId="8" borderId="38" xfId="0" applyFont="1" applyFill="1" applyBorder="1" applyAlignment="1">
      <alignment horizontal="center" vertical="center"/>
    </xf>
    <xf numFmtId="0" fontId="10" fillId="0" borderId="38" xfId="0" applyFont="1" applyBorder="1" applyAlignment="1">
      <alignment horizontal="center" vertical="center"/>
    </xf>
    <xf numFmtId="49" fontId="25" fillId="0" borderId="146" xfId="0" applyNumberFormat="1" applyFont="1" applyBorder="1" applyAlignment="1">
      <alignment horizontal="center" vertical="center" wrapText="1"/>
    </xf>
    <xf numFmtId="0" fontId="3" fillId="0" borderId="96" xfId="0" applyFont="1" applyBorder="1" applyAlignment="1" applyProtection="1">
      <alignment horizontal="center" vertical="center" wrapText="1" shrinkToFit="1"/>
      <protection hidden="1"/>
    </xf>
    <xf numFmtId="0" fontId="3" fillId="0" borderId="98" xfId="0" applyFont="1" applyBorder="1" applyAlignment="1" applyProtection="1">
      <alignment horizontal="center" vertical="center" wrapText="1" shrinkToFit="1"/>
      <protection hidden="1"/>
    </xf>
    <xf numFmtId="0" fontId="6" fillId="0" borderId="104" xfId="0" applyFont="1" applyBorder="1" applyAlignment="1" applyProtection="1">
      <alignment horizontal="center" vertical="center" wrapText="1" shrinkToFit="1"/>
      <protection locked="0" hidden="1"/>
    </xf>
    <xf numFmtId="164" fontId="6" fillId="0" borderId="75" xfId="0" applyNumberFormat="1" applyFont="1" applyBorder="1" applyAlignment="1" applyProtection="1">
      <alignment horizontal="center" vertical="center" wrapText="1" shrinkToFit="1"/>
      <protection locked="0" hidden="1"/>
    </xf>
    <xf numFmtId="0" fontId="6" fillId="18" borderId="75" xfId="0" applyFont="1" applyFill="1" applyBorder="1" applyAlignment="1" applyProtection="1">
      <alignment horizontal="center" vertical="center" wrapText="1" shrinkToFit="1"/>
      <protection locked="0"/>
    </xf>
    <xf numFmtId="0" fontId="6" fillId="18" borderId="38" xfId="0" applyFont="1" applyFill="1" applyBorder="1" applyAlignment="1" applyProtection="1">
      <alignment horizontal="center" vertical="center" wrapText="1" shrinkToFit="1"/>
      <protection locked="0"/>
    </xf>
    <xf numFmtId="49" fontId="10" fillId="0" borderId="156" xfId="0" applyNumberFormat="1" applyFont="1" applyBorder="1" applyAlignment="1">
      <alignment horizontal="center"/>
    </xf>
    <xf numFmtId="0" fontId="4" fillId="18" borderId="21" xfId="0" applyFont="1" applyFill="1" applyBorder="1" applyAlignment="1" applyProtection="1">
      <alignment horizontal="center" vertical="center"/>
      <protection hidden="1"/>
    </xf>
    <xf numFmtId="0" fontId="5" fillId="17" borderId="101" xfId="0" applyFont="1" applyFill="1" applyBorder="1" applyAlignment="1" applyProtection="1">
      <alignment vertical="center" wrapText="1"/>
      <protection hidden="1"/>
    </xf>
    <xf numFmtId="0" fontId="24" fillId="19" borderId="15" xfId="0" applyFont="1" applyFill="1" applyBorder="1" applyAlignment="1" applyProtection="1">
      <alignment horizontal="center" vertical="center"/>
      <protection hidden="1"/>
    </xf>
    <xf numFmtId="0" fontId="24" fillId="19" borderId="16" xfId="0" applyFont="1" applyFill="1" applyBorder="1" applyAlignment="1" applyProtection="1">
      <alignment horizontal="center" vertical="center"/>
      <protection hidden="1"/>
    </xf>
    <xf numFmtId="0" fontId="24" fillId="0" borderId="96" xfId="0" applyFont="1" applyBorder="1" applyAlignment="1" applyProtection="1">
      <alignment horizontal="center" vertical="center" wrapText="1" shrinkToFit="1"/>
      <protection hidden="1"/>
    </xf>
    <xf numFmtId="0" fontId="24" fillId="0" borderId="98" xfId="0" applyFont="1" applyBorder="1" applyAlignment="1" applyProtection="1">
      <alignment horizontal="center" vertical="center" wrapText="1" shrinkToFit="1"/>
      <protection hidden="1"/>
    </xf>
    <xf numFmtId="0" fontId="25" fillId="21" borderId="96" xfId="0" applyFont="1" applyFill="1" applyBorder="1" applyAlignment="1" applyProtection="1">
      <alignment vertical="center" wrapText="1"/>
      <protection hidden="1"/>
    </xf>
    <xf numFmtId="0" fontId="25" fillId="21" borderId="98" xfId="0" applyFont="1" applyFill="1" applyBorder="1" applyAlignment="1" applyProtection="1">
      <alignment vertical="center" wrapText="1"/>
      <protection hidden="1"/>
    </xf>
    <xf numFmtId="0" fontId="6" fillId="0" borderId="32" xfId="0" applyFont="1" applyBorder="1" applyAlignment="1" applyProtection="1">
      <alignment horizontal="center" vertical="center" wrapText="1" shrinkToFit="1"/>
      <protection locked="0" hidden="1"/>
    </xf>
    <xf numFmtId="0" fontId="4" fillId="18" borderId="41" xfId="0" applyFont="1" applyFill="1" applyBorder="1" applyAlignment="1" applyProtection="1">
      <alignment horizontal="center" vertical="center"/>
      <protection hidden="1"/>
    </xf>
    <xf numFmtId="0" fontId="3" fillId="0" borderId="104" xfId="0" applyFont="1" applyBorder="1" applyAlignment="1" applyProtection="1">
      <alignment horizontal="center" vertical="center" wrapText="1" shrinkToFit="1"/>
      <protection hidden="1"/>
    </xf>
    <xf numFmtId="0" fontId="3" fillId="0" borderId="62" xfId="0" applyFont="1" applyBorder="1" applyAlignment="1" applyProtection="1">
      <alignment horizontal="center" vertical="center" wrapText="1" shrinkToFit="1"/>
      <protection hidden="1"/>
    </xf>
    <xf numFmtId="0" fontId="6" fillId="18" borderId="73" xfId="0" applyFont="1" applyFill="1" applyBorder="1" applyAlignment="1" applyProtection="1">
      <alignment horizontal="center" vertical="center" wrapText="1" shrinkToFit="1"/>
      <protection locked="0"/>
    </xf>
    <xf numFmtId="0" fontId="4" fillId="0" borderId="7" xfId="0" applyFont="1" applyBorder="1" applyAlignment="1" applyProtection="1">
      <alignment horizontal="center" vertical="center"/>
      <protection locked="0" hidden="1"/>
    </xf>
    <xf numFmtId="0" fontId="4" fillId="0" borderId="14" xfId="0" applyFont="1" applyBorder="1" applyAlignment="1" applyProtection="1">
      <alignment horizontal="center" vertical="center"/>
      <protection hidden="1"/>
    </xf>
    <xf numFmtId="49" fontId="5" fillId="0" borderId="0" xfId="0" applyNumberFormat="1" applyFont="1" applyAlignment="1" applyProtection="1">
      <alignment horizontal="center" vertical="center"/>
      <protection locked="0"/>
    </xf>
    <xf numFmtId="0" fontId="25" fillId="15" borderId="96" xfId="0" applyFont="1" applyFill="1" applyBorder="1" applyAlignment="1">
      <alignment vertical="center" wrapText="1"/>
    </xf>
    <xf numFmtId="0" fontId="25" fillId="15" borderId="98" xfId="0" applyFont="1" applyFill="1" applyBorder="1" applyAlignment="1">
      <alignment vertical="center" wrapText="1"/>
    </xf>
    <xf numFmtId="0" fontId="24" fillId="0" borderId="104" xfId="0" applyFont="1" applyBorder="1" applyAlignment="1">
      <alignment horizontal="center" vertical="center" shrinkToFit="1"/>
    </xf>
    <xf numFmtId="0" fontId="24" fillId="0" borderId="62"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74" xfId="0" applyFont="1" applyBorder="1" applyAlignment="1">
      <alignment horizontal="center" vertical="center" shrinkToFit="1"/>
    </xf>
    <xf numFmtId="0" fontId="6" fillId="0" borderId="77" xfId="0" applyFont="1" applyBorder="1" applyAlignment="1">
      <alignment horizontal="center" vertical="center" shrinkToFit="1"/>
    </xf>
    <xf numFmtId="0" fontId="6" fillId="16" borderId="15" xfId="0" applyFont="1" applyFill="1" applyBorder="1" applyAlignment="1">
      <alignment horizontal="center" vertical="center"/>
    </xf>
    <xf numFmtId="0" fontId="6" fillId="16" borderId="16" xfId="0" applyFont="1" applyFill="1" applyBorder="1" applyAlignment="1">
      <alignment horizontal="center" vertical="center"/>
    </xf>
    <xf numFmtId="0" fontId="6" fillId="0" borderId="14" xfId="0" applyFont="1" applyBorder="1" applyAlignment="1">
      <alignment horizontal="center"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76" xfId="0" applyFont="1" applyBorder="1" applyAlignment="1">
      <alignment horizontal="center" vertical="center"/>
    </xf>
    <xf numFmtId="0" fontId="6" fillId="0" borderId="15" xfId="0" applyFont="1" applyBorder="1" applyAlignment="1">
      <alignment horizontal="center" vertical="center" shrinkToFit="1"/>
    </xf>
    <xf numFmtId="164" fontId="6" fillId="0" borderId="15" xfId="0" applyNumberFormat="1" applyFont="1" applyBorder="1" applyAlignment="1">
      <alignment horizontal="center" vertical="center" shrinkToFit="1"/>
    </xf>
    <xf numFmtId="164" fontId="6" fillId="0" borderId="13" xfId="0" applyNumberFormat="1" applyFont="1" applyBorder="1" applyAlignment="1">
      <alignment horizontal="center" vertical="center" shrinkToFit="1"/>
    </xf>
    <xf numFmtId="164" fontId="6" fillId="0" borderId="14" xfId="0" applyNumberFormat="1" applyFont="1" applyBorder="1" applyAlignment="1">
      <alignment horizontal="center" vertical="center" shrinkToFit="1"/>
    </xf>
    <xf numFmtId="0" fontId="6" fillId="16" borderId="16" xfId="0" applyFont="1" applyFill="1" applyBorder="1" applyAlignment="1">
      <alignment horizontal="center" vertical="center" shrinkToFit="1"/>
    </xf>
    <xf numFmtId="0" fontId="6" fillId="0" borderId="2" xfId="0" applyFont="1" applyBorder="1" applyAlignment="1">
      <alignment horizontal="center" vertical="center" shrinkToFit="1"/>
    </xf>
    <xf numFmtId="0" fontId="6" fillId="0" borderId="22" xfId="0" applyFont="1" applyBorder="1" applyAlignment="1">
      <alignment horizontal="center" vertical="center" shrinkToFit="1"/>
    </xf>
    <xf numFmtId="0" fontId="6" fillId="16" borderId="21" xfId="0" applyFont="1" applyFill="1" applyBorder="1" applyAlignment="1">
      <alignment horizontal="center" vertical="center"/>
    </xf>
    <xf numFmtId="0" fontId="6" fillId="0" borderId="2" xfId="0" applyFont="1" applyBorder="1" applyAlignment="1">
      <alignment horizontal="center" vertical="center"/>
    </xf>
    <xf numFmtId="0" fontId="6" fillId="0" borderId="7" xfId="0" applyFont="1" applyBorder="1" applyAlignment="1">
      <alignment horizontal="center" vertical="center"/>
    </xf>
    <xf numFmtId="164" fontId="6" fillId="0" borderId="22" xfId="0" applyNumberFormat="1" applyFont="1" applyBorder="1" applyAlignment="1">
      <alignment horizontal="center" vertical="center" shrinkToFit="1"/>
    </xf>
    <xf numFmtId="0" fontId="6" fillId="0" borderId="21" xfId="0" applyFont="1" applyBorder="1" applyAlignment="1">
      <alignment horizontal="center" vertical="center" shrinkToFit="1"/>
    </xf>
    <xf numFmtId="0" fontId="6" fillId="16" borderId="21" xfId="0" applyFont="1" applyFill="1" applyBorder="1" applyAlignment="1">
      <alignment horizontal="center" vertical="center" shrinkToFit="1"/>
    </xf>
    <xf numFmtId="0" fontId="6" fillId="0" borderId="22" xfId="0" applyFont="1" applyBorder="1" applyAlignment="1">
      <alignment horizontal="center" vertical="center"/>
    </xf>
    <xf numFmtId="0" fontId="5" fillId="18" borderId="107" xfId="0" applyFont="1" applyFill="1" applyBorder="1" applyAlignment="1" applyProtection="1">
      <alignment horizontal="center" vertical="center" wrapText="1"/>
      <protection hidden="1"/>
    </xf>
    <xf numFmtId="0" fontId="3" fillId="18" borderId="15" xfId="0" applyFont="1" applyFill="1" applyBorder="1" applyAlignment="1" applyProtection="1">
      <alignment horizontal="center" vertical="center" wrapText="1"/>
      <protection hidden="1"/>
    </xf>
    <xf numFmtId="0" fontId="3" fillId="18" borderId="16" xfId="0" applyFont="1" applyFill="1" applyBorder="1" applyAlignment="1" applyProtection="1">
      <alignment horizontal="center" vertical="center" wrapText="1"/>
      <protection hidden="1"/>
    </xf>
    <xf numFmtId="0" fontId="24" fillId="18" borderId="16" xfId="0" applyFont="1" applyFill="1" applyBorder="1" applyAlignment="1" applyProtection="1">
      <alignment horizontal="center" vertical="center" wrapText="1"/>
      <protection hidden="1"/>
    </xf>
    <xf numFmtId="0" fontId="3" fillId="18" borderId="76" xfId="0" applyFont="1" applyFill="1" applyBorder="1" applyAlignment="1" applyProtection="1">
      <alignment horizontal="center" vertical="center" wrapText="1"/>
      <protection hidden="1"/>
    </xf>
    <xf numFmtId="0" fontId="3" fillId="18" borderId="21" xfId="0" applyFont="1" applyFill="1" applyBorder="1" applyAlignment="1" applyProtection="1">
      <alignment horizontal="center" vertical="center" wrapText="1"/>
      <protection hidden="1"/>
    </xf>
    <xf numFmtId="0" fontId="24" fillId="0" borderId="2" xfId="0" applyFont="1" applyBorder="1" applyAlignment="1">
      <alignment horizontal="center" vertical="center"/>
    </xf>
    <xf numFmtId="0" fontId="24" fillId="0" borderId="22" xfId="0" applyFont="1" applyBorder="1" applyAlignment="1">
      <alignment horizontal="center" vertical="center"/>
    </xf>
    <xf numFmtId="0" fontId="24" fillId="0" borderId="21" xfId="0" applyFont="1" applyBorder="1" applyAlignment="1">
      <alignment horizontal="center" vertical="center"/>
    </xf>
    <xf numFmtId="0" fontId="24" fillId="0" borderId="2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22" xfId="0" applyFont="1" applyBorder="1" applyAlignment="1">
      <alignment horizontal="center" vertical="center" wrapText="1"/>
    </xf>
    <xf numFmtId="164" fontId="24" fillId="0" borderId="21" xfId="0" applyNumberFormat="1" applyFont="1" applyBorder="1" applyAlignment="1">
      <alignment horizontal="center" vertical="center" wrapText="1"/>
    </xf>
    <xf numFmtId="164" fontId="24" fillId="0" borderId="22" xfId="0" applyNumberFormat="1" applyFont="1" applyBorder="1" applyAlignment="1">
      <alignment horizontal="center" vertical="center" wrapText="1"/>
    </xf>
    <xf numFmtId="0" fontId="6" fillId="0" borderId="102" xfId="0" applyFont="1" applyBorder="1" applyAlignment="1" applyProtection="1">
      <alignment horizontal="center" vertical="center" wrapText="1" shrinkToFit="1"/>
      <protection locked="0" hidden="1"/>
    </xf>
    <xf numFmtId="0" fontId="6" fillId="0" borderId="104" xfId="0" applyFont="1" applyBorder="1" applyAlignment="1">
      <alignment horizontal="center" vertical="center" wrapText="1"/>
    </xf>
    <xf numFmtId="0" fontId="6" fillId="18" borderId="15"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164" fontId="6" fillId="0" borderId="15" xfId="0" applyNumberFormat="1" applyFont="1" applyBorder="1" applyAlignment="1">
      <alignment horizontal="center" vertical="center" wrapText="1"/>
    </xf>
    <xf numFmtId="0" fontId="6" fillId="0" borderId="62" xfId="0" applyFont="1" applyBorder="1" applyAlignment="1">
      <alignment horizontal="center" vertical="center" wrapText="1"/>
    </xf>
    <xf numFmtId="0" fontId="6" fillId="18" borderId="16"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06" xfId="0" applyFont="1" applyBorder="1" applyAlignment="1">
      <alignment horizontal="center" vertical="center" wrapText="1"/>
    </xf>
    <xf numFmtId="0" fontId="6" fillId="18" borderId="2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76"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77" xfId="0" applyFont="1" applyBorder="1" applyAlignment="1">
      <alignment horizontal="center" vertical="center" wrapText="1"/>
    </xf>
    <xf numFmtId="0" fontId="3" fillId="8" borderId="1" xfId="0" applyFont="1" applyFill="1" applyBorder="1" applyAlignment="1" applyProtection="1">
      <alignment horizontal="center" vertical="center" wrapText="1"/>
      <protection hidden="1"/>
    </xf>
    <xf numFmtId="0" fontId="6" fillId="0" borderId="101" xfId="0" applyFont="1" applyBorder="1" applyAlignment="1">
      <alignment horizontal="center" vertical="center" wrapText="1"/>
    </xf>
    <xf numFmtId="0" fontId="3" fillId="18" borderId="34" xfId="0" applyFont="1" applyFill="1" applyBorder="1" applyAlignment="1" applyProtection="1">
      <alignment horizontal="center" vertical="center" wrapText="1"/>
      <protection hidden="1"/>
    </xf>
    <xf numFmtId="0" fontId="3" fillId="18" borderId="2" xfId="0" applyFont="1" applyFill="1" applyBorder="1" applyAlignment="1" applyProtection="1">
      <alignment horizontal="center" vertical="center" wrapText="1"/>
      <protection hidden="1"/>
    </xf>
    <xf numFmtId="0" fontId="24" fillId="16" borderId="15" xfId="0" applyFont="1" applyFill="1" applyBorder="1" applyAlignment="1">
      <alignment horizontal="center" vertical="center" wrapText="1"/>
    </xf>
    <xf numFmtId="0" fontId="24" fillId="16" borderId="16" xfId="0" applyFont="1" applyFill="1" applyBorder="1" applyAlignment="1">
      <alignment horizontal="center" vertical="center" wrapText="1"/>
    </xf>
    <xf numFmtId="0" fontId="24" fillId="16" borderId="21" xfId="0" applyFont="1" applyFill="1" applyBorder="1" applyAlignment="1">
      <alignment horizontal="center" vertical="center" wrapText="1"/>
    </xf>
    <xf numFmtId="0" fontId="24" fillId="20" borderId="1" xfId="0" applyFont="1" applyFill="1" applyBorder="1" applyAlignment="1">
      <alignment horizontal="center" vertical="center" wrapText="1"/>
    </xf>
    <xf numFmtId="0" fontId="6" fillId="0" borderId="100" xfId="0" applyFont="1" applyBorder="1" applyAlignment="1">
      <alignment horizontal="center" vertical="center" wrapText="1"/>
    </xf>
    <xf numFmtId="0" fontId="6" fillId="0" borderId="0" xfId="0" applyFont="1" applyAlignment="1">
      <alignment horizontal="center" vertical="center" wrapText="1"/>
    </xf>
    <xf numFmtId="0" fontId="6" fillId="0" borderId="107" xfId="0" applyFont="1" applyBorder="1" applyAlignment="1">
      <alignment horizontal="center" vertical="center" wrapText="1"/>
    </xf>
    <xf numFmtId="0" fontId="3" fillId="18" borderId="41" xfId="0" applyFont="1" applyFill="1" applyBorder="1" applyAlignment="1" applyProtection="1">
      <alignment horizontal="center" vertical="center" wrapText="1"/>
      <protection hidden="1"/>
    </xf>
    <xf numFmtId="0" fontId="24" fillId="19" borderId="15" xfId="0" applyFont="1" applyFill="1" applyBorder="1" applyAlignment="1" applyProtection="1">
      <alignment horizontal="center" vertical="center" wrapText="1"/>
      <protection hidden="1"/>
    </xf>
    <xf numFmtId="0" fontId="24" fillId="19" borderId="16" xfId="0" applyFont="1" applyFill="1" applyBorder="1" applyAlignment="1" applyProtection="1">
      <alignment horizontal="center" vertical="center" wrapText="1"/>
      <protection hidden="1"/>
    </xf>
    <xf numFmtId="0" fontId="24" fillId="22" borderId="1" xfId="0" applyFont="1" applyFill="1" applyBorder="1" applyAlignment="1" applyProtection="1">
      <alignment horizontal="center" vertical="center" wrapText="1"/>
      <protection hidden="1"/>
    </xf>
    <xf numFmtId="0" fontId="3" fillId="0" borderId="100" xfId="0" applyFont="1" applyBorder="1" applyAlignment="1" applyProtection="1">
      <alignment wrapText="1" shrinkToFit="1"/>
      <protection hidden="1"/>
    </xf>
    <xf numFmtId="0" fontId="3" fillId="18" borderId="76" xfId="0" applyFont="1" applyFill="1" applyBorder="1" applyAlignment="1" applyProtection="1">
      <alignment wrapText="1" shrinkToFit="1"/>
      <protection hidden="1"/>
    </xf>
    <xf numFmtId="0" fontId="3" fillId="0" borderId="74" xfId="0" applyFont="1" applyBorder="1" applyAlignment="1" applyProtection="1">
      <alignment wrapText="1" shrinkToFit="1"/>
      <protection hidden="1"/>
    </xf>
    <xf numFmtId="0" fontId="3" fillId="0" borderId="77" xfId="0" applyFont="1" applyBorder="1" applyAlignment="1" applyProtection="1">
      <alignment wrapText="1" shrinkToFit="1"/>
      <protection hidden="1"/>
    </xf>
    <xf numFmtId="0" fontId="3" fillId="0" borderId="76" xfId="0" applyFont="1" applyBorder="1" applyAlignment="1" applyProtection="1">
      <alignment wrapText="1" shrinkToFit="1"/>
      <protection hidden="1"/>
    </xf>
    <xf numFmtId="164" fontId="3" fillId="0" borderId="76" xfId="0" applyNumberFormat="1" applyFont="1" applyBorder="1" applyAlignment="1" applyProtection="1">
      <alignment wrapText="1" shrinkToFit="1"/>
      <protection hidden="1"/>
    </xf>
    <xf numFmtId="164" fontId="3" fillId="0" borderId="77" xfId="0" applyNumberFormat="1" applyFont="1" applyBorder="1" applyAlignment="1" applyProtection="1">
      <alignment wrapText="1" shrinkToFit="1"/>
      <protection hidden="1"/>
    </xf>
    <xf numFmtId="0" fontId="3" fillId="18" borderId="77" xfId="0" applyFont="1" applyFill="1" applyBorder="1" applyAlignment="1" applyProtection="1">
      <alignment wrapText="1" shrinkToFit="1"/>
      <protection hidden="1"/>
    </xf>
    <xf numFmtId="0" fontId="6" fillId="8" borderId="39" xfId="0" applyFont="1" applyFill="1" applyBorder="1" applyAlignment="1" applyProtection="1">
      <alignment wrapText="1" shrinkToFit="1"/>
      <protection hidden="1"/>
    </xf>
    <xf numFmtId="0" fontId="2" fillId="8" borderId="38" xfId="0" applyFont="1" applyFill="1" applyBorder="1" applyAlignment="1" applyProtection="1">
      <alignment vertical="center" wrapText="1"/>
      <protection hidden="1"/>
    </xf>
    <xf numFmtId="0" fontId="2" fillId="8" borderId="38" xfId="0" applyFont="1" applyFill="1" applyBorder="1" applyAlignment="1" applyProtection="1">
      <alignment horizontal="center" vertical="center" wrapText="1"/>
      <protection hidden="1"/>
    </xf>
    <xf numFmtId="0" fontId="2" fillId="0" borderId="140" xfId="0" applyFont="1" applyBorder="1" applyAlignment="1" applyProtection="1">
      <alignment horizontal="center" vertical="center" wrapText="1"/>
      <protection hidden="1"/>
    </xf>
    <xf numFmtId="0" fontId="2" fillId="4" borderId="131" xfId="0" applyFont="1" applyFill="1" applyBorder="1" applyAlignment="1" applyProtection="1">
      <alignment horizontal="center" textRotation="90" wrapText="1"/>
      <protection hidden="1"/>
    </xf>
    <xf numFmtId="0" fontId="2" fillId="4" borderId="132" xfId="0" applyFont="1" applyFill="1" applyBorder="1" applyAlignment="1" applyProtection="1">
      <alignment horizontal="center" textRotation="90" wrapText="1"/>
      <protection hidden="1"/>
    </xf>
    <xf numFmtId="0" fontId="6" fillId="16" borderId="132" xfId="0" applyFont="1" applyFill="1" applyBorder="1" applyAlignment="1">
      <alignment horizontal="center" vertical="center" shrinkToFit="1"/>
    </xf>
    <xf numFmtId="0" fontId="6" fillId="0" borderId="166" xfId="4" applyFont="1" applyBorder="1" applyAlignment="1" applyProtection="1">
      <alignment horizontal="center" vertical="center" wrapText="1" shrinkToFit="1"/>
      <protection locked="0" hidden="1"/>
    </xf>
    <xf numFmtId="0" fontId="6" fillId="0" borderId="167" xfId="4" applyFont="1" applyBorder="1" applyAlignment="1" applyProtection="1">
      <alignment horizontal="center" vertical="center" wrapText="1" shrinkToFit="1"/>
      <protection hidden="1"/>
    </xf>
    <xf numFmtId="0" fontId="24" fillId="0" borderId="131" xfId="0" applyFont="1" applyBorder="1" applyAlignment="1">
      <alignment horizontal="center" vertical="center" wrapText="1"/>
    </xf>
    <xf numFmtId="0" fontId="6" fillId="18" borderId="141" xfId="0" applyFont="1" applyFill="1" applyBorder="1" applyAlignment="1" applyProtection="1">
      <alignment horizontal="center" vertical="center" wrapText="1" shrinkToFit="1"/>
      <protection locked="0"/>
    </xf>
    <xf numFmtId="0" fontId="24" fillId="0" borderId="129" xfId="0" applyFont="1" applyBorder="1" applyAlignment="1">
      <alignment horizontal="center" vertical="center" wrapText="1"/>
    </xf>
    <xf numFmtId="0" fontId="24" fillId="0" borderId="132" xfId="0" applyFont="1" applyBorder="1" applyAlignment="1">
      <alignment horizontal="center" vertical="center" wrapText="1"/>
    </xf>
    <xf numFmtId="0" fontId="6" fillId="18" borderId="164" xfId="0" applyFont="1" applyFill="1" applyBorder="1" applyAlignment="1" applyProtection="1">
      <alignment horizontal="center" vertical="center" wrapText="1" shrinkToFit="1"/>
      <protection locked="0"/>
    </xf>
    <xf numFmtId="0" fontId="3" fillId="0" borderId="129" xfId="0" applyFont="1" applyBorder="1" applyAlignment="1" applyProtection="1">
      <alignment horizontal="center" vertical="center" wrapText="1" shrinkToFit="1"/>
      <protection hidden="1"/>
    </xf>
    <xf numFmtId="0" fontId="6" fillId="0" borderId="140" xfId="0" applyFont="1" applyBorder="1" applyAlignment="1" applyProtection="1">
      <alignment horizontal="center" vertical="center" wrapText="1" shrinkToFit="1"/>
      <protection hidden="1"/>
    </xf>
    <xf numFmtId="0" fontId="6" fillId="19" borderId="132" xfId="0" applyFont="1" applyFill="1" applyBorder="1" applyAlignment="1" applyProtection="1">
      <alignment horizontal="center" vertical="center" wrapText="1" shrinkToFit="1"/>
      <protection locked="0"/>
    </xf>
    <xf numFmtId="0" fontId="6" fillId="19" borderId="136" xfId="0" applyFont="1" applyFill="1" applyBorder="1" applyAlignment="1" applyProtection="1">
      <alignment horizontal="center" vertical="center" wrapText="1" shrinkToFit="1"/>
      <protection locked="0"/>
    </xf>
    <xf numFmtId="164" fontId="6" fillId="0" borderId="131" xfId="0" applyNumberFormat="1" applyFont="1" applyBorder="1" applyAlignment="1" applyProtection="1">
      <alignment horizontal="center" vertical="center" wrapText="1" shrinkToFit="1"/>
      <protection locked="0" hidden="1"/>
    </xf>
    <xf numFmtId="0" fontId="6" fillId="0" borderId="25" xfId="0" applyFont="1" applyBorder="1" applyAlignment="1" applyProtection="1">
      <alignment horizontal="center" vertical="center" wrapText="1" shrinkToFit="1"/>
      <protection locked="0" hidden="1"/>
    </xf>
    <xf numFmtId="0" fontId="6" fillId="0" borderId="37" xfId="0" applyFont="1" applyBorder="1" applyAlignment="1" applyProtection="1">
      <alignment horizontal="center" vertical="center" wrapText="1" shrinkToFit="1"/>
      <protection hidden="1"/>
    </xf>
    <xf numFmtId="0" fontId="6" fillId="0" borderId="6" xfId="0" applyFont="1" applyBorder="1" applyAlignment="1" applyProtection="1">
      <alignment horizontal="center" vertical="center" wrapText="1" shrinkToFit="1"/>
      <protection hidden="1"/>
    </xf>
    <xf numFmtId="0" fontId="6" fillId="0" borderId="25" xfId="0" applyFont="1" applyBorder="1" applyAlignment="1" applyProtection="1">
      <alignment horizontal="center" vertical="center" wrapText="1" shrinkToFit="1"/>
      <protection hidden="1"/>
    </xf>
    <xf numFmtId="0" fontId="6" fillId="0" borderId="83" xfId="0" applyFont="1" applyBorder="1" applyAlignment="1" applyProtection="1">
      <alignment horizontal="center" vertical="center" wrapText="1" shrinkToFit="1"/>
      <protection hidden="1"/>
    </xf>
    <xf numFmtId="0" fontId="6" fillId="18" borderId="83" xfId="0" applyFont="1" applyFill="1" applyBorder="1" applyAlignment="1" applyProtection="1">
      <alignment horizontal="center" vertical="center" wrapText="1" shrinkToFit="1"/>
      <protection hidden="1"/>
    </xf>
    <xf numFmtId="0" fontId="5" fillId="17" borderId="13" xfId="0" applyFont="1" applyFill="1" applyBorder="1" applyAlignment="1" applyProtection="1">
      <alignment horizontal="left" vertical="center" wrapText="1"/>
      <protection hidden="1"/>
    </xf>
    <xf numFmtId="0" fontId="5" fillId="17" borderId="132" xfId="0" applyFont="1" applyFill="1" applyBorder="1" applyAlignment="1" applyProtection="1">
      <alignment horizontal="left" vertical="center" wrapText="1"/>
      <protection hidden="1"/>
    </xf>
    <xf numFmtId="0" fontId="5" fillId="17" borderId="77" xfId="0" applyFont="1" applyFill="1" applyBorder="1" applyAlignment="1" applyProtection="1">
      <alignment horizontal="left" vertical="center" wrapText="1"/>
      <protection hidden="1"/>
    </xf>
    <xf numFmtId="0" fontId="6" fillId="18" borderId="25" xfId="0" applyFont="1" applyFill="1" applyBorder="1" applyAlignment="1" applyProtection="1">
      <alignment horizontal="right" vertical="center" wrapText="1" shrinkToFit="1"/>
      <protection locked="0"/>
    </xf>
    <xf numFmtId="0" fontId="6" fillId="18" borderId="83" xfId="0" applyFont="1" applyFill="1" applyBorder="1" applyAlignment="1" applyProtection="1">
      <alignment horizontal="right" vertical="center" wrapText="1" shrinkToFit="1"/>
      <protection hidden="1"/>
    </xf>
    <xf numFmtId="0" fontId="4" fillId="0" borderId="6" xfId="0" applyFont="1" applyBorder="1" applyProtection="1">
      <protection locked="0"/>
    </xf>
    <xf numFmtId="0" fontId="4" fillId="0" borderId="25" xfId="0" applyFont="1" applyBorder="1" applyProtection="1">
      <protection locked="0"/>
    </xf>
    <xf numFmtId="0" fontId="5" fillId="18" borderId="6" xfId="0" applyFont="1" applyFill="1" applyBorder="1" applyAlignment="1" applyProtection="1">
      <alignment wrapText="1"/>
      <protection hidden="1"/>
    </xf>
    <xf numFmtId="0" fontId="3" fillId="0" borderId="38" xfId="0" applyFont="1" applyBorder="1" applyAlignment="1" applyProtection="1">
      <alignment wrapText="1" shrinkToFit="1"/>
      <protection hidden="1"/>
    </xf>
    <xf numFmtId="0" fontId="5" fillId="18" borderId="83" xfId="0" applyFont="1" applyFill="1" applyBorder="1" applyAlignment="1" applyProtection="1">
      <alignment wrapText="1"/>
      <protection hidden="1"/>
    </xf>
    <xf numFmtId="0" fontId="4" fillId="18" borderId="37" xfId="0" applyFont="1" applyFill="1" applyBorder="1" applyProtection="1">
      <protection hidden="1"/>
    </xf>
    <xf numFmtId="0" fontId="4" fillId="0" borderId="6" xfId="0" applyFont="1" applyBorder="1" applyProtection="1">
      <protection locked="0" hidden="1"/>
    </xf>
    <xf numFmtId="0" fontId="4" fillId="0" borderId="25" xfId="0" applyFont="1" applyBorder="1" applyProtection="1">
      <protection locked="0" hidden="1"/>
    </xf>
    <xf numFmtId="0" fontId="4" fillId="0" borderId="134" xfId="0" applyFont="1" applyBorder="1" applyProtection="1">
      <protection locked="0" hidden="1"/>
    </xf>
    <xf numFmtId="0" fontId="4" fillId="0" borderId="135" xfId="0" applyFont="1" applyBorder="1" applyProtection="1">
      <protection locked="0" hidden="1"/>
    </xf>
    <xf numFmtId="0" fontId="4" fillId="0" borderId="136" xfId="0" applyFont="1" applyBorder="1" applyProtection="1">
      <protection locked="0" hidden="1"/>
    </xf>
    <xf numFmtId="0" fontId="6" fillId="0" borderId="168" xfId="0" applyFont="1" applyBorder="1" applyAlignment="1" applyProtection="1">
      <alignment horizontal="center" vertical="center" wrapText="1" shrinkToFit="1"/>
      <protection hidden="1"/>
    </xf>
    <xf numFmtId="0" fontId="6" fillId="0" borderId="18" xfId="0" applyFont="1" applyBorder="1" applyAlignment="1" applyProtection="1">
      <alignment horizontal="center" vertical="center" wrapText="1" shrinkToFit="1"/>
      <protection locked="0" hidden="1"/>
    </xf>
    <xf numFmtId="0" fontId="6" fillId="0" borderId="19" xfId="0" applyFont="1" applyBorder="1" applyAlignment="1" applyProtection="1">
      <alignment horizontal="center" vertical="center" wrapText="1" shrinkToFit="1"/>
      <protection locked="0" hidden="1"/>
    </xf>
    <xf numFmtId="0" fontId="6" fillId="18" borderId="20" xfId="0" applyFont="1" applyFill="1" applyBorder="1" applyAlignment="1" applyProtection="1">
      <alignment horizontal="right" vertical="center" wrapText="1" shrinkToFit="1"/>
      <protection locked="0"/>
    </xf>
    <xf numFmtId="0" fontId="6" fillId="0" borderId="36" xfId="0" applyFont="1" applyBorder="1" applyAlignment="1" applyProtection="1">
      <alignment horizontal="center" vertical="center" wrapText="1" shrinkToFit="1"/>
      <protection hidden="1"/>
    </xf>
    <xf numFmtId="0" fontId="6" fillId="0" borderId="19" xfId="0" applyFont="1" applyBorder="1" applyAlignment="1" applyProtection="1">
      <alignment horizontal="center" vertical="center" wrapText="1" shrinkToFit="1"/>
      <protection hidden="1"/>
    </xf>
    <xf numFmtId="0" fontId="6" fillId="0" borderId="20" xfId="0" applyFont="1" applyBorder="1" applyAlignment="1" applyProtection="1">
      <alignment horizontal="center" vertical="center" wrapText="1" shrinkToFit="1"/>
      <protection hidden="1"/>
    </xf>
    <xf numFmtId="0" fontId="6" fillId="0" borderId="18" xfId="0" applyFont="1" applyBorder="1" applyAlignment="1" applyProtection="1">
      <alignment horizontal="center" vertical="center" wrapText="1" shrinkToFit="1"/>
      <protection hidden="1"/>
    </xf>
    <xf numFmtId="0" fontId="6" fillId="0" borderId="39" xfId="0" applyFont="1" applyBorder="1" applyAlignment="1" applyProtection="1">
      <alignment horizontal="center" vertical="center" wrapText="1" shrinkToFit="1"/>
      <protection locked="0" hidden="1"/>
    </xf>
    <xf numFmtId="0" fontId="6" fillId="18" borderId="18" xfId="0" applyFont="1" applyFill="1" applyBorder="1" applyAlignment="1" applyProtection="1">
      <alignment horizontal="right" vertical="center" wrapText="1" shrinkToFit="1"/>
      <protection hidden="1"/>
    </xf>
    <xf numFmtId="0" fontId="4" fillId="0" borderId="19" xfId="0" applyFont="1" applyBorder="1" applyProtection="1">
      <protection locked="0"/>
    </xf>
    <xf numFmtId="0" fontId="4" fillId="0" borderId="20" xfId="0" applyFont="1" applyBorder="1" applyProtection="1">
      <protection locked="0"/>
    </xf>
    <xf numFmtId="0" fontId="4" fillId="0" borderId="84" xfId="0" applyFont="1" applyBorder="1" applyProtection="1">
      <protection locked="0" hidden="1"/>
    </xf>
    <xf numFmtId="0" fontId="4" fillId="0" borderId="81" xfId="0" applyFont="1" applyBorder="1" applyProtection="1">
      <protection locked="0" hidden="1"/>
    </xf>
    <xf numFmtId="0" fontId="4" fillId="0" borderId="103" xfId="0" applyFont="1" applyBorder="1" applyProtection="1">
      <protection locked="0" hidden="1"/>
    </xf>
    <xf numFmtId="0" fontId="6" fillId="18" borderId="103" xfId="0" applyFont="1" applyFill="1" applyBorder="1" applyAlignment="1" applyProtection="1">
      <alignment horizontal="right" vertical="center" wrapText="1" shrinkToFit="1"/>
      <protection locked="0"/>
    </xf>
    <xf numFmtId="0" fontId="6" fillId="0" borderId="112" xfId="0" applyFont="1" applyBorder="1" applyAlignment="1" applyProtection="1">
      <alignment horizontal="center" vertical="center" wrapText="1" shrinkToFit="1"/>
      <protection hidden="1"/>
    </xf>
    <xf numFmtId="0" fontId="6" fillId="0" borderId="81" xfId="0" applyFont="1" applyBorder="1" applyAlignment="1" applyProtection="1">
      <alignment horizontal="center" vertical="center" wrapText="1" shrinkToFit="1"/>
      <protection hidden="1"/>
    </xf>
    <xf numFmtId="0" fontId="6" fillId="0" borderId="103" xfId="0" applyFont="1" applyBorder="1" applyAlignment="1" applyProtection="1">
      <alignment horizontal="center" vertical="center" wrapText="1" shrinkToFit="1"/>
      <protection hidden="1"/>
    </xf>
    <xf numFmtId="0" fontId="6" fillId="0" borderId="84" xfId="0" applyFont="1" applyBorder="1" applyAlignment="1" applyProtection="1">
      <alignment horizontal="center" vertical="center" wrapText="1" shrinkToFit="1"/>
      <protection hidden="1"/>
    </xf>
    <xf numFmtId="0" fontId="6" fillId="18" borderId="84" xfId="0" applyFont="1" applyFill="1" applyBorder="1" applyAlignment="1" applyProtection="1">
      <alignment horizontal="right" vertical="center" wrapText="1" shrinkToFit="1"/>
      <protection hidden="1"/>
    </xf>
    <xf numFmtId="0" fontId="4" fillId="0" borderId="81" xfId="0" applyFont="1" applyBorder="1" applyProtection="1">
      <protection locked="0"/>
    </xf>
    <xf numFmtId="0" fontId="4" fillId="0" borderId="103" xfId="0" applyFont="1" applyBorder="1" applyProtection="1">
      <protection locked="0"/>
    </xf>
    <xf numFmtId="0" fontId="6" fillId="18" borderId="85" xfId="0" applyFont="1" applyFill="1" applyBorder="1" applyAlignment="1" applyProtection="1">
      <alignment horizontal="center" vertical="center" wrapText="1" shrinkToFit="1"/>
      <protection locked="0"/>
    </xf>
    <xf numFmtId="0" fontId="6" fillId="0" borderId="20" xfId="0" applyFont="1" applyBorder="1" applyAlignment="1" applyProtection="1">
      <alignment horizontal="center" vertical="center" wrapText="1" shrinkToFit="1"/>
      <protection locked="0" hidden="1"/>
    </xf>
    <xf numFmtId="0" fontId="4" fillId="18" borderId="131" xfId="0" applyFont="1" applyFill="1" applyBorder="1" applyAlignment="1" applyProtection="1">
      <alignment horizontal="center" vertical="center"/>
      <protection hidden="1"/>
    </xf>
    <xf numFmtId="2" fontId="6" fillId="0" borderId="131" xfId="0" applyNumberFormat="1" applyFont="1" applyBorder="1" applyAlignment="1" applyProtection="1">
      <alignment horizontal="center" vertical="center" wrapText="1" shrinkToFit="1"/>
      <protection locked="0" hidden="1"/>
    </xf>
    <xf numFmtId="2" fontId="6" fillId="0" borderId="76" xfId="0" applyNumberFormat="1" applyFont="1" applyBorder="1" applyAlignment="1" applyProtection="1">
      <alignment horizontal="center" vertical="center" wrapText="1" shrinkToFit="1"/>
      <protection locked="0" hidden="1"/>
    </xf>
    <xf numFmtId="49" fontId="10" fillId="0" borderId="0" xfId="0" applyNumberFormat="1" applyFont="1" applyProtection="1">
      <protection locked="0"/>
    </xf>
    <xf numFmtId="0" fontId="2" fillId="2" borderId="135" xfId="0" applyFont="1" applyFill="1" applyBorder="1" applyAlignment="1" applyProtection="1">
      <alignment horizontal="center" textRotation="90" wrapText="1"/>
      <protection hidden="1"/>
    </xf>
    <xf numFmtId="0" fontId="2" fillId="0" borderId="135" xfId="0" applyFont="1" applyBorder="1" applyAlignment="1" applyProtection="1">
      <alignment horizontal="center" vertical="center" wrapText="1"/>
      <protection hidden="1"/>
    </xf>
    <xf numFmtId="0" fontId="4" fillId="0" borderId="133" xfId="0" applyFont="1" applyBorder="1" applyAlignment="1" applyProtection="1">
      <alignment horizontal="center" vertical="center"/>
      <protection locked="0" hidden="1"/>
    </xf>
    <xf numFmtId="0" fontId="4" fillId="0" borderId="168" xfId="0" applyFont="1" applyBorder="1" applyAlignment="1" applyProtection="1">
      <alignment horizontal="center" vertical="center"/>
      <protection locked="0" hidden="1"/>
    </xf>
    <xf numFmtId="0" fontId="3" fillId="0" borderId="128" xfId="0" applyFont="1" applyBorder="1" applyAlignment="1" applyProtection="1">
      <alignment horizontal="center" vertical="center" wrapText="1" shrinkToFit="1"/>
      <protection hidden="1"/>
    </xf>
    <xf numFmtId="0" fontId="24" fillId="0" borderId="129" xfId="0" applyFont="1" applyBorder="1" applyAlignment="1" applyProtection="1">
      <alignment horizontal="center" vertical="center"/>
      <protection locked="0" hidden="1"/>
    </xf>
    <xf numFmtId="0" fontId="24" fillId="0" borderId="129" xfId="0" applyFont="1" applyBorder="1" applyAlignment="1">
      <alignment horizontal="center" vertical="center"/>
    </xf>
    <xf numFmtId="0" fontId="2" fillId="3" borderId="168" xfId="0" applyFont="1" applyFill="1" applyBorder="1" applyAlignment="1" applyProtection="1">
      <alignment horizontal="center" textRotation="90" wrapText="1"/>
      <protection hidden="1"/>
    </xf>
    <xf numFmtId="0" fontId="2" fillId="0" borderId="168"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protection locked="0" hidden="1"/>
    </xf>
    <xf numFmtId="0" fontId="6" fillId="0" borderId="90" xfId="0" applyFont="1" applyBorder="1" applyAlignment="1">
      <alignment horizontal="center" vertical="center"/>
    </xf>
    <xf numFmtId="0" fontId="6" fillId="0" borderId="128" xfId="0" applyFont="1" applyBorder="1" applyAlignment="1" applyProtection="1">
      <alignment horizontal="center" vertical="center"/>
      <protection locked="0" hidden="1"/>
    </xf>
    <xf numFmtId="0" fontId="4" fillId="0" borderId="128" xfId="0" applyFont="1" applyBorder="1" applyAlignment="1" applyProtection="1">
      <alignment horizontal="center" vertical="center"/>
      <protection locked="0" hidden="1"/>
    </xf>
    <xf numFmtId="0" fontId="4" fillId="0" borderId="9" xfId="0" applyFont="1" applyBorder="1" applyProtection="1">
      <protection locked="0" hidden="1"/>
    </xf>
    <xf numFmtId="0" fontId="4" fillId="0" borderId="72" xfId="0" applyFont="1" applyBorder="1" applyProtection="1">
      <protection locked="0" hidden="1"/>
    </xf>
    <xf numFmtId="0" fontId="4" fillId="0" borderId="133" xfId="0" applyFont="1" applyBorder="1" applyProtection="1">
      <protection locked="0" hidden="1"/>
    </xf>
    <xf numFmtId="0" fontId="24" fillId="0" borderId="72" xfId="0" applyFont="1" applyBorder="1" applyAlignment="1">
      <alignment horizontal="center" vertical="center"/>
    </xf>
    <xf numFmtId="0" fontId="24" fillId="0" borderId="128" xfId="0" applyFont="1" applyBorder="1" applyAlignment="1">
      <alignment horizontal="center" vertical="center"/>
    </xf>
    <xf numFmtId="0" fontId="24" fillId="0" borderId="72" xfId="0" applyFont="1" applyBorder="1" applyAlignment="1" applyProtection="1">
      <alignment horizontal="center" vertical="center"/>
      <protection locked="0" hidden="1"/>
    </xf>
    <xf numFmtId="0" fontId="24" fillId="0" borderId="128" xfId="0" applyFont="1" applyBorder="1" applyAlignment="1" applyProtection="1">
      <alignment horizontal="center" vertical="center"/>
      <protection locked="0" hidden="1"/>
    </xf>
    <xf numFmtId="0" fontId="6" fillId="0" borderId="170" xfId="0" applyFont="1" applyBorder="1" applyAlignment="1">
      <alignment horizontal="center" vertical="center"/>
    </xf>
    <xf numFmtId="0" fontId="6" fillId="0" borderId="132" xfId="0" applyFont="1" applyBorder="1" applyAlignment="1" applyProtection="1">
      <alignment horizontal="center" vertical="center"/>
      <protection locked="0" hidden="1"/>
    </xf>
    <xf numFmtId="0" fontId="6" fillId="0" borderId="131" xfId="0" applyFont="1" applyBorder="1" applyAlignment="1" applyProtection="1">
      <alignment horizontal="center" vertical="center"/>
      <protection locked="0" hidden="1"/>
    </xf>
    <xf numFmtId="0" fontId="6" fillId="0" borderId="129" xfId="0" applyFont="1" applyBorder="1" applyAlignment="1" applyProtection="1">
      <alignment horizontal="center" vertical="center"/>
      <protection locked="0" hidden="1"/>
    </xf>
    <xf numFmtId="0" fontId="6" fillId="0" borderId="171" xfId="0" applyFont="1" applyBorder="1" applyAlignment="1">
      <alignment horizontal="center" vertical="center"/>
    </xf>
    <xf numFmtId="0" fontId="6" fillId="0" borderId="172" xfId="0" applyFont="1" applyBorder="1" applyAlignment="1">
      <alignment horizontal="center" vertical="center"/>
    </xf>
    <xf numFmtId="0" fontId="6" fillId="0" borderId="119" xfId="0" applyFont="1" applyBorder="1" applyAlignment="1">
      <alignment horizontal="center" vertical="center"/>
    </xf>
    <xf numFmtId="0" fontId="6" fillId="0" borderId="12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135" xfId="0" applyFont="1" applyBorder="1" applyAlignment="1">
      <alignment horizontal="center" vertical="center"/>
    </xf>
    <xf numFmtId="0" fontId="24" fillId="0" borderId="135" xfId="0" applyFont="1" applyBorder="1" applyAlignment="1">
      <alignment horizontal="center" vertical="center"/>
    </xf>
    <xf numFmtId="0" fontId="6" fillId="0" borderId="72"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68" xfId="0" applyFont="1" applyBorder="1" applyAlignment="1">
      <alignment horizontal="center" vertical="center" wrapText="1"/>
    </xf>
    <xf numFmtId="0" fontId="6" fillId="0" borderId="133" xfId="0" applyFont="1" applyBorder="1" applyAlignment="1">
      <alignment horizontal="center" vertical="center" wrapText="1"/>
    </xf>
    <xf numFmtId="0" fontId="6" fillId="0" borderId="72" xfId="0" applyFont="1" applyBorder="1" applyAlignment="1">
      <alignment horizontal="center" vertical="center"/>
    </xf>
    <xf numFmtId="0" fontId="6" fillId="0" borderId="128" xfId="0" applyFont="1" applyBorder="1" applyAlignment="1">
      <alignment horizontal="center" vertical="center"/>
    </xf>
    <xf numFmtId="0" fontId="6" fillId="0" borderId="133" xfId="0" applyFont="1" applyBorder="1" applyAlignment="1">
      <alignment horizontal="center" vertical="center"/>
    </xf>
    <xf numFmtId="0" fontId="24" fillId="0" borderId="168" xfId="0" applyFont="1" applyBorder="1" applyAlignment="1">
      <alignment horizontal="center" vertical="center"/>
    </xf>
    <xf numFmtId="0" fontId="3" fillId="0" borderId="133" xfId="0" applyFont="1" applyBorder="1" applyAlignment="1" applyProtection="1">
      <alignment wrapText="1" shrinkToFit="1"/>
      <protection hidden="1"/>
    </xf>
    <xf numFmtId="0" fontId="24" fillId="23" borderId="47" xfId="0" applyFont="1" applyFill="1" applyBorder="1" applyAlignment="1">
      <alignment horizontal="center" vertical="center"/>
    </xf>
    <xf numFmtId="0" fontId="24" fillId="23" borderId="54" xfId="0" applyFont="1" applyFill="1" applyBorder="1" applyAlignment="1">
      <alignment horizontal="center" vertical="center"/>
    </xf>
    <xf numFmtId="0" fontId="24" fillId="23" borderId="64" xfId="0" applyFont="1" applyFill="1" applyBorder="1" applyAlignment="1">
      <alignment horizontal="center" vertical="center"/>
    </xf>
    <xf numFmtId="0" fontId="4" fillId="0" borderId="168" xfId="0" applyFont="1" applyBorder="1" applyProtection="1">
      <protection locked="0" hidden="1"/>
    </xf>
    <xf numFmtId="0" fontId="4" fillId="0" borderId="112" xfId="0" applyFont="1" applyBorder="1" applyProtection="1">
      <protection locked="0" hidden="1"/>
    </xf>
    <xf numFmtId="0" fontId="2" fillId="5" borderId="168" xfId="0" applyFont="1" applyFill="1" applyBorder="1" applyAlignment="1" applyProtection="1">
      <alignment horizontal="center" textRotation="90" wrapText="1"/>
      <protection hidden="1"/>
    </xf>
    <xf numFmtId="0" fontId="6" fillId="16" borderId="151" xfId="0" applyFont="1" applyFill="1" applyBorder="1" applyAlignment="1">
      <alignment horizontal="center" vertical="center" shrinkToFit="1"/>
    </xf>
    <xf numFmtId="0" fontId="6" fillId="16" borderId="54" xfId="0" applyFont="1" applyFill="1" applyBorder="1" applyAlignment="1">
      <alignment horizontal="center" vertical="center" shrinkToFit="1"/>
    </xf>
    <xf numFmtId="0" fontId="6" fillId="16" borderId="120" xfId="0" applyFont="1" applyFill="1" applyBorder="1" applyAlignment="1">
      <alignment horizontal="center" vertical="center" shrinkToFit="1"/>
    </xf>
    <xf numFmtId="0" fontId="2" fillId="0" borderId="134" xfId="0" applyFont="1" applyBorder="1" applyAlignment="1" applyProtection="1">
      <alignment horizontal="center" vertical="center" wrapText="1"/>
      <protection hidden="1"/>
    </xf>
    <xf numFmtId="0" fontId="2" fillId="0" borderId="136" xfId="0" applyFont="1" applyBorder="1" applyAlignment="1" applyProtection="1">
      <alignment horizontal="center" vertical="center" wrapText="1"/>
      <protection hidden="1"/>
    </xf>
    <xf numFmtId="0" fontId="6" fillId="0" borderId="171" xfId="0" applyFont="1" applyBorder="1" applyAlignment="1">
      <alignment horizontal="center" vertical="center" shrinkToFit="1"/>
    </xf>
    <xf numFmtId="0" fontId="18" fillId="4" borderId="15" xfId="0" applyFont="1" applyFill="1" applyBorder="1" applyAlignment="1" applyProtection="1">
      <alignment horizontal="center" vertical="center" textRotation="90" wrapText="1" shrinkToFit="1"/>
      <protection hidden="1"/>
    </xf>
    <xf numFmtId="0" fontId="2" fillId="0" borderId="82" xfId="0" applyFont="1" applyBorder="1" applyAlignment="1" applyProtection="1">
      <alignment horizontal="center" vertical="center" wrapText="1"/>
      <protection hidden="1"/>
    </xf>
    <xf numFmtId="0" fontId="2" fillId="0" borderId="111" xfId="0" applyFont="1" applyBorder="1" applyAlignment="1" applyProtection="1">
      <alignment horizontal="center" vertical="center" wrapText="1"/>
      <protection hidden="1"/>
    </xf>
    <xf numFmtId="0" fontId="2" fillId="0" borderId="113" xfId="0" applyFont="1" applyBorder="1" applyAlignment="1" applyProtection="1">
      <alignment horizontal="center" vertical="center" wrapText="1"/>
      <protection hidden="1"/>
    </xf>
    <xf numFmtId="0" fontId="6" fillId="13" borderId="140" xfId="0" applyFont="1" applyFill="1" applyBorder="1" applyAlignment="1" applyProtection="1">
      <alignment horizontal="center" textRotation="90" wrapText="1"/>
      <protection hidden="1"/>
    </xf>
    <xf numFmtId="164" fontId="6" fillId="0" borderId="130" xfId="0" applyNumberFormat="1" applyFont="1" applyBorder="1" applyAlignment="1" applyProtection="1">
      <alignment horizontal="center" vertical="center" wrapText="1" shrinkToFit="1"/>
      <protection locked="0" hidden="1"/>
    </xf>
    <xf numFmtId="164" fontId="6" fillId="0" borderId="131" xfId="0" applyNumberFormat="1" applyFont="1" applyBorder="1" applyAlignment="1">
      <alignment horizontal="center" vertical="center" shrinkToFit="1"/>
    </xf>
    <xf numFmtId="164" fontId="6" fillId="0" borderId="76" xfId="0" applyNumberFormat="1" applyFont="1" applyBorder="1" applyAlignment="1">
      <alignment horizontal="center" vertical="center" shrinkToFit="1"/>
    </xf>
    <xf numFmtId="0" fontId="6" fillId="0" borderId="17" xfId="0" applyFont="1" applyBorder="1" applyAlignment="1" applyProtection="1">
      <alignment horizontal="center" vertical="center"/>
      <protection locked="0" hidden="1"/>
    </xf>
    <xf numFmtId="0" fontId="6" fillId="0" borderId="61" xfId="0" applyFont="1" applyBorder="1" applyAlignment="1">
      <alignment horizontal="center" vertical="center"/>
    </xf>
    <xf numFmtId="0" fontId="6" fillId="0" borderId="130" xfId="0" applyFont="1" applyBorder="1" applyAlignment="1" applyProtection="1">
      <alignment horizontal="center" vertical="center"/>
      <protection locked="0" hidden="1"/>
    </xf>
    <xf numFmtId="0" fontId="6" fillId="0" borderId="114" xfId="0" applyFont="1" applyBorder="1" applyAlignment="1">
      <alignment horizontal="center" vertical="center"/>
    </xf>
    <xf numFmtId="0" fontId="2" fillId="7" borderId="37" xfId="0" applyFont="1" applyFill="1" applyBorder="1" applyAlignment="1" applyProtection="1">
      <alignment horizontal="center" textRotation="90" wrapText="1"/>
      <protection hidden="1"/>
    </xf>
    <xf numFmtId="0" fontId="6" fillId="0" borderId="165" xfId="0" applyFont="1" applyBorder="1" applyAlignment="1">
      <alignment horizontal="center" vertical="center"/>
    </xf>
    <xf numFmtId="0" fontId="6" fillId="0" borderId="118" xfId="0" applyFont="1" applyBorder="1" applyAlignment="1">
      <alignment horizontal="center" vertical="center"/>
    </xf>
    <xf numFmtId="0" fontId="2" fillId="2" borderId="140" xfId="0" applyFont="1" applyFill="1" applyBorder="1" applyAlignment="1" applyProtection="1">
      <alignment horizontal="center" textRotation="90" wrapText="1"/>
      <protection hidden="1"/>
    </xf>
    <xf numFmtId="0" fontId="2" fillId="3" borderId="134" xfId="0" applyFont="1" applyFill="1" applyBorder="1" applyAlignment="1" applyProtection="1">
      <alignment horizontal="center" textRotation="90" wrapText="1"/>
      <protection hidden="1"/>
    </xf>
    <xf numFmtId="0" fontId="2" fillId="3" borderId="135" xfId="0" applyFont="1" applyFill="1" applyBorder="1" applyAlignment="1" applyProtection="1">
      <alignment horizontal="center" textRotation="90" wrapText="1"/>
      <protection hidden="1"/>
    </xf>
    <xf numFmtId="0" fontId="2" fillId="3" borderId="136" xfId="0" applyFont="1" applyFill="1" applyBorder="1" applyAlignment="1" applyProtection="1">
      <alignment horizontal="center" textRotation="90" wrapText="1"/>
      <protection hidden="1"/>
    </xf>
    <xf numFmtId="0" fontId="3" fillId="18" borderId="17" xfId="0" applyFont="1" applyFill="1" applyBorder="1" applyAlignment="1" applyProtection="1">
      <alignment wrapText="1" shrinkToFit="1"/>
      <protection hidden="1"/>
    </xf>
    <xf numFmtId="0" fontId="4" fillId="18" borderId="15" xfId="0" applyFont="1" applyFill="1" applyBorder="1" applyProtection="1">
      <protection hidden="1"/>
    </xf>
    <xf numFmtId="0" fontId="3" fillId="18" borderId="130" xfId="0" applyFont="1" applyFill="1" applyBorder="1" applyAlignment="1" applyProtection="1">
      <alignment wrapText="1" shrinkToFit="1"/>
      <protection hidden="1"/>
    </xf>
    <xf numFmtId="0" fontId="4" fillId="18" borderId="131" xfId="0" applyFont="1" applyFill="1" applyBorder="1" applyProtection="1">
      <protection hidden="1"/>
    </xf>
    <xf numFmtId="0" fontId="3" fillId="18" borderId="75" xfId="0" applyFont="1" applyFill="1" applyBorder="1" applyAlignment="1" applyProtection="1">
      <alignment wrapText="1" shrinkToFit="1"/>
      <protection hidden="1"/>
    </xf>
    <xf numFmtId="0" fontId="4" fillId="18" borderId="76" xfId="0" applyFont="1" applyFill="1" applyBorder="1" applyProtection="1">
      <protection hidden="1"/>
    </xf>
    <xf numFmtId="0" fontId="6" fillId="0" borderId="168" xfId="0" applyFont="1" applyBorder="1" applyAlignment="1" applyProtection="1">
      <alignment horizontal="center" vertical="center" wrapText="1" shrinkToFit="1"/>
      <protection locked="0" hidden="1"/>
    </xf>
    <xf numFmtId="0" fontId="6" fillId="0" borderId="133" xfId="0" applyFont="1" applyBorder="1" applyAlignment="1" applyProtection="1">
      <alignment horizontal="center" vertical="center" wrapText="1" shrinkToFit="1"/>
      <protection locked="0" hidden="1"/>
    </xf>
    <xf numFmtId="0" fontId="6" fillId="0" borderId="37" xfId="0" applyFont="1" applyBorder="1" applyAlignment="1" applyProtection="1">
      <alignment horizontal="center" vertical="center" wrapText="1" shrinkToFit="1"/>
      <protection locked="0" hidden="1"/>
    </xf>
    <xf numFmtId="49" fontId="6" fillId="0" borderId="15" xfId="0" applyNumberFormat="1" applyFont="1" applyBorder="1" applyAlignment="1" applyProtection="1">
      <alignment horizontal="center" vertical="center" wrapText="1" shrinkToFit="1"/>
      <protection locked="0" hidden="1"/>
    </xf>
    <xf numFmtId="0" fontId="6" fillId="8" borderId="12" xfId="0" applyFont="1" applyFill="1" applyBorder="1" applyAlignment="1" applyProtection="1">
      <alignment horizontal="center" vertical="center" wrapText="1" shrinkToFit="1"/>
      <protection locked="0" hidden="1"/>
    </xf>
    <xf numFmtId="0" fontId="6" fillId="8" borderId="17" xfId="0" applyFont="1" applyFill="1" applyBorder="1" applyAlignment="1" applyProtection="1">
      <alignment horizontal="center" vertical="center" wrapText="1" shrinkToFit="1"/>
      <protection locked="0" hidden="1"/>
    </xf>
    <xf numFmtId="0" fontId="6" fillId="8" borderId="129" xfId="0" applyFont="1" applyFill="1" applyBorder="1" applyAlignment="1" applyProtection="1">
      <alignment horizontal="center" vertical="center" wrapText="1" shrinkToFit="1"/>
      <protection locked="0" hidden="1"/>
    </xf>
    <xf numFmtId="0" fontId="6" fillId="8" borderId="130" xfId="0" applyFont="1" applyFill="1" applyBorder="1" applyAlignment="1" applyProtection="1">
      <alignment horizontal="center" vertical="center" wrapText="1" shrinkToFit="1"/>
      <protection locked="0" hidden="1"/>
    </xf>
    <xf numFmtId="0" fontId="6" fillId="8" borderId="74" xfId="0" applyFont="1" applyFill="1" applyBorder="1" applyAlignment="1" applyProtection="1">
      <alignment horizontal="center" vertical="center" wrapText="1" shrinkToFit="1"/>
      <protection locked="0" hidden="1"/>
    </xf>
    <xf numFmtId="0" fontId="6" fillId="8" borderId="75" xfId="0" applyFont="1" applyFill="1" applyBorder="1" applyAlignment="1" applyProtection="1">
      <alignment horizontal="center" vertical="center" wrapText="1" shrinkToFit="1"/>
      <protection locked="0" hidden="1"/>
    </xf>
    <xf numFmtId="0" fontId="3" fillId="18" borderId="13" xfId="0" applyFont="1" applyFill="1" applyBorder="1" applyAlignment="1" applyProtection="1">
      <alignment horizontal="center" vertical="center" wrapText="1" shrinkToFit="1"/>
      <protection hidden="1"/>
    </xf>
    <xf numFmtId="0" fontId="10" fillId="18" borderId="15" xfId="0" applyFont="1" applyFill="1" applyBorder="1" applyAlignment="1" applyProtection="1">
      <alignment horizontal="center" vertical="center"/>
      <protection hidden="1"/>
    </xf>
    <xf numFmtId="0" fontId="3" fillId="18" borderId="132" xfId="0" applyFont="1" applyFill="1" applyBorder="1" applyAlignment="1" applyProtection="1">
      <alignment horizontal="center" vertical="center" wrapText="1" shrinkToFit="1"/>
      <protection hidden="1"/>
    </xf>
    <xf numFmtId="0" fontId="10" fillId="18" borderId="131" xfId="0" applyFont="1" applyFill="1" applyBorder="1" applyAlignment="1" applyProtection="1">
      <alignment horizontal="center" vertical="center"/>
      <protection hidden="1"/>
    </xf>
    <xf numFmtId="0" fontId="10" fillId="18" borderId="134" xfId="0" applyFont="1" applyFill="1" applyBorder="1" applyAlignment="1" applyProtection="1">
      <alignment horizontal="center" vertical="center"/>
      <protection hidden="1"/>
    </xf>
    <xf numFmtId="0" fontId="10" fillId="18" borderId="76" xfId="0" applyFont="1" applyFill="1" applyBorder="1" applyAlignment="1" applyProtection="1">
      <alignment horizontal="center" vertical="center"/>
      <protection hidden="1"/>
    </xf>
    <xf numFmtId="0" fontId="10" fillId="18" borderId="41" xfId="0" applyFont="1" applyFill="1" applyBorder="1" applyAlignment="1" applyProtection="1">
      <alignment horizontal="center" vertical="center"/>
      <protection hidden="1"/>
    </xf>
    <xf numFmtId="0" fontId="3" fillId="18" borderId="77" xfId="0" applyFont="1" applyFill="1" applyBorder="1" applyAlignment="1" applyProtection="1">
      <alignment horizontal="center" vertical="center" wrapText="1" shrinkToFit="1"/>
      <protection hidden="1"/>
    </xf>
    <xf numFmtId="0" fontId="3" fillId="18" borderId="73" xfId="0" applyFont="1" applyFill="1" applyBorder="1" applyAlignment="1" applyProtection="1">
      <alignment horizontal="center" vertical="center" wrapText="1" shrinkToFit="1"/>
      <protection hidden="1"/>
    </xf>
    <xf numFmtId="0" fontId="3" fillId="18" borderId="130" xfId="0" applyFont="1" applyFill="1" applyBorder="1" applyAlignment="1" applyProtection="1">
      <alignment horizontal="center" vertical="center" wrapText="1" shrinkToFit="1"/>
      <protection hidden="1"/>
    </xf>
    <xf numFmtId="0" fontId="3" fillId="18" borderId="75" xfId="0" applyFont="1" applyFill="1" applyBorder="1" applyAlignment="1" applyProtection="1">
      <alignment horizontal="center" vertical="center" wrapText="1" shrinkToFit="1"/>
      <protection hidden="1"/>
    </xf>
    <xf numFmtId="0" fontId="3" fillId="18" borderId="17" xfId="0" applyFont="1" applyFill="1" applyBorder="1" applyAlignment="1" applyProtection="1">
      <alignment horizontal="center" vertical="center" wrapText="1" shrinkToFit="1"/>
      <protection hidden="1"/>
    </xf>
    <xf numFmtId="0" fontId="5" fillId="18" borderId="130" xfId="0" applyFont="1" applyFill="1" applyBorder="1" applyAlignment="1" applyProtection="1">
      <alignment horizontal="center" vertical="center" wrapText="1" shrinkToFit="1"/>
      <protection hidden="1"/>
    </xf>
    <xf numFmtId="0" fontId="6" fillId="18" borderId="130" xfId="0" applyFont="1" applyFill="1" applyBorder="1" applyAlignment="1" applyProtection="1">
      <alignment horizontal="center" vertical="center" wrapText="1" shrinkToFit="1"/>
      <protection locked="0" hidden="1"/>
    </xf>
    <xf numFmtId="16" fontId="6" fillId="0" borderId="15" xfId="0" applyNumberFormat="1" applyFont="1" applyBorder="1" applyAlignment="1" applyProtection="1">
      <alignment horizontal="center" vertical="center" wrapText="1" shrinkToFit="1"/>
      <protection locked="0" hidden="1"/>
    </xf>
    <xf numFmtId="2" fontId="6" fillId="0" borderId="15" xfId="0" applyNumberFormat="1" applyFont="1" applyBorder="1" applyAlignment="1" applyProtection="1">
      <alignment horizontal="center" vertical="center" wrapText="1" shrinkToFit="1"/>
      <protection locked="0" hidden="1"/>
    </xf>
    <xf numFmtId="0" fontId="4" fillId="18" borderId="134" xfId="0" applyFont="1" applyFill="1" applyBorder="1" applyAlignment="1" applyProtection="1">
      <alignment horizontal="center" vertical="center"/>
      <protection hidden="1"/>
    </xf>
    <xf numFmtId="0" fontId="6" fillId="0" borderId="176" xfId="4" applyFont="1" applyBorder="1" applyAlignment="1" applyProtection="1">
      <alignment horizontal="center" vertical="center" wrapText="1" shrinkToFit="1"/>
      <protection locked="0" hidden="1"/>
    </xf>
    <xf numFmtId="0" fontId="6" fillId="0" borderId="175" xfId="4" applyFont="1" applyBorder="1" applyAlignment="1" applyProtection="1">
      <alignment horizontal="center" vertical="center" wrapText="1" shrinkToFit="1"/>
      <protection hidden="1"/>
    </xf>
    <xf numFmtId="0" fontId="6" fillId="0" borderId="176" xfId="4" applyFont="1" applyBorder="1" applyAlignment="1" applyProtection="1">
      <alignment horizontal="center" vertical="center" wrapText="1" shrinkToFit="1"/>
      <protection hidden="1"/>
    </xf>
    <xf numFmtId="0" fontId="6" fillId="0" borderId="177" xfId="4" applyFont="1" applyBorder="1" applyAlignment="1" applyProtection="1">
      <alignment horizontal="center" vertical="center" wrapText="1" shrinkToFit="1"/>
      <protection hidden="1"/>
    </xf>
    <xf numFmtId="0" fontId="6" fillId="0" borderId="154" xfId="0" applyFont="1" applyBorder="1" applyAlignment="1">
      <alignment horizontal="center" vertical="center" shrinkToFit="1"/>
    </xf>
    <xf numFmtId="0" fontId="6" fillId="0" borderId="151" xfId="0" applyFont="1" applyBorder="1" applyAlignment="1">
      <alignment horizontal="center" vertical="center" shrinkToFit="1"/>
    </xf>
    <xf numFmtId="0" fontId="5" fillId="18" borderId="17" xfId="0" applyFont="1" applyFill="1" applyBorder="1" applyAlignment="1" applyProtection="1">
      <alignment horizontal="center" vertical="center" wrapText="1" shrinkToFit="1"/>
      <protection hidden="1"/>
    </xf>
    <xf numFmtId="0" fontId="6" fillId="16" borderId="49" xfId="0" applyFont="1" applyFill="1" applyBorder="1" applyAlignment="1">
      <alignment horizontal="center" vertical="center" shrinkToFit="1"/>
    </xf>
    <xf numFmtId="0" fontId="6" fillId="16" borderId="56" xfId="0" applyFont="1" applyFill="1" applyBorder="1" applyAlignment="1">
      <alignment horizontal="center" vertical="center" shrinkToFit="1"/>
    </xf>
    <xf numFmtId="0" fontId="6" fillId="0" borderId="53" xfId="0" applyFont="1" applyBorder="1" applyAlignment="1">
      <alignment horizontal="center" vertical="center"/>
    </xf>
    <xf numFmtId="0" fontId="6" fillId="16" borderId="57" xfId="0" applyFont="1" applyFill="1" applyBorder="1" applyAlignment="1">
      <alignment horizontal="center" vertical="center" shrinkToFit="1"/>
    </xf>
    <xf numFmtId="0" fontId="6" fillId="16" borderId="66" xfId="0" applyFont="1" applyFill="1" applyBorder="1" applyAlignment="1">
      <alignment horizontal="center" vertical="center" shrinkToFit="1"/>
    </xf>
    <xf numFmtId="0" fontId="6" fillId="16" borderId="67" xfId="0" applyFont="1" applyFill="1" applyBorder="1" applyAlignment="1">
      <alignment horizontal="center" vertical="center" shrinkToFit="1"/>
    </xf>
    <xf numFmtId="0" fontId="6" fillId="16" borderId="90" xfId="0" applyFont="1" applyFill="1" applyBorder="1" applyAlignment="1">
      <alignment horizontal="center" vertical="center" shrinkToFit="1"/>
    </xf>
    <xf numFmtId="0" fontId="6" fillId="16" borderId="47" xfId="0" applyFont="1" applyFill="1" applyBorder="1" applyAlignment="1">
      <alignment horizontal="center" vertical="center" shrinkToFit="1"/>
    </xf>
    <xf numFmtId="0" fontId="6" fillId="16" borderId="153" xfId="0" applyFont="1" applyFill="1" applyBorder="1" applyAlignment="1">
      <alignment horizontal="center" vertical="center" shrinkToFit="1"/>
    </xf>
    <xf numFmtId="0" fontId="6" fillId="16" borderId="147" xfId="0" applyFont="1" applyFill="1" applyBorder="1" applyAlignment="1">
      <alignment horizontal="center" vertical="center" shrinkToFit="1"/>
    </xf>
    <xf numFmtId="0" fontId="6" fillId="16" borderId="154" xfId="0" applyFont="1" applyFill="1" applyBorder="1" applyAlignment="1">
      <alignment horizontal="center" vertical="center" shrinkToFit="1"/>
    </xf>
    <xf numFmtId="0" fontId="6" fillId="0" borderId="123" xfId="0" applyFont="1" applyBorder="1" applyAlignment="1">
      <alignment horizontal="center" vertical="center"/>
    </xf>
    <xf numFmtId="0" fontId="6" fillId="25" borderId="53" xfId="0" applyFont="1" applyFill="1" applyBorder="1" applyAlignment="1">
      <alignment horizontal="center" vertical="center" shrinkToFit="1"/>
    </xf>
    <xf numFmtId="0" fontId="6" fillId="0" borderId="125" xfId="0" applyFont="1" applyBorder="1" applyAlignment="1">
      <alignment horizontal="center" vertical="center"/>
    </xf>
    <xf numFmtId="0" fontId="3" fillId="18" borderId="140" xfId="0" applyFont="1" applyFill="1" applyBorder="1" applyAlignment="1" applyProtection="1">
      <alignment horizontal="center" vertical="center" wrapText="1" shrinkToFit="1"/>
      <protection hidden="1"/>
    </xf>
    <xf numFmtId="0" fontId="6" fillId="18" borderId="18" xfId="0" applyFont="1" applyFill="1" applyBorder="1" applyAlignment="1" applyProtection="1">
      <alignment horizontal="center" vertical="center" wrapText="1" shrinkToFit="1"/>
      <protection hidden="1"/>
    </xf>
    <xf numFmtId="0" fontId="6" fillId="18" borderId="13" xfId="0" applyFont="1" applyFill="1" applyBorder="1" applyAlignment="1" applyProtection="1">
      <alignment horizontal="center" vertical="center" wrapText="1" shrinkToFit="1"/>
      <protection hidden="1"/>
    </xf>
    <xf numFmtId="0" fontId="2" fillId="18" borderId="15" xfId="0" applyFont="1" applyFill="1" applyBorder="1" applyAlignment="1" applyProtection="1">
      <alignment horizontal="center" vertical="center" wrapText="1"/>
      <protection hidden="1"/>
    </xf>
    <xf numFmtId="0" fontId="6" fillId="18" borderId="15" xfId="0" applyFont="1" applyFill="1" applyBorder="1" applyAlignment="1" applyProtection="1">
      <alignment horizontal="center" vertical="center"/>
      <protection hidden="1"/>
    </xf>
    <xf numFmtId="0" fontId="6" fillId="0" borderId="12"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6" fillId="18" borderId="132" xfId="0" applyFont="1" applyFill="1" applyBorder="1" applyAlignment="1" applyProtection="1">
      <alignment horizontal="center" vertical="center" wrapText="1" shrinkToFit="1"/>
      <protection hidden="1"/>
    </xf>
    <xf numFmtId="0" fontId="2" fillId="18" borderId="131" xfId="0" applyFont="1" applyFill="1" applyBorder="1" applyAlignment="1" applyProtection="1">
      <alignment horizontal="center" vertical="center" wrapText="1"/>
      <protection hidden="1"/>
    </xf>
    <xf numFmtId="0" fontId="6" fillId="18" borderId="131" xfId="0" applyFont="1" applyFill="1" applyBorder="1" applyAlignment="1" applyProtection="1">
      <alignment horizontal="center" vertical="center"/>
      <protection hidden="1"/>
    </xf>
    <xf numFmtId="0" fontId="6" fillId="0" borderId="129" xfId="0" applyFont="1" applyBorder="1" applyAlignment="1" applyProtection="1">
      <alignment horizontal="center" vertical="center"/>
      <protection locked="0"/>
    </xf>
    <xf numFmtId="0" fontId="6" fillId="0" borderId="132" xfId="0" applyFont="1" applyBorder="1" applyAlignment="1" applyProtection="1">
      <alignment horizontal="center" vertical="center"/>
      <protection locked="0"/>
    </xf>
    <xf numFmtId="0" fontId="6" fillId="18" borderId="77" xfId="0" applyFont="1" applyFill="1" applyBorder="1" applyAlignment="1" applyProtection="1">
      <alignment horizontal="center" vertical="center" wrapText="1" shrinkToFit="1"/>
      <protection hidden="1"/>
    </xf>
    <xf numFmtId="0" fontId="2" fillId="18" borderId="76" xfId="0" applyFont="1" applyFill="1" applyBorder="1" applyAlignment="1" applyProtection="1">
      <alignment horizontal="center" vertical="center" wrapText="1"/>
      <protection hidden="1"/>
    </xf>
    <xf numFmtId="0" fontId="6" fillId="18" borderId="76" xfId="0" applyFont="1" applyFill="1" applyBorder="1" applyAlignment="1" applyProtection="1">
      <alignment horizontal="center" vertical="center"/>
      <protection hidden="1"/>
    </xf>
    <xf numFmtId="0" fontId="6" fillId="0" borderId="74" xfId="0" applyFont="1" applyBorder="1" applyAlignment="1" applyProtection="1">
      <alignment horizontal="center" vertical="center"/>
      <protection locked="0"/>
    </xf>
    <xf numFmtId="0" fontId="6" fillId="0" borderId="77" xfId="0" applyFont="1" applyBorder="1" applyAlignment="1" applyProtection="1">
      <alignment horizontal="center" vertical="center"/>
      <protection locked="0"/>
    </xf>
    <xf numFmtId="0" fontId="3" fillId="18" borderId="136" xfId="0" applyFont="1" applyFill="1" applyBorder="1" applyAlignment="1" applyProtection="1">
      <alignment horizontal="center" vertical="center" wrapText="1" shrinkToFit="1"/>
      <protection hidden="1"/>
    </xf>
    <xf numFmtId="0" fontId="4" fillId="18" borderId="95" xfId="0" applyFont="1" applyFill="1" applyBorder="1" applyAlignment="1" applyProtection="1">
      <alignment horizontal="center" vertical="center"/>
      <protection hidden="1"/>
    </xf>
    <xf numFmtId="0" fontId="6" fillId="18" borderId="104" xfId="0" applyFont="1" applyFill="1" applyBorder="1" applyAlignment="1" applyProtection="1">
      <alignment horizontal="center" vertical="center" wrapText="1" shrinkToFit="1"/>
      <protection hidden="1"/>
    </xf>
    <xf numFmtId="0" fontId="5" fillId="18" borderId="137" xfId="0" applyFont="1" applyFill="1" applyBorder="1" applyAlignment="1" applyProtection="1">
      <alignment horizontal="center" vertical="center" wrapText="1"/>
      <protection hidden="1"/>
    </xf>
    <xf numFmtId="0" fontId="4" fillId="18" borderId="142" xfId="0" applyFont="1" applyFill="1" applyBorder="1" applyAlignment="1" applyProtection="1">
      <alignment horizontal="center" vertical="center"/>
      <protection hidden="1"/>
    </xf>
    <xf numFmtId="0" fontId="6" fillId="18" borderId="137" xfId="0" applyFont="1" applyFill="1" applyBorder="1" applyAlignment="1" applyProtection="1">
      <alignment horizontal="center" vertical="center" wrapText="1" shrinkToFit="1"/>
      <protection hidden="1"/>
    </xf>
    <xf numFmtId="0" fontId="6" fillId="18" borderId="142" xfId="0" applyFont="1" applyFill="1" applyBorder="1" applyAlignment="1" applyProtection="1">
      <alignment horizontal="center" vertical="center" wrapText="1" shrinkToFit="1"/>
      <protection hidden="1"/>
    </xf>
    <xf numFmtId="0" fontId="4" fillId="18" borderId="169" xfId="0" applyFont="1" applyFill="1" applyBorder="1" applyAlignment="1" applyProtection="1">
      <alignment horizontal="center" vertical="center"/>
      <protection hidden="1"/>
    </xf>
    <xf numFmtId="0" fontId="6" fillId="18" borderId="107" xfId="0" applyFont="1" applyFill="1" applyBorder="1" applyAlignment="1" applyProtection="1">
      <alignment horizontal="center" vertical="center" wrapText="1" shrinkToFit="1"/>
      <protection hidden="1"/>
    </xf>
    <xf numFmtId="0" fontId="4" fillId="18" borderId="137" xfId="0" applyFont="1" applyFill="1" applyBorder="1" applyAlignment="1" applyProtection="1">
      <alignment horizontal="center" vertical="center"/>
      <protection hidden="1"/>
    </xf>
    <xf numFmtId="0" fontId="4" fillId="0" borderId="81" xfId="0" applyFont="1" applyBorder="1" applyAlignment="1" applyProtection="1">
      <alignment horizontal="center" vertical="center"/>
      <protection locked="0"/>
    </xf>
    <xf numFmtId="0" fontId="4" fillId="0" borderId="103" xfId="0" applyFont="1" applyBorder="1" applyAlignment="1" applyProtection="1">
      <alignment horizontal="center" vertical="center"/>
      <protection locked="0"/>
    </xf>
    <xf numFmtId="0" fontId="6" fillId="18" borderId="157" xfId="0" applyFont="1" applyFill="1" applyBorder="1" applyAlignment="1" applyProtection="1">
      <alignment horizontal="center" vertical="center" wrapText="1" shrinkToFit="1"/>
      <protection hidden="1"/>
    </xf>
    <xf numFmtId="0" fontId="24" fillId="19" borderId="17" xfId="0" applyFont="1" applyFill="1" applyBorder="1" applyAlignment="1" applyProtection="1">
      <alignment horizontal="center" vertical="center" wrapText="1" shrinkToFit="1"/>
      <protection hidden="1"/>
    </xf>
    <xf numFmtId="0" fontId="25" fillId="19" borderId="15" xfId="0" applyFont="1" applyFill="1" applyBorder="1" applyAlignment="1" applyProtection="1">
      <alignment horizontal="center" vertical="center" wrapText="1"/>
      <protection hidden="1"/>
    </xf>
    <xf numFmtId="0" fontId="24" fillId="19" borderId="130" xfId="0" applyFont="1" applyFill="1" applyBorder="1" applyAlignment="1" applyProtection="1">
      <alignment horizontal="center" vertical="center" wrapText="1" shrinkToFit="1"/>
      <protection hidden="1"/>
    </xf>
    <xf numFmtId="0" fontId="25" fillId="19" borderId="131" xfId="0" applyFont="1" applyFill="1" applyBorder="1" applyAlignment="1" applyProtection="1">
      <alignment horizontal="center" vertical="center" wrapText="1"/>
      <protection hidden="1"/>
    </xf>
    <xf numFmtId="0" fontId="6" fillId="19" borderId="131" xfId="0" applyFont="1" applyFill="1" applyBorder="1" applyAlignment="1" applyProtection="1">
      <alignment horizontal="center" vertical="center" wrapText="1" shrinkToFit="1"/>
      <protection hidden="1"/>
    </xf>
    <xf numFmtId="0" fontId="24" fillId="0" borderId="129" xfId="0" applyFont="1" applyBorder="1" applyAlignment="1" applyProtection="1">
      <alignment horizontal="center" vertical="center"/>
      <protection locked="0"/>
    </xf>
    <xf numFmtId="0" fontId="24" fillId="0" borderId="132" xfId="0" applyFont="1" applyBorder="1" applyAlignment="1" applyProtection="1">
      <alignment horizontal="center" vertical="center"/>
      <protection locked="0"/>
    </xf>
    <xf numFmtId="0" fontId="24" fillId="19" borderId="75" xfId="0" applyFont="1" applyFill="1" applyBorder="1" applyAlignment="1" applyProtection="1">
      <alignment horizontal="center" vertical="center" wrapText="1" shrinkToFit="1"/>
      <protection hidden="1"/>
    </xf>
    <xf numFmtId="0" fontId="25" fillId="19" borderId="76" xfId="0" applyFont="1" applyFill="1" applyBorder="1" applyAlignment="1" applyProtection="1">
      <alignment horizontal="center" vertical="center" wrapText="1"/>
      <protection hidden="1"/>
    </xf>
    <xf numFmtId="0" fontId="6" fillId="19" borderId="76" xfId="0" applyFont="1" applyFill="1" applyBorder="1" applyAlignment="1" applyProtection="1">
      <alignment horizontal="center" vertical="center" wrapText="1" shrinkToFit="1"/>
      <protection hidden="1"/>
    </xf>
    <xf numFmtId="0" fontId="24" fillId="0" borderId="74" xfId="0" applyFont="1" applyBorder="1" applyAlignment="1" applyProtection="1">
      <alignment horizontal="center" vertical="center"/>
      <protection locked="0"/>
    </xf>
    <xf numFmtId="0" fontId="24" fillId="0" borderId="77" xfId="0" applyFont="1" applyBorder="1" applyAlignment="1" applyProtection="1">
      <alignment horizontal="center" vertical="center"/>
      <protection locked="0"/>
    </xf>
    <xf numFmtId="0" fontId="6" fillId="19" borderId="9" xfId="0" applyFont="1" applyFill="1" applyBorder="1" applyAlignment="1" applyProtection="1">
      <alignment horizontal="center" vertical="center" wrapText="1" shrinkToFit="1"/>
      <protection hidden="1"/>
    </xf>
    <xf numFmtId="0" fontId="24" fillId="0" borderId="3" xfId="0" applyFont="1" applyBorder="1" applyAlignment="1" applyProtection="1">
      <alignment horizontal="center" vertical="center"/>
      <protection locked="0"/>
    </xf>
    <xf numFmtId="0" fontId="24" fillId="0" borderId="40" xfId="0" applyFont="1" applyBorder="1" applyAlignment="1" applyProtection="1">
      <alignment horizontal="center" vertical="center"/>
      <protection locked="0"/>
    </xf>
    <xf numFmtId="0" fontId="6" fillId="19" borderId="72" xfId="0" applyFont="1" applyFill="1" applyBorder="1" applyAlignment="1" applyProtection="1">
      <alignment horizontal="center" vertical="center" wrapText="1" shrinkToFit="1"/>
      <protection hidden="1"/>
    </xf>
    <xf numFmtId="0" fontId="6" fillId="19" borderId="82" xfId="0" applyFont="1" applyFill="1" applyBorder="1" applyAlignment="1" applyProtection="1">
      <alignment horizontal="center" vertical="center" wrapText="1" shrinkToFit="1"/>
      <protection hidden="1"/>
    </xf>
    <xf numFmtId="0" fontId="6" fillId="0" borderId="17"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40" xfId="0" applyFont="1" applyBorder="1" applyAlignment="1">
      <alignment horizontal="center" vertical="center" wrapText="1"/>
    </xf>
    <xf numFmtId="0" fontId="2" fillId="0" borderId="37" xfId="0" applyFont="1" applyBorder="1" applyAlignment="1" applyProtection="1">
      <alignment horizontal="center" textRotation="90" wrapText="1"/>
      <protection hidden="1"/>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136" xfId="0" applyFont="1" applyBorder="1" applyAlignment="1">
      <alignment horizontal="center" vertical="center" wrapText="1"/>
    </xf>
    <xf numFmtId="0" fontId="2" fillId="0" borderId="38" xfId="0" applyFont="1" applyBorder="1" applyAlignment="1" applyProtection="1">
      <alignment horizontal="center" textRotation="90" wrapText="1"/>
      <protection hidden="1"/>
    </xf>
    <xf numFmtId="0" fontId="6" fillId="0" borderId="75" xfId="0" applyFont="1" applyBorder="1" applyAlignment="1">
      <alignment horizontal="center" vertical="center" wrapText="1"/>
    </xf>
    <xf numFmtId="0" fontId="6" fillId="13" borderId="168" xfId="0" applyFont="1" applyFill="1" applyBorder="1" applyAlignment="1" applyProtection="1">
      <alignment horizontal="center" textRotation="90" wrapText="1"/>
      <protection hidden="1"/>
    </xf>
    <xf numFmtId="164" fontId="6" fillId="0" borderId="72" xfId="0" applyNumberFormat="1" applyFont="1" applyBorder="1" applyAlignment="1">
      <alignment horizontal="center" vertical="center" wrapText="1"/>
    </xf>
    <xf numFmtId="164" fontId="6" fillId="0" borderId="128" xfId="0" applyNumberFormat="1" applyFont="1" applyBorder="1" applyAlignment="1">
      <alignment horizontal="center" vertical="center" wrapText="1"/>
    </xf>
    <xf numFmtId="164" fontId="6" fillId="0" borderId="168" xfId="0" applyNumberFormat="1" applyFont="1" applyBorder="1" applyAlignment="1">
      <alignment horizontal="center" vertical="center" wrapText="1"/>
    </xf>
    <xf numFmtId="164" fontId="6" fillId="0" borderId="17" xfId="0" applyNumberFormat="1" applyFont="1" applyBorder="1" applyAlignment="1">
      <alignment horizontal="center" vertical="center" wrapText="1"/>
    </xf>
    <xf numFmtId="164" fontId="6" fillId="0" borderId="130" xfId="0" applyNumberFormat="1" applyFont="1" applyBorder="1" applyAlignment="1">
      <alignment horizontal="center" vertical="center" wrapText="1"/>
    </xf>
    <xf numFmtId="164" fontId="6" fillId="0" borderId="140" xfId="0" applyNumberFormat="1" applyFont="1" applyBorder="1" applyAlignment="1">
      <alignment horizontal="center" vertical="center" wrapText="1"/>
    </xf>
    <xf numFmtId="0" fontId="6" fillId="18" borderId="13" xfId="0" applyFont="1" applyFill="1" applyBorder="1" applyAlignment="1">
      <alignment horizontal="center" vertical="center" wrapText="1"/>
    </xf>
    <xf numFmtId="164" fontId="6" fillId="0" borderId="131" xfId="0" applyNumberFormat="1" applyFont="1" applyBorder="1" applyAlignment="1">
      <alignment horizontal="center" vertical="center" wrapText="1"/>
    </xf>
    <xf numFmtId="0" fontId="6" fillId="18" borderId="132" xfId="0" applyFont="1" applyFill="1" applyBorder="1" applyAlignment="1">
      <alignment horizontal="center" vertical="center" wrapText="1"/>
    </xf>
    <xf numFmtId="164" fontId="6" fillId="0" borderId="134" xfId="0" applyNumberFormat="1" applyFont="1" applyBorder="1" applyAlignment="1">
      <alignment horizontal="center" vertical="center" wrapText="1"/>
    </xf>
    <xf numFmtId="0" fontId="6" fillId="18" borderId="136" xfId="0" applyFont="1" applyFill="1" applyBorder="1" applyAlignment="1">
      <alignment horizontal="center" vertical="center" wrapText="1"/>
    </xf>
    <xf numFmtId="164" fontId="6" fillId="0" borderId="76" xfId="0" applyNumberFormat="1" applyFont="1" applyBorder="1" applyAlignment="1">
      <alignment horizontal="center" vertical="center" wrapText="1"/>
    </xf>
    <xf numFmtId="0" fontId="6" fillId="18" borderId="77" xfId="0" applyFont="1" applyFill="1" applyBorder="1" applyAlignment="1">
      <alignment horizontal="center" vertical="center" wrapText="1"/>
    </xf>
    <xf numFmtId="0" fontId="16" fillId="4" borderId="17" xfId="0" applyFont="1" applyFill="1" applyBorder="1" applyAlignment="1">
      <alignment horizontal="center" vertical="center" textRotation="90" wrapText="1"/>
    </xf>
    <xf numFmtId="0" fontId="2" fillId="5" borderId="134" xfId="0" applyFont="1" applyFill="1" applyBorder="1" applyAlignment="1" applyProtection="1">
      <alignment horizontal="center" textRotation="90" wrapText="1"/>
      <protection hidden="1"/>
    </xf>
    <xf numFmtId="0" fontId="2" fillId="5" borderId="135" xfId="0" applyFont="1" applyFill="1" applyBorder="1" applyAlignment="1" applyProtection="1">
      <alignment horizontal="center" textRotation="90" wrapText="1"/>
      <protection hidden="1"/>
    </xf>
    <xf numFmtId="0" fontId="2" fillId="5" borderId="136" xfId="0" applyFont="1" applyFill="1" applyBorder="1" applyAlignment="1" applyProtection="1">
      <alignment horizontal="center" textRotation="90" wrapText="1"/>
      <protection hidden="1"/>
    </xf>
    <xf numFmtId="0" fontId="6" fillId="18" borderId="131" xfId="0" applyFont="1" applyFill="1" applyBorder="1" applyAlignment="1">
      <alignment horizontal="center" vertical="center" wrapText="1"/>
    </xf>
    <xf numFmtId="0" fontId="6" fillId="18" borderId="134" xfId="0" applyFont="1" applyFill="1" applyBorder="1" applyAlignment="1">
      <alignment horizontal="center" vertical="center" wrapText="1"/>
    </xf>
    <xf numFmtId="0" fontId="6" fillId="18" borderId="76" xfId="0" applyFont="1" applyFill="1" applyBorder="1" applyAlignment="1">
      <alignment horizontal="center" vertical="center" wrapText="1"/>
    </xf>
    <xf numFmtId="164" fontId="6" fillId="0" borderId="130" xfId="2" applyNumberFormat="1" applyFont="1" applyFill="1" applyBorder="1" applyAlignment="1" applyProtection="1">
      <alignment horizontal="center" vertical="center" wrapText="1" shrinkToFit="1"/>
      <protection locked="0" hidden="1"/>
    </xf>
    <xf numFmtId="164" fontId="6" fillId="0" borderId="140" xfId="0" applyNumberFormat="1" applyFont="1" applyBorder="1" applyAlignment="1" applyProtection="1">
      <alignment horizontal="center" vertical="center" wrapText="1" shrinkToFit="1"/>
      <protection locked="0" hidden="1"/>
    </xf>
    <xf numFmtId="0" fontId="6" fillId="18" borderId="128" xfId="0" applyFont="1" applyFill="1" applyBorder="1" applyAlignment="1" applyProtection="1">
      <alignment horizontal="center" vertical="center" wrapText="1" shrinkToFit="1"/>
      <protection hidden="1"/>
    </xf>
    <xf numFmtId="0" fontId="6" fillId="18" borderId="133" xfId="0" applyFont="1" applyFill="1" applyBorder="1" applyAlignment="1" applyProtection="1">
      <alignment horizontal="center" vertical="center" wrapText="1" shrinkToFit="1"/>
      <protection hidden="1"/>
    </xf>
    <xf numFmtId="2" fontId="6" fillId="0" borderId="13" xfId="0" applyNumberFormat="1" applyFont="1" applyBorder="1" applyAlignment="1" applyProtection="1">
      <alignment horizontal="center" vertical="center" wrapText="1" shrinkToFit="1"/>
      <protection locked="0" hidden="1"/>
    </xf>
    <xf numFmtId="2" fontId="6" fillId="0" borderId="132" xfId="0" applyNumberFormat="1" applyFont="1" applyBorder="1" applyAlignment="1" applyProtection="1">
      <alignment horizontal="center" vertical="center" wrapText="1" shrinkToFit="1"/>
      <protection locked="0" hidden="1"/>
    </xf>
    <xf numFmtId="2" fontId="6" fillId="0" borderId="77" xfId="0" applyNumberFormat="1" applyFont="1" applyBorder="1" applyAlignment="1" applyProtection="1">
      <alignment horizontal="center" vertical="center" wrapText="1" shrinkToFit="1"/>
      <protection locked="0" hidden="1"/>
    </xf>
    <xf numFmtId="0" fontId="5" fillId="17" borderId="17" xfId="0" applyFont="1" applyFill="1" applyBorder="1" applyAlignment="1" applyProtection="1">
      <alignment horizontal="left" vertical="center" wrapText="1"/>
      <protection hidden="1"/>
    </xf>
    <xf numFmtId="0" fontId="5" fillId="17" borderId="130" xfId="0" applyFont="1" applyFill="1" applyBorder="1" applyAlignment="1" applyProtection="1">
      <alignment horizontal="left" vertical="center" wrapText="1"/>
      <protection hidden="1"/>
    </xf>
    <xf numFmtId="0" fontId="5" fillId="17" borderId="75" xfId="0" applyFont="1" applyFill="1" applyBorder="1" applyAlignment="1" applyProtection="1">
      <alignment horizontal="left" vertical="center" wrapText="1"/>
      <protection hidden="1"/>
    </xf>
    <xf numFmtId="0" fontId="6" fillId="8" borderId="48" xfId="0" applyFont="1" applyFill="1" applyBorder="1" applyAlignment="1">
      <alignment horizontal="center" vertical="center"/>
    </xf>
    <xf numFmtId="0" fontId="6" fillId="8" borderId="49" xfId="0" applyFont="1" applyFill="1" applyBorder="1" applyAlignment="1">
      <alignment horizontal="center" vertical="center"/>
    </xf>
    <xf numFmtId="0" fontId="6" fillId="8" borderId="50" xfId="0" applyFont="1" applyFill="1" applyBorder="1" applyAlignment="1">
      <alignment horizontal="center" vertical="center"/>
    </xf>
    <xf numFmtId="0" fontId="6" fillId="8" borderId="48" xfId="0" applyFont="1" applyFill="1" applyBorder="1" applyAlignment="1">
      <alignment horizontal="center" vertical="center" shrinkToFit="1"/>
    </xf>
    <xf numFmtId="0" fontId="6" fillId="8" borderId="121" xfId="0" applyFont="1" applyFill="1" applyBorder="1" applyAlignment="1">
      <alignment horizontal="center" vertical="center"/>
    </xf>
    <xf numFmtId="0" fontId="6" fillId="8" borderId="147" xfId="0" applyFont="1" applyFill="1" applyBorder="1" applyAlignment="1">
      <alignment horizontal="center" vertical="center"/>
    </xf>
    <xf numFmtId="0" fontId="6" fillId="8" borderId="154" xfId="0" applyFont="1" applyFill="1" applyBorder="1" applyAlignment="1">
      <alignment horizontal="center" vertical="center" shrinkToFit="1"/>
    </xf>
    <xf numFmtId="0" fontId="6" fillId="8" borderId="152" xfId="0" applyFont="1" applyFill="1" applyBorder="1" applyAlignment="1">
      <alignment horizontal="center" vertical="center" shrinkToFit="1"/>
    </xf>
    <xf numFmtId="0" fontId="6" fillId="8" borderId="153" xfId="0" applyFont="1" applyFill="1" applyBorder="1" applyAlignment="1">
      <alignment horizontal="center" vertical="center" shrinkToFit="1"/>
    </xf>
    <xf numFmtId="0" fontId="6" fillId="8" borderId="115" xfId="0" applyFont="1" applyFill="1" applyBorder="1" applyAlignment="1">
      <alignment horizontal="center" vertical="center" shrinkToFit="1"/>
    </xf>
    <xf numFmtId="0" fontId="6" fillId="8" borderId="55" xfId="0" applyFont="1" applyFill="1" applyBorder="1" applyAlignment="1">
      <alignment horizontal="center" vertical="center"/>
    </xf>
    <xf numFmtId="0" fontId="6" fillId="8" borderId="56" xfId="0" applyFont="1" applyFill="1" applyBorder="1" applyAlignment="1">
      <alignment horizontal="center" vertical="center"/>
    </xf>
    <xf numFmtId="0" fontId="6" fillId="8" borderId="57" xfId="0" applyFont="1" applyFill="1" applyBorder="1" applyAlignment="1">
      <alignment horizontal="center" vertical="center"/>
    </xf>
    <xf numFmtId="0" fontId="6" fillId="8" borderId="55" xfId="0" applyFont="1" applyFill="1" applyBorder="1" applyAlignment="1">
      <alignment horizontal="center" vertical="center" shrinkToFit="1"/>
    </xf>
    <xf numFmtId="0" fontId="6" fillId="8" borderId="165" xfId="0" applyFont="1" applyFill="1" applyBorder="1" applyAlignment="1">
      <alignment horizontal="center" vertical="center"/>
    </xf>
    <xf numFmtId="0" fontId="6" fillId="8" borderId="59" xfId="0" applyFont="1" applyFill="1" applyBorder="1" applyAlignment="1">
      <alignment horizontal="center" vertical="center"/>
    </xf>
    <xf numFmtId="0" fontId="6" fillId="8" borderId="60" xfId="0" applyFont="1" applyFill="1" applyBorder="1" applyAlignment="1">
      <alignment horizontal="center" vertical="center" shrinkToFit="1"/>
    </xf>
    <xf numFmtId="0" fontId="6" fillId="8" borderId="58" xfId="0" applyFont="1" applyFill="1" applyBorder="1" applyAlignment="1">
      <alignment horizontal="center" vertical="center" shrinkToFit="1"/>
    </xf>
    <xf numFmtId="0" fontId="6" fillId="8" borderId="61" xfId="0" applyFont="1" applyFill="1" applyBorder="1" applyAlignment="1">
      <alignment horizontal="center" vertical="center" shrinkToFit="1"/>
    </xf>
    <xf numFmtId="0" fontId="6" fillId="8" borderId="57" xfId="0" applyFont="1" applyFill="1" applyBorder="1" applyAlignment="1">
      <alignment horizontal="center" vertical="center" shrinkToFit="1"/>
    </xf>
    <xf numFmtId="0" fontId="6" fillId="8" borderId="117" xfId="0" applyFont="1" applyFill="1" applyBorder="1" applyAlignment="1">
      <alignment horizontal="center" vertical="center" shrinkToFit="1"/>
    </xf>
    <xf numFmtId="0" fontId="2" fillId="8" borderId="55" xfId="0" applyFont="1" applyFill="1" applyBorder="1" applyAlignment="1">
      <alignment horizontal="center" vertical="center" wrapText="1"/>
    </xf>
    <xf numFmtId="0" fontId="6" fillId="8" borderId="149" xfId="0" applyFont="1" applyFill="1" applyBorder="1" applyAlignment="1">
      <alignment horizontal="center" vertical="center"/>
    </xf>
    <xf numFmtId="0" fontId="6" fillId="8" borderId="114" xfId="0" applyFont="1" applyFill="1" applyBorder="1" applyAlignment="1">
      <alignment horizontal="center" vertical="center"/>
    </xf>
    <xf numFmtId="0" fontId="6" fillId="8" borderId="67" xfId="0" applyFont="1" applyFill="1" applyBorder="1" applyAlignment="1">
      <alignment horizontal="center" vertical="center"/>
    </xf>
    <xf numFmtId="0" fontId="6" fillId="8" borderId="65" xfId="0" applyFont="1" applyFill="1" applyBorder="1" applyAlignment="1">
      <alignment horizontal="center" vertical="center"/>
    </xf>
    <xf numFmtId="0" fontId="6" fillId="8" borderId="66" xfId="0" applyFont="1" applyFill="1" applyBorder="1" applyAlignment="1">
      <alignment horizontal="center" vertical="center"/>
    </xf>
    <xf numFmtId="0" fontId="6" fillId="8" borderId="118" xfId="0" applyFont="1" applyFill="1" applyBorder="1" applyAlignment="1">
      <alignment horizontal="center" vertical="center"/>
    </xf>
    <xf numFmtId="0" fontId="6" fillId="8" borderId="180" xfId="0" applyFont="1" applyFill="1" applyBorder="1" applyAlignment="1">
      <alignment horizontal="center" vertical="center"/>
    </xf>
    <xf numFmtId="0" fontId="6" fillId="8" borderId="181" xfId="0" applyFont="1" applyFill="1" applyBorder="1" applyAlignment="1">
      <alignment horizontal="center" vertical="center" shrinkToFit="1"/>
    </xf>
    <xf numFmtId="0" fontId="6" fillId="8" borderId="171" xfId="0" applyFont="1" applyFill="1" applyBorder="1" applyAlignment="1">
      <alignment horizontal="center" vertical="center" shrinkToFit="1"/>
    </xf>
    <xf numFmtId="0" fontId="6" fillId="8" borderId="182" xfId="0" applyFont="1" applyFill="1" applyBorder="1" applyAlignment="1">
      <alignment horizontal="center" vertical="center" shrinkToFit="1"/>
    </xf>
    <xf numFmtId="0" fontId="6" fillId="8" borderId="119" xfId="0" applyFont="1" applyFill="1" applyBorder="1" applyAlignment="1">
      <alignment horizontal="center" vertical="center" shrinkToFit="1"/>
    </xf>
    <xf numFmtId="0" fontId="6" fillId="8" borderId="46"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58" xfId="0" applyFont="1" applyFill="1" applyBorder="1" applyAlignment="1">
      <alignment horizontal="center" vertical="center"/>
    </xf>
    <xf numFmtId="0" fontId="6" fillId="8" borderId="60" xfId="0" applyFont="1" applyFill="1" applyBorder="1" applyAlignment="1">
      <alignment horizontal="center" vertical="center"/>
    </xf>
    <xf numFmtId="0" fontId="6" fillId="8" borderId="59" xfId="0" applyFont="1" applyFill="1" applyBorder="1" applyAlignment="1">
      <alignment horizontal="center" vertical="center" shrinkToFit="1"/>
    </xf>
    <xf numFmtId="0" fontId="6" fillId="8" borderId="53" xfId="0" applyFont="1" applyFill="1" applyBorder="1" applyAlignment="1">
      <alignment horizontal="center" vertical="center"/>
    </xf>
    <xf numFmtId="0" fontId="6" fillId="8" borderId="53" xfId="0" applyFont="1" applyFill="1" applyBorder="1" applyAlignment="1">
      <alignment horizontal="center" vertical="center" shrinkToFit="1"/>
    </xf>
    <xf numFmtId="0" fontId="6" fillId="8" borderId="68" xfId="0" applyFont="1" applyFill="1" applyBorder="1" applyAlignment="1">
      <alignment horizontal="center" vertical="center"/>
    </xf>
    <xf numFmtId="0" fontId="6" fillId="8" borderId="54" xfId="0" applyFont="1" applyFill="1" applyBorder="1" applyAlignment="1">
      <alignment horizontal="center" vertical="center"/>
    </xf>
    <xf numFmtId="0" fontId="6" fillId="8" borderId="56" xfId="0" applyFont="1" applyFill="1" applyBorder="1" applyAlignment="1">
      <alignment horizontal="center" vertical="center" shrinkToFit="1"/>
    </xf>
    <xf numFmtId="0" fontId="6" fillId="8" borderId="67" xfId="0" applyFont="1" applyFill="1" applyBorder="1" applyAlignment="1">
      <alignment horizontal="center" vertical="center" shrinkToFit="1"/>
    </xf>
    <xf numFmtId="0" fontId="6" fillId="8" borderId="68" xfId="0" applyFont="1" applyFill="1" applyBorder="1" applyAlignment="1">
      <alignment horizontal="center" vertical="center" shrinkToFit="1"/>
    </xf>
    <xf numFmtId="0" fontId="6" fillId="8" borderId="47" xfId="0" applyFont="1" applyFill="1" applyBorder="1" applyAlignment="1">
      <alignment horizontal="center" vertical="center"/>
    </xf>
    <xf numFmtId="0" fontId="6" fillId="8" borderId="50" xfId="0" applyFont="1" applyFill="1" applyBorder="1" applyAlignment="1">
      <alignment horizontal="center" vertical="center" shrinkToFit="1"/>
    </xf>
    <xf numFmtId="0" fontId="6" fillId="8" borderId="49" xfId="0" applyFont="1" applyFill="1" applyBorder="1" applyAlignment="1">
      <alignment horizontal="center" vertical="center" shrinkToFit="1"/>
    </xf>
    <xf numFmtId="0" fontId="6" fillId="8" borderId="46" xfId="0" applyFont="1" applyFill="1" applyBorder="1" applyAlignment="1">
      <alignment horizontal="center" vertical="center" shrinkToFit="1"/>
    </xf>
    <xf numFmtId="0" fontId="6" fillId="8" borderId="64" xfId="0" applyFont="1" applyFill="1" applyBorder="1" applyAlignment="1">
      <alignment horizontal="center" vertical="center"/>
    </xf>
    <xf numFmtId="0" fontId="6" fillId="8" borderId="65" xfId="0" applyFont="1" applyFill="1" applyBorder="1" applyAlignment="1">
      <alignment horizontal="center" vertical="center" shrinkToFit="1"/>
    </xf>
    <xf numFmtId="0" fontId="6" fillId="8" borderId="66" xfId="0" applyFont="1" applyFill="1" applyBorder="1" applyAlignment="1">
      <alignment horizontal="center" vertical="center" shrinkToFit="1"/>
    </xf>
    <xf numFmtId="0" fontId="6" fillId="8" borderId="131" xfId="0" applyFont="1" applyFill="1" applyBorder="1" applyAlignment="1" applyProtection="1">
      <alignment horizontal="center" vertical="center" wrapText="1" shrinkToFit="1"/>
      <protection locked="0" hidden="1"/>
    </xf>
    <xf numFmtId="0" fontId="4" fillId="8" borderId="12" xfId="0" applyFont="1" applyFill="1" applyBorder="1" applyAlignment="1" applyProtection="1">
      <alignment horizontal="center" vertical="center"/>
      <protection locked="0" hidden="1"/>
    </xf>
    <xf numFmtId="0" fontId="4" fillId="8" borderId="17" xfId="0" applyFont="1" applyFill="1" applyBorder="1" applyAlignment="1" applyProtection="1">
      <alignment horizontal="center" vertical="center"/>
      <protection locked="0" hidden="1"/>
    </xf>
    <xf numFmtId="0" fontId="4" fillId="8" borderId="15" xfId="0" applyFont="1" applyFill="1" applyBorder="1" applyAlignment="1" applyProtection="1">
      <alignment horizontal="center" vertical="center"/>
      <protection locked="0" hidden="1"/>
    </xf>
    <xf numFmtId="0" fontId="3" fillId="8" borderId="12" xfId="0" applyFont="1" applyFill="1" applyBorder="1" applyAlignment="1" applyProtection="1">
      <alignment horizontal="center" vertical="center" wrapText="1" shrinkToFit="1"/>
      <protection hidden="1"/>
    </xf>
    <xf numFmtId="0" fontId="4" fillId="8" borderId="13" xfId="0" applyFont="1" applyFill="1" applyBorder="1" applyAlignment="1" applyProtection="1">
      <alignment horizontal="center" vertical="center"/>
      <protection locked="0" hidden="1"/>
    </xf>
    <xf numFmtId="0" fontId="4" fillId="8" borderId="9" xfId="0" applyFont="1" applyFill="1" applyBorder="1" applyAlignment="1" applyProtection="1">
      <alignment horizontal="center" vertical="center"/>
      <protection locked="0" hidden="1"/>
    </xf>
    <xf numFmtId="0" fontId="4" fillId="8" borderId="40" xfId="0" applyFont="1" applyFill="1" applyBorder="1" applyAlignment="1" applyProtection="1">
      <alignment horizontal="center" vertical="center"/>
      <protection locked="0" hidden="1"/>
    </xf>
    <xf numFmtId="0" fontId="6" fillId="8" borderId="41" xfId="0" applyFont="1" applyFill="1" applyBorder="1" applyAlignment="1" applyProtection="1">
      <alignment horizontal="center" vertical="center" wrapText="1" shrinkToFit="1"/>
      <protection locked="0" hidden="1"/>
    </xf>
    <xf numFmtId="0" fontId="6" fillId="8" borderId="3" xfId="0" applyFont="1" applyFill="1" applyBorder="1" applyAlignment="1" applyProtection="1">
      <alignment horizontal="center" vertical="center" wrapText="1" shrinkToFit="1"/>
      <protection locked="0" hidden="1"/>
    </xf>
    <xf numFmtId="0" fontId="6" fillId="8" borderId="73" xfId="0" applyFont="1" applyFill="1" applyBorder="1" applyAlignment="1" applyProtection="1">
      <alignment horizontal="center" vertical="center" wrapText="1" shrinkToFit="1"/>
      <protection locked="0" hidden="1"/>
    </xf>
    <xf numFmtId="0" fontId="4" fillId="8" borderId="129" xfId="0" applyFont="1" applyFill="1" applyBorder="1" applyAlignment="1" applyProtection="1">
      <alignment horizontal="center" vertical="center"/>
      <protection locked="0" hidden="1"/>
    </xf>
    <xf numFmtId="0" fontId="4" fillId="8" borderId="130" xfId="0" applyFont="1" applyFill="1" applyBorder="1" applyAlignment="1" applyProtection="1">
      <alignment horizontal="center" vertical="center"/>
      <protection locked="0" hidden="1"/>
    </xf>
    <xf numFmtId="0" fontId="4" fillId="8" borderId="131" xfId="0" applyFont="1" applyFill="1" applyBorder="1" applyAlignment="1" applyProtection="1">
      <alignment horizontal="center" vertical="center"/>
      <protection locked="0" hidden="1"/>
    </xf>
    <xf numFmtId="0" fontId="3" fillId="8" borderId="129" xfId="0" applyFont="1" applyFill="1" applyBorder="1" applyAlignment="1" applyProtection="1">
      <alignment horizontal="center" vertical="center" wrapText="1" shrinkToFit="1"/>
      <protection hidden="1"/>
    </xf>
    <xf numFmtId="0" fontId="4" fillId="8" borderId="132" xfId="0" applyFont="1" applyFill="1" applyBorder="1" applyAlignment="1" applyProtection="1">
      <alignment horizontal="center" vertical="center"/>
      <protection locked="0" hidden="1"/>
    </xf>
    <xf numFmtId="0" fontId="4" fillId="8" borderId="129" xfId="0" applyFont="1" applyFill="1" applyBorder="1" applyAlignment="1">
      <alignment horizontal="center" vertical="center"/>
    </xf>
    <xf numFmtId="0" fontId="4" fillId="8" borderId="135" xfId="0" applyFont="1" applyFill="1" applyBorder="1" applyAlignment="1" applyProtection="1">
      <alignment horizontal="center" vertical="center"/>
      <protection locked="0" hidden="1"/>
    </xf>
    <xf numFmtId="0" fontId="4" fillId="8" borderId="140" xfId="0" applyFont="1" applyFill="1" applyBorder="1" applyAlignment="1" applyProtection="1">
      <alignment horizontal="center" vertical="center"/>
      <protection locked="0" hidden="1"/>
    </xf>
    <xf numFmtId="0" fontId="4" fillId="8" borderId="76" xfId="0" applyFont="1" applyFill="1" applyBorder="1" applyAlignment="1" applyProtection="1">
      <alignment horizontal="center" vertical="center"/>
      <protection locked="0" hidden="1"/>
    </xf>
    <xf numFmtId="0" fontId="4" fillId="8" borderId="74" xfId="0" applyFont="1" applyFill="1" applyBorder="1" applyAlignment="1" applyProtection="1">
      <alignment horizontal="center" vertical="center"/>
      <protection locked="0" hidden="1"/>
    </xf>
    <xf numFmtId="0" fontId="4" fillId="8" borderId="77" xfId="0" applyFont="1" applyFill="1" applyBorder="1" applyAlignment="1" applyProtection="1">
      <alignment horizontal="center" vertical="center"/>
      <protection locked="0" hidden="1"/>
    </xf>
    <xf numFmtId="0" fontId="4" fillId="8" borderId="128" xfId="0" applyFont="1" applyFill="1" applyBorder="1" applyAlignment="1" applyProtection="1">
      <alignment horizontal="center" vertical="center"/>
      <protection locked="0" hidden="1"/>
    </xf>
    <xf numFmtId="0" fontId="6" fillId="8" borderId="134" xfId="0" applyFont="1" applyFill="1" applyBorder="1" applyAlignment="1" applyProtection="1">
      <alignment horizontal="center" vertical="center" wrapText="1" shrinkToFit="1"/>
      <protection locked="0" hidden="1"/>
    </xf>
    <xf numFmtId="0" fontId="6" fillId="8" borderId="140" xfId="0" applyFont="1" applyFill="1" applyBorder="1" applyAlignment="1" applyProtection="1">
      <alignment horizontal="center" vertical="center" wrapText="1" shrinkToFit="1"/>
      <protection locked="0" hidden="1"/>
    </xf>
    <xf numFmtId="0" fontId="4" fillId="8" borderId="3" xfId="0" applyFont="1" applyFill="1" applyBorder="1" applyAlignment="1" applyProtection="1">
      <alignment horizontal="center" vertical="center"/>
      <protection locked="0" hidden="1"/>
    </xf>
    <xf numFmtId="0" fontId="6" fillId="8" borderId="15" xfId="0" applyFont="1" applyFill="1" applyBorder="1" applyAlignment="1" applyProtection="1">
      <alignment horizontal="center" vertical="center" wrapText="1" shrinkToFit="1"/>
      <protection locked="0" hidden="1"/>
    </xf>
    <xf numFmtId="0" fontId="6" fillId="8" borderId="13" xfId="0" applyFont="1" applyFill="1" applyBorder="1" applyAlignment="1" applyProtection="1">
      <alignment horizontal="center" vertical="center" wrapText="1" shrinkToFit="1"/>
      <protection locked="0" hidden="1"/>
    </xf>
    <xf numFmtId="0" fontId="4" fillId="8" borderId="41" xfId="0" applyFont="1" applyFill="1" applyBorder="1" applyAlignment="1" applyProtection="1">
      <alignment horizontal="center" vertical="center"/>
      <protection locked="0" hidden="1"/>
    </xf>
    <xf numFmtId="0" fontId="6" fillId="8" borderId="132" xfId="0" applyFont="1" applyFill="1" applyBorder="1" applyAlignment="1" applyProtection="1">
      <alignment horizontal="center" vertical="center" wrapText="1" shrinkToFit="1"/>
      <protection locked="0" hidden="1"/>
    </xf>
    <xf numFmtId="0" fontId="6" fillId="8" borderId="76" xfId="0" applyFont="1" applyFill="1" applyBorder="1" applyAlignment="1" applyProtection="1">
      <alignment horizontal="center" vertical="center" wrapText="1" shrinkToFit="1"/>
      <protection locked="0" hidden="1"/>
    </xf>
    <xf numFmtId="0" fontId="6" fillId="8" borderId="77" xfId="0" applyFont="1" applyFill="1" applyBorder="1" applyAlignment="1" applyProtection="1">
      <alignment horizontal="center" vertical="center" wrapText="1" shrinkToFit="1"/>
      <protection locked="0" hidden="1"/>
    </xf>
    <xf numFmtId="0" fontId="4" fillId="8" borderId="72" xfId="0" applyFont="1" applyFill="1" applyBorder="1" applyAlignment="1" applyProtection="1">
      <alignment horizontal="center" vertical="center"/>
      <protection locked="0" hidden="1"/>
    </xf>
    <xf numFmtId="0" fontId="4" fillId="8" borderId="133" xfId="0" applyFont="1" applyFill="1" applyBorder="1" applyAlignment="1" applyProtection="1">
      <alignment horizontal="center" vertical="center"/>
      <protection locked="0" hidden="1"/>
    </xf>
    <xf numFmtId="0" fontId="4" fillId="8" borderId="168" xfId="0" applyFont="1" applyFill="1" applyBorder="1" applyAlignment="1" applyProtection="1">
      <alignment horizontal="center" vertical="center"/>
      <protection locked="0" hidden="1"/>
    </xf>
    <xf numFmtId="0" fontId="4" fillId="8" borderId="136" xfId="0" applyFont="1" applyFill="1" applyBorder="1" applyAlignment="1" applyProtection="1">
      <alignment horizontal="center" vertical="center"/>
      <protection locked="0" hidden="1"/>
    </xf>
    <xf numFmtId="0" fontId="6" fillId="8" borderId="135" xfId="0" applyFont="1" applyFill="1" applyBorder="1" applyAlignment="1" applyProtection="1">
      <alignment horizontal="center" vertical="center" wrapText="1" shrinkToFit="1"/>
      <protection locked="0" hidden="1"/>
    </xf>
    <xf numFmtId="0" fontId="4" fillId="8" borderId="134" xfId="0" applyFont="1" applyFill="1" applyBorder="1" applyAlignment="1" applyProtection="1">
      <alignment horizontal="center" vertical="center"/>
      <protection locked="0" hidden="1"/>
    </xf>
    <xf numFmtId="0" fontId="6" fillId="8" borderId="136" xfId="0" applyFont="1" applyFill="1" applyBorder="1" applyAlignment="1" applyProtection="1">
      <alignment horizontal="center" vertical="center" wrapText="1" shrinkToFit="1"/>
      <protection locked="0" hidden="1"/>
    </xf>
    <xf numFmtId="0" fontId="4" fillId="8" borderId="75" xfId="0" applyFont="1" applyFill="1" applyBorder="1" applyAlignment="1" applyProtection="1">
      <alignment horizontal="center" vertical="center"/>
      <protection locked="0" hidden="1"/>
    </xf>
    <xf numFmtId="0" fontId="6" fillId="8" borderId="40" xfId="0" applyFont="1" applyFill="1" applyBorder="1" applyAlignment="1" applyProtection="1">
      <alignment horizontal="center" vertical="center" wrapText="1" shrinkToFit="1"/>
      <protection locked="0" hidden="1"/>
    </xf>
    <xf numFmtId="0" fontId="4" fillId="8" borderId="38" xfId="0" applyFont="1" applyFill="1" applyBorder="1" applyAlignment="1" applyProtection="1">
      <alignment horizontal="center" vertical="center"/>
      <protection locked="0" hidden="1"/>
    </xf>
    <xf numFmtId="0" fontId="6" fillId="8" borderId="152" xfId="0" applyFont="1" applyFill="1" applyBorder="1" applyAlignment="1">
      <alignment horizontal="center" vertical="center"/>
    </xf>
    <xf numFmtId="0" fontId="6" fillId="8" borderId="153" xfId="0" applyFont="1" applyFill="1" applyBorder="1" applyAlignment="1">
      <alignment horizontal="center" vertical="center"/>
    </xf>
    <xf numFmtId="0" fontId="6" fillId="8" borderId="154" xfId="0" applyFont="1" applyFill="1" applyBorder="1" applyAlignment="1">
      <alignment horizontal="center" vertical="center"/>
    </xf>
    <xf numFmtId="0" fontId="6" fillId="8" borderId="151" xfId="0" applyFont="1" applyFill="1" applyBorder="1" applyAlignment="1">
      <alignment horizontal="center" vertical="center"/>
    </xf>
    <xf numFmtId="0" fontId="6" fillId="8" borderId="69" xfId="0" applyFont="1" applyFill="1" applyBorder="1" applyAlignment="1">
      <alignment horizontal="center" vertical="center" shrinkToFit="1"/>
    </xf>
    <xf numFmtId="0" fontId="6" fillId="8" borderId="114" xfId="0" applyFont="1" applyFill="1" applyBorder="1" applyAlignment="1">
      <alignment horizontal="center" vertical="center" shrinkToFit="1"/>
    </xf>
    <xf numFmtId="0" fontId="6" fillId="8" borderId="92" xfId="4" applyFont="1" applyFill="1" applyBorder="1" applyAlignment="1" applyProtection="1">
      <alignment horizontal="center" vertical="center" wrapText="1" shrinkToFit="1"/>
      <protection locked="0" hidden="1"/>
    </xf>
    <xf numFmtId="0" fontId="6" fillId="8" borderId="93" xfId="4" applyFont="1" applyFill="1" applyBorder="1" applyAlignment="1" applyProtection="1">
      <alignment horizontal="center" vertical="center" wrapText="1" shrinkToFit="1"/>
      <protection locked="0" hidden="1"/>
    </xf>
    <xf numFmtId="0" fontId="6" fillId="8" borderId="175" xfId="4" applyFont="1" applyFill="1" applyBorder="1" applyAlignment="1" applyProtection="1">
      <alignment horizontal="center" vertical="center" wrapText="1" shrinkToFit="1"/>
      <protection locked="0" hidden="1"/>
    </xf>
    <xf numFmtId="0" fontId="6" fillId="8" borderId="176" xfId="4" applyFont="1" applyFill="1" applyBorder="1" applyAlignment="1" applyProtection="1">
      <alignment horizontal="center" vertical="center" wrapText="1" shrinkToFit="1"/>
      <protection locked="0" hidden="1"/>
    </xf>
    <xf numFmtId="0" fontId="6" fillId="8" borderId="128" xfId="0" applyFont="1" applyFill="1" applyBorder="1" applyAlignment="1" applyProtection="1">
      <alignment horizontal="center" vertical="center" wrapText="1" shrinkToFit="1"/>
      <protection locked="0" hidden="1"/>
    </xf>
    <xf numFmtId="164" fontId="6" fillId="8" borderId="15" xfId="0" applyNumberFormat="1" applyFont="1" applyFill="1" applyBorder="1" applyAlignment="1" applyProtection="1">
      <alignment horizontal="center" vertical="center" wrapText="1" shrinkToFit="1"/>
      <protection locked="0" hidden="1"/>
    </xf>
    <xf numFmtId="164" fontId="6" fillId="8" borderId="13" xfId="0" applyNumberFormat="1" applyFont="1" applyFill="1" applyBorder="1" applyAlignment="1" applyProtection="1">
      <alignment horizontal="center" vertical="center" wrapText="1" shrinkToFit="1"/>
      <protection locked="0" hidden="1"/>
    </xf>
    <xf numFmtId="164" fontId="6" fillId="8" borderId="131" xfId="0" applyNumberFormat="1" applyFont="1" applyFill="1" applyBorder="1" applyAlignment="1" applyProtection="1">
      <alignment horizontal="center" vertical="center" wrapText="1" shrinkToFit="1"/>
      <protection locked="0" hidden="1"/>
    </xf>
    <xf numFmtId="164" fontId="6" fillId="8" borderId="132" xfId="0" applyNumberFormat="1" applyFont="1" applyFill="1" applyBorder="1" applyAlignment="1" applyProtection="1">
      <alignment horizontal="center" vertical="center" wrapText="1" shrinkToFit="1"/>
      <protection locked="0" hidden="1"/>
    </xf>
    <xf numFmtId="164" fontId="6" fillId="8" borderId="76" xfId="0" applyNumberFormat="1" applyFont="1" applyFill="1" applyBorder="1" applyAlignment="1" applyProtection="1">
      <alignment horizontal="center" vertical="center" wrapText="1" shrinkToFit="1"/>
      <protection locked="0" hidden="1"/>
    </xf>
    <xf numFmtId="164" fontId="6" fillId="8" borderId="77" xfId="0" applyNumberFormat="1" applyFont="1" applyFill="1" applyBorder="1" applyAlignment="1" applyProtection="1">
      <alignment horizontal="center" vertical="center" wrapText="1" shrinkToFit="1"/>
      <protection locked="0" hidden="1"/>
    </xf>
    <xf numFmtId="0" fontId="6" fillId="8" borderId="131" xfId="0" applyFont="1" applyFill="1" applyBorder="1" applyAlignment="1" applyProtection="1">
      <alignment horizontal="center" vertical="center" wrapText="1" shrinkToFit="1"/>
      <protection locked="0"/>
    </xf>
    <xf numFmtId="0" fontId="6" fillId="8" borderId="103" xfId="0" applyFont="1" applyFill="1" applyBorder="1" applyAlignment="1" applyProtection="1">
      <alignment horizontal="center" vertical="center" wrapText="1" shrinkToFit="1"/>
      <protection locked="0" hidden="1"/>
    </xf>
    <xf numFmtId="0" fontId="6" fillId="8" borderId="12" xfId="0" applyFont="1" applyFill="1" applyBorder="1" applyAlignment="1" applyProtection="1">
      <alignment horizontal="center" vertical="center"/>
      <protection locked="0" hidden="1"/>
    </xf>
    <xf numFmtId="0" fontId="6" fillId="8" borderId="13" xfId="0" applyFont="1" applyFill="1" applyBorder="1" applyAlignment="1" applyProtection="1">
      <alignment horizontal="center" vertical="center"/>
      <protection locked="0" hidden="1"/>
    </xf>
    <xf numFmtId="0" fontId="6" fillId="8" borderId="15" xfId="0" applyFont="1" applyFill="1" applyBorder="1" applyAlignment="1" applyProtection="1">
      <alignment horizontal="center" vertical="center"/>
      <protection locked="0" hidden="1"/>
    </xf>
    <xf numFmtId="0" fontId="6" fillId="8" borderId="129" xfId="0" applyFont="1" applyFill="1" applyBorder="1" applyAlignment="1" applyProtection="1">
      <alignment horizontal="center" vertical="center"/>
      <protection locked="0" hidden="1"/>
    </xf>
    <xf numFmtId="0" fontId="6" fillId="8" borderId="132" xfId="0" applyFont="1" applyFill="1" applyBorder="1" applyAlignment="1" applyProtection="1">
      <alignment horizontal="center" vertical="center"/>
      <protection locked="0" hidden="1"/>
    </xf>
    <xf numFmtId="0" fontId="6" fillId="8" borderId="131" xfId="0" applyFont="1" applyFill="1" applyBorder="1" applyAlignment="1" applyProtection="1">
      <alignment horizontal="center" vertical="center"/>
      <protection locked="0" hidden="1"/>
    </xf>
    <xf numFmtId="0" fontId="6" fillId="8" borderId="74" xfId="0" applyFont="1" applyFill="1" applyBorder="1" applyAlignment="1" applyProtection="1">
      <alignment horizontal="center" vertical="center"/>
      <protection locked="0" hidden="1"/>
    </xf>
    <xf numFmtId="0" fontId="6" fillId="8" borderId="77" xfId="0" applyFont="1" applyFill="1" applyBorder="1" applyAlignment="1" applyProtection="1">
      <alignment horizontal="center" vertical="center"/>
      <protection locked="0" hidden="1"/>
    </xf>
    <xf numFmtId="0" fontId="6" fillId="8" borderId="76" xfId="0" applyFont="1" applyFill="1" applyBorder="1" applyAlignment="1" applyProtection="1">
      <alignment horizontal="center" vertical="center"/>
      <protection locked="0" hidden="1"/>
    </xf>
    <xf numFmtId="16" fontId="6" fillId="8" borderId="132" xfId="0" applyNumberFormat="1" applyFont="1" applyFill="1" applyBorder="1" applyAlignment="1" applyProtection="1">
      <alignment horizontal="center" vertical="center" wrapText="1" shrinkToFit="1"/>
      <protection locked="0" hidden="1"/>
    </xf>
    <xf numFmtId="0" fontId="24" fillId="8" borderId="129" xfId="0" applyFont="1" applyFill="1" applyBorder="1" applyAlignment="1">
      <alignment horizontal="center" vertical="center"/>
    </xf>
    <xf numFmtId="0" fontId="24" fillId="8" borderId="129" xfId="0" applyFont="1" applyFill="1" applyBorder="1" applyAlignment="1">
      <alignment horizontal="center" vertical="center" wrapText="1"/>
    </xf>
    <xf numFmtId="0" fontId="25" fillId="8" borderId="129" xfId="0" applyFont="1" applyFill="1" applyBorder="1" applyAlignment="1">
      <alignment horizontal="center" vertical="center" wrapText="1"/>
    </xf>
    <xf numFmtId="0" fontId="4" fillId="8" borderId="37" xfId="0" applyFont="1" applyFill="1" applyBorder="1" applyAlignment="1" applyProtection="1">
      <alignment horizontal="center" vertical="center"/>
      <protection locked="0" hidden="1"/>
    </xf>
    <xf numFmtId="0" fontId="4" fillId="8" borderId="6" xfId="0" applyFont="1" applyFill="1" applyBorder="1" applyAlignment="1" applyProtection="1">
      <alignment horizontal="center" vertical="center"/>
      <protection locked="0" hidden="1"/>
    </xf>
    <xf numFmtId="0" fontId="4" fillId="8" borderId="25" xfId="0" applyFont="1" applyFill="1" applyBorder="1" applyAlignment="1" applyProtection="1">
      <alignment horizontal="center" vertical="center"/>
      <protection locked="0" hidden="1"/>
    </xf>
    <xf numFmtId="0" fontId="4" fillId="8" borderId="83" xfId="0" applyFont="1" applyFill="1" applyBorder="1" applyAlignment="1" applyProtection="1">
      <alignment horizontal="center" vertical="center"/>
      <protection locked="0" hidden="1"/>
    </xf>
    <xf numFmtId="0" fontId="6" fillId="8" borderId="83" xfId="0" applyFont="1" applyFill="1" applyBorder="1" applyAlignment="1" applyProtection="1">
      <alignment horizontal="center" vertical="center" wrapText="1" shrinkToFit="1"/>
      <protection locked="0" hidden="1"/>
    </xf>
    <xf numFmtId="0" fontId="6" fillId="8" borderId="6" xfId="0" applyFont="1" applyFill="1" applyBorder="1" applyAlignment="1" applyProtection="1">
      <alignment horizontal="center" vertical="center" wrapText="1" shrinkToFit="1"/>
      <protection locked="0" hidden="1"/>
    </xf>
    <xf numFmtId="0" fontId="6" fillId="8" borderId="38" xfId="0" applyFont="1" applyFill="1" applyBorder="1" applyAlignment="1" applyProtection="1">
      <alignment horizontal="center" vertical="center" wrapText="1" shrinkToFit="1"/>
      <protection locked="0" hidden="1"/>
    </xf>
    <xf numFmtId="0" fontId="4" fillId="8" borderId="81" xfId="0" applyFont="1" applyFill="1" applyBorder="1" applyAlignment="1" applyProtection="1">
      <alignment horizontal="center" vertical="center"/>
      <protection locked="0" hidden="1"/>
    </xf>
    <xf numFmtId="0" fontId="4" fillId="8" borderId="103" xfId="0" applyFont="1" applyFill="1" applyBorder="1" applyAlignment="1" applyProtection="1">
      <alignment horizontal="center" vertical="center"/>
      <protection locked="0" hidden="1"/>
    </xf>
    <xf numFmtId="0" fontId="6" fillId="8" borderId="84" xfId="0" applyFont="1" applyFill="1" applyBorder="1" applyAlignment="1" applyProtection="1">
      <alignment horizontal="center" vertical="center" wrapText="1" shrinkToFit="1"/>
      <protection locked="0" hidden="1"/>
    </xf>
    <xf numFmtId="0" fontId="4" fillId="8" borderId="112" xfId="0" applyFont="1" applyFill="1" applyBorder="1" applyAlignment="1" applyProtection="1">
      <alignment horizontal="center" vertical="center"/>
      <protection locked="0" hidden="1"/>
    </xf>
    <xf numFmtId="0" fontId="4" fillId="8" borderId="84" xfId="0" applyFont="1" applyFill="1" applyBorder="1" applyAlignment="1" applyProtection="1">
      <alignment horizontal="center" vertical="center"/>
      <protection locked="0" hidden="1"/>
    </xf>
    <xf numFmtId="0" fontId="6" fillId="8" borderId="81" xfId="0" applyFont="1" applyFill="1" applyBorder="1" applyAlignment="1" applyProtection="1">
      <alignment horizontal="center" vertical="center" wrapText="1" shrinkToFit="1"/>
      <protection locked="0" hidden="1"/>
    </xf>
    <xf numFmtId="0" fontId="6" fillId="8" borderId="109" xfId="0" applyFont="1" applyFill="1" applyBorder="1" applyAlignment="1" applyProtection="1">
      <alignment horizontal="center" vertical="center" wrapText="1" shrinkToFit="1"/>
      <protection locked="0" hidden="1"/>
    </xf>
    <xf numFmtId="0" fontId="3" fillId="8" borderId="129" xfId="0" applyFont="1" applyFill="1" applyBorder="1" applyAlignment="1" applyProtection="1">
      <alignment horizontal="center" vertical="center"/>
      <protection locked="0" hidden="1"/>
    </xf>
    <xf numFmtId="0" fontId="3" fillId="8" borderId="130" xfId="0" applyFont="1" applyFill="1" applyBorder="1" applyAlignment="1" applyProtection="1">
      <alignment horizontal="center" vertical="center"/>
      <protection locked="0" hidden="1"/>
    </xf>
    <xf numFmtId="0" fontId="3" fillId="8" borderId="131" xfId="0" applyFont="1" applyFill="1" applyBorder="1" applyAlignment="1" applyProtection="1">
      <alignment horizontal="center" vertical="center"/>
      <protection locked="0" hidden="1"/>
    </xf>
    <xf numFmtId="0" fontId="3" fillId="8" borderId="132" xfId="0" applyFont="1" applyFill="1" applyBorder="1" applyAlignment="1" applyProtection="1">
      <alignment horizontal="center" vertical="center"/>
      <protection locked="0" hidden="1"/>
    </xf>
    <xf numFmtId="0" fontId="3" fillId="8" borderId="9" xfId="0" applyFont="1" applyFill="1" applyBorder="1" applyAlignment="1" applyProtection="1">
      <alignment horizontal="center" vertical="center"/>
      <protection locked="0" hidden="1"/>
    </xf>
    <xf numFmtId="0" fontId="3" fillId="8" borderId="40" xfId="0" applyFont="1" applyFill="1" applyBorder="1" applyAlignment="1" applyProtection="1">
      <alignment horizontal="center" vertical="center"/>
      <protection locked="0" hidden="1"/>
    </xf>
    <xf numFmtId="0" fontId="6" fillId="8" borderId="9" xfId="0" applyFont="1" applyFill="1" applyBorder="1" applyAlignment="1" applyProtection="1">
      <alignment horizontal="center" vertical="center" wrapText="1" shrinkToFit="1"/>
      <protection locked="0" hidden="1"/>
    </xf>
    <xf numFmtId="0" fontId="24" fillId="8" borderId="12" xfId="0" applyFont="1" applyFill="1" applyBorder="1" applyAlignment="1" applyProtection="1">
      <alignment horizontal="center" vertical="center"/>
      <protection locked="0" hidden="1"/>
    </xf>
    <xf numFmtId="0" fontId="24" fillId="8" borderId="17" xfId="0" applyFont="1" applyFill="1" applyBorder="1" applyAlignment="1" applyProtection="1">
      <alignment horizontal="center" vertical="center"/>
      <protection locked="0" hidden="1"/>
    </xf>
    <xf numFmtId="0" fontId="24" fillId="8" borderId="15" xfId="0" applyFont="1" applyFill="1" applyBorder="1" applyAlignment="1" applyProtection="1">
      <alignment horizontal="center" vertical="center"/>
      <protection locked="0" hidden="1"/>
    </xf>
    <xf numFmtId="0" fontId="24" fillId="8" borderId="12" xfId="0" applyFont="1" applyFill="1" applyBorder="1" applyAlignment="1" applyProtection="1">
      <alignment horizontal="center" vertical="center" wrapText="1" shrinkToFit="1"/>
      <protection hidden="1"/>
    </xf>
    <xf numFmtId="0" fontId="24" fillId="8" borderId="13" xfId="0" applyFont="1" applyFill="1" applyBorder="1" applyAlignment="1" applyProtection="1">
      <alignment horizontal="center" vertical="center"/>
      <protection locked="0" hidden="1"/>
    </xf>
    <xf numFmtId="0" fontId="24" fillId="8" borderId="129" xfId="0" applyFont="1" applyFill="1" applyBorder="1" applyAlignment="1" applyProtection="1">
      <alignment horizontal="center" vertical="center"/>
      <protection locked="0" hidden="1"/>
    </xf>
    <xf numFmtId="0" fontId="24" fillId="8" borderId="130" xfId="0" applyFont="1" applyFill="1" applyBorder="1" applyAlignment="1" applyProtection="1">
      <alignment horizontal="center" vertical="center"/>
      <protection locked="0" hidden="1"/>
    </xf>
    <xf numFmtId="0" fontId="24" fillId="8" borderId="131" xfId="0" applyFont="1" applyFill="1" applyBorder="1" applyAlignment="1" applyProtection="1">
      <alignment horizontal="center" vertical="center"/>
      <protection locked="0" hidden="1"/>
    </xf>
    <xf numFmtId="0" fontId="24" fillId="8" borderId="129" xfId="0" applyFont="1" applyFill="1" applyBorder="1" applyAlignment="1" applyProtection="1">
      <alignment horizontal="center" vertical="center" wrapText="1" shrinkToFit="1"/>
      <protection hidden="1"/>
    </xf>
    <xf numFmtId="0" fontId="24" fillId="8" borderId="132" xfId="0" applyFont="1" applyFill="1" applyBorder="1" applyAlignment="1" applyProtection="1">
      <alignment horizontal="center" vertical="center"/>
      <protection locked="0" hidden="1"/>
    </xf>
    <xf numFmtId="0" fontId="24" fillId="8" borderId="41" xfId="0" applyFont="1" applyFill="1" applyBorder="1" applyAlignment="1" applyProtection="1">
      <alignment horizontal="center" vertical="center"/>
      <protection locked="0" hidden="1"/>
    </xf>
    <xf numFmtId="0" fontId="24" fillId="8" borderId="40" xfId="0" applyFont="1" applyFill="1" applyBorder="1" applyAlignment="1" applyProtection="1">
      <alignment horizontal="center" vertical="center"/>
      <protection locked="0" hidden="1"/>
    </xf>
    <xf numFmtId="0" fontId="25" fillId="26" borderId="129" xfId="0" applyFont="1" applyFill="1" applyBorder="1" applyAlignment="1" applyProtection="1">
      <alignment horizontal="center" vertical="center" wrapText="1"/>
      <protection hidden="1"/>
    </xf>
    <xf numFmtId="0" fontId="24" fillId="8" borderId="135" xfId="0" applyFont="1" applyFill="1" applyBorder="1" applyAlignment="1" applyProtection="1">
      <alignment horizontal="center" vertical="center"/>
      <protection locked="0" hidden="1"/>
    </xf>
    <xf numFmtId="0" fontId="24" fillId="8" borderId="140" xfId="0" applyFont="1" applyFill="1" applyBorder="1" applyAlignment="1" applyProtection="1">
      <alignment horizontal="center" vertical="center"/>
      <protection locked="0" hidden="1"/>
    </xf>
    <xf numFmtId="0" fontId="24" fillId="8" borderId="76" xfId="0" applyFont="1" applyFill="1" applyBorder="1" applyAlignment="1" applyProtection="1">
      <alignment horizontal="center" vertical="center"/>
      <protection locked="0" hidden="1"/>
    </xf>
    <xf numFmtId="0" fontId="24" fillId="8" borderId="74" xfId="0" applyFont="1" applyFill="1" applyBorder="1" applyAlignment="1" applyProtection="1">
      <alignment horizontal="center" vertical="center"/>
      <protection locked="0" hidden="1"/>
    </xf>
    <xf numFmtId="0" fontId="24" fillId="8" borderId="77" xfId="0" applyFont="1" applyFill="1" applyBorder="1" applyAlignment="1" applyProtection="1">
      <alignment horizontal="center" vertical="center"/>
      <protection locked="0" hidden="1"/>
    </xf>
    <xf numFmtId="0" fontId="24" fillId="8" borderId="72" xfId="0" applyFont="1" applyFill="1" applyBorder="1" applyAlignment="1" applyProtection="1">
      <alignment horizontal="center" vertical="center"/>
      <protection locked="0" hidden="1"/>
    </xf>
    <xf numFmtId="0" fontId="24" fillId="8" borderId="9" xfId="0" applyFont="1" applyFill="1" applyBorder="1" applyAlignment="1" applyProtection="1">
      <alignment horizontal="center" vertical="center"/>
      <protection locked="0" hidden="1"/>
    </xf>
    <xf numFmtId="0" fontId="24" fillId="8" borderId="3" xfId="0" applyFont="1" applyFill="1" applyBorder="1" applyAlignment="1" applyProtection="1">
      <alignment horizontal="center" vertical="center"/>
      <protection locked="0" hidden="1"/>
    </xf>
    <xf numFmtId="0" fontId="24" fillId="8" borderId="133" xfId="0" applyFont="1" applyFill="1" applyBorder="1" applyAlignment="1" applyProtection="1">
      <alignment horizontal="center" vertical="center"/>
      <protection locked="0" hidden="1"/>
    </xf>
    <xf numFmtId="0" fontId="6" fillId="25" borderId="50" xfId="0" applyFont="1" applyFill="1" applyBorder="1" applyAlignment="1">
      <alignment horizontal="center" vertical="center"/>
    </xf>
    <xf numFmtId="0" fontId="6" fillId="25" borderId="57" xfId="0" applyFont="1" applyFill="1" applyBorder="1" applyAlignment="1">
      <alignment horizontal="center" vertical="center"/>
    </xf>
    <xf numFmtId="0" fontId="6" fillId="25" borderId="69" xfId="0" applyFont="1" applyFill="1" applyBorder="1" applyAlignment="1">
      <alignment horizontal="center" vertical="center"/>
    </xf>
    <xf numFmtId="0" fontId="6" fillId="25" borderId="67" xfId="0" applyFont="1" applyFill="1" applyBorder="1" applyAlignment="1">
      <alignment horizontal="center" vertical="center"/>
    </xf>
    <xf numFmtId="0" fontId="6" fillId="25" borderId="60" xfId="0" applyFont="1" applyFill="1" applyBorder="1" applyAlignment="1">
      <alignment horizontal="center" vertical="center"/>
    </xf>
    <xf numFmtId="0" fontId="6" fillId="25" borderId="154" xfId="0" applyFont="1" applyFill="1" applyBorder="1" applyAlignment="1">
      <alignment horizontal="center" vertical="center"/>
    </xf>
    <xf numFmtId="0" fontId="24" fillId="27" borderId="15" xfId="0" applyFont="1" applyFill="1" applyBorder="1" applyAlignment="1" applyProtection="1">
      <alignment horizontal="center" vertical="center"/>
      <protection hidden="1"/>
    </xf>
    <xf numFmtId="0" fontId="24" fillId="27" borderId="131" xfId="0" applyFont="1" applyFill="1" applyBorder="1" applyAlignment="1" applyProtection="1">
      <alignment horizontal="center" vertical="center"/>
      <protection hidden="1"/>
    </xf>
    <xf numFmtId="0" fontId="24" fillId="27" borderId="134" xfId="0" applyFont="1" applyFill="1" applyBorder="1" applyAlignment="1" applyProtection="1">
      <alignment horizontal="center" vertical="center"/>
      <protection hidden="1"/>
    </xf>
    <xf numFmtId="0" fontId="24" fillId="27" borderId="76" xfId="0" applyFont="1" applyFill="1" applyBorder="1" applyAlignment="1" applyProtection="1">
      <alignment horizontal="center" vertical="center"/>
      <protection hidden="1"/>
    </xf>
    <xf numFmtId="0" fontId="24" fillId="27" borderId="41" xfId="0" applyFont="1" applyFill="1" applyBorder="1" applyAlignment="1" applyProtection="1">
      <alignment horizontal="center" vertical="center"/>
      <protection hidden="1"/>
    </xf>
    <xf numFmtId="2" fontId="6" fillId="8" borderId="132" xfId="0" applyNumberFormat="1" applyFont="1" applyFill="1" applyBorder="1" applyAlignment="1" applyProtection="1">
      <alignment horizontal="center" vertical="center" wrapText="1" shrinkToFit="1"/>
      <protection locked="0" hidden="1"/>
    </xf>
    <xf numFmtId="0" fontId="24" fillId="8" borderId="128" xfId="0" applyFont="1" applyFill="1" applyBorder="1" applyAlignment="1" applyProtection="1">
      <alignment horizontal="center" vertical="center"/>
      <protection locked="0" hidden="1"/>
    </xf>
    <xf numFmtId="0" fontId="4" fillId="0" borderId="17" xfId="0" applyFont="1" applyBorder="1" applyProtection="1">
      <protection locked="0" hidden="1"/>
    </xf>
    <xf numFmtId="0" fontId="3" fillId="0" borderId="12" xfId="0" applyFont="1" applyBorder="1" applyAlignment="1" applyProtection="1">
      <alignment wrapText="1" shrinkToFit="1"/>
      <protection hidden="1"/>
    </xf>
    <xf numFmtId="0" fontId="4" fillId="0" borderId="130" xfId="0" applyFont="1" applyBorder="1" applyProtection="1">
      <protection locked="0" hidden="1"/>
    </xf>
    <xf numFmtId="0" fontId="4" fillId="0" borderId="131" xfId="0" applyFont="1" applyBorder="1" applyProtection="1">
      <protection locked="0" hidden="1"/>
    </xf>
    <xf numFmtId="0" fontId="3" fillId="0" borderId="129" xfId="0" applyFont="1" applyBorder="1" applyAlignment="1" applyProtection="1">
      <alignment wrapText="1" shrinkToFit="1"/>
      <protection hidden="1"/>
    </xf>
    <xf numFmtId="0" fontId="4" fillId="18" borderId="134" xfId="0" applyFont="1" applyFill="1" applyBorder="1" applyProtection="1">
      <protection hidden="1"/>
    </xf>
    <xf numFmtId="0" fontId="4" fillId="0" borderId="140" xfId="0" applyFont="1" applyBorder="1" applyProtection="1">
      <protection locked="0" hidden="1"/>
    </xf>
    <xf numFmtId="0" fontId="4" fillId="0" borderId="128" xfId="0" applyFont="1" applyBorder="1" applyProtection="1">
      <protection locked="0" hidden="1"/>
    </xf>
    <xf numFmtId="0" fontId="6" fillId="18" borderId="76" xfId="0" applyFont="1" applyFill="1" applyBorder="1" applyAlignment="1" applyProtection="1">
      <alignment horizontal="right" vertical="center" wrapText="1" shrinkToFit="1"/>
      <protection hidden="1"/>
    </xf>
    <xf numFmtId="0" fontId="3" fillId="18" borderId="13" xfId="0" applyFont="1" applyFill="1" applyBorder="1" applyAlignment="1" applyProtection="1">
      <alignment wrapText="1" shrinkToFit="1"/>
      <protection hidden="1"/>
    </xf>
    <xf numFmtId="1" fontId="6" fillId="0" borderId="73" xfId="0" applyNumberFormat="1" applyFont="1" applyBorder="1" applyAlignment="1" applyProtection="1">
      <alignment horizontal="center" vertical="center" wrapText="1" shrinkToFit="1"/>
      <protection locked="0" hidden="1"/>
    </xf>
    <xf numFmtId="0" fontId="3" fillId="18" borderId="132" xfId="0" applyFont="1" applyFill="1" applyBorder="1" applyAlignment="1" applyProtection="1">
      <alignment wrapText="1" shrinkToFit="1"/>
      <protection hidden="1"/>
    </xf>
    <xf numFmtId="0" fontId="6" fillId="8" borderId="131" xfId="0" applyFont="1" applyFill="1" applyBorder="1" applyAlignment="1" applyProtection="1">
      <alignment horizontal="center" vertical="center" wrapText="1" shrinkToFit="1"/>
      <protection hidden="1"/>
    </xf>
    <xf numFmtId="0" fontId="6" fillId="8" borderId="129" xfId="0" applyFont="1" applyFill="1" applyBorder="1" applyAlignment="1" applyProtection="1">
      <alignment horizontal="center" vertical="center" wrapText="1" shrinkToFit="1"/>
      <protection hidden="1"/>
    </xf>
    <xf numFmtId="0" fontId="6" fillId="8" borderId="130" xfId="0" applyFont="1" applyFill="1" applyBorder="1" applyAlignment="1" applyProtection="1">
      <alignment horizontal="center" vertical="center" wrapText="1" shrinkToFit="1"/>
      <protection hidden="1"/>
    </xf>
    <xf numFmtId="0" fontId="3" fillId="8" borderId="129" xfId="0" applyFont="1" applyFill="1" applyBorder="1" applyAlignment="1" applyProtection="1">
      <alignment vertical="center" wrapText="1"/>
      <protection hidden="1"/>
    </xf>
    <xf numFmtId="0" fontId="28" fillId="18" borderId="17" xfId="0" applyFont="1" applyFill="1" applyBorder="1" applyAlignment="1" applyProtection="1">
      <alignment wrapText="1" shrinkToFit="1"/>
      <protection hidden="1"/>
    </xf>
    <xf numFmtId="0" fontId="27" fillId="18" borderId="15" xfId="0" applyFont="1" applyFill="1" applyBorder="1" applyAlignment="1" applyProtection="1">
      <alignment wrapText="1"/>
      <protection hidden="1"/>
    </xf>
    <xf numFmtId="0" fontId="29" fillId="0" borderId="12" xfId="0" applyFont="1" applyBorder="1" applyAlignment="1" applyProtection="1">
      <alignment horizontal="center" vertical="center" wrapText="1" shrinkToFit="1"/>
      <protection locked="0" hidden="1"/>
    </xf>
    <xf numFmtId="0" fontId="29" fillId="0" borderId="17" xfId="0" applyFont="1" applyBorder="1" applyAlignment="1" applyProtection="1">
      <alignment horizontal="center" vertical="center" wrapText="1" shrinkToFit="1"/>
      <protection locked="0" hidden="1"/>
    </xf>
    <xf numFmtId="0" fontId="30" fillId="18" borderId="15" xfId="0" applyFont="1" applyFill="1" applyBorder="1" applyProtection="1">
      <protection hidden="1"/>
    </xf>
    <xf numFmtId="0" fontId="30" fillId="0" borderId="12" xfId="0" applyFont="1" applyBorder="1" applyProtection="1">
      <protection locked="0" hidden="1"/>
    </xf>
    <xf numFmtId="0" fontId="30" fillId="0" borderId="17" xfId="0" applyFont="1" applyBorder="1" applyProtection="1">
      <protection locked="0" hidden="1"/>
    </xf>
    <xf numFmtId="0" fontId="30" fillId="0" borderId="15" xfId="0" applyFont="1" applyBorder="1" applyProtection="1">
      <protection locked="0" hidden="1"/>
    </xf>
    <xf numFmtId="0" fontId="28" fillId="0" borderId="12" xfId="0" applyFont="1" applyBorder="1" applyAlignment="1" applyProtection="1">
      <alignment wrapText="1" shrinkToFit="1"/>
      <protection hidden="1"/>
    </xf>
    <xf numFmtId="0" fontId="30" fillId="0" borderId="13" xfId="0" applyFont="1" applyBorder="1" applyProtection="1">
      <protection locked="0" hidden="1"/>
    </xf>
    <xf numFmtId="0" fontId="30" fillId="0" borderId="9" xfId="0" applyFont="1" applyBorder="1" applyProtection="1">
      <protection locked="0" hidden="1"/>
    </xf>
    <xf numFmtId="0" fontId="30" fillId="0" borderId="40" xfId="0" applyFont="1" applyBorder="1" applyProtection="1">
      <protection locked="0" hidden="1"/>
    </xf>
    <xf numFmtId="0" fontId="29" fillId="0" borderId="41" xfId="0" applyFont="1" applyBorder="1" applyAlignment="1" applyProtection="1">
      <alignment horizontal="center" vertical="center" wrapText="1" shrinkToFit="1"/>
      <protection locked="0" hidden="1"/>
    </xf>
    <xf numFmtId="0" fontId="29" fillId="0" borderId="3" xfId="0" applyFont="1" applyBorder="1" applyAlignment="1" applyProtection="1">
      <alignment horizontal="center" vertical="center" wrapText="1" shrinkToFit="1"/>
      <protection locked="0" hidden="1"/>
    </xf>
    <xf numFmtId="0" fontId="29" fillId="0" borderId="73" xfId="0" applyFont="1" applyBorder="1" applyAlignment="1" applyProtection="1">
      <alignment horizontal="center" vertical="center" wrapText="1" shrinkToFit="1"/>
      <protection locked="0" hidden="1"/>
    </xf>
    <xf numFmtId="0" fontId="29" fillId="0" borderId="15" xfId="0" applyFont="1" applyBorder="1" applyAlignment="1" applyProtection="1">
      <alignment horizontal="center" vertical="center" wrapText="1" shrinkToFit="1"/>
      <protection locked="0" hidden="1"/>
    </xf>
    <xf numFmtId="0" fontId="29" fillId="0" borderId="72" xfId="0" applyFont="1" applyBorder="1" applyAlignment="1" applyProtection="1">
      <alignment horizontal="center" vertical="center" wrapText="1" shrinkToFit="1"/>
      <protection hidden="1"/>
    </xf>
    <xf numFmtId="0" fontId="29" fillId="0" borderId="12" xfId="0" applyFont="1" applyBorder="1" applyAlignment="1" applyProtection="1">
      <alignment horizontal="center" vertical="center" wrapText="1" shrinkToFit="1"/>
      <protection hidden="1"/>
    </xf>
    <xf numFmtId="0" fontId="29" fillId="0" borderId="13" xfId="0" applyFont="1" applyBorder="1" applyAlignment="1" applyProtection="1">
      <alignment horizontal="center" vertical="center" wrapText="1" shrinkToFit="1"/>
      <protection hidden="1"/>
    </xf>
    <xf numFmtId="0" fontId="29" fillId="0" borderId="13" xfId="0" applyFont="1" applyBorder="1" applyAlignment="1" applyProtection="1">
      <alignment horizontal="center" vertical="center" wrapText="1" shrinkToFit="1"/>
      <protection locked="0" hidden="1"/>
    </xf>
    <xf numFmtId="0" fontId="29" fillId="0" borderId="15" xfId="0" applyFont="1" applyBorder="1" applyAlignment="1" applyProtection="1">
      <alignment horizontal="center" vertical="center" wrapText="1" shrinkToFit="1"/>
      <protection hidden="1"/>
    </xf>
    <xf numFmtId="0" fontId="29" fillId="0" borderId="17" xfId="0" applyFont="1" applyBorder="1" applyAlignment="1" applyProtection="1">
      <alignment horizontal="center" vertical="center" wrapText="1" shrinkToFit="1"/>
      <protection hidden="1"/>
    </xf>
    <xf numFmtId="0" fontId="29" fillId="18" borderId="15" xfId="0" applyFont="1" applyFill="1" applyBorder="1" applyAlignment="1" applyProtection="1">
      <alignment horizontal="right" vertical="center" wrapText="1" shrinkToFit="1"/>
      <protection hidden="1"/>
    </xf>
    <xf numFmtId="0" fontId="30" fillId="0" borderId="12" xfId="0" applyFont="1" applyBorder="1" applyProtection="1">
      <protection locked="0"/>
    </xf>
    <xf numFmtId="0" fontId="30" fillId="0" borderId="13" xfId="0" applyFont="1" applyBorder="1" applyProtection="1">
      <protection locked="0"/>
    </xf>
    <xf numFmtId="0" fontId="28" fillId="18" borderId="130" xfId="0" applyFont="1" applyFill="1" applyBorder="1" applyAlignment="1" applyProtection="1">
      <alignment wrapText="1" shrinkToFit="1"/>
      <protection hidden="1"/>
    </xf>
    <xf numFmtId="0" fontId="27" fillId="18" borderId="131" xfId="0" applyFont="1" applyFill="1" applyBorder="1" applyAlignment="1" applyProtection="1">
      <alignment wrapText="1"/>
      <protection hidden="1"/>
    </xf>
    <xf numFmtId="0" fontId="29" fillId="0" borderId="129" xfId="0" applyFont="1" applyBorder="1" applyAlignment="1" applyProtection="1">
      <alignment horizontal="center" vertical="center" wrapText="1" shrinkToFit="1"/>
      <protection locked="0" hidden="1"/>
    </xf>
    <xf numFmtId="0" fontId="29" fillId="0" borderId="130" xfId="0" applyFont="1" applyBorder="1" applyAlignment="1" applyProtection="1">
      <alignment horizontal="center" vertical="center" wrapText="1" shrinkToFit="1"/>
      <protection locked="0" hidden="1"/>
    </xf>
    <xf numFmtId="0" fontId="30" fillId="18" borderId="131" xfId="0" applyFont="1" applyFill="1" applyBorder="1" applyProtection="1">
      <protection hidden="1"/>
    </xf>
    <xf numFmtId="0" fontId="30" fillId="0" borderId="129" xfId="0" applyFont="1" applyBorder="1" applyProtection="1">
      <protection locked="0" hidden="1"/>
    </xf>
    <xf numFmtId="0" fontId="30" fillId="0" borderId="130" xfId="0" applyFont="1" applyBorder="1" applyProtection="1">
      <protection locked="0" hidden="1"/>
    </xf>
    <xf numFmtId="0" fontId="30" fillId="0" borderId="131" xfId="0" applyFont="1" applyBorder="1" applyProtection="1">
      <protection locked="0" hidden="1"/>
    </xf>
    <xf numFmtId="0" fontId="28" fillId="0" borderId="129" xfId="0" applyFont="1" applyBorder="1" applyAlignment="1" applyProtection="1">
      <alignment wrapText="1" shrinkToFit="1"/>
      <protection hidden="1"/>
    </xf>
    <xf numFmtId="0" fontId="30" fillId="0" borderId="132" xfId="0" applyFont="1" applyBorder="1" applyProtection="1">
      <protection locked="0" hidden="1"/>
    </xf>
    <xf numFmtId="0" fontId="29" fillId="0" borderId="131" xfId="0" applyFont="1" applyBorder="1" applyAlignment="1" applyProtection="1">
      <alignment horizontal="center" vertical="center" wrapText="1" shrinkToFit="1"/>
      <protection locked="0" hidden="1"/>
    </xf>
    <xf numFmtId="0" fontId="29" fillId="18" borderId="132" xfId="0" applyFont="1" applyFill="1" applyBorder="1" applyAlignment="1" applyProtection="1">
      <alignment horizontal="right" vertical="center" wrapText="1" shrinkToFit="1"/>
      <protection locked="0"/>
    </xf>
    <xf numFmtId="0" fontId="29" fillId="0" borderId="128" xfId="0" applyFont="1" applyBorder="1" applyAlignment="1" applyProtection="1">
      <alignment horizontal="center" vertical="center" wrapText="1" shrinkToFit="1"/>
      <protection hidden="1"/>
    </xf>
    <xf numFmtId="0" fontId="29" fillId="0" borderId="129" xfId="0" applyFont="1" applyBorder="1" applyAlignment="1" applyProtection="1">
      <alignment horizontal="center" vertical="center" wrapText="1" shrinkToFit="1"/>
      <protection hidden="1"/>
    </xf>
    <xf numFmtId="0" fontId="29" fillId="0" borderId="132" xfId="0" applyFont="1" applyBorder="1" applyAlignment="1" applyProtection="1">
      <alignment horizontal="center" vertical="center" wrapText="1" shrinkToFit="1"/>
      <protection hidden="1"/>
    </xf>
    <xf numFmtId="0" fontId="29" fillId="0" borderId="131" xfId="0" applyFont="1" applyBorder="1" applyAlignment="1" applyProtection="1">
      <alignment horizontal="center" vertical="center" wrapText="1" shrinkToFit="1"/>
      <protection hidden="1"/>
    </xf>
    <xf numFmtId="0" fontId="29" fillId="0" borderId="130" xfId="0" applyFont="1" applyBorder="1" applyAlignment="1" applyProtection="1">
      <alignment horizontal="center" vertical="center" wrapText="1" shrinkToFit="1"/>
      <protection hidden="1"/>
    </xf>
    <xf numFmtId="0" fontId="29" fillId="18" borderId="131" xfId="0" applyFont="1" applyFill="1" applyBorder="1" applyAlignment="1" applyProtection="1">
      <alignment horizontal="right" vertical="center" wrapText="1" shrinkToFit="1"/>
      <protection hidden="1"/>
    </xf>
    <xf numFmtId="0" fontId="30" fillId="0" borderId="129" xfId="0" applyFont="1" applyBorder="1" applyProtection="1">
      <protection locked="0"/>
    </xf>
    <xf numFmtId="0" fontId="30" fillId="0" borderId="132" xfId="0" applyFont="1" applyBorder="1" applyProtection="1">
      <protection locked="0"/>
    </xf>
    <xf numFmtId="0" fontId="30" fillId="0" borderId="129" xfId="0" applyFont="1" applyBorder="1"/>
    <xf numFmtId="0" fontId="27" fillId="8" borderId="129" xfId="0" applyFont="1" applyFill="1" applyBorder="1" applyAlignment="1" applyProtection="1">
      <alignment vertical="center" wrapText="1"/>
      <protection hidden="1"/>
    </xf>
    <xf numFmtId="0" fontId="28" fillId="18" borderId="75" xfId="0" applyFont="1" applyFill="1" applyBorder="1" applyAlignment="1" applyProtection="1">
      <alignment wrapText="1" shrinkToFit="1"/>
      <protection hidden="1"/>
    </xf>
    <xf numFmtId="0" fontId="27" fillId="18" borderId="76" xfId="0" applyFont="1" applyFill="1" applyBorder="1" applyAlignment="1" applyProtection="1">
      <alignment wrapText="1"/>
      <protection hidden="1"/>
    </xf>
    <xf numFmtId="0" fontId="29" fillId="0" borderId="74" xfId="0" applyFont="1" applyBorder="1" applyAlignment="1" applyProtection="1">
      <alignment horizontal="center" vertical="center" wrapText="1" shrinkToFit="1"/>
      <protection locked="0" hidden="1"/>
    </xf>
    <xf numFmtId="0" fontId="29" fillId="0" borderId="75" xfId="0" applyFont="1" applyBorder="1" applyAlignment="1" applyProtection="1">
      <alignment horizontal="center" vertical="center" wrapText="1" shrinkToFit="1"/>
      <protection locked="0" hidden="1"/>
    </xf>
    <xf numFmtId="0" fontId="30" fillId="18" borderId="134" xfId="0" applyFont="1" applyFill="1" applyBorder="1" applyProtection="1">
      <protection hidden="1"/>
    </xf>
    <xf numFmtId="0" fontId="30" fillId="0" borderId="135" xfId="0" applyFont="1" applyBorder="1" applyProtection="1">
      <protection locked="0" hidden="1"/>
    </xf>
    <xf numFmtId="0" fontId="30" fillId="0" borderId="140" xfId="0" applyFont="1" applyBorder="1" applyProtection="1">
      <protection locked="0" hidden="1"/>
    </xf>
    <xf numFmtId="0" fontId="30" fillId="0" borderId="76" xfId="0" applyFont="1" applyBorder="1" applyProtection="1">
      <protection locked="0" hidden="1"/>
    </xf>
    <xf numFmtId="0" fontId="30" fillId="0" borderId="74" xfId="0" applyFont="1" applyBorder="1" applyProtection="1">
      <protection locked="0" hidden="1"/>
    </xf>
    <xf numFmtId="0" fontId="30" fillId="0" borderId="77" xfId="0" applyFont="1" applyBorder="1" applyProtection="1">
      <protection locked="0" hidden="1"/>
    </xf>
    <xf numFmtId="0" fontId="30" fillId="0" borderId="128" xfId="0" applyFont="1" applyBorder="1" applyProtection="1">
      <protection locked="0" hidden="1"/>
    </xf>
    <xf numFmtId="0" fontId="29" fillId="0" borderId="134" xfId="0" applyFont="1" applyBorder="1" applyAlignment="1" applyProtection="1">
      <alignment horizontal="center" vertical="center" wrapText="1" shrinkToFit="1"/>
      <protection locked="0" hidden="1"/>
    </xf>
    <xf numFmtId="0" fontId="29" fillId="0" borderId="140" xfId="0" applyFont="1" applyBorder="1" applyAlignment="1" applyProtection="1">
      <alignment horizontal="center" vertical="center" wrapText="1" shrinkToFit="1"/>
      <protection locked="0" hidden="1"/>
    </xf>
    <xf numFmtId="0" fontId="29" fillId="0" borderId="76" xfId="0" applyFont="1" applyBorder="1" applyAlignment="1" applyProtection="1">
      <alignment horizontal="center" vertical="center" wrapText="1" shrinkToFit="1"/>
      <protection locked="0" hidden="1"/>
    </xf>
    <xf numFmtId="0" fontId="29" fillId="18" borderId="77" xfId="0" applyFont="1" applyFill="1" applyBorder="1" applyAlignment="1" applyProtection="1">
      <alignment horizontal="right" vertical="center" wrapText="1" shrinkToFit="1"/>
      <protection locked="0"/>
    </xf>
    <xf numFmtId="0" fontId="29" fillId="0" borderId="133" xfId="0" applyFont="1" applyBorder="1" applyAlignment="1" applyProtection="1">
      <alignment horizontal="center" vertical="center" wrapText="1" shrinkToFit="1"/>
      <protection hidden="1"/>
    </xf>
    <xf numFmtId="0" fontId="29" fillId="0" borderId="74" xfId="0" applyFont="1" applyBorder="1" applyAlignment="1" applyProtection="1">
      <alignment horizontal="center" vertical="center" wrapText="1" shrinkToFit="1"/>
      <protection hidden="1"/>
    </xf>
    <xf numFmtId="0" fontId="29" fillId="0" borderId="77" xfId="0" applyFont="1" applyBorder="1" applyAlignment="1" applyProtection="1">
      <alignment horizontal="center" vertical="center" wrapText="1" shrinkToFit="1"/>
      <protection hidden="1"/>
    </xf>
    <xf numFmtId="0" fontId="29" fillId="0" borderId="76" xfId="0" applyFont="1" applyBorder="1" applyAlignment="1" applyProtection="1">
      <alignment horizontal="center" vertical="center" wrapText="1" shrinkToFit="1"/>
      <protection hidden="1"/>
    </xf>
    <xf numFmtId="0" fontId="29" fillId="18" borderId="76" xfId="0" applyFont="1" applyFill="1" applyBorder="1" applyAlignment="1" applyProtection="1">
      <alignment horizontal="right" vertical="center" wrapText="1" shrinkToFit="1"/>
      <protection hidden="1"/>
    </xf>
    <xf numFmtId="0" fontId="30" fillId="0" borderId="74" xfId="0" applyFont="1" applyBorder="1" applyProtection="1">
      <protection locked="0"/>
    </xf>
    <xf numFmtId="0" fontId="30" fillId="0" borderId="77" xfId="0" applyFont="1" applyBorder="1" applyProtection="1">
      <protection locked="0"/>
    </xf>
    <xf numFmtId="0" fontId="29" fillId="18" borderId="13" xfId="0" applyFont="1" applyFill="1" applyBorder="1" applyAlignment="1" applyProtection="1">
      <alignment horizontal="right" vertical="center" wrapText="1" shrinkToFit="1"/>
      <protection locked="0"/>
    </xf>
    <xf numFmtId="0" fontId="4" fillId="8" borderId="12" xfId="0" applyFont="1" applyFill="1" applyBorder="1" applyProtection="1">
      <protection locked="0" hidden="1"/>
    </xf>
    <xf numFmtId="0" fontId="4" fillId="8" borderId="13" xfId="0" applyFont="1" applyFill="1" applyBorder="1" applyProtection="1">
      <protection locked="0" hidden="1"/>
    </xf>
    <xf numFmtId="0" fontId="4" fillId="8" borderId="72" xfId="0" applyFont="1" applyFill="1" applyBorder="1" applyProtection="1">
      <protection locked="0" hidden="1"/>
    </xf>
    <xf numFmtId="0" fontId="4" fillId="8" borderId="15" xfId="0" applyFont="1" applyFill="1" applyBorder="1" applyProtection="1">
      <protection locked="0" hidden="1"/>
    </xf>
    <xf numFmtId="0" fontId="4" fillId="8" borderId="129" xfId="0" applyFont="1" applyFill="1" applyBorder="1" applyProtection="1">
      <protection locked="0" hidden="1"/>
    </xf>
    <xf numFmtId="0" fontId="4" fillId="8" borderId="132" xfId="0" applyFont="1" applyFill="1" applyBorder="1" applyProtection="1">
      <protection locked="0" hidden="1"/>
    </xf>
    <xf numFmtId="0" fontId="4" fillId="8" borderId="9" xfId="0" applyFont="1" applyFill="1" applyBorder="1" applyProtection="1">
      <protection locked="0" hidden="1"/>
    </xf>
    <xf numFmtId="0" fontId="4" fillId="8" borderId="3" xfId="0" applyFont="1" applyFill="1" applyBorder="1" applyProtection="1">
      <protection locked="0" hidden="1"/>
    </xf>
    <xf numFmtId="0" fontId="4" fillId="8" borderId="40" xfId="0" applyFont="1" applyFill="1" applyBorder="1" applyProtection="1">
      <protection locked="0" hidden="1"/>
    </xf>
    <xf numFmtId="0" fontId="4" fillId="8" borderId="41" xfId="0" applyFont="1" applyFill="1" applyBorder="1" applyProtection="1">
      <protection locked="0" hidden="1"/>
    </xf>
    <xf numFmtId="0" fontId="24" fillId="18" borderId="53" xfId="0" applyFont="1" applyFill="1" applyBorder="1" applyAlignment="1">
      <alignment horizontal="center" vertical="center" wrapText="1"/>
    </xf>
    <xf numFmtId="0" fontId="24" fillId="18" borderId="68" xfId="0" applyFont="1" applyFill="1" applyBorder="1" applyAlignment="1">
      <alignment horizontal="center" vertical="center" wrapText="1"/>
    </xf>
    <xf numFmtId="0" fontId="24" fillId="23" borderId="49" xfId="0" applyFont="1" applyFill="1" applyBorder="1" applyAlignment="1">
      <alignment horizontal="center" vertical="center" wrapText="1"/>
    </xf>
    <xf numFmtId="0" fontId="24" fillId="23" borderId="56" xfId="0" applyFont="1" applyFill="1" applyBorder="1" applyAlignment="1">
      <alignment horizontal="center" vertical="center" wrapText="1"/>
    </xf>
    <xf numFmtId="0" fontId="24" fillId="23" borderId="66" xfId="0" applyFont="1" applyFill="1" applyBorder="1" applyAlignment="1">
      <alignment horizontal="center" vertical="center" wrapText="1"/>
    </xf>
    <xf numFmtId="49" fontId="24" fillId="23" borderId="47" xfId="0" applyNumberFormat="1" applyFont="1" applyFill="1" applyBorder="1" applyAlignment="1">
      <alignment horizontal="center" vertical="center" wrapText="1"/>
    </xf>
    <xf numFmtId="0" fontId="24" fillId="23" borderId="54" xfId="0" applyFont="1" applyFill="1" applyBorder="1" applyAlignment="1">
      <alignment horizontal="center" vertical="center" wrapText="1"/>
    </xf>
    <xf numFmtId="49" fontId="24" fillId="23" borderId="54" xfId="0" applyNumberFormat="1" applyFont="1" applyFill="1" applyBorder="1" applyAlignment="1">
      <alignment horizontal="center" vertical="center" wrapText="1"/>
    </xf>
    <xf numFmtId="0" fontId="24" fillId="23" borderId="64" xfId="0" applyFont="1" applyFill="1" applyBorder="1" applyAlignment="1">
      <alignment horizontal="center" vertical="center" wrapText="1"/>
    </xf>
    <xf numFmtId="0" fontId="24" fillId="23" borderId="121" xfId="0" applyFont="1" applyFill="1" applyBorder="1" applyAlignment="1">
      <alignment horizontal="center" vertical="center" wrapText="1"/>
    </xf>
    <xf numFmtId="0" fontId="24" fillId="23" borderId="115" xfId="0" applyFont="1" applyFill="1" applyBorder="1" applyAlignment="1">
      <alignment horizontal="center" vertical="center" wrapText="1"/>
    </xf>
    <xf numFmtId="0" fontId="24" fillId="23" borderId="116" xfId="0" applyFont="1" applyFill="1" applyBorder="1" applyAlignment="1">
      <alignment horizontal="center" vertical="center" wrapText="1"/>
    </xf>
    <xf numFmtId="0" fontId="24" fillId="23" borderId="117" xfId="0" applyFont="1" applyFill="1" applyBorder="1" applyAlignment="1">
      <alignment horizontal="center" vertical="center" wrapText="1"/>
    </xf>
    <xf numFmtId="0" fontId="24" fillId="23" borderId="118" xfId="0" applyFont="1" applyFill="1" applyBorder="1" applyAlignment="1">
      <alignment horizontal="center" vertical="center" wrapText="1"/>
    </xf>
    <xf numFmtId="0" fontId="24" fillId="23" borderId="119" xfId="0" applyFont="1" applyFill="1" applyBorder="1" applyAlignment="1">
      <alignment horizontal="center" vertical="center" wrapText="1"/>
    </xf>
    <xf numFmtId="0" fontId="4" fillId="0" borderId="83" xfId="0" applyFont="1" applyBorder="1" applyProtection="1">
      <protection locked="0" hidden="1"/>
    </xf>
    <xf numFmtId="2" fontId="6" fillId="0" borderId="95" xfId="0" applyNumberFormat="1" applyFont="1" applyBorder="1" applyAlignment="1" applyProtection="1">
      <alignment horizontal="center" vertical="center" wrapText="1" shrinkToFit="1"/>
      <protection locked="0" hidden="1"/>
    </xf>
    <xf numFmtId="2" fontId="6" fillId="0" borderId="128" xfId="0" applyNumberFormat="1" applyFont="1" applyBorder="1" applyAlignment="1" applyProtection="1">
      <alignment horizontal="center" vertical="center" wrapText="1" shrinkToFit="1"/>
      <protection locked="0" hidden="1"/>
    </xf>
    <xf numFmtId="2" fontId="6" fillId="0" borderId="133" xfId="0" applyNumberFormat="1" applyFont="1" applyBorder="1" applyAlignment="1" applyProtection="1">
      <alignment horizontal="center" vertical="center" wrapText="1" shrinkToFit="1"/>
      <protection locked="0" hidden="1"/>
    </xf>
    <xf numFmtId="2" fontId="6" fillId="0" borderId="104" xfId="0" applyNumberFormat="1" applyFont="1" applyBorder="1" applyAlignment="1" applyProtection="1">
      <alignment horizontal="center" vertical="center" wrapText="1" shrinkToFit="1"/>
      <protection locked="0" hidden="1"/>
    </xf>
    <xf numFmtId="0" fontId="3" fillId="0" borderId="12" xfId="0" applyFont="1" applyBorder="1" applyAlignment="1" applyProtection="1">
      <alignment horizontal="center" vertical="center" wrapText="1" shrinkToFit="1"/>
      <protection hidden="1"/>
    </xf>
    <xf numFmtId="0" fontId="6" fillId="0" borderId="92" xfId="4" applyFont="1" applyBorder="1" applyAlignment="1" applyProtection="1">
      <alignment horizontal="center" vertical="center" wrapText="1" shrinkToFit="1"/>
      <protection locked="0" hidden="1"/>
    </xf>
    <xf numFmtId="0" fontId="5" fillId="17" borderId="104" xfId="0" applyFont="1" applyFill="1" applyBorder="1" applyAlignment="1" applyProtection="1">
      <alignment vertical="center" wrapText="1"/>
      <protection hidden="1"/>
    </xf>
    <xf numFmtId="0" fontId="5" fillId="17" borderId="137" xfId="0" applyFont="1" applyFill="1" applyBorder="1" applyAlignment="1" applyProtection="1">
      <alignment vertical="center" wrapText="1"/>
      <protection hidden="1"/>
    </xf>
    <xf numFmtId="0" fontId="5" fillId="17" borderId="106" xfId="0" applyFont="1" applyFill="1" applyBorder="1" applyAlignment="1" applyProtection="1">
      <alignment vertical="center" wrapText="1"/>
      <protection hidden="1"/>
    </xf>
    <xf numFmtId="0" fontId="3" fillId="0" borderId="95" xfId="0" applyFont="1" applyBorder="1" applyAlignment="1" applyProtection="1">
      <alignment horizontal="center" vertical="center" wrapText="1" shrinkToFit="1"/>
      <protection hidden="1"/>
    </xf>
    <xf numFmtId="0" fontId="3" fillId="0" borderId="142" xfId="0" applyFont="1" applyBorder="1" applyAlignment="1" applyProtection="1">
      <alignment horizontal="center" vertical="center" wrapText="1" shrinkToFit="1"/>
      <protection hidden="1"/>
    </xf>
    <xf numFmtId="0" fontId="6" fillId="0" borderId="169" xfId="0" applyFont="1" applyBorder="1" applyAlignment="1">
      <alignment horizontal="center" vertical="center" wrapText="1"/>
    </xf>
    <xf numFmtId="0" fontId="5" fillId="18" borderId="13" xfId="0" applyFont="1" applyFill="1" applyBorder="1" applyAlignment="1" applyProtection="1">
      <alignment vertical="center" wrapText="1"/>
      <protection hidden="1"/>
    </xf>
    <xf numFmtId="0" fontId="5" fillId="18" borderId="132" xfId="0" applyFont="1" applyFill="1" applyBorder="1" applyAlignment="1" applyProtection="1">
      <alignment vertical="center" wrapText="1"/>
      <protection hidden="1"/>
    </xf>
    <xf numFmtId="0" fontId="5" fillId="18" borderId="77" xfId="0" applyFont="1" applyFill="1" applyBorder="1" applyAlignment="1" applyProtection="1">
      <alignment vertical="center" wrapText="1"/>
      <protection hidden="1"/>
    </xf>
    <xf numFmtId="0" fontId="5" fillId="18" borderId="95" xfId="0" applyFont="1" applyFill="1" applyBorder="1" applyAlignment="1" applyProtection="1">
      <alignment horizontal="left" vertical="center" wrapText="1"/>
      <protection hidden="1"/>
    </xf>
    <xf numFmtId="0" fontId="5" fillId="18" borderId="142" xfId="0" applyFont="1" applyFill="1" applyBorder="1" applyAlignment="1" applyProtection="1">
      <alignment horizontal="left" vertical="center" wrapText="1"/>
      <protection hidden="1"/>
    </xf>
    <xf numFmtId="0" fontId="5" fillId="18" borderId="138" xfId="0" applyFont="1" applyFill="1" applyBorder="1" applyAlignment="1" applyProtection="1">
      <alignment horizontal="left" vertical="center" wrapText="1"/>
      <protection hidden="1"/>
    </xf>
    <xf numFmtId="49" fontId="25" fillId="18" borderId="143" xfId="0" applyNumberFormat="1" applyFont="1" applyFill="1" applyBorder="1" applyAlignment="1">
      <alignment horizontal="left" vertical="center" wrapText="1"/>
    </xf>
    <xf numFmtId="49" fontId="25" fillId="18" borderId="144" xfId="0" applyNumberFormat="1" applyFont="1" applyFill="1" applyBorder="1" applyAlignment="1">
      <alignment horizontal="left" vertical="center" wrapText="1"/>
    </xf>
    <xf numFmtId="49" fontId="25" fillId="18" borderId="145" xfId="0" applyNumberFormat="1" applyFont="1" applyFill="1" applyBorder="1" applyAlignment="1">
      <alignment horizontal="left" vertical="center" wrapText="1"/>
    </xf>
    <xf numFmtId="0" fontId="5" fillId="18" borderId="13" xfId="0" applyFont="1" applyFill="1" applyBorder="1" applyAlignment="1" applyProtection="1">
      <alignment horizontal="left" vertical="center" wrapText="1"/>
      <protection hidden="1"/>
    </xf>
    <xf numFmtId="0" fontId="5" fillId="18" borderId="132" xfId="0" applyFont="1" applyFill="1" applyBorder="1" applyAlignment="1" applyProtection="1">
      <alignment horizontal="left" vertical="center" wrapText="1"/>
      <protection hidden="1"/>
    </xf>
    <xf numFmtId="0" fontId="5" fillId="18" borderId="136" xfId="0" applyFont="1" applyFill="1" applyBorder="1" applyAlignment="1" applyProtection="1">
      <alignment horizontal="left" vertical="center" wrapText="1"/>
      <protection hidden="1"/>
    </xf>
    <xf numFmtId="0" fontId="5" fillId="18" borderId="77" xfId="0" applyFont="1" applyFill="1" applyBorder="1" applyAlignment="1" applyProtection="1">
      <alignment horizontal="left" vertical="center" wrapText="1"/>
      <protection hidden="1"/>
    </xf>
    <xf numFmtId="0" fontId="5" fillId="18" borderId="40" xfId="0" applyFont="1" applyFill="1" applyBorder="1" applyAlignment="1" applyProtection="1">
      <alignment horizontal="left" vertical="center" wrapText="1"/>
      <protection hidden="1"/>
    </xf>
    <xf numFmtId="0" fontId="5" fillId="18" borderId="94" xfId="0" applyFont="1" applyFill="1" applyBorder="1" applyAlignment="1" applyProtection="1">
      <alignment horizontal="center" vertical="center" wrapText="1"/>
      <protection hidden="1"/>
    </xf>
    <xf numFmtId="0" fontId="5" fillId="18" borderId="141" xfId="0" applyFont="1" applyFill="1" applyBorder="1" applyAlignment="1" applyProtection="1">
      <alignment horizontal="center" vertical="center" wrapText="1"/>
      <protection hidden="1"/>
    </xf>
    <xf numFmtId="0" fontId="5" fillId="18" borderId="164" xfId="0" applyFont="1" applyFill="1" applyBorder="1" applyAlignment="1" applyProtection="1">
      <alignment horizontal="center" vertical="center" wrapText="1"/>
      <protection hidden="1"/>
    </xf>
    <xf numFmtId="0" fontId="14" fillId="8" borderId="1" xfId="0" applyFont="1" applyFill="1" applyBorder="1" applyAlignment="1">
      <alignment horizontal="left" vertical="top" wrapText="1"/>
    </xf>
    <xf numFmtId="0" fontId="0" fillId="8" borderId="0" xfId="0" applyFill="1" applyAlignment="1">
      <alignment horizontal="left" wrapText="1"/>
    </xf>
    <xf numFmtId="0" fontId="25" fillId="0" borderId="82" xfId="0" applyFont="1" applyBorder="1" applyAlignment="1" applyProtection="1">
      <alignment horizontal="center" vertical="center" wrapText="1"/>
      <protection locked="0" hidden="1"/>
    </xf>
    <xf numFmtId="0" fontId="25" fillId="19" borderId="111" xfId="0" applyFont="1" applyFill="1" applyBorder="1" applyAlignment="1" applyProtection="1">
      <alignment horizontal="center" vertical="center" wrapText="1"/>
      <protection hidden="1"/>
    </xf>
    <xf numFmtId="0" fontId="25" fillId="0" borderId="18" xfId="0" applyFont="1" applyBorder="1" applyAlignment="1" applyProtection="1">
      <alignment horizontal="center" vertical="center" wrapText="1"/>
      <protection locked="0" hidden="1"/>
    </xf>
    <xf numFmtId="0" fontId="25" fillId="0" borderId="83" xfId="0" applyFont="1" applyBorder="1" applyAlignment="1" applyProtection="1">
      <alignment horizontal="center" vertical="center" wrapText="1"/>
      <protection locked="0" hidden="1"/>
    </xf>
    <xf numFmtId="0" fontId="25" fillId="0" borderId="84" xfId="0" applyFont="1" applyBorder="1" applyAlignment="1" applyProtection="1">
      <alignment horizontal="center" vertical="center" wrapText="1"/>
      <protection locked="0" hidden="1"/>
    </xf>
    <xf numFmtId="0" fontId="25" fillId="19" borderId="19" xfId="0" applyFont="1" applyFill="1" applyBorder="1" applyAlignment="1" applyProtection="1">
      <alignment horizontal="center" vertical="center" wrapText="1"/>
      <protection hidden="1"/>
    </xf>
    <xf numFmtId="0" fontId="25" fillId="19" borderId="6" xfId="0" applyFont="1" applyFill="1" applyBorder="1" applyAlignment="1" applyProtection="1">
      <alignment horizontal="center" vertical="center" wrapText="1"/>
      <protection hidden="1"/>
    </xf>
    <xf numFmtId="0" fontId="25" fillId="19" borderId="81" xfId="0" applyFont="1" applyFill="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locked="0" hidden="1"/>
    </xf>
    <xf numFmtId="0" fontId="5" fillId="0" borderId="83" xfId="0" applyFont="1" applyBorder="1" applyAlignment="1" applyProtection="1">
      <alignment horizontal="center" vertical="center" wrapText="1"/>
      <protection locked="0" hidden="1"/>
    </xf>
    <xf numFmtId="0" fontId="5" fillId="0" borderId="84" xfId="0" applyFont="1" applyBorder="1" applyAlignment="1" applyProtection="1">
      <alignment horizontal="center" vertical="center" wrapText="1"/>
      <protection locked="0" hidden="1"/>
    </xf>
    <xf numFmtId="0" fontId="5" fillId="18" borderId="19" xfId="0" applyFont="1" applyFill="1" applyBorder="1" applyAlignment="1" applyProtection="1">
      <alignment horizontal="center" vertical="center" wrapText="1"/>
      <protection hidden="1"/>
    </xf>
    <xf numFmtId="0" fontId="5" fillId="18" borderId="6" xfId="0" applyFont="1" applyFill="1" applyBorder="1" applyAlignment="1" applyProtection="1">
      <alignment horizontal="center" vertical="center" wrapText="1"/>
      <protection hidden="1"/>
    </xf>
    <xf numFmtId="0" fontId="5" fillId="18" borderId="81" xfId="0" applyFont="1" applyFill="1" applyBorder="1" applyAlignment="1" applyProtection="1">
      <alignment horizontal="center" vertical="center" wrapText="1"/>
      <protection hidden="1"/>
    </xf>
    <xf numFmtId="0" fontId="2" fillId="0" borderId="15" xfId="0" applyFont="1" applyBorder="1" applyAlignment="1" applyProtection="1">
      <alignment horizontal="center" vertical="center" wrapText="1"/>
      <protection locked="0" hidden="1"/>
    </xf>
    <xf numFmtId="0" fontId="2" fillId="0" borderId="131" xfId="0" applyFont="1" applyBorder="1" applyAlignment="1" applyProtection="1">
      <alignment horizontal="center" vertical="center" wrapText="1"/>
      <protection locked="0" hidden="1"/>
    </xf>
    <xf numFmtId="0" fontId="2" fillId="0" borderId="76" xfId="0" applyFont="1" applyBorder="1" applyAlignment="1" applyProtection="1">
      <alignment horizontal="center" vertical="center" wrapText="1"/>
      <protection locked="0" hidden="1"/>
    </xf>
    <xf numFmtId="0" fontId="2" fillId="18" borderId="19" xfId="0"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vertical="center" wrapText="1"/>
      <protection hidden="1"/>
    </xf>
    <xf numFmtId="0" fontId="2" fillId="18" borderId="81" xfId="0" applyFont="1" applyFill="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locked="0" hidden="1"/>
    </xf>
    <xf numFmtId="0" fontId="5" fillId="0" borderId="131" xfId="0" applyFont="1" applyBorder="1" applyAlignment="1" applyProtection="1">
      <alignment horizontal="center" vertical="center" wrapText="1"/>
      <protection locked="0" hidden="1"/>
    </xf>
    <xf numFmtId="0" fontId="5" fillId="0" borderId="76" xfId="0" applyFont="1" applyBorder="1" applyAlignment="1" applyProtection="1">
      <alignment horizontal="center" vertical="center" wrapText="1"/>
      <protection locked="0" hidden="1"/>
    </xf>
    <xf numFmtId="0" fontId="5" fillId="0" borderId="134" xfId="0" applyFont="1" applyBorder="1" applyAlignment="1" applyProtection="1">
      <alignment horizontal="center" vertical="center" wrapText="1"/>
      <protection locked="0" hidden="1"/>
    </xf>
    <xf numFmtId="0" fontId="5" fillId="18" borderId="12" xfId="0" applyFont="1" applyFill="1" applyBorder="1" applyAlignment="1" applyProtection="1">
      <alignment horizontal="center" vertical="center" wrapText="1"/>
      <protection hidden="1"/>
    </xf>
    <xf numFmtId="0" fontId="5" fillId="18" borderId="129" xfId="0" applyFont="1" applyFill="1" applyBorder="1" applyAlignment="1" applyProtection="1">
      <alignment horizontal="center" vertical="center" wrapText="1"/>
      <protection hidden="1"/>
    </xf>
    <xf numFmtId="0" fontId="5" fillId="18" borderId="74" xfId="0" applyFont="1" applyFill="1" applyBorder="1" applyAlignment="1" applyProtection="1">
      <alignment horizontal="center" vertical="center" wrapText="1"/>
      <protection hidden="1"/>
    </xf>
    <xf numFmtId="0" fontId="6" fillId="0" borderId="23" xfId="0" applyFont="1" applyBorder="1" applyAlignment="1" applyProtection="1">
      <alignment horizontal="center" vertical="center" wrapText="1" shrinkToFit="1"/>
      <protection hidden="1"/>
    </xf>
    <xf numFmtId="0" fontId="6" fillId="0" borderId="85" xfId="0" applyFont="1" applyBorder="1" applyAlignment="1" applyProtection="1">
      <alignment horizontal="center" vertical="center" wrapText="1" shrinkToFit="1"/>
      <protection hidden="1"/>
    </xf>
    <xf numFmtId="0" fontId="6" fillId="0" borderId="105" xfId="0" applyFont="1" applyBorder="1" applyAlignment="1" applyProtection="1">
      <alignment horizontal="center" vertical="center" wrapText="1" shrinkToFit="1"/>
      <protection hidden="1"/>
    </xf>
    <xf numFmtId="0" fontId="5" fillId="18" borderId="18" xfId="0" applyFont="1" applyFill="1" applyBorder="1" applyAlignment="1" applyProtection="1">
      <alignment horizontal="center" vertical="center" wrapText="1"/>
      <protection hidden="1"/>
    </xf>
    <xf numFmtId="0" fontId="5" fillId="18" borderId="83" xfId="0" applyFont="1" applyFill="1" applyBorder="1" applyAlignment="1" applyProtection="1">
      <alignment horizontal="center" vertical="center" wrapText="1"/>
      <protection hidden="1"/>
    </xf>
    <xf numFmtId="0" fontId="5" fillId="18" borderId="84" xfId="0" applyFont="1" applyFill="1" applyBorder="1" applyAlignment="1" applyProtection="1">
      <alignment horizontal="center" vertical="center" wrapText="1"/>
      <protection hidden="1"/>
    </xf>
    <xf numFmtId="0" fontId="5" fillId="0" borderId="23" xfId="0" applyFont="1" applyBorder="1" applyAlignment="1" applyProtection="1">
      <alignment horizontal="center" vertical="center" wrapText="1"/>
      <protection locked="0" hidden="1"/>
    </xf>
    <xf numFmtId="0" fontId="5" fillId="0" borderId="85" xfId="0" applyFont="1" applyBorder="1" applyAlignment="1" applyProtection="1">
      <alignment horizontal="center" vertical="center" wrapText="1"/>
      <protection locked="0" hidden="1"/>
    </xf>
    <xf numFmtId="0" fontId="5" fillId="0" borderId="105" xfId="0" applyFont="1" applyBorder="1" applyAlignment="1" applyProtection="1">
      <alignment horizontal="center" vertical="center" wrapText="1"/>
      <protection locked="0" hidden="1"/>
    </xf>
    <xf numFmtId="0" fontId="5" fillId="18" borderId="36" xfId="0" applyFont="1" applyFill="1" applyBorder="1" applyAlignment="1" applyProtection="1">
      <alignment horizontal="center" vertical="center" wrapText="1"/>
      <protection hidden="1"/>
    </xf>
    <xf numFmtId="0" fontId="5" fillId="18" borderId="37" xfId="0" applyFont="1" applyFill="1" applyBorder="1" applyAlignment="1" applyProtection="1">
      <alignment horizontal="center" vertical="center" wrapText="1"/>
      <protection hidden="1"/>
    </xf>
    <xf numFmtId="0" fontId="5" fillId="18" borderId="112" xfId="0" applyFont="1" applyFill="1" applyBorder="1" applyAlignment="1" applyProtection="1">
      <alignment horizontal="center" vertical="center" wrapText="1"/>
      <protection hidden="1"/>
    </xf>
    <xf numFmtId="0" fontId="2" fillId="0" borderId="173" xfId="0" applyFont="1" applyBorder="1" applyAlignment="1">
      <alignment horizontal="center" vertical="center" wrapText="1"/>
    </xf>
    <xf numFmtId="0" fontId="6" fillId="0" borderId="89" xfId="0" applyFont="1" applyBorder="1" applyAlignment="1">
      <alignment horizontal="center" vertical="center"/>
    </xf>
    <xf numFmtId="0" fontId="6" fillId="0" borderId="91" xfId="0" applyFont="1" applyBorder="1" applyAlignment="1">
      <alignment horizontal="center" vertical="center"/>
    </xf>
    <xf numFmtId="0" fontId="2" fillId="16" borderId="174" xfId="0" applyFont="1" applyFill="1" applyBorder="1" applyAlignment="1">
      <alignment horizontal="center" vertical="center" wrapText="1"/>
    </xf>
    <xf numFmtId="0" fontId="6" fillId="0" borderId="52" xfId="0" applyFont="1" applyBorder="1" applyAlignment="1">
      <alignment horizontal="center" vertical="center"/>
    </xf>
    <xf numFmtId="0" fontId="6" fillId="0" borderId="70" xfId="0" applyFont="1" applyBorder="1" applyAlignment="1">
      <alignment horizontal="center" vertical="center"/>
    </xf>
    <xf numFmtId="0" fontId="2" fillId="0" borderId="87" xfId="0" applyFont="1" applyBorder="1" applyAlignment="1">
      <alignment horizontal="center" vertical="center" wrapText="1"/>
    </xf>
    <xf numFmtId="0" fontId="2" fillId="16" borderId="45" xfId="0" applyFont="1" applyFill="1" applyBorder="1" applyAlignment="1">
      <alignment horizontal="center" vertical="center" wrapText="1"/>
    </xf>
    <xf numFmtId="0" fontId="5" fillId="0" borderId="18" xfId="0" applyFont="1" applyBorder="1" applyAlignment="1" applyProtection="1">
      <alignment horizontal="center" vertical="center"/>
      <protection locked="0" hidden="1"/>
    </xf>
    <xf numFmtId="0" fontId="5" fillId="0" borderId="83" xfId="0" applyFont="1" applyBorder="1" applyAlignment="1" applyProtection="1">
      <alignment horizontal="center" vertical="center"/>
      <protection locked="0" hidden="1"/>
    </xf>
    <xf numFmtId="0" fontId="5" fillId="0" borderId="84" xfId="0" applyFont="1" applyBorder="1" applyAlignment="1" applyProtection="1">
      <alignment horizontal="center" vertical="center"/>
      <protection locked="0" hidden="1"/>
    </xf>
    <xf numFmtId="0" fontId="10" fillId="0" borderId="79" xfId="0" applyFont="1" applyBorder="1" applyAlignment="1">
      <alignment horizontal="center" vertical="center"/>
    </xf>
    <xf numFmtId="0" fontId="10" fillId="0" borderId="80" xfId="0" applyFont="1" applyBorder="1" applyAlignment="1">
      <alignment horizontal="center" vertical="center"/>
    </xf>
    <xf numFmtId="0" fontId="10" fillId="0" borderId="108" xfId="0" applyFont="1" applyBorder="1" applyAlignment="1">
      <alignment horizontal="center" vertical="center"/>
    </xf>
    <xf numFmtId="0" fontId="10" fillId="0" borderId="23" xfId="0" applyFont="1" applyBorder="1" applyAlignment="1">
      <alignment horizontal="center" vertical="center"/>
    </xf>
    <xf numFmtId="0" fontId="10" fillId="0" borderId="85" xfId="0" applyFont="1" applyBorder="1" applyAlignment="1">
      <alignment horizontal="center" vertical="center"/>
    </xf>
    <xf numFmtId="49" fontId="10" fillId="0" borderId="12" xfId="0" applyNumberFormat="1" applyFont="1" applyBorder="1" applyAlignment="1" applyProtection="1">
      <alignment horizontal="center" vertical="center"/>
      <protection locked="0"/>
    </xf>
    <xf numFmtId="49" fontId="10" fillId="0" borderId="129" xfId="0" applyNumberFormat="1" applyFont="1" applyBorder="1" applyAlignment="1" applyProtection="1">
      <alignment horizontal="center" vertical="center"/>
      <protection locked="0"/>
    </xf>
    <xf numFmtId="0" fontId="10" fillId="0" borderId="135" xfId="0" applyFont="1" applyBorder="1" applyAlignment="1">
      <alignment horizontal="center" vertical="center"/>
    </xf>
    <xf numFmtId="0" fontId="10" fillId="0" borderId="33" xfId="0" applyFont="1" applyBorder="1" applyAlignment="1">
      <alignment horizontal="center" vertical="center"/>
    </xf>
    <xf numFmtId="0" fontId="10" fillId="0" borderId="78" xfId="0" applyFont="1" applyBorder="1" applyAlignment="1">
      <alignment horizontal="center" vertical="center"/>
    </xf>
    <xf numFmtId="0" fontId="5" fillId="4" borderId="33" xfId="0" applyFont="1" applyFill="1" applyBorder="1" applyAlignment="1" applyProtection="1">
      <alignment horizontal="center" wrapText="1"/>
      <protection hidden="1"/>
    </xf>
    <xf numFmtId="0" fontId="5" fillId="4" borderId="23" xfId="0" applyFont="1" applyFill="1" applyBorder="1" applyAlignment="1" applyProtection="1">
      <alignment horizontal="center" wrapText="1"/>
      <protection hidden="1"/>
    </xf>
    <xf numFmtId="0" fontId="10" fillId="0" borderId="3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5" xfId="0" applyFont="1" applyBorder="1" applyAlignment="1" applyProtection="1">
      <alignment horizontal="center" wrapText="1"/>
      <protection hidden="1"/>
    </xf>
    <xf numFmtId="0" fontId="5" fillId="0" borderId="12" xfId="0" applyFont="1" applyBorder="1" applyAlignment="1" applyProtection="1">
      <alignment horizontal="center" wrapText="1"/>
      <protection hidden="1"/>
    </xf>
    <xf numFmtId="0" fontId="5" fillId="0" borderId="17" xfId="0" applyFont="1" applyBorder="1" applyAlignment="1" applyProtection="1">
      <alignment horizontal="center" wrapText="1"/>
      <protection hidden="1"/>
    </xf>
    <xf numFmtId="0" fontId="5" fillId="0" borderId="21" xfId="0" applyFont="1" applyBorder="1" applyAlignment="1" applyProtection="1">
      <alignment horizontal="center" wrapText="1"/>
      <protection hidden="1"/>
    </xf>
    <xf numFmtId="0" fontId="5" fillId="0" borderId="2" xfId="0" applyFont="1" applyBorder="1" applyAlignment="1" applyProtection="1">
      <alignment horizontal="center" wrapText="1"/>
      <protection hidden="1"/>
    </xf>
    <xf numFmtId="0" fontId="5" fillId="0" borderId="7" xfId="0" applyFont="1" applyBorder="1" applyAlignment="1" applyProtection="1">
      <alignment horizontal="center" wrapText="1"/>
      <protection hidden="1"/>
    </xf>
    <xf numFmtId="0" fontId="2" fillId="0" borderId="15" xfId="0" applyFont="1" applyBorder="1" applyAlignment="1" applyProtection="1">
      <alignment horizontal="center" wrapText="1" shrinkToFit="1"/>
      <protection hidden="1"/>
    </xf>
    <xf numFmtId="0" fontId="2" fillId="0" borderId="12" xfId="0" applyFont="1" applyBorder="1" applyAlignment="1" applyProtection="1">
      <alignment horizontal="center" wrapText="1" shrinkToFit="1"/>
      <protection hidden="1"/>
    </xf>
    <xf numFmtId="0" fontId="2" fillId="0" borderId="13" xfId="0" applyFont="1" applyBorder="1" applyAlignment="1" applyProtection="1">
      <alignment horizontal="center" wrapText="1" shrinkToFit="1"/>
      <protection hidden="1"/>
    </xf>
    <xf numFmtId="0" fontId="2" fillId="0" borderId="21" xfId="0" applyFont="1" applyBorder="1" applyAlignment="1" applyProtection="1">
      <alignment horizontal="center" wrapText="1" shrinkToFit="1"/>
      <protection hidden="1"/>
    </xf>
    <xf numFmtId="0" fontId="2" fillId="0" borderId="2" xfId="0" applyFont="1" applyBorder="1" applyAlignment="1" applyProtection="1">
      <alignment horizontal="center" wrapText="1" shrinkToFit="1"/>
      <protection hidden="1"/>
    </xf>
    <xf numFmtId="0" fontId="2" fillId="0" borderId="22" xfId="0" applyFont="1" applyBorder="1" applyAlignment="1" applyProtection="1">
      <alignment horizontal="center" wrapText="1" shrinkToFit="1"/>
      <protection hidden="1"/>
    </xf>
    <xf numFmtId="0" fontId="0" fillId="0" borderId="12" xfId="0" applyBorder="1" applyAlignment="1">
      <alignment horizontal="center" wrapText="1"/>
    </xf>
    <xf numFmtId="0" fontId="0" fillId="0" borderId="13" xfId="0" applyBorder="1" applyAlignment="1">
      <alignment horizontal="center" wrapText="1"/>
    </xf>
    <xf numFmtId="0" fontId="5" fillId="0" borderId="72" xfId="0" applyFont="1" applyBorder="1" applyAlignment="1" applyProtection="1">
      <alignment horizontal="center" wrapText="1"/>
      <protection hidden="1"/>
    </xf>
    <xf numFmtId="0" fontId="0" fillId="0" borderId="17" xfId="0" applyBorder="1" applyAlignment="1">
      <alignment horizontal="center" wrapText="1"/>
    </xf>
    <xf numFmtId="0" fontId="5" fillId="0" borderId="82" xfId="0" applyFont="1" applyBorder="1" applyAlignment="1" applyProtection="1">
      <alignment horizontal="center" wrapText="1"/>
      <protection hidden="1"/>
    </xf>
    <xf numFmtId="0" fontId="5" fillId="0" borderId="113" xfId="0" applyFont="1" applyBorder="1" applyAlignment="1" applyProtection="1">
      <alignment horizontal="center" wrapText="1"/>
      <protection hidden="1"/>
    </xf>
    <xf numFmtId="0" fontId="5" fillId="0" borderId="111" xfId="0" applyFont="1" applyBorder="1" applyAlignment="1" applyProtection="1">
      <alignment horizontal="center" wrapText="1"/>
      <protection hidden="1"/>
    </xf>
    <xf numFmtId="0" fontId="5" fillId="0" borderId="13" xfId="0" applyFont="1" applyBorder="1" applyAlignment="1" applyProtection="1">
      <alignment horizontal="center" wrapText="1"/>
      <protection hidden="1"/>
    </xf>
    <xf numFmtId="0" fontId="5" fillId="0" borderId="18" xfId="0" applyFont="1" applyBorder="1" applyAlignment="1" applyProtection="1">
      <alignment horizontal="center"/>
      <protection hidden="1"/>
    </xf>
    <xf numFmtId="0" fontId="0" fillId="0" borderId="19" xfId="0" applyBorder="1" applyAlignment="1">
      <alignment horizontal="center"/>
    </xf>
    <xf numFmtId="0" fontId="0" fillId="0" borderId="12" xfId="0" applyBorder="1" applyAlignment="1">
      <alignment horizontal="center"/>
    </xf>
    <xf numFmtId="0" fontId="0" fillId="0" borderId="17" xfId="0" applyBorder="1" applyAlignment="1">
      <alignment horizontal="center"/>
    </xf>
    <xf numFmtId="0" fontId="2" fillId="4" borderId="42" xfId="0" applyFont="1" applyFill="1" applyBorder="1" applyAlignment="1" applyProtection="1">
      <alignment horizontal="center" wrapText="1"/>
      <protection hidden="1"/>
    </xf>
    <xf numFmtId="0" fontId="2" fillId="4" borderId="43" xfId="0" applyFont="1" applyFill="1" applyBorder="1" applyAlignment="1" applyProtection="1">
      <alignment horizontal="center" wrapText="1"/>
      <protection hidden="1"/>
    </xf>
    <xf numFmtId="0" fontId="10" fillId="0" borderId="2" xfId="0" applyFont="1" applyBorder="1" applyAlignment="1">
      <alignment horizontal="center" vertical="center"/>
    </xf>
    <xf numFmtId="0" fontId="16" fillId="0" borderId="6" xfId="0" applyFont="1" applyBorder="1" applyAlignment="1">
      <alignment horizontal="center" vertical="center"/>
    </xf>
    <xf numFmtId="0" fontId="16" fillId="0" borderId="3" xfId="0" applyFont="1" applyBorder="1" applyAlignment="1">
      <alignment horizontal="center" vertical="center"/>
    </xf>
    <xf numFmtId="0" fontId="2" fillId="0" borderId="44" xfId="0" applyFont="1" applyBorder="1" applyAlignment="1">
      <alignment horizontal="center" vertical="center"/>
    </xf>
    <xf numFmtId="0" fontId="2" fillId="0" borderId="51" xfId="0" applyFont="1" applyBorder="1" applyAlignment="1">
      <alignment horizontal="center" vertical="center"/>
    </xf>
    <xf numFmtId="0" fontId="10" fillId="0" borderId="79"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108" xfId="0" applyFont="1" applyBorder="1" applyAlignment="1">
      <alignment horizontal="center" vertical="center" wrapText="1"/>
    </xf>
    <xf numFmtId="0" fontId="2" fillId="0" borderId="86" xfId="0" applyFont="1" applyBorder="1" applyAlignment="1">
      <alignment horizontal="center" vertical="center"/>
    </xf>
    <xf numFmtId="0" fontId="2" fillId="0" borderId="88" xfId="0" applyFont="1" applyBorder="1" applyAlignment="1">
      <alignment horizontal="center" vertical="center"/>
    </xf>
    <xf numFmtId="49" fontId="4" fillId="0" borderId="12" xfId="0" applyNumberFormat="1" applyFont="1" applyBorder="1" applyAlignment="1" applyProtection="1">
      <alignment horizontal="center" vertical="center"/>
      <protection locked="0"/>
    </xf>
    <xf numFmtId="49" fontId="4" fillId="0" borderId="129" xfId="0" applyNumberFormat="1" applyFont="1" applyBorder="1" applyAlignment="1" applyProtection="1">
      <alignment horizontal="center" vertical="center"/>
      <protection locked="0"/>
    </xf>
    <xf numFmtId="0" fontId="4" fillId="0" borderId="74" xfId="0" applyFont="1" applyBorder="1" applyAlignment="1">
      <alignment horizontal="center" vertical="center"/>
    </xf>
    <xf numFmtId="0" fontId="10" fillId="0" borderId="11" xfId="0" applyFont="1" applyBorder="1" applyAlignment="1">
      <alignment horizontal="center" vertical="center"/>
    </xf>
    <xf numFmtId="0" fontId="10" fillId="0" borderId="0" xfId="0" applyFont="1" applyAlignment="1">
      <alignment horizontal="center" vertical="center"/>
    </xf>
    <xf numFmtId="0" fontId="10" fillId="0" borderId="78" xfId="0" applyFont="1" applyBorder="1" applyAlignment="1">
      <alignment horizontal="center" vertical="center" wrapText="1"/>
    </xf>
    <xf numFmtId="0" fontId="25" fillId="0" borderId="33" xfId="0" applyFont="1" applyBorder="1" applyAlignment="1">
      <alignment horizontal="center" vertical="center"/>
    </xf>
    <xf numFmtId="0" fontId="25" fillId="0" borderId="78" xfId="0" applyFont="1" applyBorder="1" applyAlignment="1">
      <alignment horizontal="center" vertical="center"/>
    </xf>
    <xf numFmtId="0" fontId="25" fillId="0" borderId="148" xfId="0" applyFont="1" applyBorder="1" applyAlignment="1">
      <alignment horizontal="center" vertical="center"/>
    </xf>
    <xf numFmtId="0" fontId="5" fillId="0" borderId="157" xfId="0" applyFont="1" applyBorder="1" applyAlignment="1" applyProtection="1">
      <alignment horizontal="center" wrapText="1"/>
      <protection hidden="1"/>
    </xf>
    <xf numFmtId="0" fontId="5" fillId="0" borderId="158" xfId="0" applyFont="1" applyBorder="1" applyAlignment="1" applyProtection="1">
      <alignment horizontal="center" wrapText="1"/>
      <protection hidden="1"/>
    </xf>
    <xf numFmtId="0" fontId="2" fillId="4" borderId="169" xfId="0" applyFont="1" applyFill="1" applyBorder="1" applyAlignment="1" applyProtection="1">
      <alignment horizontal="center" wrapText="1"/>
      <protection hidden="1"/>
    </xf>
    <xf numFmtId="0" fontId="2" fillId="0" borderId="18" xfId="0" applyFont="1" applyBorder="1" applyAlignment="1">
      <alignment horizontal="center" vertical="center" wrapText="1"/>
    </xf>
    <xf numFmtId="0" fontId="2" fillId="0" borderId="83" xfId="0" applyFont="1" applyBorder="1" applyAlignment="1">
      <alignment horizontal="center" vertical="center" wrapText="1"/>
    </xf>
    <xf numFmtId="0" fontId="2" fillId="18" borderId="20" xfId="0" applyFont="1" applyFill="1" applyBorder="1" applyAlignment="1">
      <alignment horizontal="center" vertical="center" wrapText="1"/>
    </xf>
    <xf numFmtId="0" fontId="2" fillId="18" borderId="25" xfId="0" applyFont="1" applyFill="1" applyBorder="1" applyAlignment="1">
      <alignment horizontal="center" vertical="center" wrapText="1"/>
    </xf>
    <xf numFmtId="0" fontId="2" fillId="18" borderId="13" xfId="0" applyFont="1" applyFill="1" applyBorder="1" applyAlignment="1">
      <alignment horizontal="center" vertical="center" wrapText="1"/>
    </xf>
    <xf numFmtId="0" fontId="2" fillId="18" borderId="132" xfId="0" applyFont="1" applyFill="1" applyBorder="1" applyAlignment="1">
      <alignment horizontal="center" vertical="center" wrapText="1"/>
    </xf>
    <xf numFmtId="0" fontId="2" fillId="18" borderId="77" xfId="0" applyFont="1" applyFill="1" applyBorder="1" applyAlignment="1">
      <alignment horizontal="center" vertical="center" wrapText="1"/>
    </xf>
    <xf numFmtId="49" fontId="10" fillId="0" borderId="39" xfId="0" applyNumberFormat="1" applyFont="1" applyBorder="1" applyAlignment="1" applyProtection="1">
      <alignment horizontal="center" vertical="center"/>
      <protection locked="0"/>
    </xf>
    <xf numFmtId="0" fontId="10" fillId="0" borderId="38" xfId="0" applyFont="1" applyBorder="1" applyAlignment="1">
      <alignment horizontal="center" vertical="center"/>
    </xf>
    <xf numFmtId="0" fontId="10" fillId="0" borderId="109" xfId="0" applyFont="1" applyBorder="1" applyAlignment="1">
      <alignment horizontal="center" vertical="center"/>
    </xf>
    <xf numFmtId="49" fontId="10" fillId="0" borderId="17" xfId="0" applyNumberFormat="1" applyFont="1" applyBorder="1" applyAlignment="1" applyProtection="1">
      <alignment horizontal="center" vertical="center"/>
      <protection locked="0"/>
    </xf>
    <xf numFmtId="49" fontId="10" fillId="0" borderId="4" xfId="0" applyNumberFormat="1" applyFont="1" applyBorder="1" applyAlignment="1" applyProtection="1">
      <alignment horizontal="center" vertical="center"/>
      <protection locked="0"/>
    </xf>
    <xf numFmtId="0" fontId="10" fillId="0" borderId="7" xfId="0" applyFont="1" applyBorder="1" applyAlignment="1">
      <alignment horizontal="center" vertical="center"/>
    </xf>
    <xf numFmtId="49" fontId="5" fillId="0" borderId="42" xfId="0" applyNumberFormat="1" applyFont="1" applyBorder="1" applyAlignment="1" applyProtection="1">
      <alignment horizontal="center" vertical="center"/>
      <protection locked="0"/>
    </xf>
    <xf numFmtId="49" fontId="5" fillId="0" borderId="0" xfId="0" applyNumberFormat="1" applyFont="1" applyAlignment="1" applyProtection="1">
      <alignment horizontal="center" vertical="center"/>
      <protection locked="0"/>
    </xf>
    <xf numFmtId="49" fontId="5" fillId="0" borderId="146"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97" xfId="0" applyNumberFormat="1" applyFont="1" applyBorder="1" applyAlignment="1" applyProtection="1">
      <alignment horizontal="center" vertical="center"/>
      <protection locked="0"/>
    </xf>
    <xf numFmtId="0" fontId="10" fillId="0" borderId="42" xfId="0" applyFont="1" applyBorder="1" applyAlignment="1">
      <alignment horizontal="center" vertical="center"/>
    </xf>
    <xf numFmtId="0" fontId="2" fillId="18" borderId="103" xfId="0" applyFont="1" applyFill="1" applyBorder="1" applyAlignment="1">
      <alignment horizontal="center" vertical="center" wrapText="1"/>
    </xf>
    <xf numFmtId="49" fontId="25" fillId="0" borderId="156" xfId="0" applyNumberFormat="1" applyFont="1" applyBorder="1" applyAlignment="1" applyProtection="1">
      <alignment horizontal="center" vertical="center"/>
      <protection locked="0"/>
    </xf>
    <xf numFmtId="49" fontId="25" fillId="0" borderId="11" xfId="0" applyNumberFormat="1" applyFont="1" applyBorder="1" applyAlignment="1" applyProtection="1">
      <alignment horizontal="center" vertical="center"/>
      <protection locked="0"/>
    </xf>
    <xf numFmtId="49" fontId="25" fillId="0" borderId="95" xfId="0" applyNumberFormat="1" applyFont="1" applyBorder="1" applyAlignment="1">
      <alignment horizontal="center" vertical="center" wrapText="1"/>
    </xf>
    <xf numFmtId="0" fontId="10" fillId="0" borderId="97" xfId="0" applyFont="1" applyBorder="1" applyAlignment="1">
      <alignment horizontal="center" vertical="center" wrapText="1"/>
    </xf>
    <xf numFmtId="0" fontId="10" fillId="0" borderId="99" xfId="0" applyFont="1" applyBorder="1" applyAlignment="1">
      <alignment horizontal="center" vertical="center" wrapText="1"/>
    </xf>
    <xf numFmtId="49" fontId="10" fillId="0" borderId="95" xfId="0" applyNumberFormat="1" applyFont="1" applyBorder="1" applyAlignment="1" applyProtection="1">
      <alignment horizontal="center" vertical="center"/>
      <protection locked="0"/>
    </xf>
    <xf numFmtId="0" fontId="25" fillId="0" borderId="79" xfId="0" applyFont="1" applyBorder="1" applyAlignment="1">
      <alignment horizontal="center" vertical="center"/>
    </xf>
    <xf numFmtId="0" fontId="25" fillId="0" borderId="80" xfId="0" applyFont="1" applyBorder="1" applyAlignment="1">
      <alignment horizontal="center" vertical="center"/>
    </xf>
    <xf numFmtId="0" fontId="25" fillId="0" borderId="108" xfId="0" applyFont="1" applyBorder="1" applyAlignment="1">
      <alignment horizontal="center" vertical="center"/>
    </xf>
    <xf numFmtId="0" fontId="2" fillId="0" borderId="78" xfId="0" applyFont="1" applyBorder="1" applyAlignment="1">
      <alignment horizontal="center" vertical="center"/>
    </xf>
    <xf numFmtId="0" fontId="2" fillId="0" borderId="148" xfId="0" applyFont="1" applyBorder="1" applyAlignment="1">
      <alignment horizontal="center" vertical="center"/>
    </xf>
    <xf numFmtId="49" fontId="25" fillId="0" borderId="97" xfId="0" applyNumberFormat="1" applyFont="1" applyBorder="1" applyAlignment="1">
      <alignment horizontal="center" vertical="center" wrapText="1"/>
    </xf>
    <xf numFmtId="49" fontId="25" fillId="0" borderId="99" xfId="0" applyNumberFormat="1" applyFont="1" applyBorder="1" applyAlignment="1">
      <alignment horizontal="center" vertical="center" wrapText="1"/>
    </xf>
    <xf numFmtId="49" fontId="10" fillId="0" borderId="38" xfId="0" applyNumberFormat="1" applyFont="1" applyBorder="1" applyAlignment="1" applyProtection="1">
      <alignment horizontal="center" vertical="center"/>
      <protection locked="0"/>
    </xf>
    <xf numFmtId="49" fontId="10" fillId="0" borderId="109" xfId="0" applyNumberFormat="1" applyFont="1" applyBorder="1" applyAlignment="1" applyProtection="1">
      <alignment horizontal="center" vertical="center"/>
      <protection locked="0"/>
    </xf>
    <xf numFmtId="49" fontId="10" fillId="8" borderId="17" xfId="0" applyNumberFormat="1" applyFont="1" applyFill="1" applyBorder="1" applyAlignment="1" applyProtection="1">
      <alignment horizontal="center" vertical="center"/>
      <protection locked="0"/>
    </xf>
    <xf numFmtId="49" fontId="10" fillId="8" borderId="4" xfId="0" applyNumberFormat="1" applyFont="1" applyFill="1" applyBorder="1" applyAlignment="1" applyProtection="1">
      <alignment horizontal="center" vertical="center"/>
      <protection locked="0"/>
    </xf>
    <xf numFmtId="0" fontId="10" fillId="8" borderId="7" xfId="0" applyFont="1" applyFill="1" applyBorder="1" applyAlignment="1">
      <alignment horizontal="center" vertical="center"/>
    </xf>
    <xf numFmtId="0" fontId="10" fillId="0" borderId="97" xfId="0" applyFont="1" applyBorder="1" applyAlignment="1">
      <alignment horizontal="center" vertical="center"/>
    </xf>
    <xf numFmtId="49" fontId="2" fillId="0" borderId="159" xfId="0" applyNumberFormat="1" applyFont="1" applyBorder="1" applyAlignment="1">
      <alignment horizontal="center" vertical="center"/>
    </xf>
    <xf numFmtId="0" fontId="2" fillId="0" borderId="160" xfId="0" applyFont="1" applyBorder="1" applyAlignment="1">
      <alignment horizontal="center" vertical="center"/>
    </xf>
    <xf numFmtId="0" fontId="2" fillId="0" borderId="61" xfId="0" applyFont="1" applyBorder="1" applyAlignment="1">
      <alignment horizontal="center" vertical="center"/>
    </xf>
    <xf numFmtId="0" fontId="10" fillId="0" borderId="18" xfId="0" applyFont="1" applyBorder="1" applyAlignment="1">
      <alignment horizontal="center" vertical="center" wrapText="1"/>
    </xf>
    <xf numFmtId="0" fontId="10" fillId="0" borderId="83" xfId="0" applyFont="1" applyBorder="1" applyAlignment="1">
      <alignment horizontal="center" vertical="center" wrapText="1"/>
    </xf>
    <xf numFmtId="0" fontId="10" fillId="0" borderId="84"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83" xfId="0" applyFont="1" applyBorder="1" applyAlignment="1">
      <alignment horizontal="center" vertical="center" wrapText="1"/>
    </xf>
    <xf numFmtId="0" fontId="25" fillId="0" borderId="84" xfId="0" applyFont="1" applyBorder="1" applyAlignment="1">
      <alignment horizontal="center" vertical="center" wrapText="1"/>
    </xf>
    <xf numFmtId="0" fontId="5" fillId="0" borderId="41" xfId="0" applyFont="1" applyBorder="1" applyAlignment="1" applyProtection="1">
      <alignment horizontal="center" vertical="center" wrapText="1"/>
      <protection locked="0" hidden="1"/>
    </xf>
    <xf numFmtId="0" fontId="24" fillId="0" borderId="18" xfId="0" applyFont="1" applyBorder="1" applyAlignment="1" applyProtection="1">
      <alignment horizontal="center" vertical="center" wrapText="1"/>
      <protection locked="0" hidden="1"/>
    </xf>
    <xf numFmtId="0" fontId="24" fillId="0" borderId="83" xfId="0" applyFont="1" applyBorder="1" applyAlignment="1" applyProtection="1">
      <alignment horizontal="center" vertical="center" wrapText="1"/>
      <protection locked="0" hidden="1"/>
    </xf>
    <xf numFmtId="0" fontId="24" fillId="0" borderId="84" xfId="0" applyFont="1" applyBorder="1" applyAlignment="1" applyProtection="1">
      <alignment horizontal="center" vertical="center" wrapText="1"/>
      <protection locked="0" hidden="1"/>
    </xf>
    <xf numFmtId="0" fontId="5" fillId="0" borderId="33" xfId="0" applyFont="1" applyBorder="1" applyAlignment="1" applyProtection="1">
      <alignment horizontal="center" vertical="center" wrapText="1"/>
      <protection locked="0" hidden="1"/>
    </xf>
    <xf numFmtId="0" fontId="5" fillId="0" borderId="78" xfId="0" applyFont="1" applyBorder="1" applyAlignment="1" applyProtection="1">
      <alignment horizontal="center" vertical="center" wrapText="1"/>
      <protection locked="0" hidden="1"/>
    </xf>
    <xf numFmtId="0" fontId="5" fillId="0" borderId="148" xfId="0" applyFont="1" applyBorder="1" applyAlignment="1" applyProtection="1">
      <alignment horizontal="center" vertical="center" wrapText="1"/>
      <protection locked="0" hidden="1"/>
    </xf>
    <xf numFmtId="0" fontId="25" fillId="0" borderId="185" xfId="0" applyFont="1" applyBorder="1" applyAlignment="1">
      <alignment horizontal="center" vertical="center" wrapText="1"/>
    </xf>
    <xf numFmtId="0" fontId="25" fillId="0" borderId="78" xfId="0" applyFont="1" applyBorder="1" applyAlignment="1">
      <alignment horizontal="center" vertical="center" wrapText="1"/>
    </xf>
    <xf numFmtId="0" fontId="25" fillId="0" borderId="148" xfId="0" applyFont="1" applyBorder="1" applyAlignment="1">
      <alignment horizontal="center" vertical="center" wrapText="1"/>
    </xf>
    <xf numFmtId="0" fontId="5" fillId="0" borderId="186" xfId="0" applyFont="1" applyBorder="1" applyAlignment="1" applyProtection="1">
      <alignment horizontal="center" vertical="center" wrapText="1"/>
      <protection locked="0" hidden="1"/>
    </xf>
    <xf numFmtId="0" fontId="2" fillId="18" borderId="23" xfId="0" applyFont="1" applyFill="1" applyBorder="1" applyAlignment="1">
      <alignment horizontal="center" vertical="center" wrapText="1"/>
    </xf>
    <xf numFmtId="0" fontId="2" fillId="18" borderId="85"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2" fillId="18" borderId="40" xfId="0" applyFont="1" applyFill="1" applyBorder="1" applyAlignment="1">
      <alignment horizontal="center" vertical="center" wrapText="1"/>
    </xf>
    <xf numFmtId="0" fontId="10" fillId="0" borderId="0" xfId="0" applyFont="1" applyAlignment="1">
      <alignment horizontal="center" vertical="center" wrapText="1"/>
    </xf>
    <xf numFmtId="0" fontId="2" fillId="0" borderId="150" xfId="0" applyFont="1" applyBorder="1" applyAlignment="1">
      <alignment horizontal="center" vertical="center"/>
    </xf>
    <xf numFmtId="0" fontId="2" fillId="0" borderId="155" xfId="0" applyFont="1" applyBorder="1" applyAlignment="1">
      <alignment horizontal="center" vertical="center"/>
    </xf>
    <xf numFmtId="0" fontId="2" fillId="0" borderId="162" xfId="0" applyFont="1" applyBorder="1" applyAlignment="1">
      <alignment horizontal="center" vertical="center"/>
    </xf>
    <xf numFmtId="0" fontId="5" fillId="0" borderId="33" xfId="0" applyFont="1" applyBorder="1" applyAlignment="1" applyProtection="1">
      <alignment horizontal="center"/>
      <protection hidden="1"/>
    </xf>
    <xf numFmtId="0" fontId="0" fillId="0" borderId="11" xfId="0" applyBorder="1" applyAlignment="1">
      <alignment horizontal="center"/>
    </xf>
    <xf numFmtId="0" fontId="0" fillId="0" borderId="23" xfId="0" applyBorder="1" applyAlignment="1">
      <alignment horizontal="center"/>
    </xf>
    <xf numFmtId="0" fontId="5" fillId="0" borderId="33" xfId="0" applyFont="1" applyBorder="1" applyAlignment="1" applyProtection="1">
      <alignment horizontal="center" wrapText="1"/>
      <protection hidden="1"/>
    </xf>
    <xf numFmtId="0" fontId="5" fillId="0" borderId="11"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5" fillId="0" borderId="148" xfId="0" applyFont="1" applyBorder="1" applyAlignment="1" applyProtection="1">
      <alignment horizontal="center" wrapText="1"/>
      <protection hidden="1"/>
    </xf>
    <xf numFmtId="0" fontId="5" fillId="0" borderId="146" xfId="0" applyFont="1" applyBorder="1" applyAlignment="1" applyProtection="1">
      <alignment horizontal="center" wrapText="1"/>
      <protection hidden="1"/>
    </xf>
    <xf numFmtId="0" fontId="5" fillId="0" borderId="105" xfId="0" applyFont="1" applyBorder="1" applyAlignment="1" applyProtection="1">
      <alignment horizontal="center" wrapText="1"/>
      <protection hidden="1"/>
    </xf>
    <xf numFmtId="0" fontId="2" fillId="0" borderId="33" xfId="0" applyFont="1" applyBorder="1" applyAlignment="1" applyProtection="1">
      <alignment horizontal="center" wrapText="1" shrinkToFit="1"/>
      <protection hidden="1"/>
    </xf>
    <xf numFmtId="0" fontId="2" fillId="0" borderId="11" xfId="0" applyFont="1" applyBorder="1" applyAlignment="1" applyProtection="1">
      <alignment horizontal="center" wrapText="1" shrinkToFit="1"/>
      <protection hidden="1"/>
    </xf>
    <xf numFmtId="0" fontId="2" fillId="0" borderId="23" xfId="0" applyFont="1" applyBorder="1" applyAlignment="1" applyProtection="1">
      <alignment horizontal="center" wrapText="1" shrinkToFit="1"/>
      <protection hidden="1"/>
    </xf>
    <xf numFmtId="0" fontId="2" fillId="0" borderId="148" xfId="0" applyFont="1" applyBorder="1" applyAlignment="1" applyProtection="1">
      <alignment horizontal="center" wrapText="1" shrinkToFit="1"/>
      <protection hidden="1"/>
    </xf>
    <xf numFmtId="0" fontId="2" fillId="0" borderId="146" xfId="0" applyFont="1" applyBorder="1" applyAlignment="1" applyProtection="1">
      <alignment horizontal="center" wrapText="1" shrinkToFit="1"/>
      <protection hidden="1"/>
    </xf>
    <xf numFmtId="0" fontId="2" fillId="0" borderId="105" xfId="0" applyFont="1" applyBorder="1" applyAlignment="1" applyProtection="1">
      <alignment horizontal="center" wrapText="1" shrinkToFit="1"/>
      <protection hidden="1"/>
    </xf>
    <xf numFmtId="0" fontId="2" fillId="4" borderId="107" xfId="0" applyFont="1" applyFill="1" applyBorder="1" applyAlignment="1" applyProtection="1">
      <alignment horizontal="center" wrapText="1"/>
      <protection hidden="1"/>
    </xf>
    <xf numFmtId="0" fontId="2" fillId="4" borderId="163" xfId="0" applyFont="1" applyFill="1" applyBorder="1" applyAlignment="1" applyProtection="1">
      <alignment horizontal="center" wrapText="1"/>
      <protection hidden="1"/>
    </xf>
    <xf numFmtId="0" fontId="2" fillId="4" borderId="164" xfId="0" applyFont="1" applyFill="1" applyBorder="1" applyAlignment="1" applyProtection="1">
      <alignment horizontal="center" wrapText="1"/>
      <protection hidden="1"/>
    </xf>
    <xf numFmtId="0" fontId="5" fillId="4" borderId="104" xfId="0" applyFont="1" applyFill="1" applyBorder="1" applyAlignment="1" applyProtection="1">
      <alignment horizontal="center" wrapText="1"/>
      <protection hidden="1"/>
    </xf>
    <xf numFmtId="0" fontId="5" fillId="4" borderId="94" xfId="0" applyFont="1" applyFill="1" applyBorder="1" applyAlignment="1" applyProtection="1">
      <alignment horizontal="center" wrapText="1"/>
      <protection hidden="1"/>
    </xf>
    <xf numFmtId="0" fontId="2" fillId="0" borderId="0" xfId="0" applyFont="1" applyAlignment="1">
      <alignment horizontal="center" vertical="center"/>
    </xf>
    <xf numFmtId="0" fontId="25" fillId="0" borderId="0" xfId="0" applyFont="1" applyAlignment="1">
      <alignment horizontal="center" vertical="center"/>
    </xf>
    <xf numFmtId="0" fontId="2" fillId="0" borderId="89" xfId="0" applyFont="1" applyBorder="1" applyAlignment="1">
      <alignment horizontal="center" vertical="center" wrapText="1"/>
    </xf>
    <xf numFmtId="0" fontId="2" fillId="0" borderId="183" xfId="0" applyFont="1" applyBorder="1" applyAlignment="1">
      <alignment horizontal="center" vertical="center" wrapText="1"/>
    </xf>
    <xf numFmtId="0" fontId="2" fillId="16" borderId="52" xfId="0" applyFont="1" applyFill="1" applyBorder="1" applyAlignment="1">
      <alignment horizontal="center" vertical="center" wrapText="1"/>
    </xf>
    <xf numFmtId="0" fontId="2" fillId="16" borderId="184" xfId="0" applyFont="1" applyFill="1" applyBorder="1" applyAlignment="1">
      <alignment horizontal="center" vertical="center" wrapText="1"/>
    </xf>
    <xf numFmtId="0" fontId="5" fillId="0" borderId="104" xfId="0" applyFont="1" applyBorder="1" applyAlignment="1" applyProtection="1">
      <alignment horizontal="center" wrapText="1"/>
      <protection hidden="1"/>
    </xf>
    <xf numFmtId="0" fontId="5" fillId="0" borderId="95" xfId="0" applyFont="1" applyBorder="1" applyAlignment="1" applyProtection="1">
      <alignment horizontal="center" wrapText="1"/>
      <protection hidden="1"/>
    </xf>
    <xf numFmtId="0" fontId="5" fillId="0" borderId="156" xfId="0" applyFont="1" applyBorder="1" applyAlignment="1" applyProtection="1">
      <alignment horizontal="center" wrapText="1"/>
      <protection hidden="1"/>
    </xf>
    <xf numFmtId="0" fontId="5" fillId="0" borderId="161" xfId="0" applyFont="1" applyBorder="1" applyAlignment="1" applyProtection="1">
      <alignment horizontal="center" wrapText="1"/>
      <protection hidden="1"/>
    </xf>
    <xf numFmtId="0" fontId="5" fillId="0" borderId="110" xfId="0" applyFont="1" applyBorder="1" applyAlignment="1" applyProtection="1">
      <alignment horizontal="center" wrapText="1"/>
      <protection hidden="1"/>
    </xf>
    <xf numFmtId="0" fontId="0" fillId="0" borderId="95" xfId="0" applyBorder="1" applyAlignment="1">
      <alignment horizontal="center" wrapText="1"/>
    </xf>
    <xf numFmtId="0" fontId="0" fillId="0" borderId="94" xfId="0" applyBorder="1" applyAlignment="1">
      <alignment horizontal="center" wrapText="1"/>
    </xf>
    <xf numFmtId="0" fontId="0" fillId="0" borderId="18" xfId="0" applyBorder="1" applyAlignment="1">
      <alignment horizontal="center"/>
    </xf>
    <xf numFmtId="0" fontId="0" fillId="0" borderId="13" xfId="0" applyBorder="1" applyAlignment="1">
      <alignment horizontal="center"/>
    </xf>
    <xf numFmtId="0" fontId="2" fillId="0" borderId="11" xfId="0" applyFont="1" applyBorder="1" applyAlignment="1">
      <alignment horizontal="center" vertical="center"/>
    </xf>
    <xf numFmtId="0" fontId="10" fillId="0" borderId="15" xfId="0" applyFont="1" applyBorder="1" applyAlignment="1">
      <alignment horizontal="center" vertical="center" wrapText="1" shrinkToFit="1"/>
    </xf>
    <xf numFmtId="0" fontId="10" fillId="0" borderId="131" xfId="0" applyFont="1" applyBorder="1" applyAlignment="1">
      <alignment horizontal="center" vertical="center" wrapText="1" shrinkToFit="1"/>
    </xf>
    <xf numFmtId="0" fontId="10" fillId="0" borderId="76" xfId="0" applyFont="1" applyBorder="1" applyAlignment="1">
      <alignment horizontal="center" vertical="center" wrapText="1" shrinkToFit="1"/>
    </xf>
    <xf numFmtId="0" fontId="2" fillId="0" borderId="146" xfId="0" applyFont="1" applyBorder="1" applyAlignment="1">
      <alignment horizontal="center" vertical="center"/>
    </xf>
    <xf numFmtId="0" fontId="2" fillId="0" borderId="15" xfId="0" applyFont="1" applyBorder="1" applyAlignment="1" applyProtection="1">
      <alignment horizontal="center" vertical="center" wrapText="1" shrinkToFit="1"/>
      <protection locked="0" hidden="1"/>
    </xf>
    <xf numFmtId="0" fontId="2" fillId="0" borderId="131" xfId="0" applyFont="1" applyBorder="1" applyAlignment="1" applyProtection="1">
      <alignment horizontal="center" vertical="center" wrapText="1" shrinkToFit="1"/>
      <protection locked="0" hidden="1"/>
    </xf>
    <xf numFmtId="0" fontId="10" fillId="0" borderId="134" xfId="0" applyFont="1" applyBorder="1" applyAlignment="1">
      <alignment horizontal="center" vertical="center" wrapText="1" shrinkToFit="1"/>
    </xf>
    <xf numFmtId="0" fontId="2" fillId="0" borderId="16" xfId="0" applyFont="1" applyBorder="1" applyAlignment="1" applyProtection="1">
      <alignment horizontal="center" vertical="center" wrapText="1" shrinkToFit="1"/>
      <protection locked="0" hidden="1"/>
    </xf>
    <xf numFmtId="0" fontId="2" fillId="0" borderId="21" xfId="0" applyFont="1" applyBorder="1" applyAlignment="1">
      <alignment horizontal="center" vertical="center" wrapText="1" shrinkToFit="1"/>
    </xf>
    <xf numFmtId="49" fontId="2" fillId="0" borderId="45" xfId="0" applyNumberFormat="1" applyFont="1" applyBorder="1" applyAlignment="1">
      <alignment horizontal="center" vertical="center"/>
    </xf>
    <xf numFmtId="0" fontId="2" fillId="0" borderId="52" xfId="0" applyFont="1" applyBorder="1" applyAlignment="1">
      <alignment horizontal="center" vertical="center"/>
    </xf>
    <xf numFmtId="0" fontId="2" fillId="0" borderId="70" xfId="0" applyFont="1" applyBorder="1" applyAlignment="1">
      <alignment horizontal="center" vertical="center"/>
    </xf>
    <xf numFmtId="0" fontId="10" fillId="0" borderId="12" xfId="0" applyFont="1" applyBorder="1" applyAlignment="1">
      <alignment horizontal="center" vertical="center"/>
    </xf>
    <xf numFmtId="0" fontId="10" fillId="0" borderId="129" xfId="0" applyFont="1" applyBorder="1" applyAlignment="1">
      <alignment horizontal="center" vertical="center"/>
    </xf>
    <xf numFmtId="49" fontId="25" fillId="0" borderId="49" xfId="0" applyNumberFormat="1" applyFont="1" applyBorder="1" applyAlignment="1">
      <alignment horizontal="center" vertical="center"/>
    </xf>
    <xf numFmtId="49" fontId="25" fillId="0" borderId="56" xfId="0" applyNumberFormat="1" applyFont="1" applyBorder="1" applyAlignment="1">
      <alignment horizontal="center" vertical="center"/>
    </xf>
    <xf numFmtId="0" fontId="25" fillId="0" borderId="66" xfId="0" applyFont="1" applyBorder="1" applyAlignment="1">
      <alignment horizontal="center" vertical="center"/>
    </xf>
    <xf numFmtId="0" fontId="10" fillId="0" borderId="74" xfId="0" applyFont="1" applyBorder="1" applyAlignment="1">
      <alignment horizontal="center" vertical="center"/>
    </xf>
    <xf numFmtId="0" fontId="10" fillId="0" borderId="85" xfId="0" applyFont="1" applyBorder="1" applyAlignment="1">
      <alignment horizontal="center" vertical="center" wrapText="1"/>
    </xf>
    <xf numFmtId="0" fontId="10" fillId="0" borderId="148"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105" xfId="0" applyFont="1" applyBorder="1" applyAlignment="1">
      <alignment horizontal="center" vertical="center" wrapText="1"/>
    </xf>
    <xf numFmtId="0" fontId="2" fillId="0" borderId="41" xfId="0" applyFont="1" applyBorder="1" applyAlignment="1" applyProtection="1">
      <alignment horizontal="center" vertical="center" wrapText="1" shrinkToFit="1"/>
      <protection locked="0" hidden="1"/>
    </xf>
    <xf numFmtId="0" fontId="2" fillId="0" borderId="134" xfId="0" applyFont="1" applyBorder="1" applyAlignment="1">
      <alignment horizontal="center" vertical="center" wrapText="1" shrinkToFit="1"/>
    </xf>
    <xf numFmtId="49" fontId="2" fillId="0" borderId="52" xfId="0" applyNumberFormat="1" applyFont="1" applyBorder="1" applyAlignment="1">
      <alignment horizontal="center" vertical="center"/>
    </xf>
    <xf numFmtId="49" fontId="10" fillId="0" borderId="3" xfId="0" applyNumberFormat="1" applyFont="1" applyBorder="1" applyAlignment="1" applyProtection="1">
      <alignment horizontal="center" vertical="center"/>
      <protection locked="0"/>
    </xf>
    <xf numFmtId="0" fontId="2" fillId="0" borderId="79" xfId="0" applyFont="1" applyBorder="1" applyAlignment="1">
      <alignment horizontal="center" vertical="center"/>
    </xf>
    <xf numFmtId="0" fontId="2" fillId="0" borderId="80" xfId="0" applyFont="1" applyBorder="1" applyAlignment="1">
      <alignment horizontal="center" vertical="center"/>
    </xf>
    <xf numFmtId="0" fontId="2" fillId="0" borderId="108" xfId="0" applyFont="1" applyBorder="1" applyAlignment="1">
      <alignment horizontal="center" vertical="center"/>
    </xf>
    <xf numFmtId="0" fontId="10" fillId="0" borderId="19" xfId="0" applyFont="1" applyBorder="1" applyAlignment="1">
      <alignment horizontal="center" vertical="center"/>
    </xf>
    <xf numFmtId="0" fontId="10" fillId="0" borderId="6" xfId="0" applyFont="1" applyBorder="1" applyAlignment="1">
      <alignment horizontal="center" vertical="center"/>
    </xf>
    <xf numFmtId="0" fontId="10" fillId="0" borderId="81" xfId="0" applyFont="1" applyBorder="1" applyAlignment="1">
      <alignment horizontal="center" vertical="center"/>
    </xf>
    <xf numFmtId="0" fontId="10" fillId="0" borderId="18" xfId="0" applyFont="1" applyBorder="1" applyAlignment="1">
      <alignment horizontal="center" vertical="center" wrapText="1" shrinkToFit="1"/>
    </xf>
    <xf numFmtId="0" fontId="10" fillId="0" borderId="83" xfId="0" applyFont="1" applyBorder="1" applyAlignment="1">
      <alignment horizontal="center" vertical="center" wrapText="1" shrinkToFit="1"/>
    </xf>
    <xf numFmtId="0" fontId="10" fillId="0" borderId="84" xfId="0" applyFont="1" applyBorder="1" applyAlignment="1">
      <alignment horizontal="center" vertical="center" wrapText="1" shrinkToFit="1"/>
    </xf>
    <xf numFmtId="0" fontId="2" fillId="0" borderId="104" xfId="0" applyFont="1" applyBorder="1" applyAlignment="1">
      <alignment horizontal="center" vertical="center"/>
    </xf>
    <xf numFmtId="0" fontId="2" fillId="0" borderId="137" xfId="0" applyFont="1" applyBorder="1" applyAlignment="1">
      <alignment horizontal="center" vertical="center"/>
    </xf>
    <xf numFmtId="0" fontId="2" fillId="0" borderId="107" xfId="0" applyFont="1" applyBorder="1" applyAlignment="1">
      <alignment horizontal="center" vertical="center"/>
    </xf>
    <xf numFmtId="49" fontId="25" fillId="0" borderId="50" xfId="0" applyNumberFormat="1" applyFont="1" applyBorder="1" applyAlignment="1">
      <alignment horizontal="center" vertical="center" wrapText="1"/>
    </xf>
    <xf numFmtId="0" fontId="25" fillId="0" borderId="57" xfId="0" applyFont="1" applyBorder="1" applyAlignment="1">
      <alignment horizontal="center" vertical="center" wrapText="1"/>
    </xf>
    <xf numFmtId="0" fontId="25" fillId="0" borderId="67" xfId="0" applyFont="1" applyBorder="1" applyAlignment="1">
      <alignment horizontal="center" vertical="center" wrapText="1"/>
    </xf>
    <xf numFmtId="0" fontId="2" fillId="0" borderId="18" xfId="0" applyFont="1" applyBorder="1" applyAlignment="1" applyProtection="1">
      <alignment horizontal="center" vertical="center" wrapText="1" shrinkToFit="1"/>
      <protection locked="0" hidden="1"/>
    </xf>
    <xf numFmtId="0" fontId="2" fillId="0" borderId="83" xfId="0" applyFont="1" applyBorder="1" applyAlignment="1" applyProtection="1">
      <alignment horizontal="center" vertical="center" wrapText="1" shrinkToFit="1"/>
      <protection locked="0" hidden="1"/>
    </xf>
    <xf numFmtId="0" fontId="2" fillId="0" borderId="84" xfId="0" applyFont="1" applyBorder="1" applyAlignment="1" applyProtection="1">
      <alignment horizontal="center" vertical="center" wrapText="1" shrinkToFit="1"/>
      <protection locked="0" hidden="1"/>
    </xf>
    <xf numFmtId="0" fontId="10" fillId="0" borderId="13" xfId="0" applyFont="1" applyBorder="1" applyAlignment="1">
      <alignment horizontal="center" vertical="center"/>
    </xf>
    <xf numFmtId="0" fontId="10" fillId="0" borderId="132" xfId="0" applyFont="1" applyBorder="1" applyAlignment="1">
      <alignment horizontal="center" vertical="center"/>
    </xf>
    <xf numFmtId="0" fontId="10" fillId="0" borderId="77" xfId="0" applyFont="1" applyBorder="1" applyAlignment="1">
      <alignment horizontal="center" vertical="center"/>
    </xf>
    <xf numFmtId="49" fontId="10" fillId="0" borderId="19"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10" fillId="0" borderId="81" xfId="0" applyNumberFormat="1" applyFont="1" applyBorder="1" applyAlignment="1" applyProtection="1">
      <alignment horizontal="center" vertical="center"/>
      <protection locked="0"/>
    </xf>
    <xf numFmtId="0" fontId="25" fillId="24" borderId="187" xfId="0" applyFont="1" applyFill="1" applyBorder="1" applyAlignment="1">
      <alignment horizontal="center" vertical="center" wrapText="1"/>
    </xf>
    <xf numFmtId="0" fontId="25" fillId="24" borderId="188" xfId="0" applyFont="1" applyFill="1" applyBorder="1" applyAlignment="1">
      <alignment horizontal="center" vertical="center" wrapText="1"/>
    </xf>
    <xf numFmtId="0" fontId="25" fillId="24" borderId="189" xfId="0" applyFont="1" applyFill="1" applyBorder="1" applyAlignment="1">
      <alignment horizontal="center" vertical="center" wrapText="1"/>
    </xf>
    <xf numFmtId="0" fontId="13" fillId="11" borderId="1" xfId="1" applyFont="1" applyFill="1" applyBorder="1" applyAlignment="1">
      <alignment horizontal="center" vertical="center"/>
    </xf>
    <xf numFmtId="0" fontId="2" fillId="0" borderId="15" xfId="0" applyFont="1" applyFill="1" applyBorder="1" applyAlignment="1" applyProtection="1">
      <alignment horizontal="center" vertical="center" wrapText="1" shrinkToFit="1"/>
      <protection locked="0" hidden="1"/>
    </xf>
    <xf numFmtId="49" fontId="2" fillId="0" borderId="45" xfId="0" applyNumberFormat="1" applyFont="1" applyFill="1" applyBorder="1" applyAlignment="1">
      <alignment horizontal="center" vertical="center"/>
    </xf>
    <xf numFmtId="0" fontId="2" fillId="0" borderId="131" xfId="0" applyFont="1" applyFill="1" applyBorder="1" applyAlignment="1" applyProtection="1">
      <alignment horizontal="center" vertical="center" wrapText="1" shrinkToFit="1"/>
      <protection locked="0" hidden="1"/>
    </xf>
    <xf numFmtId="0" fontId="2" fillId="0" borderId="52" xfId="0" applyFont="1" applyFill="1" applyBorder="1" applyAlignment="1">
      <alignment horizontal="center" vertical="center"/>
    </xf>
    <xf numFmtId="0" fontId="2" fillId="0" borderId="134" xfId="0" applyFont="1" applyFill="1" applyBorder="1" applyAlignment="1">
      <alignment horizontal="center" vertical="center" wrapText="1" shrinkToFit="1"/>
    </xf>
    <xf numFmtId="0" fontId="2" fillId="0" borderId="58" xfId="0" applyFont="1" applyFill="1" applyBorder="1" applyAlignment="1">
      <alignment horizontal="center" vertical="center"/>
    </xf>
    <xf numFmtId="0" fontId="2" fillId="0" borderId="70" xfId="0" applyFont="1" applyFill="1" applyBorder="1" applyAlignment="1">
      <alignment horizontal="center" vertical="center"/>
    </xf>
    <xf numFmtId="49" fontId="2" fillId="0" borderId="12" xfId="0" applyNumberFormat="1" applyFont="1" applyFill="1" applyBorder="1" applyAlignment="1" applyProtection="1">
      <alignment horizontal="center" vertical="center"/>
      <protection locked="0"/>
    </xf>
    <xf numFmtId="49" fontId="2" fillId="0" borderId="129" xfId="0" applyNumberFormat="1" applyFont="1" applyFill="1" applyBorder="1" applyAlignment="1" applyProtection="1">
      <alignment horizontal="center" vertical="center"/>
      <protection locked="0"/>
    </xf>
    <xf numFmtId="0" fontId="2" fillId="0" borderId="135" xfId="0" applyFont="1" applyFill="1" applyBorder="1" applyAlignment="1">
      <alignment horizontal="center" vertical="center"/>
    </xf>
    <xf numFmtId="49" fontId="10" fillId="0" borderId="12" xfId="0" applyNumberFormat="1" applyFont="1" applyFill="1" applyBorder="1" applyAlignment="1" applyProtection="1">
      <alignment horizontal="center" vertical="center"/>
      <protection locked="0"/>
    </xf>
    <xf numFmtId="49" fontId="10" fillId="0" borderId="129" xfId="0" applyNumberFormat="1" applyFont="1" applyFill="1" applyBorder="1" applyAlignment="1" applyProtection="1">
      <alignment horizontal="center" vertical="center"/>
      <protection locked="0"/>
    </xf>
    <xf numFmtId="0" fontId="10" fillId="0" borderId="134" xfId="0" applyFont="1" applyFill="1" applyBorder="1" applyAlignment="1">
      <alignment horizontal="center" vertical="center" wrapText="1" shrinkToFit="1"/>
    </xf>
    <xf numFmtId="0" fontId="10" fillId="0" borderId="135" xfId="0" applyFont="1" applyFill="1" applyBorder="1" applyAlignment="1">
      <alignment horizontal="center" vertical="center"/>
    </xf>
    <xf numFmtId="0" fontId="10" fillId="0" borderId="131" xfId="0" applyFont="1" applyFill="1" applyBorder="1" applyAlignment="1">
      <alignment horizontal="center" vertical="center" wrapText="1" shrinkToFit="1"/>
    </xf>
    <xf numFmtId="0" fontId="10" fillId="0" borderId="129" xfId="0" applyFont="1" applyFill="1" applyBorder="1" applyAlignment="1">
      <alignment horizontal="center" vertical="center"/>
    </xf>
    <xf numFmtId="0" fontId="2" fillId="0" borderId="18" xfId="0" applyFont="1" applyFill="1" applyBorder="1" applyAlignment="1" applyProtection="1">
      <alignment horizontal="center" vertical="center" wrapText="1" shrinkToFit="1"/>
      <protection locked="0" hidden="1"/>
    </xf>
    <xf numFmtId="49" fontId="10" fillId="0" borderId="19" xfId="0" applyNumberFormat="1" applyFont="1" applyFill="1" applyBorder="1" applyAlignment="1" applyProtection="1">
      <alignment horizontal="center" vertical="center"/>
      <protection locked="0"/>
    </xf>
    <xf numFmtId="0" fontId="2" fillId="0" borderId="83" xfId="0" applyFont="1" applyFill="1" applyBorder="1" applyAlignment="1" applyProtection="1">
      <alignment horizontal="center" vertical="center" wrapText="1" shrinkToFit="1"/>
      <protection locked="0" hidden="1"/>
    </xf>
    <xf numFmtId="49" fontId="10" fillId="0" borderId="6" xfId="0" applyNumberFormat="1" applyFont="1" applyFill="1" applyBorder="1" applyAlignment="1" applyProtection="1">
      <alignment horizontal="center" vertical="center"/>
      <protection locked="0"/>
    </xf>
    <xf numFmtId="0" fontId="2" fillId="0" borderId="84" xfId="0" applyFont="1" applyFill="1" applyBorder="1" applyAlignment="1" applyProtection="1">
      <alignment horizontal="center" vertical="center" wrapText="1" shrinkToFit="1"/>
      <protection locked="0" hidden="1"/>
    </xf>
    <xf numFmtId="49" fontId="10" fillId="0" borderId="81" xfId="0" applyNumberFormat="1" applyFont="1" applyFill="1" applyBorder="1" applyAlignment="1" applyProtection="1">
      <alignment horizontal="center" vertical="center"/>
      <protection locked="0"/>
    </xf>
    <xf numFmtId="0" fontId="10" fillId="0" borderId="74" xfId="0" applyFont="1" applyFill="1" applyBorder="1" applyAlignment="1">
      <alignment horizontal="center" vertical="center"/>
    </xf>
    <xf numFmtId="0" fontId="10" fillId="0" borderId="76" xfId="0" applyFont="1" applyFill="1" applyBorder="1" applyAlignment="1">
      <alignment horizontal="center" vertical="center" wrapText="1" shrinkToFit="1"/>
    </xf>
    <xf numFmtId="0" fontId="10" fillId="0" borderId="18" xfId="0" applyFont="1" applyFill="1" applyBorder="1" applyAlignment="1">
      <alignment horizontal="center" vertical="center" wrapText="1" shrinkToFit="1"/>
    </xf>
    <xf numFmtId="0" fontId="10" fillId="0" borderId="19" xfId="0" applyFont="1" applyFill="1" applyBorder="1" applyAlignment="1">
      <alignment horizontal="center" vertical="center"/>
    </xf>
    <xf numFmtId="0" fontId="10" fillId="0" borderId="83" xfId="0" applyFont="1" applyFill="1" applyBorder="1" applyAlignment="1">
      <alignment horizontal="center" vertical="center" wrapText="1" shrinkToFit="1"/>
    </xf>
    <xf numFmtId="0" fontId="10" fillId="0" borderId="6" xfId="0" applyFont="1" applyFill="1" applyBorder="1" applyAlignment="1">
      <alignment horizontal="center" vertical="center"/>
    </xf>
    <xf numFmtId="0" fontId="10" fillId="0" borderId="84" xfId="0" applyFont="1" applyFill="1" applyBorder="1" applyAlignment="1">
      <alignment horizontal="center" vertical="center" wrapText="1" shrinkToFit="1"/>
    </xf>
    <xf numFmtId="0" fontId="10" fillId="0" borderId="81" xfId="0" applyFont="1" applyFill="1" applyBorder="1" applyAlignment="1">
      <alignment horizontal="center" vertical="center"/>
    </xf>
    <xf numFmtId="49" fontId="10" fillId="0" borderId="18" xfId="0" applyNumberFormat="1" applyFont="1" applyFill="1" applyBorder="1" applyAlignment="1" applyProtection="1">
      <alignment horizontal="center" vertical="center" wrapText="1"/>
      <protection locked="0"/>
    </xf>
    <xf numFmtId="49" fontId="10" fillId="0" borderId="83" xfId="0" applyNumberFormat="1" applyFont="1" applyFill="1" applyBorder="1" applyAlignment="1" applyProtection="1">
      <alignment horizontal="center" vertical="center" wrapText="1"/>
      <protection locked="0"/>
    </xf>
    <xf numFmtId="0" fontId="10" fillId="0" borderId="84"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83"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78" xfId="0" applyFont="1" applyFill="1" applyBorder="1" applyAlignment="1">
      <alignment horizontal="center" vertical="center" wrapText="1"/>
    </xf>
    <xf numFmtId="0" fontId="10" fillId="0" borderId="148" xfId="0" applyFont="1" applyFill="1" applyBorder="1" applyAlignment="1">
      <alignment horizontal="center" vertical="center" wrapText="1"/>
    </xf>
    <xf numFmtId="0" fontId="2" fillId="0" borderId="41" xfId="0" applyFont="1" applyFill="1" applyBorder="1" applyAlignment="1" applyProtection="1">
      <alignment horizontal="center" vertical="center" wrapText="1" shrinkToFit="1"/>
      <protection locked="0" hidden="1"/>
    </xf>
    <xf numFmtId="0" fontId="2" fillId="0" borderId="16" xfId="0" applyFont="1" applyFill="1" applyBorder="1" applyAlignment="1" applyProtection="1">
      <alignment horizontal="center" vertical="center" wrapText="1" shrinkToFit="1"/>
      <protection locked="0" hidden="1"/>
    </xf>
    <xf numFmtId="49" fontId="10" fillId="0" borderId="1" xfId="0" applyNumberFormat="1" applyFont="1" applyFill="1" applyBorder="1" applyAlignment="1" applyProtection="1">
      <alignment horizontal="center" vertical="center"/>
      <protection locked="0"/>
    </xf>
    <xf numFmtId="0" fontId="10" fillId="0" borderId="21" xfId="0" applyFont="1" applyFill="1" applyBorder="1" applyAlignment="1">
      <alignment horizontal="center" vertical="center" wrapText="1" shrinkToFit="1"/>
    </xf>
    <xf numFmtId="0" fontId="10" fillId="0" borderId="2" xfId="0" applyFont="1" applyFill="1" applyBorder="1" applyAlignment="1">
      <alignment horizontal="center" vertical="center"/>
    </xf>
    <xf numFmtId="49" fontId="4" fillId="0" borderId="12" xfId="0" applyNumberFormat="1" applyFont="1" applyFill="1" applyBorder="1" applyAlignment="1" applyProtection="1">
      <alignment horizontal="center" vertical="center"/>
      <protection locked="0"/>
    </xf>
    <xf numFmtId="49" fontId="4" fillId="0" borderId="129" xfId="0" applyNumberFormat="1" applyFont="1" applyFill="1" applyBorder="1" applyAlignment="1" applyProtection="1">
      <alignment horizontal="center" vertical="center"/>
      <protection locked="0"/>
    </xf>
    <xf numFmtId="0" fontId="4" fillId="0" borderId="135" xfId="0" applyFont="1" applyFill="1" applyBorder="1" applyAlignment="1">
      <alignment horizontal="center" vertical="center"/>
    </xf>
    <xf numFmtId="0" fontId="2" fillId="0" borderId="87" xfId="0" applyFont="1" applyFill="1" applyBorder="1" applyAlignment="1">
      <alignment horizontal="center" vertical="center" wrapText="1" shrinkToFit="1"/>
    </xf>
    <xf numFmtId="0" fontId="2" fillId="0" borderId="89" xfId="0" applyFont="1" applyFill="1" applyBorder="1" applyAlignment="1">
      <alignment horizontal="center" vertical="center" wrapText="1"/>
    </xf>
    <xf numFmtId="49" fontId="6" fillId="0" borderId="45" xfId="0" applyNumberFormat="1" applyFont="1" applyFill="1" applyBorder="1" applyAlignment="1">
      <alignment horizontal="center" vertical="center"/>
    </xf>
    <xf numFmtId="0" fontId="6" fillId="0" borderId="52" xfId="0" applyFont="1" applyFill="1" applyBorder="1" applyAlignment="1">
      <alignment horizontal="center" vertical="center"/>
    </xf>
    <xf numFmtId="0" fontId="2" fillId="0" borderId="91" xfId="0" applyFont="1" applyFill="1" applyBorder="1" applyAlignment="1">
      <alignment horizontal="center" vertical="center" wrapText="1"/>
    </xf>
    <xf numFmtId="0" fontId="6" fillId="0" borderId="70" xfId="0" applyFont="1" applyFill="1" applyBorder="1" applyAlignment="1">
      <alignment horizontal="center" vertical="center"/>
    </xf>
    <xf numFmtId="0" fontId="2" fillId="0" borderId="178" xfId="0" applyFont="1" applyFill="1" applyBorder="1" applyAlignment="1" applyProtection="1">
      <alignment horizontal="center" vertical="center" wrapText="1" shrinkToFit="1"/>
      <protection locked="0" hidden="1"/>
    </xf>
    <xf numFmtId="49" fontId="4" fillId="0" borderId="179" xfId="0" applyNumberFormat="1" applyFont="1" applyFill="1" applyBorder="1" applyAlignment="1" applyProtection="1">
      <alignment horizontal="center" vertical="center"/>
      <protection locked="0"/>
    </xf>
    <xf numFmtId="0" fontId="4" fillId="0" borderId="129" xfId="0" applyFont="1" applyFill="1" applyBorder="1" applyAlignment="1">
      <alignment horizontal="center" vertical="center"/>
    </xf>
    <xf numFmtId="0" fontId="4" fillId="0" borderId="74" xfId="0" applyFont="1" applyFill="1" applyBorder="1" applyAlignment="1">
      <alignment horizontal="center" vertical="center"/>
    </xf>
    <xf numFmtId="0" fontId="10" fillId="0" borderId="15" xfId="0" applyFont="1" applyFill="1" applyBorder="1" applyAlignment="1">
      <alignment horizontal="center" vertical="center" wrapText="1"/>
    </xf>
    <xf numFmtId="49" fontId="4" fillId="0" borderId="12" xfId="0" applyNumberFormat="1" applyFont="1" applyFill="1" applyBorder="1" applyAlignment="1">
      <alignment horizontal="center" vertical="center"/>
    </xf>
    <xf numFmtId="0" fontId="10" fillId="0" borderId="131" xfId="0" applyFont="1" applyFill="1" applyBorder="1" applyAlignment="1">
      <alignment horizontal="center" vertical="center" wrapText="1"/>
    </xf>
    <xf numFmtId="49" fontId="4" fillId="0" borderId="129" xfId="0" applyNumberFormat="1" applyFont="1" applyFill="1" applyBorder="1" applyAlignment="1">
      <alignment horizontal="center" vertical="center"/>
    </xf>
    <xf numFmtId="0" fontId="10" fillId="0" borderId="76" xfId="0" applyFont="1" applyFill="1" applyBorder="1" applyAlignment="1">
      <alignment horizontal="center" vertical="center" wrapText="1"/>
    </xf>
    <xf numFmtId="49" fontId="4" fillId="0" borderId="74" xfId="0" applyNumberFormat="1" applyFont="1" applyFill="1" applyBorder="1" applyAlignment="1">
      <alignment horizontal="center" vertical="center"/>
    </xf>
    <xf numFmtId="49" fontId="10" fillId="0" borderId="36" xfId="0" applyNumberFormat="1" applyFont="1" applyFill="1" applyBorder="1" applyAlignment="1" applyProtection="1">
      <alignment horizontal="center" vertical="center"/>
      <protection locked="0"/>
    </xf>
    <xf numFmtId="49" fontId="10" fillId="0" borderId="37" xfId="0" applyNumberFormat="1" applyFont="1" applyFill="1" applyBorder="1" applyAlignment="1" applyProtection="1">
      <alignment horizontal="center" vertical="center"/>
      <protection locked="0"/>
    </xf>
    <xf numFmtId="49" fontId="25" fillId="0" borderId="19" xfId="0" applyNumberFormat="1" applyFont="1" applyFill="1" applyBorder="1" applyAlignment="1" applyProtection="1">
      <alignment horizontal="center" vertical="center"/>
      <protection locked="0"/>
    </xf>
    <xf numFmtId="49" fontId="25" fillId="0" borderId="6" xfId="0" applyNumberFormat="1" applyFont="1" applyFill="1" applyBorder="1" applyAlignment="1" applyProtection="1">
      <alignment horizontal="center" vertical="center"/>
      <protection locked="0"/>
    </xf>
    <xf numFmtId="49" fontId="25" fillId="0" borderId="81" xfId="0" applyNumberFormat="1" applyFont="1" applyFill="1" applyBorder="1" applyAlignment="1" applyProtection="1">
      <alignment horizontal="center" vertical="center"/>
      <protection locked="0"/>
    </xf>
    <xf numFmtId="49" fontId="10" fillId="0" borderId="19" xfId="0" applyNumberFormat="1" applyFont="1" applyFill="1" applyBorder="1" applyAlignment="1">
      <alignment horizontal="center" vertical="center"/>
    </xf>
    <xf numFmtId="49" fontId="10" fillId="0" borderId="6" xfId="0" applyNumberFormat="1" applyFont="1" applyFill="1" applyBorder="1" applyAlignment="1">
      <alignment horizontal="center" vertical="center"/>
    </xf>
    <xf numFmtId="49" fontId="10" fillId="0" borderId="81"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0" fontId="25" fillId="0" borderId="19" xfId="0" applyFont="1" applyFill="1" applyBorder="1" applyAlignment="1" applyProtection="1">
      <alignment horizontal="center" vertical="center"/>
      <protection locked="0"/>
    </xf>
    <xf numFmtId="0" fontId="25" fillId="0" borderId="6" xfId="0" applyFont="1" applyFill="1" applyBorder="1" applyAlignment="1" applyProtection="1">
      <alignment horizontal="center" vertical="center"/>
      <protection locked="0"/>
    </xf>
    <xf numFmtId="0" fontId="25" fillId="0" borderId="81" xfId="0" applyFont="1" applyFill="1" applyBorder="1" applyAlignment="1" applyProtection="1">
      <alignment horizontal="center" vertical="center"/>
      <protection locked="0"/>
    </xf>
    <xf numFmtId="0" fontId="2" fillId="0" borderId="72" xfId="0" applyFont="1" applyFill="1" applyBorder="1" applyAlignment="1" applyProtection="1">
      <alignment horizontal="center" vertical="center" wrapText="1" shrinkToFit="1"/>
      <protection locked="0" hidden="1"/>
    </xf>
    <xf numFmtId="0" fontId="2" fillId="0" borderId="128" xfId="0" applyFont="1" applyFill="1" applyBorder="1" applyAlignment="1" applyProtection="1">
      <alignment horizontal="center" vertical="center" wrapText="1" shrinkToFit="1"/>
      <protection locked="0" hidden="1"/>
    </xf>
    <xf numFmtId="0" fontId="10" fillId="0" borderId="168" xfId="0" applyFont="1" applyFill="1" applyBorder="1" applyAlignment="1">
      <alignment horizontal="center" vertical="center" wrapText="1" shrinkToFit="1"/>
    </xf>
    <xf numFmtId="0" fontId="10" fillId="0" borderId="133" xfId="0" applyFont="1" applyFill="1" applyBorder="1" applyAlignment="1">
      <alignment horizontal="center" vertical="center" wrapText="1" shrinkToFit="1"/>
    </xf>
    <xf numFmtId="49" fontId="24" fillId="0" borderId="19" xfId="0" applyNumberFormat="1" applyFont="1" applyFill="1" applyBorder="1" applyAlignment="1">
      <alignment horizontal="center" vertical="center" wrapText="1"/>
    </xf>
    <xf numFmtId="49" fontId="24" fillId="0" borderId="6" xfId="0" applyNumberFormat="1" applyFont="1" applyFill="1" applyBorder="1" applyAlignment="1">
      <alignment horizontal="center" vertical="center" wrapText="1"/>
    </xf>
    <xf numFmtId="49" fontId="24" fillId="0" borderId="81" xfId="0" applyNumberFormat="1" applyFont="1" applyFill="1" applyBorder="1" applyAlignment="1">
      <alignment horizontal="center" vertical="center" wrapText="1"/>
    </xf>
    <xf numFmtId="49" fontId="24" fillId="0" borderId="12" xfId="0" applyNumberFormat="1" applyFont="1" applyFill="1" applyBorder="1" applyAlignment="1">
      <alignment horizontal="center" vertical="center" wrapText="1"/>
    </xf>
    <xf numFmtId="49" fontId="24" fillId="0" borderId="129" xfId="0" applyNumberFormat="1" applyFont="1" applyFill="1" applyBorder="1" applyAlignment="1">
      <alignment horizontal="center" vertical="center" wrapText="1"/>
    </xf>
    <xf numFmtId="49" fontId="24" fillId="0" borderId="74" xfId="0" applyNumberFormat="1" applyFont="1" applyFill="1" applyBorder="1" applyAlignment="1">
      <alignment horizontal="center" vertical="center" wrapText="1"/>
    </xf>
    <xf numFmtId="49" fontId="24" fillId="0" borderId="19" xfId="0" applyNumberFormat="1" applyFont="1" applyFill="1" applyBorder="1" applyAlignment="1" applyProtection="1">
      <alignment horizontal="center" vertical="center"/>
      <protection locked="0"/>
    </xf>
    <xf numFmtId="49" fontId="24" fillId="0" borderId="6" xfId="0" applyNumberFormat="1" applyFont="1" applyFill="1" applyBorder="1" applyAlignment="1" applyProtection="1">
      <alignment horizontal="center" vertical="center"/>
      <protection locked="0"/>
    </xf>
    <xf numFmtId="0" fontId="2" fillId="0" borderId="82" xfId="0" applyFont="1" applyFill="1" applyBorder="1" applyAlignment="1" applyProtection="1">
      <alignment horizontal="center" vertical="center" wrapText="1" shrinkToFit="1"/>
      <protection locked="0" hidden="1"/>
    </xf>
    <xf numFmtId="49" fontId="24" fillId="0" borderId="111" xfId="0" applyNumberFormat="1" applyFont="1" applyFill="1" applyBorder="1" applyAlignment="1" applyProtection="1">
      <alignment horizontal="center" vertical="center"/>
      <protection locked="0"/>
    </xf>
    <xf numFmtId="0" fontId="2" fillId="28" borderId="46" xfId="0" applyFont="1" applyFill="1" applyBorder="1" applyAlignment="1">
      <alignment horizontal="left" vertical="center" wrapText="1"/>
    </xf>
    <xf numFmtId="0" fontId="2" fillId="28" borderId="53" xfId="0" applyFont="1" applyFill="1" applyBorder="1" applyAlignment="1">
      <alignment horizontal="left" vertical="center" wrapText="1"/>
    </xf>
    <xf numFmtId="0" fontId="2" fillId="28" borderId="63" xfId="0" applyFont="1" applyFill="1" applyBorder="1" applyAlignment="1">
      <alignment horizontal="left" vertical="center" wrapText="1"/>
    </xf>
    <xf numFmtId="0" fontId="2" fillId="28" borderId="68" xfId="0" applyFont="1" applyFill="1" applyBorder="1" applyAlignment="1">
      <alignment horizontal="left" vertical="center" wrapText="1"/>
    </xf>
    <xf numFmtId="0" fontId="5" fillId="17" borderId="136" xfId="0" applyFont="1" applyFill="1" applyBorder="1" applyAlignment="1" applyProtection="1">
      <alignment horizontal="left" vertical="center" wrapText="1"/>
      <protection hidden="1"/>
    </xf>
    <xf numFmtId="0" fontId="5" fillId="17" borderId="140" xfId="0" applyFont="1" applyFill="1" applyBorder="1" applyAlignment="1" applyProtection="1">
      <alignment horizontal="left" vertical="center" wrapText="1"/>
      <protection hidden="1"/>
    </xf>
    <xf numFmtId="0" fontId="5" fillId="17" borderId="40" xfId="0" applyFont="1" applyFill="1" applyBorder="1" applyAlignment="1" applyProtection="1">
      <alignment horizontal="left" vertical="center" wrapText="1"/>
      <protection hidden="1"/>
    </xf>
    <xf numFmtId="0" fontId="5" fillId="17" borderId="14" xfId="0" applyFont="1" applyFill="1" applyBorder="1" applyAlignment="1" applyProtection="1">
      <alignment horizontal="left" vertical="center" wrapText="1"/>
      <protection hidden="1"/>
    </xf>
    <xf numFmtId="0" fontId="5" fillId="17" borderId="22" xfId="0" applyFont="1" applyFill="1" applyBorder="1" applyAlignment="1" applyProtection="1">
      <alignment horizontal="left" vertical="center" wrapText="1"/>
      <protection hidden="1"/>
    </xf>
    <xf numFmtId="0" fontId="2" fillId="17" borderId="13" xfId="0" applyFont="1" applyFill="1" applyBorder="1" applyAlignment="1" applyProtection="1">
      <alignment horizontal="left" vertical="center" wrapText="1"/>
      <protection hidden="1"/>
    </xf>
    <xf numFmtId="0" fontId="2" fillId="17" borderId="132" xfId="0" applyFont="1" applyFill="1" applyBorder="1" applyAlignment="1" applyProtection="1">
      <alignment horizontal="left" vertical="center" wrapText="1"/>
      <protection hidden="1"/>
    </xf>
    <xf numFmtId="0" fontId="2" fillId="17" borderId="77" xfId="0" applyFont="1" applyFill="1" applyBorder="1" applyAlignment="1" applyProtection="1">
      <alignment horizontal="left" vertical="center" wrapText="1"/>
      <protection hidden="1"/>
    </xf>
    <xf numFmtId="0" fontId="25" fillId="29" borderId="13" xfId="0" applyFont="1" applyFill="1" applyBorder="1" applyAlignment="1" applyProtection="1">
      <alignment horizontal="left" vertical="center" wrapText="1"/>
      <protection hidden="1"/>
    </xf>
    <xf numFmtId="0" fontId="25" fillId="29" borderId="132" xfId="0" applyFont="1" applyFill="1" applyBorder="1" applyAlignment="1" applyProtection="1">
      <alignment horizontal="left" vertical="center" wrapText="1"/>
      <protection hidden="1"/>
    </xf>
    <xf numFmtId="0" fontId="25" fillId="29" borderId="136" xfId="0" applyFont="1" applyFill="1" applyBorder="1" applyAlignment="1" applyProtection="1">
      <alignment horizontal="left" vertical="center" wrapText="1"/>
      <protection hidden="1"/>
    </xf>
    <xf numFmtId="0" fontId="25" fillId="29" borderId="77" xfId="0" applyFont="1" applyFill="1" applyBorder="1" applyAlignment="1" applyProtection="1">
      <alignment horizontal="left" vertical="center" wrapText="1"/>
      <protection hidden="1"/>
    </xf>
    <xf numFmtId="0" fontId="2" fillId="0" borderId="76" xfId="0" applyFont="1" applyFill="1" applyBorder="1" applyAlignment="1" applyProtection="1">
      <alignment horizontal="center" vertical="center" wrapText="1" shrinkToFit="1"/>
      <protection locked="0" hidden="1"/>
    </xf>
    <xf numFmtId="49" fontId="10" fillId="0" borderId="112" xfId="0" applyNumberFormat="1" applyFont="1" applyFill="1" applyBorder="1" applyAlignment="1" applyProtection="1">
      <alignment horizontal="center" vertical="center"/>
      <protection locked="0"/>
    </xf>
    <xf numFmtId="49" fontId="24" fillId="0" borderId="81" xfId="0" applyNumberFormat="1" applyFont="1" applyFill="1" applyBorder="1" applyAlignment="1" applyProtection="1">
      <alignment horizontal="center" vertical="center"/>
      <protection locked="0"/>
    </xf>
    <xf numFmtId="0" fontId="2" fillId="28" borderId="49" xfId="0" applyFont="1" applyFill="1" applyBorder="1" applyAlignment="1">
      <alignment horizontal="left" vertical="center" wrapText="1"/>
    </xf>
    <xf numFmtId="0" fontId="2" fillId="28" borderId="56" xfId="0" applyFont="1" applyFill="1" applyBorder="1" applyAlignment="1">
      <alignment horizontal="left" vertical="center" wrapText="1"/>
    </xf>
    <xf numFmtId="0" fontId="2" fillId="28" borderId="114" xfId="0" applyFont="1" applyFill="1" applyBorder="1" applyAlignment="1">
      <alignment horizontal="left" vertical="center" wrapText="1"/>
    </xf>
    <xf numFmtId="0" fontId="2" fillId="28" borderId="66" xfId="0" applyFont="1" applyFill="1" applyBorder="1" applyAlignment="1">
      <alignment horizontal="left" vertical="center" wrapText="1"/>
    </xf>
    <xf numFmtId="0" fontId="5" fillId="17" borderId="73" xfId="0" applyFont="1" applyFill="1" applyBorder="1" applyAlignment="1" applyProtection="1">
      <alignment horizontal="left" vertical="center" wrapText="1"/>
      <protection hidden="1"/>
    </xf>
    <xf numFmtId="0" fontId="2" fillId="17" borderId="17" xfId="0" applyFont="1" applyFill="1" applyBorder="1" applyAlignment="1" applyProtection="1">
      <alignment horizontal="left" vertical="center" wrapText="1"/>
      <protection hidden="1"/>
    </xf>
    <xf numFmtId="0" fontId="2" fillId="17" borderId="130" xfId="0" applyFont="1" applyFill="1" applyBorder="1" applyAlignment="1" applyProtection="1">
      <alignment horizontal="left" vertical="center" wrapText="1"/>
      <protection hidden="1"/>
    </xf>
    <xf numFmtId="0" fontId="2" fillId="17" borderId="75" xfId="0" applyFont="1" applyFill="1" applyBorder="1" applyAlignment="1" applyProtection="1">
      <alignment horizontal="left" vertical="center" wrapText="1"/>
      <protection hidden="1"/>
    </xf>
    <xf numFmtId="0" fontId="25" fillId="29" borderId="17" xfId="0" applyFont="1" applyFill="1" applyBorder="1" applyAlignment="1" applyProtection="1">
      <alignment horizontal="left" vertical="center" wrapText="1"/>
      <protection hidden="1"/>
    </xf>
    <xf numFmtId="0" fontId="25" fillId="29" borderId="130" xfId="0" applyFont="1" applyFill="1" applyBorder="1" applyAlignment="1" applyProtection="1">
      <alignment horizontal="left" vertical="center" wrapText="1"/>
      <protection hidden="1"/>
    </xf>
    <xf numFmtId="0" fontId="25" fillId="29" borderId="140" xfId="0" applyFont="1" applyFill="1" applyBorder="1" applyAlignment="1" applyProtection="1">
      <alignment horizontal="left" vertical="center" wrapText="1"/>
      <protection hidden="1"/>
    </xf>
    <xf numFmtId="0" fontId="25" fillId="29" borderId="75" xfId="0" applyFont="1" applyFill="1" applyBorder="1" applyAlignment="1" applyProtection="1">
      <alignment horizontal="left" vertical="center" wrapText="1"/>
      <protection hidden="1"/>
    </xf>
  </cellXfs>
  <cellStyles count="5">
    <cellStyle name="Excel Built-in Normal" xfId="4" xr:uid="{00000000-0005-0000-0000-000000000000}"/>
    <cellStyle name="Обычный" xfId="0" builtinId="0"/>
    <cellStyle name="Обычный 2" xfId="1" xr:uid="{00000000-0005-0000-0000-000002000000}"/>
    <cellStyle name="Обычный 3" xfId="3" xr:uid="{00000000-0005-0000-0000-000003000000}"/>
    <cellStyle name="Финансовый" xfId="2" builtinId="3"/>
  </cellStyles>
  <dxfs count="393">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bgColor rgb="FF92D05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bgColor rgb="FFFFC000"/>
        </patternFill>
      </fill>
    </dxf>
    <dxf>
      <fill>
        <patternFill>
          <bgColor rgb="FF92D050"/>
        </patternFill>
      </fill>
    </dxf>
    <dxf>
      <fill>
        <patternFill patternType="solid">
          <fgColor rgb="FFFF0000"/>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patternType="solid">
          <fgColor rgb="FFFFC000"/>
          <bgColor rgb="FFFFC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ont>
        <b/>
        <i val="0"/>
        <strike val="0"/>
        <condense val="0"/>
        <extend val="0"/>
        <outline val="0"/>
        <shadow val="0"/>
        <u val="none"/>
        <vertAlign val="baseline"/>
        <sz val="11"/>
        <color theme="1"/>
        <name val="Calibri"/>
        <scheme val="minor"/>
      </font>
      <numFmt numFmtId="30" formatCode="@"/>
    </dxf>
    <dxf>
      <border outline="0">
        <bottom style="thin">
          <color theme="4" tint="0.39997558519241921"/>
        </bottom>
      </border>
    </dxf>
    <dxf>
      <font>
        <b/>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s>
  <tableStyles count="0" defaultTableStyle="TableStyleMedium9" defaultPivotStyle="PivotStyleLight16"/>
  <colors>
    <mruColors>
      <color rgb="FF9999FF"/>
      <color rgb="FFCCFF99"/>
      <color rgb="FFFFCC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microsoft.com/office/2017/10/relationships/person" Target="persons/person.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sharedStrings" Target="sharedStrings.xml"/><Relationship Id="rId23" Type="http://schemas.microsoft.com/office/2017/06/relationships/rdRichValueTypes" Target="richData/rdRichValueTypes.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17/10/relationships/person" Target="persons/person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5\New%20Shared%20Files\Users\pc\Google%20&#1044;&#1080;&#1089;&#1082;\+&#1079;&#1074;&#1110;&#1090;&#1080;_&#1079;&#1072;%20&#1088;&#1110;&#1082;\2020\&#1085;&#1072;%2001.03.2020\&#1074;&#1110;&#1085;&#1085;&#1080;&#1094;&#1100;&#1082;&#1072;%20&#1086;&#1073;&#108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5\New%20Shared%20Files\Users\User\Desktop\&#1045;&#1030;%20&#1047;&#1055;&#1058;\&#1047;&#1074;&#1110;&#1090;_&#1088;&#1077;&#1075;&#1110;&#1086;&#1085;&#10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Д 11_РАЗОМ_пац"/>
      <sheetName val="рух препаратів"/>
      <sheetName val="випадаючий список"/>
    </sheetNames>
    <sheetDataSet>
      <sheetData sheetId="0"/>
      <sheetData sheetId="1"/>
      <sheetData sheetId="2">
        <row r="1">
          <cell r="C1" t="str">
            <v>Метадон ЗН таб. 5 мг</v>
          </cell>
          <cell r="D1" t="str">
            <v>ДБ</v>
          </cell>
        </row>
        <row r="2">
          <cell r="D2" t="str">
            <v>ГФ</v>
          </cell>
        </row>
        <row r="3">
          <cell r="D3" t="str">
            <v>МБ</v>
          </cell>
        </row>
        <row r="4">
          <cell r="D4" t="str">
            <v>PEPFAR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Д 11_РАЗОМ_пац"/>
      <sheetName val="ДОД 12_РАЗОМ_зал"/>
      <sheetName val="дозы"/>
    </sheetNames>
    <sheetDataSet>
      <sheetData sheetId="0"/>
      <sheetData sheetId="1"/>
      <sheetData sheetId="2">
        <row r="1">
          <cell r="C1" t="str">
            <v>Метадон ЗН таб. 5 мг</v>
          </cell>
        </row>
        <row r="2">
          <cell r="C2" t="str">
            <v>Метадон ЗН таб. 10 мг</v>
          </cell>
        </row>
        <row r="3">
          <cell r="C3" t="str">
            <v>Метадон ЗН таб. 40 мг</v>
          </cell>
        </row>
        <row r="4">
          <cell r="C4" t="str">
            <v>Метадон ЗН таб. 25 мг</v>
          </cell>
        </row>
        <row r="5">
          <cell r="C5" t="str">
            <v>Метафін IС таб. 5 мг</v>
          </cell>
        </row>
        <row r="6">
          <cell r="C6" t="str">
            <v>Метафін IС таб. 10 мг</v>
          </cell>
        </row>
        <row r="7">
          <cell r="C7" t="str">
            <v>Метафін IС таб. 25 мг</v>
          </cell>
        </row>
        <row r="8">
          <cell r="C8" t="str">
            <v>Метадол Фармасайнс таб. 5 мг</v>
          </cell>
        </row>
        <row r="9">
          <cell r="C9" t="str">
            <v>Метадол Фармасайнс таб. 10 мг</v>
          </cell>
        </row>
        <row r="10">
          <cell r="C10" t="str">
            <v>Метадол Фармасайнс таб. 25 мг</v>
          </cell>
        </row>
        <row r="11">
          <cell r="C11" t="str">
            <v>Метадон ЗН (розчин) 1 мг/мл</v>
          </cell>
        </row>
        <row r="12">
          <cell r="C12" t="str">
            <v>Метадон ЗН (розчин) 5 мг/мл</v>
          </cell>
        </row>
        <row r="13">
          <cell r="C13" t="str">
            <v>Метадону гідрохлорид Молтені (розчин) 1 мг/мл</v>
          </cell>
        </row>
        <row r="14">
          <cell r="C14" t="str">
            <v>Метадону гідрохлорид Молтені (розчин) 5 мг/мл</v>
          </cell>
        </row>
        <row r="15">
          <cell r="C15" t="str">
            <v>Бупренорфіну гідрохлорид 2 мг</v>
          </cell>
        </row>
        <row r="16">
          <cell r="C16" t="str">
            <v>Бупренорфіну гідрохлорид 4 мг</v>
          </cell>
        </row>
        <row r="17">
          <cell r="C17" t="str">
            <v>Бупрен IC 2 мг</v>
          </cell>
        </row>
        <row r="18">
          <cell r="C18" t="str">
            <v>Бупрен IC 8 мг</v>
          </cell>
        </row>
        <row r="19">
          <cell r="C19" t="str">
            <v>Еднок 2 мг</v>
          </cell>
        </row>
        <row r="20">
          <cell r="C20" t="str">
            <v>Еднок 8 мг</v>
          </cell>
        </row>
      </sheetData>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4</v>
    <v>6</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Таблица1" displayName="Таблица1" ref="A1:B225" totalsRowShown="0" headerRowDxfId="392" headerRowBorderDxfId="391">
  <autoFilter ref="A1:B225" xr:uid="{00000000-0009-0000-0100-000001000000}"/>
  <sortState xmlns:xlrd2="http://schemas.microsoft.com/office/spreadsheetml/2017/richdata2" ref="A2:B225">
    <sortCondition ref="A1:A225"/>
  </sortState>
  <tableColumns count="2">
    <tableColumn id="1" xr3:uid="{00000000-0010-0000-0000-000001000000}" name="ЄДРПОУ" dataDxfId="390"/>
    <tableColumn id="2" xr3:uid="{00000000-0010-0000-0000-000002000000}" name="Повна назва ЗОЗ"/>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sheetPr>
  <dimension ref="A1:S9"/>
  <sheetViews>
    <sheetView workbookViewId="0">
      <selection activeCell="H25" sqref="H25"/>
    </sheetView>
  </sheetViews>
  <sheetFormatPr defaultColWidth="9.140625" defaultRowHeight="15" x14ac:dyDescent="0.25"/>
  <cols>
    <col min="1" max="16384" width="9.140625" style="29"/>
  </cols>
  <sheetData>
    <row r="1" spans="1:19" ht="44.25" customHeight="1" x14ac:dyDescent="0.3">
      <c r="A1" s="30">
        <v>1</v>
      </c>
      <c r="B1" s="1290" t="s">
        <v>94</v>
      </c>
      <c r="C1" s="1290"/>
      <c r="D1" s="1290"/>
      <c r="E1" s="1290"/>
      <c r="F1" s="1290"/>
      <c r="G1" s="1290"/>
      <c r="H1" s="1290"/>
      <c r="I1" s="1290"/>
      <c r="J1" s="1290"/>
      <c r="K1" s="1290"/>
      <c r="L1" s="1290"/>
      <c r="M1" s="1290"/>
      <c r="N1" s="1290"/>
      <c r="O1" s="1290"/>
      <c r="P1" s="1290"/>
      <c r="Q1" s="1290"/>
      <c r="R1" s="1290"/>
      <c r="S1" s="1290"/>
    </row>
    <row r="2" spans="1:19" ht="24" customHeight="1" x14ac:dyDescent="0.3">
      <c r="A2" s="30">
        <v>2</v>
      </c>
      <c r="B2" s="1290" t="s">
        <v>95</v>
      </c>
      <c r="C2" s="1290"/>
      <c r="D2" s="1290"/>
      <c r="E2" s="1290"/>
      <c r="F2" s="1290"/>
      <c r="G2" s="1290"/>
      <c r="H2" s="1290"/>
      <c r="I2" s="1290"/>
      <c r="J2" s="1290"/>
      <c r="K2" s="1290"/>
      <c r="L2" s="1290"/>
      <c r="M2" s="1290"/>
      <c r="N2" s="1290"/>
      <c r="O2" s="1290"/>
      <c r="P2" s="1290"/>
      <c r="Q2" s="1290"/>
      <c r="R2" s="1290"/>
      <c r="S2" s="1290"/>
    </row>
    <row r="3" spans="1:19" x14ac:dyDescent="0.25">
      <c r="B3" s="1291"/>
      <c r="C3" s="1291"/>
      <c r="D3" s="1291"/>
      <c r="E3" s="1291"/>
      <c r="F3" s="1291"/>
      <c r="G3" s="1291"/>
      <c r="H3" s="1291"/>
      <c r="I3" s="1291"/>
      <c r="J3" s="1291"/>
      <c r="K3" s="1291"/>
      <c r="L3" s="1291"/>
      <c r="M3" s="1291"/>
      <c r="N3" s="1291"/>
      <c r="O3" s="1291"/>
      <c r="P3" s="1291"/>
      <c r="Q3" s="1291"/>
      <c r="R3" s="1291"/>
      <c r="S3" s="1291"/>
    </row>
    <row r="4" spans="1:19" x14ac:dyDescent="0.25">
      <c r="B4" s="1291"/>
      <c r="C4" s="1291"/>
      <c r="D4" s="1291"/>
      <c r="E4" s="1291"/>
      <c r="F4" s="1291"/>
      <c r="G4" s="1291"/>
      <c r="H4" s="1291"/>
      <c r="I4" s="1291"/>
      <c r="J4" s="1291"/>
      <c r="K4" s="1291"/>
      <c r="L4" s="1291"/>
      <c r="M4" s="1291"/>
      <c r="N4" s="1291"/>
      <c r="O4" s="1291"/>
      <c r="P4" s="1291"/>
      <c r="Q4" s="1291"/>
      <c r="R4" s="1291"/>
      <c r="S4" s="1291"/>
    </row>
    <row r="5" spans="1:19" x14ac:dyDescent="0.25">
      <c r="B5" s="1291"/>
      <c r="C5" s="1291"/>
      <c r="D5" s="1291"/>
      <c r="E5" s="1291"/>
      <c r="F5" s="1291"/>
      <c r="G5" s="1291"/>
      <c r="H5" s="1291"/>
      <c r="I5" s="1291"/>
      <c r="J5" s="1291"/>
      <c r="K5" s="1291"/>
      <c r="L5" s="1291"/>
      <c r="M5" s="1291"/>
      <c r="N5" s="1291"/>
      <c r="O5" s="1291"/>
      <c r="P5" s="1291"/>
      <c r="Q5" s="1291"/>
      <c r="R5" s="1291"/>
      <c r="S5" s="1291"/>
    </row>
    <row r="6" spans="1:19" x14ac:dyDescent="0.25">
      <c r="B6" s="1291"/>
      <c r="C6" s="1291"/>
      <c r="D6" s="1291"/>
      <c r="E6" s="1291"/>
      <c r="F6" s="1291"/>
      <c r="G6" s="1291"/>
      <c r="H6" s="1291"/>
      <c r="I6" s="1291"/>
      <c r="J6" s="1291"/>
      <c r="K6" s="1291"/>
      <c r="L6" s="1291"/>
      <c r="M6" s="1291"/>
      <c r="N6" s="1291"/>
      <c r="O6" s="1291"/>
      <c r="P6" s="1291"/>
      <c r="Q6" s="1291"/>
      <c r="R6" s="1291"/>
      <c r="S6" s="1291"/>
    </row>
    <row r="7" spans="1:19" x14ac:dyDescent="0.25">
      <c r="B7" s="1291"/>
      <c r="C7" s="1291"/>
      <c r="D7" s="1291"/>
      <c r="E7" s="1291"/>
      <c r="F7" s="1291"/>
      <c r="G7" s="1291"/>
      <c r="H7" s="1291"/>
      <c r="I7" s="1291"/>
      <c r="J7" s="1291"/>
      <c r="K7" s="1291"/>
      <c r="L7" s="1291"/>
      <c r="M7" s="1291"/>
      <c r="N7" s="1291"/>
      <c r="O7" s="1291"/>
      <c r="P7" s="1291"/>
      <c r="Q7" s="1291"/>
      <c r="R7" s="1291"/>
      <c r="S7" s="1291"/>
    </row>
    <row r="8" spans="1:19" x14ac:dyDescent="0.25">
      <c r="B8" s="1291"/>
      <c r="C8" s="1291"/>
      <c r="D8" s="1291"/>
      <c r="E8" s="1291"/>
      <c r="F8" s="1291"/>
      <c r="G8" s="1291"/>
      <c r="H8" s="1291"/>
      <c r="I8" s="1291"/>
      <c r="J8" s="1291"/>
      <c r="K8" s="1291"/>
      <c r="L8" s="1291"/>
      <c r="M8" s="1291"/>
      <c r="N8" s="1291"/>
      <c r="O8" s="1291"/>
      <c r="P8" s="1291"/>
      <c r="Q8" s="1291"/>
      <c r="R8" s="1291"/>
      <c r="S8" s="1291"/>
    </row>
    <row r="9" spans="1:19" x14ac:dyDescent="0.25">
      <c r="B9" s="1291"/>
      <c r="C9" s="1291"/>
      <c r="D9" s="1291"/>
      <c r="E9" s="1291"/>
      <c r="F9" s="1291"/>
      <c r="G9" s="1291"/>
      <c r="H9" s="1291"/>
      <c r="I9" s="1291"/>
      <c r="J9" s="1291"/>
      <c r="K9" s="1291"/>
      <c r="L9" s="1291"/>
      <c r="M9" s="1291"/>
      <c r="N9" s="1291"/>
      <c r="O9" s="1291"/>
      <c r="P9" s="1291"/>
      <c r="Q9" s="1291"/>
      <c r="R9" s="1291"/>
      <c r="S9" s="1291"/>
    </row>
  </sheetData>
  <mergeCells count="9">
    <mergeCell ref="B1:S1"/>
    <mergeCell ref="B2:S2"/>
    <mergeCell ref="B8:S8"/>
    <mergeCell ref="B9:S9"/>
    <mergeCell ref="B3:S3"/>
    <mergeCell ref="B4:S4"/>
    <mergeCell ref="B5:S5"/>
    <mergeCell ref="B6:S6"/>
    <mergeCell ref="B7:S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C00000"/>
  </sheetPr>
  <dimension ref="A1:BF1017"/>
  <sheetViews>
    <sheetView topLeftCell="A2" zoomScale="55" zoomScaleNormal="55" workbookViewId="0">
      <selection activeCell="J8" sqref="J8"/>
    </sheetView>
  </sheetViews>
  <sheetFormatPr defaultColWidth="9.140625" defaultRowHeight="15.75" x14ac:dyDescent="0.25"/>
  <cols>
    <col min="1" max="1" width="27.5703125" style="13" bestFit="1" customWidth="1"/>
    <col min="2" max="2" width="45.42578125" style="16" customWidth="1"/>
    <col min="3" max="3" width="20.140625" style="35" customWidth="1"/>
    <col min="4" max="4" width="25" style="1" customWidth="1"/>
    <col min="5" max="5" width="8.42578125" style="1" customWidth="1"/>
    <col min="6" max="6" width="8.28515625" style="1" customWidth="1"/>
    <col min="7" max="7" width="14.28515625" style="2" customWidth="1"/>
    <col min="8" max="8" width="9" style="2" customWidth="1"/>
    <col min="9" max="9" width="6.7109375" style="2" customWidth="1"/>
    <col min="10" max="10" width="8.28515625" style="2" customWidth="1"/>
    <col min="11" max="11" width="7.28515625" style="2" customWidth="1"/>
    <col min="12" max="12" width="6.7109375" style="2" customWidth="1"/>
    <col min="13" max="13" width="8.42578125" style="2" customWidth="1"/>
    <col min="14" max="18" width="6.42578125" style="2" customWidth="1"/>
    <col min="19" max="19" width="7.140625" style="2" customWidth="1"/>
    <col min="20" max="20" width="12.42578125" style="2" bestFit="1" customWidth="1"/>
    <col min="21" max="22" width="7.140625" style="2" customWidth="1"/>
    <col min="23" max="24" width="5.42578125" style="2" customWidth="1"/>
    <col min="25" max="25" width="8.5703125" style="2" customWidth="1"/>
    <col min="26" max="26" width="6.7109375" style="2" customWidth="1"/>
    <col min="27" max="27" width="7" style="2" customWidth="1"/>
    <col min="28" max="28" width="5" style="2" customWidth="1"/>
    <col min="29" max="29" width="6.7109375" style="2" customWidth="1"/>
    <col min="30" max="30" width="5.28515625" style="2" customWidth="1"/>
    <col min="31" max="32" width="5" style="2" customWidth="1"/>
    <col min="33" max="33" width="9.42578125" style="2" customWidth="1"/>
    <col min="34" max="34" width="10.7109375" style="2" customWidth="1"/>
    <col min="35" max="35" width="13.7109375" style="2" customWidth="1"/>
    <col min="36" max="36" width="17.42578125" style="2" customWidth="1"/>
    <col min="37" max="40" width="10.7109375" style="2" customWidth="1"/>
    <col min="41" max="41" width="9.28515625" style="2" customWidth="1"/>
    <col min="42" max="42" width="10" style="2" customWidth="1"/>
    <col min="43" max="45" width="8" style="2" customWidth="1"/>
    <col min="46" max="46" width="9.42578125" style="2" customWidth="1"/>
    <col min="47" max="47" width="11.7109375" style="2" customWidth="1"/>
    <col min="48" max="48" width="7" style="2" customWidth="1"/>
    <col min="49" max="49" width="6.42578125" style="13" customWidth="1"/>
    <col min="50" max="50" width="7" style="13" customWidth="1"/>
    <col min="51" max="52" width="7.42578125" style="13" customWidth="1"/>
    <col min="53" max="53" width="6.28515625" style="13" customWidth="1"/>
    <col min="54" max="54" width="6.7109375" style="13" customWidth="1"/>
    <col min="55" max="55" width="7.7109375" style="13" customWidth="1"/>
    <col min="56" max="56" width="8.140625" style="13" customWidth="1"/>
    <col min="57" max="57" width="7.42578125" style="13" customWidth="1"/>
    <col min="58" max="58" width="9.140625" style="13" customWidth="1"/>
    <col min="59" max="16384" width="9.140625" style="13"/>
  </cols>
  <sheetData>
    <row r="1" spans="1:57" ht="36.75" customHeight="1" thickBot="1" x14ac:dyDescent="0.3">
      <c r="A1" s="66"/>
      <c r="B1" s="67"/>
      <c r="C1" s="65" t="s">
        <v>680</v>
      </c>
      <c r="D1" s="63"/>
      <c r="E1" s="63"/>
      <c r="F1" s="63"/>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12"/>
      <c r="AJ1" s="12"/>
      <c r="AK1" s="12"/>
      <c r="AL1" s="12"/>
      <c r="AM1" s="12"/>
      <c r="AN1" s="12"/>
      <c r="AO1" s="12"/>
      <c r="AP1" s="12"/>
      <c r="AQ1" s="12"/>
      <c r="AR1" s="12"/>
      <c r="AS1" s="12"/>
      <c r="AT1" s="12"/>
      <c r="AU1" s="12"/>
      <c r="AV1" s="12"/>
    </row>
    <row r="2" spans="1:57" ht="18" thickBot="1" x14ac:dyDescent="0.3">
      <c r="B2" s="11"/>
      <c r="C2" s="31"/>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row>
    <row r="3" spans="1:57" ht="15.75" customHeight="1" thickBot="1" x14ac:dyDescent="0.3">
      <c r="A3" s="1386" t="s">
        <v>484</v>
      </c>
      <c r="B3" s="50"/>
      <c r="C3" s="32"/>
      <c r="D3" s="9"/>
      <c r="E3" s="1366" t="s">
        <v>45</v>
      </c>
      <c r="F3" s="1367"/>
      <c r="G3" s="1368"/>
      <c r="H3" s="1360" t="s">
        <v>38</v>
      </c>
      <c r="I3" s="1361"/>
      <c r="J3" s="1361"/>
      <c r="K3" s="1361"/>
      <c r="L3" s="1362"/>
      <c r="M3" s="1380" t="s">
        <v>43</v>
      </c>
      <c r="N3" s="1381"/>
      <c r="O3" s="1381"/>
      <c r="P3" s="1381"/>
      <c r="Q3" s="1381"/>
      <c r="R3" s="1381"/>
      <c r="S3" s="1381"/>
      <c r="T3" s="1381"/>
      <c r="U3" s="1381"/>
      <c r="V3" s="1381"/>
      <c r="W3" s="1381"/>
      <c r="X3" s="1381"/>
      <c r="Y3" s="1381"/>
      <c r="Z3" s="1381"/>
      <c r="AA3" s="1381"/>
      <c r="AB3" s="1381"/>
      <c r="AC3" s="1381"/>
      <c r="AD3" s="1381"/>
      <c r="AE3" s="1381"/>
      <c r="AF3" s="1381"/>
      <c r="AG3" s="1381"/>
      <c r="AH3" s="1381"/>
      <c r="AI3" s="1381"/>
      <c r="AJ3" s="1381"/>
      <c r="AK3" s="1382"/>
      <c r="AL3" s="1382"/>
      <c r="AM3" s="1382"/>
      <c r="AN3" s="1382"/>
      <c r="AO3" s="1382"/>
      <c r="AP3" s="1382"/>
      <c r="AQ3" s="1382"/>
      <c r="AR3" s="1382"/>
      <c r="AS3" s="1382"/>
      <c r="AT3" s="1382"/>
      <c r="AU3" s="1383"/>
      <c r="AV3" s="1354" t="s">
        <v>44</v>
      </c>
      <c r="AW3" s="1355"/>
      <c r="AX3" s="1355"/>
      <c r="AY3" s="1355"/>
      <c r="AZ3" s="1355"/>
      <c r="BA3" s="1355"/>
      <c r="BB3" s="1355"/>
      <c r="BC3" s="1355"/>
      <c r="BD3" s="1355"/>
      <c r="BE3" s="1356"/>
    </row>
    <row r="4" spans="1:57" ht="28.5" customHeight="1" thickBot="1" x14ac:dyDescent="0.3">
      <c r="A4" s="1387"/>
      <c r="B4" s="51"/>
      <c r="C4" s="33"/>
      <c r="D4" s="10"/>
      <c r="E4" s="1369"/>
      <c r="F4" s="1370"/>
      <c r="G4" s="1371"/>
      <c r="H4" s="1363"/>
      <c r="I4" s="1364"/>
      <c r="J4" s="1364"/>
      <c r="K4" s="1364"/>
      <c r="L4" s="1365"/>
      <c r="M4" s="58"/>
      <c r="N4" s="1361" t="s">
        <v>39</v>
      </c>
      <c r="O4" s="1361"/>
      <c r="P4" s="1372"/>
      <c r="Q4" s="1372"/>
      <c r="R4" s="1373"/>
      <c r="S4" s="1360" t="s">
        <v>40</v>
      </c>
      <c r="T4" s="1374"/>
      <c r="U4" s="1374"/>
      <c r="V4" s="1372"/>
      <c r="W4" s="1372"/>
      <c r="X4" s="1375"/>
      <c r="Y4" s="1376" t="s">
        <v>47</v>
      </c>
      <c r="Z4" s="1377"/>
      <c r="AA4" s="1376" t="s">
        <v>41</v>
      </c>
      <c r="AB4" s="1378"/>
      <c r="AC4" s="1378"/>
      <c r="AD4" s="1378"/>
      <c r="AE4" s="1378"/>
      <c r="AF4" s="1377"/>
      <c r="AG4" s="1360" t="s">
        <v>42</v>
      </c>
      <c r="AH4" s="1379"/>
      <c r="AI4" s="1352" t="s">
        <v>108</v>
      </c>
      <c r="AJ4" s="1353"/>
      <c r="AK4" s="1384" t="s">
        <v>99</v>
      </c>
      <c r="AL4" s="1384"/>
      <c r="AM4" s="1384"/>
      <c r="AN4" s="1384"/>
      <c r="AO4" s="1384"/>
      <c r="AP4" s="1384"/>
      <c r="AQ4" s="1384"/>
      <c r="AR4" s="1384"/>
      <c r="AS4" s="1384"/>
      <c r="AT4" s="1384"/>
      <c r="AU4" s="1385"/>
      <c r="AV4" s="1357"/>
      <c r="AW4" s="1358"/>
      <c r="AX4" s="1358"/>
      <c r="AY4" s="1358"/>
      <c r="AZ4" s="1358"/>
      <c r="BA4" s="1358"/>
      <c r="BB4" s="1358"/>
      <c r="BC4" s="1358"/>
      <c r="BD4" s="1358"/>
      <c r="BE4" s="1359"/>
    </row>
    <row r="5" spans="1:57" ht="177" customHeight="1" x14ac:dyDescent="0.25">
      <c r="A5" s="1388"/>
      <c r="B5" s="52" t="s">
        <v>48</v>
      </c>
      <c r="C5" s="40" t="s">
        <v>96</v>
      </c>
      <c r="D5" s="41" t="s">
        <v>52</v>
      </c>
      <c r="E5" s="5" t="s">
        <v>21</v>
      </c>
      <c r="F5" s="6" t="s">
        <v>23</v>
      </c>
      <c r="G5" s="54" t="s">
        <v>20</v>
      </c>
      <c r="H5" s="55" t="s">
        <v>19</v>
      </c>
      <c r="I5" s="56" t="s">
        <v>33</v>
      </c>
      <c r="J5" s="56" t="s">
        <v>34</v>
      </c>
      <c r="K5" s="56" t="s">
        <v>35</v>
      </c>
      <c r="L5" s="57" t="s">
        <v>36</v>
      </c>
      <c r="M5" s="42" t="s">
        <v>22</v>
      </c>
      <c r="N5" s="44" t="s">
        <v>37</v>
      </c>
      <c r="O5" s="754" t="s">
        <v>677</v>
      </c>
      <c r="P5" s="44" t="s">
        <v>14</v>
      </c>
      <c r="Q5" s="44" t="s">
        <v>18</v>
      </c>
      <c r="R5" s="59" t="s">
        <v>24</v>
      </c>
      <c r="S5" s="60" t="s">
        <v>10</v>
      </c>
      <c r="T5" s="761" t="s">
        <v>678</v>
      </c>
      <c r="U5" s="761" t="s">
        <v>679</v>
      </c>
      <c r="V5" s="43" t="s">
        <v>13</v>
      </c>
      <c r="W5" s="43" t="s">
        <v>11</v>
      </c>
      <c r="X5" s="61" t="s">
        <v>12</v>
      </c>
      <c r="Y5" s="284" t="s">
        <v>0</v>
      </c>
      <c r="Z5" s="285" t="s">
        <v>1</v>
      </c>
      <c r="AA5" s="286" t="s">
        <v>32</v>
      </c>
      <c r="AB5" s="287" t="s">
        <v>2</v>
      </c>
      <c r="AC5" s="287" t="s">
        <v>6</v>
      </c>
      <c r="AD5" s="287" t="s">
        <v>3</v>
      </c>
      <c r="AE5" s="287" t="s">
        <v>4</v>
      </c>
      <c r="AF5" s="292" t="s">
        <v>5</v>
      </c>
      <c r="AG5" s="288" t="s">
        <v>16</v>
      </c>
      <c r="AH5" s="289" t="s">
        <v>17</v>
      </c>
      <c r="AI5" s="290" t="s">
        <v>25</v>
      </c>
      <c r="AJ5" s="291" t="s">
        <v>107</v>
      </c>
      <c r="AK5" s="283" t="s">
        <v>487</v>
      </c>
      <c r="AL5" s="70" t="s">
        <v>488</v>
      </c>
      <c r="AM5" s="71" t="s">
        <v>489</v>
      </c>
      <c r="AN5" s="69" t="s">
        <v>109</v>
      </c>
      <c r="AO5" s="36" t="s">
        <v>101</v>
      </c>
      <c r="AP5" s="37" t="s">
        <v>106</v>
      </c>
      <c r="AQ5" s="38" t="s">
        <v>100</v>
      </c>
      <c r="AR5" s="39" t="s">
        <v>102</v>
      </c>
      <c r="AS5" s="39" t="s">
        <v>103</v>
      </c>
      <c r="AT5" s="36" t="s">
        <v>104</v>
      </c>
      <c r="AU5" s="37" t="s">
        <v>105</v>
      </c>
      <c r="AV5" s="68" t="s">
        <v>46</v>
      </c>
      <c r="AW5" s="45" t="s">
        <v>26</v>
      </c>
      <c r="AX5" s="45" t="s">
        <v>27</v>
      </c>
      <c r="AY5" s="45" t="s">
        <v>28</v>
      </c>
      <c r="AZ5" s="45" t="s">
        <v>7</v>
      </c>
      <c r="BA5" s="45" t="s">
        <v>29</v>
      </c>
      <c r="BB5" s="45" t="s">
        <v>8</v>
      </c>
      <c r="BC5" s="45" t="s">
        <v>30</v>
      </c>
      <c r="BD5" s="45" t="s">
        <v>9</v>
      </c>
      <c r="BE5" s="46" t="s">
        <v>31</v>
      </c>
    </row>
    <row r="6" spans="1:57" s="15" customFormat="1" ht="23.25" customHeight="1" thickBot="1" x14ac:dyDescent="0.3">
      <c r="A6" s="62"/>
      <c r="B6" s="53" t="s">
        <v>49</v>
      </c>
      <c r="C6" s="34" t="s">
        <v>50</v>
      </c>
      <c r="D6" s="8" t="s">
        <v>51</v>
      </c>
      <c r="E6" s="7">
        <v>1</v>
      </c>
      <c r="F6" s="3">
        <v>2</v>
      </c>
      <c r="G6" s="4">
        <v>3</v>
      </c>
      <c r="H6" s="7">
        <v>4</v>
      </c>
      <c r="I6" s="3">
        <v>5</v>
      </c>
      <c r="J6" s="3">
        <v>6</v>
      </c>
      <c r="K6" s="3">
        <v>7</v>
      </c>
      <c r="L6" s="8">
        <v>8</v>
      </c>
      <c r="M6" s="7">
        <v>9</v>
      </c>
      <c r="N6" s="3">
        <v>10</v>
      </c>
      <c r="O6" s="3">
        <v>11</v>
      </c>
      <c r="P6" s="3">
        <v>12</v>
      </c>
      <c r="Q6" s="3">
        <v>13</v>
      </c>
      <c r="R6" s="3">
        <v>14</v>
      </c>
      <c r="S6" s="3">
        <v>15</v>
      </c>
      <c r="T6" s="3">
        <v>16</v>
      </c>
      <c r="U6" s="3">
        <v>17</v>
      </c>
      <c r="V6" s="3">
        <v>18</v>
      </c>
      <c r="W6" s="3">
        <v>19</v>
      </c>
      <c r="X6" s="3">
        <v>20</v>
      </c>
      <c r="Y6" s="3">
        <v>21</v>
      </c>
      <c r="Z6" s="3">
        <v>22</v>
      </c>
      <c r="AA6" s="3">
        <v>23</v>
      </c>
      <c r="AB6" s="3">
        <v>24</v>
      </c>
      <c r="AC6" s="3">
        <v>25</v>
      </c>
      <c r="AD6" s="3">
        <v>26</v>
      </c>
      <c r="AE6" s="3">
        <v>27</v>
      </c>
      <c r="AF6" s="3">
        <v>28</v>
      </c>
      <c r="AG6" s="3">
        <v>29</v>
      </c>
      <c r="AH6" s="3">
        <v>30</v>
      </c>
      <c r="AI6" s="3">
        <v>31</v>
      </c>
      <c r="AJ6" s="3">
        <v>32</v>
      </c>
      <c r="AK6" s="3">
        <v>33</v>
      </c>
      <c r="AL6" s="3">
        <v>34</v>
      </c>
      <c r="AM6" s="3">
        <v>35</v>
      </c>
      <c r="AN6" s="3">
        <v>36</v>
      </c>
      <c r="AO6" s="3">
        <v>37</v>
      </c>
      <c r="AP6" s="3">
        <v>38</v>
      </c>
      <c r="AQ6" s="3">
        <v>39</v>
      </c>
      <c r="AR6" s="3">
        <v>40</v>
      </c>
      <c r="AS6" s="3">
        <v>41</v>
      </c>
      <c r="AT6" s="3">
        <v>42</v>
      </c>
      <c r="AU6" s="3">
        <v>43</v>
      </c>
      <c r="AV6" s="3">
        <v>44</v>
      </c>
      <c r="AW6" s="3">
        <v>45</v>
      </c>
      <c r="AX6" s="3">
        <v>46</v>
      </c>
      <c r="AY6" s="3">
        <v>47</v>
      </c>
      <c r="AZ6" s="3">
        <v>48</v>
      </c>
      <c r="BA6" s="3">
        <v>49</v>
      </c>
      <c r="BB6" s="3">
        <v>50</v>
      </c>
      <c r="BC6" s="3">
        <v>51</v>
      </c>
      <c r="BD6" s="3">
        <v>52</v>
      </c>
      <c r="BE6" s="3">
        <v>53</v>
      </c>
    </row>
    <row r="7" spans="1:57" ht="36.75" customHeight="1" x14ac:dyDescent="0.25">
      <c r="A7" s="1389" t="s">
        <v>492</v>
      </c>
      <c r="B7" s="1565" t="s">
        <v>493</v>
      </c>
      <c r="C7" s="1566" t="s">
        <v>477</v>
      </c>
      <c r="D7" s="1653" t="s">
        <v>485</v>
      </c>
      <c r="E7" s="1337">
        <v>350</v>
      </c>
      <c r="F7" s="1338">
        <f>E7-SUM(M7:M11)</f>
        <v>29</v>
      </c>
      <c r="G7" s="865">
        <f>SUM(M7,AV7)</f>
        <v>71</v>
      </c>
      <c r="H7" s="212">
        <f t="shared" ref="H7:H86" si="0">SUM(I7:L7)</f>
        <v>2</v>
      </c>
      <c r="I7" s="213">
        <v>2</v>
      </c>
      <c r="J7" s="213"/>
      <c r="K7" s="213"/>
      <c r="L7" s="211"/>
      <c r="M7" s="1136">
        <f>IF(AND(SUM(N7:R7)=SUM(Y7:Z7),SUM(S7:X7)=SUM(Y7:Z7)),SUM(N7:R7),"ПЕРЕВІРТЕ ПРАВИЛЬНІСТЬ ДАНИХ")</f>
        <v>71</v>
      </c>
      <c r="N7" s="967"/>
      <c r="O7" s="967"/>
      <c r="P7" s="967">
        <v>6</v>
      </c>
      <c r="Q7" s="967"/>
      <c r="R7" s="968">
        <v>65</v>
      </c>
      <c r="S7" s="969"/>
      <c r="T7" s="967"/>
      <c r="U7" s="967"/>
      <c r="V7" s="970">
        <v>53</v>
      </c>
      <c r="W7" s="967">
        <v>12</v>
      </c>
      <c r="X7" s="968">
        <v>6</v>
      </c>
      <c r="Y7" s="971">
        <v>65</v>
      </c>
      <c r="Z7" s="972">
        <v>6</v>
      </c>
      <c r="AA7" s="973"/>
      <c r="AB7" s="974">
        <v>14</v>
      </c>
      <c r="AC7" s="974">
        <v>14</v>
      </c>
      <c r="AD7" s="974">
        <v>2</v>
      </c>
      <c r="AE7" s="974">
        <v>59</v>
      </c>
      <c r="AF7" s="975"/>
      <c r="AG7" s="973">
        <v>42</v>
      </c>
      <c r="AH7" s="976">
        <v>18</v>
      </c>
      <c r="AI7" s="217">
        <v>10</v>
      </c>
      <c r="AJ7" s="216">
        <f t="shared" ref="AJ7:AJ8" si="1">SUM(AN7:AP7)</f>
        <v>71</v>
      </c>
      <c r="AK7" s="217" t="s">
        <v>97</v>
      </c>
      <c r="AL7" s="213" t="s">
        <v>97</v>
      </c>
      <c r="AM7" s="214" t="s">
        <v>97</v>
      </c>
      <c r="AN7" s="218">
        <v>15</v>
      </c>
      <c r="AO7" s="213">
        <v>55</v>
      </c>
      <c r="AP7" s="214">
        <v>1</v>
      </c>
      <c r="AQ7" s="218" t="s">
        <v>97</v>
      </c>
      <c r="AR7" s="213" t="s">
        <v>97</v>
      </c>
      <c r="AS7" s="213" t="s">
        <v>97</v>
      </c>
      <c r="AT7" s="213" t="s">
        <v>97</v>
      </c>
      <c r="AU7" s="211" t="s">
        <v>97</v>
      </c>
      <c r="AV7" s="219">
        <f t="shared" ref="AV7:AV51" si="2">SUM(AW7:BE7)</f>
        <v>0</v>
      </c>
      <c r="AW7" s="215"/>
      <c r="AX7" s="215"/>
      <c r="AY7" s="215"/>
      <c r="AZ7" s="215"/>
      <c r="BA7" s="215"/>
      <c r="BB7" s="215"/>
      <c r="BC7" s="215"/>
      <c r="BD7" s="215"/>
      <c r="BE7" s="220"/>
    </row>
    <row r="8" spans="1:57" ht="47.25" x14ac:dyDescent="0.25">
      <c r="A8" s="1390"/>
      <c r="B8" s="1567"/>
      <c r="C8" s="1568"/>
      <c r="D8" s="1654" t="s">
        <v>490</v>
      </c>
      <c r="E8" s="1332"/>
      <c r="F8" s="1335"/>
      <c r="G8" s="866">
        <f t="shared" ref="G8:G71" si="3">SUM(M8,AV8)</f>
        <v>0</v>
      </c>
      <c r="H8" s="223">
        <f t="shared" si="0"/>
        <v>0</v>
      </c>
      <c r="I8" s="224"/>
      <c r="J8" s="224"/>
      <c r="K8" s="224"/>
      <c r="L8" s="222"/>
      <c r="M8" s="1137">
        <f t="shared" ref="M8:M86" si="4">IF(AND(SUM(N8:R8)=SUM(Y8:Z8),SUM(S8:X8)=SUM(Y8:Z8)),SUM(N8:R8),"ПЕРЕВІРТЕ ПРАВИЛЬНІСТЬ ДАНИХ")</f>
        <v>0</v>
      </c>
      <c r="N8" s="977"/>
      <c r="O8" s="977"/>
      <c r="P8" s="977"/>
      <c r="Q8" s="977"/>
      <c r="R8" s="978"/>
      <c r="S8" s="979"/>
      <c r="T8" s="980"/>
      <c r="U8" s="980"/>
      <c r="V8" s="977"/>
      <c r="W8" s="977"/>
      <c r="X8" s="978"/>
      <c r="Y8" s="981"/>
      <c r="Z8" s="982"/>
      <c r="AA8" s="983"/>
      <c r="AB8" s="984"/>
      <c r="AC8" s="984"/>
      <c r="AD8" s="984"/>
      <c r="AE8" s="984"/>
      <c r="AF8" s="985"/>
      <c r="AG8" s="986"/>
      <c r="AH8" s="987"/>
      <c r="AI8" s="234"/>
      <c r="AJ8" s="233">
        <f t="shared" si="1"/>
        <v>0</v>
      </c>
      <c r="AK8" s="234" t="s">
        <v>98</v>
      </c>
      <c r="AL8" s="224" t="s">
        <v>98</v>
      </c>
      <c r="AM8" s="225" t="s">
        <v>98</v>
      </c>
      <c r="AN8" s="232"/>
      <c r="AO8" s="224"/>
      <c r="AP8" s="225"/>
      <c r="AQ8" s="232" t="s">
        <v>97</v>
      </c>
      <c r="AR8" s="224" t="s">
        <v>97</v>
      </c>
      <c r="AS8" s="224" t="s">
        <v>97</v>
      </c>
      <c r="AT8" s="224" t="s">
        <v>97</v>
      </c>
      <c r="AU8" s="222" t="s">
        <v>97</v>
      </c>
      <c r="AV8" s="868">
        <f t="shared" si="2"/>
        <v>0</v>
      </c>
      <c r="AW8" s="228"/>
      <c r="AX8" s="228"/>
      <c r="AY8" s="228"/>
      <c r="AZ8" s="228"/>
      <c r="BA8" s="228"/>
      <c r="BB8" s="228"/>
      <c r="BC8" s="228"/>
      <c r="BD8" s="228"/>
      <c r="BE8" s="867"/>
    </row>
    <row r="9" spans="1:57" ht="31.5" x14ac:dyDescent="0.25">
      <c r="A9" s="1390"/>
      <c r="B9" s="1567"/>
      <c r="C9" s="1568"/>
      <c r="D9" s="1654" t="s">
        <v>486</v>
      </c>
      <c r="E9" s="1332"/>
      <c r="F9" s="1335"/>
      <c r="G9" s="866">
        <f t="shared" si="3"/>
        <v>4</v>
      </c>
      <c r="H9" s="223">
        <f t="shared" si="0"/>
        <v>1</v>
      </c>
      <c r="I9" s="224">
        <v>1</v>
      </c>
      <c r="J9" s="224"/>
      <c r="K9" s="224"/>
      <c r="L9" s="222"/>
      <c r="M9" s="1137">
        <f t="shared" si="4"/>
        <v>4</v>
      </c>
      <c r="N9" s="977"/>
      <c r="O9" s="977">
        <v>4</v>
      </c>
      <c r="P9" s="977"/>
      <c r="Q9" s="988"/>
      <c r="R9" s="978"/>
      <c r="S9" s="979"/>
      <c r="T9" s="977"/>
      <c r="U9" s="977">
        <v>4</v>
      </c>
      <c r="V9" s="977"/>
      <c r="W9" s="977"/>
      <c r="X9" s="978"/>
      <c r="Y9" s="981">
        <v>3</v>
      </c>
      <c r="Z9" s="982">
        <v>1</v>
      </c>
      <c r="AA9" s="983"/>
      <c r="AB9" s="984"/>
      <c r="AC9" s="984"/>
      <c r="AD9" s="984"/>
      <c r="AE9" s="984">
        <v>4</v>
      </c>
      <c r="AF9" s="985"/>
      <c r="AG9" s="986">
        <v>40</v>
      </c>
      <c r="AH9" s="987">
        <v>15</v>
      </c>
      <c r="AI9" s="234">
        <v>80</v>
      </c>
      <c r="AJ9" s="233">
        <f>SUM(AK9:AM9)</f>
        <v>4</v>
      </c>
      <c r="AK9" s="234">
        <v>2</v>
      </c>
      <c r="AL9" s="224">
        <v>2</v>
      </c>
      <c r="AM9" s="225"/>
      <c r="AN9" s="232" t="s">
        <v>97</v>
      </c>
      <c r="AO9" s="224" t="s">
        <v>97</v>
      </c>
      <c r="AP9" s="225" t="s">
        <v>97</v>
      </c>
      <c r="AQ9" s="232" t="s">
        <v>97</v>
      </c>
      <c r="AR9" s="224" t="s">
        <v>97</v>
      </c>
      <c r="AS9" s="224" t="s">
        <v>97</v>
      </c>
      <c r="AT9" s="224" t="s">
        <v>97</v>
      </c>
      <c r="AU9" s="222" t="s">
        <v>97</v>
      </c>
      <c r="AV9" s="868">
        <f t="shared" si="2"/>
        <v>0</v>
      </c>
      <c r="AW9" s="228"/>
      <c r="AX9" s="228"/>
      <c r="AY9" s="228"/>
      <c r="AZ9" s="228"/>
      <c r="BA9" s="228"/>
      <c r="BB9" s="228"/>
      <c r="BC9" s="228"/>
      <c r="BD9" s="228"/>
      <c r="BE9" s="867"/>
    </row>
    <row r="10" spans="1:57" ht="31.5" x14ac:dyDescent="0.25">
      <c r="A10" s="1390"/>
      <c r="B10" s="1567"/>
      <c r="C10" s="1568"/>
      <c r="D10" s="1654" t="s">
        <v>15</v>
      </c>
      <c r="E10" s="1332"/>
      <c r="F10" s="1335"/>
      <c r="G10" s="866">
        <f t="shared" si="3"/>
        <v>254</v>
      </c>
      <c r="H10" s="223">
        <f t="shared" si="0"/>
        <v>5</v>
      </c>
      <c r="I10" s="224">
        <v>3</v>
      </c>
      <c r="J10" s="224"/>
      <c r="K10" s="224">
        <v>2</v>
      </c>
      <c r="L10" s="222"/>
      <c r="M10" s="1137">
        <f t="shared" si="4"/>
        <v>246</v>
      </c>
      <c r="N10" s="977"/>
      <c r="O10" s="977"/>
      <c r="P10" s="977"/>
      <c r="Q10" s="977"/>
      <c r="R10" s="978">
        <v>246</v>
      </c>
      <c r="S10" s="979"/>
      <c r="T10" s="977"/>
      <c r="U10" s="977"/>
      <c r="V10" s="977">
        <v>204</v>
      </c>
      <c r="W10" s="977">
        <v>42</v>
      </c>
      <c r="X10" s="978"/>
      <c r="Y10" s="981">
        <v>220</v>
      </c>
      <c r="Z10" s="982">
        <v>26</v>
      </c>
      <c r="AA10" s="983"/>
      <c r="AB10" s="984">
        <v>35</v>
      </c>
      <c r="AC10" s="984">
        <v>34</v>
      </c>
      <c r="AD10" s="984">
        <v>9</v>
      </c>
      <c r="AE10" s="984">
        <v>180</v>
      </c>
      <c r="AF10" s="985"/>
      <c r="AG10" s="986">
        <v>40</v>
      </c>
      <c r="AH10" s="987">
        <v>18</v>
      </c>
      <c r="AI10" s="234">
        <v>90</v>
      </c>
      <c r="AJ10" s="233">
        <f t="shared" ref="AJ10:AJ11" si="5">SUM(AQ10:AU10)</f>
        <v>246</v>
      </c>
      <c r="AK10" s="234" t="s">
        <v>98</v>
      </c>
      <c r="AL10" s="224" t="s">
        <v>98</v>
      </c>
      <c r="AM10" s="225" t="s">
        <v>98</v>
      </c>
      <c r="AN10" s="232" t="s">
        <v>97</v>
      </c>
      <c r="AO10" s="224" t="s">
        <v>97</v>
      </c>
      <c r="AP10" s="225" t="s">
        <v>97</v>
      </c>
      <c r="AQ10" s="357">
        <v>15</v>
      </c>
      <c r="AR10" s="338">
        <v>65</v>
      </c>
      <c r="AS10" s="338">
        <v>127</v>
      </c>
      <c r="AT10" s="338">
        <v>35</v>
      </c>
      <c r="AU10" s="320">
        <v>4</v>
      </c>
      <c r="AV10" s="868">
        <f t="shared" si="2"/>
        <v>8</v>
      </c>
      <c r="AW10" s="228"/>
      <c r="AX10" s="228">
        <v>2</v>
      </c>
      <c r="AY10" s="228">
        <v>1</v>
      </c>
      <c r="AZ10" s="228"/>
      <c r="BA10" s="228"/>
      <c r="BB10" s="228"/>
      <c r="BC10" s="228">
        <v>1</v>
      </c>
      <c r="BD10" s="228">
        <v>2</v>
      </c>
      <c r="BE10" s="867">
        <v>2</v>
      </c>
    </row>
    <row r="11" spans="1:57" ht="37.5" customHeight="1" thickBot="1" x14ac:dyDescent="0.3">
      <c r="A11" s="1390"/>
      <c r="B11" s="1569"/>
      <c r="C11" s="1570"/>
      <c r="D11" s="1655" t="s">
        <v>491</v>
      </c>
      <c r="E11" s="1333"/>
      <c r="F11" s="1336"/>
      <c r="G11" s="869">
        <f t="shared" si="3"/>
        <v>0</v>
      </c>
      <c r="H11" s="238">
        <f t="shared" si="0"/>
        <v>0</v>
      </c>
      <c r="I11" s="239"/>
      <c r="J11" s="239"/>
      <c r="K11" s="239"/>
      <c r="L11" s="237"/>
      <c r="M11" s="1138">
        <f t="shared" si="4"/>
        <v>0</v>
      </c>
      <c r="N11" s="989"/>
      <c r="O11" s="989"/>
      <c r="P11" s="989"/>
      <c r="Q11" s="989"/>
      <c r="R11" s="990"/>
      <c r="S11" s="991"/>
      <c r="T11" s="992"/>
      <c r="U11" s="992"/>
      <c r="V11" s="992"/>
      <c r="W11" s="992"/>
      <c r="X11" s="993"/>
      <c r="Y11" s="994"/>
      <c r="Z11" s="995"/>
      <c r="AA11" s="996"/>
      <c r="AB11" s="997"/>
      <c r="AC11" s="997"/>
      <c r="AD11" s="997"/>
      <c r="AE11" s="997"/>
      <c r="AF11" s="998"/>
      <c r="AG11" s="996"/>
      <c r="AH11" s="999"/>
      <c r="AI11" s="244"/>
      <c r="AJ11" s="246">
        <f t="shared" si="5"/>
        <v>0</v>
      </c>
      <c r="AK11" s="244" t="s">
        <v>97</v>
      </c>
      <c r="AL11" s="239" t="s">
        <v>97</v>
      </c>
      <c r="AM11" s="240" t="s">
        <v>97</v>
      </c>
      <c r="AN11" s="245" t="s">
        <v>97</v>
      </c>
      <c r="AO11" s="239" t="s">
        <v>98</v>
      </c>
      <c r="AP11" s="240" t="s">
        <v>98</v>
      </c>
      <c r="AQ11" s="245"/>
      <c r="AR11" s="239"/>
      <c r="AS11" s="239"/>
      <c r="AT11" s="239"/>
      <c r="AU11" s="237"/>
      <c r="AV11" s="870">
        <f t="shared" si="2"/>
        <v>0</v>
      </c>
      <c r="AW11" s="241"/>
      <c r="AX11" s="241"/>
      <c r="AY11" s="241"/>
      <c r="AZ11" s="241"/>
      <c r="BA11" s="241"/>
      <c r="BB11" s="241"/>
      <c r="BC11" s="241"/>
      <c r="BD11" s="241"/>
      <c r="BE11" s="242"/>
    </row>
    <row r="12" spans="1:57" ht="32.25" thickBot="1" x14ac:dyDescent="0.3">
      <c r="A12" s="1390"/>
      <c r="B12" s="1565" t="s">
        <v>495</v>
      </c>
      <c r="C12" s="1566">
        <v>26285843</v>
      </c>
      <c r="D12" s="1653" t="s">
        <v>485</v>
      </c>
      <c r="E12" s="1337">
        <v>15</v>
      </c>
      <c r="F12" s="1338">
        <f>E12-SUM(M12:M16)</f>
        <v>5</v>
      </c>
      <c r="G12" s="865">
        <f t="shared" si="3"/>
        <v>4</v>
      </c>
      <c r="H12" s="212">
        <f t="shared" si="0"/>
        <v>0</v>
      </c>
      <c r="I12" s="213"/>
      <c r="J12" s="213"/>
      <c r="K12" s="213"/>
      <c r="L12" s="211"/>
      <c r="M12" s="1136">
        <f t="shared" si="4"/>
        <v>4</v>
      </c>
      <c r="N12" s="967"/>
      <c r="O12" s="967"/>
      <c r="P12" s="967"/>
      <c r="Q12" s="967"/>
      <c r="R12" s="1000">
        <v>4</v>
      </c>
      <c r="S12" s="1001"/>
      <c r="T12" s="1001"/>
      <c r="U12" s="1001"/>
      <c r="V12" s="1002">
        <v>4</v>
      </c>
      <c r="W12" s="1002"/>
      <c r="X12" s="982"/>
      <c r="Y12" s="1003">
        <v>3</v>
      </c>
      <c r="Z12" s="982">
        <v>1</v>
      </c>
      <c r="AA12" s="983"/>
      <c r="AB12" s="984">
        <v>2</v>
      </c>
      <c r="AC12" s="984">
        <v>2</v>
      </c>
      <c r="AD12" s="984"/>
      <c r="AE12" s="984">
        <v>2</v>
      </c>
      <c r="AF12" s="985">
        <v>1</v>
      </c>
      <c r="AG12" s="983">
        <v>43</v>
      </c>
      <c r="AH12" s="1004">
        <v>17</v>
      </c>
      <c r="AI12" s="217">
        <v>10</v>
      </c>
      <c r="AJ12" s="216">
        <f t="shared" ref="AJ12:AJ13" si="6">SUM(AN12:AP12)</f>
        <v>4</v>
      </c>
      <c r="AK12" s="217" t="s">
        <v>97</v>
      </c>
      <c r="AL12" s="213" t="s">
        <v>97</v>
      </c>
      <c r="AM12" s="214" t="s">
        <v>97</v>
      </c>
      <c r="AN12" s="218"/>
      <c r="AO12" s="213">
        <v>4</v>
      </c>
      <c r="AP12" s="214"/>
      <c r="AQ12" s="218" t="s">
        <v>97</v>
      </c>
      <c r="AR12" s="213" t="s">
        <v>97</v>
      </c>
      <c r="AS12" s="213" t="s">
        <v>97</v>
      </c>
      <c r="AT12" s="213" t="s">
        <v>97</v>
      </c>
      <c r="AU12" s="214" t="s">
        <v>97</v>
      </c>
      <c r="AV12" s="871">
        <f t="shared" si="2"/>
        <v>0</v>
      </c>
      <c r="AW12" s="227"/>
      <c r="AX12" s="227"/>
      <c r="AY12" s="227"/>
      <c r="AZ12" s="227"/>
      <c r="BA12" s="227"/>
      <c r="BB12" s="227"/>
      <c r="BC12" s="227"/>
      <c r="BD12" s="227"/>
      <c r="BE12" s="229"/>
    </row>
    <row r="13" spans="1:57" ht="48" thickBot="1" x14ac:dyDescent="0.3">
      <c r="A13" s="1390"/>
      <c r="B13" s="1567"/>
      <c r="C13" s="1568"/>
      <c r="D13" s="1654" t="s">
        <v>490</v>
      </c>
      <c r="E13" s="1332"/>
      <c r="F13" s="1335"/>
      <c r="G13" s="866">
        <f t="shared" si="3"/>
        <v>0</v>
      </c>
      <c r="H13" s="223">
        <f t="shared" si="0"/>
        <v>0</v>
      </c>
      <c r="I13" s="224"/>
      <c r="J13" s="224"/>
      <c r="K13" s="224"/>
      <c r="L13" s="222"/>
      <c r="M13" s="1137">
        <f t="shared" si="4"/>
        <v>0</v>
      </c>
      <c r="N13" s="977"/>
      <c r="O13" s="977"/>
      <c r="P13" s="977"/>
      <c r="Q13" s="977"/>
      <c r="R13" s="1005"/>
      <c r="S13" s="1001"/>
      <c r="T13" s="1001"/>
      <c r="U13" s="1001"/>
      <c r="V13" s="1002"/>
      <c r="W13" s="1002"/>
      <c r="X13" s="982"/>
      <c r="Y13" s="1003"/>
      <c r="Z13" s="982"/>
      <c r="AA13" s="983"/>
      <c r="AB13" s="984"/>
      <c r="AC13" s="984"/>
      <c r="AD13" s="984"/>
      <c r="AE13" s="984"/>
      <c r="AF13" s="985"/>
      <c r="AG13" s="986"/>
      <c r="AH13" s="1006"/>
      <c r="AI13" s="234"/>
      <c r="AJ13" s="233">
        <f t="shared" si="6"/>
        <v>0</v>
      </c>
      <c r="AK13" s="234" t="s">
        <v>98</v>
      </c>
      <c r="AL13" s="224" t="s">
        <v>98</v>
      </c>
      <c r="AM13" s="225" t="s">
        <v>98</v>
      </c>
      <c r="AN13" s="232"/>
      <c r="AO13" s="224"/>
      <c r="AP13" s="225"/>
      <c r="AQ13" s="232" t="s">
        <v>97</v>
      </c>
      <c r="AR13" s="224" t="s">
        <v>97</v>
      </c>
      <c r="AS13" s="224" t="s">
        <v>97</v>
      </c>
      <c r="AT13" s="224" t="s">
        <v>97</v>
      </c>
      <c r="AU13" s="225" t="s">
        <v>97</v>
      </c>
      <c r="AV13" s="872">
        <f t="shared" si="2"/>
        <v>0</v>
      </c>
      <c r="AW13" s="227"/>
      <c r="AX13" s="227"/>
      <c r="AY13" s="227"/>
      <c r="AZ13" s="227"/>
      <c r="BA13" s="227"/>
      <c r="BB13" s="227"/>
      <c r="BC13" s="227"/>
      <c r="BD13" s="227"/>
      <c r="BE13" s="229"/>
    </row>
    <row r="14" spans="1:57" ht="32.25" thickBot="1" x14ac:dyDescent="0.3">
      <c r="A14" s="1390"/>
      <c r="B14" s="1567"/>
      <c r="C14" s="1568"/>
      <c r="D14" s="1654" t="s">
        <v>486</v>
      </c>
      <c r="E14" s="1332"/>
      <c r="F14" s="1335"/>
      <c r="G14" s="866">
        <f t="shared" si="3"/>
        <v>0</v>
      </c>
      <c r="H14" s="223">
        <f t="shared" si="0"/>
        <v>0</v>
      </c>
      <c r="I14" s="224"/>
      <c r="J14" s="224"/>
      <c r="K14" s="224"/>
      <c r="L14" s="222"/>
      <c r="M14" s="1137">
        <f t="shared" si="4"/>
        <v>0</v>
      </c>
      <c r="N14" s="977"/>
      <c r="O14" s="977"/>
      <c r="P14" s="977"/>
      <c r="Q14" s="977"/>
      <c r="R14" s="1005"/>
      <c r="S14" s="1001"/>
      <c r="T14" s="1001"/>
      <c r="U14" s="1001"/>
      <c r="V14" s="1002"/>
      <c r="W14" s="1002"/>
      <c r="X14" s="982"/>
      <c r="Y14" s="1003"/>
      <c r="Z14" s="982"/>
      <c r="AA14" s="983"/>
      <c r="AB14" s="984"/>
      <c r="AC14" s="984"/>
      <c r="AD14" s="984"/>
      <c r="AE14" s="984"/>
      <c r="AF14" s="985"/>
      <c r="AG14" s="986"/>
      <c r="AH14" s="1006"/>
      <c r="AI14" s="234"/>
      <c r="AJ14" s="233">
        <f>SUM(AK14:AM14)</f>
        <v>0</v>
      </c>
      <c r="AK14" s="234"/>
      <c r="AL14" s="224"/>
      <c r="AM14" s="225"/>
      <c r="AN14" s="232" t="s">
        <v>97</v>
      </c>
      <c r="AO14" s="224" t="s">
        <v>97</v>
      </c>
      <c r="AP14" s="225" t="s">
        <v>97</v>
      </c>
      <c r="AQ14" s="232" t="s">
        <v>97</v>
      </c>
      <c r="AR14" s="224" t="s">
        <v>97</v>
      </c>
      <c r="AS14" s="224" t="s">
        <v>97</v>
      </c>
      <c r="AT14" s="224" t="s">
        <v>97</v>
      </c>
      <c r="AU14" s="225" t="s">
        <v>97</v>
      </c>
      <c r="AV14" s="872">
        <f t="shared" si="2"/>
        <v>0</v>
      </c>
      <c r="AW14" s="227"/>
      <c r="AX14" s="227"/>
      <c r="AY14" s="227"/>
      <c r="AZ14" s="227"/>
      <c r="BA14" s="227"/>
      <c r="BB14" s="227"/>
      <c r="BC14" s="227"/>
      <c r="BD14" s="227"/>
      <c r="BE14" s="229"/>
    </row>
    <row r="15" spans="1:57" ht="32.25" thickBot="1" x14ac:dyDescent="0.3">
      <c r="A15" s="1390"/>
      <c r="B15" s="1567"/>
      <c r="C15" s="1568"/>
      <c r="D15" s="1654" t="s">
        <v>15</v>
      </c>
      <c r="E15" s="1332"/>
      <c r="F15" s="1335"/>
      <c r="G15" s="866">
        <f t="shared" si="3"/>
        <v>6</v>
      </c>
      <c r="H15" s="223">
        <f t="shared" si="0"/>
        <v>0</v>
      </c>
      <c r="I15" s="224"/>
      <c r="J15" s="224"/>
      <c r="K15" s="224"/>
      <c r="L15" s="222"/>
      <c r="M15" s="1137">
        <f t="shared" si="4"/>
        <v>6</v>
      </c>
      <c r="N15" s="977"/>
      <c r="O15" s="977"/>
      <c r="P15" s="977"/>
      <c r="Q15" s="977"/>
      <c r="R15" s="1005">
        <v>6</v>
      </c>
      <c r="S15" s="1001"/>
      <c r="T15" s="1001"/>
      <c r="U15" s="1001"/>
      <c r="V15" s="1002">
        <v>6</v>
      </c>
      <c r="W15" s="1002"/>
      <c r="X15" s="982"/>
      <c r="Y15" s="1003">
        <v>6</v>
      </c>
      <c r="Z15" s="982"/>
      <c r="AA15" s="983"/>
      <c r="AB15" s="984">
        <v>4</v>
      </c>
      <c r="AC15" s="984">
        <v>4</v>
      </c>
      <c r="AD15" s="984"/>
      <c r="AE15" s="984"/>
      <c r="AF15" s="985"/>
      <c r="AG15" s="986">
        <v>42</v>
      </c>
      <c r="AH15" s="1006">
        <v>21</v>
      </c>
      <c r="AI15" s="234">
        <v>120</v>
      </c>
      <c r="AJ15" s="233">
        <f t="shared" ref="AJ15:AJ16" si="7">SUM(AQ15:AU15)</f>
        <v>6</v>
      </c>
      <c r="AK15" s="234" t="s">
        <v>98</v>
      </c>
      <c r="AL15" s="224" t="s">
        <v>98</v>
      </c>
      <c r="AM15" s="225" t="s">
        <v>98</v>
      </c>
      <c r="AN15" s="232" t="s">
        <v>97</v>
      </c>
      <c r="AO15" s="224" t="s">
        <v>97</v>
      </c>
      <c r="AP15" s="225" t="s">
        <v>97</v>
      </c>
      <c r="AQ15" s="232"/>
      <c r="AR15" s="224"/>
      <c r="AS15" s="224">
        <v>4</v>
      </c>
      <c r="AT15" s="224">
        <v>2</v>
      </c>
      <c r="AU15" s="225"/>
      <c r="AV15" s="872">
        <f t="shared" si="2"/>
        <v>0</v>
      </c>
      <c r="AW15" s="227"/>
      <c r="AX15" s="227"/>
      <c r="AY15" s="227"/>
      <c r="AZ15" s="227"/>
      <c r="BA15" s="227"/>
      <c r="BB15" s="227"/>
      <c r="BC15" s="227"/>
      <c r="BD15" s="227"/>
      <c r="BE15" s="229"/>
    </row>
    <row r="16" spans="1:57" ht="32.25" thickBot="1" x14ac:dyDescent="0.3">
      <c r="A16" s="1390"/>
      <c r="B16" s="1569"/>
      <c r="C16" s="1571"/>
      <c r="D16" s="1655" t="s">
        <v>491</v>
      </c>
      <c r="E16" s="1333"/>
      <c r="F16" s="1336"/>
      <c r="G16" s="869">
        <f t="shared" si="3"/>
        <v>0</v>
      </c>
      <c r="H16" s="238">
        <f t="shared" si="0"/>
        <v>0</v>
      </c>
      <c r="I16" s="239"/>
      <c r="J16" s="239"/>
      <c r="K16" s="239"/>
      <c r="L16" s="237"/>
      <c r="M16" s="1139">
        <f t="shared" si="4"/>
        <v>0</v>
      </c>
      <c r="N16" s="992"/>
      <c r="O16" s="992"/>
      <c r="P16" s="992"/>
      <c r="Q16" s="992"/>
      <c r="R16" s="1007"/>
      <c r="S16" s="1008"/>
      <c r="T16" s="1008"/>
      <c r="U16" s="1008"/>
      <c r="V16" s="977"/>
      <c r="W16" s="977"/>
      <c r="X16" s="1005"/>
      <c r="Y16" s="979"/>
      <c r="Z16" s="1005"/>
      <c r="AA16" s="986"/>
      <c r="AB16" s="980"/>
      <c r="AC16" s="980"/>
      <c r="AD16" s="980"/>
      <c r="AE16" s="980"/>
      <c r="AF16" s="1009"/>
      <c r="AG16" s="1010"/>
      <c r="AH16" s="1011"/>
      <c r="AI16" s="303"/>
      <c r="AJ16" s="243">
        <f t="shared" si="7"/>
        <v>0</v>
      </c>
      <c r="AK16" s="244" t="s">
        <v>97</v>
      </c>
      <c r="AL16" s="239" t="s">
        <v>97</v>
      </c>
      <c r="AM16" s="240" t="s">
        <v>97</v>
      </c>
      <c r="AN16" s="245" t="s">
        <v>97</v>
      </c>
      <c r="AO16" s="239" t="s">
        <v>98</v>
      </c>
      <c r="AP16" s="240" t="s">
        <v>98</v>
      </c>
      <c r="AQ16" s="245"/>
      <c r="AR16" s="239"/>
      <c r="AS16" s="239"/>
      <c r="AT16" s="239"/>
      <c r="AU16" s="240"/>
      <c r="AV16" s="872">
        <f t="shared" si="2"/>
        <v>0</v>
      </c>
      <c r="AW16" s="228"/>
      <c r="AX16" s="228"/>
      <c r="AY16" s="228"/>
      <c r="AZ16" s="228"/>
      <c r="BA16" s="228"/>
      <c r="BB16" s="228"/>
      <c r="BC16" s="228"/>
      <c r="BD16" s="228"/>
      <c r="BE16" s="867"/>
    </row>
    <row r="17" spans="1:57" ht="32.25" thickBot="1" x14ac:dyDescent="0.3">
      <c r="A17" s="1390"/>
      <c r="B17" s="1565" t="s">
        <v>496</v>
      </c>
      <c r="C17" s="1566" t="s">
        <v>478</v>
      </c>
      <c r="D17" s="1653" t="s">
        <v>485</v>
      </c>
      <c r="E17" s="1337"/>
      <c r="F17" s="1338">
        <f>E17-SUM(M17:M21)</f>
        <v>0</v>
      </c>
      <c r="G17" s="865">
        <f t="shared" si="3"/>
        <v>0</v>
      </c>
      <c r="H17" s="212">
        <f t="shared" si="0"/>
        <v>0</v>
      </c>
      <c r="I17" s="213"/>
      <c r="J17" s="213"/>
      <c r="K17" s="213"/>
      <c r="L17" s="211"/>
      <c r="M17" s="1136">
        <f t="shared" si="4"/>
        <v>0</v>
      </c>
      <c r="N17" s="967"/>
      <c r="O17" s="967"/>
      <c r="P17" s="967"/>
      <c r="Q17" s="967"/>
      <c r="R17" s="1000"/>
      <c r="S17" s="1012"/>
      <c r="T17" s="1012"/>
      <c r="U17" s="1012"/>
      <c r="V17" s="967"/>
      <c r="W17" s="967"/>
      <c r="X17" s="1000"/>
      <c r="Y17" s="969"/>
      <c r="Z17" s="1000"/>
      <c r="AA17" s="1013"/>
      <c r="AB17" s="970"/>
      <c r="AC17" s="970"/>
      <c r="AD17" s="970"/>
      <c r="AE17" s="970"/>
      <c r="AF17" s="1014"/>
      <c r="AG17" s="1013"/>
      <c r="AH17" s="1015"/>
      <c r="AI17" s="217"/>
      <c r="AJ17" s="216">
        <f t="shared" ref="AJ17:AJ18" si="8">SUM(AN17:AP17)</f>
        <v>0</v>
      </c>
      <c r="AK17" s="217" t="s">
        <v>97</v>
      </c>
      <c r="AL17" s="213" t="s">
        <v>97</v>
      </c>
      <c r="AM17" s="214" t="s">
        <v>97</v>
      </c>
      <c r="AN17" s="218"/>
      <c r="AO17" s="213"/>
      <c r="AP17" s="214"/>
      <c r="AQ17" s="218" t="s">
        <v>97</v>
      </c>
      <c r="AR17" s="213" t="s">
        <v>97</v>
      </c>
      <c r="AS17" s="213" t="s">
        <v>97</v>
      </c>
      <c r="AT17" s="213" t="s">
        <v>97</v>
      </c>
      <c r="AU17" s="214" t="s">
        <v>97</v>
      </c>
      <c r="AV17" s="219">
        <f t="shared" si="2"/>
        <v>0</v>
      </c>
      <c r="AW17" s="215"/>
      <c r="AX17" s="215"/>
      <c r="AY17" s="215"/>
      <c r="AZ17" s="215"/>
      <c r="BA17" s="215"/>
      <c r="BB17" s="215"/>
      <c r="BC17" s="215"/>
      <c r="BD17" s="215"/>
      <c r="BE17" s="220"/>
    </row>
    <row r="18" spans="1:57" ht="48" thickBot="1" x14ac:dyDescent="0.3">
      <c r="A18" s="1390"/>
      <c r="B18" s="1567"/>
      <c r="C18" s="1568"/>
      <c r="D18" s="1654" t="s">
        <v>490</v>
      </c>
      <c r="E18" s="1332"/>
      <c r="F18" s="1335"/>
      <c r="G18" s="866">
        <f t="shared" si="3"/>
        <v>0</v>
      </c>
      <c r="H18" s="223">
        <f t="shared" si="0"/>
        <v>0</v>
      </c>
      <c r="I18" s="224"/>
      <c r="J18" s="224"/>
      <c r="K18" s="224"/>
      <c r="L18" s="222"/>
      <c r="M18" s="1137">
        <f t="shared" si="4"/>
        <v>0</v>
      </c>
      <c r="N18" s="977"/>
      <c r="O18" s="977"/>
      <c r="P18" s="977"/>
      <c r="Q18" s="977"/>
      <c r="R18" s="1005"/>
      <c r="S18" s="1001"/>
      <c r="T18" s="1001"/>
      <c r="U18" s="1001"/>
      <c r="V18" s="1002"/>
      <c r="W18" s="1002"/>
      <c r="X18" s="982"/>
      <c r="Y18" s="1003"/>
      <c r="Z18" s="982"/>
      <c r="AA18" s="983"/>
      <c r="AB18" s="984"/>
      <c r="AC18" s="984"/>
      <c r="AD18" s="984"/>
      <c r="AE18" s="984"/>
      <c r="AF18" s="985"/>
      <c r="AG18" s="986"/>
      <c r="AH18" s="1006"/>
      <c r="AI18" s="234"/>
      <c r="AJ18" s="233">
        <f t="shared" si="8"/>
        <v>0</v>
      </c>
      <c r="AK18" s="234" t="s">
        <v>98</v>
      </c>
      <c r="AL18" s="224" t="s">
        <v>98</v>
      </c>
      <c r="AM18" s="225" t="s">
        <v>98</v>
      </c>
      <c r="AN18" s="232"/>
      <c r="AO18" s="224"/>
      <c r="AP18" s="225"/>
      <c r="AQ18" s="232" t="s">
        <v>97</v>
      </c>
      <c r="AR18" s="224" t="s">
        <v>97</v>
      </c>
      <c r="AS18" s="224" t="s">
        <v>97</v>
      </c>
      <c r="AT18" s="224" t="s">
        <v>97</v>
      </c>
      <c r="AU18" s="225" t="s">
        <v>97</v>
      </c>
      <c r="AV18" s="219">
        <f t="shared" si="2"/>
        <v>0</v>
      </c>
      <c r="AW18" s="227"/>
      <c r="AX18" s="227"/>
      <c r="AY18" s="227"/>
      <c r="AZ18" s="227"/>
      <c r="BA18" s="227"/>
      <c r="BB18" s="227"/>
      <c r="BC18" s="227"/>
      <c r="BD18" s="227"/>
      <c r="BE18" s="229"/>
    </row>
    <row r="19" spans="1:57" ht="32.25" thickBot="1" x14ac:dyDescent="0.3">
      <c r="A19" s="1390"/>
      <c r="B19" s="1567"/>
      <c r="C19" s="1568"/>
      <c r="D19" s="1654" t="s">
        <v>486</v>
      </c>
      <c r="E19" s="1332"/>
      <c r="F19" s="1335"/>
      <c r="G19" s="866">
        <f t="shared" si="3"/>
        <v>0</v>
      </c>
      <c r="H19" s="223">
        <f t="shared" si="0"/>
        <v>0</v>
      </c>
      <c r="I19" s="224"/>
      <c r="J19" s="224"/>
      <c r="K19" s="224"/>
      <c r="L19" s="222"/>
      <c r="M19" s="1137">
        <f t="shared" si="4"/>
        <v>0</v>
      </c>
      <c r="N19" s="977"/>
      <c r="O19" s="977"/>
      <c r="P19" s="977"/>
      <c r="Q19" s="977"/>
      <c r="R19" s="1005"/>
      <c r="S19" s="1001"/>
      <c r="T19" s="1001"/>
      <c r="U19" s="1001"/>
      <c r="V19" s="1002"/>
      <c r="W19" s="1002"/>
      <c r="X19" s="982"/>
      <c r="Y19" s="1003"/>
      <c r="Z19" s="982"/>
      <c r="AA19" s="983"/>
      <c r="AB19" s="984"/>
      <c r="AC19" s="984"/>
      <c r="AD19" s="984"/>
      <c r="AE19" s="984"/>
      <c r="AF19" s="985"/>
      <c r="AG19" s="986"/>
      <c r="AH19" s="1006"/>
      <c r="AI19" s="234"/>
      <c r="AJ19" s="233">
        <f>SUM(AK19:AM19)</f>
        <v>0</v>
      </c>
      <c r="AK19" s="234"/>
      <c r="AL19" s="224"/>
      <c r="AM19" s="225"/>
      <c r="AN19" s="232" t="s">
        <v>97</v>
      </c>
      <c r="AO19" s="224" t="s">
        <v>97</v>
      </c>
      <c r="AP19" s="225" t="s">
        <v>97</v>
      </c>
      <c r="AQ19" s="232" t="s">
        <v>97</v>
      </c>
      <c r="AR19" s="224" t="s">
        <v>97</v>
      </c>
      <c r="AS19" s="224" t="s">
        <v>97</v>
      </c>
      <c r="AT19" s="224" t="s">
        <v>97</v>
      </c>
      <c r="AU19" s="225" t="s">
        <v>97</v>
      </c>
      <c r="AV19" s="219">
        <f t="shared" si="2"/>
        <v>0</v>
      </c>
      <c r="AW19" s="227"/>
      <c r="AX19" s="227"/>
      <c r="AY19" s="227"/>
      <c r="AZ19" s="227"/>
      <c r="BA19" s="227"/>
      <c r="BB19" s="227"/>
      <c r="BC19" s="227"/>
      <c r="BD19" s="227"/>
      <c r="BE19" s="229"/>
    </row>
    <row r="20" spans="1:57" ht="32.25" thickBot="1" x14ac:dyDescent="0.3">
      <c r="A20" s="1390"/>
      <c r="B20" s="1567"/>
      <c r="C20" s="1568"/>
      <c r="D20" s="1654" t="s">
        <v>15</v>
      </c>
      <c r="E20" s="1332"/>
      <c r="F20" s="1335"/>
      <c r="G20" s="866">
        <f t="shared" si="3"/>
        <v>0</v>
      </c>
      <c r="H20" s="223">
        <f t="shared" si="0"/>
        <v>0</v>
      </c>
      <c r="I20" s="224"/>
      <c r="J20" s="224"/>
      <c r="K20" s="224"/>
      <c r="L20" s="222"/>
      <c r="M20" s="1137">
        <f t="shared" si="4"/>
        <v>0</v>
      </c>
      <c r="N20" s="977"/>
      <c r="O20" s="977"/>
      <c r="P20" s="977"/>
      <c r="Q20" s="977"/>
      <c r="R20" s="1005"/>
      <c r="S20" s="1001"/>
      <c r="T20" s="1001"/>
      <c r="U20" s="1001"/>
      <c r="V20" s="1002"/>
      <c r="W20" s="1002"/>
      <c r="X20" s="982"/>
      <c r="Y20" s="1003"/>
      <c r="Z20" s="982"/>
      <c r="AA20" s="983"/>
      <c r="AB20" s="984"/>
      <c r="AC20" s="984"/>
      <c r="AD20" s="984"/>
      <c r="AE20" s="984"/>
      <c r="AF20" s="985"/>
      <c r="AG20" s="986"/>
      <c r="AH20" s="1006"/>
      <c r="AI20" s="234"/>
      <c r="AJ20" s="233">
        <f t="shared" ref="AJ20:AJ21" si="9">SUM(AQ20:AU20)</f>
        <v>0</v>
      </c>
      <c r="AK20" s="234" t="s">
        <v>98</v>
      </c>
      <c r="AL20" s="224" t="s">
        <v>98</v>
      </c>
      <c r="AM20" s="225" t="s">
        <v>98</v>
      </c>
      <c r="AN20" s="232" t="s">
        <v>97</v>
      </c>
      <c r="AO20" s="224" t="s">
        <v>97</v>
      </c>
      <c r="AP20" s="225" t="s">
        <v>97</v>
      </c>
      <c r="AQ20" s="232"/>
      <c r="AR20" s="224"/>
      <c r="AS20" s="224"/>
      <c r="AT20" s="224"/>
      <c r="AU20" s="225"/>
      <c r="AV20" s="219">
        <f t="shared" si="2"/>
        <v>0</v>
      </c>
      <c r="AW20" s="227"/>
      <c r="AX20" s="227"/>
      <c r="AY20" s="227"/>
      <c r="AZ20" s="227"/>
      <c r="BA20" s="227"/>
      <c r="BB20" s="227"/>
      <c r="BC20" s="227"/>
      <c r="BD20" s="227"/>
      <c r="BE20" s="229"/>
    </row>
    <row r="21" spans="1:57" ht="32.25" thickBot="1" x14ac:dyDescent="0.3">
      <c r="A21" s="1390"/>
      <c r="B21" s="1569"/>
      <c r="C21" s="1571"/>
      <c r="D21" s="1656" t="s">
        <v>491</v>
      </c>
      <c r="E21" s="1333"/>
      <c r="F21" s="1336"/>
      <c r="G21" s="869">
        <f t="shared" si="3"/>
        <v>0</v>
      </c>
      <c r="H21" s="238">
        <f t="shared" si="0"/>
        <v>0</v>
      </c>
      <c r="I21" s="239"/>
      <c r="J21" s="239"/>
      <c r="K21" s="239"/>
      <c r="L21" s="237"/>
      <c r="M21" s="1139">
        <f t="shared" si="4"/>
        <v>0</v>
      </c>
      <c r="N21" s="992"/>
      <c r="O21" s="992"/>
      <c r="P21" s="992"/>
      <c r="Q21" s="992"/>
      <c r="R21" s="1007"/>
      <c r="S21" s="1016"/>
      <c r="T21" s="1016"/>
      <c r="U21" s="1016"/>
      <c r="V21" s="992"/>
      <c r="W21" s="992"/>
      <c r="X21" s="1007"/>
      <c r="Y21" s="991"/>
      <c r="Z21" s="1007"/>
      <c r="AA21" s="1010"/>
      <c r="AB21" s="1017"/>
      <c r="AC21" s="1017"/>
      <c r="AD21" s="1017"/>
      <c r="AE21" s="1017"/>
      <c r="AF21" s="1018"/>
      <c r="AG21" s="1010"/>
      <c r="AH21" s="1011"/>
      <c r="AI21" s="244"/>
      <c r="AJ21" s="246">
        <f t="shared" si="9"/>
        <v>0</v>
      </c>
      <c r="AK21" s="244" t="s">
        <v>97</v>
      </c>
      <c r="AL21" s="239" t="s">
        <v>97</v>
      </c>
      <c r="AM21" s="240" t="s">
        <v>97</v>
      </c>
      <c r="AN21" s="245" t="s">
        <v>97</v>
      </c>
      <c r="AO21" s="239" t="s">
        <v>98</v>
      </c>
      <c r="AP21" s="240" t="s">
        <v>98</v>
      </c>
      <c r="AQ21" s="245"/>
      <c r="AR21" s="239"/>
      <c r="AS21" s="239"/>
      <c r="AT21" s="239"/>
      <c r="AU21" s="240"/>
      <c r="AV21" s="247">
        <f t="shared" si="2"/>
        <v>0</v>
      </c>
      <c r="AW21" s="241"/>
      <c r="AX21" s="241"/>
      <c r="AY21" s="241"/>
      <c r="AZ21" s="241"/>
      <c r="BA21" s="241"/>
      <c r="BB21" s="241"/>
      <c r="BC21" s="241"/>
      <c r="BD21" s="241"/>
      <c r="BE21" s="242"/>
    </row>
    <row r="22" spans="1:57" ht="32.25" thickBot="1" x14ac:dyDescent="0.3">
      <c r="A22" s="1390"/>
      <c r="B22" s="1565" t="s">
        <v>497</v>
      </c>
      <c r="C22" s="1566" t="s">
        <v>340</v>
      </c>
      <c r="D22" s="1653" t="s">
        <v>485</v>
      </c>
      <c r="E22" s="1337">
        <v>28</v>
      </c>
      <c r="F22" s="1338">
        <f>E22-SUM(M22:M26)</f>
        <v>3</v>
      </c>
      <c r="G22" s="865">
        <f t="shared" si="3"/>
        <v>2</v>
      </c>
      <c r="H22" s="212">
        <f t="shared" si="0"/>
        <v>0</v>
      </c>
      <c r="I22" s="213"/>
      <c r="J22" s="213"/>
      <c r="K22" s="213"/>
      <c r="L22" s="211"/>
      <c r="M22" s="1136">
        <f t="shared" si="4"/>
        <v>2</v>
      </c>
      <c r="N22" s="967"/>
      <c r="O22" s="967"/>
      <c r="P22" s="967"/>
      <c r="Q22" s="967"/>
      <c r="R22" s="1000">
        <v>2</v>
      </c>
      <c r="S22" s="1012">
        <v>1</v>
      </c>
      <c r="T22" s="1012"/>
      <c r="U22" s="1012"/>
      <c r="V22" s="967">
        <v>1</v>
      </c>
      <c r="W22" s="967"/>
      <c r="X22" s="1000"/>
      <c r="Y22" s="969">
        <v>2</v>
      </c>
      <c r="Z22" s="1000"/>
      <c r="AA22" s="1013"/>
      <c r="AB22" s="970"/>
      <c r="AC22" s="970"/>
      <c r="AD22" s="970"/>
      <c r="AE22" s="970"/>
      <c r="AF22" s="1014"/>
      <c r="AG22" s="1013"/>
      <c r="AH22" s="1015"/>
      <c r="AI22" s="217"/>
      <c r="AJ22" s="216">
        <f t="shared" ref="AJ22:AJ23" si="10">SUM(AN22:AP22)</f>
        <v>2</v>
      </c>
      <c r="AK22" s="217" t="s">
        <v>97</v>
      </c>
      <c r="AL22" s="213" t="s">
        <v>97</v>
      </c>
      <c r="AM22" s="214" t="s">
        <v>97</v>
      </c>
      <c r="AN22" s="218"/>
      <c r="AO22" s="213">
        <v>2</v>
      </c>
      <c r="AP22" s="214"/>
      <c r="AQ22" s="218" t="s">
        <v>97</v>
      </c>
      <c r="AR22" s="213" t="s">
        <v>97</v>
      </c>
      <c r="AS22" s="213" t="s">
        <v>97</v>
      </c>
      <c r="AT22" s="213" t="s">
        <v>97</v>
      </c>
      <c r="AU22" s="214" t="s">
        <v>97</v>
      </c>
      <c r="AV22" s="219">
        <f t="shared" si="2"/>
        <v>0</v>
      </c>
      <c r="AW22" s="215"/>
      <c r="AX22" s="215"/>
      <c r="AY22" s="215"/>
      <c r="AZ22" s="215"/>
      <c r="BA22" s="215"/>
      <c r="BB22" s="215"/>
      <c r="BC22" s="215"/>
      <c r="BD22" s="215"/>
      <c r="BE22" s="220"/>
    </row>
    <row r="23" spans="1:57" ht="48" thickBot="1" x14ac:dyDescent="0.3">
      <c r="A23" s="1390"/>
      <c r="B23" s="1567"/>
      <c r="C23" s="1568"/>
      <c r="D23" s="1654" t="s">
        <v>490</v>
      </c>
      <c r="E23" s="1332"/>
      <c r="F23" s="1335"/>
      <c r="G23" s="866">
        <f t="shared" si="3"/>
        <v>0</v>
      </c>
      <c r="H23" s="223">
        <f t="shared" si="0"/>
        <v>0</v>
      </c>
      <c r="I23" s="224"/>
      <c r="J23" s="224"/>
      <c r="K23" s="224"/>
      <c r="L23" s="222"/>
      <c r="M23" s="1137">
        <f t="shared" si="4"/>
        <v>0</v>
      </c>
      <c r="N23" s="977"/>
      <c r="O23" s="977"/>
      <c r="P23" s="977"/>
      <c r="Q23" s="977"/>
      <c r="R23" s="1005"/>
      <c r="S23" s="1001"/>
      <c r="T23" s="1001"/>
      <c r="U23" s="1001"/>
      <c r="V23" s="1002"/>
      <c r="W23" s="1002"/>
      <c r="X23" s="982"/>
      <c r="Y23" s="1003"/>
      <c r="Z23" s="982"/>
      <c r="AA23" s="983"/>
      <c r="AB23" s="984"/>
      <c r="AC23" s="984"/>
      <c r="AD23" s="984"/>
      <c r="AE23" s="984"/>
      <c r="AF23" s="985"/>
      <c r="AG23" s="986"/>
      <c r="AH23" s="1006"/>
      <c r="AI23" s="234"/>
      <c r="AJ23" s="233">
        <f t="shared" si="10"/>
        <v>0</v>
      </c>
      <c r="AK23" s="234" t="s">
        <v>98</v>
      </c>
      <c r="AL23" s="224" t="s">
        <v>98</v>
      </c>
      <c r="AM23" s="225" t="s">
        <v>98</v>
      </c>
      <c r="AN23" s="232"/>
      <c r="AO23" s="224"/>
      <c r="AP23" s="225"/>
      <c r="AQ23" s="232" t="s">
        <v>97</v>
      </c>
      <c r="AR23" s="224" t="s">
        <v>97</v>
      </c>
      <c r="AS23" s="224" t="s">
        <v>97</v>
      </c>
      <c r="AT23" s="224" t="s">
        <v>97</v>
      </c>
      <c r="AU23" s="225" t="s">
        <v>97</v>
      </c>
      <c r="AV23" s="219">
        <f t="shared" si="2"/>
        <v>0</v>
      </c>
      <c r="AW23" s="227"/>
      <c r="AX23" s="227"/>
      <c r="AY23" s="227"/>
      <c r="AZ23" s="227"/>
      <c r="BA23" s="227"/>
      <c r="BB23" s="227"/>
      <c r="BC23" s="227"/>
      <c r="BD23" s="227"/>
      <c r="BE23" s="229"/>
    </row>
    <row r="24" spans="1:57" ht="32.25" thickBot="1" x14ac:dyDescent="0.3">
      <c r="A24" s="1390"/>
      <c r="B24" s="1567"/>
      <c r="C24" s="1568"/>
      <c r="D24" s="1654" t="s">
        <v>486</v>
      </c>
      <c r="E24" s="1332"/>
      <c r="F24" s="1335"/>
      <c r="G24" s="866">
        <f t="shared" si="3"/>
        <v>0</v>
      </c>
      <c r="H24" s="223">
        <f t="shared" si="0"/>
        <v>0</v>
      </c>
      <c r="I24" s="224"/>
      <c r="J24" s="224"/>
      <c r="K24" s="224"/>
      <c r="L24" s="222"/>
      <c r="M24" s="1137">
        <f t="shared" si="4"/>
        <v>0</v>
      </c>
      <c r="N24" s="977"/>
      <c r="O24" s="977"/>
      <c r="P24" s="977"/>
      <c r="Q24" s="977"/>
      <c r="R24" s="1005"/>
      <c r="S24" s="1001"/>
      <c r="T24" s="1001"/>
      <c r="U24" s="1001"/>
      <c r="V24" s="1002"/>
      <c r="W24" s="1002"/>
      <c r="X24" s="982"/>
      <c r="Y24" s="1003"/>
      <c r="Z24" s="982"/>
      <c r="AA24" s="983"/>
      <c r="AB24" s="984"/>
      <c r="AC24" s="984"/>
      <c r="AD24" s="984"/>
      <c r="AE24" s="984"/>
      <c r="AF24" s="985"/>
      <c r="AG24" s="986"/>
      <c r="AH24" s="1006"/>
      <c r="AI24" s="234"/>
      <c r="AJ24" s="233">
        <f>SUM(AK24:AM24)</f>
        <v>0</v>
      </c>
      <c r="AK24" s="234"/>
      <c r="AL24" s="224"/>
      <c r="AM24" s="225"/>
      <c r="AN24" s="232" t="s">
        <v>97</v>
      </c>
      <c r="AO24" s="224" t="s">
        <v>97</v>
      </c>
      <c r="AP24" s="225" t="s">
        <v>97</v>
      </c>
      <c r="AQ24" s="232" t="s">
        <v>97</v>
      </c>
      <c r="AR24" s="224" t="s">
        <v>97</v>
      </c>
      <c r="AS24" s="224" t="s">
        <v>97</v>
      </c>
      <c r="AT24" s="224" t="s">
        <v>97</v>
      </c>
      <c r="AU24" s="225" t="s">
        <v>97</v>
      </c>
      <c r="AV24" s="219">
        <f t="shared" si="2"/>
        <v>0</v>
      </c>
      <c r="AW24" s="227"/>
      <c r="AX24" s="227"/>
      <c r="AY24" s="227"/>
      <c r="AZ24" s="227"/>
      <c r="BA24" s="227"/>
      <c r="BB24" s="227"/>
      <c r="BC24" s="227"/>
      <c r="BD24" s="227"/>
      <c r="BE24" s="229"/>
    </row>
    <row r="25" spans="1:57" ht="32.25" thickBot="1" x14ac:dyDescent="0.3">
      <c r="A25" s="1390"/>
      <c r="B25" s="1567"/>
      <c r="C25" s="1568"/>
      <c r="D25" s="1654" t="s">
        <v>15</v>
      </c>
      <c r="E25" s="1332"/>
      <c r="F25" s="1335"/>
      <c r="G25" s="866">
        <f t="shared" si="3"/>
        <v>24</v>
      </c>
      <c r="H25" s="223">
        <f t="shared" si="0"/>
        <v>3</v>
      </c>
      <c r="I25" s="224">
        <v>3</v>
      </c>
      <c r="J25" s="224"/>
      <c r="K25" s="224"/>
      <c r="L25" s="222"/>
      <c r="M25" s="1137">
        <f t="shared" si="4"/>
        <v>23</v>
      </c>
      <c r="N25" s="977"/>
      <c r="O25" s="977"/>
      <c r="P25" s="977"/>
      <c r="Q25" s="977"/>
      <c r="R25" s="1005">
        <v>23</v>
      </c>
      <c r="S25" s="1001">
        <v>5</v>
      </c>
      <c r="T25" s="1001"/>
      <c r="U25" s="1001"/>
      <c r="V25" s="1002">
        <v>18</v>
      </c>
      <c r="W25" s="1002"/>
      <c r="X25" s="982"/>
      <c r="Y25" s="1003">
        <v>19</v>
      </c>
      <c r="Z25" s="982">
        <v>4</v>
      </c>
      <c r="AA25" s="983"/>
      <c r="AB25" s="984">
        <v>11</v>
      </c>
      <c r="AC25" s="984">
        <v>11</v>
      </c>
      <c r="AD25" s="984"/>
      <c r="AE25" s="984">
        <v>20</v>
      </c>
      <c r="AF25" s="985"/>
      <c r="AG25" s="986">
        <v>40</v>
      </c>
      <c r="AH25" s="1006">
        <v>19</v>
      </c>
      <c r="AI25" s="234">
        <v>93</v>
      </c>
      <c r="AJ25" s="233">
        <f t="shared" ref="AJ25:AJ26" si="11">SUM(AQ25:AU25)</f>
        <v>23</v>
      </c>
      <c r="AK25" s="234" t="s">
        <v>98</v>
      </c>
      <c r="AL25" s="224" t="s">
        <v>98</v>
      </c>
      <c r="AM25" s="225" t="s">
        <v>98</v>
      </c>
      <c r="AN25" s="232" t="s">
        <v>97</v>
      </c>
      <c r="AO25" s="224" t="s">
        <v>97</v>
      </c>
      <c r="AP25" s="225" t="s">
        <v>97</v>
      </c>
      <c r="AQ25" s="232">
        <v>3</v>
      </c>
      <c r="AR25" s="224">
        <v>2</v>
      </c>
      <c r="AS25" s="224">
        <v>13</v>
      </c>
      <c r="AT25" s="224">
        <v>5</v>
      </c>
      <c r="AU25" s="225"/>
      <c r="AV25" s="219">
        <f t="shared" si="2"/>
        <v>1</v>
      </c>
      <c r="AW25" s="227"/>
      <c r="AX25" s="227">
        <v>1</v>
      </c>
      <c r="AY25" s="227"/>
      <c r="AZ25" s="227"/>
      <c r="BA25" s="227"/>
      <c r="BB25" s="227"/>
      <c r="BC25" s="227"/>
      <c r="BD25" s="227"/>
      <c r="BE25" s="229"/>
    </row>
    <row r="26" spans="1:57" ht="32.25" thickBot="1" x14ac:dyDescent="0.3">
      <c r="A26" s="1390"/>
      <c r="B26" s="1569"/>
      <c r="C26" s="1571"/>
      <c r="D26" s="1656" t="s">
        <v>491</v>
      </c>
      <c r="E26" s="1333"/>
      <c r="F26" s="1336"/>
      <c r="G26" s="869">
        <f t="shared" si="3"/>
        <v>0</v>
      </c>
      <c r="H26" s="238">
        <f t="shared" si="0"/>
        <v>0</v>
      </c>
      <c r="I26" s="239"/>
      <c r="J26" s="239"/>
      <c r="K26" s="239"/>
      <c r="L26" s="237"/>
      <c r="M26" s="1139">
        <f t="shared" si="4"/>
        <v>0</v>
      </c>
      <c r="N26" s="992"/>
      <c r="O26" s="992"/>
      <c r="P26" s="992"/>
      <c r="Q26" s="992"/>
      <c r="R26" s="1007"/>
      <c r="S26" s="1016"/>
      <c r="T26" s="1016"/>
      <c r="U26" s="1016"/>
      <c r="V26" s="992"/>
      <c r="W26" s="992"/>
      <c r="X26" s="1007"/>
      <c r="Y26" s="991"/>
      <c r="Z26" s="1007"/>
      <c r="AA26" s="1010"/>
      <c r="AB26" s="1017"/>
      <c r="AC26" s="1017"/>
      <c r="AD26" s="1017"/>
      <c r="AE26" s="1017"/>
      <c r="AF26" s="1018"/>
      <c r="AG26" s="1010"/>
      <c r="AH26" s="1011"/>
      <c r="AI26" s="244"/>
      <c r="AJ26" s="246">
        <f t="shared" si="11"/>
        <v>0</v>
      </c>
      <c r="AK26" s="244" t="s">
        <v>97</v>
      </c>
      <c r="AL26" s="239" t="s">
        <v>97</v>
      </c>
      <c r="AM26" s="240" t="s">
        <v>97</v>
      </c>
      <c r="AN26" s="245" t="s">
        <v>97</v>
      </c>
      <c r="AO26" s="239" t="s">
        <v>98</v>
      </c>
      <c r="AP26" s="240" t="s">
        <v>98</v>
      </c>
      <c r="AQ26" s="245"/>
      <c r="AR26" s="239"/>
      <c r="AS26" s="239"/>
      <c r="AT26" s="239"/>
      <c r="AU26" s="240"/>
      <c r="AV26" s="247">
        <f t="shared" si="2"/>
        <v>0</v>
      </c>
      <c r="AW26" s="241"/>
      <c r="AX26" s="241"/>
      <c r="AY26" s="241"/>
      <c r="AZ26" s="241"/>
      <c r="BA26" s="241"/>
      <c r="BB26" s="241"/>
      <c r="BC26" s="241"/>
      <c r="BD26" s="241"/>
      <c r="BE26" s="242"/>
    </row>
    <row r="27" spans="1:57" ht="31.9" customHeight="1" thickBot="1" x14ac:dyDescent="0.3">
      <c r="A27" s="1390"/>
      <c r="B27" s="1565" t="s">
        <v>498</v>
      </c>
      <c r="C27" s="1566" t="s">
        <v>341</v>
      </c>
      <c r="D27" s="1653" t="s">
        <v>485</v>
      </c>
      <c r="E27" s="1337">
        <v>25</v>
      </c>
      <c r="F27" s="1338">
        <v>-2</v>
      </c>
      <c r="G27" s="865">
        <f t="shared" si="3"/>
        <v>0</v>
      </c>
      <c r="H27" s="212">
        <f t="shared" si="0"/>
        <v>0</v>
      </c>
      <c r="I27" s="213"/>
      <c r="J27" s="213"/>
      <c r="K27" s="213"/>
      <c r="L27" s="211"/>
      <c r="M27" s="1140">
        <f t="shared" si="4"/>
        <v>0</v>
      </c>
      <c r="N27" s="1002"/>
      <c r="O27" s="1002"/>
      <c r="P27" s="1002"/>
      <c r="Q27" s="1002"/>
      <c r="R27" s="982"/>
      <c r="S27" s="1012"/>
      <c r="T27" s="1012"/>
      <c r="U27" s="1012"/>
      <c r="V27" s="967"/>
      <c r="W27" s="967"/>
      <c r="X27" s="1000"/>
      <c r="Y27" s="969"/>
      <c r="Z27" s="1000"/>
      <c r="AA27" s="1013"/>
      <c r="AB27" s="970"/>
      <c r="AC27" s="970"/>
      <c r="AD27" s="970"/>
      <c r="AE27" s="970"/>
      <c r="AF27" s="1014"/>
      <c r="AG27" s="1013"/>
      <c r="AH27" s="1015"/>
      <c r="AI27" s="217"/>
      <c r="AJ27" s="216">
        <f t="shared" ref="AJ27:AJ28" si="12">SUM(AN27:AP27)</f>
        <v>0</v>
      </c>
      <c r="AK27" s="217" t="s">
        <v>97</v>
      </c>
      <c r="AL27" s="213" t="s">
        <v>97</v>
      </c>
      <c r="AM27" s="214" t="s">
        <v>97</v>
      </c>
      <c r="AN27" s="218"/>
      <c r="AO27" s="213"/>
      <c r="AP27" s="214"/>
      <c r="AQ27" s="218" t="s">
        <v>97</v>
      </c>
      <c r="AR27" s="213" t="s">
        <v>97</v>
      </c>
      <c r="AS27" s="213" t="s">
        <v>97</v>
      </c>
      <c r="AT27" s="213" t="s">
        <v>97</v>
      </c>
      <c r="AU27" s="214" t="s">
        <v>97</v>
      </c>
      <c r="AV27" s="219">
        <f t="shared" si="2"/>
        <v>0</v>
      </c>
      <c r="AW27" s="215"/>
      <c r="AX27" s="215"/>
      <c r="AY27" s="215"/>
      <c r="AZ27" s="215"/>
      <c r="BA27" s="215"/>
      <c r="BB27" s="215"/>
      <c r="BC27" s="215"/>
      <c r="BD27" s="215"/>
      <c r="BE27" s="220"/>
    </row>
    <row r="28" spans="1:57" ht="48" thickBot="1" x14ac:dyDescent="0.3">
      <c r="A28" s="1390"/>
      <c r="B28" s="1567"/>
      <c r="C28" s="1568"/>
      <c r="D28" s="1654" t="s">
        <v>490</v>
      </c>
      <c r="E28" s="1332"/>
      <c r="F28" s="1335"/>
      <c r="G28" s="866">
        <f t="shared" si="3"/>
        <v>0</v>
      </c>
      <c r="H28" s="223">
        <f t="shared" si="0"/>
        <v>0</v>
      </c>
      <c r="I28" s="224"/>
      <c r="J28" s="224"/>
      <c r="K28" s="224"/>
      <c r="L28" s="222"/>
      <c r="M28" s="1137">
        <f t="shared" si="4"/>
        <v>0</v>
      </c>
      <c r="N28" s="977"/>
      <c r="O28" s="977"/>
      <c r="P28" s="977"/>
      <c r="Q28" s="977"/>
      <c r="R28" s="1005"/>
      <c r="S28" s="1001"/>
      <c r="T28" s="1001"/>
      <c r="U28" s="1001"/>
      <c r="V28" s="1002"/>
      <c r="W28" s="1002"/>
      <c r="X28" s="982"/>
      <c r="Y28" s="1003"/>
      <c r="Z28" s="982"/>
      <c r="AA28" s="983"/>
      <c r="AB28" s="984"/>
      <c r="AC28" s="984"/>
      <c r="AD28" s="984"/>
      <c r="AE28" s="984"/>
      <c r="AF28" s="985"/>
      <c r="AG28" s="986"/>
      <c r="AH28" s="1006"/>
      <c r="AI28" s="234"/>
      <c r="AJ28" s="233">
        <f t="shared" si="12"/>
        <v>0</v>
      </c>
      <c r="AK28" s="234" t="s">
        <v>98</v>
      </c>
      <c r="AL28" s="224" t="s">
        <v>98</v>
      </c>
      <c r="AM28" s="225" t="s">
        <v>98</v>
      </c>
      <c r="AN28" s="232"/>
      <c r="AO28" s="224"/>
      <c r="AP28" s="225"/>
      <c r="AQ28" s="232" t="s">
        <v>97</v>
      </c>
      <c r="AR28" s="224" t="s">
        <v>97</v>
      </c>
      <c r="AS28" s="224" t="s">
        <v>97</v>
      </c>
      <c r="AT28" s="224" t="s">
        <v>97</v>
      </c>
      <c r="AU28" s="225" t="s">
        <v>97</v>
      </c>
      <c r="AV28" s="219">
        <f t="shared" si="2"/>
        <v>0</v>
      </c>
      <c r="AW28" s="227"/>
      <c r="AX28" s="227"/>
      <c r="AY28" s="227"/>
      <c r="AZ28" s="227"/>
      <c r="BA28" s="227"/>
      <c r="BB28" s="227"/>
      <c r="BC28" s="227"/>
      <c r="BD28" s="227"/>
      <c r="BE28" s="229"/>
    </row>
    <row r="29" spans="1:57" ht="32.25" thickBot="1" x14ac:dyDescent="0.3">
      <c r="A29" s="1390"/>
      <c r="B29" s="1567"/>
      <c r="C29" s="1568"/>
      <c r="D29" s="1654" t="s">
        <v>486</v>
      </c>
      <c r="E29" s="1332"/>
      <c r="F29" s="1335"/>
      <c r="G29" s="866">
        <f t="shared" si="3"/>
        <v>0</v>
      </c>
      <c r="H29" s="223">
        <f t="shared" si="0"/>
        <v>0</v>
      </c>
      <c r="I29" s="224"/>
      <c r="J29" s="224"/>
      <c r="K29" s="224"/>
      <c r="L29" s="222"/>
      <c r="M29" s="1137">
        <f t="shared" si="4"/>
        <v>0</v>
      </c>
      <c r="N29" s="977"/>
      <c r="O29" s="977"/>
      <c r="P29" s="977"/>
      <c r="Q29" s="977"/>
      <c r="R29" s="1005"/>
      <c r="S29" s="1001"/>
      <c r="T29" s="1001"/>
      <c r="U29" s="1001"/>
      <c r="V29" s="1002"/>
      <c r="W29" s="1002"/>
      <c r="X29" s="982"/>
      <c r="Y29" s="1003"/>
      <c r="Z29" s="982"/>
      <c r="AA29" s="983"/>
      <c r="AB29" s="984"/>
      <c r="AC29" s="984"/>
      <c r="AD29" s="984"/>
      <c r="AE29" s="984"/>
      <c r="AF29" s="985"/>
      <c r="AG29" s="986"/>
      <c r="AH29" s="1006"/>
      <c r="AI29" s="234"/>
      <c r="AJ29" s="233">
        <f>SUM(AK29:AM29)</f>
        <v>0</v>
      </c>
      <c r="AK29" s="234"/>
      <c r="AL29" s="224"/>
      <c r="AM29" s="225"/>
      <c r="AN29" s="232" t="s">
        <v>97</v>
      </c>
      <c r="AO29" s="224" t="s">
        <v>97</v>
      </c>
      <c r="AP29" s="225" t="s">
        <v>97</v>
      </c>
      <c r="AQ29" s="232" t="s">
        <v>97</v>
      </c>
      <c r="AR29" s="224" t="s">
        <v>97</v>
      </c>
      <c r="AS29" s="224" t="s">
        <v>97</v>
      </c>
      <c r="AT29" s="224" t="s">
        <v>97</v>
      </c>
      <c r="AU29" s="225" t="s">
        <v>97</v>
      </c>
      <c r="AV29" s="219">
        <f t="shared" si="2"/>
        <v>0</v>
      </c>
      <c r="AW29" s="227"/>
      <c r="AX29" s="227"/>
      <c r="AY29" s="227"/>
      <c r="AZ29" s="227"/>
      <c r="BA29" s="227"/>
      <c r="BB29" s="227"/>
      <c r="BC29" s="227"/>
      <c r="BD29" s="227"/>
      <c r="BE29" s="229"/>
    </row>
    <row r="30" spans="1:57" ht="32.25" thickBot="1" x14ac:dyDescent="0.3">
      <c r="A30" s="1390"/>
      <c r="B30" s="1567"/>
      <c r="C30" s="1568"/>
      <c r="D30" s="1654" t="s">
        <v>15</v>
      </c>
      <c r="E30" s="1332"/>
      <c r="F30" s="1335"/>
      <c r="G30" s="866">
        <f t="shared" si="3"/>
        <v>27</v>
      </c>
      <c r="H30" s="223">
        <f t="shared" si="0"/>
        <v>0</v>
      </c>
      <c r="I30" s="224"/>
      <c r="J30" s="224"/>
      <c r="K30" s="224"/>
      <c r="L30" s="222"/>
      <c r="M30" s="1137">
        <f t="shared" si="4"/>
        <v>27</v>
      </c>
      <c r="N30" s="977"/>
      <c r="O30" s="977"/>
      <c r="P30" s="977"/>
      <c r="Q30" s="977"/>
      <c r="R30" s="1005">
        <v>27</v>
      </c>
      <c r="S30" s="1001">
        <v>2</v>
      </c>
      <c r="T30" s="1001"/>
      <c r="U30" s="1001"/>
      <c r="V30" s="1002">
        <v>24</v>
      </c>
      <c r="W30" s="1002">
        <v>1</v>
      </c>
      <c r="X30" s="982"/>
      <c r="Y30" s="1003">
        <v>23</v>
      </c>
      <c r="Z30" s="982">
        <v>4</v>
      </c>
      <c r="AA30" s="983"/>
      <c r="AB30" s="984">
        <v>8</v>
      </c>
      <c r="AC30" s="984">
        <v>8</v>
      </c>
      <c r="AD30" s="984">
        <v>3</v>
      </c>
      <c r="AE30" s="984">
        <v>9</v>
      </c>
      <c r="AF30" s="985">
        <v>2</v>
      </c>
      <c r="AG30" s="986">
        <v>41</v>
      </c>
      <c r="AH30" s="1006">
        <v>20</v>
      </c>
      <c r="AI30" s="234">
        <v>114</v>
      </c>
      <c r="AJ30" s="233">
        <f t="shared" ref="AJ30:AJ31" si="13">SUM(AQ30:AU30)</f>
        <v>27</v>
      </c>
      <c r="AK30" s="234" t="s">
        <v>98</v>
      </c>
      <c r="AL30" s="224" t="s">
        <v>98</v>
      </c>
      <c r="AM30" s="225" t="s">
        <v>98</v>
      </c>
      <c r="AN30" s="232" t="s">
        <v>97</v>
      </c>
      <c r="AO30" s="224" t="s">
        <v>97</v>
      </c>
      <c r="AP30" s="225" t="s">
        <v>97</v>
      </c>
      <c r="AQ30" s="232">
        <v>1</v>
      </c>
      <c r="AR30" s="224"/>
      <c r="AS30" s="224">
        <v>18</v>
      </c>
      <c r="AT30" s="224">
        <v>8</v>
      </c>
      <c r="AU30" s="225"/>
      <c r="AV30" s="219">
        <f t="shared" si="2"/>
        <v>0</v>
      </c>
      <c r="AW30" s="227"/>
      <c r="AX30" s="227"/>
      <c r="AY30" s="227"/>
      <c r="AZ30" s="227"/>
      <c r="BA30" s="227"/>
      <c r="BB30" s="227"/>
      <c r="BC30" s="227"/>
      <c r="BD30" s="227"/>
      <c r="BE30" s="229"/>
    </row>
    <row r="31" spans="1:57" ht="32.25" thickBot="1" x14ac:dyDescent="0.3">
      <c r="A31" s="1390"/>
      <c r="B31" s="1569"/>
      <c r="C31" s="1571"/>
      <c r="D31" s="1656" t="s">
        <v>491</v>
      </c>
      <c r="E31" s="1333"/>
      <c r="F31" s="1336"/>
      <c r="G31" s="869">
        <f t="shared" si="3"/>
        <v>0</v>
      </c>
      <c r="H31" s="238">
        <f t="shared" si="0"/>
        <v>0</v>
      </c>
      <c r="I31" s="239"/>
      <c r="J31" s="239"/>
      <c r="K31" s="239"/>
      <c r="L31" s="237"/>
      <c r="M31" s="1139">
        <f t="shared" si="4"/>
        <v>0</v>
      </c>
      <c r="N31" s="992"/>
      <c r="O31" s="992"/>
      <c r="P31" s="992"/>
      <c r="Q31" s="992"/>
      <c r="R31" s="1007"/>
      <c r="S31" s="1016"/>
      <c r="T31" s="1016"/>
      <c r="U31" s="1016"/>
      <c r="V31" s="992"/>
      <c r="W31" s="992"/>
      <c r="X31" s="1007"/>
      <c r="Y31" s="991"/>
      <c r="Z31" s="1007"/>
      <c r="AA31" s="1010"/>
      <c r="AB31" s="1017"/>
      <c r="AC31" s="1017"/>
      <c r="AD31" s="1017"/>
      <c r="AE31" s="1017"/>
      <c r="AF31" s="1018"/>
      <c r="AG31" s="1010"/>
      <c r="AH31" s="1011"/>
      <c r="AI31" s="244"/>
      <c r="AJ31" s="246">
        <f t="shared" si="13"/>
        <v>0</v>
      </c>
      <c r="AK31" s="244" t="s">
        <v>97</v>
      </c>
      <c r="AL31" s="239" t="s">
        <v>97</v>
      </c>
      <c r="AM31" s="240" t="s">
        <v>97</v>
      </c>
      <c r="AN31" s="245" t="s">
        <v>97</v>
      </c>
      <c r="AO31" s="239" t="s">
        <v>98</v>
      </c>
      <c r="AP31" s="240" t="s">
        <v>98</v>
      </c>
      <c r="AQ31" s="245"/>
      <c r="AR31" s="239"/>
      <c r="AS31" s="239"/>
      <c r="AT31" s="239"/>
      <c r="AU31" s="240"/>
      <c r="AV31" s="247">
        <f t="shared" si="2"/>
        <v>0</v>
      </c>
      <c r="AW31" s="241"/>
      <c r="AX31" s="241"/>
      <c r="AY31" s="241"/>
      <c r="AZ31" s="241"/>
      <c r="BA31" s="241"/>
      <c r="BB31" s="241"/>
      <c r="BC31" s="241"/>
      <c r="BD31" s="241"/>
      <c r="BE31" s="242"/>
    </row>
    <row r="32" spans="1:57" ht="32.25" thickBot="1" x14ac:dyDescent="0.3">
      <c r="A32" s="1390"/>
      <c r="B32" s="1565" t="s">
        <v>292</v>
      </c>
      <c r="C32" s="1566">
        <v>36205651</v>
      </c>
      <c r="D32" s="1653" t="s">
        <v>485</v>
      </c>
      <c r="E32" s="1337">
        <v>60</v>
      </c>
      <c r="F32" s="1338">
        <f>E32-SUM(M32:M36)</f>
        <v>6</v>
      </c>
      <c r="G32" s="865">
        <f t="shared" si="3"/>
        <v>0</v>
      </c>
      <c r="H32" s="212">
        <f t="shared" si="0"/>
        <v>0</v>
      </c>
      <c r="I32" s="213"/>
      <c r="J32" s="213"/>
      <c r="K32" s="213"/>
      <c r="L32" s="211"/>
      <c r="M32" s="1136">
        <f t="shared" si="4"/>
        <v>0</v>
      </c>
      <c r="N32" s="967"/>
      <c r="O32" s="967"/>
      <c r="P32" s="967"/>
      <c r="Q32" s="967"/>
      <c r="R32" s="1000"/>
      <c r="S32" s="1012"/>
      <c r="T32" s="1012"/>
      <c r="U32" s="1012"/>
      <c r="V32" s="967"/>
      <c r="W32" s="967"/>
      <c r="X32" s="1000"/>
      <c r="Y32" s="969"/>
      <c r="Z32" s="1000"/>
      <c r="AA32" s="1013"/>
      <c r="AB32" s="970"/>
      <c r="AC32" s="970"/>
      <c r="AD32" s="970"/>
      <c r="AE32" s="970"/>
      <c r="AF32" s="1014"/>
      <c r="AG32" s="1013"/>
      <c r="AH32" s="1015"/>
      <c r="AI32" s="217"/>
      <c r="AJ32" s="216">
        <f t="shared" ref="AJ32:AJ33" si="14">SUM(AN32:AP32)</f>
        <v>0</v>
      </c>
      <c r="AK32" s="217" t="s">
        <v>97</v>
      </c>
      <c r="AL32" s="213" t="s">
        <v>97</v>
      </c>
      <c r="AM32" s="214" t="s">
        <v>97</v>
      </c>
      <c r="AN32" s="218"/>
      <c r="AO32" s="213"/>
      <c r="AP32" s="214"/>
      <c r="AQ32" s="218" t="s">
        <v>97</v>
      </c>
      <c r="AR32" s="213" t="s">
        <v>97</v>
      </c>
      <c r="AS32" s="213" t="s">
        <v>97</v>
      </c>
      <c r="AT32" s="213" t="s">
        <v>97</v>
      </c>
      <c r="AU32" s="214" t="s">
        <v>97</v>
      </c>
      <c r="AV32" s="219">
        <f t="shared" si="2"/>
        <v>0</v>
      </c>
      <c r="AW32" s="215"/>
      <c r="AX32" s="215"/>
      <c r="AY32" s="215"/>
      <c r="AZ32" s="215"/>
      <c r="BA32" s="215"/>
      <c r="BB32" s="215"/>
      <c r="BC32" s="215"/>
      <c r="BD32" s="215"/>
      <c r="BE32" s="220"/>
    </row>
    <row r="33" spans="1:57" ht="48" thickBot="1" x14ac:dyDescent="0.3">
      <c r="A33" s="1390"/>
      <c r="B33" s="1567"/>
      <c r="C33" s="1568"/>
      <c r="D33" s="1654" t="s">
        <v>490</v>
      </c>
      <c r="E33" s="1332"/>
      <c r="F33" s="1335"/>
      <c r="G33" s="866">
        <f t="shared" si="3"/>
        <v>0</v>
      </c>
      <c r="H33" s="223">
        <f t="shared" si="0"/>
        <v>0</v>
      </c>
      <c r="I33" s="224"/>
      <c r="J33" s="224"/>
      <c r="K33" s="224"/>
      <c r="L33" s="222"/>
      <c r="M33" s="1137">
        <f t="shared" si="4"/>
        <v>0</v>
      </c>
      <c r="N33" s="977"/>
      <c r="O33" s="977"/>
      <c r="P33" s="977"/>
      <c r="Q33" s="977"/>
      <c r="R33" s="1005"/>
      <c r="S33" s="1001"/>
      <c r="T33" s="1001"/>
      <c r="U33" s="1001"/>
      <c r="V33" s="1002"/>
      <c r="W33" s="1002"/>
      <c r="X33" s="982"/>
      <c r="Y33" s="1003"/>
      <c r="Z33" s="982"/>
      <c r="AA33" s="983"/>
      <c r="AB33" s="984"/>
      <c r="AC33" s="984"/>
      <c r="AD33" s="984"/>
      <c r="AE33" s="984"/>
      <c r="AF33" s="985"/>
      <c r="AG33" s="986"/>
      <c r="AH33" s="1006"/>
      <c r="AI33" s="234"/>
      <c r="AJ33" s="233">
        <f t="shared" si="14"/>
        <v>0</v>
      </c>
      <c r="AK33" s="234" t="s">
        <v>98</v>
      </c>
      <c r="AL33" s="224" t="s">
        <v>98</v>
      </c>
      <c r="AM33" s="225" t="s">
        <v>98</v>
      </c>
      <c r="AN33" s="232"/>
      <c r="AO33" s="224"/>
      <c r="AP33" s="225"/>
      <c r="AQ33" s="232" t="s">
        <v>97</v>
      </c>
      <c r="AR33" s="224" t="s">
        <v>97</v>
      </c>
      <c r="AS33" s="224" t="s">
        <v>97</v>
      </c>
      <c r="AT33" s="224" t="s">
        <v>97</v>
      </c>
      <c r="AU33" s="225" t="s">
        <v>97</v>
      </c>
      <c r="AV33" s="219">
        <f t="shared" si="2"/>
        <v>0</v>
      </c>
      <c r="AW33" s="227"/>
      <c r="AX33" s="227"/>
      <c r="AY33" s="227"/>
      <c r="AZ33" s="227"/>
      <c r="BA33" s="227"/>
      <c r="BB33" s="227"/>
      <c r="BC33" s="227"/>
      <c r="BD33" s="227"/>
      <c r="BE33" s="229"/>
    </row>
    <row r="34" spans="1:57" ht="32.25" thickBot="1" x14ac:dyDescent="0.3">
      <c r="A34" s="1390"/>
      <c r="B34" s="1567"/>
      <c r="C34" s="1568"/>
      <c r="D34" s="1654" t="s">
        <v>486</v>
      </c>
      <c r="E34" s="1332"/>
      <c r="F34" s="1335"/>
      <c r="G34" s="866">
        <f t="shared" si="3"/>
        <v>0</v>
      </c>
      <c r="H34" s="223">
        <f t="shared" si="0"/>
        <v>0</v>
      </c>
      <c r="I34" s="224"/>
      <c r="J34" s="224"/>
      <c r="K34" s="224"/>
      <c r="L34" s="222"/>
      <c r="M34" s="1137">
        <f t="shared" si="4"/>
        <v>0</v>
      </c>
      <c r="N34" s="977"/>
      <c r="O34" s="977"/>
      <c r="P34" s="977"/>
      <c r="Q34" s="977"/>
      <c r="R34" s="1005"/>
      <c r="S34" s="1001"/>
      <c r="T34" s="1001"/>
      <c r="U34" s="1001"/>
      <c r="V34" s="1002"/>
      <c r="W34" s="1002"/>
      <c r="X34" s="982"/>
      <c r="Y34" s="1003"/>
      <c r="Z34" s="982"/>
      <c r="AA34" s="983"/>
      <c r="AB34" s="984"/>
      <c r="AC34" s="984"/>
      <c r="AD34" s="984"/>
      <c r="AE34" s="984"/>
      <c r="AF34" s="985"/>
      <c r="AG34" s="986"/>
      <c r="AH34" s="1006"/>
      <c r="AI34" s="234"/>
      <c r="AJ34" s="233">
        <f>SUM(AK34:AM34)</f>
        <v>0</v>
      </c>
      <c r="AK34" s="234"/>
      <c r="AL34" s="224"/>
      <c r="AM34" s="225"/>
      <c r="AN34" s="232" t="s">
        <v>97</v>
      </c>
      <c r="AO34" s="224" t="s">
        <v>97</v>
      </c>
      <c r="AP34" s="225" t="s">
        <v>97</v>
      </c>
      <c r="AQ34" s="232" t="s">
        <v>97</v>
      </c>
      <c r="AR34" s="224" t="s">
        <v>97</v>
      </c>
      <c r="AS34" s="224" t="s">
        <v>97</v>
      </c>
      <c r="AT34" s="224" t="s">
        <v>97</v>
      </c>
      <c r="AU34" s="225" t="s">
        <v>97</v>
      </c>
      <c r="AV34" s="219">
        <f t="shared" si="2"/>
        <v>0</v>
      </c>
      <c r="AW34" s="227"/>
      <c r="AX34" s="227"/>
      <c r="AY34" s="227"/>
      <c r="AZ34" s="227"/>
      <c r="BA34" s="227"/>
      <c r="BB34" s="227"/>
      <c r="BC34" s="227"/>
      <c r="BD34" s="227"/>
      <c r="BE34" s="229"/>
    </row>
    <row r="35" spans="1:57" ht="32.25" thickBot="1" x14ac:dyDescent="0.3">
      <c r="A35" s="1390"/>
      <c r="B35" s="1567"/>
      <c r="C35" s="1568"/>
      <c r="D35" s="1654" t="s">
        <v>15</v>
      </c>
      <c r="E35" s="1332"/>
      <c r="F35" s="1335"/>
      <c r="G35" s="866">
        <f t="shared" si="3"/>
        <v>54</v>
      </c>
      <c r="H35" s="223">
        <f t="shared" si="0"/>
        <v>3</v>
      </c>
      <c r="I35" s="224">
        <v>3</v>
      </c>
      <c r="J35" s="224"/>
      <c r="K35" s="224"/>
      <c r="L35" s="222"/>
      <c r="M35" s="1137">
        <f t="shared" si="4"/>
        <v>54</v>
      </c>
      <c r="N35" s="977"/>
      <c r="O35" s="977"/>
      <c r="P35" s="977"/>
      <c r="Q35" s="977"/>
      <c r="R35" s="1005">
        <v>54</v>
      </c>
      <c r="S35" s="1001"/>
      <c r="T35" s="1001"/>
      <c r="U35" s="1001"/>
      <c r="V35" s="1002">
        <v>12</v>
      </c>
      <c r="W35" s="1002">
        <v>42</v>
      </c>
      <c r="X35" s="982"/>
      <c r="Y35" s="1003">
        <v>47</v>
      </c>
      <c r="Z35" s="982">
        <v>7</v>
      </c>
      <c r="AA35" s="983"/>
      <c r="AB35" s="984">
        <v>13</v>
      </c>
      <c r="AC35" s="984">
        <v>12</v>
      </c>
      <c r="AD35" s="984"/>
      <c r="AE35" s="984">
        <v>12</v>
      </c>
      <c r="AF35" s="985">
        <v>1</v>
      </c>
      <c r="AG35" s="986">
        <v>45</v>
      </c>
      <c r="AH35" s="1006">
        <v>17</v>
      </c>
      <c r="AI35" s="234">
        <v>130</v>
      </c>
      <c r="AJ35" s="233">
        <f t="shared" ref="AJ35:AJ36" si="15">SUM(AQ35:AU35)</f>
        <v>54</v>
      </c>
      <c r="AK35" s="234" t="s">
        <v>98</v>
      </c>
      <c r="AL35" s="224" t="s">
        <v>98</v>
      </c>
      <c r="AM35" s="225" t="s">
        <v>98</v>
      </c>
      <c r="AN35" s="232" t="s">
        <v>97</v>
      </c>
      <c r="AO35" s="224" t="s">
        <v>97</v>
      </c>
      <c r="AP35" s="225" t="s">
        <v>97</v>
      </c>
      <c r="AQ35" s="232">
        <v>8</v>
      </c>
      <c r="AR35" s="224">
        <v>15</v>
      </c>
      <c r="AS35" s="224">
        <v>23</v>
      </c>
      <c r="AT35" s="224">
        <v>6</v>
      </c>
      <c r="AU35" s="225">
        <v>2</v>
      </c>
      <c r="AV35" s="219">
        <f t="shared" si="2"/>
        <v>0</v>
      </c>
      <c r="AW35" s="227"/>
      <c r="AX35" s="227"/>
      <c r="AY35" s="227"/>
      <c r="AZ35" s="227"/>
      <c r="BA35" s="227"/>
      <c r="BB35" s="227"/>
      <c r="BC35" s="227"/>
      <c r="BD35" s="227"/>
      <c r="BE35" s="229"/>
    </row>
    <row r="36" spans="1:57" ht="32.25" thickBot="1" x14ac:dyDescent="0.3">
      <c r="A36" s="1390"/>
      <c r="B36" s="1569"/>
      <c r="C36" s="1571"/>
      <c r="D36" s="1656" t="s">
        <v>491</v>
      </c>
      <c r="E36" s="1333"/>
      <c r="F36" s="1336"/>
      <c r="G36" s="869">
        <f t="shared" si="3"/>
        <v>0</v>
      </c>
      <c r="H36" s="238">
        <f t="shared" si="0"/>
        <v>0</v>
      </c>
      <c r="I36" s="239"/>
      <c r="J36" s="239"/>
      <c r="K36" s="239"/>
      <c r="L36" s="237"/>
      <c r="M36" s="1139">
        <f t="shared" si="4"/>
        <v>0</v>
      </c>
      <c r="N36" s="992"/>
      <c r="O36" s="992"/>
      <c r="P36" s="992"/>
      <c r="Q36" s="992"/>
      <c r="R36" s="1007"/>
      <c r="S36" s="1016"/>
      <c r="T36" s="1016"/>
      <c r="U36" s="1016"/>
      <c r="V36" s="992"/>
      <c r="W36" s="992"/>
      <c r="X36" s="1007"/>
      <c r="Y36" s="991"/>
      <c r="Z36" s="1007"/>
      <c r="AA36" s="1010"/>
      <c r="AB36" s="1017"/>
      <c r="AC36" s="1017"/>
      <c r="AD36" s="1017"/>
      <c r="AE36" s="1017"/>
      <c r="AF36" s="1018"/>
      <c r="AG36" s="1010"/>
      <c r="AH36" s="1011"/>
      <c r="AI36" s="244"/>
      <c r="AJ36" s="246">
        <f t="shared" si="15"/>
        <v>0</v>
      </c>
      <c r="AK36" s="244" t="s">
        <v>97</v>
      </c>
      <c r="AL36" s="239" t="s">
        <v>97</v>
      </c>
      <c r="AM36" s="240" t="s">
        <v>97</v>
      </c>
      <c r="AN36" s="245" t="s">
        <v>97</v>
      </c>
      <c r="AO36" s="239" t="s">
        <v>98</v>
      </c>
      <c r="AP36" s="240" t="s">
        <v>98</v>
      </c>
      <c r="AQ36" s="245"/>
      <c r="AR36" s="239"/>
      <c r="AS36" s="239"/>
      <c r="AT36" s="239"/>
      <c r="AU36" s="240"/>
      <c r="AV36" s="247">
        <f t="shared" si="2"/>
        <v>0</v>
      </c>
      <c r="AW36" s="241"/>
      <c r="AX36" s="241"/>
      <c r="AY36" s="241"/>
      <c r="AZ36" s="241"/>
      <c r="BA36" s="241"/>
      <c r="BB36" s="241"/>
      <c r="BC36" s="241"/>
      <c r="BD36" s="241"/>
      <c r="BE36" s="242"/>
    </row>
    <row r="37" spans="1:57" ht="32.25" thickBot="1" x14ac:dyDescent="0.3">
      <c r="A37" s="1390"/>
      <c r="B37" s="1565" t="s">
        <v>499</v>
      </c>
      <c r="C37" s="1566" t="s">
        <v>342</v>
      </c>
      <c r="D37" s="1653" t="s">
        <v>485</v>
      </c>
      <c r="E37" s="1337">
        <v>20</v>
      </c>
      <c r="F37" s="1338">
        <f>E37-SUM(M37:M41)</f>
        <v>1</v>
      </c>
      <c r="G37" s="865">
        <f t="shared" si="3"/>
        <v>1</v>
      </c>
      <c r="H37" s="212">
        <f t="shared" si="0"/>
        <v>0</v>
      </c>
      <c r="I37" s="213"/>
      <c r="J37" s="213"/>
      <c r="K37" s="213"/>
      <c r="L37" s="211"/>
      <c r="M37" s="1136">
        <f t="shared" si="4"/>
        <v>1</v>
      </c>
      <c r="N37" s="967"/>
      <c r="O37" s="967"/>
      <c r="P37" s="967"/>
      <c r="Q37" s="967"/>
      <c r="R37" s="1000">
        <v>1</v>
      </c>
      <c r="S37" s="1012"/>
      <c r="T37" s="1012"/>
      <c r="U37" s="1012"/>
      <c r="V37" s="967">
        <v>1</v>
      </c>
      <c r="W37" s="967"/>
      <c r="X37" s="1000"/>
      <c r="Y37" s="969">
        <v>1</v>
      </c>
      <c r="Z37" s="1000"/>
      <c r="AA37" s="1013"/>
      <c r="AB37" s="970">
        <v>1</v>
      </c>
      <c r="AC37" s="970">
        <v>1</v>
      </c>
      <c r="AD37" s="970"/>
      <c r="AE37" s="970">
        <v>1</v>
      </c>
      <c r="AF37" s="1014">
        <v>1</v>
      </c>
      <c r="AG37" s="1013">
        <v>42</v>
      </c>
      <c r="AH37" s="1015">
        <v>22</v>
      </c>
      <c r="AI37" s="217">
        <v>16</v>
      </c>
      <c r="AJ37" s="216">
        <f t="shared" ref="AJ37:AJ38" si="16">SUM(AN37:AP37)</f>
        <v>1</v>
      </c>
      <c r="AK37" s="217" t="s">
        <v>97</v>
      </c>
      <c r="AL37" s="213" t="s">
        <v>97</v>
      </c>
      <c r="AM37" s="214" t="s">
        <v>97</v>
      </c>
      <c r="AN37" s="218"/>
      <c r="AO37" s="213">
        <v>1</v>
      </c>
      <c r="AP37" s="214"/>
      <c r="AQ37" s="218" t="s">
        <v>97</v>
      </c>
      <c r="AR37" s="213" t="s">
        <v>97</v>
      </c>
      <c r="AS37" s="213" t="s">
        <v>97</v>
      </c>
      <c r="AT37" s="213" t="s">
        <v>97</v>
      </c>
      <c r="AU37" s="214" t="s">
        <v>97</v>
      </c>
      <c r="AV37" s="219">
        <f t="shared" si="2"/>
        <v>0</v>
      </c>
      <c r="AW37" s="215"/>
      <c r="AX37" s="215"/>
      <c r="AY37" s="215"/>
      <c r="AZ37" s="215"/>
      <c r="BA37" s="215"/>
      <c r="BB37" s="215"/>
      <c r="BC37" s="215"/>
      <c r="BD37" s="215"/>
      <c r="BE37" s="220"/>
    </row>
    <row r="38" spans="1:57" ht="48" thickBot="1" x14ac:dyDescent="0.3">
      <c r="A38" s="1390"/>
      <c r="B38" s="1567"/>
      <c r="C38" s="1568"/>
      <c r="D38" s="1654" t="s">
        <v>490</v>
      </c>
      <c r="E38" s="1332"/>
      <c r="F38" s="1335"/>
      <c r="G38" s="866">
        <f t="shared" si="3"/>
        <v>0</v>
      </c>
      <c r="H38" s="223">
        <f t="shared" si="0"/>
        <v>0</v>
      </c>
      <c r="I38" s="224"/>
      <c r="J38" s="224"/>
      <c r="K38" s="224"/>
      <c r="L38" s="222"/>
      <c r="M38" s="1137">
        <f t="shared" si="4"/>
        <v>0</v>
      </c>
      <c r="N38" s="977"/>
      <c r="O38" s="977"/>
      <c r="P38" s="977"/>
      <c r="Q38" s="977"/>
      <c r="R38" s="1005"/>
      <c r="S38" s="1001"/>
      <c r="T38" s="1001"/>
      <c r="U38" s="1001"/>
      <c r="V38" s="1002"/>
      <c r="W38" s="1002"/>
      <c r="X38" s="982"/>
      <c r="Y38" s="1003"/>
      <c r="Z38" s="982"/>
      <c r="AA38" s="983"/>
      <c r="AB38" s="984"/>
      <c r="AC38" s="984"/>
      <c r="AD38" s="984"/>
      <c r="AE38" s="984"/>
      <c r="AF38" s="985"/>
      <c r="AG38" s="986"/>
      <c r="AH38" s="1006"/>
      <c r="AI38" s="234"/>
      <c r="AJ38" s="233">
        <f t="shared" si="16"/>
        <v>0</v>
      </c>
      <c r="AK38" s="234" t="s">
        <v>98</v>
      </c>
      <c r="AL38" s="224" t="s">
        <v>98</v>
      </c>
      <c r="AM38" s="225" t="s">
        <v>98</v>
      </c>
      <c r="AN38" s="232"/>
      <c r="AO38" s="224"/>
      <c r="AP38" s="225"/>
      <c r="AQ38" s="232" t="s">
        <v>97</v>
      </c>
      <c r="AR38" s="224" t="s">
        <v>97</v>
      </c>
      <c r="AS38" s="224" t="s">
        <v>97</v>
      </c>
      <c r="AT38" s="224" t="s">
        <v>97</v>
      </c>
      <c r="AU38" s="225" t="s">
        <v>97</v>
      </c>
      <c r="AV38" s="219">
        <f t="shared" si="2"/>
        <v>0</v>
      </c>
      <c r="AW38" s="227"/>
      <c r="AX38" s="227"/>
      <c r="AY38" s="227"/>
      <c r="AZ38" s="227"/>
      <c r="BA38" s="227"/>
      <c r="BB38" s="227"/>
      <c r="BC38" s="227"/>
      <c r="BD38" s="227"/>
      <c r="BE38" s="229"/>
    </row>
    <row r="39" spans="1:57" ht="32.25" thickBot="1" x14ac:dyDescent="0.3">
      <c r="A39" s="1390"/>
      <c r="B39" s="1567"/>
      <c r="C39" s="1568"/>
      <c r="D39" s="1654" t="s">
        <v>486</v>
      </c>
      <c r="E39" s="1332"/>
      <c r="F39" s="1335"/>
      <c r="G39" s="866">
        <f t="shared" si="3"/>
        <v>0</v>
      </c>
      <c r="H39" s="223">
        <f t="shared" si="0"/>
        <v>0</v>
      </c>
      <c r="I39" s="224"/>
      <c r="J39" s="224"/>
      <c r="K39" s="224"/>
      <c r="L39" s="222"/>
      <c r="M39" s="1137">
        <f t="shared" si="4"/>
        <v>0</v>
      </c>
      <c r="N39" s="977"/>
      <c r="O39" s="977"/>
      <c r="P39" s="977"/>
      <c r="Q39" s="977"/>
      <c r="R39" s="1005"/>
      <c r="S39" s="1001"/>
      <c r="T39" s="1001"/>
      <c r="U39" s="1001"/>
      <c r="V39" s="1002"/>
      <c r="W39" s="1002"/>
      <c r="X39" s="982"/>
      <c r="Y39" s="1003"/>
      <c r="Z39" s="982"/>
      <c r="AA39" s="983"/>
      <c r="AB39" s="984"/>
      <c r="AC39" s="984"/>
      <c r="AD39" s="984"/>
      <c r="AE39" s="984"/>
      <c r="AF39" s="985"/>
      <c r="AG39" s="986"/>
      <c r="AH39" s="1006"/>
      <c r="AI39" s="234"/>
      <c r="AJ39" s="233">
        <f>SUM(AK39:AM39)</f>
        <v>0</v>
      </c>
      <c r="AK39" s="234"/>
      <c r="AL39" s="224"/>
      <c r="AM39" s="225"/>
      <c r="AN39" s="232" t="s">
        <v>97</v>
      </c>
      <c r="AO39" s="224" t="s">
        <v>97</v>
      </c>
      <c r="AP39" s="225" t="s">
        <v>97</v>
      </c>
      <c r="AQ39" s="232" t="s">
        <v>97</v>
      </c>
      <c r="AR39" s="224" t="s">
        <v>97</v>
      </c>
      <c r="AS39" s="224" t="s">
        <v>97</v>
      </c>
      <c r="AT39" s="224" t="s">
        <v>97</v>
      </c>
      <c r="AU39" s="225" t="s">
        <v>97</v>
      </c>
      <c r="AV39" s="219">
        <f t="shared" si="2"/>
        <v>0</v>
      </c>
      <c r="AW39" s="227"/>
      <c r="AX39" s="227"/>
      <c r="AY39" s="227"/>
      <c r="AZ39" s="227"/>
      <c r="BA39" s="227"/>
      <c r="BB39" s="227"/>
      <c r="BC39" s="227"/>
      <c r="BD39" s="227"/>
      <c r="BE39" s="229"/>
    </row>
    <row r="40" spans="1:57" ht="32.25" thickBot="1" x14ac:dyDescent="0.3">
      <c r="A40" s="1390"/>
      <c r="B40" s="1567"/>
      <c r="C40" s="1568"/>
      <c r="D40" s="1654" t="s">
        <v>15</v>
      </c>
      <c r="E40" s="1332"/>
      <c r="F40" s="1335"/>
      <c r="G40" s="866">
        <f t="shared" si="3"/>
        <v>18</v>
      </c>
      <c r="H40" s="223">
        <f t="shared" si="0"/>
        <v>1</v>
      </c>
      <c r="I40" s="224">
        <v>1</v>
      </c>
      <c r="J40" s="224"/>
      <c r="K40" s="224"/>
      <c r="L40" s="222"/>
      <c r="M40" s="1137">
        <f t="shared" si="4"/>
        <v>18</v>
      </c>
      <c r="N40" s="977"/>
      <c r="O40" s="977"/>
      <c r="P40" s="977"/>
      <c r="Q40" s="977"/>
      <c r="R40" s="1005">
        <v>18</v>
      </c>
      <c r="S40" s="1001">
        <v>15</v>
      </c>
      <c r="T40" s="1001"/>
      <c r="U40" s="1001"/>
      <c r="V40" s="1002">
        <v>1</v>
      </c>
      <c r="W40" s="1002">
        <v>2</v>
      </c>
      <c r="X40" s="982"/>
      <c r="Y40" s="1003">
        <v>17</v>
      </c>
      <c r="Z40" s="982">
        <v>1</v>
      </c>
      <c r="AA40" s="983"/>
      <c r="AB40" s="984">
        <v>2</v>
      </c>
      <c r="AC40" s="984">
        <v>1</v>
      </c>
      <c r="AD40" s="984"/>
      <c r="AE40" s="984">
        <v>3</v>
      </c>
      <c r="AF40" s="985"/>
      <c r="AG40" s="986">
        <v>41</v>
      </c>
      <c r="AH40" s="1006">
        <v>20</v>
      </c>
      <c r="AI40" s="234">
        <v>116</v>
      </c>
      <c r="AJ40" s="233">
        <f t="shared" ref="AJ40:AJ41" si="17">SUM(AQ40:AU40)</f>
        <v>18</v>
      </c>
      <c r="AK40" s="234" t="s">
        <v>98</v>
      </c>
      <c r="AL40" s="224" t="s">
        <v>98</v>
      </c>
      <c r="AM40" s="225" t="s">
        <v>98</v>
      </c>
      <c r="AN40" s="232" t="s">
        <v>97</v>
      </c>
      <c r="AO40" s="224" t="s">
        <v>97</v>
      </c>
      <c r="AP40" s="225" t="s">
        <v>97</v>
      </c>
      <c r="AQ40" s="232"/>
      <c r="AR40" s="224">
        <v>1</v>
      </c>
      <c r="AS40" s="224">
        <v>8</v>
      </c>
      <c r="AT40" s="224">
        <v>9</v>
      </c>
      <c r="AU40" s="225"/>
      <c r="AV40" s="219">
        <f t="shared" si="2"/>
        <v>0</v>
      </c>
      <c r="AW40" s="227"/>
      <c r="AX40" s="227"/>
      <c r="AY40" s="227"/>
      <c r="AZ40" s="227"/>
      <c r="BA40" s="227"/>
      <c r="BB40" s="227"/>
      <c r="BC40" s="227"/>
      <c r="BD40" s="227"/>
      <c r="BE40" s="229"/>
    </row>
    <row r="41" spans="1:57" ht="32.25" thickBot="1" x14ac:dyDescent="0.3">
      <c r="A41" s="1390"/>
      <c r="B41" s="1569"/>
      <c r="C41" s="1571"/>
      <c r="D41" s="1656" t="s">
        <v>491</v>
      </c>
      <c r="E41" s="1333"/>
      <c r="F41" s="1336"/>
      <c r="G41" s="869">
        <f t="shared" si="3"/>
        <v>0</v>
      </c>
      <c r="H41" s="238">
        <f t="shared" si="0"/>
        <v>0</v>
      </c>
      <c r="I41" s="239"/>
      <c r="J41" s="239"/>
      <c r="K41" s="239"/>
      <c r="L41" s="237"/>
      <c r="M41" s="1139">
        <f t="shared" si="4"/>
        <v>0</v>
      </c>
      <c r="N41" s="992"/>
      <c r="O41" s="992"/>
      <c r="P41" s="992"/>
      <c r="Q41" s="992"/>
      <c r="R41" s="1007"/>
      <c r="S41" s="1016"/>
      <c r="T41" s="1016"/>
      <c r="U41" s="1016"/>
      <c r="V41" s="992"/>
      <c r="W41" s="992"/>
      <c r="X41" s="1007"/>
      <c r="Y41" s="991"/>
      <c r="Z41" s="1007"/>
      <c r="AA41" s="1010"/>
      <c r="AB41" s="1017"/>
      <c r="AC41" s="1017"/>
      <c r="AD41" s="1017"/>
      <c r="AE41" s="1017"/>
      <c r="AF41" s="1018"/>
      <c r="AG41" s="1010"/>
      <c r="AH41" s="1011"/>
      <c r="AI41" s="244"/>
      <c r="AJ41" s="246">
        <f t="shared" si="17"/>
        <v>0</v>
      </c>
      <c r="AK41" s="244" t="s">
        <v>97</v>
      </c>
      <c r="AL41" s="239" t="s">
        <v>97</v>
      </c>
      <c r="AM41" s="240" t="s">
        <v>97</v>
      </c>
      <c r="AN41" s="245" t="s">
        <v>97</v>
      </c>
      <c r="AO41" s="239" t="s">
        <v>98</v>
      </c>
      <c r="AP41" s="240" t="s">
        <v>98</v>
      </c>
      <c r="AQ41" s="245"/>
      <c r="AR41" s="239"/>
      <c r="AS41" s="239"/>
      <c r="AT41" s="239"/>
      <c r="AU41" s="240"/>
      <c r="AV41" s="247">
        <f t="shared" si="2"/>
        <v>0</v>
      </c>
      <c r="AW41" s="241"/>
      <c r="AX41" s="241"/>
      <c r="AY41" s="241"/>
      <c r="AZ41" s="241"/>
      <c r="BA41" s="241"/>
      <c r="BB41" s="241"/>
      <c r="BC41" s="241"/>
      <c r="BD41" s="241"/>
      <c r="BE41" s="242"/>
    </row>
    <row r="42" spans="1:57" ht="32.25" thickBot="1" x14ac:dyDescent="0.3">
      <c r="A42" s="1390"/>
      <c r="B42" s="1565" t="s">
        <v>500</v>
      </c>
      <c r="C42" s="1566" t="s">
        <v>343</v>
      </c>
      <c r="D42" s="1653" t="s">
        <v>485</v>
      </c>
      <c r="E42" s="1337">
        <v>40</v>
      </c>
      <c r="F42" s="1338">
        <f>E42-SUM(M42:M46)</f>
        <v>5</v>
      </c>
      <c r="G42" s="865">
        <f t="shared" si="3"/>
        <v>0</v>
      </c>
      <c r="H42" s="212">
        <f t="shared" si="0"/>
        <v>0</v>
      </c>
      <c r="I42" s="213"/>
      <c r="J42" s="213"/>
      <c r="K42" s="213"/>
      <c r="L42" s="211"/>
      <c r="M42" s="1136">
        <f t="shared" si="4"/>
        <v>0</v>
      </c>
      <c r="N42" s="967"/>
      <c r="O42" s="967"/>
      <c r="P42" s="967"/>
      <c r="Q42" s="967"/>
      <c r="R42" s="1000"/>
      <c r="S42" s="1012"/>
      <c r="T42" s="1012"/>
      <c r="U42" s="1012"/>
      <c r="V42" s="967"/>
      <c r="W42" s="967"/>
      <c r="X42" s="1000"/>
      <c r="Y42" s="969"/>
      <c r="Z42" s="1000"/>
      <c r="AA42" s="1013"/>
      <c r="AB42" s="970"/>
      <c r="AC42" s="970"/>
      <c r="AD42" s="970"/>
      <c r="AE42" s="970"/>
      <c r="AF42" s="1014"/>
      <c r="AG42" s="1013"/>
      <c r="AH42" s="1015"/>
      <c r="AI42" s="217"/>
      <c r="AJ42" s="216">
        <f t="shared" ref="AJ42:AJ43" si="18">SUM(AN42:AP42)</f>
        <v>0</v>
      </c>
      <c r="AK42" s="217" t="s">
        <v>97</v>
      </c>
      <c r="AL42" s="213" t="s">
        <v>97</v>
      </c>
      <c r="AM42" s="214" t="s">
        <v>97</v>
      </c>
      <c r="AN42" s="218"/>
      <c r="AO42" s="213"/>
      <c r="AP42" s="214"/>
      <c r="AQ42" s="218" t="s">
        <v>97</v>
      </c>
      <c r="AR42" s="213" t="s">
        <v>97</v>
      </c>
      <c r="AS42" s="213" t="s">
        <v>97</v>
      </c>
      <c r="AT42" s="213" t="s">
        <v>97</v>
      </c>
      <c r="AU42" s="214" t="s">
        <v>97</v>
      </c>
      <c r="AV42" s="219">
        <f t="shared" si="2"/>
        <v>0</v>
      </c>
      <c r="AW42" s="215"/>
      <c r="AX42" s="215"/>
      <c r="AY42" s="215"/>
      <c r="AZ42" s="215"/>
      <c r="BA42" s="215"/>
      <c r="BB42" s="215"/>
      <c r="BC42" s="215"/>
      <c r="BD42" s="215"/>
      <c r="BE42" s="220"/>
    </row>
    <row r="43" spans="1:57" ht="48" thickBot="1" x14ac:dyDescent="0.3">
      <c r="A43" s="1390"/>
      <c r="B43" s="1567"/>
      <c r="C43" s="1568"/>
      <c r="D43" s="1654" t="s">
        <v>490</v>
      </c>
      <c r="E43" s="1332"/>
      <c r="F43" s="1335"/>
      <c r="G43" s="866">
        <f t="shared" si="3"/>
        <v>0</v>
      </c>
      <c r="H43" s="223">
        <f t="shared" si="0"/>
        <v>0</v>
      </c>
      <c r="I43" s="224"/>
      <c r="J43" s="224"/>
      <c r="K43" s="224"/>
      <c r="L43" s="222"/>
      <c r="M43" s="1137">
        <f t="shared" si="4"/>
        <v>0</v>
      </c>
      <c r="N43" s="977"/>
      <c r="O43" s="977"/>
      <c r="P43" s="977"/>
      <c r="Q43" s="977"/>
      <c r="R43" s="1005"/>
      <c r="S43" s="1001"/>
      <c r="T43" s="1001"/>
      <c r="U43" s="1001"/>
      <c r="V43" s="1002"/>
      <c r="W43" s="1002"/>
      <c r="X43" s="982"/>
      <c r="Y43" s="1003"/>
      <c r="Z43" s="982"/>
      <c r="AA43" s="983"/>
      <c r="AB43" s="984"/>
      <c r="AC43" s="984"/>
      <c r="AD43" s="984"/>
      <c r="AE43" s="984"/>
      <c r="AF43" s="985"/>
      <c r="AG43" s="986"/>
      <c r="AH43" s="1006"/>
      <c r="AI43" s="234"/>
      <c r="AJ43" s="233">
        <f t="shared" si="18"/>
        <v>0</v>
      </c>
      <c r="AK43" s="234" t="s">
        <v>98</v>
      </c>
      <c r="AL43" s="224" t="s">
        <v>98</v>
      </c>
      <c r="AM43" s="225" t="s">
        <v>98</v>
      </c>
      <c r="AN43" s="232"/>
      <c r="AO43" s="224"/>
      <c r="AP43" s="225"/>
      <c r="AQ43" s="232" t="s">
        <v>97</v>
      </c>
      <c r="AR43" s="224" t="s">
        <v>97</v>
      </c>
      <c r="AS43" s="224" t="s">
        <v>97</v>
      </c>
      <c r="AT43" s="224" t="s">
        <v>97</v>
      </c>
      <c r="AU43" s="225" t="s">
        <v>97</v>
      </c>
      <c r="AV43" s="219">
        <f t="shared" si="2"/>
        <v>0</v>
      </c>
      <c r="AW43" s="227"/>
      <c r="AX43" s="227"/>
      <c r="AY43" s="227"/>
      <c r="AZ43" s="227"/>
      <c r="BA43" s="227"/>
      <c r="BB43" s="227"/>
      <c r="BC43" s="227"/>
      <c r="BD43" s="227"/>
      <c r="BE43" s="229"/>
    </row>
    <row r="44" spans="1:57" ht="32.25" thickBot="1" x14ac:dyDescent="0.3">
      <c r="A44" s="1390"/>
      <c r="B44" s="1567"/>
      <c r="C44" s="1568"/>
      <c r="D44" s="1654" t="s">
        <v>486</v>
      </c>
      <c r="E44" s="1332"/>
      <c r="F44" s="1335"/>
      <c r="G44" s="866">
        <f t="shared" si="3"/>
        <v>0</v>
      </c>
      <c r="H44" s="223">
        <f t="shared" si="0"/>
        <v>0</v>
      </c>
      <c r="I44" s="224"/>
      <c r="J44" s="224"/>
      <c r="K44" s="224"/>
      <c r="L44" s="222"/>
      <c r="M44" s="1137">
        <f t="shared" si="4"/>
        <v>0</v>
      </c>
      <c r="N44" s="977"/>
      <c r="O44" s="977"/>
      <c r="P44" s="977"/>
      <c r="Q44" s="977"/>
      <c r="R44" s="1005"/>
      <c r="S44" s="1001"/>
      <c r="T44" s="1001"/>
      <c r="U44" s="1001"/>
      <c r="V44" s="1002"/>
      <c r="W44" s="1002"/>
      <c r="X44" s="982"/>
      <c r="Y44" s="1003"/>
      <c r="Z44" s="982"/>
      <c r="AA44" s="983"/>
      <c r="AB44" s="984"/>
      <c r="AC44" s="984"/>
      <c r="AD44" s="984"/>
      <c r="AE44" s="984"/>
      <c r="AF44" s="985"/>
      <c r="AG44" s="986"/>
      <c r="AH44" s="1006"/>
      <c r="AI44" s="234"/>
      <c r="AJ44" s="233">
        <f>SUM(AK44:AM44)</f>
        <v>0</v>
      </c>
      <c r="AK44" s="234"/>
      <c r="AL44" s="224"/>
      <c r="AM44" s="225"/>
      <c r="AN44" s="232" t="s">
        <v>97</v>
      </c>
      <c r="AO44" s="224" t="s">
        <v>97</v>
      </c>
      <c r="AP44" s="225" t="s">
        <v>97</v>
      </c>
      <c r="AQ44" s="232" t="s">
        <v>97</v>
      </c>
      <c r="AR44" s="224" t="s">
        <v>97</v>
      </c>
      <c r="AS44" s="224" t="s">
        <v>97</v>
      </c>
      <c r="AT44" s="224" t="s">
        <v>97</v>
      </c>
      <c r="AU44" s="225" t="s">
        <v>97</v>
      </c>
      <c r="AV44" s="219">
        <f t="shared" si="2"/>
        <v>0</v>
      </c>
      <c r="AW44" s="227"/>
      <c r="AX44" s="227"/>
      <c r="AY44" s="227"/>
      <c r="AZ44" s="227"/>
      <c r="BA44" s="227"/>
      <c r="BB44" s="227"/>
      <c r="BC44" s="227"/>
      <c r="BD44" s="227"/>
      <c r="BE44" s="229"/>
    </row>
    <row r="45" spans="1:57" ht="32.25" thickBot="1" x14ac:dyDescent="0.3">
      <c r="A45" s="1390"/>
      <c r="B45" s="1567"/>
      <c r="C45" s="1568"/>
      <c r="D45" s="1654" t="s">
        <v>15</v>
      </c>
      <c r="E45" s="1332"/>
      <c r="F45" s="1335"/>
      <c r="G45" s="866">
        <f t="shared" si="3"/>
        <v>35</v>
      </c>
      <c r="H45" s="223">
        <f t="shared" si="0"/>
        <v>0</v>
      </c>
      <c r="I45" s="224"/>
      <c r="J45" s="224"/>
      <c r="K45" s="224"/>
      <c r="L45" s="222"/>
      <c r="M45" s="1137">
        <f t="shared" si="4"/>
        <v>35</v>
      </c>
      <c r="N45" s="977"/>
      <c r="O45" s="977"/>
      <c r="P45" s="977"/>
      <c r="Q45" s="977"/>
      <c r="R45" s="1005">
        <v>35</v>
      </c>
      <c r="S45" s="1001">
        <v>2</v>
      </c>
      <c r="T45" s="1001"/>
      <c r="U45" s="1001"/>
      <c r="V45" s="1002">
        <v>33</v>
      </c>
      <c r="W45" s="1002"/>
      <c r="X45" s="982"/>
      <c r="Y45" s="1003">
        <v>32</v>
      </c>
      <c r="Z45" s="982">
        <v>3</v>
      </c>
      <c r="AA45" s="983"/>
      <c r="AB45" s="984">
        <v>8</v>
      </c>
      <c r="AC45" s="984">
        <v>7</v>
      </c>
      <c r="AD45" s="984"/>
      <c r="AE45" s="984">
        <v>18</v>
      </c>
      <c r="AF45" s="985">
        <v>1</v>
      </c>
      <c r="AG45" s="986">
        <v>38</v>
      </c>
      <c r="AH45" s="1006">
        <v>15</v>
      </c>
      <c r="AI45" s="234">
        <v>95</v>
      </c>
      <c r="AJ45" s="233">
        <f t="shared" ref="AJ45:AJ46" si="19">SUM(AQ45:AU45)</f>
        <v>35</v>
      </c>
      <c r="AK45" s="234" t="s">
        <v>98</v>
      </c>
      <c r="AL45" s="224" t="s">
        <v>98</v>
      </c>
      <c r="AM45" s="225" t="s">
        <v>98</v>
      </c>
      <c r="AN45" s="232" t="s">
        <v>97</v>
      </c>
      <c r="AO45" s="224" t="s">
        <v>97</v>
      </c>
      <c r="AP45" s="225" t="s">
        <v>97</v>
      </c>
      <c r="AQ45" s="232"/>
      <c r="AR45" s="224">
        <v>1</v>
      </c>
      <c r="AS45" s="224">
        <v>34</v>
      </c>
      <c r="AT45" s="224"/>
      <c r="AU45" s="225"/>
      <c r="AV45" s="219">
        <f t="shared" si="2"/>
        <v>0</v>
      </c>
      <c r="AW45" s="227"/>
      <c r="AX45" s="227"/>
      <c r="AY45" s="227"/>
      <c r="AZ45" s="227"/>
      <c r="BA45" s="227"/>
      <c r="BB45" s="227"/>
      <c r="BC45" s="227"/>
      <c r="BD45" s="227"/>
      <c r="BE45" s="229"/>
    </row>
    <row r="46" spans="1:57" ht="32.25" thickBot="1" x14ac:dyDescent="0.3">
      <c r="A46" s="1390"/>
      <c r="B46" s="1569"/>
      <c r="C46" s="1571"/>
      <c r="D46" s="1656" t="s">
        <v>491</v>
      </c>
      <c r="E46" s="1333"/>
      <c r="F46" s="1336"/>
      <c r="G46" s="869">
        <f t="shared" si="3"/>
        <v>0</v>
      </c>
      <c r="H46" s="238">
        <f t="shared" si="0"/>
        <v>0</v>
      </c>
      <c r="I46" s="239"/>
      <c r="J46" s="239"/>
      <c r="K46" s="239"/>
      <c r="L46" s="237"/>
      <c r="M46" s="1139">
        <f t="shared" si="4"/>
        <v>0</v>
      </c>
      <c r="N46" s="992"/>
      <c r="O46" s="992"/>
      <c r="P46" s="992"/>
      <c r="Q46" s="992"/>
      <c r="R46" s="1007"/>
      <c r="S46" s="1016"/>
      <c r="T46" s="1016"/>
      <c r="U46" s="1016"/>
      <c r="V46" s="992"/>
      <c r="W46" s="992"/>
      <c r="X46" s="1007"/>
      <c r="Y46" s="991"/>
      <c r="Z46" s="1007"/>
      <c r="AA46" s="1010"/>
      <c r="AB46" s="1017"/>
      <c r="AC46" s="1017"/>
      <c r="AD46" s="1017"/>
      <c r="AE46" s="1017"/>
      <c r="AF46" s="1018"/>
      <c r="AG46" s="1010"/>
      <c r="AH46" s="1011"/>
      <c r="AI46" s="244"/>
      <c r="AJ46" s="246">
        <f t="shared" si="19"/>
        <v>0</v>
      </c>
      <c r="AK46" s="244" t="s">
        <v>97</v>
      </c>
      <c r="AL46" s="239" t="s">
        <v>97</v>
      </c>
      <c r="AM46" s="240" t="s">
        <v>97</v>
      </c>
      <c r="AN46" s="245" t="s">
        <v>97</v>
      </c>
      <c r="AO46" s="239" t="s">
        <v>98</v>
      </c>
      <c r="AP46" s="240" t="s">
        <v>98</v>
      </c>
      <c r="AQ46" s="245"/>
      <c r="AR46" s="239"/>
      <c r="AS46" s="239"/>
      <c r="AT46" s="239"/>
      <c r="AU46" s="240"/>
      <c r="AV46" s="247">
        <f t="shared" si="2"/>
        <v>0</v>
      </c>
      <c r="AW46" s="241"/>
      <c r="AX46" s="241"/>
      <c r="AY46" s="241"/>
      <c r="AZ46" s="241"/>
      <c r="BA46" s="241"/>
      <c r="BB46" s="241"/>
      <c r="BC46" s="241"/>
      <c r="BD46" s="241"/>
      <c r="BE46" s="242"/>
    </row>
    <row r="47" spans="1:57" ht="32.25" thickBot="1" x14ac:dyDescent="0.3">
      <c r="A47" s="1390"/>
      <c r="B47" s="1565" t="s">
        <v>501</v>
      </c>
      <c r="C47" s="1566">
        <v>1983080</v>
      </c>
      <c r="D47" s="1653" t="s">
        <v>485</v>
      </c>
      <c r="E47" s="1337">
        <v>7</v>
      </c>
      <c r="F47" s="1338">
        <f>E47-SUM(M47:M51)</f>
        <v>1</v>
      </c>
      <c r="G47" s="865">
        <f t="shared" si="3"/>
        <v>1</v>
      </c>
      <c r="H47" s="212">
        <f t="shared" si="0"/>
        <v>0</v>
      </c>
      <c r="I47" s="213"/>
      <c r="J47" s="213"/>
      <c r="K47" s="213"/>
      <c r="L47" s="211"/>
      <c r="M47" s="1136">
        <f t="shared" si="4"/>
        <v>1</v>
      </c>
      <c r="N47" s="967"/>
      <c r="O47" s="967"/>
      <c r="P47" s="967"/>
      <c r="Q47" s="967"/>
      <c r="R47" s="1000">
        <v>1</v>
      </c>
      <c r="S47" s="1012"/>
      <c r="T47" s="1012"/>
      <c r="U47" s="1012"/>
      <c r="V47" s="967">
        <v>1</v>
      </c>
      <c r="W47" s="967"/>
      <c r="X47" s="1000"/>
      <c r="Y47" s="969">
        <v>1</v>
      </c>
      <c r="Z47" s="1000"/>
      <c r="AA47" s="1013"/>
      <c r="AB47" s="970"/>
      <c r="AC47" s="970"/>
      <c r="AD47" s="970"/>
      <c r="AE47" s="970">
        <v>1</v>
      </c>
      <c r="AF47" s="1014"/>
      <c r="AG47" s="1013">
        <v>57</v>
      </c>
      <c r="AH47" s="1015">
        <v>34</v>
      </c>
      <c r="AI47" s="217">
        <v>8</v>
      </c>
      <c r="AJ47" s="216">
        <f t="shared" ref="AJ47:AJ48" si="20">SUM(AN47:AP47)</f>
        <v>8</v>
      </c>
      <c r="AK47" s="217" t="s">
        <v>97</v>
      </c>
      <c r="AL47" s="213" t="s">
        <v>97</v>
      </c>
      <c r="AM47" s="214" t="s">
        <v>97</v>
      </c>
      <c r="AN47" s="218"/>
      <c r="AO47" s="213">
        <v>8</v>
      </c>
      <c r="AP47" s="214"/>
      <c r="AQ47" s="218" t="s">
        <v>97</v>
      </c>
      <c r="AR47" s="213" t="s">
        <v>97</v>
      </c>
      <c r="AS47" s="213" t="s">
        <v>97</v>
      </c>
      <c r="AT47" s="213" t="s">
        <v>97</v>
      </c>
      <c r="AU47" s="214" t="s">
        <v>97</v>
      </c>
      <c r="AV47" s="219">
        <f t="shared" si="2"/>
        <v>0</v>
      </c>
      <c r="AW47" s="215"/>
      <c r="AX47" s="215"/>
      <c r="AY47" s="215"/>
      <c r="AZ47" s="215"/>
      <c r="BA47" s="215"/>
      <c r="BB47" s="215"/>
      <c r="BC47" s="215"/>
      <c r="BD47" s="215"/>
      <c r="BE47" s="220"/>
    </row>
    <row r="48" spans="1:57" ht="48" thickBot="1" x14ac:dyDescent="0.3">
      <c r="A48" s="1390"/>
      <c r="B48" s="1567"/>
      <c r="C48" s="1568"/>
      <c r="D48" s="1654" t="s">
        <v>490</v>
      </c>
      <c r="E48" s="1332"/>
      <c r="F48" s="1335"/>
      <c r="G48" s="866">
        <f t="shared" si="3"/>
        <v>0</v>
      </c>
      <c r="H48" s="223">
        <f t="shared" si="0"/>
        <v>0</v>
      </c>
      <c r="I48" s="224"/>
      <c r="J48" s="224"/>
      <c r="K48" s="224"/>
      <c r="L48" s="222"/>
      <c r="M48" s="1137">
        <f t="shared" si="4"/>
        <v>0</v>
      </c>
      <c r="N48" s="977"/>
      <c r="O48" s="977"/>
      <c r="P48" s="977"/>
      <c r="Q48" s="977"/>
      <c r="R48" s="1005"/>
      <c r="S48" s="1001"/>
      <c r="T48" s="1001"/>
      <c r="U48" s="1001"/>
      <c r="V48" s="1002"/>
      <c r="W48" s="1002"/>
      <c r="X48" s="982"/>
      <c r="Y48" s="1003"/>
      <c r="Z48" s="982"/>
      <c r="AA48" s="983"/>
      <c r="AB48" s="984"/>
      <c r="AC48" s="984"/>
      <c r="AD48" s="984"/>
      <c r="AE48" s="984"/>
      <c r="AF48" s="985"/>
      <c r="AG48" s="986"/>
      <c r="AH48" s="1006"/>
      <c r="AI48" s="234"/>
      <c r="AJ48" s="233">
        <f t="shared" si="20"/>
        <v>0</v>
      </c>
      <c r="AK48" s="234" t="s">
        <v>98</v>
      </c>
      <c r="AL48" s="224" t="s">
        <v>98</v>
      </c>
      <c r="AM48" s="225" t="s">
        <v>98</v>
      </c>
      <c r="AN48" s="232"/>
      <c r="AO48" s="224"/>
      <c r="AP48" s="225"/>
      <c r="AQ48" s="232" t="s">
        <v>97</v>
      </c>
      <c r="AR48" s="224" t="s">
        <v>97</v>
      </c>
      <c r="AS48" s="224" t="s">
        <v>97</v>
      </c>
      <c r="AT48" s="224" t="s">
        <v>97</v>
      </c>
      <c r="AU48" s="225" t="s">
        <v>97</v>
      </c>
      <c r="AV48" s="219">
        <f t="shared" si="2"/>
        <v>0</v>
      </c>
      <c r="AW48" s="227"/>
      <c r="AX48" s="227"/>
      <c r="AY48" s="227"/>
      <c r="AZ48" s="227"/>
      <c r="BA48" s="227"/>
      <c r="BB48" s="227"/>
      <c r="BC48" s="227"/>
      <c r="BD48" s="227"/>
      <c r="BE48" s="229"/>
    </row>
    <row r="49" spans="1:57" ht="32.25" thickBot="1" x14ac:dyDescent="0.3">
      <c r="A49" s="1390"/>
      <c r="B49" s="1567"/>
      <c r="C49" s="1568"/>
      <c r="D49" s="1654" t="s">
        <v>486</v>
      </c>
      <c r="E49" s="1332"/>
      <c r="F49" s="1335"/>
      <c r="G49" s="866">
        <f t="shared" si="3"/>
        <v>0</v>
      </c>
      <c r="H49" s="223">
        <f t="shared" si="0"/>
        <v>0</v>
      </c>
      <c r="I49" s="224"/>
      <c r="J49" s="224"/>
      <c r="K49" s="224"/>
      <c r="L49" s="222"/>
      <c r="M49" s="1137">
        <f t="shared" si="4"/>
        <v>0</v>
      </c>
      <c r="N49" s="977"/>
      <c r="O49" s="977"/>
      <c r="P49" s="977"/>
      <c r="Q49" s="977"/>
      <c r="R49" s="1005"/>
      <c r="S49" s="1001"/>
      <c r="T49" s="1001"/>
      <c r="U49" s="1001"/>
      <c r="V49" s="1002"/>
      <c r="W49" s="1002"/>
      <c r="X49" s="982"/>
      <c r="Y49" s="1003"/>
      <c r="Z49" s="982"/>
      <c r="AA49" s="983"/>
      <c r="AB49" s="984"/>
      <c r="AC49" s="984"/>
      <c r="AD49" s="984"/>
      <c r="AE49" s="984"/>
      <c r="AF49" s="985"/>
      <c r="AG49" s="986"/>
      <c r="AH49" s="1006"/>
      <c r="AI49" s="234"/>
      <c r="AJ49" s="233">
        <f>SUM(AK49:AM49)</f>
        <v>0</v>
      </c>
      <c r="AK49" s="234"/>
      <c r="AL49" s="224"/>
      <c r="AM49" s="225"/>
      <c r="AN49" s="232" t="s">
        <v>97</v>
      </c>
      <c r="AO49" s="224" t="s">
        <v>97</v>
      </c>
      <c r="AP49" s="225" t="s">
        <v>97</v>
      </c>
      <c r="AQ49" s="232" t="s">
        <v>97</v>
      </c>
      <c r="AR49" s="224" t="s">
        <v>97</v>
      </c>
      <c r="AS49" s="224" t="s">
        <v>97</v>
      </c>
      <c r="AT49" s="224" t="s">
        <v>97</v>
      </c>
      <c r="AU49" s="225" t="s">
        <v>97</v>
      </c>
      <c r="AV49" s="219">
        <f t="shared" si="2"/>
        <v>0</v>
      </c>
      <c r="AW49" s="227"/>
      <c r="AX49" s="227"/>
      <c r="AY49" s="227"/>
      <c r="AZ49" s="227"/>
      <c r="BA49" s="227"/>
      <c r="BB49" s="227"/>
      <c r="BC49" s="227"/>
      <c r="BD49" s="227"/>
      <c r="BE49" s="229"/>
    </row>
    <row r="50" spans="1:57" ht="32.25" thickBot="1" x14ac:dyDescent="0.3">
      <c r="A50" s="1390"/>
      <c r="B50" s="1567"/>
      <c r="C50" s="1568"/>
      <c r="D50" s="1654" t="s">
        <v>15</v>
      </c>
      <c r="E50" s="1332"/>
      <c r="F50" s="1335"/>
      <c r="G50" s="866">
        <f t="shared" si="3"/>
        <v>5</v>
      </c>
      <c r="H50" s="223">
        <f t="shared" si="0"/>
        <v>0</v>
      </c>
      <c r="I50" s="224"/>
      <c r="J50" s="224"/>
      <c r="K50" s="224"/>
      <c r="L50" s="222"/>
      <c r="M50" s="1137">
        <f t="shared" si="4"/>
        <v>5</v>
      </c>
      <c r="N50" s="977"/>
      <c r="O50" s="977"/>
      <c r="P50" s="977"/>
      <c r="Q50" s="977"/>
      <c r="R50" s="1005">
        <v>5</v>
      </c>
      <c r="S50" s="1001">
        <v>2</v>
      </c>
      <c r="T50" s="1001"/>
      <c r="U50" s="1001"/>
      <c r="V50" s="1002">
        <v>3</v>
      </c>
      <c r="W50" s="1002"/>
      <c r="X50" s="982"/>
      <c r="Y50" s="1003">
        <v>5</v>
      </c>
      <c r="Z50" s="982"/>
      <c r="AA50" s="983"/>
      <c r="AB50" s="984"/>
      <c r="AC50" s="984"/>
      <c r="AD50" s="984">
        <v>1</v>
      </c>
      <c r="AE50" s="984">
        <v>5</v>
      </c>
      <c r="AF50" s="985">
        <v>1</v>
      </c>
      <c r="AG50" s="986">
        <v>38</v>
      </c>
      <c r="AH50" s="1006">
        <v>15</v>
      </c>
      <c r="AI50" s="234">
        <v>52</v>
      </c>
      <c r="AJ50" s="233">
        <f t="shared" ref="AJ50:AJ51" si="21">SUM(AQ50:AU50)</f>
        <v>5</v>
      </c>
      <c r="AK50" s="234" t="s">
        <v>98</v>
      </c>
      <c r="AL50" s="224" t="s">
        <v>98</v>
      </c>
      <c r="AM50" s="225" t="s">
        <v>98</v>
      </c>
      <c r="AN50" s="232" t="s">
        <v>97</v>
      </c>
      <c r="AO50" s="224" t="s">
        <v>97</v>
      </c>
      <c r="AP50" s="225" t="s">
        <v>97</v>
      </c>
      <c r="AQ50" s="232">
        <v>3</v>
      </c>
      <c r="AR50" s="224">
        <v>2</v>
      </c>
      <c r="AS50" s="224"/>
      <c r="AT50" s="224"/>
      <c r="AU50" s="225"/>
      <c r="AV50" s="219">
        <f t="shared" si="2"/>
        <v>0</v>
      </c>
      <c r="AW50" s="227"/>
      <c r="AX50" s="227"/>
      <c r="AY50" s="227"/>
      <c r="AZ50" s="227"/>
      <c r="BA50" s="227"/>
      <c r="BB50" s="227"/>
      <c r="BC50" s="227"/>
      <c r="BD50" s="227"/>
      <c r="BE50" s="229"/>
    </row>
    <row r="51" spans="1:57" ht="32.25" thickBot="1" x14ac:dyDescent="0.3">
      <c r="A51" s="1390"/>
      <c r="B51" s="1569"/>
      <c r="C51" s="1571"/>
      <c r="D51" s="1656" t="s">
        <v>491</v>
      </c>
      <c r="E51" s="1333"/>
      <c r="F51" s="1336"/>
      <c r="G51" s="869">
        <f t="shared" si="3"/>
        <v>0</v>
      </c>
      <c r="H51" s="238">
        <f t="shared" si="0"/>
        <v>0</v>
      </c>
      <c r="I51" s="239"/>
      <c r="J51" s="239"/>
      <c r="K51" s="239"/>
      <c r="L51" s="237"/>
      <c r="M51" s="1139">
        <f t="shared" si="4"/>
        <v>0</v>
      </c>
      <c r="N51" s="992"/>
      <c r="O51" s="992"/>
      <c r="P51" s="992"/>
      <c r="Q51" s="992"/>
      <c r="R51" s="1007"/>
      <c r="S51" s="1016"/>
      <c r="T51" s="1016"/>
      <c r="U51" s="1016"/>
      <c r="V51" s="992"/>
      <c r="W51" s="992"/>
      <c r="X51" s="1007"/>
      <c r="Y51" s="991"/>
      <c r="Z51" s="1007"/>
      <c r="AA51" s="1010"/>
      <c r="AB51" s="1017"/>
      <c r="AC51" s="1017"/>
      <c r="AD51" s="1017"/>
      <c r="AE51" s="1017"/>
      <c r="AF51" s="1018"/>
      <c r="AG51" s="1010"/>
      <c r="AH51" s="1011"/>
      <c r="AI51" s="244"/>
      <c r="AJ51" s="246">
        <f t="shared" si="21"/>
        <v>0</v>
      </c>
      <c r="AK51" s="244" t="s">
        <v>97</v>
      </c>
      <c r="AL51" s="239" t="s">
        <v>97</v>
      </c>
      <c r="AM51" s="240" t="s">
        <v>97</v>
      </c>
      <c r="AN51" s="245" t="s">
        <v>97</v>
      </c>
      <c r="AO51" s="239" t="s">
        <v>98</v>
      </c>
      <c r="AP51" s="240" t="s">
        <v>98</v>
      </c>
      <c r="AQ51" s="245"/>
      <c r="AR51" s="239"/>
      <c r="AS51" s="239"/>
      <c r="AT51" s="239"/>
      <c r="AU51" s="240"/>
      <c r="AV51" s="247">
        <f t="shared" si="2"/>
        <v>0</v>
      </c>
      <c r="AW51" s="241"/>
      <c r="AX51" s="241"/>
      <c r="AY51" s="241"/>
      <c r="AZ51" s="241"/>
      <c r="BA51" s="241"/>
      <c r="BB51" s="241"/>
      <c r="BC51" s="241"/>
      <c r="BD51" s="241"/>
      <c r="BE51" s="242"/>
    </row>
    <row r="52" spans="1:57" ht="32.25" thickBot="1" x14ac:dyDescent="0.3">
      <c r="A52" s="1390"/>
      <c r="B52" s="1565" t="s">
        <v>502</v>
      </c>
      <c r="C52" s="1566">
        <v>35814729</v>
      </c>
      <c r="D52" s="1653" t="s">
        <v>485</v>
      </c>
      <c r="E52" s="1337">
        <v>11</v>
      </c>
      <c r="F52" s="1338">
        <f>E52-SUM(M52:M56)</f>
        <v>1</v>
      </c>
      <c r="G52" s="865">
        <f t="shared" si="3"/>
        <v>0</v>
      </c>
      <c r="H52" s="212">
        <f t="shared" si="0"/>
        <v>0</v>
      </c>
      <c r="I52" s="213"/>
      <c r="J52" s="213"/>
      <c r="K52" s="213"/>
      <c r="L52" s="211"/>
      <c r="M52" s="1136">
        <f t="shared" si="4"/>
        <v>0</v>
      </c>
      <c r="N52" s="967"/>
      <c r="O52" s="967"/>
      <c r="P52" s="967"/>
      <c r="Q52" s="967"/>
      <c r="R52" s="1000"/>
      <c r="S52" s="1012"/>
      <c r="T52" s="1012"/>
      <c r="U52" s="1012"/>
      <c r="V52" s="967"/>
      <c r="W52" s="967"/>
      <c r="X52" s="1000"/>
      <c r="Y52" s="969"/>
      <c r="Z52" s="1000"/>
      <c r="AA52" s="1013"/>
      <c r="AB52" s="970"/>
      <c r="AC52" s="970"/>
      <c r="AD52" s="970"/>
      <c r="AE52" s="970"/>
      <c r="AF52" s="1014"/>
      <c r="AG52" s="1013"/>
      <c r="AH52" s="1015"/>
      <c r="AI52" s="217"/>
      <c r="AJ52" s="216">
        <f t="shared" ref="AJ52:AJ53" si="22">SUM(AN52:AP52)</f>
        <v>0</v>
      </c>
      <c r="AK52" s="217" t="s">
        <v>97</v>
      </c>
      <c r="AL52" s="213" t="s">
        <v>97</v>
      </c>
      <c r="AM52" s="214" t="s">
        <v>97</v>
      </c>
      <c r="AN52" s="218"/>
      <c r="AO52" s="213"/>
      <c r="AP52" s="214"/>
      <c r="AQ52" s="218" t="s">
        <v>97</v>
      </c>
      <c r="AR52" s="213" t="s">
        <v>97</v>
      </c>
      <c r="AS52" s="213" t="s">
        <v>97</v>
      </c>
      <c r="AT52" s="213" t="s">
        <v>97</v>
      </c>
      <c r="AU52" s="214" t="s">
        <v>97</v>
      </c>
      <c r="AV52" s="219">
        <f t="shared" ref="AV52:AV86" si="23">SUM(AW52:BE52)</f>
        <v>0</v>
      </c>
      <c r="AW52" s="215"/>
      <c r="AX52" s="215"/>
      <c r="AY52" s="215"/>
      <c r="AZ52" s="215"/>
      <c r="BA52" s="215"/>
      <c r="BB52" s="215"/>
      <c r="BC52" s="215"/>
      <c r="BD52" s="215"/>
      <c r="BE52" s="220"/>
    </row>
    <row r="53" spans="1:57" ht="48" thickBot="1" x14ac:dyDescent="0.3">
      <c r="A53" s="1390"/>
      <c r="B53" s="1567"/>
      <c r="C53" s="1568"/>
      <c r="D53" s="1654" t="s">
        <v>490</v>
      </c>
      <c r="E53" s="1332"/>
      <c r="F53" s="1335"/>
      <c r="G53" s="866">
        <f t="shared" si="3"/>
        <v>0</v>
      </c>
      <c r="H53" s="223">
        <f t="shared" si="0"/>
        <v>0</v>
      </c>
      <c r="I53" s="224"/>
      <c r="J53" s="224"/>
      <c r="K53" s="224"/>
      <c r="L53" s="222"/>
      <c r="M53" s="1137">
        <f t="shared" si="4"/>
        <v>0</v>
      </c>
      <c r="N53" s="977"/>
      <c r="O53" s="977"/>
      <c r="P53" s="977"/>
      <c r="Q53" s="977"/>
      <c r="R53" s="1005"/>
      <c r="S53" s="1001"/>
      <c r="T53" s="1001"/>
      <c r="U53" s="1001"/>
      <c r="V53" s="1002"/>
      <c r="W53" s="1002"/>
      <c r="X53" s="982"/>
      <c r="Y53" s="1003"/>
      <c r="Z53" s="982"/>
      <c r="AA53" s="983"/>
      <c r="AB53" s="984"/>
      <c r="AC53" s="984"/>
      <c r="AD53" s="984"/>
      <c r="AE53" s="984"/>
      <c r="AF53" s="985"/>
      <c r="AG53" s="986"/>
      <c r="AH53" s="1006"/>
      <c r="AI53" s="234"/>
      <c r="AJ53" s="233">
        <f t="shared" si="22"/>
        <v>0</v>
      </c>
      <c r="AK53" s="234" t="s">
        <v>98</v>
      </c>
      <c r="AL53" s="224" t="s">
        <v>98</v>
      </c>
      <c r="AM53" s="225" t="s">
        <v>98</v>
      </c>
      <c r="AN53" s="232"/>
      <c r="AO53" s="224"/>
      <c r="AP53" s="225"/>
      <c r="AQ53" s="232" t="s">
        <v>97</v>
      </c>
      <c r="AR53" s="224" t="s">
        <v>97</v>
      </c>
      <c r="AS53" s="224" t="s">
        <v>97</v>
      </c>
      <c r="AT53" s="224" t="s">
        <v>97</v>
      </c>
      <c r="AU53" s="225" t="s">
        <v>97</v>
      </c>
      <c r="AV53" s="219">
        <f t="shared" si="23"/>
        <v>0</v>
      </c>
      <c r="AW53" s="227"/>
      <c r="AX53" s="227"/>
      <c r="AY53" s="227"/>
      <c r="AZ53" s="227"/>
      <c r="BA53" s="227"/>
      <c r="BB53" s="227"/>
      <c r="BC53" s="227"/>
      <c r="BD53" s="227"/>
      <c r="BE53" s="229"/>
    </row>
    <row r="54" spans="1:57" ht="32.25" thickBot="1" x14ac:dyDescent="0.3">
      <c r="A54" s="1390"/>
      <c r="B54" s="1567"/>
      <c r="C54" s="1568"/>
      <c r="D54" s="1654" t="s">
        <v>486</v>
      </c>
      <c r="E54" s="1332"/>
      <c r="F54" s="1335"/>
      <c r="G54" s="866">
        <f t="shared" si="3"/>
        <v>0</v>
      </c>
      <c r="H54" s="223">
        <f t="shared" si="0"/>
        <v>0</v>
      </c>
      <c r="I54" s="224"/>
      <c r="J54" s="224"/>
      <c r="K54" s="224"/>
      <c r="L54" s="222"/>
      <c r="M54" s="1137">
        <f t="shared" si="4"/>
        <v>0</v>
      </c>
      <c r="N54" s="977"/>
      <c r="O54" s="977"/>
      <c r="P54" s="977"/>
      <c r="Q54" s="977"/>
      <c r="R54" s="1005"/>
      <c r="S54" s="1001"/>
      <c r="T54" s="1001"/>
      <c r="U54" s="1001"/>
      <c r="V54" s="1002"/>
      <c r="W54" s="1002"/>
      <c r="X54" s="982"/>
      <c r="Y54" s="1003"/>
      <c r="Z54" s="982"/>
      <c r="AA54" s="983"/>
      <c r="AB54" s="984"/>
      <c r="AC54" s="984"/>
      <c r="AD54" s="984"/>
      <c r="AE54" s="984"/>
      <c r="AF54" s="985"/>
      <c r="AG54" s="986"/>
      <c r="AH54" s="1006"/>
      <c r="AI54" s="234"/>
      <c r="AJ54" s="233">
        <f>SUM(AK54:AM54)</f>
        <v>0</v>
      </c>
      <c r="AK54" s="234"/>
      <c r="AL54" s="224"/>
      <c r="AM54" s="225"/>
      <c r="AN54" s="232" t="s">
        <v>97</v>
      </c>
      <c r="AO54" s="224" t="s">
        <v>97</v>
      </c>
      <c r="AP54" s="225" t="s">
        <v>97</v>
      </c>
      <c r="AQ54" s="232" t="s">
        <v>97</v>
      </c>
      <c r="AR54" s="224" t="s">
        <v>97</v>
      </c>
      <c r="AS54" s="224" t="s">
        <v>97</v>
      </c>
      <c r="AT54" s="224" t="s">
        <v>97</v>
      </c>
      <c r="AU54" s="225" t="s">
        <v>97</v>
      </c>
      <c r="AV54" s="219">
        <f t="shared" si="23"/>
        <v>0</v>
      </c>
      <c r="AW54" s="227"/>
      <c r="AX54" s="227"/>
      <c r="AY54" s="227"/>
      <c r="AZ54" s="227"/>
      <c r="BA54" s="227"/>
      <c r="BB54" s="227"/>
      <c r="BC54" s="227"/>
      <c r="BD54" s="227"/>
      <c r="BE54" s="229"/>
    </row>
    <row r="55" spans="1:57" ht="32.25" thickBot="1" x14ac:dyDescent="0.3">
      <c r="A55" s="1390"/>
      <c r="B55" s="1567"/>
      <c r="C55" s="1568"/>
      <c r="D55" s="1654" t="s">
        <v>15</v>
      </c>
      <c r="E55" s="1332"/>
      <c r="F55" s="1335"/>
      <c r="G55" s="866">
        <f t="shared" si="3"/>
        <v>10</v>
      </c>
      <c r="H55" s="223">
        <f t="shared" si="0"/>
        <v>0</v>
      </c>
      <c r="I55" s="224"/>
      <c r="J55" s="224"/>
      <c r="K55" s="224"/>
      <c r="L55" s="222"/>
      <c r="M55" s="1137">
        <f t="shared" si="4"/>
        <v>10</v>
      </c>
      <c r="N55" s="977"/>
      <c r="O55" s="977"/>
      <c r="P55" s="977"/>
      <c r="Q55" s="977"/>
      <c r="R55" s="1005">
        <v>10</v>
      </c>
      <c r="S55" s="1001">
        <v>2</v>
      </c>
      <c r="T55" s="1001"/>
      <c r="U55" s="1001"/>
      <c r="V55" s="1002"/>
      <c r="W55" s="1002">
        <v>8</v>
      </c>
      <c r="X55" s="982"/>
      <c r="Y55" s="1003">
        <v>10</v>
      </c>
      <c r="Z55" s="982"/>
      <c r="AA55" s="983"/>
      <c r="AB55" s="984">
        <v>2</v>
      </c>
      <c r="AC55" s="984">
        <v>2</v>
      </c>
      <c r="AD55" s="984">
        <v>1</v>
      </c>
      <c r="AE55" s="984">
        <v>3</v>
      </c>
      <c r="AF55" s="985">
        <v>1</v>
      </c>
      <c r="AG55" s="1019">
        <v>42</v>
      </c>
      <c r="AH55" s="837">
        <v>21</v>
      </c>
      <c r="AI55" s="319">
        <v>76</v>
      </c>
      <c r="AJ55" s="233">
        <f t="shared" ref="AJ55:AJ56" si="24">SUM(AQ55:AU55)</f>
        <v>10</v>
      </c>
      <c r="AK55" s="234" t="s">
        <v>98</v>
      </c>
      <c r="AL55" s="224" t="s">
        <v>98</v>
      </c>
      <c r="AM55" s="225" t="s">
        <v>98</v>
      </c>
      <c r="AN55" s="232" t="s">
        <v>97</v>
      </c>
      <c r="AO55" s="224" t="s">
        <v>97</v>
      </c>
      <c r="AP55" s="225" t="s">
        <v>97</v>
      </c>
      <c r="AQ55" s="232"/>
      <c r="AR55" s="224">
        <v>2</v>
      </c>
      <c r="AS55" s="224">
        <v>4</v>
      </c>
      <c r="AT55" s="224">
        <v>4</v>
      </c>
      <c r="AU55" s="225"/>
      <c r="AV55" s="219">
        <f t="shared" si="23"/>
        <v>0</v>
      </c>
      <c r="AW55" s="227"/>
      <c r="AX55" s="227"/>
      <c r="AY55" s="227"/>
      <c r="AZ55" s="227"/>
      <c r="BA55" s="227"/>
      <c r="BB55" s="227"/>
      <c r="BC55" s="227"/>
      <c r="BD55" s="227"/>
      <c r="BE55" s="229"/>
    </row>
    <row r="56" spans="1:57" ht="32.25" thickBot="1" x14ac:dyDescent="0.3">
      <c r="A56" s="1390"/>
      <c r="B56" s="1569"/>
      <c r="C56" s="1571"/>
      <c r="D56" s="1656" t="s">
        <v>491</v>
      </c>
      <c r="E56" s="1333"/>
      <c r="F56" s="1336"/>
      <c r="G56" s="869">
        <f t="shared" si="3"/>
        <v>0</v>
      </c>
      <c r="H56" s="238">
        <f t="shared" si="0"/>
        <v>0</v>
      </c>
      <c r="I56" s="239"/>
      <c r="J56" s="239"/>
      <c r="K56" s="239"/>
      <c r="L56" s="237"/>
      <c r="M56" s="1139">
        <f t="shared" si="4"/>
        <v>0</v>
      </c>
      <c r="N56" s="992"/>
      <c r="O56" s="992"/>
      <c r="P56" s="992"/>
      <c r="Q56" s="992"/>
      <c r="R56" s="1007"/>
      <c r="S56" s="1016"/>
      <c r="T56" s="1016"/>
      <c r="U56" s="1016"/>
      <c r="V56" s="992"/>
      <c r="W56" s="992"/>
      <c r="X56" s="1007"/>
      <c r="Y56" s="991"/>
      <c r="Z56" s="1007"/>
      <c r="AA56" s="1010"/>
      <c r="AB56" s="1017"/>
      <c r="AC56" s="1017"/>
      <c r="AD56" s="1017"/>
      <c r="AE56" s="1017"/>
      <c r="AF56" s="1018"/>
      <c r="AG56" s="1010"/>
      <c r="AH56" s="1011"/>
      <c r="AI56" s="244"/>
      <c r="AJ56" s="246">
        <f t="shared" si="24"/>
        <v>0</v>
      </c>
      <c r="AK56" s="244" t="s">
        <v>97</v>
      </c>
      <c r="AL56" s="239" t="s">
        <v>97</v>
      </c>
      <c r="AM56" s="240" t="s">
        <v>97</v>
      </c>
      <c r="AN56" s="245" t="s">
        <v>97</v>
      </c>
      <c r="AO56" s="239" t="s">
        <v>98</v>
      </c>
      <c r="AP56" s="240" t="s">
        <v>98</v>
      </c>
      <c r="AQ56" s="245"/>
      <c r="AR56" s="239"/>
      <c r="AS56" s="239"/>
      <c r="AT56" s="239"/>
      <c r="AU56" s="240"/>
      <c r="AV56" s="247">
        <f t="shared" si="23"/>
        <v>0</v>
      </c>
      <c r="AW56" s="241"/>
      <c r="AX56" s="241"/>
      <c r="AY56" s="241"/>
      <c r="AZ56" s="241"/>
      <c r="BA56" s="241"/>
      <c r="BB56" s="241"/>
      <c r="BC56" s="241"/>
      <c r="BD56" s="241"/>
      <c r="BE56" s="242"/>
    </row>
    <row r="57" spans="1:57" ht="32.25" thickBot="1" x14ac:dyDescent="0.3">
      <c r="A57" s="1390"/>
      <c r="B57" s="1565" t="s">
        <v>615</v>
      </c>
      <c r="C57" s="1572" t="s">
        <v>503</v>
      </c>
      <c r="D57" s="1653" t="s">
        <v>485</v>
      </c>
      <c r="E57" s="1337">
        <v>25</v>
      </c>
      <c r="F57" s="1338">
        <f>E57-SUM(M57:M61)</f>
        <v>0</v>
      </c>
      <c r="G57" s="865">
        <f t="shared" si="3"/>
        <v>0</v>
      </c>
      <c r="H57" s="212">
        <f t="shared" si="0"/>
        <v>0</v>
      </c>
      <c r="I57" s="213"/>
      <c r="J57" s="213"/>
      <c r="K57" s="213"/>
      <c r="L57" s="211"/>
      <c r="M57" s="1136">
        <f t="shared" si="4"/>
        <v>0</v>
      </c>
      <c r="N57" s="967"/>
      <c r="O57" s="967"/>
      <c r="P57" s="967"/>
      <c r="Q57" s="967"/>
      <c r="R57" s="1000"/>
      <c r="S57" s="1012"/>
      <c r="T57" s="1012"/>
      <c r="U57" s="1012"/>
      <c r="V57" s="967"/>
      <c r="W57" s="967"/>
      <c r="X57" s="1000"/>
      <c r="Y57" s="969"/>
      <c r="Z57" s="1000"/>
      <c r="AA57" s="1013"/>
      <c r="AB57" s="970"/>
      <c r="AC57" s="970"/>
      <c r="AD57" s="970"/>
      <c r="AE57" s="970"/>
      <c r="AF57" s="1014"/>
      <c r="AG57" s="1013"/>
      <c r="AH57" s="1015"/>
      <c r="AI57" s="217"/>
      <c r="AJ57" s="216">
        <f t="shared" ref="AJ57:AJ58" si="25">SUM(AN57:AP57)</f>
        <v>0</v>
      </c>
      <c r="AK57" s="217" t="s">
        <v>97</v>
      </c>
      <c r="AL57" s="213" t="s">
        <v>97</v>
      </c>
      <c r="AM57" s="214" t="s">
        <v>97</v>
      </c>
      <c r="AN57" s="218"/>
      <c r="AO57" s="213"/>
      <c r="AP57" s="214"/>
      <c r="AQ57" s="218" t="s">
        <v>97</v>
      </c>
      <c r="AR57" s="213" t="s">
        <v>97</v>
      </c>
      <c r="AS57" s="213" t="s">
        <v>97</v>
      </c>
      <c r="AT57" s="213" t="s">
        <v>97</v>
      </c>
      <c r="AU57" s="214" t="s">
        <v>97</v>
      </c>
      <c r="AV57" s="219">
        <f t="shared" si="23"/>
        <v>0</v>
      </c>
      <c r="AW57" s="215"/>
      <c r="AX57" s="215"/>
      <c r="AY57" s="215"/>
      <c r="AZ57" s="215"/>
      <c r="BA57" s="215"/>
      <c r="BB57" s="215"/>
      <c r="BC57" s="215"/>
      <c r="BD57" s="215"/>
      <c r="BE57" s="220"/>
    </row>
    <row r="58" spans="1:57" ht="48" thickBot="1" x14ac:dyDescent="0.3">
      <c r="A58" s="1390"/>
      <c r="B58" s="1567"/>
      <c r="C58" s="1573"/>
      <c r="D58" s="1654" t="s">
        <v>490</v>
      </c>
      <c r="E58" s="1332"/>
      <c r="F58" s="1335"/>
      <c r="G58" s="866">
        <f t="shared" si="3"/>
        <v>0</v>
      </c>
      <c r="H58" s="223">
        <f t="shared" si="0"/>
        <v>0</v>
      </c>
      <c r="I58" s="224"/>
      <c r="J58" s="224"/>
      <c r="K58" s="224"/>
      <c r="L58" s="222"/>
      <c r="M58" s="1137">
        <f t="shared" si="4"/>
        <v>0</v>
      </c>
      <c r="N58" s="977"/>
      <c r="O58" s="977"/>
      <c r="P58" s="977"/>
      <c r="Q58" s="977"/>
      <c r="R58" s="1005"/>
      <c r="S58" s="1001"/>
      <c r="T58" s="1001"/>
      <c r="U58" s="1001"/>
      <c r="V58" s="1002"/>
      <c r="W58" s="1002"/>
      <c r="X58" s="982"/>
      <c r="Y58" s="1003"/>
      <c r="Z58" s="982"/>
      <c r="AA58" s="983"/>
      <c r="AB58" s="984"/>
      <c r="AC58" s="984"/>
      <c r="AD58" s="984"/>
      <c r="AE58" s="984"/>
      <c r="AF58" s="985"/>
      <c r="AG58" s="986"/>
      <c r="AH58" s="1006"/>
      <c r="AI58" s="234"/>
      <c r="AJ58" s="233">
        <f t="shared" si="25"/>
        <v>0</v>
      </c>
      <c r="AK58" s="234" t="s">
        <v>98</v>
      </c>
      <c r="AL58" s="224" t="s">
        <v>98</v>
      </c>
      <c r="AM58" s="225" t="s">
        <v>98</v>
      </c>
      <c r="AN58" s="232"/>
      <c r="AO58" s="224"/>
      <c r="AP58" s="225"/>
      <c r="AQ58" s="232" t="s">
        <v>97</v>
      </c>
      <c r="AR58" s="224" t="s">
        <v>97</v>
      </c>
      <c r="AS58" s="224" t="s">
        <v>97</v>
      </c>
      <c r="AT58" s="224" t="s">
        <v>97</v>
      </c>
      <c r="AU58" s="225" t="s">
        <v>97</v>
      </c>
      <c r="AV58" s="219">
        <f t="shared" si="23"/>
        <v>0</v>
      </c>
      <c r="AW58" s="227"/>
      <c r="AX58" s="227"/>
      <c r="AY58" s="227"/>
      <c r="AZ58" s="227"/>
      <c r="BA58" s="227"/>
      <c r="BB58" s="227"/>
      <c r="BC58" s="227"/>
      <c r="BD58" s="227"/>
      <c r="BE58" s="229"/>
    </row>
    <row r="59" spans="1:57" ht="32.25" thickBot="1" x14ac:dyDescent="0.3">
      <c r="A59" s="1390"/>
      <c r="B59" s="1567"/>
      <c r="C59" s="1573"/>
      <c r="D59" s="1654" t="s">
        <v>486</v>
      </c>
      <c r="E59" s="1332"/>
      <c r="F59" s="1335"/>
      <c r="G59" s="866">
        <f t="shared" si="3"/>
        <v>0</v>
      </c>
      <c r="H59" s="223">
        <f t="shared" si="0"/>
        <v>0</v>
      </c>
      <c r="I59" s="224"/>
      <c r="J59" s="224"/>
      <c r="K59" s="224"/>
      <c r="L59" s="222"/>
      <c r="M59" s="1137">
        <f t="shared" si="4"/>
        <v>0</v>
      </c>
      <c r="N59" s="977"/>
      <c r="O59" s="977"/>
      <c r="P59" s="977"/>
      <c r="Q59" s="977"/>
      <c r="R59" s="1005"/>
      <c r="S59" s="1001"/>
      <c r="T59" s="1001"/>
      <c r="U59" s="1001"/>
      <c r="V59" s="1002"/>
      <c r="W59" s="1002"/>
      <c r="X59" s="982"/>
      <c r="Y59" s="1003"/>
      <c r="Z59" s="982"/>
      <c r="AA59" s="983"/>
      <c r="AB59" s="984"/>
      <c r="AC59" s="984"/>
      <c r="AD59" s="984"/>
      <c r="AE59" s="984"/>
      <c r="AF59" s="985"/>
      <c r="AG59" s="986"/>
      <c r="AH59" s="1006"/>
      <c r="AI59" s="234"/>
      <c r="AJ59" s="233">
        <f>SUM(AK59:AM59)</f>
        <v>0</v>
      </c>
      <c r="AK59" s="234"/>
      <c r="AL59" s="224"/>
      <c r="AM59" s="225"/>
      <c r="AN59" s="232" t="s">
        <v>97</v>
      </c>
      <c r="AO59" s="224" t="s">
        <v>97</v>
      </c>
      <c r="AP59" s="225" t="s">
        <v>97</v>
      </c>
      <c r="AQ59" s="232" t="s">
        <v>97</v>
      </c>
      <c r="AR59" s="224" t="s">
        <v>97</v>
      </c>
      <c r="AS59" s="224" t="s">
        <v>97</v>
      </c>
      <c r="AT59" s="224" t="s">
        <v>97</v>
      </c>
      <c r="AU59" s="225" t="s">
        <v>97</v>
      </c>
      <c r="AV59" s="219">
        <f t="shared" si="23"/>
        <v>0</v>
      </c>
      <c r="AW59" s="227"/>
      <c r="AX59" s="227"/>
      <c r="AY59" s="227"/>
      <c r="AZ59" s="227"/>
      <c r="BA59" s="227"/>
      <c r="BB59" s="227"/>
      <c r="BC59" s="227"/>
      <c r="BD59" s="227"/>
      <c r="BE59" s="229"/>
    </row>
    <row r="60" spans="1:57" ht="32.25" thickBot="1" x14ac:dyDescent="0.3">
      <c r="A60" s="1390"/>
      <c r="B60" s="1567"/>
      <c r="C60" s="1573"/>
      <c r="D60" s="1654" t="s">
        <v>15</v>
      </c>
      <c r="E60" s="1332"/>
      <c r="F60" s="1335"/>
      <c r="G60" s="866">
        <f t="shared" si="3"/>
        <v>25</v>
      </c>
      <c r="H60" s="223">
        <f t="shared" si="0"/>
        <v>1</v>
      </c>
      <c r="I60" s="224">
        <v>1</v>
      </c>
      <c r="J60" s="224"/>
      <c r="K60" s="224"/>
      <c r="L60" s="222"/>
      <c r="M60" s="1137">
        <f t="shared" si="4"/>
        <v>25</v>
      </c>
      <c r="N60" s="977"/>
      <c r="O60" s="977"/>
      <c r="P60" s="977"/>
      <c r="Q60" s="977"/>
      <c r="R60" s="1005">
        <v>25</v>
      </c>
      <c r="S60" s="1001">
        <v>11</v>
      </c>
      <c r="T60" s="1001"/>
      <c r="U60" s="1001"/>
      <c r="V60" s="1002">
        <v>13</v>
      </c>
      <c r="W60" s="1002">
        <v>1</v>
      </c>
      <c r="X60" s="982"/>
      <c r="Y60" s="1003">
        <v>23</v>
      </c>
      <c r="Z60" s="982">
        <v>2</v>
      </c>
      <c r="AA60" s="983"/>
      <c r="AB60" s="984">
        <v>10</v>
      </c>
      <c r="AC60" s="984">
        <v>10</v>
      </c>
      <c r="AD60" s="984">
        <v>1</v>
      </c>
      <c r="AE60" s="984">
        <v>14</v>
      </c>
      <c r="AF60" s="985">
        <v>1</v>
      </c>
      <c r="AG60" s="1019">
        <v>40</v>
      </c>
      <c r="AH60" s="837">
        <v>15</v>
      </c>
      <c r="AI60" s="319">
        <v>94</v>
      </c>
      <c r="AJ60" s="233">
        <f t="shared" ref="AJ60:AJ61" si="26">SUM(AQ60:AU60)</f>
        <v>25</v>
      </c>
      <c r="AK60" s="234" t="s">
        <v>98</v>
      </c>
      <c r="AL60" s="224" t="s">
        <v>98</v>
      </c>
      <c r="AM60" s="225" t="s">
        <v>98</v>
      </c>
      <c r="AN60" s="232" t="s">
        <v>97</v>
      </c>
      <c r="AO60" s="224" t="s">
        <v>97</v>
      </c>
      <c r="AP60" s="225" t="s">
        <v>97</v>
      </c>
      <c r="AQ60" s="330">
        <v>3</v>
      </c>
      <c r="AR60" s="328">
        <v>7</v>
      </c>
      <c r="AS60" s="328">
        <v>8</v>
      </c>
      <c r="AT60" s="328">
        <v>6</v>
      </c>
      <c r="AU60" s="331">
        <v>1</v>
      </c>
      <c r="AV60" s="219">
        <f t="shared" si="23"/>
        <v>0</v>
      </c>
      <c r="AW60" s="227"/>
      <c r="AX60" s="227"/>
      <c r="AY60" s="227"/>
      <c r="AZ60" s="227"/>
      <c r="BA60" s="227"/>
      <c r="BB60" s="227"/>
      <c r="BC60" s="227"/>
      <c r="BD60" s="227"/>
      <c r="BE60" s="229"/>
    </row>
    <row r="61" spans="1:57" ht="32.25" thickBot="1" x14ac:dyDescent="0.3">
      <c r="A61" s="1390"/>
      <c r="B61" s="1569"/>
      <c r="C61" s="1574"/>
      <c r="D61" s="1656" t="s">
        <v>491</v>
      </c>
      <c r="E61" s="1333"/>
      <c r="F61" s="1336"/>
      <c r="G61" s="869">
        <f t="shared" si="3"/>
        <v>0</v>
      </c>
      <c r="H61" s="238">
        <f t="shared" si="0"/>
        <v>0</v>
      </c>
      <c r="I61" s="239"/>
      <c r="J61" s="239"/>
      <c r="K61" s="239"/>
      <c r="L61" s="237"/>
      <c r="M61" s="1139">
        <f t="shared" si="4"/>
        <v>0</v>
      </c>
      <c r="N61" s="992"/>
      <c r="O61" s="992"/>
      <c r="P61" s="992"/>
      <c r="Q61" s="992"/>
      <c r="R61" s="1007"/>
      <c r="S61" s="1016"/>
      <c r="T61" s="1016"/>
      <c r="U61" s="1016"/>
      <c r="V61" s="992"/>
      <c r="W61" s="992"/>
      <c r="X61" s="1007"/>
      <c r="Y61" s="991"/>
      <c r="Z61" s="1007"/>
      <c r="AA61" s="1010"/>
      <c r="AB61" s="1017"/>
      <c r="AC61" s="1017"/>
      <c r="AD61" s="1017"/>
      <c r="AE61" s="1017"/>
      <c r="AF61" s="1018"/>
      <c r="AG61" s="1010"/>
      <c r="AH61" s="1011"/>
      <c r="AI61" s="244"/>
      <c r="AJ61" s="246">
        <f t="shared" si="26"/>
        <v>0</v>
      </c>
      <c r="AK61" s="244" t="s">
        <v>97</v>
      </c>
      <c r="AL61" s="239" t="s">
        <v>97</v>
      </c>
      <c r="AM61" s="240" t="s">
        <v>97</v>
      </c>
      <c r="AN61" s="245" t="s">
        <v>97</v>
      </c>
      <c r="AO61" s="239" t="s">
        <v>98</v>
      </c>
      <c r="AP61" s="240" t="s">
        <v>98</v>
      </c>
      <c r="AQ61" s="245"/>
      <c r="AR61" s="239"/>
      <c r="AS61" s="239"/>
      <c r="AT61" s="239"/>
      <c r="AU61" s="240"/>
      <c r="AV61" s="247">
        <f t="shared" si="23"/>
        <v>0</v>
      </c>
      <c r="AW61" s="241"/>
      <c r="AX61" s="241"/>
      <c r="AY61" s="241"/>
      <c r="AZ61" s="241"/>
      <c r="BA61" s="241"/>
      <c r="BB61" s="241"/>
      <c r="BC61" s="241"/>
      <c r="BD61" s="241"/>
      <c r="BE61" s="242"/>
    </row>
    <row r="62" spans="1:57" ht="32.25" thickBot="1" x14ac:dyDescent="0.3">
      <c r="A62" s="1390"/>
      <c r="B62" s="1565" t="s">
        <v>504</v>
      </c>
      <c r="C62" s="1566" t="s">
        <v>344</v>
      </c>
      <c r="D62" s="1653" t="s">
        <v>485</v>
      </c>
      <c r="E62" s="1337">
        <v>10</v>
      </c>
      <c r="F62" s="1338">
        <f>E62-SUM(M62:M66)</f>
        <v>3</v>
      </c>
      <c r="G62" s="865">
        <f t="shared" si="3"/>
        <v>0</v>
      </c>
      <c r="H62" s="212">
        <f t="shared" si="0"/>
        <v>0</v>
      </c>
      <c r="I62" s="213"/>
      <c r="J62" s="213"/>
      <c r="K62" s="213"/>
      <c r="L62" s="211"/>
      <c r="M62" s="1136">
        <f t="shared" si="4"/>
        <v>0</v>
      </c>
      <c r="N62" s="967"/>
      <c r="O62" s="967"/>
      <c r="P62" s="967"/>
      <c r="Q62" s="967"/>
      <c r="R62" s="1000"/>
      <c r="S62" s="1012"/>
      <c r="T62" s="1012"/>
      <c r="U62" s="1012"/>
      <c r="V62" s="967"/>
      <c r="W62" s="967"/>
      <c r="X62" s="1000"/>
      <c r="Y62" s="969"/>
      <c r="Z62" s="1000"/>
      <c r="AA62" s="1013"/>
      <c r="AB62" s="970"/>
      <c r="AC62" s="970"/>
      <c r="AD62" s="970"/>
      <c r="AE62" s="970"/>
      <c r="AF62" s="1014"/>
      <c r="AG62" s="1013"/>
      <c r="AH62" s="1015"/>
      <c r="AI62" s="217"/>
      <c r="AJ62" s="216">
        <f t="shared" ref="AJ62:AJ63" si="27">SUM(AN62:AP62)</f>
        <v>0</v>
      </c>
      <c r="AK62" s="217" t="s">
        <v>97</v>
      </c>
      <c r="AL62" s="213" t="s">
        <v>97</v>
      </c>
      <c r="AM62" s="214" t="s">
        <v>97</v>
      </c>
      <c r="AN62" s="218"/>
      <c r="AO62" s="213"/>
      <c r="AP62" s="214"/>
      <c r="AQ62" s="218" t="s">
        <v>97</v>
      </c>
      <c r="AR62" s="213" t="s">
        <v>97</v>
      </c>
      <c r="AS62" s="213" t="s">
        <v>97</v>
      </c>
      <c r="AT62" s="213" t="s">
        <v>97</v>
      </c>
      <c r="AU62" s="214" t="s">
        <v>97</v>
      </c>
      <c r="AV62" s="219">
        <f t="shared" si="23"/>
        <v>0</v>
      </c>
      <c r="AW62" s="215"/>
      <c r="AX62" s="215"/>
      <c r="AY62" s="215"/>
      <c r="AZ62" s="215"/>
      <c r="BA62" s="215"/>
      <c r="BB62" s="215"/>
      <c r="BC62" s="215"/>
      <c r="BD62" s="215"/>
      <c r="BE62" s="220"/>
    </row>
    <row r="63" spans="1:57" ht="48" thickBot="1" x14ac:dyDescent="0.3">
      <c r="A63" s="1390"/>
      <c r="B63" s="1567"/>
      <c r="C63" s="1568"/>
      <c r="D63" s="1654" t="s">
        <v>490</v>
      </c>
      <c r="E63" s="1332"/>
      <c r="F63" s="1335"/>
      <c r="G63" s="866">
        <f t="shared" si="3"/>
        <v>0</v>
      </c>
      <c r="H63" s="223">
        <f t="shared" si="0"/>
        <v>0</v>
      </c>
      <c r="I63" s="224"/>
      <c r="J63" s="224"/>
      <c r="K63" s="224"/>
      <c r="L63" s="222"/>
      <c r="M63" s="1137">
        <f t="shared" si="4"/>
        <v>0</v>
      </c>
      <c r="N63" s="977"/>
      <c r="O63" s="977"/>
      <c r="P63" s="977"/>
      <c r="Q63" s="977"/>
      <c r="R63" s="1005"/>
      <c r="S63" s="1001"/>
      <c r="T63" s="1001"/>
      <c r="U63" s="1001"/>
      <c r="V63" s="1002"/>
      <c r="W63" s="1002"/>
      <c r="X63" s="982"/>
      <c r="Y63" s="1003"/>
      <c r="Z63" s="982"/>
      <c r="AA63" s="983"/>
      <c r="AB63" s="984"/>
      <c r="AC63" s="984"/>
      <c r="AD63" s="984"/>
      <c r="AE63" s="984"/>
      <c r="AF63" s="985"/>
      <c r="AG63" s="986"/>
      <c r="AH63" s="1006"/>
      <c r="AI63" s="234"/>
      <c r="AJ63" s="233">
        <f t="shared" si="27"/>
        <v>0</v>
      </c>
      <c r="AK63" s="234" t="s">
        <v>98</v>
      </c>
      <c r="AL63" s="224" t="s">
        <v>98</v>
      </c>
      <c r="AM63" s="225" t="s">
        <v>98</v>
      </c>
      <c r="AN63" s="232"/>
      <c r="AO63" s="224"/>
      <c r="AP63" s="225"/>
      <c r="AQ63" s="232" t="s">
        <v>97</v>
      </c>
      <c r="AR63" s="224" t="s">
        <v>97</v>
      </c>
      <c r="AS63" s="224" t="s">
        <v>97</v>
      </c>
      <c r="AT63" s="224" t="s">
        <v>97</v>
      </c>
      <c r="AU63" s="225" t="s">
        <v>97</v>
      </c>
      <c r="AV63" s="219">
        <f t="shared" si="23"/>
        <v>0</v>
      </c>
      <c r="AW63" s="227"/>
      <c r="AX63" s="227"/>
      <c r="AY63" s="227"/>
      <c r="AZ63" s="227"/>
      <c r="BA63" s="227"/>
      <c r="BB63" s="227"/>
      <c r="BC63" s="227"/>
      <c r="BD63" s="227"/>
      <c r="BE63" s="229"/>
    </row>
    <row r="64" spans="1:57" ht="32.25" thickBot="1" x14ac:dyDescent="0.3">
      <c r="A64" s="1390"/>
      <c r="B64" s="1567"/>
      <c r="C64" s="1568"/>
      <c r="D64" s="1654" t="s">
        <v>486</v>
      </c>
      <c r="E64" s="1332"/>
      <c r="F64" s="1335"/>
      <c r="G64" s="866">
        <f t="shared" si="3"/>
        <v>0</v>
      </c>
      <c r="H64" s="223">
        <f t="shared" si="0"/>
        <v>0</v>
      </c>
      <c r="I64" s="224"/>
      <c r="J64" s="224"/>
      <c r="K64" s="224"/>
      <c r="L64" s="222"/>
      <c r="M64" s="1137">
        <f t="shared" si="4"/>
        <v>0</v>
      </c>
      <c r="N64" s="977"/>
      <c r="O64" s="977"/>
      <c r="P64" s="977"/>
      <c r="Q64" s="977"/>
      <c r="R64" s="1005"/>
      <c r="S64" s="1001"/>
      <c r="T64" s="1001"/>
      <c r="U64" s="1001"/>
      <c r="V64" s="1002"/>
      <c r="W64" s="1002"/>
      <c r="X64" s="982"/>
      <c r="Y64" s="1003"/>
      <c r="Z64" s="982"/>
      <c r="AA64" s="983"/>
      <c r="AB64" s="984"/>
      <c r="AC64" s="984"/>
      <c r="AD64" s="984"/>
      <c r="AE64" s="984"/>
      <c r="AF64" s="985"/>
      <c r="AG64" s="986"/>
      <c r="AH64" s="1006"/>
      <c r="AI64" s="234"/>
      <c r="AJ64" s="233">
        <f>SUM(AK64:AM64)</f>
        <v>0</v>
      </c>
      <c r="AK64" s="234"/>
      <c r="AL64" s="224"/>
      <c r="AM64" s="225"/>
      <c r="AN64" s="232" t="s">
        <v>97</v>
      </c>
      <c r="AO64" s="224" t="s">
        <v>97</v>
      </c>
      <c r="AP64" s="225" t="s">
        <v>97</v>
      </c>
      <c r="AQ64" s="232" t="s">
        <v>97</v>
      </c>
      <c r="AR64" s="224" t="s">
        <v>97</v>
      </c>
      <c r="AS64" s="224" t="s">
        <v>97</v>
      </c>
      <c r="AT64" s="224" t="s">
        <v>97</v>
      </c>
      <c r="AU64" s="225" t="s">
        <v>97</v>
      </c>
      <c r="AV64" s="219">
        <f t="shared" si="23"/>
        <v>0</v>
      </c>
      <c r="AW64" s="227"/>
      <c r="AX64" s="227"/>
      <c r="AY64" s="227"/>
      <c r="AZ64" s="227"/>
      <c r="BA64" s="227"/>
      <c r="BB64" s="227"/>
      <c r="BC64" s="227"/>
      <c r="BD64" s="227"/>
      <c r="BE64" s="229"/>
    </row>
    <row r="65" spans="1:57" ht="32.25" thickBot="1" x14ac:dyDescent="0.3">
      <c r="A65" s="1390"/>
      <c r="B65" s="1567"/>
      <c r="C65" s="1568"/>
      <c r="D65" s="1654" t="s">
        <v>15</v>
      </c>
      <c r="E65" s="1332"/>
      <c r="F65" s="1335"/>
      <c r="G65" s="866">
        <f t="shared" si="3"/>
        <v>7</v>
      </c>
      <c r="H65" s="223">
        <f t="shared" si="0"/>
        <v>0</v>
      </c>
      <c r="I65" s="224"/>
      <c r="J65" s="224"/>
      <c r="K65" s="224"/>
      <c r="L65" s="222"/>
      <c r="M65" s="1137">
        <f t="shared" si="4"/>
        <v>7</v>
      </c>
      <c r="N65" s="977"/>
      <c r="O65" s="977"/>
      <c r="P65" s="977"/>
      <c r="Q65" s="977"/>
      <c r="R65" s="1005">
        <v>7</v>
      </c>
      <c r="S65" s="1001">
        <v>3</v>
      </c>
      <c r="T65" s="1001"/>
      <c r="U65" s="1001"/>
      <c r="V65" s="1002">
        <v>4</v>
      </c>
      <c r="W65" s="1002"/>
      <c r="X65" s="982"/>
      <c r="Y65" s="1003">
        <v>7</v>
      </c>
      <c r="Z65" s="982"/>
      <c r="AA65" s="983"/>
      <c r="AB65" s="984"/>
      <c r="AC65" s="984"/>
      <c r="AD65" s="984"/>
      <c r="AE65" s="984">
        <v>2</v>
      </c>
      <c r="AF65" s="985"/>
      <c r="AG65" s="986">
        <v>36</v>
      </c>
      <c r="AH65" s="1006">
        <v>17</v>
      </c>
      <c r="AI65" s="234">
        <v>90</v>
      </c>
      <c r="AJ65" s="233">
        <f t="shared" ref="AJ65:AJ66" si="28">SUM(AQ65:AU65)</f>
        <v>7</v>
      </c>
      <c r="AK65" s="234" t="s">
        <v>98</v>
      </c>
      <c r="AL65" s="224" t="s">
        <v>98</v>
      </c>
      <c r="AM65" s="225" t="s">
        <v>98</v>
      </c>
      <c r="AN65" s="232" t="s">
        <v>97</v>
      </c>
      <c r="AO65" s="224" t="s">
        <v>97</v>
      </c>
      <c r="AP65" s="225" t="s">
        <v>97</v>
      </c>
      <c r="AQ65" s="232"/>
      <c r="AR65" s="224">
        <v>1</v>
      </c>
      <c r="AS65" s="224">
        <v>6</v>
      </c>
      <c r="AT65" s="224"/>
      <c r="AU65" s="225"/>
      <c r="AV65" s="219">
        <f t="shared" si="23"/>
        <v>0</v>
      </c>
      <c r="AW65" s="227"/>
      <c r="AX65" s="227"/>
      <c r="AY65" s="227"/>
      <c r="AZ65" s="227"/>
      <c r="BA65" s="227"/>
      <c r="BB65" s="227"/>
      <c r="BC65" s="227"/>
      <c r="BD65" s="227"/>
      <c r="BE65" s="229"/>
    </row>
    <row r="66" spans="1:57" ht="32.25" thickBot="1" x14ac:dyDescent="0.3">
      <c r="A66" s="1390"/>
      <c r="B66" s="1569"/>
      <c r="C66" s="1571"/>
      <c r="D66" s="1656" t="s">
        <v>491</v>
      </c>
      <c r="E66" s="1333"/>
      <c r="F66" s="1336"/>
      <c r="G66" s="869">
        <f t="shared" si="3"/>
        <v>0</v>
      </c>
      <c r="H66" s="238">
        <f t="shared" si="0"/>
        <v>0</v>
      </c>
      <c r="I66" s="239"/>
      <c r="J66" s="239"/>
      <c r="K66" s="239"/>
      <c r="L66" s="237"/>
      <c r="M66" s="1139">
        <f t="shared" si="4"/>
        <v>0</v>
      </c>
      <c r="N66" s="992"/>
      <c r="O66" s="992"/>
      <c r="P66" s="992"/>
      <c r="Q66" s="992"/>
      <c r="R66" s="1007"/>
      <c r="S66" s="1016"/>
      <c r="T66" s="1016"/>
      <c r="U66" s="1016"/>
      <c r="V66" s="992"/>
      <c r="W66" s="992"/>
      <c r="X66" s="1007"/>
      <c r="Y66" s="991"/>
      <c r="Z66" s="1007"/>
      <c r="AA66" s="1010"/>
      <c r="AB66" s="1017"/>
      <c r="AC66" s="1017"/>
      <c r="AD66" s="1017"/>
      <c r="AE66" s="1017"/>
      <c r="AF66" s="1018"/>
      <c r="AG66" s="1010"/>
      <c r="AH66" s="1011"/>
      <c r="AI66" s="244"/>
      <c r="AJ66" s="246">
        <f t="shared" si="28"/>
        <v>0</v>
      </c>
      <c r="AK66" s="244" t="s">
        <v>97</v>
      </c>
      <c r="AL66" s="239" t="s">
        <v>97</v>
      </c>
      <c r="AM66" s="240" t="s">
        <v>97</v>
      </c>
      <c r="AN66" s="245" t="s">
        <v>97</v>
      </c>
      <c r="AO66" s="239" t="s">
        <v>98</v>
      </c>
      <c r="AP66" s="240" t="s">
        <v>98</v>
      </c>
      <c r="AQ66" s="245"/>
      <c r="AR66" s="239"/>
      <c r="AS66" s="239"/>
      <c r="AT66" s="239"/>
      <c r="AU66" s="240"/>
      <c r="AV66" s="247">
        <f t="shared" si="23"/>
        <v>0</v>
      </c>
      <c r="AW66" s="241"/>
      <c r="AX66" s="241"/>
      <c r="AY66" s="241"/>
      <c r="AZ66" s="241"/>
      <c r="BA66" s="241"/>
      <c r="BB66" s="241"/>
      <c r="BC66" s="241"/>
      <c r="BD66" s="241"/>
      <c r="BE66" s="242"/>
    </row>
    <row r="67" spans="1:57" ht="31.9" customHeight="1" thickBot="1" x14ac:dyDescent="0.3">
      <c r="A67" s="1390"/>
      <c r="B67" s="1565" t="s">
        <v>505</v>
      </c>
      <c r="C67" s="1566" t="s">
        <v>345</v>
      </c>
      <c r="D67" s="1653" t="s">
        <v>485</v>
      </c>
      <c r="E67" s="1337">
        <v>14</v>
      </c>
      <c r="F67" s="1338">
        <f>E67-SUM(M67:M71)</f>
        <v>0</v>
      </c>
      <c r="G67" s="865">
        <f t="shared" si="3"/>
        <v>0</v>
      </c>
      <c r="H67" s="212">
        <f t="shared" si="0"/>
        <v>0</v>
      </c>
      <c r="I67" s="213"/>
      <c r="J67" s="213"/>
      <c r="K67" s="213"/>
      <c r="L67" s="211"/>
      <c r="M67" s="1136">
        <f t="shared" si="4"/>
        <v>0</v>
      </c>
      <c r="N67" s="967"/>
      <c r="O67" s="967"/>
      <c r="P67" s="967"/>
      <c r="Q67" s="967"/>
      <c r="R67" s="1000"/>
      <c r="S67" s="1012"/>
      <c r="T67" s="1012"/>
      <c r="U67" s="1012"/>
      <c r="V67" s="967"/>
      <c r="W67" s="967"/>
      <c r="X67" s="1000"/>
      <c r="Y67" s="969"/>
      <c r="Z67" s="1000"/>
      <c r="AA67" s="1013"/>
      <c r="AB67" s="970"/>
      <c r="AC67" s="970"/>
      <c r="AD67" s="970"/>
      <c r="AE67" s="970"/>
      <c r="AF67" s="1014"/>
      <c r="AG67" s="1013"/>
      <c r="AH67" s="1015"/>
      <c r="AI67" s="217"/>
      <c r="AJ67" s="216">
        <f t="shared" ref="AJ67:AJ68" si="29">SUM(AN67:AP67)</f>
        <v>0</v>
      </c>
      <c r="AK67" s="217" t="s">
        <v>97</v>
      </c>
      <c r="AL67" s="213" t="s">
        <v>97</v>
      </c>
      <c r="AM67" s="214" t="s">
        <v>97</v>
      </c>
      <c r="AN67" s="218"/>
      <c r="AO67" s="213"/>
      <c r="AP67" s="214"/>
      <c r="AQ67" s="218" t="s">
        <v>97</v>
      </c>
      <c r="AR67" s="213" t="s">
        <v>97</v>
      </c>
      <c r="AS67" s="213" t="s">
        <v>97</v>
      </c>
      <c r="AT67" s="213" t="s">
        <v>97</v>
      </c>
      <c r="AU67" s="214" t="s">
        <v>97</v>
      </c>
      <c r="AV67" s="219">
        <f t="shared" si="23"/>
        <v>0</v>
      </c>
      <c r="AW67" s="215"/>
      <c r="AX67" s="215"/>
      <c r="AY67" s="215"/>
      <c r="AZ67" s="215"/>
      <c r="BA67" s="215"/>
      <c r="BB67" s="215"/>
      <c r="BC67" s="215"/>
      <c r="BD67" s="215"/>
      <c r="BE67" s="220"/>
    </row>
    <row r="68" spans="1:57" ht="48" thickBot="1" x14ac:dyDescent="0.3">
      <c r="A68" s="1390"/>
      <c r="B68" s="1567"/>
      <c r="C68" s="1568"/>
      <c r="D68" s="1654" t="s">
        <v>490</v>
      </c>
      <c r="E68" s="1332"/>
      <c r="F68" s="1335"/>
      <c r="G68" s="866">
        <f t="shared" si="3"/>
        <v>0</v>
      </c>
      <c r="H68" s="223">
        <f t="shared" si="0"/>
        <v>0</v>
      </c>
      <c r="I68" s="224"/>
      <c r="J68" s="224"/>
      <c r="K68" s="224"/>
      <c r="L68" s="222"/>
      <c r="M68" s="1137">
        <f t="shared" si="4"/>
        <v>0</v>
      </c>
      <c r="N68" s="977"/>
      <c r="O68" s="977"/>
      <c r="P68" s="977"/>
      <c r="Q68" s="977"/>
      <c r="R68" s="1005"/>
      <c r="S68" s="1001"/>
      <c r="T68" s="1001"/>
      <c r="U68" s="1001"/>
      <c r="V68" s="1002"/>
      <c r="W68" s="1002"/>
      <c r="X68" s="982"/>
      <c r="Y68" s="1003"/>
      <c r="Z68" s="982"/>
      <c r="AA68" s="983"/>
      <c r="AB68" s="984"/>
      <c r="AC68" s="984"/>
      <c r="AD68" s="984"/>
      <c r="AE68" s="984"/>
      <c r="AF68" s="985"/>
      <c r="AG68" s="986"/>
      <c r="AH68" s="1006"/>
      <c r="AI68" s="234"/>
      <c r="AJ68" s="233">
        <f t="shared" si="29"/>
        <v>0</v>
      </c>
      <c r="AK68" s="234" t="s">
        <v>98</v>
      </c>
      <c r="AL68" s="224" t="s">
        <v>98</v>
      </c>
      <c r="AM68" s="225" t="s">
        <v>98</v>
      </c>
      <c r="AN68" s="232"/>
      <c r="AO68" s="224"/>
      <c r="AP68" s="225"/>
      <c r="AQ68" s="232" t="s">
        <v>97</v>
      </c>
      <c r="AR68" s="224" t="s">
        <v>97</v>
      </c>
      <c r="AS68" s="224" t="s">
        <v>97</v>
      </c>
      <c r="AT68" s="224" t="s">
        <v>97</v>
      </c>
      <c r="AU68" s="225" t="s">
        <v>97</v>
      </c>
      <c r="AV68" s="219">
        <f t="shared" si="23"/>
        <v>0</v>
      </c>
      <c r="AW68" s="227"/>
      <c r="AX68" s="227"/>
      <c r="AY68" s="227"/>
      <c r="AZ68" s="227"/>
      <c r="BA68" s="227"/>
      <c r="BB68" s="227"/>
      <c r="BC68" s="227"/>
      <c r="BD68" s="227"/>
      <c r="BE68" s="229"/>
    </row>
    <row r="69" spans="1:57" ht="32.25" thickBot="1" x14ac:dyDescent="0.3">
      <c r="A69" s="1390"/>
      <c r="B69" s="1567"/>
      <c r="C69" s="1568"/>
      <c r="D69" s="1654" t="s">
        <v>486</v>
      </c>
      <c r="E69" s="1332"/>
      <c r="F69" s="1335"/>
      <c r="G69" s="866">
        <f t="shared" si="3"/>
        <v>0</v>
      </c>
      <c r="H69" s="223">
        <f t="shared" si="0"/>
        <v>0</v>
      </c>
      <c r="I69" s="224"/>
      <c r="J69" s="224"/>
      <c r="K69" s="224"/>
      <c r="L69" s="222"/>
      <c r="M69" s="1137">
        <f t="shared" si="4"/>
        <v>0</v>
      </c>
      <c r="N69" s="977"/>
      <c r="O69" s="977"/>
      <c r="P69" s="977"/>
      <c r="Q69" s="977"/>
      <c r="R69" s="1005"/>
      <c r="S69" s="1001"/>
      <c r="T69" s="1001"/>
      <c r="U69" s="1001"/>
      <c r="V69" s="1002"/>
      <c r="W69" s="1002"/>
      <c r="X69" s="982"/>
      <c r="Y69" s="1003"/>
      <c r="Z69" s="982"/>
      <c r="AA69" s="983"/>
      <c r="AB69" s="984"/>
      <c r="AC69" s="984"/>
      <c r="AD69" s="984"/>
      <c r="AE69" s="984"/>
      <c r="AF69" s="985"/>
      <c r="AG69" s="986"/>
      <c r="AH69" s="1006"/>
      <c r="AI69" s="234"/>
      <c r="AJ69" s="233">
        <f>SUM(AK69:AM69)</f>
        <v>0</v>
      </c>
      <c r="AK69" s="234"/>
      <c r="AL69" s="224"/>
      <c r="AM69" s="225"/>
      <c r="AN69" s="232" t="s">
        <v>97</v>
      </c>
      <c r="AO69" s="224" t="s">
        <v>97</v>
      </c>
      <c r="AP69" s="225" t="s">
        <v>97</v>
      </c>
      <c r="AQ69" s="232" t="s">
        <v>97</v>
      </c>
      <c r="AR69" s="224" t="s">
        <v>97</v>
      </c>
      <c r="AS69" s="224" t="s">
        <v>97</v>
      </c>
      <c r="AT69" s="224" t="s">
        <v>97</v>
      </c>
      <c r="AU69" s="225" t="s">
        <v>97</v>
      </c>
      <c r="AV69" s="219">
        <f t="shared" si="23"/>
        <v>0</v>
      </c>
      <c r="AW69" s="227"/>
      <c r="AX69" s="227"/>
      <c r="AY69" s="227"/>
      <c r="AZ69" s="227"/>
      <c r="BA69" s="227"/>
      <c r="BB69" s="227"/>
      <c r="BC69" s="227"/>
      <c r="BD69" s="227"/>
      <c r="BE69" s="229"/>
    </row>
    <row r="70" spans="1:57" ht="32.25" thickBot="1" x14ac:dyDescent="0.3">
      <c r="A70" s="1390"/>
      <c r="B70" s="1567"/>
      <c r="C70" s="1568"/>
      <c r="D70" s="1654" t="s">
        <v>15</v>
      </c>
      <c r="E70" s="1332"/>
      <c r="F70" s="1335"/>
      <c r="G70" s="866">
        <f t="shared" si="3"/>
        <v>14</v>
      </c>
      <c r="H70" s="223">
        <f t="shared" si="0"/>
        <v>0</v>
      </c>
      <c r="I70" s="224"/>
      <c r="J70" s="224"/>
      <c r="K70" s="224"/>
      <c r="L70" s="222"/>
      <c r="M70" s="1137">
        <f t="shared" si="4"/>
        <v>14</v>
      </c>
      <c r="N70" s="977"/>
      <c r="O70" s="977"/>
      <c r="P70" s="977"/>
      <c r="Q70" s="977"/>
      <c r="R70" s="1005">
        <v>14</v>
      </c>
      <c r="S70" s="1001">
        <v>1</v>
      </c>
      <c r="T70" s="1001"/>
      <c r="U70" s="1001"/>
      <c r="V70" s="1002">
        <v>3</v>
      </c>
      <c r="W70" s="1002">
        <v>10</v>
      </c>
      <c r="X70" s="982"/>
      <c r="Y70" s="1003">
        <v>11</v>
      </c>
      <c r="Z70" s="982">
        <v>3</v>
      </c>
      <c r="AA70" s="983"/>
      <c r="AB70" s="984">
        <v>3</v>
      </c>
      <c r="AC70" s="984">
        <v>3</v>
      </c>
      <c r="AD70" s="984"/>
      <c r="AE70" s="984"/>
      <c r="AF70" s="985"/>
      <c r="AG70" s="986">
        <v>50</v>
      </c>
      <c r="AH70" s="1006">
        <v>30</v>
      </c>
      <c r="AI70" s="234">
        <v>101</v>
      </c>
      <c r="AJ70" s="233">
        <f t="shared" ref="AJ70:AJ71" si="30">SUM(AQ70:AU70)</f>
        <v>14</v>
      </c>
      <c r="AK70" s="234" t="s">
        <v>98</v>
      </c>
      <c r="AL70" s="224" t="s">
        <v>98</v>
      </c>
      <c r="AM70" s="225" t="s">
        <v>98</v>
      </c>
      <c r="AN70" s="232" t="s">
        <v>97</v>
      </c>
      <c r="AO70" s="224" t="s">
        <v>97</v>
      </c>
      <c r="AP70" s="225" t="s">
        <v>97</v>
      </c>
      <c r="AQ70" s="232"/>
      <c r="AR70" s="224">
        <v>2</v>
      </c>
      <c r="AS70" s="224">
        <v>10</v>
      </c>
      <c r="AT70" s="224"/>
      <c r="AU70" s="225">
        <v>2</v>
      </c>
      <c r="AV70" s="219">
        <f t="shared" si="23"/>
        <v>0</v>
      </c>
      <c r="AW70" s="227"/>
      <c r="AX70" s="227"/>
      <c r="AY70" s="227"/>
      <c r="AZ70" s="227"/>
      <c r="BA70" s="227"/>
      <c r="BB70" s="227"/>
      <c r="BC70" s="227"/>
      <c r="BD70" s="227"/>
      <c r="BE70" s="229"/>
    </row>
    <row r="71" spans="1:57" ht="32.25" thickBot="1" x14ac:dyDescent="0.3">
      <c r="A71" s="1390"/>
      <c r="B71" s="1569"/>
      <c r="C71" s="1571"/>
      <c r="D71" s="1656" t="s">
        <v>491</v>
      </c>
      <c r="E71" s="1333"/>
      <c r="F71" s="1336"/>
      <c r="G71" s="869">
        <f t="shared" si="3"/>
        <v>0</v>
      </c>
      <c r="H71" s="238">
        <f t="shared" si="0"/>
        <v>0</v>
      </c>
      <c r="I71" s="239"/>
      <c r="J71" s="239"/>
      <c r="K71" s="239"/>
      <c r="L71" s="237"/>
      <c r="M71" s="1139">
        <f t="shared" si="4"/>
        <v>0</v>
      </c>
      <c r="N71" s="992"/>
      <c r="O71" s="992"/>
      <c r="P71" s="992"/>
      <c r="Q71" s="992"/>
      <c r="R71" s="1007"/>
      <c r="S71" s="1016"/>
      <c r="T71" s="1016"/>
      <c r="U71" s="1016"/>
      <c r="V71" s="992"/>
      <c r="W71" s="992"/>
      <c r="X71" s="1007"/>
      <c r="Y71" s="991"/>
      <c r="Z71" s="1007"/>
      <c r="AA71" s="1010"/>
      <c r="AB71" s="1017"/>
      <c r="AC71" s="1017"/>
      <c r="AD71" s="1017"/>
      <c r="AE71" s="1017"/>
      <c r="AF71" s="1018"/>
      <c r="AG71" s="1010"/>
      <c r="AH71" s="1011"/>
      <c r="AI71" s="244"/>
      <c r="AJ71" s="246">
        <f t="shared" si="30"/>
        <v>0</v>
      </c>
      <c r="AK71" s="244" t="s">
        <v>97</v>
      </c>
      <c r="AL71" s="239" t="s">
        <v>97</v>
      </c>
      <c r="AM71" s="240" t="s">
        <v>97</v>
      </c>
      <c r="AN71" s="245" t="s">
        <v>97</v>
      </c>
      <c r="AO71" s="239" t="s">
        <v>98</v>
      </c>
      <c r="AP71" s="240" t="s">
        <v>98</v>
      </c>
      <c r="AQ71" s="245"/>
      <c r="AR71" s="239"/>
      <c r="AS71" s="239"/>
      <c r="AT71" s="239"/>
      <c r="AU71" s="240"/>
      <c r="AV71" s="247">
        <f t="shared" si="23"/>
        <v>0</v>
      </c>
      <c r="AW71" s="241"/>
      <c r="AX71" s="241"/>
      <c r="AY71" s="241"/>
      <c r="AZ71" s="241"/>
      <c r="BA71" s="241"/>
      <c r="BB71" s="241"/>
      <c r="BC71" s="241"/>
      <c r="BD71" s="241"/>
      <c r="BE71" s="242"/>
    </row>
    <row r="72" spans="1:57" ht="32.25" thickBot="1" x14ac:dyDescent="0.3">
      <c r="A72" s="1390"/>
      <c r="B72" s="1565" t="s">
        <v>129</v>
      </c>
      <c r="C72" s="1566" t="s">
        <v>346</v>
      </c>
      <c r="D72" s="1653" t="s">
        <v>485</v>
      </c>
      <c r="E72" s="1337">
        <v>30</v>
      </c>
      <c r="F72" s="1338">
        <f>E72-SUM(M72:M76)</f>
        <v>0</v>
      </c>
      <c r="G72" s="865">
        <f t="shared" ref="G72:G135" si="31">SUM(M72,AV72)</f>
        <v>0</v>
      </c>
      <c r="H72" s="212">
        <f t="shared" si="0"/>
        <v>0</v>
      </c>
      <c r="I72" s="213"/>
      <c r="J72" s="213"/>
      <c r="K72" s="213"/>
      <c r="L72" s="211"/>
      <c r="M72" s="1136">
        <f t="shared" si="4"/>
        <v>0</v>
      </c>
      <c r="N72" s="967"/>
      <c r="O72" s="967"/>
      <c r="P72" s="967"/>
      <c r="Q72" s="967"/>
      <c r="R72" s="1000"/>
      <c r="S72" s="1012"/>
      <c r="T72" s="1012"/>
      <c r="U72" s="1012"/>
      <c r="V72" s="967"/>
      <c r="W72" s="967"/>
      <c r="X72" s="1000"/>
      <c r="Y72" s="969"/>
      <c r="Z72" s="1000"/>
      <c r="AA72" s="1013"/>
      <c r="AB72" s="970"/>
      <c r="AC72" s="970"/>
      <c r="AD72" s="970"/>
      <c r="AE72" s="970"/>
      <c r="AF72" s="1014"/>
      <c r="AG72" s="1013"/>
      <c r="AH72" s="1015"/>
      <c r="AI72" s="217"/>
      <c r="AJ72" s="216">
        <f t="shared" ref="AJ72:AJ73" si="32">SUM(AN72:AP72)</f>
        <v>0</v>
      </c>
      <c r="AK72" s="217" t="s">
        <v>97</v>
      </c>
      <c r="AL72" s="213" t="s">
        <v>97</v>
      </c>
      <c r="AM72" s="214" t="s">
        <v>97</v>
      </c>
      <c r="AN72" s="218"/>
      <c r="AO72" s="213"/>
      <c r="AP72" s="214"/>
      <c r="AQ72" s="218" t="s">
        <v>97</v>
      </c>
      <c r="AR72" s="213" t="s">
        <v>97</v>
      </c>
      <c r="AS72" s="213" t="s">
        <v>97</v>
      </c>
      <c r="AT72" s="213" t="s">
        <v>97</v>
      </c>
      <c r="AU72" s="214" t="s">
        <v>97</v>
      </c>
      <c r="AV72" s="219">
        <f t="shared" si="23"/>
        <v>0</v>
      </c>
      <c r="AW72" s="215"/>
      <c r="AX72" s="215"/>
      <c r="AY72" s="215"/>
      <c r="AZ72" s="215"/>
      <c r="BA72" s="215"/>
      <c r="BB72" s="215"/>
      <c r="BC72" s="215"/>
      <c r="BD72" s="215"/>
      <c r="BE72" s="220"/>
    </row>
    <row r="73" spans="1:57" ht="48" thickBot="1" x14ac:dyDescent="0.3">
      <c r="A73" s="1390"/>
      <c r="B73" s="1567"/>
      <c r="C73" s="1568"/>
      <c r="D73" s="1654" t="s">
        <v>490</v>
      </c>
      <c r="E73" s="1332"/>
      <c r="F73" s="1335"/>
      <c r="G73" s="866">
        <f t="shared" si="31"/>
        <v>0</v>
      </c>
      <c r="H73" s="223">
        <f t="shared" si="0"/>
        <v>0</v>
      </c>
      <c r="I73" s="224"/>
      <c r="J73" s="224"/>
      <c r="K73" s="224"/>
      <c r="L73" s="222"/>
      <c r="M73" s="1137">
        <f t="shared" si="4"/>
        <v>0</v>
      </c>
      <c r="N73" s="977"/>
      <c r="O73" s="977"/>
      <c r="P73" s="977"/>
      <c r="Q73" s="977"/>
      <c r="R73" s="1005"/>
      <c r="S73" s="1001"/>
      <c r="T73" s="1001"/>
      <c r="U73" s="1001"/>
      <c r="V73" s="1002"/>
      <c r="W73" s="1002"/>
      <c r="X73" s="982"/>
      <c r="Y73" s="1003"/>
      <c r="Z73" s="982"/>
      <c r="AA73" s="983"/>
      <c r="AB73" s="984"/>
      <c r="AC73" s="984"/>
      <c r="AD73" s="984"/>
      <c r="AE73" s="984"/>
      <c r="AF73" s="985"/>
      <c r="AG73" s="986"/>
      <c r="AH73" s="1006"/>
      <c r="AI73" s="234"/>
      <c r="AJ73" s="233">
        <f t="shared" si="32"/>
        <v>0</v>
      </c>
      <c r="AK73" s="234" t="s">
        <v>98</v>
      </c>
      <c r="AL73" s="224" t="s">
        <v>98</v>
      </c>
      <c r="AM73" s="225" t="s">
        <v>98</v>
      </c>
      <c r="AN73" s="232"/>
      <c r="AO73" s="224"/>
      <c r="AP73" s="225"/>
      <c r="AQ73" s="232" t="s">
        <v>97</v>
      </c>
      <c r="AR73" s="224" t="s">
        <v>97</v>
      </c>
      <c r="AS73" s="224" t="s">
        <v>97</v>
      </c>
      <c r="AT73" s="224" t="s">
        <v>97</v>
      </c>
      <c r="AU73" s="225" t="s">
        <v>97</v>
      </c>
      <c r="AV73" s="219">
        <f t="shared" si="23"/>
        <v>0</v>
      </c>
      <c r="AW73" s="227"/>
      <c r="AX73" s="227"/>
      <c r="AY73" s="227"/>
      <c r="AZ73" s="227"/>
      <c r="BA73" s="227"/>
      <c r="BB73" s="227"/>
      <c r="BC73" s="227"/>
      <c r="BD73" s="227"/>
      <c r="BE73" s="229"/>
    </row>
    <row r="74" spans="1:57" ht="32.25" thickBot="1" x14ac:dyDescent="0.3">
      <c r="A74" s="1390"/>
      <c r="B74" s="1567"/>
      <c r="C74" s="1568"/>
      <c r="D74" s="1654" t="s">
        <v>486</v>
      </c>
      <c r="E74" s="1332"/>
      <c r="F74" s="1335"/>
      <c r="G74" s="866">
        <f t="shared" si="31"/>
        <v>0</v>
      </c>
      <c r="H74" s="223">
        <f t="shared" si="0"/>
        <v>0</v>
      </c>
      <c r="I74" s="224"/>
      <c r="J74" s="224"/>
      <c r="K74" s="224"/>
      <c r="L74" s="222"/>
      <c r="M74" s="1137">
        <f t="shared" si="4"/>
        <v>0</v>
      </c>
      <c r="N74" s="977"/>
      <c r="O74" s="977"/>
      <c r="P74" s="977"/>
      <c r="Q74" s="977"/>
      <c r="R74" s="1005"/>
      <c r="S74" s="1001"/>
      <c r="T74" s="1001"/>
      <c r="U74" s="1001"/>
      <c r="V74" s="1002"/>
      <c r="W74" s="1002"/>
      <c r="X74" s="982"/>
      <c r="Y74" s="1003"/>
      <c r="Z74" s="982"/>
      <c r="AA74" s="983"/>
      <c r="AB74" s="984"/>
      <c r="AC74" s="984"/>
      <c r="AD74" s="984"/>
      <c r="AE74" s="984"/>
      <c r="AF74" s="985"/>
      <c r="AG74" s="986"/>
      <c r="AH74" s="1006"/>
      <c r="AI74" s="234"/>
      <c r="AJ74" s="233">
        <f>SUM(AK74:AM74)</f>
        <v>0</v>
      </c>
      <c r="AK74" s="234"/>
      <c r="AL74" s="224"/>
      <c r="AM74" s="225"/>
      <c r="AN74" s="232" t="s">
        <v>97</v>
      </c>
      <c r="AO74" s="224" t="s">
        <v>97</v>
      </c>
      <c r="AP74" s="225" t="s">
        <v>97</v>
      </c>
      <c r="AQ74" s="232" t="s">
        <v>97</v>
      </c>
      <c r="AR74" s="224" t="s">
        <v>97</v>
      </c>
      <c r="AS74" s="224" t="s">
        <v>97</v>
      </c>
      <c r="AT74" s="224" t="s">
        <v>97</v>
      </c>
      <c r="AU74" s="225" t="s">
        <v>97</v>
      </c>
      <c r="AV74" s="219">
        <f t="shared" si="23"/>
        <v>0</v>
      </c>
      <c r="AW74" s="227"/>
      <c r="AX74" s="227"/>
      <c r="AY74" s="227"/>
      <c r="AZ74" s="227"/>
      <c r="BA74" s="227"/>
      <c r="BB74" s="227"/>
      <c r="BC74" s="227"/>
      <c r="BD74" s="227"/>
      <c r="BE74" s="229"/>
    </row>
    <row r="75" spans="1:57" ht="32.25" thickBot="1" x14ac:dyDescent="0.3">
      <c r="A75" s="1390"/>
      <c r="B75" s="1567"/>
      <c r="C75" s="1568"/>
      <c r="D75" s="1654" t="s">
        <v>15</v>
      </c>
      <c r="E75" s="1332"/>
      <c r="F75" s="1335"/>
      <c r="G75" s="866">
        <f t="shared" si="31"/>
        <v>31</v>
      </c>
      <c r="H75" s="223">
        <f t="shared" si="0"/>
        <v>1</v>
      </c>
      <c r="I75" s="224"/>
      <c r="J75" s="224"/>
      <c r="K75" s="224">
        <v>1</v>
      </c>
      <c r="L75" s="222"/>
      <c r="M75" s="1137">
        <f t="shared" si="4"/>
        <v>30</v>
      </c>
      <c r="N75" s="977"/>
      <c r="O75" s="977"/>
      <c r="P75" s="977"/>
      <c r="Q75" s="977"/>
      <c r="R75" s="1005">
        <v>30</v>
      </c>
      <c r="S75" s="1001"/>
      <c r="T75" s="1001"/>
      <c r="U75" s="1001"/>
      <c r="V75" s="1002">
        <v>30</v>
      </c>
      <c r="W75" s="1002"/>
      <c r="X75" s="982"/>
      <c r="Y75" s="1003">
        <v>29</v>
      </c>
      <c r="Z75" s="982">
        <v>1</v>
      </c>
      <c r="AA75" s="983"/>
      <c r="AB75" s="984">
        <v>9</v>
      </c>
      <c r="AC75" s="984">
        <v>5</v>
      </c>
      <c r="AD75" s="984">
        <v>1</v>
      </c>
      <c r="AE75" s="984">
        <v>15</v>
      </c>
      <c r="AF75" s="985">
        <v>1</v>
      </c>
      <c r="AG75" s="986">
        <v>41</v>
      </c>
      <c r="AH75" s="1006">
        <v>18</v>
      </c>
      <c r="AI75" s="234">
        <v>119</v>
      </c>
      <c r="AJ75" s="233">
        <f t="shared" ref="AJ75:AJ76" si="33">SUM(AQ75:AU75)</f>
        <v>30</v>
      </c>
      <c r="AK75" s="234" t="s">
        <v>98</v>
      </c>
      <c r="AL75" s="224" t="s">
        <v>98</v>
      </c>
      <c r="AM75" s="225" t="s">
        <v>98</v>
      </c>
      <c r="AN75" s="232" t="s">
        <v>97</v>
      </c>
      <c r="AO75" s="224" t="s">
        <v>97</v>
      </c>
      <c r="AP75" s="225" t="s">
        <v>97</v>
      </c>
      <c r="AQ75" s="232"/>
      <c r="AR75" s="224">
        <v>3</v>
      </c>
      <c r="AS75" s="224">
        <v>11</v>
      </c>
      <c r="AT75" s="224">
        <v>13</v>
      </c>
      <c r="AU75" s="225">
        <v>3</v>
      </c>
      <c r="AV75" s="219">
        <f t="shared" si="23"/>
        <v>1</v>
      </c>
      <c r="AW75" s="227"/>
      <c r="AX75" s="227"/>
      <c r="AY75" s="227">
        <v>1</v>
      </c>
      <c r="AZ75" s="227"/>
      <c r="BA75" s="227"/>
      <c r="BB75" s="227"/>
      <c r="BC75" s="227"/>
      <c r="BD75" s="227"/>
      <c r="BE75" s="229"/>
    </row>
    <row r="76" spans="1:57" ht="32.25" thickBot="1" x14ac:dyDescent="0.3">
      <c r="A76" s="1390"/>
      <c r="B76" s="1569"/>
      <c r="C76" s="1571"/>
      <c r="D76" s="1656" t="s">
        <v>491</v>
      </c>
      <c r="E76" s="1333"/>
      <c r="F76" s="1336"/>
      <c r="G76" s="869">
        <f t="shared" si="31"/>
        <v>0</v>
      </c>
      <c r="H76" s="238">
        <f t="shared" si="0"/>
        <v>0</v>
      </c>
      <c r="I76" s="239"/>
      <c r="J76" s="239"/>
      <c r="K76" s="239"/>
      <c r="L76" s="237"/>
      <c r="M76" s="1139">
        <f t="shared" si="4"/>
        <v>0</v>
      </c>
      <c r="N76" s="992"/>
      <c r="O76" s="992"/>
      <c r="P76" s="992"/>
      <c r="Q76" s="992"/>
      <c r="R76" s="1007"/>
      <c r="S76" s="1016"/>
      <c r="T76" s="1016"/>
      <c r="U76" s="1016"/>
      <c r="V76" s="992"/>
      <c r="W76" s="992"/>
      <c r="X76" s="1007"/>
      <c r="Y76" s="991"/>
      <c r="Z76" s="1007"/>
      <c r="AA76" s="1010"/>
      <c r="AB76" s="1017"/>
      <c r="AC76" s="1017"/>
      <c r="AD76" s="1017"/>
      <c r="AE76" s="1017"/>
      <c r="AF76" s="1018"/>
      <c r="AG76" s="1010"/>
      <c r="AH76" s="1011"/>
      <c r="AI76" s="244"/>
      <c r="AJ76" s="246">
        <f t="shared" si="33"/>
        <v>0</v>
      </c>
      <c r="AK76" s="244" t="s">
        <v>97</v>
      </c>
      <c r="AL76" s="239" t="s">
        <v>97</v>
      </c>
      <c r="AM76" s="240" t="s">
        <v>97</v>
      </c>
      <c r="AN76" s="245" t="s">
        <v>97</v>
      </c>
      <c r="AO76" s="239" t="s">
        <v>98</v>
      </c>
      <c r="AP76" s="240" t="s">
        <v>98</v>
      </c>
      <c r="AQ76" s="245"/>
      <c r="AR76" s="239"/>
      <c r="AS76" s="239"/>
      <c r="AT76" s="239"/>
      <c r="AU76" s="240"/>
      <c r="AV76" s="247">
        <f t="shared" si="23"/>
        <v>0</v>
      </c>
      <c r="AW76" s="241"/>
      <c r="AX76" s="241"/>
      <c r="AY76" s="241"/>
      <c r="AZ76" s="241"/>
      <c r="BA76" s="241"/>
      <c r="BB76" s="241"/>
      <c r="BC76" s="241"/>
      <c r="BD76" s="241"/>
      <c r="BE76" s="242"/>
    </row>
    <row r="77" spans="1:57" ht="31.9" customHeight="1" thickBot="1" x14ac:dyDescent="0.3">
      <c r="A77" s="1390"/>
      <c r="B77" s="1565" t="s">
        <v>506</v>
      </c>
      <c r="C77" s="1566" t="s">
        <v>347</v>
      </c>
      <c r="D77" s="1653" t="s">
        <v>485</v>
      </c>
      <c r="E77" s="1337">
        <v>20</v>
      </c>
      <c r="F77" s="1338">
        <f>E77-SUM(M77:M81)</f>
        <v>0</v>
      </c>
      <c r="G77" s="865">
        <f t="shared" si="31"/>
        <v>0</v>
      </c>
      <c r="H77" s="212">
        <f t="shared" si="0"/>
        <v>0</v>
      </c>
      <c r="I77" s="213"/>
      <c r="J77" s="213"/>
      <c r="K77" s="213"/>
      <c r="L77" s="211"/>
      <c r="M77" s="1136">
        <f t="shared" si="4"/>
        <v>0</v>
      </c>
      <c r="N77" s="967"/>
      <c r="O77" s="967"/>
      <c r="P77" s="967"/>
      <c r="Q77" s="967"/>
      <c r="R77" s="1000"/>
      <c r="S77" s="1012"/>
      <c r="T77" s="1012"/>
      <c r="U77" s="1012"/>
      <c r="V77" s="967"/>
      <c r="W77" s="967"/>
      <c r="X77" s="1000"/>
      <c r="Y77" s="969"/>
      <c r="Z77" s="1000"/>
      <c r="AA77" s="1013"/>
      <c r="AB77" s="970"/>
      <c r="AC77" s="970"/>
      <c r="AD77" s="970"/>
      <c r="AE77" s="970"/>
      <c r="AF77" s="1014"/>
      <c r="AG77" s="1013"/>
      <c r="AH77" s="1015"/>
      <c r="AI77" s="217"/>
      <c r="AJ77" s="216">
        <f t="shared" ref="AJ77:AJ78" si="34">SUM(AN77:AP77)</f>
        <v>0</v>
      </c>
      <c r="AK77" s="217" t="s">
        <v>97</v>
      </c>
      <c r="AL77" s="213" t="s">
        <v>97</v>
      </c>
      <c r="AM77" s="214" t="s">
        <v>97</v>
      </c>
      <c r="AN77" s="218"/>
      <c r="AO77" s="213"/>
      <c r="AP77" s="214"/>
      <c r="AQ77" s="218" t="s">
        <v>97</v>
      </c>
      <c r="AR77" s="213" t="s">
        <v>97</v>
      </c>
      <c r="AS77" s="213" t="s">
        <v>97</v>
      </c>
      <c r="AT77" s="213" t="s">
        <v>97</v>
      </c>
      <c r="AU77" s="214" t="s">
        <v>97</v>
      </c>
      <c r="AV77" s="219">
        <f t="shared" si="23"/>
        <v>0</v>
      </c>
      <c r="AW77" s="215"/>
      <c r="AX77" s="215"/>
      <c r="AY77" s="215"/>
      <c r="AZ77" s="215"/>
      <c r="BA77" s="215"/>
      <c r="BB77" s="215"/>
      <c r="BC77" s="215"/>
      <c r="BD77" s="215"/>
      <c r="BE77" s="220"/>
    </row>
    <row r="78" spans="1:57" ht="48" thickBot="1" x14ac:dyDescent="0.3">
      <c r="A78" s="1390"/>
      <c r="B78" s="1567"/>
      <c r="C78" s="1568"/>
      <c r="D78" s="1654" t="s">
        <v>490</v>
      </c>
      <c r="E78" s="1332"/>
      <c r="F78" s="1335"/>
      <c r="G78" s="866">
        <f t="shared" si="31"/>
        <v>0</v>
      </c>
      <c r="H78" s="223">
        <f t="shared" si="0"/>
        <v>0</v>
      </c>
      <c r="I78" s="224"/>
      <c r="J78" s="224"/>
      <c r="K78" s="224"/>
      <c r="L78" s="222"/>
      <c r="M78" s="1137">
        <f t="shared" si="4"/>
        <v>0</v>
      </c>
      <c r="N78" s="977"/>
      <c r="O78" s="977"/>
      <c r="P78" s="977"/>
      <c r="Q78" s="977"/>
      <c r="R78" s="1005"/>
      <c r="S78" s="1001"/>
      <c r="T78" s="1001"/>
      <c r="U78" s="1001"/>
      <c r="V78" s="1002"/>
      <c r="W78" s="1002"/>
      <c r="X78" s="982"/>
      <c r="Y78" s="1003"/>
      <c r="Z78" s="982"/>
      <c r="AA78" s="983"/>
      <c r="AB78" s="984"/>
      <c r="AC78" s="984"/>
      <c r="AD78" s="984"/>
      <c r="AE78" s="984"/>
      <c r="AF78" s="985"/>
      <c r="AG78" s="986"/>
      <c r="AH78" s="1006"/>
      <c r="AI78" s="234"/>
      <c r="AJ78" s="233">
        <f t="shared" si="34"/>
        <v>0</v>
      </c>
      <c r="AK78" s="234" t="s">
        <v>98</v>
      </c>
      <c r="AL78" s="224" t="s">
        <v>98</v>
      </c>
      <c r="AM78" s="225" t="s">
        <v>98</v>
      </c>
      <c r="AN78" s="232"/>
      <c r="AO78" s="224"/>
      <c r="AP78" s="225"/>
      <c r="AQ78" s="232" t="s">
        <v>97</v>
      </c>
      <c r="AR78" s="224" t="s">
        <v>97</v>
      </c>
      <c r="AS78" s="224" t="s">
        <v>97</v>
      </c>
      <c r="AT78" s="224" t="s">
        <v>97</v>
      </c>
      <c r="AU78" s="225" t="s">
        <v>97</v>
      </c>
      <c r="AV78" s="219">
        <f t="shared" si="23"/>
        <v>0</v>
      </c>
      <c r="AW78" s="227"/>
      <c r="AX78" s="227"/>
      <c r="AY78" s="227"/>
      <c r="AZ78" s="227"/>
      <c r="BA78" s="227"/>
      <c r="BB78" s="227"/>
      <c r="BC78" s="227"/>
      <c r="BD78" s="227"/>
      <c r="BE78" s="229"/>
    </row>
    <row r="79" spans="1:57" ht="32.25" thickBot="1" x14ac:dyDescent="0.3">
      <c r="A79" s="1390"/>
      <c r="B79" s="1567"/>
      <c r="C79" s="1568"/>
      <c r="D79" s="1654" t="s">
        <v>486</v>
      </c>
      <c r="E79" s="1332"/>
      <c r="F79" s="1335"/>
      <c r="G79" s="866">
        <f t="shared" si="31"/>
        <v>0</v>
      </c>
      <c r="H79" s="223">
        <f t="shared" si="0"/>
        <v>0</v>
      </c>
      <c r="I79" s="224"/>
      <c r="J79" s="224"/>
      <c r="K79" s="224"/>
      <c r="L79" s="222"/>
      <c r="M79" s="1137">
        <f t="shared" si="4"/>
        <v>0</v>
      </c>
      <c r="N79" s="977"/>
      <c r="O79" s="977"/>
      <c r="P79" s="977"/>
      <c r="Q79" s="977"/>
      <c r="R79" s="1005"/>
      <c r="S79" s="1001"/>
      <c r="T79" s="1001"/>
      <c r="U79" s="1001"/>
      <c r="V79" s="1002"/>
      <c r="W79" s="1002"/>
      <c r="X79" s="982"/>
      <c r="Y79" s="1003"/>
      <c r="Z79" s="982"/>
      <c r="AA79" s="983"/>
      <c r="AB79" s="984"/>
      <c r="AC79" s="984"/>
      <c r="AD79" s="984"/>
      <c r="AE79" s="984"/>
      <c r="AF79" s="985"/>
      <c r="AG79" s="986"/>
      <c r="AH79" s="1006"/>
      <c r="AI79" s="234"/>
      <c r="AJ79" s="233">
        <f>SUM(AK79:AM79)</f>
        <v>0</v>
      </c>
      <c r="AK79" s="234"/>
      <c r="AL79" s="224"/>
      <c r="AM79" s="225"/>
      <c r="AN79" s="232" t="s">
        <v>97</v>
      </c>
      <c r="AO79" s="224" t="s">
        <v>97</v>
      </c>
      <c r="AP79" s="225" t="s">
        <v>97</v>
      </c>
      <c r="AQ79" s="232" t="s">
        <v>97</v>
      </c>
      <c r="AR79" s="224" t="s">
        <v>97</v>
      </c>
      <c r="AS79" s="224" t="s">
        <v>97</v>
      </c>
      <c r="AT79" s="224" t="s">
        <v>97</v>
      </c>
      <c r="AU79" s="225" t="s">
        <v>97</v>
      </c>
      <c r="AV79" s="219">
        <f t="shared" si="23"/>
        <v>0</v>
      </c>
      <c r="AW79" s="227"/>
      <c r="AX79" s="227"/>
      <c r="AY79" s="227"/>
      <c r="AZ79" s="227"/>
      <c r="BA79" s="227"/>
      <c r="BB79" s="227"/>
      <c r="BC79" s="227"/>
      <c r="BD79" s="227"/>
      <c r="BE79" s="229"/>
    </row>
    <row r="80" spans="1:57" ht="32.25" thickBot="1" x14ac:dyDescent="0.3">
      <c r="A80" s="1390"/>
      <c r="B80" s="1567"/>
      <c r="C80" s="1568"/>
      <c r="D80" s="1654" t="s">
        <v>15</v>
      </c>
      <c r="E80" s="1332"/>
      <c r="F80" s="1335"/>
      <c r="G80" s="866">
        <f t="shared" si="31"/>
        <v>20</v>
      </c>
      <c r="H80" s="223">
        <f t="shared" si="0"/>
        <v>0</v>
      </c>
      <c r="I80" s="224"/>
      <c r="J80" s="224"/>
      <c r="K80" s="224"/>
      <c r="L80" s="222"/>
      <c r="M80" s="1137">
        <f t="shared" si="4"/>
        <v>20</v>
      </c>
      <c r="N80" s="977"/>
      <c r="O80" s="977"/>
      <c r="P80" s="977"/>
      <c r="Q80" s="977"/>
      <c r="R80" s="1005">
        <v>20</v>
      </c>
      <c r="S80" s="1001"/>
      <c r="T80" s="1001"/>
      <c r="U80" s="1001"/>
      <c r="V80" s="1002">
        <v>20</v>
      </c>
      <c r="W80" s="1002"/>
      <c r="X80" s="982"/>
      <c r="Y80" s="1003">
        <v>19</v>
      </c>
      <c r="Z80" s="982">
        <v>1</v>
      </c>
      <c r="AA80" s="983"/>
      <c r="AB80" s="984"/>
      <c r="AC80" s="984"/>
      <c r="AD80" s="984"/>
      <c r="AE80" s="984">
        <v>1</v>
      </c>
      <c r="AF80" s="985"/>
      <c r="AG80" s="986">
        <v>38</v>
      </c>
      <c r="AH80" s="1006">
        <v>22</v>
      </c>
      <c r="AI80" s="234">
        <v>105</v>
      </c>
      <c r="AJ80" s="233">
        <f t="shared" ref="AJ80:AJ81" si="35">SUM(AQ80:AU80)</f>
        <v>20</v>
      </c>
      <c r="AK80" s="234" t="s">
        <v>98</v>
      </c>
      <c r="AL80" s="224" t="s">
        <v>98</v>
      </c>
      <c r="AM80" s="225" t="s">
        <v>98</v>
      </c>
      <c r="AN80" s="232" t="s">
        <v>97</v>
      </c>
      <c r="AO80" s="224" t="s">
        <v>97</v>
      </c>
      <c r="AP80" s="225" t="s">
        <v>97</v>
      </c>
      <c r="AQ80" s="232">
        <v>1</v>
      </c>
      <c r="AR80" s="224">
        <v>1</v>
      </c>
      <c r="AS80" s="224">
        <v>15</v>
      </c>
      <c r="AT80" s="224">
        <v>2</v>
      </c>
      <c r="AU80" s="225">
        <v>1</v>
      </c>
      <c r="AV80" s="219">
        <f t="shared" si="23"/>
        <v>0</v>
      </c>
      <c r="AW80" s="227"/>
      <c r="AX80" s="227"/>
      <c r="AY80" s="227"/>
      <c r="AZ80" s="227"/>
      <c r="BA80" s="227"/>
      <c r="BB80" s="227"/>
      <c r="BC80" s="227"/>
      <c r="BD80" s="227"/>
      <c r="BE80" s="229"/>
    </row>
    <row r="81" spans="1:57" ht="32.25" thickBot="1" x14ac:dyDescent="0.3">
      <c r="A81" s="1390"/>
      <c r="B81" s="1569"/>
      <c r="C81" s="1571"/>
      <c r="D81" s="1656" t="s">
        <v>491</v>
      </c>
      <c r="E81" s="1333"/>
      <c r="F81" s="1336"/>
      <c r="G81" s="869">
        <f t="shared" si="31"/>
        <v>0</v>
      </c>
      <c r="H81" s="238">
        <f t="shared" si="0"/>
        <v>0</v>
      </c>
      <c r="I81" s="239"/>
      <c r="J81" s="239"/>
      <c r="K81" s="239"/>
      <c r="L81" s="237"/>
      <c r="M81" s="1139">
        <f t="shared" si="4"/>
        <v>0</v>
      </c>
      <c r="N81" s="992"/>
      <c r="O81" s="992"/>
      <c r="P81" s="992"/>
      <c r="Q81" s="992"/>
      <c r="R81" s="1007"/>
      <c r="S81" s="1016"/>
      <c r="T81" s="1016"/>
      <c r="U81" s="1016"/>
      <c r="V81" s="992"/>
      <c r="W81" s="992"/>
      <c r="X81" s="1007"/>
      <c r="Y81" s="991"/>
      <c r="Z81" s="1007"/>
      <c r="AA81" s="1010"/>
      <c r="AB81" s="1017"/>
      <c r="AC81" s="1017"/>
      <c r="AD81" s="1017"/>
      <c r="AE81" s="1017"/>
      <c r="AF81" s="1018"/>
      <c r="AG81" s="1010"/>
      <c r="AH81" s="1011"/>
      <c r="AI81" s="244"/>
      <c r="AJ81" s="246">
        <f t="shared" si="35"/>
        <v>0</v>
      </c>
      <c r="AK81" s="244" t="s">
        <v>97</v>
      </c>
      <c r="AL81" s="239" t="s">
        <v>97</v>
      </c>
      <c r="AM81" s="240" t="s">
        <v>97</v>
      </c>
      <c r="AN81" s="245" t="s">
        <v>97</v>
      </c>
      <c r="AO81" s="239" t="s">
        <v>98</v>
      </c>
      <c r="AP81" s="240" t="s">
        <v>98</v>
      </c>
      <c r="AQ81" s="245"/>
      <c r="AR81" s="239"/>
      <c r="AS81" s="239"/>
      <c r="AT81" s="239"/>
      <c r="AU81" s="240"/>
      <c r="AV81" s="247">
        <f t="shared" si="23"/>
        <v>0</v>
      </c>
      <c r="AW81" s="241"/>
      <c r="AX81" s="241"/>
      <c r="AY81" s="241"/>
      <c r="AZ81" s="241"/>
      <c r="BA81" s="241"/>
      <c r="BB81" s="241"/>
      <c r="BC81" s="241"/>
      <c r="BD81" s="241"/>
      <c r="BE81" s="242"/>
    </row>
    <row r="82" spans="1:57" ht="32.25" thickBot="1" x14ac:dyDescent="0.3">
      <c r="A82" s="1390"/>
      <c r="B82" s="1565" t="s">
        <v>507</v>
      </c>
      <c r="C82" s="1566" t="s">
        <v>348</v>
      </c>
      <c r="D82" s="1653" t="s">
        <v>485</v>
      </c>
      <c r="E82" s="1337">
        <v>15</v>
      </c>
      <c r="F82" s="1338">
        <f>E82-SUM(M82:M86)</f>
        <v>2</v>
      </c>
      <c r="G82" s="865">
        <f t="shared" si="31"/>
        <v>0</v>
      </c>
      <c r="H82" s="212">
        <f t="shared" si="0"/>
        <v>0</v>
      </c>
      <c r="I82" s="213"/>
      <c r="J82" s="213"/>
      <c r="K82" s="213"/>
      <c r="L82" s="211"/>
      <c r="M82" s="1136">
        <f t="shared" si="4"/>
        <v>0</v>
      </c>
      <c r="N82" s="967"/>
      <c r="O82" s="967"/>
      <c r="P82" s="967"/>
      <c r="Q82" s="967"/>
      <c r="R82" s="1000"/>
      <c r="S82" s="1012"/>
      <c r="T82" s="1012"/>
      <c r="U82" s="1012"/>
      <c r="V82" s="967"/>
      <c r="W82" s="967"/>
      <c r="X82" s="1000"/>
      <c r="Y82" s="969"/>
      <c r="Z82" s="1000"/>
      <c r="AA82" s="1013"/>
      <c r="AB82" s="970"/>
      <c r="AC82" s="970"/>
      <c r="AD82" s="970"/>
      <c r="AE82" s="970"/>
      <c r="AF82" s="1014"/>
      <c r="AG82" s="1013"/>
      <c r="AH82" s="1015"/>
      <c r="AI82" s="217"/>
      <c r="AJ82" s="216">
        <f t="shared" ref="AJ82:AJ83" si="36">SUM(AN82:AP82)</f>
        <v>0</v>
      </c>
      <c r="AK82" s="217" t="s">
        <v>97</v>
      </c>
      <c r="AL82" s="213" t="s">
        <v>97</v>
      </c>
      <c r="AM82" s="214" t="s">
        <v>97</v>
      </c>
      <c r="AN82" s="218"/>
      <c r="AO82" s="213"/>
      <c r="AP82" s="214"/>
      <c r="AQ82" s="218" t="s">
        <v>97</v>
      </c>
      <c r="AR82" s="213" t="s">
        <v>97</v>
      </c>
      <c r="AS82" s="213" t="s">
        <v>97</v>
      </c>
      <c r="AT82" s="213" t="s">
        <v>97</v>
      </c>
      <c r="AU82" s="214" t="s">
        <v>97</v>
      </c>
      <c r="AV82" s="219">
        <f t="shared" si="23"/>
        <v>0</v>
      </c>
      <c r="AW82" s="215"/>
      <c r="AX82" s="215"/>
      <c r="AY82" s="215"/>
      <c r="AZ82" s="215"/>
      <c r="BA82" s="215"/>
      <c r="BB82" s="215"/>
      <c r="BC82" s="215"/>
      <c r="BD82" s="215"/>
      <c r="BE82" s="220"/>
    </row>
    <row r="83" spans="1:57" ht="48" thickBot="1" x14ac:dyDescent="0.3">
      <c r="A83" s="1390"/>
      <c r="B83" s="1567"/>
      <c r="C83" s="1568"/>
      <c r="D83" s="1654" t="s">
        <v>490</v>
      </c>
      <c r="E83" s="1332"/>
      <c r="F83" s="1335"/>
      <c r="G83" s="866">
        <f t="shared" si="31"/>
        <v>0</v>
      </c>
      <c r="H83" s="223">
        <f t="shared" si="0"/>
        <v>0</v>
      </c>
      <c r="I83" s="224"/>
      <c r="J83" s="224"/>
      <c r="K83" s="224"/>
      <c r="L83" s="222"/>
      <c r="M83" s="1137">
        <f t="shared" si="4"/>
        <v>0</v>
      </c>
      <c r="N83" s="977"/>
      <c r="O83" s="977"/>
      <c r="P83" s="977"/>
      <c r="Q83" s="977"/>
      <c r="R83" s="1005"/>
      <c r="S83" s="1001"/>
      <c r="T83" s="1001"/>
      <c r="U83" s="1001"/>
      <c r="V83" s="1002"/>
      <c r="W83" s="1002"/>
      <c r="X83" s="982"/>
      <c r="Y83" s="1003"/>
      <c r="Z83" s="982"/>
      <c r="AA83" s="983"/>
      <c r="AB83" s="984"/>
      <c r="AC83" s="984"/>
      <c r="AD83" s="984"/>
      <c r="AE83" s="984"/>
      <c r="AF83" s="985"/>
      <c r="AG83" s="986"/>
      <c r="AH83" s="1006"/>
      <c r="AI83" s="234"/>
      <c r="AJ83" s="233">
        <f t="shared" si="36"/>
        <v>0</v>
      </c>
      <c r="AK83" s="234" t="s">
        <v>98</v>
      </c>
      <c r="AL83" s="224" t="s">
        <v>98</v>
      </c>
      <c r="AM83" s="225" t="s">
        <v>98</v>
      </c>
      <c r="AN83" s="232"/>
      <c r="AO83" s="224"/>
      <c r="AP83" s="225"/>
      <c r="AQ83" s="232" t="s">
        <v>97</v>
      </c>
      <c r="AR83" s="224" t="s">
        <v>97</v>
      </c>
      <c r="AS83" s="224" t="s">
        <v>97</v>
      </c>
      <c r="AT83" s="224" t="s">
        <v>97</v>
      </c>
      <c r="AU83" s="225" t="s">
        <v>97</v>
      </c>
      <c r="AV83" s="219">
        <f t="shared" si="23"/>
        <v>0</v>
      </c>
      <c r="AW83" s="227"/>
      <c r="AX83" s="227"/>
      <c r="AY83" s="227"/>
      <c r="AZ83" s="227"/>
      <c r="BA83" s="227"/>
      <c r="BB83" s="227"/>
      <c r="BC83" s="227"/>
      <c r="BD83" s="227"/>
      <c r="BE83" s="229"/>
    </row>
    <row r="84" spans="1:57" ht="32.25" thickBot="1" x14ac:dyDescent="0.3">
      <c r="A84" s="1390"/>
      <c r="B84" s="1567"/>
      <c r="C84" s="1568"/>
      <c r="D84" s="1654" t="s">
        <v>486</v>
      </c>
      <c r="E84" s="1332"/>
      <c r="F84" s="1335"/>
      <c r="G84" s="866">
        <f t="shared" si="31"/>
        <v>0</v>
      </c>
      <c r="H84" s="223">
        <f t="shared" si="0"/>
        <v>0</v>
      </c>
      <c r="I84" s="224"/>
      <c r="J84" s="224"/>
      <c r="K84" s="224"/>
      <c r="L84" s="222"/>
      <c r="M84" s="1137">
        <f t="shared" si="4"/>
        <v>0</v>
      </c>
      <c r="N84" s="977"/>
      <c r="O84" s="977"/>
      <c r="P84" s="977"/>
      <c r="Q84" s="977"/>
      <c r="R84" s="1005"/>
      <c r="S84" s="1001"/>
      <c r="T84" s="1001"/>
      <c r="U84" s="1001"/>
      <c r="V84" s="1002"/>
      <c r="W84" s="1002"/>
      <c r="X84" s="982"/>
      <c r="Y84" s="1003"/>
      <c r="Z84" s="982"/>
      <c r="AA84" s="983"/>
      <c r="AB84" s="984"/>
      <c r="AC84" s="984"/>
      <c r="AD84" s="984"/>
      <c r="AE84" s="984"/>
      <c r="AF84" s="985"/>
      <c r="AG84" s="986"/>
      <c r="AH84" s="1006"/>
      <c r="AI84" s="234"/>
      <c r="AJ84" s="233">
        <f>SUM(AK84:AM84)</f>
        <v>0</v>
      </c>
      <c r="AK84" s="234"/>
      <c r="AL84" s="224"/>
      <c r="AM84" s="225"/>
      <c r="AN84" s="232" t="s">
        <v>97</v>
      </c>
      <c r="AO84" s="224" t="s">
        <v>97</v>
      </c>
      <c r="AP84" s="225" t="s">
        <v>97</v>
      </c>
      <c r="AQ84" s="232" t="s">
        <v>97</v>
      </c>
      <c r="AR84" s="224" t="s">
        <v>97</v>
      </c>
      <c r="AS84" s="224" t="s">
        <v>97</v>
      </c>
      <c r="AT84" s="224" t="s">
        <v>97</v>
      </c>
      <c r="AU84" s="225" t="s">
        <v>97</v>
      </c>
      <c r="AV84" s="219">
        <f t="shared" si="23"/>
        <v>0</v>
      </c>
      <c r="AW84" s="227"/>
      <c r="AX84" s="227"/>
      <c r="AY84" s="227"/>
      <c r="AZ84" s="227"/>
      <c r="BA84" s="227"/>
      <c r="BB84" s="227"/>
      <c r="BC84" s="227"/>
      <c r="BD84" s="227"/>
      <c r="BE84" s="229"/>
    </row>
    <row r="85" spans="1:57" ht="32.25" thickBot="1" x14ac:dyDescent="0.3">
      <c r="A85" s="1390"/>
      <c r="B85" s="1567"/>
      <c r="C85" s="1568"/>
      <c r="D85" s="1654" t="s">
        <v>15</v>
      </c>
      <c r="E85" s="1332"/>
      <c r="F85" s="1335"/>
      <c r="G85" s="866">
        <f t="shared" si="31"/>
        <v>13</v>
      </c>
      <c r="H85" s="223">
        <f t="shared" si="0"/>
        <v>0</v>
      </c>
      <c r="I85" s="224"/>
      <c r="J85" s="224"/>
      <c r="K85" s="224"/>
      <c r="L85" s="222"/>
      <c r="M85" s="1137">
        <f t="shared" si="4"/>
        <v>13</v>
      </c>
      <c r="N85" s="977"/>
      <c r="O85" s="977"/>
      <c r="P85" s="977"/>
      <c r="Q85" s="977"/>
      <c r="R85" s="1005">
        <v>13</v>
      </c>
      <c r="S85" s="1001"/>
      <c r="T85" s="1001"/>
      <c r="U85" s="1001"/>
      <c r="V85" s="1002"/>
      <c r="W85" s="1002">
        <v>13</v>
      </c>
      <c r="X85" s="982"/>
      <c r="Y85" s="1003">
        <v>11</v>
      </c>
      <c r="Z85" s="982">
        <v>2</v>
      </c>
      <c r="AA85" s="983"/>
      <c r="AB85" s="984"/>
      <c r="AC85" s="984"/>
      <c r="AD85" s="984">
        <v>8</v>
      </c>
      <c r="AE85" s="984">
        <v>13</v>
      </c>
      <c r="AF85" s="985"/>
      <c r="AG85" s="986">
        <v>35</v>
      </c>
      <c r="AH85" s="1006">
        <v>20</v>
      </c>
      <c r="AI85" s="234">
        <v>100</v>
      </c>
      <c r="AJ85" s="233">
        <f t="shared" ref="AJ85:AJ86" si="37">SUM(AQ85:AU85)</f>
        <v>13</v>
      </c>
      <c r="AK85" s="234" t="s">
        <v>98</v>
      </c>
      <c r="AL85" s="224" t="s">
        <v>98</v>
      </c>
      <c r="AM85" s="225" t="s">
        <v>98</v>
      </c>
      <c r="AN85" s="232" t="s">
        <v>97</v>
      </c>
      <c r="AO85" s="224" t="s">
        <v>97</v>
      </c>
      <c r="AP85" s="225" t="s">
        <v>97</v>
      </c>
      <c r="AQ85" s="232"/>
      <c r="AR85" s="224">
        <v>3</v>
      </c>
      <c r="AS85" s="224">
        <v>6</v>
      </c>
      <c r="AT85" s="224">
        <v>4</v>
      </c>
      <c r="AU85" s="225"/>
      <c r="AV85" s="219">
        <f t="shared" si="23"/>
        <v>0</v>
      </c>
      <c r="AW85" s="227"/>
      <c r="AX85" s="227"/>
      <c r="AY85" s="227"/>
      <c r="AZ85" s="227"/>
      <c r="BA85" s="227"/>
      <c r="BB85" s="227"/>
      <c r="BC85" s="227"/>
      <c r="BD85" s="227"/>
      <c r="BE85" s="229"/>
    </row>
    <row r="86" spans="1:57" ht="32.25" thickBot="1" x14ac:dyDescent="0.3">
      <c r="A86" s="1390"/>
      <c r="B86" s="1569"/>
      <c r="C86" s="1571"/>
      <c r="D86" s="1656" t="s">
        <v>491</v>
      </c>
      <c r="E86" s="1333"/>
      <c r="F86" s="1336"/>
      <c r="G86" s="869">
        <f t="shared" si="31"/>
        <v>0</v>
      </c>
      <c r="H86" s="238">
        <f t="shared" si="0"/>
        <v>0</v>
      </c>
      <c r="I86" s="239"/>
      <c r="J86" s="239"/>
      <c r="K86" s="239"/>
      <c r="L86" s="237"/>
      <c r="M86" s="1139">
        <f t="shared" si="4"/>
        <v>0</v>
      </c>
      <c r="N86" s="992"/>
      <c r="O86" s="992"/>
      <c r="P86" s="992"/>
      <c r="Q86" s="992"/>
      <c r="R86" s="1007"/>
      <c r="S86" s="1016"/>
      <c r="T86" s="1016"/>
      <c r="U86" s="1016"/>
      <c r="V86" s="992"/>
      <c r="W86" s="992"/>
      <c r="X86" s="1007"/>
      <c r="Y86" s="991"/>
      <c r="Z86" s="1007"/>
      <c r="AA86" s="1010"/>
      <c r="AB86" s="1017"/>
      <c r="AC86" s="1017"/>
      <c r="AD86" s="1017"/>
      <c r="AE86" s="1017"/>
      <c r="AF86" s="1018"/>
      <c r="AG86" s="1010"/>
      <c r="AH86" s="1011"/>
      <c r="AI86" s="244"/>
      <c r="AJ86" s="246">
        <f t="shared" si="37"/>
        <v>0</v>
      </c>
      <c r="AK86" s="244" t="s">
        <v>97</v>
      </c>
      <c r="AL86" s="239" t="s">
        <v>97</v>
      </c>
      <c r="AM86" s="240" t="s">
        <v>97</v>
      </c>
      <c r="AN86" s="245" t="s">
        <v>97</v>
      </c>
      <c r="AO86" s="239" t="s">
        <v>98</v>
      </c>
      <c r="AP86" s="240" t="s">
        <v>98</v>
      </c>
      <c r="AQ86" s="245"/>
      <c r="AR86" s="239"/>
      <c r="AS86" s="239"/>
      <c r="AT86" s="239"/>
      <c r="AU86" s="240"/>
      <c r="AV86" s="247">
        <f t="shared" si="23"/>
        <v>0</v>
      </c>
      <c r="AW86" s="241"/>
      <c r="AX86" s="241"/>
      <c r="AY86" s="241"/>
      <c r="AZ86" s="241"/>
      <c r="BA86" s="241"/>
      <c r="BB86" s="241"/>
      <c r="BC86" s="241"/>
      <c r="BD86" s="241"/>
      <c r="BE86" s="242"/>
    </row>
    <row r="87" spans="1:57" ht="31.5" x14ac:dyDescent="0.25">
      <c r="A87" s="1350" t="s">
        <v>510</v>
      </c>
      <c r="B87" s="1565" t="s">
        <v>614</v>
      </c>
      <c r="C87" s="1575" t="s">
        <v>349</v>
      </c>
      <c r="D87" s="709" t="s">
        <v>485</v>
      </c>
      <c r="E87" s="1300"/>
      <c r="F87" s="1303">
        <f>E87-SUM(M87:M91)</f>
        <v>-252</v>
      </c>
      <c r="G87" s="852">
        <f t="shared" si="31"/>
        <v>81</v>
      </c>
      <c r="H87" s="147">
        <f>SUM(I87:L87)</f>
        <v>2</v>
      </c>
      <c r="I87" s="72">
        <v>2</v>
      </c>
      <c r="J87" s="72"/>
      <c r="K87" s="72"/>
      <c r="L87" s="75"/>
      <c r="M87" s="199">
        <f>IF(AND(SUM(N87:R87)=SUM(Y87:Z87),SUM(S87:X87)=SUM(Y87:Z87)),SUM(N87:R87),"ПЕРЕВІРТЕ ПРАВИЛЬНІСТЬ ДАНИХ")</f>
        <v>79</v>
      </c>
      <c r="N87" s="1020"/>
      <c r="O87" s="1020"/>
      <c r="P87" s="1020"/>
      <c r="Q87" s="1020"/>
      <c r="R87" s="1021">
        <v>79</v>
      </c>
      <c r="S87" s="1022">
        <v>8</v>
      </c>
      <c r="T87" s="1020"/>
      <c r="U87" s="1020"/>
      <c r="V87" s="1023">
        <v>69</v>
      </c>
      <c r="W87" s="1020">
        <v>2</v>
      </c>
      <c r="X87" s="1024"/>
      <c r="Y87" s="1025">
        <v>71</v>
      </c>
      <c r="Z87" s="1026">
        <v>8</v>
      </c>
      <c r="AA87" s="1027"/>
      <c r="AB87" s="1028">
        <v>17</v>
      </c>
      <c r="AC87" s="1028">
        <v>17</v>
      </c>
      <c r="AD87" s="1028">
        <v>3</v>
      </c>
      <c r="AE87" s="1028">
        <v>29</v>
      </c>
      <c r="AF87" s="1029">
        <v>7</v>
      </c>
      <c r="AG87" s="1027">
        <v>41.2</v>
      </c>
      <c r="AH87" s="1029">
        <v>18</v>
      </c>
      <c r="AI87" s="74">
        <v>9.8000000000000007</v>
      </c>
      <c r="AJ87" s="151">
        <f>SUM(AN87:AP87)</f>
        <v>71</v>
      </c>
      <c r="AK87" s="76" t="s">
        <v>97</v>
      </c>
      <c r="AL87" s="77" t="s">
        <v>97</v>
      </c>
      <c r="AM87" s="78" t="s">
        <v>97</v>
      </c>
      <c r="AN87" s="74">
        <v>9</v>
      </c>
      <c r="AO87" s="72">
        <v>62</v>
      </c>
      <c r="AP87" s="73"/>
      <c r="AQ87" s="79" t="s">
        <v>97</v>
      </c>
      <c r="AR87" s="77" t="s">
        <v>97</v>
      </c>
      <c r="AS87" s="77" t="s">
        <v>97</v>
      </c>
      <c r="AT87" s="77" t="s">
        <v>97</v>
      </c>
      <c r="AU87" s="80" t="s">
        <v>97</v>
      </c>
      <c r="AV87" s="152">
        <f>SUM(AW87:BE87)</f>
        <v>2</v>
      </c>
      <c r="AW87" s="120"/>
      <c r="AX87" s="120"/>
      <c r="AY87" s="120"/>
      <c r="AZ87" s="120"/>
      <c r="BA87" s="120">
        <v>1</v>
      </c>
      <c r="BB87" s="120"/>
      <c r="BC87" s="120"/>
      <c r="BD87" s="120"/>
      <c r="BE87" s="121">
        <v>1</v>
      </c>
    </row>
    <row r="88" spans="1:57" ht="47.25" x14ac:dyDescent="0.25">
      <c r="A88" s="1351"/>
      <c r="B88" s="1567"/>
      <c r="C88" s="1576"/>
      <c r="D88" s="710" t="s">
        <v>490</v>
      </c>
      <c r="E88" s="1301"/>
      <c r="F88" s="1304"/>
      <c r="G88" s="850">
        <f t="shared" si="31"/>
        <v>0</v>
      </c>
      <c r="H88" s="402">
        <f>SUM(I88:L88)</f>
        <v>0</v>
      </c>
      <c r="I88" s="319"/>
      <c r="J88" s="319"/>
      <c r="K88" s="319"/>
      <c r="L88" s="338"/>
      <c r="M88" s="750">
        <f t="shared" ref="M88:M101" si="38">IF(AND(SUM(N88:R88)=SUM(Y88:Z88),SUM(S88:X88)=SUM(Y88:Z88)),SUM(N88:R88),"ПЕРЕВІРТЕ ПРАВИЛЬНІСТЬ ДАНИХ")</f>
        <v>0</v>
      </c>
      <c r="N88" s="1030"/>
      <c r="O88" s="1030"/>
      <c r="P88" s="1030"/>
      <c r="Q88" s="1030"/>
      <c r="R88" s="1031"/>
      <c r="S88" s="1032"/>
      <c r="T88" s="1033"/>
      <c r="U88" s="1033"/>
      <c r="V88" s="1030"/>
      <c r="W88" s="1030"/>
      <c r="X88" s="1034"/>
      <c r="Y88" s="1025"/>
      <c r="Z88" s="1026"/>
      <c r="AA88" s="1027"/>
      <c r="AB88" s="1028"/>
      <c r="AC88" s="1028"/>
      <c r="AD88" s="1028"/>
      <c r="AE88" s="1028"/>
      <c r="AF88" s="1029"/>
      <c r="AG88" s="1019"/>
      <c r="AH88" s="838"/>
      <c r="AI88" s="325"/>
      <c r="AJ88" s="390">
        <f>SUM(AN88:AP88)</f>
        <v>0</v>
      </c>
      <c r="AK88" s="327" t="s">
        <v>98</v>
      </c>
      <c r="AL88" s="328" t="s">
        <v>98</v>
      </c>
      <c r="AM88" s="329" t="s">
        <v>98</v>
      </c>
      <c r="AN88" s="330"/>
      <c r="AO88" s="328"/>
      <c r="AP88" s="329"/>
      <c r="AQ88" s="330" t="s">
        <v>97</v>
      </c>
      <c r="AR88" s="328" t="s">
        <v>97</v>
      </c>
      <c r="AS88" s="328" t="s">
        <v>97</v>
      </c>
      <c r="AT88" s="328" t="s">
        <v>97</v>
      </c>
      <c r="AU88" s="331" t="s">
        <v>97</v>
      </c>
      <c r="AV88" s="391">
        <f t="shared" ref="AV88:AV101" si="39">SUM(AW88:BE88)</f>
        <v>0</v>
      </c>
      <c r="AW88" s="404"/>
      <c r="AX88" s="404"/>
      <c r="AY88" s="404"/>
      <c r="AZ88" s="404"/>
      <c r="BA88" s="404"/>
      <c r="BB88" s="404"/>
      <c r="BC88" s="404"/>
      <c r="BD88" s="404"/>
      <c r="BE88" s="405"/>
    </row>
    <row r="89" spans="1:57" ht="31.5" x14ac:dyDescent="0.25">
      <c r="A89" s="1351"/>
      <c r="B89" s="1567"/>
      <c r="C89" s="1576"/>
      <c r="D89" s="710" t="s">
        <v>486</v>
      </c>
      <c r="E89" s="1301"/>
      <c r="F89" s="1304"/>
      <c r="G89" s="850">
        <f t="shared" si="31"/>
        <v>3</v>
      </c>
      <c r="H89" s="402">
        <f t="shared" ref="H89:H95" si="40">SUM(I89:L89)</f>
        <v>0</v>
      </c>
      <c r="I89" s="319"/>
      <c r="J89" s="319"/>
      <c r="K89" s="319"/>
      <c r="L89" s="338"/>
      <c r="M89" s="750">
        <f t="shared" si="38"/>
        <v>3</v>
      </c>
      <c r="N89" s="1030"/>
      <c r="O89" s="1030">
        <v>3</v>
      </c>
      <c r="P89" s="1035"/>
      <c r="Q89" s="392"/>
      <c r="R89" s="1031"/>
      <c r="S89" s="1032"/>
      <c r="T89" s="1030"/>
      <c r="U89" s="1030">
        <v>3</v>
      </c>
      <c r="V89" s="1030"/>
      <c r="W89" s="1030"/>
      <c r="X89" s="1034"/>
      <c r="Y89" s="1025">
        <v>3</v>
      </c>
      <c r="Z89" s="1026"/>
      <c r="AA89" s="1027"/>
      <c r="AB89" s="1028"/>
      <c r="AC89" s="1028"/>
      <c r="AD89" s="1028"/>
      <c r="AE89" s="1028">
        <v>1</v>
      </c>
      <c r="AF89" s="1029"/>
      <c r="AG89" s="1019">
        <v>35.6</v>
      </c>
      <c r="AH89" s="838">
        <v>13</v>
      </c>
      <c r="AI89" s="325">
        <v>74.599999999999994</v>
      </c>
      <c r="AJ89" s="390">
        <f>SUM(AK89:AM89)</f>
        <v>3</v>
      </c>
      <c r="AK89" s="327">
        <v>2</v>
      </c>
      <c r="AL89" s="328">
        <v>1</v>
      </c>
      <c r="AM89" s="329"/>
      <c r="AN89" s="330" t="s">
        <v>97</v>
      </c>
      <c r="AO89" s="328" t="s">
        <v>97</v>
      </c>
      <c r="AP89" s="329" t="s">
        <v>97</v>
      </c>
      <c r="AQ89" s="330" t="s">
        <v>97</v>
      </c>
      <c r="AR89" s="328" t="s">
        <v>97</v>
      </c>
      <c r="AS89" s="328" t="s">
        <v>97</v>
      </c>
      <c r="AT89" s="328" t="s">
        <v>97</v>
      </c>
      <c r="AU89" s="331" t="s">
        <v>97</v>
      </c>
      <c r="AV89" s="391">
        <f t="shared" si="39"/>
        <v>0</v>
      </c>
      <c r="AW89" s="404"/>
      <c r="AX89" s="404"/>
      <c r="AY89" s="404"/>
      <c r="AZ89" s="404"/>
      <c r="BA89" s="404"/>
      <c r="BB89" s="404"/>
      <c r="BC89" s="404"/>
      <c r="BD89" s="404"/>
      <c r="BE89" s="405"/>
    </row>
    <row r="90" spans="1:57" ht="31.5" x14ac:dyDescent="0.25">
      <c r="A90" s="1351"/>
      <c r="B90" s="1567"/>
      <c r="C90" s="1576"/>
      <c r="D90" s="710" t="s">
        <v>15</v>
      </c>
      <c r="E90" s="1301"/>
      <c r="F90" s="1304"/>
      <c r="G90" s="850">
        <f t="shared" si="31"/>
        <v>174</v>
      </c>
      <c r="H90" s="402">
        <f t="shared" si="40"/>
        <v>7</v>
      </c>
      <c r="I90" s="319">
        <v>7</v>
      </c>
      <c r="J90" s="319"/>
      <c r="K90" s="319"/>
      <c r="L90" s="338"/>
      <c r="M90" s="750">
        <f t="shared" si="38"/>
        <v>170</v>
      </c>
      <c r="N90" s="1030"/>
      <c r="O90" s="1030"/>
      <c r="P90" s="1030"/>
      <c r="Q90" s="1030"/>
      <c r="R90" s="1031">
        <v>170</v>
      </c>
      <c r="S90" s="1032">
        <v>14</v>
      </c>
      <c r="T90" s="1030"/>
      <c r="U90" s="1030"/>
      <c r="V90" s="1030">
        <v>149</v>
      </c>
      <c r="W90" s="1030">
        <v>7</v>
      </c>
      <c r="X90" s="1034"/>
      <c r="Y90" s="1025">
        <v>147</v>
      </c>
      <c r="Z90" s="1026">
        <v>23</v>
      </c>
      <c r="AA90" s="1027"/>
      <c r="AB90" s="1028">
        <v>41</v>
      </c>
      <c r="AC90" s="1028">
        <v>37</v>
      </c>
      <c r="AD90" s="1028">
        <v>11</v>
      </c>
      <c r="AE90" s="1028">
        <v>64</v>
      </c>
      <c r="AF90" s="1029">
        <v>29</v>
      </c>
      <c r="AG90" s="1019">
        <v>42.2</v>
      </c>
      <c r="AH90" s="838">
        <v>17</v>
      </c>
      <c r="AI90" s="325">
        <v>98.5</v>
      </c>
      <c r="AJ90" s="390">
        <f>SUM(AQ90:AU90)</f>
        <v>156</v>
      </c>
      <c r="AK90" s="327" t="s">
        <v>98</v>
      </c>
      <c r="AL90" s="328" t="s">
        <v>98</v>
      </c>
      <c r="AM90" s="329" t="s">
        <v>98</v>
      </c>
      <c r="AN90" s="330" t="s">
        <v>97</v>
      </c>
      <c r="AO90" s="328" t="s">
        <v>97</v>
      </c>
      <c r="AP90" s="329" t="s">
        <v>97</v>
      </c>
      <c r="AQ90" s="330">
        <v>10</v>
      </c>
      <c r="AR90" s="328">
        <v>32</v>
      </c>
      <c r="AS90" s="328">
        <v>81</v>
      </c>
      <c r="AT90" s="328">
        <v>27</v>
      </c>
      <c r="AU90" s="331">
        <v>6</v>
      </c>
      <c r="AV90" s="391">
        <f t="shared" si="39"/>
        <v>4</v>
      </c>
      <c r="AW90" s="404"/>
      <c r="AX90" s="404"/>
      <c r="AY90" s="404"/>
      <c r="AZ90" s="404"/>
      <c r="BA90" s="404">
        <v>3</v>
      </c>
      <c r="BB90" s="404"/>
      <c r="BC90" s="404"/>
      <c r="BD90" s="404">
        <v>1</v>
      </c>
      <c r="BE90" s="405"/>
    </row>
    <row r="91" spans="1:57" ht="32.25" thickBot="1" x14ac:dyDescent="0.3">
      <c r="A91" s="1351"/>
      <c r="B91" s="1577"/>
      <c r="C91" s="1578"/>
      <c r="D91" s="1657" t="s">
        <v>491</v>
      </c>
      <c r="E91" s="1302"/>
      <c r="F91" s="1305"/>
      <c r="G91" s="851">
        <f t="shared" si="31"/>
        <v>0</v>
      </c>
      <c r="H91" s="160">
        <f t="shared" si="40"/>
        <v>0</v>
      </c>
      <c r="I91" s="92"/>
      <c r="J91" s="92"/>
      <c r="K91" s="92"/>
      <c r="L91" s="101"/>
      <c r="M91" s="857">
        <f t="shared" si="38"/>
        <v>0</v>
      </c>
      <c r="N91" s="1036"/>
      <c r="O91" s="1036"/>
      <c r="P91" s="1036"/>
      <c r="Q91" s="1036"/>
      <c r="R91" s="1037"/>
      <c r="S91" s="1038"/>
      <c r="T91" s="1039"/>
      <c r="U91" s="1039"/>
      <c r="V91" s="1039"/>
      <c r="W91" s="1039"/>
      <c r="X91" s="1040"/>
      <c r="Y91" s="1041"/>
      <c r="Z91" s="1034"/>
      <c r="AA91" s="1019"/>
      <c r="AB91" s="837"/>
      <c r="AC91" s="837"/>
      <c r="AD91" s="837"/>
      <c r="AE91" s="837"/>
      <c r="AF91" s="838"/>
      <c r="AG91" s="1042"/>
      <c r="AH91" s="1043"/>
      <c r="AI91" s="100"/>
      <c r="AJ91" s="170">
        <f>SUM(AQ91:AU91)</f>
        <v>0</v>
      </c>
      <c r="AK91" s="345" t="s">
        <v>97</v>
      </c>
      <c r="AL91" s="97" t="s">
        <v>97</v>
      </c>
      <c r="AM91" s="98" t="s">
        <v>97</v>
      </c>
      <c r="AN91" s="99" t="s">
        <v>97</v>
      </c>
      <c r="AO91" s="97" t="s">
        <v>98</v>
      </c>
      <c r="AP91" s="98" t="s">
        <v>98</v>
      </c>
      <c r="AQ91" s="100"/>
      <c r="AR91" s="92"/>
      <c r="AS91" s="92"/>
      <c r="AT91" s="92"/>
      <c r="AU91" s="101"/>
      <c r="AV91" s="165">
        <f t="shared" si="39"/>
        <v>0</v>
      </c>
      <c r="AW91" s="128"/>
      <c r="AX91" s="128"/>
      <c r="AY91" s="128"/>
      <c r="AZ91" s="128"/>
      <c r="BA91" s="128"/>
      <c r="BB91" s="128"/>
      <c r="BC91" s="128"/>
      <c r="BD91" s="128"/>
      <c r="BE91" s="129"/>
    </row>
    <row r="92" spans="1:57" ht="31.15" customHeight="1" thickBot="1" x14ac:dyDescent="0.3">
      <c r="A92" s="1351"/>
      <c r="B92" s="1565" t="s">
        <v>681</v>
      </c>
      <c r="C92" s="1575" t="s">
        <v>508</v>
      </c>
      <c r="D92" s="709" t="s">
        <v>485</v>
      </c>
      <c r="E92" s="1300"/>
      <c r="F92" s="1303">
        <f>E92-SUM(M92:M96)</f>
        <v>-32</v>
      </c>
      <c r="G92" s="852">
        <f t="shared" si="31"/>
        <v>0</v>
      </c>
      <c r="H92" s="147">
        <f t="shared" si="40"/>
        <v>0</v>
      </c>
      <c r="I92" s="72"/>
      <c r="J92" s="72"/>
      <c r="K92" s="72"/>
      <c r="L92" s="75"/>
      <c r="M92" s="199">
        <f t="shared" si="38"/>
        <v>0</v>
      </c>
      <c r="N92" s="1020"/>
      <c r="O92" s="1020"/>
      <c r="P92" s="1020"/>
      <c r="Q92" s="1020"/>
      <c r="R92" s="1024"/>
      <c r="S92" s="1025"/>
      <c r="T92" s="1025"/>
      <c r="U92" s="1025"/>
      <c r="V92" s="1044"/>
      <c r="W92" s="1044"/>
      <c r="X92" s="1026"/>
      <c r="Y92" s="1022"/>
      <c r="Z92" s="1024"/>
      <c r="AA92" s="1045"/>
      <c r="AB92" s="835"/>
      <c r="AC92" s="835"/>
      <c r="AD92" s="835"/>
      <c r="AE92" s="835"/>
      <c r="AF92" s="836"/>
      <c r="AG92" s="1045"/>
      <c r="AH92" s="1046"/>
      <c r="AI92" s="143"/>
      <c r="AJ92" s="151">
        <f>SUM(AN92:AP92)</f>
        <v>0</v>
      </c>
      <c r="AK92" s="76" t="s">
        <v>97</v>
      </c>
      <c r="AL92" s="77" t="s">
        <v>97</v>
      </c>
      <c r="AM92" s="78" t="s">
        <v>97</v>
      </c>
      <c r="AN92" s="74"/>
      <c r="AO92" s="72"/>
      <c r="AP92" s="73"/>
      <c r="AQ92" s="79" t="s">
        <v>97</v>
      </c>
      <c r="AR92" s="77" t="s">
        <v>97</v>
      </c>
      <c r="AS92" s="77" t="s">
        <v>97</v>
      </c>
      <c r="AT92" s="77" t="s">
        <v>97</v>
      </c>
      <c r="AU92" s="78" t="s">
        <v>97</v>
      </c>
      <c r="AV92" s="166">
        <f t="shared" si="39"/>
        <v>0</v>
      </c>
      <c r="AW92" s="167"/>
      <c r="AX92" s="167"/>
      <c r="AY92" s="167"/>
      <c r="AZ92" s="167"/>
      <c r="BA92" s="167"/>
      <c r="BB92" s="167"/>
      <c r="BC92" s="167"/>
      <c r="BD92" s="167"/>
      <c r="BE92" s="130"/>
    </row>
    <row r="93" spans="1:57" ht="48" thickBot="1" x14ac:dyDescent="0.3">
      <c r="A93" s="1351"/>
      <c r="B93" s="1567"/>
      <c r="C93" s="1576"/>
      <c r="D93" s="710" t="s">
        <v>490</v>
      </c>
      <c r="E93" s="1301"/>
      <c r="F93" s="1304"/>
      <c r="G93" s="850">
        <f t="shared" si="31"/>
        <v>0</v>
      </c>
      <c r="H93" s="402">
        <f t="shared" si="40"/>
        <v>0</v>
      </c>
      <c r="I93" s="319"/>
      <c r="J93" s="319"/>
      <c r="K93" s="319"/>
      <c r="L93" s="338"/>
      <c r="M93" s="750">
        <f t="shared" si="38"/>
        <v>0</v>
      </c>
      <c r="N93" s="1030"/>
      <c r="O93" s="1030"/>
      <c r="P93" s="1030"/>
      <c r="Q93" s="1030"/>
      <c r="R93" s="1034"/>
      <c r="S93" s="1025"/>
      <c r="T93" s="1025"/>
      <c r="U93" s="1025"/>
      <c r="V93" s="1044"/>
      <c r="W93" s="1044"/>
      <c r="X93" s="1026"/>
      <c r="Y93" s="1047"/>
      <c r="Z93" s="1026"/>
      <c r="AA93" s="1027"/>
      <c r="AB93" s="1028"/>
      <c r="AC93" s="1028"/>
      <c r="AD93" s="1028"/>
      <c r="AE93" s="1028"/>
      <c r="AF93" s="1029"/>
      <c r="AG93" s="1019"/>
      <c r="AH93" s="1048"/>
      <c r="AI93" s="337"/>
      <c r="AJ93" s="390">
        <f>SUM(AN93:AP93)</f>
        <v>0</v>
      </c>
      <c r="AK93" s="327" t="s">
        <v>98</v>
      </c>
      <c r="AL93" s="328" t="s">
        <v>98</v>
      </c>
      <c r="AM93" s="329" t="s">
        <v>98</v>
      </c>
      <c r="AN93" s="330"/>
      <c r="AO93" s="328"/>
      <c r="AP93" s="329"/>
      <c r="AQ93" s="330" t="s">
        <v>97</v>
      </c>
      <c r="AR93" s="328" t="s">
        <v>97</v>
      </c>
      <c r="AS93" s="328" t="s">
        <v>97</v>
      </c>
      <c r="AT93" s="328" t="s">
        <v>97</v>
      </c>
      <c r="AU93" s="329" t="s">
        <v>97</v>
      </c>
      <c r="AV93" s="168">
        <f t="shared" si="39"/>
        <v>0</v>
      </c>
      <c r="AW93" s="167"/>
      <c r="AX93" s="167"/>
      <c r="AY93" s="167"/>
      <c r="AZ93" s="167"/>
      <c r="BA93" s="167"/>
      <c r="BB93" s="167"/>
      <c r="BC93" s="167"/>
      <c r="BD93" s="167"/>
      <c r="BE93" s="130"/>
    </row>
    <row r="94" spans="1:57" ht="32.25" thickBot="1" x14ac:dyDescent="0.3">
      <c r="A94" s="1351"/>
      <c r="B94" s="1567"/>
      <c r="C94" s="1576"/>
      <c r="D94" s="710" t="s">
        <v>486</v>
      </c>
      <c r="E94" s="1301"/>
      <c r="F94" s="1304"/>
      <c r="G94" s="850">
        <f t="shared" si="31"/>
        <v>0</v>
      </c>
      <c r="H94" s="402">
        <f t="shared" si="40"/>
        <v>0</v>
      </c>
      <c r="I94" s="319"/>
      <c r="J94" s="319"/>
      <c r="K94" s="319"/>
      <c r="L94" s="338"/>
      <c r="M94" s="750">
        <f t="shared" si="38"/>
        <v>0</v>
      </c>
      <c r="N94" s="1030"/>
      <c r="O94" s="1030"/>
      <c r="P94" s="1030"/>
      <c r="Q94" s="1030"/>
      <c r="R94" s="1034"/>
      <c r="S94" s="1025"/>
      <c r="T94" s="1025"/>
      <c r="U94" s="1025"/>
      <c r="V94" s="1044"/>
      <c r="W94" s="1044"/>
      <c r="X94" s="1026"/>
      <c r="Y94" s="1047"/>
      <c r="Z94" s="1026"/>
      <c r="AA94" s="1027"/>
      <c r="AB94" s="1028"/>
      <c r="AC94" s="1028"/>
      <c r="AD94" s="1028"/>
      <c r="AE94" s="1028"/>
      <c r="AF94" s="1029"/>
      <c r="AG94" s="1019"/>
      <c r="AH94" s="1048"/>
      <c r="AI94" s="337"/>
      <c r="AJ94" s="390">
        <f>SUM(AK94:AM94)</f>
        <v>0</v>
      </c>
      <c r="AK94" s="327"/>
      <c r="AL94" s="328"/>
      <c r="AM94" s="329"/>
      <c r="AN94" s="330" t="s">
        <v>97</v>
      </c>
      <c r="AO94" s="328" t="s">
        <v>97</v>
      </c>
      <c r="AP94" s="329" t="s">
        <v>97</v>
      </c>
      <c r="AQ94" s="330" t="s">
        <v>97</v>
      </c>
      <c r="AR94" s="328" t="s">
        <v>97</v>
      </c>
      <c r="AS94" s="328" t="s">
        <v>97</v>
      </c>
      <c r="AT94" s="328" t="s">
        <v>97</v>
      </c>
      <c r="AU94" s="329" t="s">
        <v>97</v>
      </c>
      <c r="AV94" s="168">
        <f t="shared" si="39"/>
        <v>0</v>
      </c>
      <c r="AW94" s="167"/>
      <c r="AX94" s="167"/>
      <c r="AY94" s="167"/>
      <c r="AZ94" s="167"/>
      <c r="BA94" s="167"/>
      <c r="BB94" s="167"/>
      <c r="BC94" s="167"/>
      <c r="BD94" s="167"/>
      <c r="BE94" s="130"/>
    </row>
    <row r="95" spans="1:57" ht="32.25" thickBot="1" x14ac:dyDescent="0.3">
      <c r="A95" s="1351"/>
      <c r="B95" s="1567"/>
      <c r="C95" s="1576"/>
      <c r="D95" s="710" t="s">
        <v>15</v>
      </c>
      <c r="E95" s="1301"/>
      <c r="F95" s="1304"/>
      <c r="G95" s="850">
        <f t="shared" si="31"/>
        <v>33</v>
      </c>
      <c r="H95" s="402">
        <f t="shared" si="40"/>
        <v>0</v>
      </c>
      <c r="I95" s="319"/>
      <c r="J95" s="319"/>
      <c r="K95" s="319"/>
      <c r="L95" s="338"/>
      <c r="M95" s="750">
        <f t="shared" si="38"/>
        <v>32</v>
      </c>
      <c r="N95" s="1030"/>
      <c r="O95" s="1030"/>
      <c r="P95" s="1030"/>
      <c r="Q95" s="1030"/>
      <c r="R95" s="1034">
        <v>32</v>
      </c>
      <c r="S95" s="1025">
        <v>1</v>
      </c>
      <c r="T95" s="1025"/>
      <c r="U95" s="1025"/>
      <c r="V95" s="1044">
        <v>30</v>
      </c>
      <c r="W95" s="1044">
        <v>1</v>
      </c>
      <c r="X95" s="1026"/>
      <c r="Y95" s="1047">
        <v>29</v>
      </c>
      <c r="Z95" s="1026">
        <v>3</v>
      </c>
      <c r="AA95" s="1027"/>
      <c r="AB95" s="1028">
        <v>16</v>
      </c>
      <c r="AC95" s="1028">
        <v>13</v>
      </c>
      <c r="AD95" s="1028">
        <v>4</v>
      </c>
      <c r="AE95" s="1028">
        <v>19</v>
      </c>
      <c r="AF95" s="1029">
        <v>19</v>
      </c>
      <c r="AG95" s="1019">
        <v>42</v>
      </c>
      <c r="AH95" s="1048">
        <v>30</v>
      </c>
      <c r="AI95" s="337">
        <v>100</v>
      </c>
      <c r="AJ95" s="390">
        <f>SUM(AQ95:AU95)</f>
        <v>31</v>
      </c>
      <c r="AK95" s="327" t="s">
        <v>98</v>
      </c>
      <c r="AL95" s="328" t="s">
        <v>98</v>
      </c>
      <c r="AM95" s="329" t="s">
        <v>98</v>
      </c>
      <c r="AN95" s="330" t="s">
        <v>97</v>
      </c>
      <c r="AO95" s="328" t="s">
        <v>97</v>
      </c>
      <c r="AP95" s="329" t="s">
        <v>97</v>
      </c>
      <c r="AQ95" s="330"/>
      <c r="AR95" s="328">
        <v>12</v>
      </c>
      <c r="AS95" s="328">
        <v>14</v>
      </c>
      <c r="AT95" s="328">
        <v>5</v>
      </c>
      <c r="AU95" s="329"/>
      <c r="AV95" s="168">
        <f t="shared" si="39"/>
        <v>1</v>
      </c>
      <c r="AW95" s="167"/>
      <c r="AX95" s="167"/>
      <c r="AY95" s="167"/>
      <c r="AZ95" s="167"/>
      <c r="BA95" s="167">
        <v>1</v>
      </c>
      <c r="BB95" s="167"/>
      <c r="BC95" s="167"/>
      <c r="BD95" s="167"/>
      <c r="BE95" s="130"/>
    </row>
    <row r="96" spans="1:57" ht="32.25" thickBot="1" x14ac:dyDescent="0.3">
      <c r="A96" s="1351"/>
      <c r="B96" s="1577"/>
      <c r="C96" s="1578"/>
      <c r="D96" s="1657" t="s">
        <v>491</v>
      </c>
      <c r="E96" s="1302"/>
      <c r="F96" s="1305"/>
      <c r="G96" s="851">
        <f t="shared" si="31"/>
        <v>0</v>
      </c>
      <c r="H96" s="160">
        <f t="shared" ref="H96:H101" si="41">SUM(I96:L96)</f>
        <v>0</v>
      </c>
      <c r="I96" s="92"/>
      <c r="J96" s="92"/>
      <c r="K96" s="92"/>
      <c r="L96" s="101"/>
      <c r="M96" s="210">
        <f t="shared" si="38"/>
        <v>0</v>
      </c>
      <c r="N96" s="1039"/>
      <c r="O96" s="1039"/>
      <c r="P96" s="1039"/>
      <c r="Q96" s="1039"/>
      <c r="R96" s="1040"/>
      <c r="S96" s="1041"/>
      <c r="T96" s="1041"/>
      <c r="U96" s="1041"/>
      <c r="V96" s="1030"/>
      <c r="W96" s="1030"/>
      <c r="X96" s="1034"/>
      <c r="Y96" s="1032"/>
      <c r="Z96" s="1034"/>
      <c r="AA96" s="1019"/>
      <c r="AB96" s="837"/>
      <c r="AC96" s="837"/>
      <c r="AD96" s="837"/>
      <c r="AE96" s="837"/>
      <c r="AF96" s="838"/>
      <c r="AG96" s="1049"/>
      <c r="AH96" s="1050"/>
      <c r="AI96" s="831"/>
      <c r="AJ96" s="393">
        <f>SUM(AQ96:AU96)</f>
        <v>0</v>
      </c>
      <c r="AK96" s="345" t="s">
        <v>97</v>
      </c>
      <c r="AL96" s="97" t="s">
        <v>97</v>
      </c>
      <c r="AM96" s="98" t="s">
        <v>97</v>
      </c>
      <c r="AN96" s="99" t="s">
        <v>97</v>
      </c>
      <c r="AO96" s="97" t="s">
        <v>98</v>
      </c>
      <c r="AP96" s="98" t="s">
        <v>98</v>
      </c>
      <c r="AQ96" s="100"/>
      <c r="AR96" s="92"/>
      <c r="AS96" s="92"/>
      <c r="AT96" s="92"/>
      <c r="AU96" s="93"/>
      <c r="AV96" s="168">
        <f t="shared" si="39"/>
        <v>0</v>
      </c>
      <c r="AW96" s="404"/>
      <c r="AX96" s="404"/>
      <c r="AY96" s="404"/>
      <c r="AZ96" s="404"/>
      <c r="BA96" s="404"/>
      <c r="BB96" s="404"/>
      <c r="BC96" s="404"/>
      <c r="BD96" s="404"/>
      <c r="BE96" s="405"/>
    </row>
    <row r="97" spans="1:57" ht="32.25" thickBot="1" x14ac:dyDescent="0.3">
      <c r="A97" s="1351"/>
      <c r="B97" s="1565" t="s">
        <v>509</v>
      </c>
      <c r="C97" s="1575" t="s">
        <v>352</v>
      </c>
      <c r="D97" s="709" t="s">
        <v>485</v>
      </c>
      <c r="E97" s="1300"/>
      <c r="F97" s="1303">
        <f>E97-SUM(M97:M101)</f>
        <v>-39</v>
      </c>
      <c r="G97" s="852">
        <f t="shared" si="31"/>
        <v>0</v>
      </c>
      <c r="H97" s="147">
        <f t="shared" si="41"/>
        <v>0</v>
      </c>
      <c r="I97" s="72"/>
      <c r="J97" s="72"/>
      <c r="K97" s="72"/>
      <c r="L97" s="75"/>
      <c r="M97" s="199">
        <f t="shared" si="38"/>
        <v>0</v>
      </c>
      <c r="N97" s="1020"/>
      <c r="O97" s="1020"/>
      <c r="P97" s="1020"/>
      <c r="Q97" s="1020"/>
      <c r="R97" s="1024"/>
      <c r="S97" s="1051"/>
      <c r="T97" s="1051"/>
      <c r="U97" s="1051"/>
      <c r="V97" s="1020"/>
      <c r="W97" s="1020"/>
      <c r="X97" s="1024"/>
      <c r="Y97" s="1022"/>
      <c r="Z97" s="1024"/>
      <c r="AA97" s="1045"/>
      <c r="AB97" s="835"/>
      <c r="AC97" s="835"/>
      <c r="AD97" s="835"/>
      <c r="AE97" s="835"/>
      <c r="AF97" s="836"/>
      <c r="AG97" s="1045"/>
      <c r="AH97" s="1046"/>
      <c r="AI97" s="143"/>
      <c r="AJ97" s="151">
        <f>SUM(AN97:AP97)</f>
        <v>0</v>
      </c>
      <c r="AK97" s="76" t="s">
        <v>97</v>
      </c>
      <c r="AL97" s="77" t="s">
        <v>97</v>
      </c>
      <c r="AM97" s="78" t="s">
        <v>97</v>
      </c>
      <c r="AN97" s="74"/>
      <c r="AO97" s="72"/>
      <c r="AP97" s="73"/>
      <c r="AQ97" s="79" t="s">
        <v>97</v>
      </c>
      <c r="AR97" s="77" t="s">
        <v>97</v>
      </c>
      <c r="AS97" s="77" t="s">
        <v>97</v>
      </c>
      <c r="AT97" s="77" t="s">
        <v>97</v>
      </c>
      <c r="AU97" s="78" t="s">
        <v>97</v>
      </c>
      <c r="AV97" s="152">
        <f t="shared" si="39"/>
        <v>0</v>
      </c>
      <c r="AW97" s="120"/>
      <c r="AX97" s="120"/>
      <c r="AY97" s="120"/>
      <c r="AZ97" s="120"/>
      <c r="BA97" s="120"/>
      <c r="BB97" s="120"/>
      <c r="BC97" s="120"/>
      <c r="BD97" s="120"/>
      <c r="BE97" s="121"/>
    </row>
    <row r="98" spans="1:57" ht="48" thickBot="1" x14ac:dyDescent="0.3">
      <c r="A98" s="1351"/>
      <c r="B98" s="1567"/>
      <c r="C98" s="1576"/>
      <c r="D98" s="710" t="s">
        <v>490</v>
      </c>
      <c r="E98" s="1301"/>
      <c r="F98" s="1304"/>
      <c r="G98" s="850">
        <f t="shared" si="31"/>
        <v>0</v>
      </c>
      <c r="H98" s="402">
        <f t="shared" si="41"/>
        <v>0</v>
      </c>
      <c r="I98" s="319"/>
      <c r="J98" s="319"/>
      <c r="K98" s="319"/>
      <c r="L98" s="338"/>
      <c r="M98" s="750">
        <f t="shared" si="38"/>
        <v>0</v>
      </c>
      <c r="N98" s="1030"/>
      <c r="O98" s="1030"/>
      <c r="P98" s="1030"/>
      <c r="Q98" s="1030"/>
      <c r="R98" s="1034"/>
      <c r="S98" s="1025"/>
      <c r="T98" s="1025"/>
      <c r="U98" s="1025"/>
      <c r="V98" s="1044"/>
      <c r="W98" s="1044"/>
      <c r="X98" s="1026"/>
      <c r="Y98" s="1047"/>
      <c r="Z98" s="1026"/>
      <c r="AA98" s="1027"/>
      <c r="AB98" s="1028"/>
      <c r="AC98" s="1028"/>
      <c r="AD98" s="1028"/>
      <c r="AE98" s="1028"/>
      <c r="AF98" s="1029"/>
      <c r="AG98" s="1019"/>
      <c r="AH98" s="1048"/>
      <c r="AI98" s="337"/>
      <c r="AJ98" s="390">
        <f>SUM(AN98:AP98)</f>
        <v>0</v>
      </c>
      <c r="AK98" s="327" t="s">
        <v>98</v>
      </c>
      <c r="AL98" s="328" t="s">
        <v>98</v>
      </c>
      <c r="AM98" s="329" t="s">
        <v>98</v>
      </c>
      <c r="AN98" s="330"/>
      <c r="AO98" s="328"/>
      <c r="AP98" s="329"/>
      <c r="AQ98" s="330" t="s">
        <v>97</v>
      </c>
      <c r="AR98" s="328" t="s">
        <v>97</v>
      </c>
      <c r="AS98" s="328" t="s">
        <v>97</v>
      </c>
      <c r="AT98" s="328" t="s">
        <v>97</v>
      </c>
      <c r="AU98" s="329" t="s">
        <v>97</v>
      </c>
      <c r="AV98" s="152">
        <f t="shared" si="39"/>
        <v>0</v>
      </c>
      <c r="AW98" s="167"/>
      <c r="AX98" s="167"/>
      <c r="AY98" s="167"/>
      <c r="AZ98" s="167"/>
      <c r="BA98" s="167"/>
      <c r="BB98" s="167"/>
      <c r="BC98" s="167"/>
      <c r="BD98" s="167"/>
      <c r="BE98" s="130"/>
    </row>
    <row r="99" spans="1:57" ht="32.25" thickBot="1" x14ac:dyDescent="0.3">
      <c r="A99" s="1351"/>
      <c r="B99" s="1567"/>
      <c r="C99" s="1576"/>
      <c r="D99" s="710" t="s">
        <v>486</v>
      </c>
      <c r="E99" s="1301"/>
      <c r="F99" s="1304"/>
      <c r="G99" s="850">
        <f t="shared" si="31"/>
        <v>0</v>
      </c>
      <c r="H99" s="402">
        <f t="shared" si="41"/>
        <v>0</v>
      </c>
      <c r="I99" s="319"/>
      <c r="J99" s="319"/>
      <c r="K99" s="319"/>
      <c r="L99" s="338"/>
      <c r="M99" s="750">
        <f t="shared" si="38"/>
        <v>0</v>
      </c>
      <c r="N99" s="1030"/>
      <c r="O99" s="1030"/>
      <c r="P99" s="1030"/>
      <c r="Q99" s="1030"/>
      <c r="R99" s="1034"/>
      <c r="S99" s="1025"/>
      <c r="T99" s="1025"/>
      <c r="U99" s="1025"/>
      <c r="V99" s="1044"/>
      <c r="W99" s="1044"/>
      <c r="X99" s="1026"/>
      <c r="Y99" s="1047"/>
      <c r="Z99" s="1026"/>
      <c r="AA99" s="1027"/>
      <c r="AB99" s="1028"/>
      <c r="AC99" s="1028"/>
      <c r="AD99" s="1028"/>
      <c r="AE99" s="1028"/>
      <c r="AF99" s="1029"/>
      <c r="AG99" s="1019"/>
      <c r="AH99" s="1048"/>
      <c r="AI99" s="337"/>
      <c r="AJ99" s="390">
        <f>SUM(AK99:AM99)</f>
        <v>0</v>
      </c>
      <c r="AK99" s="327"/>
      <c r="AL99" s="328"/>
      <c r="AM99" s="329"/>
      <c r="AN99" s="330" t="s">
        <v>97</v>
      </c>
      <c r="AO99" s="328" t="s">
        <v>97</v>
      </c>
      <c r="AP99" s="329" t="s">
        <v>97</v>
      </c>
      <c r="AQ99" s="330" t="s">
        <v>97</v>
      </c>
      <c r="AR99" s="328" t="s">
        <v>97</v>
      </c>
      <c r="AS99" s="328" t="s">
        <v>97</v>
      </c>
      <c r="AT99" s="328" t="s">
        <v>97</v>
      </c>
      <c r="AU99" s="329" t="s">
        <v>97</v>
      </c>
      <c r="AV99" s="152">
        <f t="shared" si="39"/>
        <v>0</v>
      </c>
      <c r="AW99" s="167"/>
      <c r="AX99" s="167"/>
      <c r="AY99" s="167"/>
      <c r="AZ99" s="167"/>
      <c r="BA99" s="167"/>
      <c r="BB99" s="167"/>
      <c r="BC99" s="167"/>
      <c r="BD99" s="167"/>
      <c r="BE99" s="130"/>
    </row>
    <row r="100" spans="1:57" ht="32.25" thickBot="1" x14ac:dyDescent="0.3">
      <c r="A100" s="1351"/>
      <c r="B100" s="1567"/>
      <c r="C100" s="1576"/>
      <c r="D100" s="710" t="s">
        <v>15</v>
      </c>
      <c r="E100" s="1301"/>
      <c r="F100" s="1304"/>
      <c r="G100" s="850">
        <f t="shared" si="31"/>
        <v>42</v>
      </c>
      <c r="H100" s="402">
        <f t="shared" si="41"/>
        <v>2</v>
      </c>
      <c r="I100" s="319">
        <v>2</v>
      </c>
      <c r="J100" s="319"/>
      <c r="K100" s="319"/>
      <c r="L100" s="338"/>
      <c r="M100" s="750">
        <f t="shared" si="38"/>
        <v>39</v>
      </c>
      <c r="N100" s="1030"/>
      <c r="O100" s="1030"/>
      <c r="P100" s="1030"/>
      <c r="Q100" s="1030"/>
      <c r="R100" s="1034">
        <v>39</v>
      </c>
      <c r="S100" s="1025">
        <v>8</v>
      </c>
      <c r="T100" s="1025"/>
      <c r="U100" s="1025"/>
      <c r="V100" s="1044">
        <v>31</v>
      </c>
      <c r="W100" s="1044"/>
      <c r="X100" s="1026"/>
      <c r="Y100" s="1047">
        <v>36</v>
      </c>
      <c r="Z100" s="1026">
        <v>3</v>
      </c>
      <c r="AA100" s="1027"/>
      <c r="AB100" s="1028">
        <v>8</v>
      </c>
      <c r="AC100" s="1028">
        <v>8</v>
      </c>
      <c r="AD100" s="1028">
        <v>1</v>
      </c>
      <c r="AE100" s="1028">
        <v>15</v>
      </c>
      <c r="AF100" s="1029">
        <v>3</v>
      </c>
      <c r="AG100" s="1019">
        <v>35</v>
      </c>
      <c r="AH100" s="1048">
        <v>14</v>
      </c>
      <c r="AI100" s="337">
        <v>73</v>
      </c>
      <c r="AJ100" s="390">
        <f>SUM(AQ100:AU100)</f>
        <v>31</v>
      </c>
      <c r="AK100" s="327" t="s">
        <v>98</v>
      </c>
      <c r="AL100" s="328" t="s">
        <v>98</v>
      </c>
      <c r="AM100" s="329" t="s">
        <v>98</v>
      </c>
      <c r="AN100" s="330" t="s">
        <v>97</v>
      </c>
      <c r="AO100" s="328" t="s">
        <v>97</v>
      </c>
      <c r="AP100" s="329" t="s">
        <v>97</v>
      </c>
      <c r="AQ100" s="330">
        <v>6</v>
      </c>
      <c r="AR100" s="328">
        <v>13</v>
      </c>
      <c r="AS100" s="328">
        <v>12</v>
      </c>
      <c r="AT100" s="328"/>
      <c r="AU100" s="329"/>
      <c r="AV100" s="152">
        <f t="shared" si="39"/>
        <v>3</v>
      </c>
      <c r="AW100" s="167">
        <v>1</v>
      </c>
      <c r="AX100" s="167"/>
      <c r="AY100" s="167"/>
      <c r="AZ100" s="167"/>
      <c r="BA100" s="167"/>
      <c r="BB100" s="167"/>
      <c r="BC100" s="167"/>
      <c r="BD100" s="167">
        <v>1</v>
      </c>
      <c r="BE100" s="130">
        <v>1</v>
      </c>
    </row>
    <row r="101" spans="1:57" ht="32.25" thickBot="1" x14ac:dyDescent="0.3">
      <c r="A101" s="1351"/>
      <c r="B101" s="1579"/>
      <c r="C101" s="1580"/>
      <c r="D101" s="711" t="s">
        <v>491</v>
      </c>
      <c r="E101" s="1302"/>
      <c r="F101" s="1305"/>
      <c r="G101" s="851">
        <f t="shared" si="31"/>
        <v>0</v>
      </c>
      <c r="H101" s="160">
        <f t="shared" si="41"/>
        <v>0</v>
      </c>
      <c r="I101" s="92"/>
      <c r="J101" s="92"/>
      <c r="K101" s="92"/>
      <c r="L101" s="101"/>
      <c r="M101" s="210">
        <f t="shared" si="38"/>
        <v>0</v>
      </c>
      <c r="N101" s="1039"/>
      <c r="O101" s="1039"/>
      <c r="P101" s="1039"/>
      <c r="Q101" s="1039"/>
      <c r="R101" s="1040"/>
      <c r="S101" s="1052"/>
      <c r="T101" s="1052"/>
      <c r="U101" s="1052"/>
      <c r="V101" s="1039"/>
      <c r="W101" s="1039"/>
      <c r="X101" s="1040"/>
      <c r="Y101" s="1038"/>
      <c r="Z101" s="1040"/>
      <c r="AA101" s="1049"/>
      <c r="AB101" s="839"/>
      <c r="AC101" s="839"/>
      <c r="AD101" s="839"/>
      <c r="AE101" s="839"/>
      <c r="AF101" s="840"/>
      <c r="AG101" s="1049"/>
      <c r="AH101" s="1050"/>
      <c r="AI101" s="832"/>
      <c r="AJ101" s="170">
        <f>SUM(AQ101:AU101)</f>
        <v>0</v>
      </c>
      <c r="AK101" s="345" t="s">
        <v>97</v>
      </c>
      <c r="AL101" s="97" t="s">
        <v>97</v>
      </c>
      <c r="AM101" s="98" t="s">
        <v>97</v>
      </c>
      <c r="AN101" s="99" t="s">
        <v>97</v>
      </c>
      <c r="AO101" s="97" t="s">
        <v>98</v>
      </c>
      <c r="AP101" s="98" t="s">
        <v>98</v>
      </c>
      <c r="AQ101" s="100"/>
      <c r="AR101" s="92"/>
      <c r="AS101" s="92"/>
      <c r="AT101" s="92"/>
      <c r="AU101" s="93"/>
      <c r="AV101" s="171">
        <f t="shared" si="39"/>
        <v>0</v>
      </c>
      <c r="AW101" s="128"/>
      <c r="AX101" s="128"/>
      <c r="AY101" s="128"/>
      <c r="AZ101" s="128"/>
      <c r="BA101" s="128"/>
      <c r="BB101" s="128"/>
      <c r="BC101" s="128"/>
      <c r="BD101" s="128"/>
      <c r="BE101" s="129"/>
    </row>
    <row r="102" spans="1:57" ht="31.15" customHeight="1" x14ac:dyDescent="0.25">
      <c r="A102" s="1342" t="s">
        <v>598</v>
      </c>
      <c r="B102" s="1565" t="s">
        <v>520</v>
      </c>
      <c r="C102" s="1575" t="s">
        <v>358</v>
      </c>
      <c r="D102" s="709" t="s">
        <v>485</v>
      </c>
      <c r="E102" s="1300">
        <v>1024</v>
      </c>
      <c r="F102" s="1303">
        <f>E102-SUM(M102:M106)</f>
        <v>-84</v>
      </c>
      <c r="G102" s="852">
        <f t="shared" si="31"/>
        <v>77</v>
      </c>
      <c r="H102" s="147">
        <f>SUM(I102:L102)</f>
        <v>2</v>
      </c>
      <c r="I102" s="72">
        <v>1</v>
      </c>
      <c r="J102" s="72"/>
      <c r="K102" s="72">
        <v>1</v>
      </c>
      <c r="L102" s="75"/>
      <c r="M102" s="199">
        <f>IF(AND(SUM(N102:R102)=SUM(Y102:Z102),SUM(S102:X102)=SUM(Y102:Z102)),SUM(N102:R102),"ПЕРЕВІРТЕ ПРАВИЛЬНІСТЬ ДАНИХ")</f>
        <v>74</v>
      </c>
      <c r="N102" s="1020">
        <v>74</v>
      </c>
      <c r="O102" s="1020"/>
      <c r="P102" s="1020"/>
      <c r="Q102" s="1020"/>
      <c r="R102" s="1021"/>
      <c r="S102" s="1022">
        <v>9</v>
      </c>
      <c r="T102" s="1020">
        <v>1</v>
      </c>
      <c r="U102" s="1020"/>
      <c r="V102" s="1023">
        <v>43</v>
      </c>
      <c r="W102" s="1020">
        <v>21</v>
      </c>
      <c r="X102" s="1024"/>
      <c r="Y102" s="1025">
        <v>63</v>
      </c>
      <c r="Z102" s="1026">
        <v>11</v>
      </c>
      <c r="AA102" s="1027"/>
      <c r="AB102" s="1028">
        <v>33</v>
      </c>
      <c r="AC102" s="1028">
        <v>33</v>
      </c>
      <c r="AD102" s="1028">
        <v>1</v>
      </c>
      <c r="AE102" s="1028">
        <v>49</v>
      </c>
      <c r="AF102" s="1029">
        <v>1</v>
      </c>
      <c r="AG102" s="1027">
        <v>43</v>
      </c>
      <c r="AH102" s="1029">
        <v>31</v>
      </c>
      <c r="AI102" s="834">
        <v>14.5</v>
      </c>
      <c r="AJ102" s="151">
        <f>SUM(AN102:AP102)</f>
        <v>74</v>
      </c>
      <c r="AK102" s="76" t="s">
        <v>97</v>
      </c>
      <c r="AL102" s="77" t="s">
        <v>97</v>
      </c>
      <c r="AM102" s="78" t="s">
        <v>97</v>
      </c>
      <c r="AN102" s="74">
        <v>0</v>
      </c>
      <c r="AO102" s="72">
        <v>29</v>
      </c>
      <c r="AP102" s="73">
        <v>45</v>
      </c>
      <c r="AQ102" s="79" t="s">
        <v>97</v>
      </c>
      <c r="AR102" s="77" t="s">
        <v>97</v>
      </c>
      <c r="AS102" s="77" t="s">
        <v>97</v>
      </c>
      <c r="AT102" s="77" t="s">
        <v>97</v>
      </c>
      <c r="AU102" s="80" t="s">
        <v>97</v>
      </c>
      <c r="AV102" s="152">
        <f>SUM(AW102:BE102)</f>
        <v>3</v>
      </c>
      <c r="AW102" s="120"/>
      <c r="AX102" s="120">
        <v>2</v>
      </c>
      <c r="AY102" s="120"/>
      <c r="AZ102" s="120"/>
      <c r="BA102" s="120"/>
      <c r="BB102" s="120"/>
      <c r="BC102" s="120"/>
      <c r="BD102" s="120">
        <v>1</v>
      </c>
      <c r="BE102" s="121"/>
    </row>
    <row r="103" spans="1:57" ht="47.25" x14ac:dyDescent="0.25">
      <c r="A103" s="1343"/>
      <c r="B103" s="1567"/>
      <c r="C103" s="1576"/>
      <c r="D103" s="710" t="s">
        <v>490</v>
      </c>
      <c r="E103" s="1301"/>
      <c r="F103" s="1304"/>
      <c r="G103" s="850">
        <f t="shared" si="31"/>
        <v>0</v>
      </c>
      <c r="H103" s="402">
        <f>SUM(I103:L103)</f>
        <v>0</v>
      </c>
      <c r="I103" s="319"/>
      <c r="J103" s="319"/>
      <c r="K103" s="319"/>
      <c r="L103" s="338"/>
      <c r="M103" s="750">
        <f t="shared" ref="M103:M146" si="42">IF(AND(SUM(N103:R103)=SUM(Y103:Z103),SUM(S103:X103)=SUM(Y103:Z103)),SUM(N103:R103),"ПЕРЕВІРТЕ ПРАВИЛЬНІСТЬ ДАНИХ")</f>
        <v>0</v>
      </c>
      <c r="N103" s="1030"/>
      <c r="O103" s="1030"/>
      <c r="P103" s="1030"/>
      <c r="Q103" s="1030"/>
      <c r="R103" s="1031"/>
      <c r="S103" s="1032"/>
      <c r="T103" s="1033"/>
      <c r="U103" s="1033"/>
      <c r="V103" s="1030"/>
      <c r="W103" s="1030"/>
      <c r="X103" s="1034"/>
      <c r="Y103" s="1025"/>
      <c r="Z103" s="1026"/>
      <c r="AA103" s="1027"/>
      <c r="AB103" s="1028"/>
      <c r="AC103" s="1028"/>
      <c r="AD103" s="1028"/>
      <c r="AE103" s="1028"/>
      <c r="AF103" s="1029"/>
      <c r="AG103" s="1019"/>
      <c r="AH103" s="838"/>
      <c r="AI103" s="325"/>
      <c r="AJ103" s="390">
        <f>SUM(AN103:AP103)</f>
        <v>0</v>
      </c>
      <c r="AK103" s="327" t="s">
        <v>98</v>
      </c>
      <c r="AL103" s="328" t="s">
        <v>98</v>
      </c>
      <c r="AM103" s="329" t="s">
        <v>98</v>
      </c>
      <c r="AN103" s="330"/>
      <c r="AO103" s="328"/>
      <c r="AP103" s="329"/>
      <c r="AQ103" s="330" t="s">
        <v>97</v>
      </c>
      <c r="AR103" s="328" t="s">
        <v>97</v>
      </c>
      <c r="AS103" s="328" t="s">
        <v>97</v>
      </c>
      <c r="AT103" s="328" t="s">
        <v>97</v>
      </c>
      <c r="AU103" s="331" t="s">
        <v>97</v>
      </c>
      <c r="AV103" s="391">
        <f t="shared" ref="AV103:AV116" si="43">SUM(AW103:BE103)</f>
        <v>0</v>
      </c>
      <c r="AW103" s="404"/>
      <c r="AX103" s="404"/>
      <c r="AY103" s="404"/>
      <c r="AZ103" s="404"/>
      <c r="BA103" s="404"/>
      <c r="BB103" s="404"/>
      <c r="BC103" s="404"/>
      <c r="BD103" s="404"/>
      <c r="BE103" s="405"/>
    </row>
    <row r="104" spans="1:57" ht="31.5" x14ac:dyDescent="0.25">
      <c r="A104" s="1343"/>
      <c r="B104" s="1567"/>
      <c r="C104" s="1576"/>
      <c r="D104" s="710" t="s">
        <v>486</v>
      </c>
      <c r="E104" s="1301"/>
      <c r="F104" s="1304"/>
      <c r="G104" s="850">
        <f t="shared" si="31"/>
        <v>13</v>
      </c>
      <c r="H104" s="402">
        <f t="shared" ref="H104:H106" si="44">SUM(I104:L104)</f>
        <v>0</v>
      </c>
      <c r="I104" s="319"/>
      <c r="J104" s="319"/>
      <c r="K104" s="319"/>
      <c r="L104" s="338"/>
      <c r="M104" s="750">
        <f t="shared" si="42"/>
        <v>13</v>
      </c>
      <c r="N104" s="1030"/>
      <c r="O104" s="1030">
        <v>13</v>
      </c>
      <c r="P104" s="1035"/>
      <c r="Q104" s="392"/>
      <c r="R104" s="1031"/>
      <c r="S104" s="1032"/>
      <c r="T104" s="1030"/>
      <c r="U104" s="1030">
        <v>13</v>
      </c>
      <c r="V104" s="1030"/>
      <c r="W104" s="1030"/>
      <c r="X104" s="1034"/>
      <c r="Y104" s="1025">
        <v>9</v>
      </c>
      <c r="Z104" s="1026">
        <v>4</v>
      </c>
      <c r="AA104" s="1027"/>
      <c r="AB104" s="1028">
        <v>4</v>
      </c>
      <c r="AC104" s="1028">
        <v>4</v>
      </c>
      <c r="AD104" s="1028"/>
      <c r="AE104" s="1028">
        <v>7</v>
      </c>
      <c r="AF104" s="1029">
        <v>2</v>
      </c>
      <c r="AG104" s="1019">
        <v>46</v>
      </c>
      <c r="AH104" s="838">
        <v>35</v>
      </c>
      <c r="AI104" s="325">
        <v>125.5</v>
      </c>
      <c r="AJ104" s="390">
        <f>SUM(AK104:AM104)</f>
        <v>13</v>
      </c>
      <c r="AK104" s="327">
        <v>0</v>
      </c>
      <c r="AL104" s="328">
        <v>1</v>
      </c>
      <c r="AM104" s="329">
        <v>12</v>
      </c>
      <c r="AN104" s="330" t="s">
        <v>97</v>
      </c>
      <c r="AO104" s="328" t="s">
        <v>97</v>
      </c>
      <c r="AP104" s="329" t="s">
        <v>97</v>
      </c>
      <c r="AQ104" s="330" t="s">
        <v>97</v>
      </c>
      <c r="AR104" s="328" t="s">
        <v>97</v>
      </c>
      <c r="AS104" s="328" t="s">
        <v>97</v>
      </c>
      <c r="AT104" s="328" t="s">
        <v>97</v>
      </c>
      <c r="AU104" s="331" t="s">
        <v>97</v>
      </c>
      <c r="AV104" s="391">
        <f t="shared" si="43"/>
        <v>0</v>
      </c>
      <c r="AW104" s="404"/>
      <c r="AX104" s="404"/>
      <c r="AY104" s="404"/>
      <c r="AZ104" s="404"/>
      <c r="BA104" s="404"/>
      <c r="BB104" s="404"/>
      <c r="BC104" s="404"/>
      <c r="BD104" s="404"/>
      <c r="BE104" s="405"/>
    </row>
    <row r="105" spans="1:57" ht="31.5" x14ac:dyDescent="0.25">
      <c r="A105" s="1343"/>
      <c r="B105" s="1567"/>
      <c r="C105" s="1576"/>
      <c r="D105" s="710" t="s">
        <v>15</v>
      </c>
      <c r="E105" s="1301"/>
      <c r="F105" s="1304"/>
      <c r="G105" s="850">
        <f t="shared" si="31"/>
        <v>1044</v>
      </c>
      <c r="H105" s="402">
        <f t="shared" si="44"/>
        <v>32</v>
      </c>
      <c r="I105" s="319"/>
      <c r="J105" s="319">
        <v>27</v>
      </c>
      <c r="K105" s="319">
        <v>5</v>
      </c>
      <c r="L105" s="338"/>
      <c r="M105" s="750">
        <f t="shared" si="42"/>
        <v>1021</v>
      </c>
      <c r="N105" s="1030">
        <v>1021</v>
      </c>
      <c r="O105" s="1030"/>
      <c r="P105" s="1030"/>
      <c r="Q105" s="1030"/>
      <c r="R105" s="1031"/>
      <c r="S105" s="1032">
        <v>57</v>
      </c>
      <c r="T105" s="1030">
        <v>23</v>
      </c>
      <c r="U105" s="1030"/>
      <c r="V105" s="1030">
        <v>834</v>
      </c>
      <c r="W105" s="1030">
        <v>107</v>
      </c>
      <c r="X105" s="1034"/>
      <c r="Y105" s="1025">
        <v>844</v>
      </c>
      <c r="Z105" s="1026">
        <v>177</v>
      </c>
      <c r="AA105" s="1027"/>
      <c r="AB105" s="1028">
        <v>541</v>
      </c>
      <c r="AC105" s="1028">
        <v>540</v>
      </c>
      <c r="AD105" s="1028">
        <v>13</v>
      </c>
      <c r="AE105" s="1028">
        <v>521</v>
      </c>
      <c r="AF105" s="1029">
        <v>13</v>
      </c>
      <c r="AG105" s="1019">
        <v>47</v>
      </c>
      <c r="AH105" s="838">
        <v>33</v>
      </c>
      <c r="AI105" s="325">
        <v>90.2</v>
      </c>
      <c r="AJ105" s="390">
        <f>SUM(AQ105:AU105)</f>
        <v>998</v>
      </c>
      <c r="AK105" s="327" t="s">
        <v>98</v>
      </c>
      <c r="AL105" s="328" t="s">
        <v>98</v>
      </c>
      <c r="AM105" s="329" t="s">
        <v>98</v>
      </c>
      <c r="AN105" s="330" t="s">
        <v>97</v>
      </c>
      <c r="AO105" s="328" t="s">
        <v>97</v>
      </c>
      <c r="AP105" s="329" t="s">
        <v>97</v>
      </c>
      <c r="AQ105" s="330">
        <v>64</v>
      </c>
      <c r="AR105" s="328">
        <v>407</v>
      </c>
      <c r="AS105" s="328">
        <v>470</v>
      </c>
      <c r="AT105" s="328">
        <v>57</v>
      </c>
      <c r="AU105" s="331">
        <v>0</v>
      </c>
      <c r="AV105" s="391">
        <f t="shared" si="43"/>
        <v>23</v>
      </c>
      <c r="AW105" s="404">
        <v>1</v>
      </c>
      <c r="AX105" s="404"/>
      <c r="AY105" s="404">
        <v>5</v>
      </c>
      <c r="AZ105" s="404"/>
      <c r="BA105" s="404"/>
      <c r="BB105" s="404"/>
      <c r="BC105" s="404">
        <v>4</v>
      </c>
      <c r="BD105" s="404">
        <v>13</v>
      </c>
      <c r="BE105" s="405"/>
    </row>
    <row r="106" spans="1:57" ht="32.25" thickBot="1" x14ac:dyDescent="0.3">
      <c r="A106" s="1343"/>
      <c r="B106" s="1577"/>
      <c r="C106" s="1578"/>
      <c r="D106" s="1657" t="s">
        <v>491</v>
      </c>
      <c r="E106" s="1302"/>
      <c r="F106" s="1305"/>
      <c r="G106" s="851">
        <f t="shared" si="31"/>
        <v>0</v>
      </c>
      <c r="H106" s="160">
        <f t="shared" si="44"/>
        <v>0</v>
      </c>
      <c r="I106" s="92"/>
      <c r="J106" s="92"/>
      <c r="K106" s="92"/>
      <c r="L106" s="101"/>
      <c r="M106" s="857">
        <f t="shared" si="42"/>
        <v>0</v>
      </c>
      <c r="N106" s="1036"/>
      <c r="O106" s="1036"/>
      <c r="P106" s="1036"/>
      <c r="Q106" s="1036"/>
      <c r="R106" s="1037"/>
      <c r="S106" s="1038"/>
      <c r="T106" s="1039"/>
      <c r="U106" s="1039"/>
      <c r="V106" s="1039"/>
      <c r="W106" s="1039"/>
      <c r="X106" s="1040"/>
      <c r="Y106" s="1041"/>
      <c r="Z106" s="1034"/>
      <c r="AA106" s="1019"/>
      <c r="AB106" s="837"/>
      <c r="AC106" s="837"/>
      <c r="AD106" s="837"/>
      <c r="AE106" s="837"/>
      <c r="AF106" s="838"/>
      <c r="AG106" s="1042"/>
      <c r="AH106" s="1043"/>
      <c r="AI106" s="100"/>
      <c r="AJ106" s="170">
        <f>SUM(AQ106:AU106)</f>
        <v>0</v>
      </c>
      <c r="AK106" s="345" t="s">
        <v>97</v>
      </c>
      <c r="AL106" s="97" t="s">
        <v>97</v>
      </c>
      <c r="AM106" s="98" t="s">
        <v>97</v>
      </c>
      <c r="AN106" s="99" t="s">
        <v>97</v>
      </c>
      <c r="AO106" s="97" t="s">
        <v>98</v>
      </c>
      <c r="AP106" s="98" t="s">
        <v>98</v>
      </c>
      <c r="AQ106" s="100"/>
      <c r="AR106" s="92"/>
      <c r="AS106" s="92"/>
      <c r="AT106" s="92"/>
      <c r="AU106" s="101"/>
      <c r="AV106" s="165">
        <f t="shared" si="43"/>
        <v>0</v>
      </c>
      <c r="AW106" s="128"/>
      <c r="AX106" s="128"/>
      <c r="AY106" s="128"/>
      <c r="AZ106" s="128"/>
      <c r="BA106" s="128"/>
      <c r="BB106" s="128"/>
      <c r="BC106" s="128"/>
      <c r="BD106" s="128"/>
      <c r="BE106" s="129"/>
    </row>
    <row r="107" spans="1:57" ht="31.9" customHeight="1" thickBot="1" x14ac:dyDescent="0.3">
      <c r="A107" s="1343"/>
      <c r="B107" s="1581" t="s">
        <v>682</v>
      </c>
      <c r="C107" s="1582"/>
      <c r="D107" s="709" t="s">
        <v>485</v>
      </c>
      <c r="E107" s="1300"/>
      <c r="F107" s="1303">
        <f t="shared" ref="F107" si="45">E107-SUM(M107:M111)</f>
        <v>-1</v>
      </c>
      <c r="G107" s="852">
        <f t="shared" si="31"/>
        <v>0</v>
      </c>
      <c r="H107" s="147">
        <f>SUM(I107:L107)</f>
        <v>0</v>
      </c>
      <c r="I107" s="72"/>
      <c r="J107" s="72"/>
      <c r="K107" s="72"/>
      <c r="L107" s="75"/>
      <c r="M107" s="199">
        <f>IF(AND(SUM(N107:R107)=SUM(Y107:Z107),SUM(S107:X107)=SUM(Y107:Z107)),SUM(N107:R107),"ПЕРЕВІРТЕ ПРАВИЛЬНІСТЬ ДАНИХ")</f>
        <v>0</v>
      </c>
      <c r="N107" s="1020"/>
      <c r="O107" s="1020"/>
      <c r="P107" s="1020"/>
      <c r="Q107" s="1020"/>
      <c r="R107" s="1024"/>
      <c r="S107" s="1025"/>
      <c r="T107" s="1025"/>
      <c r="U107" s="1025"/>
      <c r="V107" s="1044"/>
      <c r="W107" s="1044"/>
      <c r="X107" s="1026"/>
      <c r="Y107" s="1022"/>
      <c r="Z107" s="1024"/>
      <c r="AA107" s="1045"/>
      <c r="AB107" s="835"/>
      <c r="AC107" s="835"/>
      <c r="AD107" s="835"/>
      <c r="AE107" s="835"/>
      <c r="AF107" s="836"/>
      <c r="AG107" s="1045"/>
      <c r="AH107" s="1046"/>
      <c r="AI107" s="143"/>
      <c r="AJ107" s="151">
        <f>SUM(AN107:AP107)</f>
        <v>0</v>
      </c>
      <c r="AK107" s="76" t="s">
        <v>97</v>
      </c>
      <c r="AL107" s="77" t="s">
        <v>97</v>
      </c>
      <c r="AM107" s="78" t="s">
        <v>97</v>
      </c>
      <c r="AN107" s="74"/>
      <c r="AO107" s="72"/>
      <c r="AP107" s="73"/>
      <c r="AQ107" s="79" t="s">
        <v>97</v>
      </c>
      <c r="AR107" s="77" t="s">
        <v>97</v>
      </c>
      <c r="AS107" s="77" t="s">
        <v>97</v>
      </c>
      <c r="AT107" s="77" t="s">
        <v>97</v>
      </c>
      <c r="AU107" s="78" t="s">
        <v>97</v>
      </c>
      <c r="AV107" s="166">
        <f>SUM(AW107:BE107)</f>
        <v>0</v>
      </c>
      <c r="AW107" s="167"/>
      <c r="AX107" s="167"/>
      <c r="AY107" s="167"/>
      <c r="AZ107" s="167"/>
      <c r="BA107" s="167"/>
      <c r="BB107" s="167"/>
      <c r="BC107" s="167"/>
      <c r="BD107" s="167"/>
      <c r="BE107" s="130"/>
    </row>
    <row r="108" spans="1:57" ht="48" thickBot="1" x14ac:dyDescent="0.3">
      <c r="A108" s="1343"/>
      <c r="B108" s="1583"/>
      <c r="C108" s="1584"/>
      <c r="D108" s="710" t="s">
        <v>490</v>
      </c>
      <c r="E108" s="1301"/>
      <c r="F108" s="1304"/>
      <c r="G108" s="850">
        <f t="shared" si="31"/>
        <v>0</v>
      </c>
      <c r="H108" s="402">
        <f>SUM(I108:L108)</f>
        <v>0</v>
      </c>
      <c r="I108" s="319"/>
      <c r="J108" s="319"/>
      <c r="K108" s="319"/>
      <c r="L108" s="338"/>
      <c r="M108" s="750">
        <f t="shared" ref="M108:M111" si="46">IF(AND(SUM(N108:R108)=SUM(Y108:Z108),SUM(S108:X108)=SUM(Y108:Z108)),SUM(N108:R108),"ПЕРЕВІРТЕ ПРАВИЛЬНІСТЬ ДАНИХ")</f>
        <v>0</v>
      </c>
      <c r="N108" s="1030"/>
      <c r="O108" s="1030"/>
      <c r="P108" s="1030"/>
      <c r="Q108" s="1030"/>
      <c r="R108" s="1034"/>
      <c r="S108" s="1025"/>
      <c r="T108" s="1025"/>
      <c r="U108" s="1025"/>
      <c r="V108" s="1044"/>
      <c r="W108" s="1044"/>
      <c r="X108" s="1026"/>
      <c r="Y108" s="1047"/>
      <c r="Z108" s="1026"/>
      <c r="AA108" s="1027"/>
      <c r="AB108" s="1028"/>
      <c r="AC108" s="1028"/>
      <c r="AD108" s="1028"/>
      <c r="AE108" s="1028"/>
      <c r="AF108" s="1029"/>
      <c r="AG108" s="1019"/>
      <c r="AH108" s="1048"/>
      <c r="AI108" s="337"/>
      <c r="AJ108" s="390">
        <f>SUM(AN108:AP108)</f>
        <v>0</v>
      </c>
      <c r="AK108" s="327" t="s">
        <v>98</v>
      </c>
      <c r="AL108" s="328" t="s">
        <v>98</v>
      </c>
      <c r="AM108" s="329" t="s">
        <v>98</v>
      </c>
      <c r="AN108" s="330"/>
      <c r="AO108" s="328"/>
      <c r="AP108" s="329"/>
      <c r="AQ108" s="330" t="s">
        <v>97</v>
      </c>
      <c r="AR108" s="328" t="s">
        <v>97</v>
      </c>
      <c r="AS108" s="328" t="s">
        <v>97</v>
      </c>
      <c r="AT108" s="328" t="s">
        <v>97</v>
      </c>
      <c r="AU108" s="329" t="s">
        <v>97</v>
      </c>
      <c r="AV108" s="168">
        <f t="shared" ref="AV108:AV111" si="47">SUM(AW108:BE108)</f>
        <v>0</v>
      </c>
      <c r="AW108" s="167"/>
      <c r="AX108" s="167"/>
      <c r="AY108" s="167"/>
      <c r="AZ108" s="167"/>
      <c r="BA108" s="167"/>
      <c r="BB108" s="167"/>
      <c r="BC108" s="167"/>
      <c r="BD108" s="167"/>
      <c r="BE108" s="130"/>
    </row>
    <row r="109" spans="1:57" ht="32.25" thickBot="1" x14ac:dyDescent="0.3">
      <c r="A109" s="1343"/>
      <c r="B109" s="1583"/>
      <c r="C109" s="1584"/>
      <c r="D109" s="710" t="s">
        <v>486</v>
      </c>
      <c r="E109" s="1301"/>
      <c r="F109" s="1304"/>
      <c r="G109" s="850">
        <f t="shared" si="31"/>
        <v>0</v>
      </c>
      <c r="H109" s="402">
        <f t="shared" ref="H109:H111" si="48">SUM(I109:L109)</f>
        <v>0</v>
      </c>
      <c r="I109" s="319"/>
      <c r="J109" s="319"/>
      <c r="K109" s="319"/>
      <c r="L109" s="338"/>
      <c r="M109" s="750">
        <f t="shared" si="46"/>
        <v>0</v>
      </c>
      <c r="N109" s="1030"/>
      <c r="O109" s="1030"/>
      <c r="P109" s="1030"/>
      <c r="Q109" s="1030"/>
      <c r="R109" s="1034"/>
      <c r="S109" s="1025"/>
      <c r="T109" s="1025"/>
      <c r="U109" s="1025"/>
      <c r="V109" s="1044"/>
      <c r="W109" s="1044"/>
      <c r="X109" s="1026"/>
      <c r="Y109" s="1047"/>
      <c r="Z109" s="1026"/>
      <c r="AA109" s="1027"/>
      <c r="AB109" s="1028"/>
      <c r="AC109" s="1028"/>
      <c r="AD109" s="1028"/>
      <c r="AE109" s="1028"/>
      <c r="AF109" s="1029"/>
      <c r="AG109" s="1019"/>
      <c r="AH109" s="1048"/>
      <c r="AI109" s="337"/>
      <c r="AJ109" s="390">
        <f>SUM(AK109:AM109)</f>
        <v>0</v>
      </c>
      <c r="AK109" s="327"/>
      <c r="AL109" s="328"/>
      <c r="AM109" s="329"/>
      <c r="AN109" s="330" t="s">
        <v>97</v>
      </c>
      <c r="AO109" s="328" t="s">
        <v>97</v>
      </c>
      <c r="AP109" s="329" t="s">
        <v>97</v>
      </c>
      <c r="AQ109" s="330" t="s">
        <v>97</v>
      </c>
      <c r="AR109" s="328" t="s">
        <v>97</v>
      </c>
      <c r="AS109" s="328" t="s">
        <v>97</v>
      </c>
      <c r="AT109" s="328" t="s">
        <v>97</v>
      </c>
      <c r="AU109" s="329" t="s">
        <v>97</v>
      </c>
      <c r="AV109" s="168">
        <f t="shared" si="47"/>
        <v>0</v>
      </c>
      <c r="AW109" s="167"/>
      <c r="AX109" s="167"/>
      <c r="AY109" s="167"/>
      <c r="AZ109" s="167"/>
      <c r="BA109" s="167"/>
      <c r="BB109" s="167"/>
      <c r="BC109" s="167"/>
      <c r="BD109" s="167"/>
      <c r="BE109" s="130"/>
    </row>
    <row r="110" spans="1:57" ht="32.25" thickBot="1" x14ac:dyDescent="0.3">
      <c r="A110" s="1343"/>
      <c r="B110" s="1583"/>
      <c r="C110" s="1584"/>
      <c r="D110" s="710" t="s">
        <v>15</v>
      </c>
      <c r="E110" s="1301"/>
      <c r="F110" s="1304"/>
      <c r="G110" s="850">
        <f t="shared" si="31"/>
        <v>7</v>
      </c>
      <c r="H110" s="402">
        <f t="shared" si="48"/>
        <v>5</v>
      </c>
      <c r="I110" s="319"/>
      <c r="J110" s="319"/>
      <c r="K110" s="319">
        <v>5</v>
      </c>
      <c r="L110" s="338"/>
      <c r="M110" s="750">
        <f t="shared" si="46"/>
        <v>1</v>
      </c>
      <c r="N110" s="1030">
        <v>1</v>
      </c>
      <c r="O110" s="1030"/>
      <c r="P110" s="1030"/>
      <c r="Q110" s="1030"/>
      <c r="R110" s="1034"/>
      <c r="S110" s="1025">
        <v>1</v>
      </c>
      <c r="T110" s="1025"/>
      <c r="U110" s="1025"/>
      <c r="V110" s="1044"/>
      <c r="W110" s="1044"/>
      <c r="X110" s="1026"/>
      <c r="Y110" s="1047">
        <v>1</v>
      </c>
      <c r="Z110" s="1026"/>
      <c r="AA110" s="1027"/>
      <c r="AB110" s="1028"/>
      <c r="AC110" s="1028"/>
      <c r="AD110" s="1028"/>
      <c r="AE110" s="1028"/>
      <c r="AF110" s="1029"/>
      <c r="AG110" s="1019">
        <v>65</v>
      </c>
      <c r="AH110" s="1048">
        <v>43</v>
      </c>
      <c r="AI110" s="337">
        <v>95</v>
      </c>
      <c r="AJ110" s="390">
        <f>SUM(AQ110:AU110)</f>
        <v>1</v>
      </c>
      <c r="AK110" s="327" t="s">
        <v>98</v>
      </c>
      <c r="AL110" s="328" t="s">
        <v>98</v>
      </c>
      <c r="AM110" s="329" t="s">
        <v>98</v>
      </c>
      <c r="AN110" s="330" t="s">
        <v>97</v>
      </c>
      <c r="AO110" s="328" t="s">
        <v>97</v>
      </c>
      <c r="AP110" s="329" t="s">
        <v>97</v>
      </c>
      <c r="AQ110" s="330"/>
      <c r="AR110" s="328"/>
      <c r="AS110" s="328">
        <v>1</v>
      </c>
      <c r="AT110" s="328"/>
      <c r="AU110" s="329"/>
      <c r="AV110" s="168">
        <f t="shared" si="47"/>
        <v>6</v>
      </c>
      <c r="AW110" s="167"/>
      <c r="AX110" s="167"/>
      <c r="AY110" s="167"/>
      <c r="AZ110" s="167"/>
      <c r="BA110" s="167"/>
      <c r="BB110" s="167"/>
      <c r="BC110" s="167">
        <v>1</v>
      </c>
      <c r="BD110" s="167">
        <v>5</v>
      </c>
      <c r="BE110" s="130"/>
    </row>
    <row r="111" spans="1:57" ht="32.25" thickBot="1" x14ac:dyDescent="0.3">
      <c r="A111" s="1343"/>
      <c r="B111" s="1585"/>
      <c r="C111" s="1586"/>
      <c r="D111" s="1657" t="s">
        <v>491</v>
      </c>
      <c r="E111" s="1302"/>
      <c r="F111" s="1305"/>
      <c r="G111" s="851">
        <f t="shared" si="31"/>
        <v>0</v>
      </c>
      <c r="H111" s="160">
        <f t="shared" si="48"/>
        <v>0</v>
      </c>
      <c r="I111" s="92"/>
      <c r="J111" s="92"/>
      <c r="K111" s="92"/>
      <c r="L111" s="101"/>
      <c r="M111" s="210">
        <f t="shared" si="46"/>
        <v>0</v>
      </c>
      <c r="N111" s="1039"/>
      <c r="O111" s="1039"/>
      <c r="P111" s="1039"/>
      <c r="Q111" s="1039"/>
      <c r="R111" s="1040"/>
      <c r="S111" s="1041"/>
      <c r="T111" s="1041"/>
      <c r="U111" s="1041"/>
      <c r="V111" s="1030"/>
      <c r="W111" s="1030"/>
      <c r="X111" s="1034"/>
      <c r="Y111" s="1032"/>
      <c r="Z111" s="1034"/>
      <c r="AA111" s="1019"/>
      <c r="AB111" s="837"/>
      <c r="AC111" s="837"/>
      <c r="AD111" s="837"/>
      <c r="AE111" s="837"/>
      <c r="AF111" s="838"/>
      <c r="AG111" s="1049"/>
      <c r="AH111" s="1050"/>
      <c r="AI111" s="831"/>
      <c r="AJ111" s="393">
        <f>SUM(AQ111:AU111)</f>
        <v>0</v>
      </c>
      <c r="AK111" s="345" t="s">
        <v>97</v>
      </c>
      <c r="AL111" s="97" t="s">
        <v>97</v>
      </c>
      <c r="AM111" s="98" t="s">
        <v>97</v>
      </c>
      <c r="AN111" s="99" t="s">
        <v>97</v>
      </c>
      <c r="AO111" s="97" t="s">
        <v>98</v>
      </c>
      <c r="AP111" s="98" t="s">
        <v>98</v>
      </c>
      <c r="AQ111" s="100"/>
      <c r="AR111" s="92"/>
      <c r="AS111" s="92"/>
      <c r="AT111" s="92"/>
      <c r="AU111" s="93"/>
      <c r="AV111" s="168">
        <f t="shared" si="47"/>
        <v>0</v>
      </c>
      <c r="AW111" s="404"/>
      <c r="AX111" s="404"/>
      <c r="AY111" s="404"/>
      <c r="AZ111" s="404"/>
      <c r="BA111" s="404"/>
      <c r="BB111" s="404"/>
      <c r="BC111" s="404"/>
      <c r="BD111" s="404"/>
      <c r="BE111" s="405"/>
    </row>
    <row r="112" spans="1:57" ht="31.9" customHeight="1" thickBot="1" x14ac:dyDescent="0.3">
      <c r="A112" s="1343"/>
      <c r="B112" s="1581" t="s">
        <v>683</v>
      </c>
      <c r="C112" s="1575" t="s">
        <v>517</v>
      </c>
      <c r="D112" s="709" t="s">
        <v>485</v>
      </c>
      <c r="E112" s="1300">
        <v>50</v>
      </c>
      <c r="F112" s="1303">
        <f t="shared" ref="F112" si="49">E112-SUM(M112:M116)</f>
        <v>12</v>
      </c>
      <c r="G112" s="852">
        <f t="shared" si="31"/>
        <v>0</v>
      </c>
      <c r="H112" s="147">
        <f t="shared" ref="H112:H116" si="50">SUM(I112:L112)</f>
        <v>0</v>
      </c>
      <c r="I112" s="72"/>
      <c r="J112" s="72"/>
      <c r="K112" s="72"/>
      <c r="L112" s="75"/>
      <c r="M112" s="199">
        <f t="shared" si="42"/>
        <v>0</v>
      </c>
      <c r="N112" s="1020"/>
      <c r="O112" s="1020"/>
      <c r="P112" s="1020"/>
      <c r="Q112" s="1020"/>
      <c r="R112" s="1024"/>
      <c r="S112" s="1051"/>
      <c r="T112" s="1051"/>
      <c r="U112" s="1051"/>
      <c r="V112" s="1020"/>
      <c r="W112" s="1020"/>
      <c r="X112" s="1024"/>
      <c r="Y112" s="1022"/>
      <c r="Z112" s="1024"/>
      <c r="AA112" s="1045"/>
      <c r="AB112" s="835"/>
      <c r="AC112" s="835"/>
      <c r="AD112" s="835"/>
      <c r="AE112" s="835"/>
      <c r="AF112" s="836"/>
      <c r="AG112" s="1045"/>
      <c r="AH112" s="1046"/>
      <c r="AI112" s="143"/>
      <c r="AJ112" s="151">
        <f>SUM(AN112:AP112)</f>
        <v>0</v>
      </c>
      <c r="AK112" s="76" t="s">
        <v>97</v>
      </c>
      <c r="AL112" s="77" t="s">
        <v>97</v>
      </c>
      <c r="AM112" s="78" t="s">
        <v>97</v>
      </c>
      <c r="AN112" s="74"/>
      <c r="AO112" s="72"/>
      <c r="AP112" s="73"/>
      <c r="AQ112" s="79" t="s">
        <v>97</v>
      </c>
      <c r="AR112" s="77" t="s">
        <v>97</v>
      </c>
      <c r="AS112" s="77" t="s">
        <v>97</v>
      </c>
      <c r="AT112" s="77" t="s">
        <v>97</v>
      </c>
      <c r="AU112" s="78" t="s">
        <v>97</v>
      </c>
      <c r="AV112" s="152">
        <f t="shared" si="43"/>
        <v>0</v>
      </c>
      <c r="AW112" s="120"/>
      <c r="AX112" s="120"/>
      <c r="AY112" s="120"/>
      <c r="AZ112" s="120"/>
      <c r="BA112" s="120"/>
      <c r="BB112" s="120"/>
      <c r="BC112" s="120"/>
      <c r="BD112" s="120"/>
      <c r="BE112" s="121"/>
    </row>
    <row r="113" spans="1:57" ht="48" thickBot="1" x14ac:dyDescent="0.3">
      <c r="A113" s="1343"/>
      <c r="B113" s="1583"/>
      <c r="C113" s="1576"/>
      <c r="D113" s="710" t="s">
        <v>490</v>
      </c>
      <c r="E113" s="1301"/>
      <c r="F113" s="1304"/>
      <c r="G113" s="850">
        <f t="shared" si="31"/>
        <v>0</v>
      </c>
      <c r="H113" s="402">
        <f t="shared" si="50"/>
        <v>0</v>
      </c>
      <c r="I113" s="319"/>
      <c r="J113" s="319"/>
      <c r="K113" s="319"/>
      <c r="L113" s="338"/>
      <c r="M113" s="750">
        <f t="shared" si="42"/>
        <v>0</v>
      </c>
      <c r="N113" s="1030"/>
      <c r="O113" s="1030"/>
      <c r="P113" s="1030"/>
      <c r="Q113" s="1030"/>
      <c r="R113" s="1034"/>
      <c r="S113" s="1025"/>
      <c r="T113" s="1025"/>
      <c r="U113" s="1025"/>
      <c r="V113" s="1044"/>
      <c r="W113" s="1044"/>
      <c r="X113" s="1026"/>
      <c r="Y113" s="1047"/>
      <c r="Z113" s="1026"/>
      <c r="AA113" s="1027"/>
      <c r="AB113" s="1028"/>
      <c r="AC113" s="1028"/>
      <c r="AD113" s="1028"/>
      <c r="AE113" s="1028"/>
      <c r="AF113" s="1029"/>
      <c r="AG113" s="1019"/>
      <c r="AH113" s="1048"/>
      <c r="AI113" s="337"/>
      <c r="AJ113" s="390">
        <f>SUM(AN113:AP113)</f>
        <v>0</v>
      </c>
      <c r="AK113" s="327" t="s">
        <v>98</v>
      </c>
      <c r="AL113" s="328" t="s">
        <v>98</v>
      </c>
      <c r="AM113" s="329" t="s">
        <v>98</v>
      </c>
      <c r="AN113" s="330"/>
      <c r="AO113" s="328"/>
      <c r="AP113" s="329"/>
      <c r="AQ113" s="330" t="s">
        <v>97</v>
      </c>
      <c r="AR113" s="328" t="s">
        <v>97</v>
      </c>
      <c r="AS113" s="328" t="s">
        <v>97</v>
      </c>
      <c r="AT113" s="328" t="s">
        <v>97</v>
      </c>
      <c r="AU113" s="329" t="s">
        <v>97</v>
      </c>
      <c r="AV113" s="152">
        <f t="shared" si="43"/>
        <v>0</v>
      </c>
      <c r="AW113" s="167"/>
      <c r="AX113" s="167"/>
      <c r="AY113" s="167"/>
      <c r="AZ113" s="167"/>
      <c r="BA113" s="167"/>
      <c r="BB113" s="167"/>
      <c r="BC113" s="167"/>
      <c r="BD113" s="167"/>
      <c r="BE113" s="130"/>
    </row>
    <row r="114" spans="1:57" ht="32.25" thickBot="1" x14ac:dyDescent="0.3">
      <c r="A114" s="1343"/>
      <c r="B114" s="1583"/>
      <c r="C114" s="1576"/>
      <c r="D114" s="710" t="s">
        <v>486</v>
      </c>
      <c r="E114" s="1301"/>
      <c r="F114" s="1304"/>
      <c r="G114" s="850">
        <f t="shared" si="31"/>
        <v>0</v>
      </c>
      <c r="H114" s="402">
        <f t="shared" si="50"/>
        <v>0</v>
      </c>
      <c r="I114" s="319"/>
      <c r="J114" s="319"/>
      <c r="K114" s="319"/>
      <c r="L114" s="338"/>
      <c r="M114" s="750">
        <f t="shared" si="42"/>
        <v>0</v>
      </c>
      <c r="N114" s="1030"/>
      <c r="O114" s="1030"/>
      <c r="P114" s="1030"/>
      <c r="Q114" s="1030"/>
      <c r="R114" s="1034"/>
      <c r="S114" s="1025"/>
      <c r="T114" s="1025"/>
      <c r="U114" s="1025"/>
      <c r="V114" s="1044"/>
      <c r="W114" s="1044"/>
      <c r="X114" s="1026"/>
      <c r="Y114" s="1047"/>
      <c r="Z114" s="1026"/>
      <c r="AA114" s="1027"/>
      <c r="AB114" s="1028"/>
      <c r="AC114" s="1028"/>
      <c r="AD114" s="1028"/>
      <c r="AE114" s="1028"/>
      <c r="AF114" s="1029"/>
      <c r="AG114" s="1019"/>
      <c r="AH114" s="1048"/>
      <c r="AI114" s="337"/>
      <c r="AJ114" s="390">
        <f>SUM(AK114:AM114)</f>
        <v>0</v>
      </c>
      <c r="AK114" s="327"/>
      <c r="AL114" s="328"/>
      <c r="AM114" s="329"/>
      <c r="AN114" s="330" t="s">
        <v>97</v>
      </c>
      <c r="AO114" s="328" t="s">
        <v>97</v>
      </c>
      <c r="AP114" s="329" t="s">
        <v>97</v>
      </c>
      <c r="AQ114" s="330" t="s">
        <v>97</v>
      </c>
      <c r="AR114" s="328" t="s">
        <v>97</v>
      </c>
      <c r="AS114" s="328" t="s">
        <v>97</v>
      </c>
      <c r="AT114" s="328" t="s">
        <v>97</v>
      </c>
      <c r="AU114" s="329" t="s">
        <v>97</v>
      </c>
      <c r="AV114" s="152">
        <f t="shared" si="43"/>
        <v>0</v>
      </c>
      <c r="AW114" s="167"/>
      <c r="AX114" s="167"/>
      <c r="AY114" s="167"/>
      <c r="AZ114" s="167"/>
      <c r="BA114" s="167"/>
      <c r="BB114" s="167"/>
      <c r="BC114" s="167"/>
      <c r="BD114" s="167"/>
      <c r="BE114" s="130"/>
    </row>
    <row r="115" spans="1:57" ht="32.25" thickBot="1" x14ac:dyDescent="0.3">
      <c r="A115" s="1343"/>
      <c r="B115" s="1583"/>
      <c r="C115" s="1576"/>
      <c r="D115" s="710" t="s">
        <v>15</v>
      </c>
      <c r="E115" s="1301"/>
      <c r="F115" s="1304"/>
      <c r="G115" s="850">
        <f t="shared" si="31"/>
        <v>39</v>
      </c>
      <c r="H115" s="402">
        <f t="shared" si="50"/>
        <v>1</v>
      </c>
      <c r="I115" s="319"/>
      <c r="J115" s="319"/>
      <c r="K115" s="319">
        <v>1</v>
      </c>
      <c r="L115" s="338"/>
      <c r="M115" s="750">
        <v>38</v>
      </c>
      <c r="N115" s="1030">
        <v>38</v>
      </c>
      <c r="O115" s="1030"/>
      <c r="P115" s="1030"/>
      <c r="Q115" s="1030"/>
      <c r="R115" s="1034"/>
      <c r="S115" s="1025"/>
      <c r="T115" s="1025"/>
      <c r="U115" s="1025"/>
      <c r="V115" s="1044">
        <v>38</v>
      </c>
      <c r="W115" s="1044"/>
      <c r="X115" s="1026"/>
      <c r="Y115" s="1047">
        <v>30</v>
      </c>
      <c r="Z115" s="1026">
        <v>8</v>
      </c>
      <c r="AA115" s="1027"/>
      <c r="AB115" s="1028">
        <v>22</v>
      </c>
      <c r="AC115" s="1028">
        <v>22</v>
      </c>
      <c r="AD115" s="1028">
        <v>5</v>
      </c>
      <c r="AE115" s="1028">
        <v>21</v>
      </c>
      <c r="AF115" s="1029"/>
      <c r="AG115" s="1019">
        <v>45</v>
      </c>
      <c r="AH115" s="1048">
        <v>25</v>
      </c>
      <c r="AI115" s="337">
        <v>106</v>
      </c>
      <c r="AJ115" s="390">
        <f>SUM(AQ115:AU115)</f>
        <v>39</v>
      </c>
      <c r="AK115" s="327" t="s">
        <v>98</v>
      </c>
      <c r="AL115" s="328" t="s">
        <v>98</v>
      </c>
      <c r="AM115" s="329" t="s">
        <v>98</v>
      </c>
      <c r="AN115" s="330" t="s">
        <v>97</v>
      </c>
      <c r="AO115" s="328" t="s">
        <v>97</v>
      </c>
      <c r="AP115" s="329" t="s">
        <v>97</v>
      </c>
      <c r="AQ115" s="330">
        <v>3</v>
      </c>
      <c r="AR115" s="328">
        <v>8</v>
      </c>
      <c r="AS115" s="328">
        <v>12</v>
      </c>
      <c r="AT115" s="328">
        <v>14</v>
      </c>
      <c r="AU115" s="329">
        <v>2</v>
      </c>
      <c r="AV115" s="152">
        <f t="shared" si="43"/>
        <v>1</v>
      </c>
      <c r="AW115" s="167"/>
      <c r="AX115" s="167"/>
      <c r="AY115" s="167"/>
      <c r="AZ115" s="167"/>
      <c r="BA115" s="167"/>
      <c r="BB115" s="167"/>
      <c r="BC115" s="167">
        <v>1</v>
      </c>
      <c r="BD115" s="167"/>
      <c r="BE115" s="130"/>
    </row>
    <row r="116" spans="1:57" ht="32.25" thickBot="1" x14ac:dyDescent="0.3">
      <c r="A116" s="1343"/>
      <c r="B116" s="1585"/>
      <c r="C116" s="1587"/>
      <c r="D116" s="711" t="s">
        <v>491</v>
      </c>
      <c r="E116" s="1302"/>
      <c r="F116" s="1305"/>
      <c r="G116" s="851">
        <f t="shared" si="31"/>
        <v>0</v>
      </c>
      <c r="H116" s="160">
        <f t="shared" si="50"/>
        <v>0</v>
      </c>
      <c r="I116" s="92"/>
      <c r="J116" s="92"/>
      <c r="K116" s="92"/>
      <c r="L116" s="101"/>
      <c r="M116" s="210">
        <f t="shared" si="42"/>
        <v>0</v>
      </c>
      <c r="N116" s="1039"/>
      <c r="O116" s="1039"/>
      <c r="P116" s="1039"/>
      <c r="Q116" s="1039"/>
      <c r="R116" s="1040"/>
      <c r="S116" s="1052"/>
      <c r="T116" s="1052"/>
      <c r="U116" s="1052"/>
      <c r="V116" s="1039"/>
      <c r="W116" s="1039"/>
      <c r="X116" s="1040"/>
      <c r="Y116" s="1038"/>
      <c r="Z116" s="1040"/>
      <c r="AA116" s="1049"/>
      <c r="AB116" s="839"/>
      <c r="AC116" s="839"/>
      <c r="AD116" s="839"/>
      <c r="AE116" s="839"/>
      <c r="AF116" s="840"/>
      <c r="AG116" s="1049"/>
      <c r="AH116" s="1050"/>
      <c r="AI116" s="832"/>
      <c r="AJ116" s="170">
        <f>SUM(AQ116:AU116)</f>
        <v>0</v>
      </c>
      <c r="AK116" s="345" t="s">
        <v>97</v>
      </c>
      <c r="AL116" s="97" t="s">
        <v>97</v>
      </c>
      <c r="AM116" s="98" t="s">
        <v>97</v>
      </c>
      <c r="AN116" s="99" t="s">
        <v>97</v>
      </c>
      <c r="AO116" s="97" t="s">
        <v>98</v>
      </c>
      <c r="AP116" s="98" t="s">
        <v>98</v>
      </c>
      <c r="AQ116" s="100"/>
      <c r="AR116" s="92"/>
      <c r="AS116" s="92"/>
      <c r="AT116" s="92"/>
      <c r="AU116" s="93"/>
      <c r="AV116" s="171">
        <f t="shared" si="43"/>
        <v>0</v>
      </c>
      <c r="AW116" s="128"/>
      <c r="AX116" s="128"/>
      <c r="AY116" s="128"/>
      <c r="AZ116" s="128"/>
      <c r="BA116" s="128"/>
      <c r="BB116" s="128"/>
      <c r="BC116" s="128"/>
      <c r="BD116" s="128"/>
      <c r="BE116" s="129"/>
    </row>
    <row r="117" spans="1:57" ht="31.5" x14ac:dyDescent="0.25">
      <c r="A117" s="1343"/>
      <c r="B117" s="1565" t="s">
        <v>684</v>
      </c>
      <c r="C117" s="1575" t="s">
        <v>512</v>
      </c>
      <c r="D117" s="709" t="s">
        <v>485</v>
      </c>
      <c r="E117" s="1300">
        <v>40</v>
      </c>
      <c r="F117" s="1303">
        <f t="shared" ref="F117" si="51">E117-SUM(M117:M121)</f>
        <v>3</v>
      </c>
      <c r="G117" s="852">
        <f t="shared" si="31"/>
        <v>0</v>
      </c>
      <c r="H117" s="147">
        <f>SUM(I117:L117)</f>
        <v>0</v>
      </c>
      <c r="I117" s="72"/>
      <c r="J117" s="72"/>
      <c r="K117" s="72"/>
      <c r="L117" s="75"/>
      <c r="M117" s="199">
        <f>IF(AND(SUM(N117:R117)=SUM(Y117:Z117),SUM(S117:X117)=SUM(Y117:Z117)),SUM(N117:R117),"ПЕРЕВІРТЕ ПРАВИЛЬНІСТЬ ДАНИХ")</f>
        <v>0</v>
      </c>
      <c r="N117" s="1020"/>
      <c r="O117" s="1020"/>
      <c r="P117" s="1020"/>
      <c r="Q117" s="1020"/>
      <c r="R117" s="1021"/>
      <c r="S117" s="1022"/>
      <c r="T117" s="1020"/>
      <c r="U117" s="1020"/>
      <c r="V117" s="1023"/>
      <c r="W117" s="1020"/>
      <c r="X117" s="1024"/>
      <c r="Y117" s="1025"/>
      <c r="Z117" s="1026"/>
      <c r="AA117" s="1027"/>
      <c r="AB117" s="1028"/>
      <c r="AC117" s="1028"/>
      <c r="AD117" s="1028"/>
      <c r="AE117" s="1028"/>
      <c r="AF117" s="1029"/>
      <c r="AG117" s="1027"/>
      <c r="AH117" s="1029"/>
      <c r="AI117" s="74"/>
      <c r="AJ117" s="151">
        <f>SUM(AN117:AP117)</f>
        <v>0</v>
      </c>
      <c r="AK117" s="76" t="s">
        <v>97</v>
      </c>
      <c r="AL117" s="77" t="s">
        <v>97</v>
      </c>
      <c r="AM117" s="78" t="s">
        <v>97</v>
      </c>
      <c r="AN117" s="74"/>
      <c r="AO117" s="72"/>
      <c r="AP117" s="73"/>
      <c r="AQ117" s="79" t="s">
        <v>97</v>
      </c>
      <c r="AR117" s="77" t="s">
        <v>97</v>
      </c>
      <c r="AS117" s="77" t="s">
        <v>97</v>
      </c>
      <c r="AT117" s="77" t="s">
        <v>97</v>
      </c>
      <c r="AU117" s="80" t="s">
        <v>97</v>
      </c>
      <c r="AV117" s="152">
        <f>SUM(AW117:BE117)</f>
        <v>0</v>
      </c>
      <c r="AW117" s="120"/>
      <c r="AX117" s="120"/>
      <c r="AY117" s="120"/>
      <c r="AZ117" s="120"/>
      <c r="BA117" s="120"/>
      <c r="BB117" s="120"/>
      <c r="BC117" s="120"/>
      <c r="BD117" s="120"/>
      <c r="BE117" s="121"/>
    </row>
    <row r="118" spans="1:57" ht="47.25" x14ac:dyDescent="0.25">
      <c r="A118" s="1343"/>
      <c r="B118" s="1567"/>
      <c r="C118" s="1576"/>
      <c r="D118" s="710" t="s">
        <v>490</v>
      </c>
      <c r="E118" s="1301"/>
      <c r="F118" s="1304"/>
      <c r="G118" s="850">
        <f t="shared" si="31"/>
        <v>0</v>
      </c>
      <c r="H118" s="402">
        <f>SUM(I118:L118)</f>
        <v>0</v>
      </c>
      <c r="I118" s="319"/>
      <c r="J118" s="319"/>
      <c r="K118" s="319"/>
      <c r="L118" s="338"/>
      <c r="M118" s="750">
        <f t="shared" ref="M118:M121" si="52">IF(AND(SUM(N118:R118)=SUM(Y118:Z118),SUM(S118:X118)=SUM(Y118:Z118)),SUM(N118:R118),"ПЕРЕВІРТЕ ПРАВИЛЬНІСТЬ ДАНИХ")</f>
        <v>0</v>
      </c>
      <c r="N118" s="1030"/>
      <c r="O118" s="1030"/>
      <c r="P118" s="1030"/>
      <c r="Q118" s="1030"/>
      <c r="R118" s="1031"/>
      <c r="S118" s="1032"/>
      <c r="T118" s="1033"/>
      <c r="U118" s="1033"/>
      <c r="V118" s="1030"/>
      <c r="W118" s="1030"/>
      <c r="X118" s="1034"/>
      <c r="Y118" s="1025"/>
      <c r="Z118" s="1026"/>
      <c r="AA118" s="1027"/>
      <c r="AB118" s="1028"/>
      <c r="AC118" s="1028"/>
      <c r="AD118" s="1028"/>
      <c r="AE118" s="1028"/>
      <c r="AF118" s="1029"/>
      <c r="AG118" s="1019"/>
      <c r="AH118" s="838"/>
      <c r="AI118" s="325"/>
      <c r="AJ118" s="390">
        <f>SUM(AN118:AP118)</f>
        <v>0</v>
      </c>
      <c r="AK118" s="327" t="s">
        <v>98</v>
      </c>
      <c r="AL118" s="328" t="s">
        <v>98</v>
      </c>
      <c r="AM118" s="329" t="s">
        <v>98</v>
      </c>
      <c r="AN118" s="330"/>
      <c r="AO118" s="328"/>
      <c r="AP118" s="329"/>
      <c r="AQ118" s="330" t="s">
        <v>97</v>
      </c>
      <c r="AR118" s="328" t="s">
        <v>97</v>
      </c>
      <c r="AS118" s="328" t="s">
        <v>97</v>
      </c>
      <c r="AT118" s="328" t="s">
        <v>97</v>
      </c>
      <c r="AU118" s="331" t="s">
        <v>97</v>
      </c>
      <c r="AV118" s="391">
        <f t="shared" ref="AV118:AV121" si="53">SUM(AW118:BE118)</f>
        <v>0</v>
      </c>
      <c r="AW118" s="404"/>
      <c r="AX118" s="404"/>
      <c r="AY118" s="404"/>
      <c r="AZ118" s="404"/>
      <c r="BA118" s="404"/>
      <c r="BB118" s="404"/>
      <c r="BC118" s="404"/>
      <c r="BD118" s="404"/>
      <c r="BE118" s="405"/>
    </row>
    <row r="119" spans="1:57" ht="31.5" x14ac:dyDescent="0.25">
      <c r="A119" s="1343"/>
      <c r="B119" s="1567"/>
      <c r="C119" s="1576"/>
      <c r="D119" s="710" t="s">
        <v>486</v>
      </c>
      <c r="E119" s="1301"/>
      <c r="F119" s="1304"/>
      <c r="G119" s="850">
        <f t="shared" si="31"/>
        <v>0</v>
      </c>
      <c r="H119" s="402">
        <f t="shared" ref="H119:H121" si="54">SUM(I119:L119)</f>
        <v>0</v>
      </c>
      <c r="I119" s="319"/>
      <c r="J119" s="319"/>
      <c r="K119" s="319"/>
      <c r="L119" s="338"/>
      <c r="M119" s="750">
        <f t="shared" si="52"/>
        <v>0</v>
      </c>
      <c r="N119" s="1030"/>
      <c r="O119" s="1030"/>
      <c r="P119" s="1035"/>
      <c r="Q119" s="392"/>
      <c r="R119" s="1031"/>
      <c r="S119" s="1032"/>
      <c r="T119" s="1030"/>
      <c r="U119" s="1030"/>
      <c r="V119" s="1030"/>
      <c r="W119" s="1030"/>
      <c r="X119" s="1034"/>
      <c r="Y119" s="1025"/>
      <c r="Z119" s="1026"/>
      <c r="AA119" s="1027"/>
      <c r="AB119" s="1028"/>
      <c r="AC119" s="1028"/>
      <c r="AD119" s="1028"/>
      <c r="AE119" s="1028"/>
      <c r="AF119" s="1029"/>
      <c r="AG119" s="1019"/>
      <c r="AH119" s="838"/>
      <c r="AI119" s="325"/>
      <c r="AJ119" s="390">
        <f>SUM(AK119:AM119)</f>
        <v>0</v>
      </c>
      <c r="AK119" s="327"/>
      <c r="AL119" s="328"/>
      <c r="AM119" s="329"/>
      <c r="AN119" s="330" t="s">
        <v>97</v>
      </c>
      <c r="AO119" s="328" t="s">
        <v>97</v>
      </c>
      <c r="AP119" s="329" t="s">
        <v>97</v>
      </c>
      <c r="AQ119" s="330" t="s">
        <v>97</v>
      </c>
      <c r="AR119" s="328" t="s">
        <v>97</v>
      </c>
      <c r="AS119" s="328" t="s">
        <v>97</v>
      </c>
      <c r="AT119" s="328" t="s">
        <v>97</v>
      </c>
      <c r="AU119" s="331" t="s">
        <v>97</v>
      </c>
      <c r="AV119" s="391">
        <f t="shared" si="53"/>
        <v>0</v>
      </c>
      <c r="AW119" s="404"/>
      <c r="AX119" s="404"/>
      <c r="AY119" s="404"/>
      <c r="AZ119" s="404"/>
      <c r="BA119" s="404"/>
      <c r="BB119" s="404"/>
      <c r="BC119" s="404"/>
      <c r="BD119" s="404"/>
      <c r="BE119" s="405"/>
    </row>
    <row r="120" spans="1:57" ht="31.5" x14ac:dyDescent="0.25">
      <c r="A120" s="1343"/>
      <c r="B120" s="1567"/>
      <c r="C120" s="1576"/>
      <c r="D120" s="710" t="s">
        <v>15</v>
      </c>
      <c r="E120" s="1301"/>
      <c r="F120" s="1304"/>
      <c r="G120" s="850">
        <f t="shared" si="31"/>
        <v>37</v>
      </c>
      <c r="H120" s="402">
        <f t="shared" si="54"/>
        <v>0</v>
      </c>
      <c r="I120" s="319"/>
      <c r="J120" s="319"/>
      <c r="K120" s="319"/>
      <c r="L120" s="338"/>
      <c r="M120" s="750">
        <v>37</v>
      </c>
      <c r="N120" s="1030"/>
      <c r="O120" s="1030"/>
      <c r="P120" s="1030"/>
      <c r="Q120" s="1030"/>
      <c r="R120" s="1031">
        <v>37</v>
      </c>
      <c r="S120" s="1032"/>
      <c r="T120" s="1030"/>
      <c r="U120" s="1030"/>
      <c r="V120" s="1030">
        <v>37</v>
      </c>
      <c r="W120" s="1030"/>
      <c r="X120" s="1034"/>
      <c r="Y120" s="1025">
        <v>29</v>
      </c>
      <c r="Z120" s="1026">
        <v>8</v>
      </c>
      <c r="AA120" s="1027"/>
      <c r="AB120" s="1028">
        <v>25</v>
      </c>
      <c r="AC120" s="1028">
        <v>25</v>
      </c>
      <c r="AD120" s="1028">
        <v>10</v>
      </c>
      <c r="AE120" s="1028">
        <v>24</v>
      </c>
      <c r="AF120" s="1029"/>
      <c r="AG120" s="1019">
        <v>47</v>
      </c>
      <c r="AH120" s="838">
        <v>27</v>
      </c>
      <c r="AI120" s="325">
        <v>127</v>
      </c>
      <c r="AJ120" s="390">
        <f>SUM(AQ120:AU120)</f>
        <v>37</v>
      </c>
      <c r="AK120" s="327" t="s">
        <v>98</v>
      </c>
      <c r="AL120" s="328" t="s">
        <v>98</v>
      </c>
      <c r="AM120" s="329" t="s">
        <v>98</v>
      </c>
      <c r="AN120" s="330" t="s">
        <v>97</v>
      </c>
      <c r="AO120" s="328" t="s">
        <v>97</v>
      </c>
      <c r="AP120" s="329" t="s">
        <v>97</v>
      </c>
      <c r="AQ120" s="330">
        <v>1</v>
      </c>
      <c r="AR120" s="328">
        <v>7</v>
      </c>
      <c r="AS120" s="328">
        <v>8</v>
      </c>
      <c r="AT120" s="328">
        <v>13</v>
      </c>
      <c r="AU120" s="331">
        <v>8</v>
      </c>
      <c r="AV120" s="391">
        <f t="shared" si="53"/>
        <v>0</v>
      </c>
      <c r="AW120" s="404"/>
      <c r="AX120" s="404"/>
      <c r="AY120" s="404"/>
      <c r="AZ120" s="404"/>
      <c r="BA120" s="404"/>
      <c r="BB120" s="404"/>
      <c r="BC120" s="404"/>
      <c r="BD120" s="404"/>
      <c r="BE120" s="405"/>
    </row>
    <row r="121" spans="1:57" ht="32.25" thickBot="1" x14ac:dyDescent="0.3">
      <c r="A121" s="1343"/>
      <c r="B121" s="1577"/>
      <c r="C121" s="1578"/>
      <c r="D121" s="1657" t="s">
        <v>491</v>
      </c>
      <c r="E121" s="1302"/>
      <c r="F121" s="1305"/>
      <c r="G121" s="851">
        <f t="shared" si="31"/>
        <v>0</v>
      </c>
      <c r="H121" s="160">
        <f t="shared" si="54"/>
        <v>0</v>
      </c>
      <c r="I121" s="92"/>
      <c r="J121" s="92"/>
      <c r="K121" s="92"/>
      <c r="L121" s="101"/>
      <c r="M121" s="857">
        <f t="shared" si="52"/>
        <v>0</v>
      </c>
      <c r="N121" s="1036"/>
      <c r="O121" s="1036"/>
      <c r="P121" s="1036"/>
      <c r="Q121" s="1036"/>
      <c r="R121" s="1037"/>
      <c r="S121" s="1038"/>
      <c r="T121" s="1039"/>
      <c r="U121" s="1039"/>
      <c r="V121" s="1039"/>
      <c r="W121" s="1039"/>
      <c r="X121" s="1040"/>
      <c r="Y121" s="1053"/>
      <c r="Z121" s="1054"/>
      <c r="AA121" s="1042"/>
      <c r="AB121" s="1055"/>
      <c r="AC121" s="1055"/>
      <c r="AD121" s="1055"/>
      <c r="AE121" s="1055"/>
      <c r="AF121" s="1043"/>
      <c r="AG121" s="1042"/>
      <c r="AH121" s="1043"/>
      <c r="AI121" s="100"/>
      <c r="AJ121" s="170">
        <f>SUM(AQ121:AU121)</f>
        <v>0</v>
      </c>
      <c r="AK121" s="345" t="s">
        <v>97</v>
      </c>
      <c r="AL121" s="97" t="s">
        <v>97</v>
      </c>
      <c r="AM121" s="98" t="s">
        <v>97</v>
      </c>
      <c r="AN121" s="99" t="s">
        <v>97</v>
      </c>
      <c r="AO121" s="97" t="s">
        <v>98</v>
      </c>
      <c r="AP121" s="98" t="s">
        <v>98</v>
      </c>
      <c r="AQ121" s="100"/>
      <c r="AR121" s="92"/>
      <c r="AS121" s="92"/>
      <c r="AT121" s="92"/>
      <c r="AU121" s="101"/>
      <c r="AV121" s="165">
        <f t="shared" si="53"/>
        <v>0</v>
      </c>
      <c r="AW121" s="128"/>
      <c r="AX121" s="128"/>
      <c r="AY121" s="128"/>
      <c r="AZ121" s="128"/>
      <c r="BA121" s="128"/>
      <c r="BB121" s="128"/>
      <c r="BC121" s="128"/>
      <c r="BD121" s="128"/>
      <c r="BE121" s="129"/>
    </row>
    <row r="122" spans="1:57" ht="31.5" x14ac:dyDescent="0.25">
      <c r="A122" s="1343"/>
      <c r="B122" s="1565" t="s">
        <v>685</v>
      </c>
      <c r="C122" s="1575" t="s">
        <v>686</v>
      </c>
      <c r="D122" s="709" t="s">
        <v>485</v>
      </c>
      <c r="E122" s="1300"/>
      <c r="F122" s="1303">
        <f t="shared" ref="F122" si="55">E122-SUM(M122:M126)</f>
        <v>-8</v>
      </c>
      <c r="G122" s="852">
        <f t="shared" si="31"/>
        <v>0</v>
      </c>
      <c r="H122" s="147">
        <f>SUM(I122:L122)</f>
        <v>0</v>
      </c>
      <c r="I122" s="72"/>
      <c r="J122" s="72"/>
      <c r="K122" s="72"/>
      <c r="L122" s="75"/>
      <c r="M122" s="199">
        <f>IF(AND(SUM(N122:R122)=SUM(Y122:Z122),SUM(S122:X122)=SUM(Y122:Z122)),SUM(N122:R122),"ПЕРЕВІРТЕ ПРАВИЛЬНІСТЬ ДАНИХ")</f>
        <v>0</v>
      </c>
      <c r="N122" s="1020"/>
      <c r="O122" s="1020"/>
      <c r="P122" s="1020"/>
      <c r="Q122" s="1020"/>
      <c r="R122" s="1021"/>
      <c r="S122" s="1022"/>
      <c r="T122" s="1020"/>
      <c r="U122" s="1020"/>
      <c r="V122" s="1023"/>
      <c r="W122" s="1020"/>
      <c r="X122" s="1024"/>
      <c r="Y122" s="1022"/>
      <c r="Z122" s="1024"/>
      <c r="AA122" s="1045"/>
      <c r="AB122" s="835"/>
      <c r="AC122" s="835"/>
      <c r="AD122" s="835"/>
      <c r="AE122" s="835"/>
      <c r="AF122" s="836"/>
      <c r="AG122" s="1045"/>
      <c r="AH122" s="1046"/>
      <c r="AI122" s="74"/>
      <c r="AJ122" s="151">
        <f>SUM(AN122:AP122)</f>
        <v>0</v>
      </c>
      <c r="AK122" s="76" t="s">
        <v>97</v>
      </c>
      <c r="AL122" s="77" t="s">
        <v>97</v>
      </c>
      <c r="AM122" s="78" t="s">
        <v>97</v>
      </c>
      <c r="AN122" s="74"/>
      <c r="AO122" s="72"/>
      <c r="AP122" s="73"/>
      <c r="AQ122" s="79" t="s">
        <v>97</v>
      </c>
      <c r="AR122" s="77" t="s">
        <v>97</v>
      </c>
      <c r="AS122" s="77" t="s">
        <v>97</v>
      </c>
      <c r="AT122" s="77" t="s">
        <v>97</v>
      </c>
      <c r="AU122" s="80" t="s">
        <v>97</v>
      </c>
      <c r="AV122" s="152">
        <f>SUM(AW122:BE122)</f>
        <v>0</v>
      </c>
      <c r="AW122" s="120"/>
      <c r="AX122" s="120"/>
      <c r="AY122" s="120"/>
      <c r="AZ122" s="120"/>
      <c r="BA122" s="120"/>
      <c r="BB122" s="120"/>
      <c r="BC122" s="120"/>
      <c r="BD122" s="120"/>
      <c r="BE122" s="121"/>
    </row>
    <row r="123" spans="1:57" ht="47.25" x14ac:dyDescent="0.25">
      <c r="A123" s="1343"/>
      <c r="B123" s="1567"/>
      <c r="C123" s="1576"/>
      <c r="D123" s="710" t="s">
        <v>490</v>
      </c>
      <c r="E123" s="1301"/>
      <c r="F123" s="1304"/>
      <c r="G123" s="850">
        <f t="shared" si="31"/>
        <v>0</v>
      </c>
      <c r="H123" s="402">
        <f>SUM(I123:L123)</f>
        <v>0</v>
      </c>
      <c r="I123" s="319"/>
      <c r="J123" s="319"/>
      <c r="K123" s="319"/>
      <c r="L123" s="338"/>
      <c r="M123" s="750">
        <f t="shared" ref="M123:M126" si="56">IF(AND(SUM(N123:R123)=SUM(Y123:Z123),SUM(S123:X123)=SUM(Y123:Z123)),SUM(N123:R123),"ПЕРЕВІРТЕ ПРАВИЛЬНІСТЬ ДАНИХ")</f>
        <v>0</v>
      </c>
      <c r="N123" s="1030"/>
      <c r="O123" s="1030"/>
      <c r="P123" s="1030"/>
      <c r="Q123" s="1030"/>
      <c r="R123" s="1031"/>
      <c r="S123" s="1032"/>
      <c r="T123" s="1033"/>
      <c r="U123" s="1033"/>
      <c r="V123" s="1030"/>
      <c r="W123" s="1030"/>
      <c r="X123" s="1034"/>
      <c r="Y123" s="1047"/>
      <c r="Z123" s="1026"/>
      <c r="AA123" s="1027"/>
      <c r="AB123" s="1028"/>
      <c r="AC123" s="1028"/>
      <c r="AD123" s="1028"/>
      <c r="AE123" s="1028"/>
      <c r="AF123" s="1029"/>
      <c r="AG123" s="1019"/>
      <c r="AH123" s="1048"/>
      <c r="AI123" s="325"/>
      <c r="AJ123" s="390">
        <f>SUM(AN123:AP123)</f>
        <v>0</v>
      </c>
      <c r="AK123" s="327" t="s">
        <v>98</v>
      </c>
      <c r="AL123" s="328" t="s">
        <v>98</v>
      </c>
      <c r="AM123" s="329" t="s">
        <v>98</v>
      </c>
      <c r="AN123" s="330"/>
      <c r="AO123" s="328"/>
      <c r="AP123" s="329"/>
      <c r="AQ123" s="330" t="s">
        <v>97</v>
      </c>
      <c r="AR123" s="328" t="s">
        <v>97</v>
      </c>
      <c r="AS123" s="328" t="s">
        <v>97</v>
      </c>
      <c r="AT123" s="328" t="s">
        <v>97</v>
      </c>
      <c r="AU123" s="331" t="s">
        <v>97</v>
      </c>
      <c r="AV123" s="391">
        <f t="shared" ref="AV123:AV126" si="57">SUM(AW123:BE123)</f>
        <v>0</v>
      </c>
      <c r="AW123" s="404"/>
      <c r="AX123" s="404"/>
      <c r="AY123" s="404"/>
      <c r="AZ123" s="404"/>
      <c r="BA123" s="404"/>
      <c r="BB123" s="404"/>
      <c r="BC123" s="404"/>
      <c r="BD123" s="404"/>
      <c r="BE123" s="405"/>
    </row>
    <row r="124" spans="1:57" ht="31.5" x14ac:dyDescent="0.25">
      <c r="A124" s="1343"/>
      <c r="B124" s="1567"/>
      <c r="C124" s="1576"/>
      <c r="D124" s="710" t="s">
        <v>486</v>
      </c>
      <c r="E124" s="1301"/>
      <c r="F124" s="1304"/>
      <c r="G124" s="850">
        <f t="shared" si="31"/>
        <v>0</v>
      </c>
      <c r="H124" s="402">
        <f t="shared" ref="H124:H126" si="58">SUM(I124:L124)</f>
        <v>0</v>
      </c>
      <c r="I124" s="319"/>
      <c r="J124" s="319"/>
      <c r="K124" s="319"/>
      <c r="L124" s="338"/>
      <c r="M124" s="750">
        <f t="shared" si="56"/>
        <v>0</v>
      </c>
      <c r="N124" s="1030"/>
      <c r="O124" s="1030"/>
      <c r="P124" s="1035"/>
      <c r="Q124" s="392"/>
      <c r="R124" s="1031"/>
      <c r="S124" s="1032"/>
      <c r="T124" s="1030"/>
      <c r="U124" s="1030"/>
      <c r="V124" s="1030"/>
      <c r="W124" s="1030"/>
      <c r="X124" s="1034"/>
      <c r="Y124" s="1047"/>
      <c r="Z124" s="1026"/>
      <c r="AA124" s="1027"/>
      <c r="AB124" s="1028"/>
      <c r="AC124" s="1028"/>
      <c r="AD124" s="1028"/>
      <c r="AE124" s="1028"/>
      <c r="AF124" s="1029"/>
      <c r="AG124" s="1019"/>
      <c r="AH124" s="1048"/>
      <c r="AI124" s="325"/>
      <c r="AJ124" s="390">
        <f>SUM(AK124:AM124)</f>
        <v>0</v>
      </c>
      <c r="AK124" s="327"/>
      <c r="AL124" s="328"/>
      <c r="AM124" s="329"/>
      <c r="AN124" s="330" t="s">
        <v>97</v>
      </c>
      <c r="AO124" s="328" t="s">
        <v>97</v>
      </c>
      <c r="AP124" s="329" t="s">
        <v>97</v>
      </c>
      <c r="AQ124" s="330" t="s">
        <v>97</v>
      </c>
      <c r="AR124" s="328" t="s">
        <v>97</v>
      </c>
      <c r="AS124" s="328" t="s">
        <v>97</v>
      </c>
      <c r="AT124" s="328" t="s">
        <v>97</v>
      </c>
      <c r="AU124" s="331" t="s">
        <v>97</v>
      </c>
      <c r="AV124" s="391">
        <f t="shared" si="57"/>
        <v>0</v>
      </c>
      <c r="AW124" s="404"/>
      <c r="AX124" s="404"/>
      <c r="AY124" s="404"/>
      <c r="AZ124" s="404"/>
      <c r="BA124" s="404"/>
      <c r="BB124" s="404"/>
      <c r="BC124" s="404"/>
      <c r="BD124" s="404"/>
      <c r="BE124" s="405"/>
    </row>
    <row r="125" spans="1:57" ht="31.5" x14ac:dyDescent="0.25">
      <c r="A125" s="1343"/>
      <c r="B125" s="1567"/>
      <c r="C125" s="1576"/>
      <c r="D125" s="710" t="s">
        <v>15</v>
      </c>
      <c r="E125" s="1301"/>
      <c r="F125" s="1304"/>
      <c r="G125" s="850">
        <f t="shared" si="31"/>
        <v>8</v>
      </c>
      <c r="H125" s="402">
        <f t="shared" si="58"/>
        <v>0</v>
      </c>
      <c r="I125" s="319">
        <v>0</v>
      </c>
      <c r="J125" s="319">
        <v>0</v>
      </c>
      <c r="K125" s="319">
        <v>0</v>
      </c>
      <c r="L125" s="338">
        <v>0</v>
      </c>
      <c r="M125" s="750">
        <v>8</v>
      </c>
      <c r="N125" s="1030">
        <v>0</v>
      </c>
      <c r="O125" s="1030">
        <v>0</v>
      </c>
      <c r="P125" s="1030">
        <v>0</v>
      </c>
      <c r="Q125" s="1030">
        <v>0</v>
      </c>
      <c r="R125" s="1031">
        <v>8</v>
      </c>
      <c r="S125" s="1032">
        <v>0</v>
      </c>
      <c r="T125" s="1030">
        <v>0</v>
      </c>
      <c r="U125" s="1030">
        <v>0</v>
      </c>
      <c r="V125" s="1030">
        <v>8</v>
      </c>
      <c r="W125" s="1030">
        <v>0</v>
      </c>
      <c r="X125" s="1034">
        <v>0</v>
      </c>
      <c r="Y125" s="1047">
        <v>8</v>
      </c>
      <c r="Z125" s="1026">
        <v>0</v>
      </c>
      <c r="AA125" s="1027">
        <v>0</v>
      </c>
      <c r="AB125" s="1028">
        <v>4</v>
      </c>
      <c r="AC125" s="1028">
        <v>4</v>
      </c>
      <c r="AD125" s="1028">
        <v>0</v>
      </c>
      <c r="AE125" s="1028">
        <v>4</v>
      </c>
      <c r="AF125" s="1029">
        <v>1</v>
      </c>
      <c r="AG125" s="1019">
        <v>44</v>
      </c>
      <c r="AH125" s="1048">
        <v>26.8</v>
      </c>
      <c r="AI125" s="325">
        <v>77.5</v>
      </c>
      <c r="AJ125" s="390">
        <f>SUM(AQ125:AU125)</f>
        <v>8</v>
      </c>
      <c r="AK125" s="327" t="s">
        <v>98</v>
      </c>
      <c r="AL125" s="328" t="s">
        <v>98</v>
      </c>
      <c r="AM125" s="329" t="s">
        <v>98</v>
      </c>
      <c r="AN125" s="330" t="s">
        <v>97</v>
      </c>
      <c r="AO125" s="328" t="s">
        <v>97</v>
      </c>
      <c r="AP125" s="329" t="s">
        <v>97</v>
      </c>
      <c r="AQ125" s="330">
        <v>2</v>
      </c>
      <c r="AR125" s="328">
        <v>3</v>
      </c>
      <c r="AS125" s="328">
        <v>2</v>
      </c>
      <c r="AT125" s="328">
        <v>1</v>
      </c>
      <c r="AU125" s="331">
        <v>0</v>
      </c>
      <c r="AV125" s="391">
        <f t="shared" si="57"/>
        <v>0</v>
      </c>
      <c r="AW125" s="404"/>
      <c r="AX125" s="404"/>
      <c r="AY125" s="404"/>
      <c r="AZ125" s="404"/>
      <c r="BA125" s="404"/>
      <c r="BB125" s="404"/>
      <c r="BC125" s="404"/>
      <c r="BD125" s="404"/>
      <c r="BE125" s="405"/>
    </row>
    <row r="126" spans="1:57" ht="32.25" thickBot="1" x14ac:dyDescent="0.3">
      <c r="A126" s="1343"/>
      <c r="B126" s="1577"/>
      <c r="C126" s="1578"/>
      <c r="D126" s="1657" t="s">
        <v>491</v>
      </c>
      <c r="E126" s="1302"/>
      <c r="F126" s="1305"/>
      <c r="G126" s="851">
        <f t="shared" si="31"/>
        <v>0</v>
      </c>
      <c r="H126" s="160">
        <f t="shared" si="58"/>
        <v>0</v>
      </c>
      <c r="I126" s="92"/>
      <c r="J126" s="92"/>
      <c r="K126" s="92"/>
      <c r="L126" s="101"/>
      <c r="M126" s="857">
        <f t="shared" si="56"/>
        <v>0</v>
      </c>
      <c r="N126" s="1036"/>
      <c r="O126" s="1036"/>
      <c r="P126" s="1036"/>
      <c r="Q126" s="1036"/>
      <c r="R126" s="1037"/>
      <c r="S126" s="1038"/>
      <c r="T126" s="1039"/>
      <c r="U126" s="1039"/>
      <c r="V126" s="1039"/>
      <c r="W126" s="1039"/>
      <c r="X126" s="1040"/>
      <c r="Y126" s="1038"/>
      <c r="Z126" s="1040"/>
      <c r="AA126" s="1049"/>
      <c r="AB126" s="839"/>
      <c r="AC126" s="839"/>
      <c r="AD126" s="839"/>
      <c r="AE126" s="839"/>
      <c r="AF126" s="840"/>
      <c r="AG126" s="1049"/>
      <c r="AH126" s="1050"/>
      <c r="AI126" s="100"/>
      <c r="AJ126" s="170">
        <f>SUM(AQ126:AU126)</f>
        <v>0</v>
      </c>
      <c r="AK126" s="345" t="s">
        <v>97</v>
      </c>
      <c r="AL126" s="97" t="s">
        <v>97</v>
      </c>
      <c r="AM126" s="98" t="s">
        <v>97</v>
      </c>
      <c r="AN126" s="99" t="s">
        <v>97</v>
      </c>
      <c r="AO126" s="97" t="s">
        <v>98</v>
      </c>
      <c r="AP126" s="98" t="s">
        <v>98</v>
      </c>
      <c r="AQ126" s="100"/>
      <c r="AR126" s="92"/>
      <c r="AS126" s="92"/>
      <c r="AT126" s="92"/>
      <c r="AU126" s="101"/>
      <c r="AV126" s="165">
        <f t="shared" si="57"/>
        <v>0</v>
      </c>
      <c r="AW126" s="128"/>
      <c r="AX126" s="128"/>
      <c r="AY126" s="128"/>
      <c r="AZ126" s="128"/>
      <c r="BA126" s="128"/>
      <c r="BB126" s="128"/>
      <c r="BC126" s="128"/>
      <c r="BD126" s="128"/>
      <c r="BE126" s="129"/>
    </row>
    <row r="127" spans="1:57" ht="31.9" customHeight="1" x14ac:dyDescent="0.25">
      <c r="A127" s="1343"/>
      <c r="B127" s="1565" t="s">
        <v>522</v>
      </c>
      <c r="C127" s="1575" t="s">
        <v>516</v>
      </c>
      <c r="D127" s="709" t="s">
        <v>485</v>
      </c>
      <c r="E127" s="1300">
        <v>20</v>
      </c>
      <c r="F127" s="1303">
        <f t="shared" ref="F127" si="59">E127-SUM(M127:M131)</f>
        <v>6</v>
      </c>
      <c r="G127" s="852">
        <f t="shared" si="31"/>
        <v>0</v>
      </c>
      <c r="H127" s="147">
        <f>SUM(I127:L127)</f>
        <v>0</v>
      </c>
      <c r="I127" s="72"/>
      <c r="J127" s="72"/>
      <c r="K127" s="72"/>
      <c r="L127" s="75"/>
      <c r="M127" s="199">
        <f>IF(AND(SUM(N127:R127)=SUM(Y127:Z127),SUM(S127:X127)=SUM(Y127:Z127)),SUM(N127:R127),"ПЕРЕВІРТЕ ПРАВИЛЬНІСТЬ ДАНИХ")</f>
        <v>0</v>
      </c>
      <c r="N127" s="1020"/>
      <c r="O127" s="1020"/>
      <c r="P127" s="1020"/>
      <c r="Q127" s="1020"/>
      <c r="R127" s="1021"/>
      <c r="S127" s="1022"/>
      <c r="T127" s="1020"/>
      <c r="U127" s="1020"/>
      <c r="V127" s="1023"/>
      <c r="W127" s="1020"/>
      <c r="X127" s="1024"/>
      <c r="Y127" s="1025"/>
      <c r="Z127" s="1026"/>
      <c r="AA127" s="1027"/>
      <c r="AB127" s="1028"/>
      <c r="AC127" s="1028"/>
      <c r="AD127" s="1028"/>
      <c r="AE127" s="1028"/>
      <c r="AF127" s="1029"/>
      <c r="AG127" s="1027"/>
      <c r="AH127" s="1029"/>
      <c r="AI127" s="74"/>
      <c r="AJ127" s="151">
        <f>SUM(AN127:AP127)</f>
        <v>0</v>
      </c>
      <c r="AK127" s="76" t="s">
        <v>97</v>
      </c>
      <c r="AL127" s="77" t="s">
        <v>97</v>
      </c>
      <c r="AM127" s="78" t="s">
        <v>97</v>
      </c>
      <c r="AN127" s="74"/>
      <c r="AO127" s="72"/>
      <c r="AP127" s="73"/>
      <c r="AQ127" s="79" t="s">
        <v>97</v>
      </c>
      <c r="AR127" s="77" t="s">
        <v>97</v>
      </c>
      <c r="AS127" s="77" t="s">
        <v>97</v>
      </c>
      <c r="AT127" s="77" t="s">
        <v>97</v>
      </c>
      <c r="AU127" s="80" t="s">
        <v>97</v>
      </c>
      <c r="AV127" s="152">
        <f>SUM(AW127:BE127)</f>
        <v>0</v>
      </c>
      <c r="AW127" s="120"/>
      <c r="AX127" s="120"/>
      <c r="AY127" s="120"/>
      <c r="AZ127" s="120"/>
      <c r="BA127" s="120"/>
      <c r="BB127" s="120"/>
      <c r="BC127" s="120"/>
      <c r="BD127" s="120"/>
      <c r="BE127" s="121"/>
    </row>
    <row r="128" spans="1:57" ht="47.25" x14ac:dyDescent="0.25">
      <c r="A128" s="1343"/>
      <c r="B128" s="1567"/>
      <c r="C128" s="1576"/>
      <c r="D128" s="710" t="s">
        <v>490</v>
      </c>
      <c r="E128" s="1301"/>
      <c r="F128" s="1304"/>
      <c r="G128" s="850">
        <f t="shared" si="31"/>
        <v>0</v>
      </c>
      <c r="H128" s="402">
        <f>SUM(I128:L128)</f>
        <v>0</v>
      </c>
      <c r="I128" s="319"/>
      <c r="J128" s="319"/>
      <c r="K128" s="319"/>
      <c r="L128" s="338"/>
      <c r="M128" s="750">
        <f t="shared" ref="M128:M131" si="60">IF(AND(SUM(N128:R128)=SUM(Y128:Z128),SUM(S128:X128)=SUM(Y128:Z128)),SUM(N128:R128),"ПЕРЕВІРТЕ ПРАВИЛЬНІСТЬ ДАНИХ")</f>
        <v>0</v>
      </c>
      <c r="N128" s="1030"/>
      <c r="O128" s="1030"/>
      <c r="P128" s="1030"/>
      <c r="Q128" s="1030"/>
      <c r="R128" s="1031"/>
      <c r="S128" s="1032"/>
      <c r="T128" s="1033"/>
      <c r="U128" s="1033"/>
      <c r="V128" s="1030"/>
      <c r="W128" s="1030"/>
      <c r="X128" s="1034"/>
      <c r="Y128" s="1025"/>
      <c r="Z128" s="1026"/>
      <c r="AA128" s="1027"/>
      <c r="AB128" s="1028"/>
      <c r="AC128" s="1028"/>
      <c r="AD128" s="1028"/>
      <c r="AE128" s="1028"/>
      <c r="AF128" s="1029"/>
      <c r="AG128" s="1019"/>
      <c r="AH128" s="838"/>
      <c r="AI128" s="325"/>
      <c r="AJ128" s="390">
        <f>SUM(AN128:AP128)</f>
        <v>0</v>
      </c>
      <c r="AK128" s="327" t="s">
        <v>98</v>
      </c>
      <c r="AL128" s="328" t="s">
        <v>98</v>
      </c>
      <c r="AM128" s="329" t="s">
        <v>98</v>
      </c>
      <c r="AN128" s="330"/>
      <c r="AO128" s="328"/>
      <c r="AP128" s="329"/>
      <c r="AQ128" s="330" t="s">
        <v>97</v>
      </c>
      <c r="AR128" s="328" t="s">
        <v>97</v>
      </c>
      <c r="AS128" s="328" t="s">
        <v>97</v>
      </c>
      <c r="AT128" s="328" t="s">
        <v>97</v>
      </c>
      <c r="AU128" s="331" t="s">
        <v>97</v>
      </c>
      <c r="AV128" s="391">
        <f t="shared" ref="AV128:AV131" si="61">SUM(AW128:BE128)</f>
        <v>0</v>
      </c>
      <c r="AW128" s="404"/>
      <c r="AX128" s="404"/>
      <c r="AY128" s="404"/>
      <c r="AZ128" s="404"/>
      <c r="BA128" s="404"/>
      <c r="BB128" s="404"/>
      <c r="BC128" s="404"/>
      <c r="BD128" s="404"/>
      <c r="BE128" s="405"/>
    </row>
    <row r="129" spans="1:57" ht="31.5" x14ac:dyDescent="0.25">
      <c r="A129" s="1343"/>
      <c r="B129" s="1567"/>
      <c r="C129" s="1576"/>
      <c r="D129" s="710" t="s">
        <v>486</v>
      </c>
      <c r="E129" s="1301"/>
      <c r="F129" s="1304"/>
      <c r="G129" s="850">
        <f t="shared" si="31"/>
        <v>0</v>
      </c>
      <c r="H129" s="402">
        <f t="shared" ref="H129:H131" si="62">SUM(I129:L129)</f>
        <v>0</v>
      </c>
      <c r="I129" s="319">
        <v>0</v>
      </c>
      <c r="J129" s="319">
        <v>0</v>
      </c>
      <c r="K129" s="319">
        <v>0</v>
      </c>
      <c r="L129" s="338"/>
      <c r="M129" s="750">
        <f t="shared" si="60"/>
        <v>0</v>
      </c>
      <c r="N129" s="1030"/>
      <c r="O129" s="1030"/>
      <c r="P129" s="1035"/>
      <c r="Q129" s="392"/>
      <c r="R129" s="1031"/>
      <c r="S129" s="1032"/>
      <c r="T129" s="1030"/>
      <c r="U129" s="1030"/>
      <c r="V129" s="1030"/>
      <c r="W129" s="1030"/>
      <c r="X129" s="1034"/>
      <c r="Y129" s="1025"/>
      <c r="Z129" s="1026"/>
      <c r="AA129" s="1027"/>
      <c r="AB129" s="1028"/>
      <c r="AC129" s="1028"/>
      <c r="AD129" s="1028"/>
      <c r="AE129" s="1028"/>
      <c r="AF129" s="1029"/>
      <c r="AG129" s="1019"/>
      <c r="AH129" s="838"/>
      <c r="AI129" s="325"/>
      <c r="AJ129" s="390">
        <f>SUM(AK129:AM129)</f>
        <v>0</v>
      </c>
      <c r="AK129" s="327"/>
      <c r="AL129" s="328"/>
      <c r="AM129" s="329"/>
      <c r="AN129" s="330" t="s">
        <v>97</v>
      </c>
      <c r="AO129" s="328" t="s">
        <v>97</v>
      </c>
      <c r="AP129" s="329" t="s">
        <v>97</v>
      </c>
      <c r="AQ129" s="330" t="s">
        <v>97</v>
      </c>
      <c r="AR129" s="328" t="s">
        <v>97</v>
      </c>
      <c r="AS129" s="328" t="s">
        <v>97</v>
      </c>
      <c r="AT129" s="328" t="s">
        <v>97</v>
      </c>
      <c r="AU129" s="331" t="s">
        <v>97</v>
      </c>
      <c r="AV129" s="391">
        <f t="shared" si="61"/>
        <v>0</v>
      </c>
      <c r="AW129" s="404"/>
      <c r="AX129" s="404"/>
      <c r="AY129" s="404"/>
      <c r="AZ129" s="404"/>
      <c r="BA129" s="404"/>
      <c r="BB129" s="404"/>
      <c r="BC129" s="404"/>
      <c r="BD129" s="404"/>
      <c r="BE129" s="405"/>
    </row>
    <row r="130" spans="1:57" ht="31.5" x14ac:dyDescent="0.25">
      <c r="A130" s="1343"/>
      <c r="B130" s="1567"/>
      <c r="C130" s="1576"/>
      <c r="D130" s="710" t="s">
        <v>15</v>
      </c>
      <c r="E130" s="1301"/>
      <c r="F130" s="1304"/>
      <c r="G130" s="850">
        <f t="shared" si="31"/>
        <v>14</v>
      </c>
      <c r="H130" s="402">
        <f t="shared" si="62"/>
        <v>0</v>
      </c>
      <c r="I130" s="319">
        <v>0</v>
      </c>
      <c r="J130" s="319">
        <v>0</v>
      </c>
      <c r="K130" s="319">
        <v>0</v>
      </c>
      <c r="L130" s="338">
        <v>0</v>
      </c>
      <c r="M130" s="750">
        <f t="shared" si="60"/>
        <v>14</v>
      </c>
      <c r="N130" s="1030">
        <v>14</v>
      </c>
      <c r="O130" s="1030">
        <v>0</v>
      </c>
      <c r="P130" s="1030">
        <v>0</v>
      </c>
      <c r="Q130" s="1030">
        <v>0</v>
      </c>
      <c r="R130" s="1031">
        <v>0</v>
      </c>
      <c r="S130" s="1032">
        <v>0</v>
      </c>
      <c r="T130" s="1030">
        <v>0</v>
      </c>
      <c r="U130" s="1030">
        <v>0</v>
      </c>
      <c r="V130" s="1030">
        <v>14</v>
      </c>
      <c r="W130" s="1030">
        <v>0</v>
      </c>
      <c r="X130" s="1034">
        <v>0</v>
      </c>
      <c r="Y130" s="1025">
        <v>10</v>
      </c>
      <c r="Z130" s="1026">
        <v>4</v>
      </c>
      <c r="AA130" s="1027">
        <v>0</v>
      </c>
      <c r="AB130" s="1028">
        <v>10</v>
      </c>
      <c r="AC130" s="1028">
        <v>10</v>
      </c>
      <c r="AD130" s="1028">
        <v>5</v>
      </c>
      <c r="AE130" s="1028">
        <v>7</v>
      </c>
      <c r="AF130" s="1029">
        <v>0</v>
      </c>
      <c r="AG130" s="1019">
        <v>40.200000000000003</v>
      </c>
      <c r="AH130" s="838">
        <v>20.100000000000001</v>
      </c>
      <c r="AI130" s="325">
        <v>86.4</v>
      </c>
      <c r="AJ130" s="390">
        <f>SUM(AQ130:AU130)</f>
        <v>14</v>
      </c>
      <c r="AK130" s="327" t="s">
        <v>98</v>
      </c>
      <c r="AL130" s="328" t="s">
        <v>98</v>
      </c>
      <c r="AM130" s="329" t="s">
        <v>98</v>
      </c>
      <c r="AN130" s="330" t="s">
        <v>97</v>
      </c>
      <c r="AO130" s="328" t="s">
        <v>97</v>
      </c>
      <c r="AP130" s="329" t="s">
        <v>97</v>
      </c>
      <c r="AQ130" s="330">
        <v>2</v>
      </c>
      <c r="AR130" s="328">
        <v>5</v>
      </c>
      <c r="AS130" s="328">
        <v>4</v>
      </c>
      <c r="AT130" s="328">
        <v>3</v>
      </c>
      <c r="AU130" s="331">
        <v>0</v>
      </c>
      <c r="AV130" s="391">
        <f t="shared" si="61"/>
        <v>0</v>
      </c>
      <c r="AW130" s="404">
        <v>0</v>
      </c>
      <c r="AX130" s="404">
        <v>0</v>
      </c>
      <c r="AY130" s="404">
        <v>0</v>
      </c>
      <c r="AZ130" s="404">
        <v>0</v>
      </c>
      <c r="BA130" s="404">
        <v>0</v>
      </c>
      <c r="BB130" s="404">
        <v>0</v>
      </c>
      <c r="BC130" s="404">
        <v>0</v>
      </c>
      <c r="BD130" s="404">
        <v>0</v>
      </c>
      <c r="BE130" s="405">
        <v>0</v>
      </c>
    </row>
    <row r="131" spans="1:57" ht="32.25" thickBot="1" x14ac:dyDescent="0.3">
      <c r="A131" s="1343"/>
      <c r="B131" s="1577"/>
      <c r="C131" s="1578"/>
      <c r="D131" s="1657" t="s">
        <v>491</v>
      </c>
      <c r="E131" s="1302"/>
      <c r="F131" s="1305"/>
      <c r="G131" s="851">
        <f t="shared" si="31"/>
        <v>0</v>
      </c>
      <c r="H131" s="160">
        <f t="shared" si="62"/>
        <v>0</v>
      </c>
      <c r="I131" s="92"/>
      <c r="J131" s="92"/>
      <c r="K131" s="92"/>
      <c r="L131" s="101"/>
      <c r="M131" s="857">
        <f t="shared" si="60"/>
        <v>0</v>
      </c>
      <c r="N131" s="1036"/>
      <c r="O131" s="1036"/>
      <c r="P131" s="1036"/>
      <c r="Q131" s="1036"/>
      <c r="R131" s="1037"/>
      <c r="S131" s="1038"/>
      <c r="T131" s="1039"/>
      <c r="U131" s="1039"/>
      <c r="V131" s="1039"/>
      <c r="W131" s="1039"/>
      <c r="X131" s="1040"/>
      <c r="Y131" s="1041"/>
      <c r="Z131" s="1034"/>
      <c r="AA131" s="1019"/>
      <c r="AB131" s="837"/>
      <c r="AC131" s="837"/>
      <c r="AD131" s="837"/>
      <c r="AE131" s="837"/>
      <c r="AF131" s="838"/>
      <c r="AG131" s="1042"/>
      <c r="AH131" s="1043"/>
      <c r="AI131" s="100"/>
      <c r="AJ131" s="170">
        <f>SUM(AQ131:AU131)</f>
        <v>0</v>
      </c>
      <c r="AK131" s="345" t="s">
        <v>97</v>
      </c>
      <c r="AL131" s="97" t="s">
        <v>97</v>
      </c>
      <c r="AM131" s="98" t="s">
        <v>97</v>
      </c>
      <c r="AN131" s="99" t="s">
        <v>97</v>
      </c>
      <c r="AO131" s="97" t="s">
        <v>98</v>
      </c>
      <c r="AP131" s="98" t="s">
        <v>98</v>
      </c>
      <c r="AQ131" s="100"/>
      <c r="AR131" s="92"/>
      <c r="AS131" s="92"/>
      <c r="AT131" s="92"/>
      <c r="AU131" s="101"/>
      <c r="AV131" s="165">
        <f t="shared" si="61"/>
        <v>0</v>
      </c>
      <c r="AW131" s="128"/>
      <c r="AX131" s="128"/>
      <c r="AY131" s="128"/>
      <c r="AZ131" s="128"/>
      <c r="BA131" s="128"/>
      <c r="BB131" s="128"/>
      <c r="BC131" s="128"/>
      <c r="BD131" s="128"/>
      <c r="BE131" s="129"/>
    </row>
    <row r="132" spans="1:57" ht="31.15" customHeight="1" thickBot="1" x14ac:dyDescent="0.3">
      <c r="A132" s="1343"/>
      <c r="B132" s="1565" t="s">
        <v>687</v>
      </c>
      <c r="C132" s="1582" t="s">
        <v>357</v>
      </c>
      <c r="D132" s="709" t="s">
        <v>485</v>
      </c>
      <c r="E132" s="1300"/>
      <c r="F132" s="1303">
        <f t="shared" ref="F132" si="63">E132-SUM(M132:M136)</f>
        <v>-1</v>
      </c>
      <c r="G132" s="852">
        <f t="shared" si="31"/>
        <v>0</v>
      </c>
      <c r="H132" s="147">
        <f t="shared" ref="H132:H146" si="64">SUM(I132:L132)</f>
        <v>0</v>
      </c>
      <c r="I132" s="72"/>
      <c r="J132" s="72"/>
      <c r="K132" s="72"/>
      <c r="L132" s="75"/>
      <c r="M132" s="199">
        <f t="shared" si="42"/>
        <v>0</v>
      </c>
      <c r="N132" s="1020"/>
      <c r="O132" s="1020"/>
      <c r="P132" s="1020"/>
      <c r="Q132" s="1020"/>
      <c r="R132" s="1024"/>
      <c r="S132" s="1051"/>
      <c r="T132" s="1051"/>
      <c r="U132" s="1051"/>
      <c r="V132" s="1020"/>
      <c r="W132" s="1020"/>
      <c r="X132" s="1024"/>
      <c r="Y132" s="1022"/>
      <c r="Z132" s="1024"/>
      <c r="AA132" s="1045"/>
      <c r="AB132" s="835"/>
      <c r="AC132" s="835"/>
      <c r="AD132" s="835"/>
      <c r="AE132" s="835"/>
      <c r="AF132" s="836"/>
      <c r="AG132" s="1045"/>
      <c r="AH132" s="1046"/>
      <c r="AI132" s="143"/>
      <c r="AJ132" s="151">
        <f>SUM(AN132:AP132)</f>
        <v>0</v>
      </c>
      <c r="AK132" s="76" t="s">
        <v>97</v>
      </c>
      <c r="AL132" s="77" t="s">
        <v>97</v>
      </c>
      <c r="AM132" s="78" t="s">
        <v>97</v>
      </c>
      <c r="AN132" s="74"/>
      <c r="AO132" s="72"/>
      <c r="AP132" s="73"/>
      <c r="AQ132" s="79" t="s">
        <v>97</v>
      </c>
      <c r="AR132" s="77" t="s">
        <v>97</v>
      </c>
      <c r="AS132" s="77" t="s">
        <v>97</v>
      </c>
      <c r="AT132" s="77" t="s">
        <v>97</v>
      </c>
      <c r="AU132" s="78" t="s">
        <v>97</v>
      </c>
      <c r="AV132" s="152">
        <f t="shared" ref="AV132:AV146" si="65">SUM(AW132:BE132)</f>
        <v>0</v>
      </c>
      <c r="AW132" s="120"/>
      <c r="AX132" s="120"/>
      <c r="AY132" s="120"/>
      <c r="AZ132" s="120"/>
      <c r="BA132" s="120"/>
      <c r="BB132" s="120"/>
      <c r="BC132" s="120"/>
      <c r="BD132" s="120"/>
      <c r="BE132" s="121"/>
    </row>
    <row r="133" spans="1:57" ht="48" thickBot="1" x14ac:dyDescent="0.3">
      <c r="A133" s="1343"/>
      <c r="B133" s="1567"/>
      <c r="C133" s="1584"/>
      <c r="D133" s="710" t="s">
        <v>490</v>
      </c>
      <c r="E133" s="1301"/>
      <c r="F133" s="1304"/>
      <c r="G133" s="850">
        <f t="shared" si="31"/>
        <v>0</v>
      </c>
      <c r="H133" s="402">
        <f t="shared" si="64"/>
        <v>0</v>
      </c>
      <c r="I133" s="319"/>
      <c r="J133" s="319"/>
      <c r="K133" s="319"/>
      <c r="L133" s="338"/>
      <c r="M133" s="750">
        <f t="shared" si="42"/>
        <v>0</v>
      </c>
      <c r="N133" s="1030"/>
      <c r="O133" s="1030"/>
      <c r="P133" s="1030"/>
      <c r="Q133" s="1030"/>
      <c r="R133" s="1034"/>
      <c r="S133" s="1025"/>
      <c r="T133" s="1025"/>
      <c r="U133" s="1025"/>
      <c r="V133" s="1044"/>
      <c r="W133" s="1044"/>
      <c r="X133" s="1026"/>
      <c r="Y133" s="1047"/>
      <c r="Z133" s="1026"/>
      <c r="AA133" s="1027"/>
      <c r="AB133" s="1028"/>
      <c r="AC133" s="1028"/>
      <c r="AD133" s="1028"/>
      <c r="AE133" s="1028"/>
      <c r="AF133" s="1029"/>
      <c r="AG133" s="1019"/>
      <c r="AH133" s="1048"/>
      <c r="AI133" s="337"/>
      <c r="AJ133" s="390">
        <f>SUM(AN133:AP133)</f>
        <v>0</v>
      </c>
      <c r="AK133" s="327" t="s">
        <v>98</v>
      </c>
      <c r="AL133" s="328" t="s">
        <v>98</v>
      </c>
      <c r="AM133" s="329" t="s">
        <v>98</v>
      </c>
      <c r="AN133" s="330"/>
      <c r="AO133" s="328"/>
      <c r="AP133" s="329"/>
      <c r="AQ133" s="330" t="s">
        <v>97</v>
      </c>
      <c r="AR133" s="328" t="s">
        <v>97</v>
      </c>
      <c r="AS133" s="328" t="s">
        <v>97</v>
      </c>
      <c r="AT133" s="328" t="s">
        <v>97</v>
      </c>
      <c r="AU133" s="329" t="s">
        <v>97</v>
      </c>
      <c r="AV133" s="152">
        <f t="shared" si="65"/>
        <v>0</v>
      </c>
      <c r="AW133" s="167"/>
      <c r="AX133" s="167"/>
      <c r="AY133" s="167"/>
      <c r="AZ133" s="167"/>
      <c r="BA133" s="167"/>
      <c r="BB133" s="167"/>
      <c r="BC133" s="167"/>
      <c r="BD133" s="167"/>
      <c r="BE133" s="130"/>
    </row>
    <row r="134" spans="1:57" ht="32.25" thickBot="1" x14ac:dyDescent="0.3">
      <c r="A134" s="1343"/>
      <c r="B134" s="1567"/>
      <c r="C134" s="1584"/>
      <c r="D134" s="710" t="s">
        <v>486</v>
      </c>
      <c r="E134" s="1301"/>
      <c r="F134" s="1304"/>
      <c r="G134" s="850">
        <f t="shared" si="31"/>
        <v>0</v>
      </c>
      <c r="H134" s="402">
        <f t="shared" si="64"/>
        <v>0</v>
      </c>
      <c r="I134" s="319"/>
      <c r="J134" s="319"/>
      <c r="K134" s="319"/>
      <c r="L134" s="338"/>
      <c r="M134" s="750">
        <f t="shared" si="42"/>
        <v>0</v>
      </c>
      <c r="N134" s="1030"/>
      <c r="O134" s="1030"/>
      <c r="P134" s="1030"/>
      <c r="Q134" s="1030"/>
      <c r="R134" s="1034"/>
      <c r="S134" s="1025"/>
      <c r="T134" s="1025"/>
      <c r="U134" s="1025"/>
      <c r="V134" s="1044"/>
      <c r="W134" s="1044"/>
      <c r="X134" s="1026"/>
      <c r="Y134" s="1047"/>
      <c r="Z134" s="1026"/>
      <c r="AA134" s="1027"/>
      <c r="AB134" s="1028"/>
      <c r="AC134" s="1028"/>
      <c r="AD134" s="1028"/>
      <c r="AE134" s="1028"/>
      <c r="AF134" s="1029"/>
      <c r="AG134" s="1019"/>
      <c r="AH134" s="1048"/>
      <c r="AI134" s="337"/>
      <c r="AJ134" s="390">
        <f>SUM(AK134:AM134)</f>
        <v>0</v>
      </c>
      <c r="AK134" s="327"/>
      <c r="AL134" s="328"/>
      <c r="AM134" s="329"/>
      <c r="AN134" s="330" t="s">
        <v>97</v>
      </c>
      <c r="AO134" s="328" t="s">
        <v>97</v>
      </c>
      <c r="AP134" s="329" t="s">
        <v>97</v>
      </c>
      <c r="AQ134" s="330" t="s">
        <v>97</v>
      </c>
      <c r="AR134" s="328" t="s">
        <v>97</v>
      </c>
      <c r="AS134" s="328" t="s">
        <v>97</v>
      </c>
      <c r="AT134" s="328" t="s">
        <v>97</v>
      </c>
      <c r="AU134" s="329" t="s">
        <v>97</v>
      </c>
      <c r="AV134" s="152">
        <f t="shared" si="65"/>
        <v>0</v>
      </c>
      <c r="AW134" s="167"/>
      <c r="AX134" s="167"/>
      <c r="AY134" s="167"/>
      <c r="AZ134" s="167"/>
      <c r="BA134" s="167"/>
      <c r="BB134" s="167"/>
      <c r="BC134" s="167"/>
      <c r="BD134" s="167"/>
      <c r="BE134" s="130"/>
    </row>
    <row r="135" spans="1:57" ht="32.25" thickBot="1" x14ac:dyDescent="0.3">
      <c r="A135" s="1343"/>
      <c r="B135" s="1567"/>
      <c r="C135" s="1584"/>
      <c r="D135" s="710" t="s">
        <v>15</v>
      </c>
      <c r="E135" s="1301"/>
      <c r="F135" s="1304"/>
      <c r="G135" s="850">
        <f t="shared" si="31"/>
        <v>1</v>
      </c>
      <c r="H135" s="402">
        <f t="shared" si="64"/>
        <v>0</v>
      </c>
      <c r="I135" s="319"/>
      <c r="J135" s="319"/>
      <c r="K135" s="319"/>
      <c r="L135" s="338"/>
      <c r="M135" s="750">
        <f t="shared" si="42"/>
        <v>1</v>
      </c>
      <c r="N135" s="1030">
        <v>1</v>
      </c>
      <c r="O135" s="1030"/>
      <c r="P135" s="1030"/>
      <c r="Q135" s="1030"/>
      <c r="R135" s="1034"/>
      <c r="S135" s="1025">
        <v>1</v>
      </c>
      <c r="T135" s="1025"/>
      <c r="U135" s="1025"/>
      <c r="V135" s="1044"/>
      <c r="W135" s="1044"/>
      <c r="X135" s="1026"/>
      <c r="Y135" s="1047">
        <v>1</v>
      </c>
      <c r="Z135" s="1026"/>
      <c r="AA135" s="1027"/>
      <c r="AB135" s="1028">
        <v>1</v>
      </c>
      <c r="AC135" s="1028">
        <v>1</v>
      </c>
      <c r="AD135" s="1028"/>
      <c r="AE135" s="1028">
        <v>1</v>
      </c>
      <c r="AF135" s="1029">
        <v>1</v>
      </c>
      <c r="AG135" s="1019">
        <v>45</v>
      </c>
      <c r="AH135" s="1048">
        <v>21</v>
      </c>
      <c r="AI135" s="337">
        <v>75</v>
      </c>
      <c r="AJ135" s="390">
        <f>SUM(AQ135:AU135)</f>
        <v>1</v>
      </c>
      <c r="AK135" s="327" t="s">
        <v>98</v>
      </c>
      <c r="AL135" s="328" t="s">
        <v>98</v>
      </c>
      <c r="AM135" s="329" t="s">
        <v>98</v>
      </c>
      <c r="AN135" s="330" t="s">
        <v>97</v>
      </c>
      <c r="AO135" s="328" t="s">
        <v>97</v>
      </c>
      <c r="AP135" s="329" t="s">
        <v>97</v>
      </c>
      <c r="AQ135" s="330"/>
      <c r="AR135" s="328">
        <v>1</v>
      </c>
      <c r="AS135" s="328"/>
      <c r="AT135" s="328"/>
      <c r="AU135" s="329"/>
      <c r="AV135" s="152">
        <f t="shared" si="65"/>
        <v>0</v>
      </c>
      <c r="AW135" s="167"/>
      <c r="AX135" s="167"/>
      <c r="AY135" s="167"/>
      <c r="AZ135" s="167"/>
      <c r="BA135" s="167"/>
      <c r="BB135" s="167"/>
      <c r="BC135" s="167"/>
      <c r="BD135" s="167"/>
      <c r="BE135" s="130"/>
    </row>
    <row r="136" spans="1:57" ht="32.25" thickBot="1" x14ac:dyDescent="0.3">
      <c r="A136" s="1343"/>
      <c r="B136" s="1588"/>
      <c r="C136" s="1584"/>
      <c r="D136" s="711" t="s">
        <v>491</v>
      </c>
      <c r="E136" s="1302"/>
      <c r="F136" s="1305"/>
      <c r="G136" s="851">
        <f t="shared" ref="G136:G199" si="66">SUM(M136,AV136)</f>
        <v>0</v>
      </c>
      <c r="H136" s="160">
        <f t="shared" si="64"/>
        <v>0</v>
      </c>
      <c r="I136" s="92"/>
      <c r="J136" s="92"/>
      <c r="K136" s="92"/>
      <c r="L136" s="101"/>
      <c r="M136" s="210">
        <f t="shared" si="42"/>
        <v>0</v>
      </c>
      <c r="N136" s="1039"/>
      <c r="O136" s="1039"/>
      <c r="P136" s="1039"/>
      <c r="Q136" s="1039"/>
      <c r="R136" s="1040"/>
      <c r="S136" s="1052"/>
      <c r="T136" s="1052"/>
      <c r="U136" s="1052"/>
      <c r="V136" s="1039"/>
      <c r="W136" s="1039"/>
      <c r="X136" s="1040"/>
      <c r="Y136" s="1038"/>
      <c r="Z136" s="1040"/>
      <c r="AA136" s="1049"/>
      <c r="AB136" s="839"/>
      <c r="AC136" s="839"/>
      <c r="AD136" s="839"/>
      <c r="AE136" s="839"/>
      <c r="AF136" s="840"/>
      <c r="AG136" s="1049"/>
      <c r="AH136" s="1050"/>
      <c r="AI136" s="832"/>
      <c r="AJ136" s="170">
        <f>SUM(AQ136:AU136)</f>
        <v>0</v>
      </c>
      <c r="AK136" s="345" t="s">
        <v>97</v>
      </c>
      <c r="AL136" s="97" t="s">
        <v>97</v>
      </c>
      <c r="AM136" s="98" t="s">
        <v>97</v>
      </c>
      <c r="AN136" s="99" t="s">
        <v>97</v>
      </c>
      <c r="AO136" s="97" t="s">
        <v>98</v>
      </c>
      <c r="AP136" s="98" t="s">
        <v>98</v>
      </c>
      <c r="AQ136" s="100"/>
      <c r="AR136" s="92"/>
      <c r="AS136" s="92"/>
      <c r="AT136" s="92"/>
      <c r="AU136" s="93"/>
      <c r="AV136" s="171">
        <f t="shared" si="65"/>
        <v>0</v>
      </c>
      <c r="AW136" s="128"/>
      <c r="AX136" s="128"/>
      <c r="AY136" s="128"/>
      <c r="AZ136" s="128"/>
      <c r="BA136" s="128"/>
      <c r="BB136" s="128"/>
      <c r="BC136" s="128"/>
      <c r="BD136" s="128"/>
      <c r="BE136" s="129"/>
    </row>
    <row r="137" spans="1:57" ht="32.25" thickBot="1" x14ac:dyDescent="0.3">
      <c r="A137" s="1343"/>
      <c r="B137" s="1565" t="s">
        <v>688</v>
      </c>
      <c r="C137" s="1584"/>
      <c r="D137" s="709" t="s">
        <v>485</v>
      </c>
      <c r="E137" s="1300"/>
      <c r="F137" s="1303">
        <f t="shared" ref="F137" si="67">E137-SUM(M137:M141)</f>
        <v>-1</v>
      </c>
      <c r="G137" s="852">
        <f t="shared" si="66"/>
        <v>0</v>
      </c>
      <c r="H137" s="147">
        <f t="shared" si="64"/>
        <v>0</v>
      </c>
      <c r="I137" s="72"/>
      <c r="J137" s="72"/>
      <c r="K137" s="72"/>
      <c r="L137" s="75"/>
      <c r="M137" s="199">
        <f t="shared" ref="M137:M141" si="68">IF(AND(SUM(N137:R137)=SUM(Y137:Z137),SUM(S137:X137)=SUM(Y137:Z137)),SUM(N137:R137),"ПЕРЕВІРТЕ ПРАВИЛЬНІСТЬ ДАНИХ")</f>
        <v>0</v>
      </c>
      <c r="N137" s="1020"/>
      <c r="O137" s="1020"/>
      <c r="P137" s="1020"/>
      <c r="Q137" s="1020"/>
      <c r="R137" s="1024"/>
      <c r="S137" s="1051"/>
      <c r="T137" s="1051"/>
      <c r="U137" s="1051"/>
      <c r="V137" s="1020"/>
      <c r="W137" s="1020"/>
      <c r="X137" s="1024"/>
      <c r="Y137" s="1022"/>
      <c r="Z137" s="1024"/>
      <c r="AA137" s="1045"/>
      <c r="AB137" s="835"/>
      <c r="AC137" s="835"/>
      <c r="AD137" s="835"/>
      <c r="AE137" s="835"/>
      <c r="AF137" s="836"/>
      <c r="AG137" s="1045"/>
      <c r="AH137" s="1046"/>
      <c r="AI137" s="143"/>
      <c r="AJ137" s="151">
        <f t="shared" ref="AJ137:AJ138" si="69">SUM(AN137:AP137)</f>
        <v>0</v>
      </c>
      <c r="AK137" s="76" t="s">
        <v>97</v>
      </c>
      <c r="AL137" s="77" t="s">
        <v>97</v>
      </c>
      <c r="AM137" s="78" t="s">
        <v>97</v>
      </c>
      <c r="AN137" s="74"/>
      <c r="AO137" s="72"/>
      <c r="AP137" s="73"/>
      <c r="AQ137" s="79" t="s">
        <v>97</v>
      </c>
      <c r="AR137" s="77" t="s">
        <v>97</v>
      </c>
      <c r="AS137" s="77" t="s">
        <v>97</v>
      </c>
      <c r="AT137" s="77" t="s">
        <v>97</v>
      </c>
      <c r="AU137" s="78" t="s">
        <v>97</v>
      </c>
      <c r="AV137" s="152">
        <f t="shared" ref="AV137:AV141" si="70">SUM(AW137:BE137)</f>
        <v>0</v>
      </c>
      <c r="AW137" s="120"/>
      <c r="AX137" s="120"/>
      <c r="AY137" s="120"/>
      <c r="AZ137" s="120"/>
      <c r="BA137" s="120"/>
      <c r="BB137" s="120"/>
      <c r="BC137" s="120"/>
      <c r="BD137" s="120"/>
      <c r="BE137" s="121"/>
    </row>
    <row r="138" spans="1:57" ht="48" thickBot="1" x14ac:dyDescent="0.3">
      <c r="A138" s="1343"/>
      <c r="B138" s="1567"/>
      <c r="C138" s="1584"/>
      <c r="D138" s="710" t="s">
        <v>490</v>
      </c>
      <c r="E138" s="1301"/>
      <c r="F138" s="1304"/>
      <c r="G138" s="850">
        <f t="shared" si="66"/>
        <v>0</v>
      </c>
      <c r="H138" s="402">
        <f t="shared" si="64"/>
        <v>0</v>
      </c>
      <c r="I138" s="319"/>
      <c r="J138" s="319"/>
      <c r="K138" s="319"/>
      <c r="L138" s="338"/>
      <c r="M138" s="750">
        <f t="shared" si="68"/>
        <v>0</v>
      </c>
      <c r="N138" s="1030"/>
      <c r="O138" s="1030"/>
      <c r="P138" s="1030"/>
      <c r="Q138" s="1030"/>
      <c r="R138" s="1034"/>
      <c r="S138" s="1025"/>
      <c r="T138" s="1025"/>
      <c r="U138" s="1025"/>
      <c r="V138" s="1044"/>
      <c r="W138" s="1044"/>
      <c r="X138" s="1026"/>
      <c r="Y138" s="1047"/>
      <c r="Z138" s="1026"/>
      <c r="AA138" s="1027"/>
      <c r="AB138" s="1028"/>
      <c r="AC138" s="1028"/>
      <c r="AD138" s="1028"/>
      <c r="AE138" s="1028"/>
      <c r="AF138" s="1029"/>
      <c r="AG138" s="1019"/>
      <c r="AH138" s="1048"/>
      <c r="AI138" s="337"/>
      <c r="AJ138" s="390">
        <f t="shared" si="69"/>
        <v>0</v>
      </c>
      <c r="AK138" s="327" t="s">
        <v>98</v>
      </c>
      <c r="AL138" s="328" t="s">
        <v>98</v>
      </c>
      <c r="AM138" s="329" t="s">
        <v>98</v>
      </c>
      <c r="AN138" s="330"/>
      <c r="AO138" s="328"/>
      <c r="AP138" s="329"/>
      <c r="AQ138" s="330" t="s">
        <v>97</v>
      </c>
      <c r="AR138" s="328" t="s">
        <v>97</v>
      </c>
      <c r="AS138" s="328" t="s">
        <v>97</v>
      </c>
      <c r="AT138" s="328" t="s">
        <v>97</v>
      </c>
      <c r="AU138" s="329" t="s">
        <v>97</v>
      </c>
      <c r="AV138" s="152">
        <f t="shared" si="70"/>
        <v>0</v>
      </c>
      <c r="AW138" s="167"/>
      <c r="AX138" s="167"/>
      <c r="AY138" s="167"/>
      <c r="AZ138" s="167"/>
      <c r="BA138" s="167"/>
      <c r="BB138" s="167"/>
      <c r="BC138" s="167"/>
      <c r="BD138" s="167"/>
      <c r="BE138" s="130"/>
    </row>
    <row r="139" spans="1:57" ht="32.25" thickBot="1" x14ac:dyDescent="0.3">
      <c r="A139" s="1343"/>
      <c r="B139" s="1567"/>
      <c r="C139" s="1584"/>
      <c r="D139" s="710" t="s">
        <v>486</v>
      </c>
      <c r="E139" s="1301"/>
      <c r="F139" s="1304"/>
      <c r="G139" s="850">
        <f t="shared" si="66"/>
        <v>0</v>
      </c>
      <c r="H139" s="402">
        <f t="shared" si="64"/>
        <v>0</v>
      </c>
      <c r="I139" s="319"/>
      <c r="J139" s="319"/>
      <c r="K139" s="319"/>
      <c r="L139" s="338"/>
      <c r="M139" s="750">
        <f t="shared" si="68"/>
        <v>0</v>
      </c>
      <c r="N139" s="1030"/>
      <c r="O139" s="1030"/>
      <c r="P139" s="1030"/>
      <c r="Q139" s="1030"/>
      <c r="R139" s="1034"/>
      <c r="S139" s="1025"/>
      <c r="T139" s="1025"/>
      <c r="U139" s="1025"/>
      <c r="V139" s="1044"/>
      <c r="W139" s="1044"/>
      <c r="X139" s="1026"/>
      <c r="Y139" s="1047"/>
      <c r="Z139" s="1026"/>
      <c r="AA139" s="1027"/>
      <c r="AB139" s="1028"/>
      <c r="AC139" s="1028"/>
      <c r="AD139" s="1028"/>
      <c r="AE139" s="1028"/>
      <c r="AF139" s="1029"/>
      <c r="AG139" s="1019"/>
      <c r="AH139" s="1048"/>
      <c r="AI139" s="337"/>
      <c r="AJ139" s="390">
        <f t="shared" ref="AJ139" si="71">SUM(AK139:AM139)</f>
        <v>0</v>
      </c>
      <c r="AK139" s="327"/>
      <c r="AL139" s="328"/>
      <c r="AM139" s="329"/>
      <c r="AN139" s="330" t="s">
        <v>97</v>
      </c>
      <c r="AO139" s="328" t="s">
        <v>97</v>
      </c>
      <c r="AP139" s="329" t="s">
        <v>97</v>
      </c>
      <c r="AQ139" s="330" t="s">
        <v>97</v>
      </c>
      <c r="AR139" s="328" t="s">
        <v>97</v>
      </c>
      <c r="AS139" s="328" t="s">
        <v>97</v>
      </c>
      <c r="AT139" s="328" t="s">
        <v>97</v>
      </c>
      <c r="AU139" s="329" t="s">
        <v>97</v>
      </c>
      <c r="AV139" s="152">
        <f t="shared" si="70"/>
        <v>0</v>
      </c>
      <c r="AW139" s="167"/>
      <c r="AX139" s="167"/>
      <c r="AY139" s="167"/>
      <c r="AZ139" s="167"/>
      <c r="BA139" s="167"/>
      <c r="BB139" s="167"/>
      <c r="BC139" s="167"/>
      <c r="BD139" s="167"/>
      <c r="BE139" s="130"/>
    </row>
    <row r="140" spans="1:57" ht="32.25" thickBot="1" x14ac:dyDescent="0.3">
      <c r="A140" s="1343"/>
      <c r="B140" s="1567"/>
      <c r="C140" s="1584"/>
      <c r="D140" s="710" t="s">
        <v>15</v>
      </c>
      <c r="E140" s="1301"/>
      <c r="F140" s="1304"/>
      <c r="G140" s="850">
        <f t="shared" si="66"/>
        <v>1</v>
      </c>
      <c r="H140" s="402">
        <f t="shared" si="64"/>
        <v>0</v>
      </c>
      <c r="I140" s="319"/>
      <c r="J140" s="319"/>
      <c r="K140" s="319"/>
      <c r="L140" s="338"/>
      <c r="M140" s="750">
        <f t="shared" si="68"/>
        <v>1</v>
      </c>
      <c r="N140" s="1030">
        <v>1</v>
      </c>
      <c r="O140" s="1030"/>
      <c r="P140" s="1030"/>
      <c r="Q140" s="1030"/>
      <c r="R140" s="1034"/>
      <c r="S140" s="1025">
        <v>1</v>
      </c>
      <c r="T140" s="1025"/>
      <c r="U140" s="1025"/>
      <c r="V140" s="1044"/>
      <c r="W140" s="1044"/>
      <c r="X140" s="1026"/>
      <c r="Y140" s="1047">
        <v>1</v>
      </c>
      <c r="Z140" s="1026"/>
      <c r="AA140" s="1027"/>
      <c r="AB140" s="1028"/>
      <c r="AC140" s="1028"/>
      <c r="AD140" s="1028"/>
      <c r="AE140" s="1028">
        <v>1</v>
      </c>
      <c r="AF140" s="1029">
        <v>1</v>
      </c>
      <c r="AG140" s="1019">
        <v>60</v>
      </c>
      <c r="AH140" s="1048">
        <v>20</v>
      </c>
      <c r="AI140" s="337">
        <v>75</v>
      </c>
      <c r="AJ140" s="390">
        <f t="shared" ref="AJ140:AJ141" si="72">SUM(AQ140:AU140)</f>
        <v>1</v>
      </c>
      <c r="AK140" s="327" t="s">
        <v>98</v>
      </c>
      <c r="AL140" s="328" t="s">
        <v>98</v>
      </c>
      <c r="AM140" s="329" t="s">
        <v>98</v>
      </c>
      <c r="AN140" s="330" t="s">
        <v>97</v>
      </c>
      <c r="AO140" s="328" t="s">
        <v>97</v>
      </c>
      <c r="AP140" s="329" t="s">
        <v>97</v>
      </c>
      <c r="AQ140" s="330"/>
      <c r="AR140" s="328">
        <v>1</v>
      </c>
      <c r="AS140" s="328"/>
      <c r="AT140" s="328"/>
      <c r="AU140" s="329"/>
      <c r="AV140" s="152">
        <f t="shared" si="70"/>
        <v>0</v>
      </c>
      <c r="AW140" s="167"/>
      <c r="AX140" s="167"/>
      <c r="AY140" s="167"/>
      <c r="AZ140" s="167"/>
      <c r="BA140" s="167"/>
      <c r="BB140" s="167"/>
      <c r="BC140" s="167"/>
      <c r="BD140" s="167"/>
      <c r="BE140" s="130"/>
    </row>
    <row r="141" spans="1:57" ht="32.25" thickBot="1" x14ac:dyDescent="0.3">
      <c r="A141" s="1343"/>
      <c r="B141" s="1588"/>
      <c r="C141" s="1586"/>
      <c r="D141" s="711" t="s">
        <v>491</v>
      </c>
      <c r="E141" s="1302"/>
      <c r="F141" s="1305"/>
      <c r="G141" s="851">
        <f t="shared" si="66"/>
        <v>0</v>
      </c>
      <c r="H141" s="160">
        <f t="shared" si="64"/>
        <v>0</v>
      </c>
      <c r="I141" s="92"/>
      <c r="J141" s="92"/>
      <c r="K141" s="92"/>
      <c r="L141" s="101"/>
      <c r="M141" s="210">
        <f t="shared" si="68"/>
        <v>0</v>
      </c>
      <c r="N141" s="1039"/>
      <c r="O141" s="1039"/>
      <c r="P141" s="1039"/>
      <c r="Q141" s="1039"/>
      <c r="R141" s="1040"/>
      <c r="S141" s="1052"/>
      <c r="T141" s="1052"/>
      <c r="U141" s="1052"/>
      <c r="V141" s="1039"/>
      <c r="W141" s="1039"/>
      <c r="X141" s="1040"/>
      <c r="Y141" s="1038"/>
      <c r="Z141" s="1040"/>
      <c r="AA141" s="1049"/>
      <c r="AB141" s="839"/>
      <c r="AC141" s="839"/>
      <c r="AD141" s="839"/>
      <c r="AE141" s="839"/>
      <c r="AF141" s="840"/>
      <c r="AG141" s="1049"/>
      <c r="AH141" s="1050"/>
      <c r="AI141" s="832"/>
      <c r="AJ141" s="170">
        <f t="shared" si="72"/>
        <v>0</v>
      </c>
      <c r="AK141" s="345" t="s">
        <v>97</v>
      </c>
      <c r="AL141" s="97" t="s">
        <v>97</v>
      </c>
      <c r="AM141" s="98" t="s">
        <v>97</v>
      </c>
      <c r="AN141" s="99" t="s">
        <v>97</v>
      </c>
      <c r="AO141" s="97" t="s">
        <v>98</v>
      </c>
      <c r="AP141" s="98" t="s">
        <v>98</v>
      </c>
      <c r="AQ141" s="100"/>
      <c r="AR141" s="92"/>
      <c r="AS141" s="92"/>
      <c r="AT141" s="92"/>
      <c r="AU141" s="93"/>
      <c r="AV141" s="171">
        <f t="shared" si="70"/>
        <v>0</v>
      </c>
      <c r="AW141" s="128"/>
      <c r="AX141" s="128"/>
      <c r="AY141" s="128"/>
      <c r="AZ141" s="128"/>
      <c r="BA141" s="128"/>
      <c r="BB141" s="128"/>
      <c r="BC141" s="128"/>
      <c r="BD141" s="128"/>
      <c r="BE141" s="129"/>
    </row>
    <row r="142" spans="1:57" ht="32.25" thickBot="1" x14ac:dyDescent="0.3">
      <c r="A142" s="1343"/>
      <c r="B142" s="1565" t="s">
        <v>689</v>
      </c>
      <c r="C142" s="1575" t="s">
        <v>690</v>
      </c>
      <c r="D142" s="709" t="s">
        <v>485</v>
      </c>
      <c r="E142" s="1300">
        <v>30</v>
      </c>
      <c r="F142" s="1303">
        <f t="shared" ref="F142" si="73">E142-SUM(M142:M146)</f>
        <v>30</v>
      </c>
      <c r="G142" s="852">
        <f t="shared" si="66"/>
        <v>0</v>
      </c>
      <c r="H142" s="147">
        <f t="shared" si="64"/>
        <v>0</v>
      </c>
      <c r="I142" s="72"/>
      <c r="J142" s="72"/>
      <c r="K142" s="72"/>
      <c r="L142" s="75"/>
      <c r="M142" s="199">
        <f t="shared" si="42"/>
        <v>0</v>
      </c>
      <c r="N142" s="1020"/>
      <c r="O142" s="1020"/>
      <c r="P142" s="1020"/>
      <c r="Q142" s="1020"/>
      <c r="R142" s="1024"/>
      <c r="S142" s="1051"/>
      <c r="T142" s="1051"/>
      <c r="U142" s="1051"/>
      <c r="V142" s="1020"/>
      <c r="W142" s="1020"/>
      <c r="X142" s="1024"/>
      <c r="Y142" s="1022"/>
      <c r="Z142" s="1024"/>
      <c r="AA142" s="1045"/>
      <c r="AB142" s="835"/>
      <c r="AC142" s="835"/>
      <c r="AD142" s="835"/>
      <c r="AE142" s="835"/>
      <c r="AF142" s="836"/>
      <c r="AG142" s="1045"/>
      <c r="AH142" s="1046"/>
      <c r="AI142" s="143"/>
      <c r="AJ142" s="151">
        <f>SUM(AN142:AP142)</f>
        <v>0</v>
      </c>
      <c r="AK142" s="76" t="s">
        <v>97</v>
      </c>
      <c r="AL142" s="77" t="s">
        <v>97</v>
      </c>
      <c r="AM142" s="78" t="s">
        <v>97</v>
      </c>
      <c r="AN142" s="74"/>
      <c r="AO142" s="72"/>
      <c r="AP142" s="73"/>
      <c r="AQ142" s="79" t="s">
        <v>97</v>
      </c>
      <c r="AR142" s="77" t="s">
        <v>97</v>
      </c>
      <c r="AS142" s="77" t="s">
        <v>97</v>
      </c>
      <c r="AT142" s="77" t="s">
        <v>97</v>
      </c>
      <c r="AU142" s="78" t="s">
        <v>97</v>
      </c>
      <c r="AV142" s="152">
        <f t="shared" si="65"/>
        <v>0</v>
      </c>
      <c r="AW142" s="120"/>
      <c r="AX142" s="120"/>
      <c r="AY142" s="120"/>
      <c r="AZ142" s="120"/>
      <c r="BA142" s="120"/>
      <c r="BB142" s="120"/>
      <c r="BC142" s="120"/>
      <c r="BD142" s="120"/>
      <c r="BE142" s="121"/>
    </row>
    <row r="143" spans="1:57" ht="48" thickBot="1" x14ac:dyDescent="0.3">
      <c r="A143" s="1343"/>
      <c r="B143" s="1567"/>
      <c r="C143" s="1576"/>
      <c r="D143" s="710" t="s">
        <v>490</v>
      </c>
      <c r="E143" s="1301"/>
      <c r="F143" s="1304"/>
      <c r="G143" s="850">
        <f t="shared" si="66"/>
        <v>0</v>
      </c>
      <c r="H143" s="402">
        <f t="shared" si="64"/>
        <v>0</v>
      </c>
      <c r="I143" s="319"/>
      <c r="J143" s="319"/>
      <c r="K143" s="319"/>
      <c r="L143" s="338"/>
      <c r="M143" s="750">
        <f t="shared" si="42"/>
        <v>0</v>
      </c>
      <c r="N143" s="1030"/>
      <c r="O143" s="1030"/>
      <c r="P143" s="1030"/>
      <c r="Q143" s="1030"/>
      <c r="R143" s="1034"/>
      <c r="S143" s="1025"/>
      <c r="T143" s="1025"/>
      <c r="U143" s="1025"/>
      <c r="V143" s="1044"/>
      <c r="W143" s="1044"/>
      <c r="X143" s="1026"/>
      <c r="Y143" s="1047"/>
      <c r="Z143" s="1026"/>
      <c r="AA143" s="1027"/>
      <c r="AB143" s="1028"/>
      <c r="AC143" s="1028"/>
      <c r="AD143" s="1028"/>
      <c r="AE143" s="1028"/>
      <c r="AF143" s="1029"/>
      <c r="AG143" s="1019"/>
      <c r="AH143" s="1048"/>
      <c r="AI143" s="337"/>
      <c r="AJ143" s="390">
        <f>SUM(AN143:AP143)</f>
        <v>0</v>
      </c>
      <c r="AK143" s="327" t="s">
        <v>98</v>
      </c>
      <c r="AL143" s="328" t="s">
        <v>98</v>
      </c>
      <c r="AM143" s="329" t="s">
        <v>98</v>
      </c>
      <c r="AN143" s="330"/>
      <c r="AO143" s="328"/>
      <c r="AP143" s="329"/>
      <c r="AQ143" s="330" t="s">
        <v>97</v>
      </c>
      <c r="AR143" s="328" t="s">
        <v>97</v>
      </c>
      <c r="AS143" s="328" t="s">
        <v>97</v>
      </c>
      <c r="AT143" s="328" t="s">
        <v>97</v>
      </c>
      <c r="AU143" s="329" t="s">
        <v>97</v>
      </c>
      <c r="AV143" s="152">
        <f t="shared" si="65"/>
        <v>0</v>
      </c>
      <c r="AW143" s="167"/>
      <c r="AX143" s="167"/>
      <c r="AY143" s="167"/>
      <c r="AZ143" s="167"/>
      <c r="BA143" s="167"/>
      <c r="BB143" s="167"/>
      <c r="BC143" s="167"/>
      <c r="BD143" s="167"/>
      <c r="BE143" s="130"/>
    </row>
    <row r="144" spans="1:57" ht="32.25" thickBot="1" x14ac:dyDescent="0.3">
      <c r="A144" s="1343"/>
      <c r="B144" s="1567"/>
      <c r="C144" s="1576"/>
      <c r="D144" s="710" t="s">
        <v>486</v>
      </c>
      <c r="E144" s="1301"/>
      <c r="F144" s="1304"/>
      <c r="G144" s="850">
        <f t="shared" si="66"/>
        <v>0</v>
      </c>
      <c r="H144" s="402">
        <f t="shared" si="64"/>
        <v>0</v>
      </c>
      <c r="I144" s="319"/>
      <c r="J144" s="319"/>
      <c r="K144" s="319"/>
      <c r="L144" s="338"/>
      <c r="M144" s="750">
        <f t="shared" si="42"/>
        <v>0</v>
      </c>
      <c r="N144" s="1030"/>
      <c r="O144" s="1030"/>
      <c r="P144" s="1030"/>
      <c r="Q144" s="1030"/>
      <c r="R144" s="1034"/>
      <c r="S144" s="1025"/>
      <c r="T144" s="1025"/>
      <c r="U144" s="1025"/>
      <c r="V144" s="1044"/>
      <c r="W144" s="1044"/>
      <c r="X144" s="1026"/>
      <c r="Y144" s="1047"/>
      <c r="Z144" s="1026"/>
      <c r="AA144" s="1027"/>
      <c r="AB144" s="1028"/>
      <c r="AC144" s="1028"/>
      <c r="AD144" s="1028"/>
      <c r="AE144" s="1028"/>
      <c r="AF144" s="1029"/>
      <c r="AG144" s="1019"/>
      <c r="AH144" s="1048"/>
      <c r="AI144" s="337"/>
      <c r="AJ144" s="390">
        <f>SUM(AK144:AM144)</f>
        <v>0</v>
      </c>
      <c r="AK144" s="327"/>
      <c r="AL144" s="328"/>
      <c r="AM144" s="329"/>
      <c r="AN144" s="330" t="s">
        <v>97</v>
      </c>
      <c r="AO144" s="328" t="s">
        <v>97</v>
      </c>
      <c r="AP144" s="329" t="s">
        <v>97</v>
      </c>
      <c r="AQ144" s="330" t="s">
        <v>97</v>
      </c>
      <c r="AR144" s="328" t="s">
        <v>97</v>
      </c>
      <c r="AS144" s="328" t="s">
        <v>97</v>
      </c>
      <c r="AT144" s="328" t="s">
        <v>97</v>
      </c>
      <c r="AU144" s="329" t="s">
        <v>97</v>
      </c>
      <c r="AV144" s="152">
        <f t="shared" si="65"/>
        <v>0</v>
      </c>
      <c r="AW144" s="167"/>
      <c r="AX144" s="167"/>
      <c r="AY144" s="167"/>
      <c r="AZ144" s="167"/>
      <c r="BA144" s="167"/>
      <c r="BB144" s="167"/>
      <c r="BC144" s="167"/>
      <c r="BD144" s="167"/>
      <c r="BE144" s="130"/>
    </row>
    <row r="145" spans="1:57" ht="32.25" thickBot="1" x14ac:dyDescent="0.3">
      <c r="A145" s="1343"/>
      <c r="B145" s="1567"/>
      <c r="C145" s="1576"/>
      <c r="D145" s="710" t="s">
        <v>15</v>
      </c>
      <c r="E145" s="1301"/>
      <c r="F145" s="1304"/>
      <c r="G145" s="850">
        <f t="shared" si="66"/>
        <v>0</v>
      </c>
      <c r="H145" s="402">
        <f t="shared" si="64"/>
        <v>0</v>
      </c>
      <c r="I145" s="319"/>
      <c r="J145" s="319"/>
      <c r="K145" s="319"/>
      <c r="L145" s="338"/>
      <c r="M145" s="750">
        <f t="shared" si="42"/>
        <v>0</v>
      </c>
      <c r="N145" s="1030"/>
      <c r="O145" s="1030"/>
      <c r="P145" s="1030"/>
      <c r="Q145" s="1030"/>
      <c r="R145" s="1034"/>
      <c r="S145" s="1025"/>
      <c r="T145" s="1025"/>
      <c r="U145" s="1025"/>
      <c r="V145" s="1044"/>
      <c r="W145" s="1044"/>
      <c r="X145" s="1026"/>
      <c r="Y145" s="1047"/>
      <c r="Z145" s="1026"/>
      <c r="AA145" s="1027"/>
      <c r="AB145" s="1028"/>
      <c r="AC145" s="1028"/>
      <c r="AD145" s="1028"/>
      <c r="AE145" s="1028"/>
      <c r="AF145" s="1029"/>
      <c r="AG145" s="1019"/>
      <c r="AH145" s="1048"/>
      <c r="AI145" s="337"/>
      <c r="AJ145" s="390">
        <f>SUM(AQ145:AU145)</f>
        <v>0</v>
      </c>
      <c r="AK145" s="327" t="s">
        <v>98</v>
      </c>
      <c r="AL145" s="328" t="s">
        <v>98</v>
      </c>
      <c r="AM145" s="329" t="s">
        <v>98</v>
      </c>
      <c r="AN145" s="330" t="s">
        <v>97</v>
      </c>
      <c r="AO145" s="328" t="s">
        <v>97</v>
      </c>
      <c r="AP145" s="329" t="s">
        <v>97</v>
      </c>
      <c r="AQ145" s="330"/>
      <c r="AR145" s="328"/>
      <c r="AS145" s="328"/>
      <c r="AT145" s="328"/>
      <c r="AU145" s="329"/>
      <c r="AV145" s="152">
        <f t="shared" si="65"/>
        <v>0</v>
      </c>
      <c r="AW145" s="167"/>
      <c r="AX145" s="167"/>
      <c r="AY145" s="167"/>
      <c r="AZ145" s="167"/>
      <c r="BA145" s="167"/>
      <c r="BB145" s="167"/>
      <c r="BC145" s="167"/>
      <c r="BD145" s="167"/>
      <c r="BE145" s="130"/>
    </row>
    <row r="146" spans="1:57" ht="32.25" thickBot="1" x14ac:dyDescent="0.3">
      <c r="A146" s="1343"/>
      <c r="B146" s="1577"/>
      <c r="C146" s="1587"/>
      <c r="D146" s="711" t="s">
        <v>491</v>
      </c>
      <c r="E146" s="1302"/>
      <c r="F146" s="1305"/>
      <c r="G146" s="851">
        <f t="shared" si="66"/>
        <v>0</v>
      </c>
      <c r="H146" s="160">
        <f t="shared" si="64"/>
        <v>0</v>
      </c>
      <c r="I146" s="92"/>
      <c r="J146" s="92"/>
      <c r="K146" s="92"/>
      <c r="L146" s="101"/>
      <c r="M146" s="210">
        <f t="shared" si="42"/>
        <v>0</v>
      </c>
      <c r="N146" s="1039"/>
      <c r="O146" s="1039"/>
      <c r="P146" s="1039"/>
      <c r="Q146" s="1039"/>
      <c r="R146" s="1040"/>
      <c r="S146" s="1052"/>
      <c r="T146" s="1052"/>
      <c r="U146" s="1052"/>
      <c r="V146" s="1039"/>
      <c r="W146" s="1039"/>
      <c r="X146" s="1040"/>
      <c r="Y146" s="1038"/>
      <c r="Z146" s="1040"/>
      <c r="AA146" s="1049"/>
      <c r="AB146" s="839"/>
      <c r="AC146" s="839"/>
      <c r="AD146" s="839"/>
      <c r="AE146" s="839"/>
      <c r="AF146" s="840"/>
      <c r="AG146" s="1049"/>
      <c r="AH146" s="1050"/>
      <c r="AI146" s="832"/>
      <c r="AJ146" s="170">
        <f>SUM(AQ146:AU146)</f>
        <v>0</v>
      </c>
      <c r="AK146" s="345" t="s">
        <v>97</v>
      </c>
      <c r="AL146" s="97" t="s">
        <v>97</v>
      </c>
      <c r="AM146" s="98" t="s">
        <v>97</v>
      </c>
      <c r="AN146" s="99" t="s">
        <v>97</v>
      </c>
      <c r="AO146" s="97" t="s">
        <v>98</v>
      </c>
      <c r="AP146" s="98" t="s">
        <v>98</v>
      </c>
      <c r="AQ146" s="100"/>
      <c r="AR146" s="92"/>
      <c r="AS146" s="92"/>
      <c r="AT146" s="92"/>
      <c r="AU146" s="93"/>
      <c r="AV146" s="171">
        <f t="shared" si="65"/>
        <v>0</v>
      </c>
      <c r="AW146" s="128"/>
      <c r="AX146" s="128"/>
      <c r="AY146" s="128"/>
      <c r="AZ146" s="128"/>
      <c r="BA146" s="128"/>
      <c r="BB146" s="128"/>
      <c r="BC146" s="128"/>
      <c r="BD146" s="128"/>
      <c r="BE146" s="129"/>
    </row>
    <row r="147" spans="1:57" ht="31.5" x14ac:dyDescent="0.25">
      <c r="A147" s="1343"/>
      <c r="B147" s="1565" t="s">
        <v>513</v>
      </c>
      <c r="C147" s="1575" t="s">
        <v>514</v>
      </c>
      <c r="D147" s="709" t="s">
        <v>485</v>
      </c>
      <c r="E147" s="1300">
        <v>50</v>
      </c>
      <c r="F147" s="1303">
        <f t="shared" ref="F147" si="74">E147-SUM(M147:M151)</f>
        <v>2</v>
      </c>
      <c r="G147" s="852">
        <f t="shared" si="66"/>
        <v>0</v>
      </c>
      <c r="H147" s="147">
        <f>SUM(I147:L147)</f>
        <v>0</v>
      </c>
      <c r="I147" s="72"/>
      <c r="J147" s="72"/>
      <c r="K147" s="72"/>
      <c r="L147" s="75"/>
      <c r="M147" s="199">
        <f>IF(AND(SUM(N147:R147)=SUM(Y147:Z147),SUM(S147:X147)=SUM(Y147:Z147)),SUM(N147:R147),"ПЕРЕВІРТЕ ПРАВИЛЬНІСТЬ ДАНИХ")</f>
        <v>0</v>
      </c>
      <c r="N147" s="1020"/>
      <c r="O147" s="1020"/>
      <c r="P147" s="1020"/>
      <c r="Q147" s="1020"/>
      <c r="R147" s="1021"/>
      <c r="S147" s="1022"/>
      <c r="T147" s="1020"/>
      <c r="U147" s="1020"/>
      <c r="V147" s="1023"/>
      <c r="W147" s="1020"/>
      <c r="X147" s="1024"/>
      <c r="Y147" s="1025"/>
      <c r="Z147" s="1026"/>
      <c r="AA147" s="1027"/>
      <c r="AB147" s="1028"/>
      <c r="AC147" s="1028"/>
      <c r="AD147" s="1028"/>
      <c r="AE147" s="1028"/>
      <c r="AF147" s="1029"/>
      <c r="AG147" s="1027"/>
      <c r="AH147" s="1029"/>
      <c r="AI147" s="74"/>
      <c r="AJ147" s="151">
        <f>SUM(AN147:AP147)</f>
        <v>0</v>
      </c>
      <c r="AK147" s="76" t="s">
        <v>97</v>
      </c>
      <c r="AL147" s="77" t="s">
        <v>97</v>
      </c>
      <c r="AM147" s="78" t="s">
        <v>97</v>
      </c>
      <c r="AN147" s="74"/>
      <c r="AO147" s="72"/>
      <c r="AP147" s="73"/>
      <c r="AQ147" s="79" t="s">
        <v>97</v>
      </c>
      <c r="AR147" s="77" t="s">
        <v>97</v>
      </c>
      <c r="AS147" s="77" t="s">
        <v>97</v>
      </c>
      <c r="AT147" s="77" t="s">
        <v>97</v>
      </c>
      <c r="AU147" s="80" t="s">
        <v>97</v>
      </c>
      <c r="AV147" s="152">
        <f>SUM(AW147:BE147)</f>
        <v>0</v>
      </c>
      <c r="AW147" s="120"/>
      <c r="AX147" s="120"/>
      <c r="AY147" s="120"/>
      <c r="AZ147" s="120"/>
      <c r="BA147" s="120"/>
      <c r="BB147" s="120"/>
      <c r="BC147" s="120"/>
      <c r="BD147" s="120"/>
      <c r="BE147" s="121"/>
    </row>
    <row r="148" spans="1:57" ht="47.25" x14ac:dyDescent="0.25">
      <c r="A148" s="1343"/>
      <c r="B148" s="1567"/>
      <c r="C148" s="1576"/>
      <c r="D148" s="710" t="s">
        <v>490</v>
      </c>
      <c r="E148" s="1301"/>
      <c r="F148" s="1304"/>
      <c r="G148" s="850">
        <f t="shared" si="66"/>
        <v>0</v>
      </c>
      <c r="H148" s="402">
        <f>SUM(I148:L148)</f>
        <v>0</v>
      </c>
      <c r="I148" s="319"/>
      <c r="J148" s="319"/>
      <c r="K148" s="319"/>
      <c r="L148" s="338"/>
      <c r="M148" s="750">
        <f t="shared" ref="M148:M151" si="75">IF(AND(SUM(N148:R148)=SUM(Y148:Z148),SUM(S148:X148)=SUM(Y148:Z148)),SUM(N148:R148),"ПЕРЕВІРТЕ ПРАВИЛЬНІСТЬ ДАНИХ")</f>
        <v>0</v>
      </c>
      <c r="N148" s="1030"/>
      <c r="O148" s="1030"/>
      <c r="P148" s="1030"/>
      <c r="Q148" s="1030"/>
      <c r="R148" s="1031"/>
      <c r="S148" s="1032"/>
      <c r="T148" s="1033"/>
      <c r="U148" s="1033"/>
      <c r="V148" s="1030"/>
      <c r="W148" s="1030"/>
      <c r="X148" s="1034"/>
      <c r="Y148" s="1025"/>
      <c r="Z148" s="1026"/>
      <c r="AA148" s="1027"/>
      <c r="AB148" s="1028"/>
      <c r="AC148" s="1028"/>
      <c r="AD148" s="1028"/>
      <c r="AE148" s="1028"/>
      <c r="AF148" s="1029"/>
      <c r="AG148" s="1019"/>
      <c r="AH148" s="838"/>
      <c r="AI148" s="325"/>
      <c r="AJ148" s="390">
        <f>SUM(AN148:AP148)</f>
        <v>0</v>
      </c>
      <c r="AK148" s="327" t="s">
        <v>98</v>
      </c>
      <c r="AL148" s="328" t="s">
        <v>98</v>
      </c>
      <c r="AM148" s="329" t="s">
        <v>98</v>
      </c>
      <c r="AN148" s="330"/>
      <c r="AO148" s="328"/>
      <c r="AP148" s="329"/>
      <c r="AQ148" s="330" t="s">
        <v>97</v>
      </c>
      <c r="AR148" s="328" t="s">
        <v>97</v>
      </c>
      <c r="AS148" s="328" t="s">
        <v>97</v>
      </c>
      <c r="AT148" s="328" t="s">
        <v>97</v>
      </c>
      <c r="AU148" s="331" t="s">
        <v>97</v>
      </c>
      <c r="AV148" s="391">
        <f t="shared" ref="AV148:AV151" si="76">SUM(AW148:BE148)</f>
        <v>0</v>
      </c>
      <c r="AW148" s="404"/>
      <c r="AX148" s="404"/>
      <c r="AY148" s="404"/>
      <c r="AZ148" s="404"/>
      <c r="BA148" s="404"/>
      <c r="BB148" s="404"/>
      <c r="BC148" s="404"/>
      <c r="BD148" s="404"/>
      <c r="BE148" s="405"/>
    </row>
    <row r="149" spans="1:57" ht="31.5" x14ac:dyDescent="0.25">
      <c r="A149" s="1343"/>
      <c r="B149" s="1567"/>
      <c r="C149" s="1576"/>
      <c r="D149" s="710" t="s">
        <v>486</v>
      </c>
      <c r="E149" s="1301"/>
      <c r="F149" s="1304"/>
      <c r="G149" s="850">
        <f t="shared" si="66"/>
        <v>0</v>
      </c>
      <c r="H149" s="402">
        <f t="shared" ref="H149:H151" si="77">SUM(I149:L149)</f>
        <v>0</v>
      </c>
      <c r="I149" s="319"/>
      <c r="J149" s="319"/>
      <c r="K149" s="319"/>
      <c r="L149" s="338"/>
      <c r="M149" s="750">
        <f t="shared" si="75"/>
        <v>0</v>
      </c>
      <c r="N149" s="1030"/>
      <c r="O149" s="1030"/>
      <c r="P149" s="1035"/>
      <c r="Q149" s="392"/>
      <c r="R149" s="1031"/>
      <c r="S149" s="1032"/>
      <c r="T149" s="1030"/>
      <c r="U149" s="1030"/>
      <c r="V149" s="1030"/>
      <c r="W149" s="1030"/>
      <c r="X149" s="1034"/>
      <c r="Y149" s="1025"/>
      <c r="Z149" s="1026"/>
      <c r="AA149" s="1027"/>
      <c r="AB149" s="1028"/>
      <c r="AC149" s="1028"/>
      <c r="AD149" s="1028"/>
      <c r="AE149" s="1028"/>
      <c r="AF149" s="1029"/>
      <c r="AG149" s="1019"/>
      <c r="AH149" s="838"/>
      <c r="AI149" s="325"/>
      <c r="AJ149" s="390">
        <f>SUM(AK149:AM149)</f>
        <v>0</v>
      </c>
      <c r="AK149" s="327"/>
      <c r="AL149" s="328"/>
      <c r="AM149" s="329"/>
      <c r="AN149" s="330" t="s">
        <v>97</v>
      </c>
      <c r="AO149" s="328" t="s">
        <v>97</v>
      </c>
      <c r="AP149" s="329" t="s">
        <v>97</v>
      </c>
      <c r="AQ149" s="330" t="s">
        <v>97</v>
      </c>
      <c r="AR149" s="328" t="s">
        <v>97</v>
      </c>
      <c r="AS149" s="328" t="s">
        <v>97</v>
      </c>
      <c r="AT149" s="328" t="s">
        <v>97</v>
      </c>
      <c r="AU149" s="331" t="s">
        <v>97</v>
      </c>
      <c r="AV149" s="391">
        <f t="shared" si="76"/>
        <v>0</v>
      </c>
      <c r="AW149" s="404"/>
      <c r="AX149" s="404"/>
      <c r="AY149" s="404"/>
      <c r="AZ149" s="404"/>
      <c r="BA149" s="404"/>
      <c r="BB149" s="404"/>
      <c r="BC149" s="404"/>
      <c r="BD149" s="404"/>
      <c r="BE149" s="405"/>
    </row>
    <row r="150" spans="1:57" ht="31.5" x14ac:dyDescent="0.25">
      <c r="A150" s="1343"/>
      <c r="B150" s="1567"/>
      <c r="C150" s="1576"/>
      <c r="D150" s="710" t="s">
        <v>15</v>
      </c>
      <c r="E150" s="1301"/>
      <c r="F150" s="1304"/>
      <c r="G150" s="850">
        <f t="shared" si="66"/>
        <v>48</v>
      </c>
      <c r="H150" s="402">
        <f t="shared" si="77"/>
        <v>0</v>
      </c>
      <c r="I150" s="319">
        <v>0</v>
      </c>
      <c r="J150" s="319">
        <v>0</v>
      </c>
      <c r="K150" s="319">
        <v>0</v>
      </c>
      <c r="L150" s="338">
        <v>0</v>
      </c>
      <c r="M150" s="750">
        <v>48</v>
      </c>
      <c r="N150" s="1030">
        <v>0</v>
      </c>
      <c r="O150" s="1030">
        <v>0</v>
      </c>
      <c r="P150" s="1030">
        <v>0</v>
      </c>
      <c r="Q150" s="1030">
        <v>0</v>
      </c>
      <c r="R150" s="1031">
        <v>48</v>
      </c>
      <c r="S150" s="1032">
        <v>7</v>
      </c>
      <c r="T150" s="1030">
        <v>0</v>
      </c>
      <c r="U150" s="1030">
        <v>0</v>
      </c>
      <c r="V150" s="1030">
        <v>39</v>
      </c>
      <c r="W150" s="1030">
        <v>2</v>
      </c>
      <c r="X150" s="1034">
        <v>0</v>
      </c>
      <c r="Y150" s="1025">
        <v>38</v>
      </c>
      <c r="Z150" s="1026">
        <v>10</v>
      </c>
      <c r="AA150" s="1027">
        <v>0</v>
      </c>
      <c r="AB150" s="1028">
        <v>27</v>
      </c>
      <c r="AC150" s="1028">
        <v>27</v>
      </c>
      <c r="AD150" s="1028">
        <v>10</v>
      </c>
      <c r="AE150" s="1028">
        <v>35</v>
      </c>
      <c r="AF150" s="1029">
        <v>3</v>
      </c>
      <c r="AG150" s="1019">
        <v>48</v>
      </c>
      <c r="AH150" s="838">
        <v>3</v>
      </c>
      <c r="AI150" s="325">
        <v>83</v>
      </c>
      <c r="AJ150" s="390">
        <f>SUM(AQ150:AU150)</f>
        <v>48</v>
      </c>
      <c r="AK150" s="327" t="s">
        <v>98</v>
      </c>
      <c r="AL150" s="328" t="s">
        <v>98</v>
      </c>
      <c r="AM150" s="329" t="s">
        <v>98</v>
      </c>
      <c r="AN150" s="330" t="s">
        <v>97</v>
      </c>
      <c r="AO150" s="328" t="s">
        <v>97</v>
      </c>
      <c r="AP150" s="329" t="s">
        <v>97</v>
      </c>
      <c r="AQ150" s="330">
        <v>5</v>
      </c>
      <c r="AR150" s="328">
        <v>10</v>
      </c>
      <c r="AS150" s="328">
        <v>33</v>
      </c>
      <c r="AT150" s="328">
        <v>0</v>
      </c>
      <c r="AU150" s="331">
        <v>0</v>
      </c>
      <c r="AV150" s="391">
        <f t="shared" si="76"/>
        <v>0</v>
      </c>
      <c r="AW150" s="404">
        <v>0</v>
      </c>
      <c r="AX150" s="404">
        <v>0</v>
      </c>
      <c r="AY150" s="404">
        <v>0</v>
      </c>
      <c r="AZ150" s="404">
        <v>0</v>
      </c>
      <c r="BA150" s="404">
        <v>0</v>
      </c>
      <c r="BB150" s="404">
        <v>0</v>
      </c>
      <c r="BC150" s="404">
        <v>0</v>
      </c>
      <c r="BD150" s="404">
        <v>0</v>
      </c>
      <c r="BE150" s="405">
        <v>0</v>
      </c>
    </row>
    <row r="151" spans="1:57" ht="32.25" thickBot="1" x14ac:dyDescent="0.3">
      <c r="A151" s="1343"/>
      <c r="B151" s="1577"/>
      <c r="C151" s="1578"/>
      <c r="D151" s="1657" t="s">
        <v>491</v>
      </c>
      <c r="E151" s="1302"/>
      <c r="F151" s="1305"/>
      <c r="G151" s="851">
        <f t="shared" si="66"/>
        <v>0</v>
      </c>
      <c r="H151" s="160">
        <f t="shared" si="77"/>
        <v>0</v>
      </c>
      <c r="I151" s="92"/>
      <c r="J151" s="92"/>
      <c r="K151" s="92"/>
      <c r="L151" s="101"/>
      <c r="M151" s="857">
        <f t="shared" si="75"/>
        <v>0</v>
      </c>
      <c r="N151" s="1036"/>
      <c r="O151" s="1036"/>
      <c r="P151" s="1036"/>
      <c r="Q151" s="1036"/>
      <c r="R151" s="1037"/>
      <c r="S151" s="1038"/>
      <c r="T151" s="1039"/>
      <c r="U151" s="1039"/>
      <c r="V151" s="1039"/>
      <c r="W151" s="1039"/>
      <c r="X151" s="1040"/>
      <c r="Y151" s="1053"/>
      <c r="Z151" s="1054"/>
      <c r="AA151" s="1042"/>
      <c r="AB151" s="1055"/>
      <c r="AC151" s="1055"/>
      <c r="AD151" s="1055"/>
      <c r="AE151" s="1055"/>
      <c r="AF151" s="1043"/>
      <c r="AG151" s="1042"/>
      <c r="AH151" s="1043"/>
      <c r="AI151" s="100"/>
      <c r="AJ151" s="170">
        <f>SUM(AQ151:AU151)</f>
        <v>0</v>
      </c>
      <c r="AK151" s="345" t="s">
        <v>97</v>
      </c>
      <c r="AL151" s="97" t="s">
        <v>97</v>
      </c>
      <c r="AM151" s="98" t="s">
        <v>97</v>
      </c>
      <c r="AN151" s="99" t="s">
        <v>97</v>
      </c>
      <c r="AO151" s="97" t="s">
        <v>98</v>
      </c>
      <c r="AP151" s="98" t="s">
        <v>98</v>
      </c>
      <c r="AQ151" s="100"/>
      <c r="AR151" s="92"/>
      <c r="AS151" s="92"/>
      <c r="AT151" s="92"/>
      <c r="AU151" s="101"/>
      <c r="AV151" s="165">
        <f t="shared" si="76"/>
        <v>0</v>
      </c>
      <c r="AW151" s="128"/>
      <c r="AX151" s="128"/>
      <c r="AY151" s="128"/>
      <c r="AZ151" s="128"/>
      <c r="BA151" s="128"/>
      <c r="BB151" s="128"/>
      <c r="BC151" s="128"/>
      <c r="BD151" s="128"/>
      <c r="BE151" s="129"/>
    </row>
    <row r="152" spans="1:57" ht="31.9" customHeight="1" x14ac:dyDescent="0.25">
      <c r="A152" s="1343"/>
      <c r="B152" s="1565" t="s">
        <v>518</v>
      </c>
      <c r="C152" s="1575" t="s">
        <v>363</v>
      </c>
      <c r="D152" s="709" t="s">
        <v>485</v>
      </c>
      <c r="E152" s="1300">
        <v>51</v>
      </c>
      <c r="F152" s="1303">
        <f t="shared" ref="F152" si="78">E152-SUM(M152:M156)</f>
        <v>0</v>
      </c>
      <c r="G152" s="852">
        <f t="shared" si="66"/>
        <v>0</v>
      </c>
      <c r="H152" s="147">
        <f>SUM(I152:L152)</f>
        <v>0</v>
      </c>
      <c r="I152" s="72"/>
      <c r="J152" s="72"/>
      <c r="K152" s="72"/>
      <c r="L152" s="75"/>
      <c r="M152" s="199">
        <f>IF(AND(SUM(N152:R152)=SUM(Y152:Z152),SUM(S152:X152)=SUM(Y152:Z152)),SUM(N152:R152),"ПЕРЕВІРТЕ ПРАВИЛЬНІСТЬ ДАНИХ")</f>
        <v>0</v>
      </c>
      <c r="N152" s="1020"/>
      <c r="O152" s="1020"/>
      <c r="P152" s="1020"/>
      <c r="Q152" s="1020"/>
      <c r="R152" s="1021"/>
      <c r="S152" s="1022"/>
      <c r="T152" s="1020"/>
      <c r="U152" s="1020"/>
      <c r="V152" s="1023"/>
      <c r="W152" s="1020"/>
      <c r="X152" s="1024"/>
      <c r="Y152" s="1022"/>
      <c r="Z152" s="1024"/>
      <c r="AA152" s="1045"/>
      <c r="AB152" s="835"/>
      <c r="AC152" s="835"/>
      <c r="AD152" s="835"/>
      <c r="AE152" s="835"/>
      <c r="AF152" s="836"/>
      <c r="AG152" s="1045"/>
      <c r="AH152" s="1046"/>
      <c r="AI152" s="74"/>
      <c r="AJ152" s="151">
        <f>SUM(AN152:AP152)</f>
        <v>0</v>
      </c>
      <c r="AK152" s="76" t="s">
        <v>97</v>
      </c>
      <c r="AL152" s="77" t="s">
        <v>97</v>
      </c>
      <c r="AM152" s="78" t="s">
        <v>97</v>
      </c>
      <c r="AN152" s="74"/>
      <c r="AO152" s="72"/>
      <c r="AP152" s="73"/>
      <c r="AQ152" s="79" t="s">
        <v>97</v>
      </c>
      <c r="AR152" s="77" t="s">
        <v>97</v>
      </c>
      <c r="AS152" s="77" t="s">
        <v>97</v>
      </c>
      <c r="AT152" s="77" t="s">
        <v>97</v>
      </c>
      <c r="AU152" s="80" t="s">
        <v>97</v>
      </c>
      <c r="AV152" s="152">
        <f>SUM(AW152:BE152)</f>
        <v>0</v>
      </c>
      <c r="AW152" s="120"/>
      <c r="AX152" s="120"/>
      <c r="AY152" s="120"/>
      <c r="AZ152" s="120"/>
      <c r="BA152" s="120"/>
      <c r="BB152" s="120"/>
      <c r="BC152" s="120"/>
      <c r="BD152" s="120"/>
      <c r="BE152" s="121"/>
    </row>
    <row r="153" spans="1:57" ht="47.25" x14ac:dyDescent="0.25">
      <c r="A153" s="1343"/>
      <c r="B153" s="1567"/>
      <c r="C153" s="1576"/>
      <c r="D153" s="710" t="s">
        <v>490</v>
      </c>
      <c r="E153" s="1301"/>
      <c r="F153" s="1304"/>
      <c r="G153" s="850">
        <f t="shared" si="66"/>
        <v>0</v>
      </c>
      <c r="H153" s="402">
        <f>SUM(I153:L153)</f>
        <v>0</v>
      </c>
      <c r="I153" s="319"/>
      <c r="J153" s="319"/>
      <c r="K153" s="319"/>
      <c r="L153" s="338"/>
      <c r="M153" s="750">
        <f t="shared" ref="M153:M156" si="79">IF(AND(SUM(N153:R153)=SUM(Y153:Z153),SUM(S153:X153)=SUM(Y153:Z153)),SUM(N153:R153),"ПЕРЕВІРТЕ ПРАВИЛЬНІСТЬ ДАНИХ")</f>
        <v>0</v>
      </c>
      <c r="N153" s="1030"/>
      <c r="O153" s="1030"/>
      <c r="P153" s="1030"/>
      <c r="Q153" s="1030"/>
      <c r="R153" s="1031"/>
      <c r="S153" s="1032"/>
      <c r="T153" s="1033"/>
      <c r="U153" s="1033"/>
      <c r="V153" s="1030"/>
      <c r="W153" s="1030"/>
      <c r="X153" s="1034"/>
      <c r="Y153" s="1047"/>
      <c r="Z153" s="1026"/>
      <c r="AA153" s="1027"/>
      <c r="AB153" s="1028"/>
      <c r="AC153" s="1028"/>
      <c r="AD153" s="1028"/>
      <c r="AE153" s="1028"/>
      <c r="AF153" s="1029"/>
      <c r="AG153" s="1019"/>
      <c r="AH153" s="1048"/>
      <c r="AI153" s="325"/>
      <c r="AJ153" s="390">
        <f>SUM(AN153:AP153)</f>
        <v>0</v>
      </c>
      <c r="AK153" s="327" t="s">
        <v>98</v>
      </c>
      <c r="AL153" s="328" t="s">
        <v>98</v>
      </c>
      <c r="AM153" s="329" t="s">
        <v>98</v>
      </c>
      <c r="AN153" s="330"/>
      <c r="AO153" s="328"/>
      <c r="AP153" s="329"/>
      <c r="AQ153" s="330" t="s">
        <v>97</v>
      </c>
      <c r="AR153" s="328" t="s">
        <v>97</v>
      </c>
      <c r="AS153" s="328" t="s">
        <v>97</v>
      </c>
      <c r="AT153" s="328" t="s">
        <v>97</v>
      </c>
      <c r="AU153" s="331" t="s">
        <v>97</v>
      </c>
      <c r="AV153" s="391">
        <f t="shared" ref="AV153:AV156" si="80">SUM(AW153:BE153)</f>
        <v>0</v>
      </c>
      <c r="AW153" s="404"/>
      <c r="AX153" s="404"/>
      <c r="AY153" s="404"/>
      <c r="AZ153" s="404"/>
      <c r="BA153" s="404"/>
      <c r="BB153" s="404"/>
      <c r="BC153" s="404"/>
      <c r="BD153" s="404"/>
      <c r="BE153" s="405"/>
    </row>
    <row r="154" spans="1:57" ht="31.5" x14ac:dyDescent="0.25">
      <c r="A154" s="1343"/>
      <c r="B154" s="1567"/>
      <c r="C154" s="1576"/>
      <c r="D154" s="710" t="s">
        <v>486</v>
      </c>
      <c r="E154" s="1301"/>
      <c r="F154" s="1304"/>
      <c r="G154" s="850">
        <f t="shared" si="66"/>
        <v>0</v>
      </c>
      <c r="H154" s="402">
        <f t="shared" ref="H154:H156" si="81">SUM(I154:L154)</f>
        <v>0</v>
      </c>
      <c r="I154" s="319"/>
      <c r="J154" s="319"/>
      <c r="K154" s="319"/>
      <c r="L154" s="338"/>
      <c r="M154" s="750">
        <f t="shared" si="79"/>
        <v>0</v>
      </c>
      <c r="N154" s="1030"/>
      <c r="O154" s="1030"/>
      <c r="P154" s="1035"/>
      <c r="Q154" s="392"/>
      <c r="R154" s="1031"/>
      <c r="S154" s="1032"/>
      <c r="T154" s="1030"/>
      <c r="U154" s="1030"/>
      <c r="V154" s="1030"/>
      <c r="W154" s="1030"/>
      <c r="X154" s="1034"/>
      <c r="Y154" s="1047"/>
      <c r="Z154" s="1026"/>
      <c r="AA154" s="1027"/>
      <c r="AB154" s="1028"/>
      <c r="AC154" s="1028"/>
      <c r="AD154" s="1028"/>
      <c r="AE154" s="1028"/>
      <c r="AF154" s="1029"/>
      <c r="AG154" s="1019"/>
      <c r="AH154" s="1048"/>
      <c r="AI154" s="325"/>
      <c r="AJ154" s="390">
        <f>SUM(AK154:AM154)</f>
        <v>0</v>
      </c>
      <c r="AK154" s="327"/>
      <c r="AL154" s="328"/>
      <c r="AM154" s="329"/>
      <c r="AN154" s="330" t="s">
        <v>97</v>
      </c>
      <c r="AO154" s="328" t="s">
        <v>97</v>
      </c>
      <c r="AP154" s="329" t="s">
        <v>97</v>
      </c>
      <c r="AQ154" s="330" t="s">
        <v>97</v>
      </c>
      <c r="AR154" s="328" t="s">
        <v>97</v>
      </c>
      <c r="AS154" s="328" t="s">
        <v>97</v>
      </c>
      <c r="AT154" s="328" t="s">
        <v>97</v>
      </c>
      <c r="AU154" s="331" t="s">
        <v>97</v>
      </c>
      <c r="AV154" s="391">
        <f t="shared" si="80"/>
        <v>0</v>
      </c>
      <c r="AW154" s="404"/>
      <c r="AX154" s="404"/>
      <c r="AY154" s="404"/>
      <c r="AZ154" s="404"/>
      <c r="BA154" s="404"/>
      <c r="BB154" s="404"/>
      <c r="BC154" s="404"/>
      <c r="BD154" s="404"/>
      <c r="BE154" s="405"/>
    </row>
    <row r="155" spans="1:57" ht="31.5" x14ac:dyDescent="0.25">
      <c r="A155" s="1343"/>
      <c r="B155" s="1567"/>
      <c r="C155" s="1576"/>
      <c r="D155" s="710" t="s">
        <v>15</v>
      </c>
      <c r="E155" s="1301"/>
      <c r="F155" s="1304"/>
      <c r="G155" s="850">
        <f t="shared" si="66"/>
        <v>51</v>
      </c>
      <c r="H155" s="402">
        <f t="shared" si="81"/>
        <v>0</v>
      </c>
      <c r="I155" s="319"/>
      <c r="J155" s="319"/>
      <c r="K155" s="319"/>
      <c r="L155" s="338"/>
      <c r="M155" s="750">
        <f t="shared" si="79"/>
        <v>51</v>
      </c>
      <c r="N155" s="1030">
        <v>51</v>
      </c>
      <c r="O155" s="1030"/>
      <c r="P155" s="1030"/>
      <c r="Q155" s="1030"/>
      <c r="R155" s="1031"/>
      <c r="S155" s="1032"/>
      <c r="T155" s="1030"/>
      <c r="U155" s="1030"/>
      <c r="V155" s="1030">
        <v>51</v>
      </c>
      <c r="W155" s="1030"/>
      <c r="X155" s="1034"/>
      <c r="Y155" s="1047">
        <v>41</v>
      </c>
      <c r="Z155" s="1026">
        <v>10</v>
      </c>
      <c r="AA155" s="1027"/>
      <c r="AB155" s="1028">
        <v>13</v>
      </c>
      <c r="AC155" s="1028">
        <v>11</v>
      </c>
      <c r="AD155" s="1028"/>
      <c r="AE155" s="1028">
        <v>5</v>
      </c>
      <c r="AF155" s="1029">
        <v>4</v>
      </c>
      <c r="AG155" s="1019">
        <v>37</v>
      </c>
      <c r="AH155" s="1048">
        <v>16</v>
      </c>
      <c r="AI155" s="325">
        <v>75</v>
      </c>
      <c r="AJ155" s="390">
        <f>SUM(AQ155:AU155)</f>
        <v>51</v>
      </c>
      <c r="AK155" s="327" t="s">
        <v>98</v>
      </c>
      <c r="AL155" s="328" t="s">
        <v>98</v>
      </c>
      <c r="AM155" s="329" t="s">
        <v>98</v>
      </c>
      <c r="AN155" s="330" t="s">
        <v>97</v>
      </c>
      <c r="AO155" s="328" t="s">
        <v>97</v>
      </c>
      <c r="AP155" s="329" t="s">
        <v>97</v>
      </c>
      <c r="AQ155" s="330">
        <v>8</v>
      </c>
      <c r="AR155" s="328">
        <v>29</v>
      </c>
      <c r="AS155" s="328">
        <v>14</v>
      </c>
      <c r="AT155" s="328"/>
      <c r="AU155" s="331"/>
      <c r="AV155" s="391">
        <f t="shared" si="80"/>
        <v>0</v>
      </c>
      <c r="AW155" s="404"/>
      <c r="AX155" s="404"/>
      <c r="AY155" s="404"/>
      <c r="AZ155" s="404"/>
      <c r="BA155" s="404"/>
      <c r="BB155" s="404"/>
      <c r="BC155" s="404"/>
      <c r="BD155" s="404"/>
      <c r="BE155" s="405"/>
    </row>
    <row r="156" spans="1:57" ht="32.25" thickBot="1" x14ac:dyDescent="0.3">
      <c r="A156" s="1343"/>
      <c r="B156" s="1577"/>
      <c r="C156" s="1578"/>
      <c r="D156" s="1657" t="s">
        <v>491</v>
      </c>
      <c r="E156" s="1302"/>
      <c r="F156" s="1305"/>
      <c r="G156" s="851">
        <f t="shared" si="66"/>
        <v>0</v>
      </c>
      <c r="H156" s="160">
        <f t="shared" si="81"/>
        <v>0</v>
      </c>
      <c r="I156" s="92"/>
      <c r="J156" s="92"/>
      <c r="K156" s="92"/>
      <c r="L156" s="101"/>
      <c r="M156" s="857">
        <f t="shared" si="79"/>
        <v>0</v>
      </c>
      <c r="N156" s="1036"/>
      <c r="O156" s="1036"/>
      <c r="P156" s="1036"/>
      <c r="Q156" s="1036"/>
      <c r="R156" s="1037"/>
      <c r="S156" s="1038"/>
      <c r="T156" s="1039"/>
      <c r="U156" s="1039"/>
      <c r="V156" s="1039"/>
      <c r="W156" s="1039"/>
      <c r="X156" s="1040"/>
      <c r="Y156" s="1038"/>
      <c r="Z156" s="1040"/>
      <c r="AA156" s="1049"/>
      <c r="AB156" s="839"/>
      <c r="AC156" s="839"/>
      <c r="AD156" s="839"/>
      <c r="AE156" s="839"/>
      <c r="AF156" s="840"/>
      <c r="AG156" s="1049"/>
      <c r="AH156" s="1050"/>
      <c r="AI156" s="100"/>
      <c r="AJ156" s="170">
        <f>SUM(AQ156:AU156)</f>
        <v>0</v>
      </c>
      <c r="AK156" s="345" t="s">
        <v>97</v>
      </c>
      <c r="AL156" s="97" t="s">
        <v>97</v>
      </c>
      <c r="AM156" s="98" t="s">
        <v>97</v>
      </c>
      <c r="AN156" s="99" t="s">
        <v>97</v>
      </c>
      <c r="AO156" s="97" t="s">
        <v>98</v>
      </c>
      <c r="AP156" s="98" t="s">
        <v>98</v>
      </c>
      <c r="AQ156" s="100"/>
      <c r="AR156" s="92"/>
      <c r="AS156" s="92"/>
      <c r="AT156" s="92"/>
      <c r="AU156" s="101"/>
      <c r="AV156" s="165">
        <f t="shared" si="80"/>
        <v>0</v>
      </c>
      <c r="AW156" s="128"/>
      <c r="AX156" s="128"/>
      <c r="AY156" s="128"/>
      <c r="AZ156" s="128"/>
      <c r="BA156" s="128"/>
      <c r="BB156" s="128"/>
      <c r="BC156" s="128"/>
      <c r="BD156" s="128"/>
      <c r="BE156" s="129"/>
    </row>
    <row r="157" spans="1:57" ht="31.5" x14ac:dyDescent="0.25">
      <c r="A157" s="1343"/>
      <c r="B157" s="1565" t="s">
        <v>691</v>
      </c>
      <c r="C157" s="1575" t="s">
        <v>361</v>
      </c>
      <c r="D157" s="709" t="s">
        <v>485</v>
      </c>
      <c r="E157" s="1300">
        <v>52</v>
      </c>
      <c r="F157" s="1303">
        <f t="shared" ref="F157" si="82">E157-SUM(M157:M161)</f>
        <v>-33</v>
      </c>
      <c r="G157" s="852">
        <f t="shared" si="66"/>
        <v>5</v>
      </c>
      <c r="H157" s="147">
        <f>SUM(I157:L157)</f>
        <v>0</v>
      </c>
      <c r="I157" s="72"/>
      <c r="J157" s="72"/>
      <c r="K157" s="72"/>
      <c r="L157" s="75"/>
      <c r="M157" s="199">
        <v>5</v>
      </c>
      <c r="N157" s="1020"/>
      <c r="O157" s="1020"/>
      <c r="P157" s="1020"/>
      <c r="Q157" s="1020"/>
      <c r="R157" s="1021">
        <v>5</v>
      </c>
      <c r="S157" s="1022"/>
      <c r="T157" s="1020"/>
      <c r="U157" s="1020"/>
      <c r="V157" s="1023">
        <v>5</v>
      </c>
      <c r="W157" s="1020"/>
      <c r="X157" s="1024"/>
      <c r="Y157" s="1025">
        <v>5</v>
      </c>
      <c r="Z157" s="1026"/>
      <c r="AA157" s="1027"/>
      <c r="AB157" s="1028">
        <v>2</v>
      </c>
      <c r="AC157" s="1028">
        <v>1</v>
      </c>
      <c r="AD157" s="1028"/>
      <c r="AE157" s="1028">
        <v>3</v>
      </c>
      <c r="AF157" s="1029"/>
      <c r="AG157" s="1027">
        <v>54</v>
      </c>
      <c r="AH157" s="1029">
        <v>32</v>
      </c>
      <c r="AI157" s="74">
        <v>16</v>
      </c>
      <c r="AJ157" s="151">
        <v>5</v>
      </c>
      <c r="AK157" s="76" t="s">
        <v>97</v>
      </c>
      <c r="AL157" s="77" t="s">
        <v>97</v>
      </c>
      <c r="AM157" s="78" t="s">
        <v>97</v>
      </c>
      <c r="AN157" s="74"/>
      <c r="AO157" s="72">
        <v>5</v>
      </c>
      <c r="AP157" s="73"/>
      <c r="AQ157" s="79" t="s">
        <v>97</v>
      </c>
      <c r="AR157" s="77" t="s">
        <v>97</v>
      </c>
      <c r="AS157" s="77" t="s">
        <v>97</v>
      </c>
      <c r="AT157" s="77" t="s">
        <v>97</v>
      </c>
      <c r="AU157" s="80" t="s">
        <v>97</v>
      </c>
      <c r="AV157" s="152">
        <f>SUM(AW157:BE157)</f>
        <v>0</v>
      </c>
      <c r="AW157" s="120"/>
      <c r="AX157" s="120"/>
      <c r="AY157" s="120"/>
      <c r="AZ157" s="120"/>
      <c r="BA157" s="120"/>
      <c r="BB157" s="120"/>
      <c r="BC157" s="120"/>
      <c r="BD157" s="120"/>
      <c r="BE157" s="121"/>
    </row>
    <row r="158" spans="1:57" ht="47.25" x14ac:dyDescent="0.25">
      <c r="A158" s="1343"/>
      <c r="B158" s="1567"/>
      <c r="C158" s="1576"/>
      <c r="D158" s="710" t="s">
        <v>490</v>
      </c>
      <c r="E158" s="1301"/>
      <c r="F158" s="1304"/>
      <c r="G158" s="850">
        <f t="shared" si="66"/>
        <v>0</v>
      </c>
      <c r="H158" s="402">
        <f>SUM(I158:L158)</f>
        <v>0</v>
      </c>
      <c r="I158" s="319"/>
      <c r="J158" s="319"/>
      <c r="K158" s="319"/>
      <c r="L158" s="338"/>
      <c r="M158" s="750">
        <f t="shared" ref="M158:M166" si="83">IF(AND(SUM(N158:R158)=SUM(Y158:Z158),SUM(S158:X158)=SUM(Y158:Z158)),SUM(N158:R158),"ПЕРЕВІРТЕ ПРАВИЛЬНІСТЬ ДАНИХ")</f>
        <v>0</v>
      </c>
      <c r="N158" s="1030"/>
      <c r="O158" s="1030"/>
      <c r="P158" s="1030"/>
      <c r="Q158" s="1030"/>
      <c r="R158" s="1031"/>
      <c r="S158" s="1032"/>
      <c r="T158" s="1033"/>
      <c r="U158" s="1033"/>
      <c r="V158" s="1030"/>
      <c r="W158" s="1030"/>
      <c r="X158" s="1034"/>
      <c r="Y158" s="1025"/>
      <c r="Z158" s="1026"/>
      <c r="AA158" s="1027"/>
      <c r="AB158" s="1028"/>
      <c r="AC158" s="1028"/>
      <c r="AD158" s="1028"/>
      <c r="AE158" s="1028"/>
      <c r="AF158" s="1029"/>
      <c r="AG158" s="1019"/>
      <c r="AH158" s="838"/>
      <c r="AI158" s="325"/>
      <c r="AJ158" s="390">
        <f>SUM(AN158:AP158)</f>
        <v>0</v>
      </c>
      <c r="AK158" s="327" t="s">
        <v>98</v>
      </c>
      <c r="AL158" s="328" t="s">
        <v>98</v>
      </c>
      <c r="AM158" s="329" t="s">
        <v>98</v>
      </c>
      <c r="AN158" s="330"/>
      <c r="AO158" s="328"/>
      <c r="AP158" s="329"/>
      <c r="AQ158" s="330" t="s">
        <v>97</v>
      </c>
      <c r="AR158" s="328" t="s">
        <v>97</v>
      </c>
      <c r="AS158" s="328" t="s">
        <v>97</v>
      </c>
      <c r="AT158" s="328" t="s">
        <v>97</v>
      </c>
      <c r="AU158" s="331" t="s">
        <v>97</v>
      </c>
      <c r="AV158" s="391">
        <f t="shared" ref="AV158:AV166" si="84">SUM(AW158:BE158)</f>
        <v>0</v>
      </c>
      <c r="AW158" s="404"/>
      <c r="AX158" s="404"/>
      <c r="AY158" s="404"/>
      <c r="AZ158" s="404"/>
      <c r="BA158" s="404"/>
      <c r="BB158" s="404"/>
      <c r="BC158" s="404"/>
      <c r="BD158" s="404"/>
      <c r="BE158" s="405"/>
    </row>
    <row r="159" spans="1:57" ht="31.5" x14ac:dyDescent="0.25">
      <c r="A159" s="1343"/>
      <c r="B159" s="1567"/>
      <c r="C159" s="1576"/>
      <c r="D159" s="710" t="s">
        <v>486</v>
      </c>
      <c r="E159" s="1301"/>
      <c r="F159" s="1304"/>
      <c r="G159" s="850">
        <f t="shared" si="66"/>
        <v>0</v>
      </c>
      <c r="H159" s="402">
        <f t="shared" ref="H159:H161" si="85">SUM(I159:L159)</f>
        <v>0</v>
      </c>
      <c r="I159" s="319"/>
      <c r="J159" s="319"/>
      <c r="K159" s="319"/>
      <c r="L159" s="338"/>
      <c r="M159" s="750">
        <f t="shared" si="83"/>
        <v>0</v>
      </c>
      <c r="N159" s="1030"/>
      <c r="O159" s="1030"/>
      <c r="P159" s="1035"/>
      <c r="Q159" s="392"/>
      <c r="R159" s="1031"/>
      <c r="S159" s="1032"/>
      <c r="T159" s="1030"/>
      <c r="U159" s="1030"/>
      <c r="V159" s="1030"/>
      <c r="W159" s="1030"/>
      <c r="X159" s="1034"/>
      <c r="Y159" s="1025"/>
      <c r="Z159" s="1026"/>
      <c r="AA159" s="1027"/>
      <c r="AB159" s="1028"/>
      <c r="AC159" s="1028"/>
      <c r="AD159" s="1028"/>
      <c r="AE159" s="1028"/>
      <c r="AF159" s="1029"/>
      <c r="AG159" s="1019"/>
      <c r="AH159" s="838"/>
      <c r="AI159" s="325"/>
      <c r="AJ159" s="390">
        <f>SUM(AK159:AM159)</f>
        <v>0</v>
      </c>
      <c r="AK159" s="327"/>
      <c r="AL159" s="328"/>
      <c r="AM159" s="329"/>
      <c r="AN159" s="330" t="s">
        <v>97</v>
      </c>
      <c r="AO159" s="328" t="s">
        <v>97</v>
      </c>
      <c r="AP159" s="329" t="s">
        <v>97</v>
      </c>
      <c r="AQ159" s="330" t="s">
        <v>97</v>
      </c>
      <c r="AR159" s="328" t="s">
        <v>97</v>
      </c>
      <c r="AS159" s="328" t="s">
        <v>97</v>
      </c>
      <c r="AT159" s="328" t="s">
        <v>97</v>
      </c>
      <c r="AU159" s="331" t="s">
        <v>97</v>
      </c>
      <c r="AV159" s="391">
        <f t="shared" si="84"/>
        <v>0</v>
      </c>
      <c r="AW159" s="404"/>
      <c r="AX159" s="404"/>
      <c r="AY159" s="404"/>
      <c r="AZ159" s="404"/>
      <c r="BA159" s="404"/>
      <c r="BB159" s="404"/>
      <c r="BC159" s="404"/>
      <c r="BD159" s="404"/>
      <c r="BE159" s="405"/>
    </row>
    <row r="160" spans="1:57" ht="31.5" x14ac:dyDescent="0.25">
      <c r="A160" s="1343"/>
      <c r="B160" s="1567"/>
      <c r="C160" s="1576"/>
      <c r="D160" s="710" t="s">
        <v>15</v>
      </c>
      <c r="E160" s="1301"/>
      <c r="F160" s="1304"/>
      <c r="G160" s="850">
        <f t="shared" si="66"/>
        <v>82</v>
      </c>
      <c r="H160" s="402">
        <f t="shared" si="85"/>
        <v>0</v>
      </c>
      <c r="I160" s="319"/>
      <c r="J160" s="319"/>
      <c r="K160" s="319"/>
      <c r="L160" s="338"/>
      <c r="M160" s="750">
        <v>80</v>
      </c>
      <c r="N160" s="1030">
        <v>80</v>
      </c>
      <c r="O160" s="1030"/>
      <c r="P160" s="1030"/>
      <c r="Q160" s="1030"/>
      <c r="R160" s="1031"/>
      <c r="S160" s="1032"/>
      <c r="T160" s="1030"/>
      <c r="U160" s="1030"/>
      <c r="V160" s="1030">
        <v>80</v>
      </c>
      <c r="W160" s="1030"/>
      <c r="X160" s="1034"/>
      <c r="Y160" s="1025">
        <v>70</v>
      </c>
      <c r="Z160" s="1026">
        <v>10</v>
      </c>
      <c r="AA160" s="1027"/>
      <c r="AB160" s="1028">
        <v>54</v>
      </c>
      <c r="AC160" s="1028">
        <v>49</v>
      </c>
      <c r="AD160" s="1028">
        <v>6</v>
      </c>
      <c r="AE160" s="1028">
        <v>78</v>
      </c>
      <c r="AF160" s="1029">
        <v>5</v>
      </c>
      <c r="AG160" s="1019">
        <v>36</v>
      </c>
      <c r="AH160" s="838" t="s">
        <v>692</v>
      </c>
      <c r="AI160" s="325">
        <v>83</v>
      </c>
      <c r="AJ160" s="390">
        <v>80</v>
      </c>
      <c r="AK160" s="327" t="s">
        <v>98</v>
      </c>
      <c r="AL160" s="328" t="s">
        <v>98</v>
      </c>
      <c r="AM160" s="329" t="s">
        <v>98</v>
      </c>
      <c r="AN160" s="330" t="s">
        <v>97</v>
      </c>
      <c r="AO160" s="328" t="s">
        <v>97</v>
      </c>
      <c r="AP160" s="329" t="s">
        <v>97</v>
      </c>
      <c r="AQ160" s="330">
        <v>3</v>
      </c>
      <c r="AR160" s="328">
        <v>39</v>
      </c>
      <c r="AS160" s="328">
        <v>34</v>
      </c>
      <c r="AT160" s="328">
        <v>4</v>
      </c>
      <c r="AU160" s="331"/>
      <c r="AV160" s="391">
        <v>2</v>
      </c>
      <c r="AW160" s="404"/>
      <c r="AX160" s="404"/>
      <c r="AY160" s="404">
        <v>2</v>
      </c>
      <c r="AZ160" s="404"/>
      <c r="BA160" s="404"/>
      <c r="BB160" s="404"/>
      <c r="BC160" s="404"/>
      <c r="BD160" s="404"/>
      <c r="BE160" s="405"/>
    </row>
    <row r="161" spans="1:57" ht="32.25" thickBot="1" x14ac:dyDescent="0.3">
      <c r="A161" s="1343"/>
      <c r="B161" s="1577"/>
      <c r="C161" s="1578"/>
      <c r="D161" s="1657" t="s">
        <v>491</v>
      </c>
      <c r="E161" s="1302"/>
      <c r="F161" s="1305"/>
      <c r="G161" s="851">
        <f t="shared" si="66"/>
        <v>0</v>
      </c>
      <c r="H161" s="160">
        <f t="shared" si="85"/>
        <v>0</v>
      </c>
      <c r="I161" s="92"/>
      <c r="J161" s="92"/>
      <c r="K161" s="92"/>
      <c r="L161" s="101"/>
      <c r="M161" s="857">
        <f t="shared" si="83"/>
        <v>0</v>
      </c>
      <c r="N161" s="1036"/>
      <c r="O161" s="1036"/>
      <c r="P161" s="1036"/>
      <c r="Q161" s="1036"/>
      <c r="R161" s="1037"/>
      <c r="S161" s="1038"/>
      <c r="T161" s="1039"/>
      <c r="U161" s="1039"/>
      <c r="V161" s="1039"/>
      <c r="W161" s="1039"/>
      <c r="X161" s="1040"/>
      <c r="Y161" s="1041"/>
      <c r="Z161" s="1034"/>
      <c r="AA161" s="1019"/>
      <c r="AB161" s="837"/>
      <c r="AC161" s="837"/>
      <c r="AD161" s="837"/>
      <c r="AE161" s="837"/>
      <c r="AF161" s="838"/>
      <c r="AG161" s="1042"/>
      <c r="AH161" s="1043"/>
      <c r="AI161" s="100"/>
      <c r="AJ161" s="170">
        <f>SUM(AQ161:AU161)</f>
        <v>0</v>
      </c>
      <c r="AK161" s="345" t="s">
        <v>97</v>
      </c>
      <c r="AL161" s="97" t="s">
        <v>97</v>
      </c>
      <c r="AM161" s="98" t="s">
        <v>97</v>
      </c>
      <c r="AN161" s="99" t="s">
        <v>97</v>
      </c>
      <c r="AO161" s="97" t="s">
        <v>98</v>
      </c>
      <c r="AP161" s="98" t="s">
        <v>98</v>
      </c>
      <c r="AQ161" s="100"/>
      <c r="AR161" s="92"/>
      <c r="AS161" s="92"/>
      <c r="AT161" s="92"/>
      <c r="AU161" s="101"/>
      <c r="AV161" s="165">
        <f t="shared" si="84"/>
        <v>0</v>
      </c>
      <c r="AW161" s="128"/>
      <c r="AX161" s="128"/>
      <c r="AY161" s="128"/>
      <c r="AZ161" s="128"/>
      <c r="BA161" s="128"/>
      <c r="BB161" s="128"/>
      <c r="BC161" s="128"/>
      <c r="BD161" s="128"/>
      <c r="BE161" s="129"/>
    </row>
    <row r="162" spans="1:57" ht="32.25" thickBot="1" x14ac:dyDescent="0.3">
      <c r="A162" s="1343"/>
      <c r="B162" s="1565" t="s">
        <v>693</v>
      </c>
      <c r="C162" s="1575" t="s">
        <v>694</v>
      </c>
      <c r="D162" s="709" t="s">
        <v>485</v>
      </c>
      <c r="E162" s="1300">
        <v>100</v>
      </c>
      <c r="F162" s="1303">
        <f t="shared" ref="F162" si="86">E162-SUM(M162:M166)</f>
        <v>99</v>
      </c>
      <c r="G162" s="852">
        <f t="shared" si="66"/>
        <v>0</v>
      </c>
      <c r="H162" s="147">
        <f t="shared" ref="H162:H166" si="87">SUM(I162:L162)</f>
        <v>0</v>
      </c>
      <c r="I162" s="72"/>
      <c r="J162" s="72"/>
      <c r="K162" s="72"/>
      <c r="L162" s="75"/>
      <c r="M162" s="199">
        <f t="shared" si="83"/>
        <v>0</v>
      </c>
      <c r="N162" s="1020"/>
      <c r="O162" s="1020"/>
      <c r="P162" s="1020"/>
      <c r="Q162" s="1020"/>
      <c r="R162" s="1024"/>
      <c r="S162" s="1051"/>
      <c r="T162" s="1051"/>
      <c r="U162" s="1051"/>
      <c r="V162" s="1020"/>
      <c r="W162" s="1020"/>
      <c r="X162" s="1024"/>
      <c r="Y162" s="1022"/>
      <c r="Z162" s="1024"/>
      <c r="AA162" s="1045"/>
      <c r="AB162" s="835"/>
      <c r="AC162" s="835"/>
      <c r="AD162" s="835"/>
      <c r="AE162" s="835"/>
      <c r="AF162" s="836"/>
      <c r="AG162" s="1045"/>
      <c r="AH162" s="1046"/>
      <c r="AI162" s="143"/>
      <c r="AJ162" s="151">
        <f>SUM(AN162:AP162)</f>
        <v>0</v>
      </c>
      <c r="AK162" s="76" t="s">
        <v>97</v>
      </c>
      <c r="AL162" s="77" t="s">
        <v>97</v>
      </c>
      <c r="AM162" s="78" t="s">
        <v>97</v>
      </c>
      <c r="AN162" s="74"/>
      <c r="AO162" s="72"/>
      <c r="AP162" s="73"/>
      <c r="AQ162" s="79" t="s">
        <v>97</v>
      </c>
      <c r="AR162" s="77" t="s">
        <v>97</v>
      </c>
      <c r="AS162" s="77" t="s">
        <v>97</v>
      </c>
      <c r="AT162" s="77" t="s">
        <v>97</v>
      </c>
      <c r="AU162" s="78" t="s">
        <v>97</v>
      </c>
      <c r="AV162" s="152">
        <f t="shared" si="84"/>
        <v>0</v>
      </c>
      <c r="AW162" s="120"/>
      <c r="AX162" s="120"/>
      <c r="AY162" s="120"/>
      <c r="AZ162" s="120"/>
      <c r="BA162" s="120"/>
      <c r="BB162" s="120"/>
      <c r="BC162" s="120"/>
      <c r="BD162" s="120"/>
      <c r="BE162" s="121"/>
    </row>
    <row r="163" spans="1:57" ht="48" thickBot="1" x14ac:dyDescent="0.3">
      <c r="A163" s="1343"/>
      <c r="B163" s="1567"/>
      <c r="C163" s="1576"/>
      <c r="D163" s="710" t="s">
        <v>490</v>
      </c>
      <c r="E163" s="1301"/>
      <c r="F163" s="1304"/>
      <c r="G163" s="850">
        <f t="shared" si="66"/>
        <v>0</v>
      </c>
      <c r="H163" s="402">
        <f t="shared" si="87"/>
        <v>0</v>
      </c>
      <c r="I163" s="319"/>
      <c r="J163" s="319"/>
      <c r="K163" s="319"/>
      <c r="L163" s="338"/>
      <c r="M163" s="750">
        <f t="shared" si="83"/>
        <v>0</v>
      </c>
      <c r="N163" s="1030"/>
      <c r="O163" s="1030"/>
      <c r="P163" s="1030"/>
      <c r="Q163" s="1030"/>
      <c r="R163" s="1034"/>
      <c r="S163" s="1025"/>
      <c r="T163" s="1025"/>
      <c r="U163" s="1025"/>
      <c r="V163" s="1044"/>
      <c r="W163" s="1044"/>
      <c r="X163" s="1026"/>
      <c r="Y163" s="1047"/>
      <c r="Z163" s="1026"/>
      <c r="AA163" s="1027"/>
      <c r="AB163" s="1028"/>
      <c r="AC163" s="1028"/>
      <c r="AD163" s="1028"/>
      <c r="AE163" s="1028"/>
      <c r="AF163" s="1029"/>
      <c r="AG163" s="1019"/>
      <c r="AH163" s="1048"/>
      <c r="AI163" s="337"/>
      <c r="AJ163" s="390">
        <f>SUM(AN163:AP163)</f>
        <v>0</v>
      </c>
      <c r="AK163" s="327" t="s">
        <v>98</v>
      </c>
      <c r="AL163" s="328" t="s">
        <v>98</v>
      </c>
      <c r="AM163" s="329" t="s">
        <v>98</v>
      </c>
      <c r="AN163" s="330"/>
      <c r="AO163" s="328"/>
      <c r="AP163" s="329"/>
      <c r="AQ163" s="330" t="s">
        <v>97</v>
      </c>
      <c r="AR163" s="328" t="s">
        <v>97</v>
      </c>
      <c r="AS163" s="328" t="s">
        <v>97</v>
      </c>
      <c r="AT163" s="328" t="s">
        <v>97</v>
      </c>
      <c r="AU163" s="329" t="s">
        <v>97</v>
      </c>
      <c r="AV163" s="152">
        <f t="shared" si="84"/>
        <v>0</v>
      </c>
      <c r="AW163" s="167"/>
      <c r="AX163" s="167"/>
      <c r="AY163" s="167"/>
      <c r="AZ163" s="167"/>
      <c r="BA163" s="167"/>
      <c r="BB163" s="167"/>
      <c r="BC163" s="167"/>
      <c r="BD163" s="167"/>
      <c r="BE163" s="130"/>
    </row>
    <row r="164" spans="1:57" ht="32.25" thickBot="1" x14ac:dyDescent="0.3">
      <c r="A164" s="1343"/>
      <c r="B164" s="1567"/>
      <c r="C164" s="1576"/>
      <c r="D164" s="710" t="s">
        <v>486</v>
      </c>
      <c r="E164" s="1301"/>
      <c r="F164" s="1304"/>
      <c r="G164" s="850">
        <f t="shared" si="66"/>
        <v>0</v>
      </c>
      <c r="H164" s="402">
        <f t="shared" si="87"/>
        <v>0</v>
      </c>
      <c r="I164" s="319"/>
      <c r="J164" s="319"/>
      <c r="K164" s="319"/>
      <c r="L164" s="338"/>
      <c r="M164" s="750">
        <f t="shared" si="83"/>
        <v>0</v>
      </c>
      <c r="N164" s="1030"/>
      <c r="O164" s="1030"/>
      <c r="P164" s="1030"/>
      <c r="Q164" s="1030"/>
      <c r="R164" s="1034"/>
      <c r="S164" s="1025"/>
      <c r="T164" s="1025"/>
      <c r="U164" s="1025"/>
      <c r="V164" s="1044"/>
      <c r="W164" s="1044"/>
      <c r="X164" s="1026"/>
      <c r="Y164" s="1047"/>
      <c r="Z164" s="1026"/>
      <c r="AA164" s="1027"/>
      <c r="AB164" s="1028"/>
      <c r="AC164" s="1028"/>
      <c r="AD164" s="1028"/>
      <c r="AE164" s="1028"/>
      <c r="AF164" s="1029"/>
      <c r="AG164" s="1019"/>
      <c r="AH164" s="1048"/>
      <c r="AI164" s="337"/>
      <c r="AJ164" s="390">
        <f>SUM(AK164:AM164)</f>
        <v>0</v>
      </c>
      <c r="AK164" s="327"/>
      <c r="AL164" s="328"/>
      <c r="AM164" s="329"/>
      <c r="AN164" s="330" t="s">
        <v>97</v>
      </c>
      <c r="AO164" s="328" t="s">
        <v>97</v>
      </c>
      <c r="AP164" s="329" t="s">
        <v>97</v>
      </c>
      <c r="AQ164" s="330" t="s">
        <v>97</v>
      </c>
      <c r="AR164" s="328" t="s">
        <v>97</v>
      </c>
      <c r="AS164" s="328" t="s">
        <v>97</v>
      </c>
      <c r="AT164" s="328" t="s">
        <v>97</v>
      </c>
      <c r="AU164" s="329" t="s">
        <v>97</v>
      </c>
      <c r="AV164" s="152">
        <f t="shared" si="84"/>
        <v>0</v>
      </c>
      <c r="AW164" s="167"/>
      <c r="AX164" s="167"/>
      <c r="AY164" s="167"/>
      <c r="AZ164" s="167"/>
      <c r="BA164" s="167"/>
      <c r="BB164" s="167"/>
      <c r="BC164" s="167"/>
      <c r="BD164" s="167"/>
      <c r="BE164" s="130"/>
    </row>
    <row r="165" spans="1:57" ht="32.25" thickBot="1" x14ac:dyDescent="0.3">
      <c r="A165" s="1343"/>
      <c r="B165" s="1567"/>
      <c r="C165" s="1576"/>
      <c r="D165" s="710" t="s">
        <v>15</v>
      </c>
      <c r="E165" s="1301"/>
      <c r="F165" s="1304"/>
      <c r="G165" s="850">
        <f t="shared" si="66"/>
        <v>1</v>
      </c>
      <c r="H165" s="402">
        <f t="shared" si="87"/>
        <v>1</v>
      </c>
      <c r="I165" s="319">
        <v>1</v>
      </c>
      <c r="J165" s="319"/>
      <c r="K165" s="319"/>
      <c r="L165" s="338"/>
      <c r="M165" s="750">
        <f t="shared" si="83"/>
        <v>1</v>
      </c>
      <c r="N165" s="1030">
        <v>1</v>
      </c>
      <c r="O165" s="1030"/>
      <c r="P165" s="1030"/>
      <c r="Q165" s="1030"/>
      <c r="R165" s="1034"/>
      <c r="S165" s="1025">
        <v>1</v>
      </c>
      <c r="T165" s="1025"/>
      <c r="U165" s="1025"/>
      <c r="V165" s="1044"/>
      <c r="W165" s="1044"/>
      <c r="X165" s="1026"/>
      <c r="Y165" s="1047">
        <v>1</v>
      </c>
      <c r="Z165" s="1026"/>
      <c r="AA165" s="1027"/>
      <c r="AB165" s="1028"/>
      <c r="AC165" s="1028"/>
      <c r="AD165" s="1028"/>
      <c r="AE165" s="1028">
        <v>1</v>
      </c>
      <c r="AF165" s="1029"/>
      <c r="AG165" s="1019">
        <v>45</v>
      </c>
      <c r="AH165" s="1048">
        <v>13</v>
      </c>
      <c r="AI165" s="337">
        <v>100</v>
      </c>
      <c r="AJ165" s="390">
        <f>SUM(AQ165:AU165)</f>
        <v>1</v>
      </c>
      <c r="AK165" s="327" t="s">
        <v>98</v>
      </c>
      <c r="AL165" s="328" t="s">
        <v>98</v>
      </c>
      <c r="AM165" s="329" t="s">
        <v>98</v>
      </c>
      <c r="AN165" s="330" t="s">
        <v>97</v>
      </c>
      <c r="AO165" s="328" t="s">
        <v>97</v>
      </c>
      <c r="AP165" s="329" t="s">
        <v>97</v>
      </c>
      <c r="AQ165" s="330"/>
      <c r="AR165" s="328"/>
      <c r="AS165" s="328">
        <v>1</v>
      </c>
      <c r="AT165" s="328"/>
      <c r="AU165" s="329"/>
      <c r="AV165" s="152">
        <f t="shared" si="84"/>
        <v>0</v>
      </c>
      <c r="AW165" s="167"/>
      <c r="AX165" s="167"/>
      <c r="AY165" s="167"/>
      <c r="AZ165" s="167"/>
      <c r="BA165" s="167"/>
      <c r="BB165" s="167"/>
      <c r="BC165" s="167"/>
      <c r="BD165" s="167"/>
      <c r="BE165" s="130"/>
    </row>
    <row r="166" spans="1:57" ht="32.25" thickBot="1" x14ac:dyDescent="0.3">
      <c r="A166" s="1343"/>
      <c r="B166" s="1577"/>
      <c r="C166" s="1578"/>
      <c r="D166" s="711" t="s">
        <v>491</v>
      </c>
      <c r="E166" s="1302"/>
      <c r="F166" s="1305"/>
      <c r="G166" s="851">
        <f t="shared" si="66"/>
        <v>0</v>
      </c>
      <c r="H166" s="160">
        <f t="shared" si="87"/>
        <v>0</v>
      </c>
      <c r="I166" s="92"/>
      <c r="J166" s="92"/>
      <c r="K166" s="92"/>
      <c r="L166" s="101"/>
      <c r="M166" s="210">
        <f t="shared" si="83"/>
        <v>0</v>
      </c>
      <c r="N166" s="1039"/>
      <c r="O166" s="1039"/>
      <c r="P166" s="1039"/>
      <c r="Q166" s="1039"/>
      <c r="R166" s="1040"/>
      <c r="S166" s="1052"/>
      <c r="T166" s="1052"/>
      <c r="U166" s="1052"/>
      <c r="V166" s="1039"/>
      <c r="W166" s="1039"/>
      <c r="X166" s="1040"/>
      <c r="Y166" s="1038"/>
      <c r="Z166" s="1040"/>
      <c r="AA166" s="1049"/>
      <c r="AB166" s="839"/>
      <c r="AC166" s="839"/>
      <c r="AD166" s="839"/>
      <c r="AE166" s="839"/>
      <c r="AF166" s="840"/>
      <c r="AG166" s="1049"/>
      <c r="AH166" s="1050"/>
      <c r="AI166" s="832"/>
      <c r="AJ166" s="170">
        <f>SUM(AQ166:AU166)</f>
        <v>0</v>
      </c>
      <c r="AK166" s="345" t="s">
        <v>97</v>
      </c>
      <c r="AL166" s="97" t="s">
        <v>97</v>
      </c>
      <c r="AM166" s="98" t="s">
        <v>97</v>
      </c>
      <c r="AN166" s="99" t="s">
        <v>97</v>
      </c>
      <c r="AO166" s="97" t="s">
        <v>98</v>
      </c>
      <c r="AP166" s="98" t="s">
        <v>98</v>
      </c>
      <c r="AQ166" s="100"/>
      <c r="AR166" s="92"/>
      <c r="AS166" s="92"/>
      <c r="AT166" s="92"/>
      <c r="AU166" s="93"/>
      <c r="AV166" s="171">
        <f t="shared" si="84"/>
        <v>0</v>
      </c>
      <c r="AW166" s="128"/>
      <c r="AX166" s="128"/>
      <c r="AY166" s="128"/>
      <c r="AZ166" s="128"/>
      <c r="BA166" s="128"/>
      <c r="BB166" s="128"/>
      <c r="BC166" s="128"/>
      <c r="BD166" s="128"/>
      <c r="BE166" s="129"/>
    </row>
    <row r="167" spans="1:57" ht="31.5" x14ac:dyDescent="0.25">
      <c r="A167" s="1343"/>
      <c r="B167" s="1581" t="s">
        <v>695</v>
      </c>
      <c r="C167" s="1582" t="s">
        <v>352</v>
      </c>
      <c r="D167" s="709" t="s">
        <v>485</v>
      </c>
      <c r="E167" s="1339">
        <v>75</v>
      </c>
      <c r="F167" s="1303">
        <f t="shared" ref="F167" si="88">E167-SUM(M167:M171)</f>
        <v>0</v>
      </c>
      <c r="G167" s="852">
        <f t="shared" si="66"/>
        <v>0</v>
      </c>
      <c r="H167" s="147">
        <f>SUM(I167:L167)</f>
        <v>0</v>
      </c>
      <c r="I167" s="72"/>
      <c r="J167" s="72"/>
      <c r="K167" s="72"/>
      <c r="L167" s="75"/>
      <c r="M167" s="199">
        <f>IF(AND(SUM(N167:R167)=SUM(Y167:Z167),SUM(S167:X167)=SUM(Y167:Z167)),SUM(N167:R167),"ПЕРЕВІРТЕ ПРАВИЛЬНІСТЬ ДАНИХ")</f>
        <v>0</v>
      </c>
      <c r="N167" s="1020"/>
      <c r="O167" s="1020"/>
      <c r="P167" s="1020"/>
      <c r="Q167" s="1020"/>
      <c r="R167" s="1021"/>
      <c r="S167" s="1022"/>
      <c r="T167" s="1020"/>
      <c r="U167" s="1020"/>
      <c r="V167" s="1023"/>
      <c r="W167" s="1020"/>
      <c r="X167" s="1024"/>
      <c r="Y167" s="1025"/>
      <c r="Z167" s="1026"/>
      <c r="AA167" s="1027"/>
      <c r="AB167" s="1028"/>
      <c r="AC167" s="1028"/>
      <c r="AD167" s="1028"/>
      <c r="AE167" s="1028"/>
      <c r="AF167" s="1029"/>
      <c r="AG167" s="1027"/>
      <c r="AH167" s="1029"/>
      <c r="AI167" s="74"/>
      <c r="AJ167" s="151">
        <f>SUM(AN167:AP167)</f>
        <v>0</v>
      </c>
      <c r="AK167" s="76" t="s">
        <v>97</v>
      </c>
      <c r="AL167" s="77" t="s">
        <v>97</v>
      </c>
      <c r="AM167" s="78" t="s">
        <v>97</v>
      </c>
      <c r="AN167" s="74"/>
      <c r="AO167" s="72"/>
      <c r="AP167" s="73"/>
      <c r="AQ167" s="79" t="s">
        <v>97</v>
      </c>
      <c r="AR167" s="77" t="s">
        <v>97</v>
      </c>
      <c r="AS167" s="77" t="s">
        <v>97</v>
      </c>
      <c r="AT167" s="77" t="s">
        <v>97</v>
      </c>
      <c r="AU167" s="80" t="s">
        <v>97</v>
      </c>
      <c r="AV167" s="152">
        <f>SUM(AW167:BE167)</f>
        <v>0</v>
      </c>
      <c r="AW167" s="120"/>
      <c r="AX167" s="120"/>
      <c r="AY167" s="120"/>
      <c r="AZ167" s="120"/>
      <c r="BA167" s="120"/>
      <c r="BB167" s="120"/>
      <c r="BC167" s="120"/>
      <c r="BD167" s="120"/>
      <c r="BE167" s="121"/>
    </row>
    <row r="168" spans="1:57" ht="47.25" x14ac:dyDescent="0.25">
      <c r="A168" s="1343"/>
      <c r="B168" s="1583"/>
      <c r="C168" s="1584"/>
      <c r="D168" s="710" t="s">
        <v>490</v>
      </c>
      <c r="E168" s="1340"/>
      <c r="F168" s="1304"/>
      <c r="G168" s="850">
        <f t="shared" si="66"/>
        <v>0</v>
      </c>
      <c r="H168" s="402">
        <f>SUM(I168:L168)</f>
        <v>0</v>
      </c>
      <c r="I168" s="319"/>
      <c r="J168" s="319"/>
      <c r="K168" s="319"/>
      <c r="L168" s="338"/>
      <c r="M168" s="750">
        <f t="shared" ref="M168:M171" si="89">IF(AND(SUM(N168:R168)=SUM(Y168:Z168),SUM(S168:X168)=SUM(Y168:Z168)),SUM(N168:R168),"ПЕРЕВІРТЕ ПРАВИЛЬНІСТЬ ДАНИХ")</f>
        <v>0</v>
      </c>
      <c r="N168" s="1030"/>
      <c r="O168" s="1030"/>
      <c r="P168" s="1030"/>
      <c r="Q168" s="1030"/>
      <c r="R168" s="1031"/>
      <c r="S168" s="1032"/>
      <c r="T168" s="1033"/>
      <c r="U168" s="1033"/>
      <c r="V168" s="1030"/>
      <c r="W168" s="1030"/>
      <c r="X168" s="1034"/>
      <c r="Y168" s="1025"/>
      <c r="Z168" s="1026"/>
      <c r="AA168" s="1027"/>
      <c r="AB168" s="1028"/>
      <c r="AC168" s="1028"/>
      <c r="AD168" s="1028"/>
      <c r="AE168" s="1028"/>
      <c r="AF168" s="1029"/>
      <c r="AG168" s="1019"/>
      <c r="AH168" s="838"/>
      <c r="AI168" s="325"/>
      <c r="AJ168" s="390">
        <f>SUM(AN168:AP168)</f>
        <v>0</v>
      </c>
      <c r="AK168" s="327" t="s">
        <v>98</v>
      </c>
      <c r="AL168" s="328" t="s">
        <v>98</v>
      </c>
      <c r="AM168" s="329" t="s">
        <v>98</v>
      </c>
      <c r="AN168" s="330"/>
      <c r="AO168" s="328"/>
      <c r="AP168" s="329"/>
      <c r="AQ168" s="330" t="s">
        <v>97</v>
      </c>
      <c r="AR168" s="328" t="s">
        <v>97</v>
      </c>
      <c r="AS168" s="328" t="s">
        <v>97</v>
      </c>
      <c r="AT168" s="328" t="s">
        <v>97</v>
      </c>
      <c r="AU168" s="331" t="s">
        <v>97</v>
      </c>
      <c r="AV168" s="391">
        <f t="shared" ref="AV168:AV171" si="90">SUM(AW168:BE168)</f>
        <v>0</v>
      </c>
      <c r="AW168" s="404"/>
      <c r="AX168" s="404"/>
      <c r="AY168" s="404"/>
      <c r="AZ168" s="404"/>
      <c r="BA168" s="404"/>
      <c r="BB168" s="404"/>
      <c r="BC168" s="404"/>
      <c r="BD168" s="404"/>
      <c r="BE168" s="405"/>
    </row>
    <row r="169" spans="1:57" ht="31.5" x14ac:dyDescent="0.25">
      <c r="A169" s="1343"/>
      <c r="B169" s="1583"/>
      <c r="C169" s="1584"/>
      <c r="D169" s="710" t="s">
        <v>486</v>
      </c>
      <c r="E169" s="1340"/>
      <c r="F169" s="1304"/>
      <c r="G169" s="850">
        <f t="shared" si="66"/>
        <v>0</v>
      </c>
      <c r="H169" s="402">
        <f t="shared" ref="H169" si="91">SUM(I169:L169)</f>
        <v>0</v>
      </c>
      <c r="I169" s="319"/>
      <c r="J169" s="319"/>
      <c r="K169" s="319"/>
      <c r="L169" s="338"/>
      <c r="M169" s="750">
        <f t="shared" si="89"/>
        <v>0</v>
      </c>
      <c r="N169" s="1030"/>
      <c r="O169" s="1030"/>
      <c r="P169" s="1035"/>
      <c r="Q169" s="392"/>
      <c r="R169" s="1031"/>
      <c r="S169" s="1032"/>
      <c r="T169" s="1030"/>
      <c r="U169" s="1030"/>
      <c r="V169" s="1030"/>
      <c r="W169" s="1030"/>
      <c r="X169" s="1034"/>
      <c r="Y169" s="1025"/>
      <c r="Z169" s="1026"/>
      <c r="AA169" s="1027"/>
      <c r="AB169" s="1028"/>
      <c r="AC169" s="1028"/>
      <c r="AD169" s="1028"/>
      <c r="AE169" s="1028"/>
      <c r="AF169" s="1029"/>
      <c r="AG169" s="1019"/>
      <c r="AH169" s="838"/>
      <c r="AI169" s="325"/>
      <c r="AJ169" s="390">
        <f>SUM(AK169:AM169)</f>
        <v>0</v>
      </c>
      <c r="AK169" s="327"/>
      <c r="AL169" s="328"/>
      <c r="AM169" s="329"/>
      <c r="AN169" s="330" t="s">
        <v>97</v>
      </c>
      <c r="AO169" s="328" t="s">
        <v>97</v>
      </c>
      <c r="AP169" s="329" t="s">
        <v>97</v>
      </c>
      <c r="AQ169" s="330" t="s">
        <v>97</v>
      </c>
      <c r="AR169" s="328" t="s">
        <v>97</v>
      </c>
      <c r="AS169" s="328" t="s">
        <v>97</v>
      </c>
      <c r="AT169" s="328" t="s">
        <v>97</v>
      </c>
      <c r="AU169" s="331" t="s">
        <v>97</v>
      </c>
      <c r="AV169" s="391">
        <f t="shared" si="90"/>
        <v>0</v>
      </c>
      <c r="AW169" s="404"/>
      <c r="AX169" s="404"/>
      <c r="AY169" s="404"/>
      <c r="AZ169" s="404"/>
      <c r="BA169" s="404"/>
      <c r="BB169" s="404"/>
      <c r="BC169" s="404"/>
      <c r="BD169" s="404"/>
      <c r="BE169" s="405"/>
    </row>
    <row r="170" spans="1:57" ht="31.5" x14ac:dyDescent="0.25">
      <c r="A170" s="1343"/>
      <c r="B170" s="1583"/>
      <c r="C170" s="1584"/>
      <c r="D170" s="710" t="s">
        <v>15</v>
      </c>
      <c r="E170" s="1340"/>
      <c r="F170" s="1304"/>
      <c r="G170" s="850">
        <f t="shared" si="66"/>
        <v>76</v>
      </c>
      <c r="H170" s="402">
        <v>1</v>
      </c>
      <c r="I170" s="319">
        <v>1</v>
      </c>
      <c r="J170" s="319"/>
      <c r="K170" s="319"/>
      <c r="L170" s="338"/>
      <c r="M170" s="750">
        <v>75</v>
      </c>
      <c r="N170" s="1030"/>
      <c r="O170" s="1030"/>
      <c r="P170" s="1030"/>
      <c r="Q170" s="1030"/>
      <c r="R170" s="1031">
        <v>75</v>
      </c>
      <c r="S170" s="1032"/>
      <c r="T170" s="1030"/>
      <c r="U170" s="1030"/>
      <c r="V170" s="1030">
        <v>71</v>
      </c>
      <c r="W170" s="1030">
        <v>4</v>
      </c>
      <c r="X170" s="1034"/>
      <c r="Y170" s="1025">
        <v>52</v>
      </c>
      <c r="Z170" s="1026">
        <v>23</v>
      </c>
      <c r="AA170" s="1027"/>
      <c r="AB170" s="1028">
        <v>73</v>
      </c>
      <c r="AC170" s="1028">
        <v>71</v>
      </c>
      <c r="AD170" s="1028">
        <v>10</v>
      </c>
      <c r="AE170" s="1028">
        <v>49</v>
      </c>
      <c r="AF170" s="1029">
        <v>4</v>
      </c>
      <c r="AG170" s="1019">
        <v>46</v>
      </c>
      <c r="AH170" s="838">
        <v>24</v>
      </c>
      <c r="AI170" s="325">
        <v>78</v>
      </c>
      <c r="AJ170" s="390">
        <v>75</v>
      </c>
      <c r="AK170" s="327" t="s">
        <v>98</v>
      </c>
      <c r="AL170" s="328" t="s">
        <v>98</v>
      </c>
      <c r="AM170" s="329" t="s">
        <v>98</v>
      </c>
      <c r="AN170" s="330" t="s">
        <v>97</v>
      </c>
      <c r="AO170" s="328" t="s">
        <v>97</v>
      </c>
      <c r="AP170" s="329" t="s">
        <v>97</v>
      </c>
      <c r="AQ170" s="330">
        <v>10</v>
      </c>
      <c r="AR170" s="328">
        <v>27</v>
      </c>
      <c r="AS170" s="328">
        <v>38</v>
      </c>
      <c r="AT170" s="328"/>
      <c r="AU170" s="331"/>
      <c r="AV170" s="391">
        <v>1</v>
      </c>
      <c r="AW170" s="404"/>
      <c r="AX170" s="404"/>
      <c r="AY170" s="404"/>
      <c r="AZ170" s="404"/>
      <c r="BA170" s="404"/>
      <c r="BB170" s="404"/>
      <c r="BC170" s="404">
        <v>1</v>
      </c>
      <c r="BD170" s="404"/>
      <c r="BE170" s="405"/>
    </row>
    <row r="171" spans="1:57" ht="32.25" thickBot="1" x14ac:dyDescent="0.3">
      <c r="A171" s="1343"/>
      <c r="B171" s="1585"/>
      <c r="C171" s="1586"/>
      <c r="D171" s="1657" t="s">
        <v>491</v>
      </c>
      <c r="E171" s="1341"/>
      <c r="F171" s="1305"/>
      <c r="G171" s="851">
        <f t="shared" si="66"/>
        <v>0</v>
      </c>
      <c r="H171" s="160">
        <f t="shared" ref="H171" si="92">SUM(I171:L171)</f>
        <v>0</v>
      </c>
      <c r="I171" s="92"/>
      <c r="J171" s="92"/>
      <c r="K171" s="92"/>
      <c r="L171" s="101"/>
      <c r="M171" s="857">
        <f t="shared" si="89"/>
        <v>0</v>
      </c>
      <c r="N171" s="1036"/>
      <c r="O171" s="1036"/>
      <c r="P171" s="1036"/>
      <c r="Q171" s="1036"/>
      <c r="R171" s="1037"/>
      <c r="S171" s="1038"/>
      <c r="T171" s="1039"/>
      <c r="U171" s="1039"/>
      <c r="V171" s="1039"/>
      <c r="W171" s="1039"/>
      <c r="X171" s="1040"/>
      <c r="Y171" s="1053"/>
      <c r="Z171" s="1054"/>
      <c r="AA171" s="1042"/>
      <c r="AB171" s="1055"/>
      <c r="AC171" s="1055"/>
      <c r="AD171" s="1055"/>
      <c r="AE171" s="1055"/>
      <c r="AF171" s="1043"/>
      <c r="AG171" s="1042"/>
      <c r="AH171" s="1043"/>
      <c r="AI171" s="100"/>
      <c r="AJ171" s="170">
        <f>SUM(AQ171:AU171)</f>
        <v>0</v>
      </c>
      <c r="AK171" s="345" t="s">
        <v>97</v>
      </c>
      <c r="AL171" s="97" t="s">
        <v>97</v>
      </c>
      <c r="AM171" s="98" t="s">
        <v>97</v>
      </c>
      <c r="AN171" s="99" t="s">
        <v>97</v>
      </c>
      <c r="AO171" s="97" t="s">
        <v>98</v>
      </c>
      <c r="AP171" s="98" t="s">
        <v>98</v>
      </c>
      <c r="AQ171" s="100"/>
      <c r="AR171" s="92"/>
      <c r="AS171" s="92"/>
      <c r="AT171" s="92"/>
      <c r="AU171" s="101"/>
      <c r="AV171" s="165">
        <f t="shared" si="90"/>
        <v>0</v>
      </c>
      <c r="AW171" s="128"/>
      <c r="AX171" s="128"/>
      <c r="AY171" s="128"/>
      <c r="AZ171" s="128"/>
      <c r="BA171" s="128"/>
      <c r="BB171" s="128"/>
      <c r="BC171" s="128"/>
      <c r="BD171" s="128"/>
      <c r="BE171" s="129"/>
    </row>
    <row r="172" spans="1:57" ht="31.5" x14ac:dyDescent="0.25">
      <c r="A172" s="1343"/>
      <c r="B172" s="1581" t="s">
        <v>696</v>
      </c>
      <c r="C172" s="1582" t="s">
        <v>360</v>
      </c>
      <c r="D172" s="709" t="s">
        <v>485</v>
      </c>
      <c r="E172" s="1300">
        <v>45</v>
      </c>
      <c r="F172" s="1303">
        <f t="shared" ref="F172" si="93">E172-SUM(M172:M176)</f>
        <v>0</v>
      </c>
      <c r="G172" s="852">
        <f t="shared" si="66"/>
        <v>0</v>
      </c>
      <c r="H172" s="147">
        <f>SUM(I172:L172)</f>
        <v>0</v>
      </c>
      <c r="I172" s="72"/>
      <c r="J172" s="72"/>
      <c r="K172" s="72"/>
      <c r="L172" s="75"/>
      <c r="M172" s="199">
        <f>IF(AND(SUM(N172:R172)=SUM(Y172:Z172),SUM(S172:X172)=SUM(Y172:Z172)),SUM(N172:R172),"ПЕРЕВІРТЕ ПРАВИЛЬНІСТЬ ДАНИХ")</f>
        <v>0</v>
      </c>
      <c r="N172" s="1020"/>
      <c r="O172" s="1020"/>
      <c r="P172" s="1020"/>
      <c r="Q172" s="1020"/>
      <c r="R172" s="1021"/>
      <c r="S172" s="1022"/>
      <c r="T172" s="1020"/>
      <c r="U172" s="1020"/>
      <c r="V172" s="1023"/>
      <c r="W172" s="1020"/>
      <c r="X172" s="1024"/>
      <c r="Y172" s="1022"/>
      <c r="Z172" s="1024"/>
      <c r="AA172" s="1045"/>
      <c r="AB172" s="835"/>
      <c r="AC172" s="835"/>
      <c r="AD172" s="835"/>
      <c r="AE172" s="835"/>
      <c r="AF172" s="836"/>
      <c r="AG172" s="1045"/>
      <c r="AH172" s="1046"/>
      <c r="AI172" s="74"/>
      <c r="AJ172" s="151">
        <f>SUM(AN172:AP172)</f>
        <v>0</v>
      </c>
      <c r="AK172" s="76" t="s">
        <v>97</v>
      </c>
      <c r="AL172" s="77" t="s">
        <v>97</v>
      </c>
      <c r="AM172" s="78" t="s">
        <v>97</v>
      </c>
      <c r="AN172" s="74"/>
      <c r="AO172" s="72"/>
      <c r="AP172" s="73"/>
      <c r="AQ172" s="79" t="s">
        <v>97</v>
      </c>
      <c r="AR172" s="77" t="s">
        <v>97</v>
      </c>
      <c r="AS172" s="77" t="s">
        <v>97</v>
      </c>
      <c r="AT172" s="77" t="s">
        <v>97</v>
      </c>
      <c r="AU172" s="80" t="s">
        <v>97</v>
      </c>
      <c r="AV172" s="152">
        <f>SUM(AW172:BE172)</f>
        <v>0</v>
      </c>
      <c r="AW172" s="120"/>
      <c r="AX172" s="120"/>
      <c r="AY172" s="120"/>
      <c r="AZ172" s="120"/>
      <c r="BA172" s="120"/>
      <c r="BB172" s="120"/>
      <c r="BC172" s="120"/>
      <c r="BD172" s="120"/>
      <c r="BE172" s="121"/>
    </row>
    <row r="173" spans="1:57" ht="47.25" x14ac:dyDescent="0.25">
      <c r="A173" s="1343"/>
      <c r="B173" s="1583"/>
      <c r="C173" s="1584"/>
      <c r="D173" s="710" t="s">
        <v>490</v>
      </c>
      <c r="E173" s="1301"/>
      <c r="F173" s="1304"/>
      <c r="G173" s="850">
        <f t="shared" si="66"/>
        <v>0</v>
      </c>
      <c r="H173" s="402">
        <f>SUM(I173:L173)</f>
        <v>0</v>
      </c>
      <c r="I173" s="319"/>
      <c r="J173" s="319"/>
      <c r="K173" s="319"/>
      <c r="L173" s="338"/>
      <c r="M173" s="750">
        <f t="shared" ref="M173:M176" si="94">IF(AND(SUM(N173:R173)=SUM(Y173:Z173),SUM(S173:X173)=SUM(Y173:Z173)),SUM(N173:R173),"ПЕРЕВІРТЕ ПРАВИЛЬНІСТЬ ДАНИХ")</f>
        <v>0</v>
      </c>
      <c r="N173" s="1030"/>
      <c r="O173" s="1030"/>
      <c r="P173" s="1030"/>
      <c r="Q173" s="1030"/>
      <c r="R173" s="1031"/>
      <c r="S173" s="1032"/>
      <c r="T173" s="1033"/>
      <c r="U173" s="1033"/>
      <c r="V173" s="1030"/>
      <c r="W173" s="1030"/>
      <c r="X173" s="1034"/>
      <c r="Y173" s="1047"/>
      <c r="Z173" s="1026"/>
      <c r="AA173" s="1027"/>
      <c r="AB173" s="1028"/>
      <c r="AC173" s="1028"/>
      <c r="AD173" s="1028"/>
      <c r="AE173" s="1028"/>
      <c r="AF173" s="1029"/>
      <c r="AG173" s="1019"/>
      <c r="AH173" s="1048"/>
      <c r="AI173" s="325"/>
      <c r="AJ173" s="390">
        <f>SUM(AN173:AP173)</f>
        <v>0</v>
      </c>
      <c r="AK173" s="327" t="s">
        <v>98</v>
      </c>
      <c r="AL173" s="328" t="s">
        <v>98</v>
      </c>
      <c r="AM173" s="329" t="s">
        <v>98</v>
      </c>
      <c r="AN173" s="330"/>
      <c r="AO173" s="328"/>
      <c r="AP173" s="329"/>
      <c r="AQ173" s="330" t="s">
        <v>97</v>
      </c>
      <c r="AR173" s="328" t="s">
        <v>97</v>
      </c>
      <c r="AS173" s="328" t="s">
        <v>97</v>
      </c>
      <c r="AT173" s="328" t="s">
        <v>97</v>
      </c>
      <c r="AU173" s="331" t="s">
        <v>97</v>
      </c>
      <c r="AV173" s="391">
        <f t="shared" ref="AV173:AV176" si="95">SUM(AW173:BE173)</f>
        <v>0</v>
      </c>
      <c r="AW173" s="404"/>
      <c r="AX173" s="404"/>
      <c r="AY173" s="404"/>
      <c r="AZ173" s="404"/>
      <c r="BA173" s="404"/>
      <c r="BB173" s="404"/>
      <c r="BC173" s="404"/>
      <c r="BD173" s="404"/>
      <c r="BE173" s="405"/>
    </row>
    <row r="174" spans="1:57" ht="31.5" x14ac:dyDescent="0.25">
      <c r="A174" s="1343"/>
      <c r="B174" s="1583"/>
      <c r="C174" s="1584"/>
      <c r="D174" s="710" t="s">
        <v>486</v>
      </c>
      <c r="E174" s="1301"/>
      <c r="F174" s="1304"/>
      <c r="G174" s="850">
        <f t="shared" si="66"/>
        <v>0</v>
      </c>
      <c r="H174" s="402">
        <f t="shared" ref="H174:H176" si="96">SUM(I174:L174)</f>
        <v>0</v>
      </c>
      <c r="I174" s="319"/>
      <c r="J174" s="319"/>
      <c r="K174" s="319"/>
      <c r="L174" s="338"/>
      <c r="M174" s="750">
        <f t="shared" si="94"/>
        <v>0</v>
      </c>
      <c r="N174" s="1030"/>
      <c r="O174" s="1030"/>
      <c r="P174" s="1035"/>
      <c r="Q174" s="392"/>
      <c r="R174" s="1031"/>
      <c r="S174" s="1032"/>
      <c r="T174" s="1030"/>
      <c r="U174" s="1030"/>
      <c r="V174" s="1030"/>
      <c r="W174" s="1030"/>
      <c r="X174" s="1034"/>
      <c r="Y174" s="1047"/>
      <c r="Z174" s="1026"/>
      <c r="AA174" s="1027"/>
      <c r="AB174" s="1028"/>
      <c r="AC174" s="1028"/>
      <c r="AD174" s="1028"/>
      <c r="AE174" s="1028"/>
      <c r="AF174" s="1029"/>
      <c r="AG174" s="1019"/>
      <c r="AH174" s="1048"/>
      <c r="AI174" s="325"/>
      <c r="AJ174" s="390">
        <f>SUM(AK174:AM174)</f>
        <v>0</v>
      </c>
      <c r="AK174" s="327"/>
      <c r="AL174" s="328"/>
      <c r="AM174" s="329"/>
      <c r="AN174" s="330" t="s">
        <v>97</v>
      </c>
      <c r="AO174" s="328" t="s">
        <v>97</v>
      </c>
      <c r="AP174" s="329" t="s">
        <v>97</v>
      </c>
      <c r="AQ174" s="330" t="s">
        <v>97</v>
      </c>
      <c r="AR174" s="328" t="s">
        <v>97</v>
      </c>
      <c r="AS174" s="328" t="s">
        <v>97</v>
      </c>
      <c r="AT174" s="328" t="s">
        <v>97</v>
      </c>
      <c r="AU174" s="331" t="s">
        <v>97</v>
      </c>
      <c r="AV174" s="391">
        <f t="shared" si="95"/>
        <v>0</v>
      </c>
      <c r="AW174" s="404"/>
      <c r="AX174" s="404"/>
      <c r="AY174" s="404"/>
      <c r="AZ174" s="404"/>
      <c r="BA174" s="404"/>
      <c r="BB174" s="404"/>
      <c r="BC174" s="404"/>
      <c r="BD174" s="404"/>
      <c r="BE174" s="405"/>
    </row>
    <row r="175" spans="1:57" ht="31.5" x14ac:dyDescent="0.25">
      <c r="A175" s="1343"/>
      <c r="B175" s="1583"/>
      <c r="C175" s="1584"/>
      <c r="D175" s="710" t="s">
        <v>15</v>
      </c>
      <c r="E175" s="1301"/>
      <c r="F175" s="1304"/>
      <c r="G175" s="850">
        <f t="shared" si="66"/>
        <v>47</v>
      </c>
      <c r="H175" s="402">
        <f t="shared" si="96"/>
        <v>0</v>
      </c>
      <c r="I175" s="319"/>
      <c r="J175" s="319"/>
      <c r="K175" s="319"/>
      <c r="L175" s="338"/>
      <c r="M175" s="750">
        <v>45</v>
      </c>
      <c r="N175" s="1030"/>
      <c r="O175" s="1030"/>
      <c r="P175" s="1030"/>
      <c r="Q175" s="1030"/>
      <c r="R175" s="1031">
        <v>45</v>
      </c>
      <c r="S175" s="1032">
        <v>1</v>
      </c>
      <c r="T175" s="1030"/>
      <c r="U175" s="1030"/>
      <c r="V175" s="1030">
        <v>40</v>
      </c>
      <c r="W175" s="1030">
        <v>4</v>
      </c>
      <c r="X175" s="1034"/>
      <c r="Y175" s="1047">
        <v>36</v>
      </c>
      <c r="Z175" s="1026">
        <v>9</v>
      </c>
      <c r="AA175" s="1027"/>
      <c r="AB175" s="1028">
        <v>20</v>
      </c>
      <c r="AC175" s="1028">
        <v>19</v>
      </c>
      <c r="AD175" s="1028">
        <v>8</v>
      </c>
      <c r="AE175" s="1028">
        <v>44</v>
      </c>
      <c r="AF175" s="1029">
        <v>1</v>
      </c>
      <c r="AG175" s="1019">
        <v>43</v>
      </c>
      <c r="AH175" s="1048">
        <v>19</v>
      </c>
      <c r="AI175" s="325">
        <v>82</v>
      </c>
      <c r="AJ175" s="390">
        <f>SUM(AQ175:AU175)</f>
        <v>45</v>
      </c>
      <c r="AK175" s="327" t="s">
        <v>98</v>
      </c>
      <c r="AL175" s="328" t="s">
        <v>98</v>
      </c>
      <c r="AM175" s="329" t="s">
        <v>98</v>
      </c>
      <c r="AN175" s="330" t="s">
        <v>97</v>
      </c>
      <c r="AO175" s="328" t="s">
        <v>97</v>
      </c>
      <c r="AP175" s="329" t="s">
        <v>97</v>
      </c>
      <c r="AQ175" s="330">
        <v>7</v>
      </c>
      <c r="AR175" s="328">
        <v>14</v>
      </c>
      <c r="AS175" s="328">
        <v>22</v>
      </c>
      <c r="AT175" s="328">
        <v>2</v>
      </c>
      <c r="AU175" s="331"/>
      <c r="AV175" s="391">
        <f t="shared" si="95"/>
        <v>2</v>
      </c>
      <c r="AW175" s="404"/>
      <c r="AX175" s="404"/>
      <c r="AY175" s="404"/>
      <c r="AZ175" s="404"/>
      <c r="BA175" s="404">
        <v>1</v>
      </c>
      <c r="BB175" s="404"/>
      <c r="BC175" s="404">
        <v>1</v>
      </c>
      <c r="BD175" s="404"/>
      <c r="BE175" s="405"/>
    </row>
    <row r="176" spans="1:57" ht="32.25" thickBot="1" x14ac:dyDescent="0.3">
      <c r="A176" s="1343"/>
      <c r="B176" s="1585"/>
      <c r="C176" s="1586"/>
      <c r="D176" s="1657" t="s">
        <v>491</v>
      </c>
      <c r="E176" s="1302"/>
      <c r="F176" s="1305"/>
      <c r="G176" s="851">
        <f t="shared" si="66"/>
        <v>0</v>
      </c>
      <c r="H176" s="160">
        <f t="shared" si="96"/>
        <v>0</v>
      </c>
      <c r="I176" s="92"/>
      <c r="J176" s="92"/>
      <c r="K176" s="92"/>
      <c r="L176" s="101"/>
      <c r="M176" s="857">
        <f t="shared" si="94"/>
        <v>0</v>
      </c>
      <c r="N176" s="1036"/>
      <c r="O176" s="1036"/>
      <c r="P176" s="1036"/>
      <c r="Q176" s="1036"/>
      <c r="R176" s="1037"/>
      <c r="S176" s="1038"/>
      <c r="T176" s="1039"/>
      <c r="U176" s="1039"/>
      <c r="V176" s="1039"/>
      <c r="W176" s="1039"/>
      <c r="X176" s="1040"/>
      <c r="Y176" s="1038"/>
      <c r="Z176" s="1040"/>
      <c r="AA176" s="1049"/>
      <c r="AB176" s="839"/>
      <c r="AC176" s="839"/>
      <c r="AD176" s="839"/>
      <c r="AE176" s="839"/>
      <c r="AF176" s="840"/>
      <c r="AG176" s="1049"/>
      <c r="AH176" s="1050"/>
      <c r="AI176" s="100"/>
      <c r="AJ176" s="170">
        <f>SUM(AQ176:AU176)</f>
        <v>0</v>
      </c>
      <c r="AK176" s="345" t="s">
        <v>97</v>
      </c>
      <c r="AL176" s="97" t="s">
        <v>97</v>
      </c>
      <c r="AM176" s="98" t="s">
        <v>97</v>
      </c>
      <c r="AN176" s="99" t="s">
        <v>97</v>
      </c>
      <c r="AO176" s="97" t="s">
        <v>98</v>
      </c>
      <c r="AP176" s="98" t="s">
        <v>98</v>
      </c>
      <c r="AQ176" s="100"/>
      <c r="AR176" s="92"/>
      <c r="AS176" s="92"/>
      <c r="AT176" s="92"/>
      <c r="AU176" s="101"/>
      <c r="AV176" s="165">
        <f t="shared" si="95"/>
        <v>0</v>
      </c>
      <c r="AW176" s="128"/>
      <c r="AX176" s="128"/>
      <c r="AY176" s="128"/>
      <c r="AZ176" s="128"/>
      <c r="BA176" s="128"/>
      <c r="BB176" s="128"/>
      <c r="BC176" s="128"/>
      <c r="BD176" s="128"/>
      <c r="BE176" s="129"/>
    </row>
    <row r="177" spans="1:57" ht="31.5" x14ac:dyDescent="0.25">
      <c r="A177" s="1343"/>
      <c r="B177" s="1565" t="s">
        <v>697</v>
      </c>
      <c r="C177" s="1575" t="s">
        <v>698</v>
      </c>
      <c r="D177" s="709" t="s">
        <v>485</v>
      </c>
      <c r="E177" s="1300">
        <v>75</v>
      </c>
      <c r="F177" s="1303">
        <f t="shared" ref="F177" si="97">E177-SUM(M177:M181)</f>
        <v>0</v>
      </c>
      <c r="G177" s="852">
        <f t="shared" si="66"/>
        <v>0</v>
      </c>
      <c r="H177" s="147">
        <f>SUM(I177:L177)</f>
        <v>0</v>
      </c>
      <c r="I177" s="835"/>
      <c r="J177" s="835"/>
      <c r="K177" s="835"/>
      <c r="L177" s="836"/>
      <c r="M177" s="199">
        <f>IF(AND(SUM(N177:R177)=SUM(Y177:Z177),SUM(S177:X177)=SUM(Y177:Z177)),SUM(N177:R177),"ПЕРЕВІРТЕ ПРАВИЛЬНІСТЬ ДАНИХ")</f>
        <v>0</v>
      </c>
      <c r="N177" s="1020"/>
      <c r="O177" s="1020"/>
      <c r="P177" s="1020"/>
      <c r="Q177" s="1020"/>
      <c r="R177" s="1021"/>
      <c r="S177" s="1022"/>
      <c r="T177" s="1020"/>
      <c r="U177" s="1020"/>
      <c r="V177" s="1023"/>
      <c r="W177" s="1020"/>
      <c r="X177" s="1024"/>
      <c r="Y177" s="1022"/>
      <c r="Z177" s="1024"/>
      <c r="AA177" s="1045"/>
      <c r="AB177" s="835"/>
      <c r="AC177" s="835"/>
      <c r="AD177" s="835"/>
      <c r="AE177" s="835"/>
      <c r="AF177" s="836"/>
      <c r="AG177" s="1045"/>
      <c r="AH177" s="1046"/>
      <c r="AI177" s="74"/>
      <c r="AJ177" s="151">
        <f>SUM(AN177:AP177)</f>
        <v>0</v>
      </c>
      <c r="AK177" s="76" t="s">
        <v>97</v>
      </c>
      <c r="AL177" s="77" t="s">
        <v>97</v>
      </c>
      <c r="AM177" s="78" t="s">
        <v>97</v>
      </c>
      <c r="AN177" s="74"/>
      <c r="AO177" s="72"/>
      <c r="AP177" s="73"/>
      <c r="AQ177" s="79" t="s">
        <v>97</v>
      </c>
      <c r="AR177" s="77" t="s">
        <v>97</v>
      </c>
      <c r="AS177" s="77" t="s">
        <v>97</v>
      </c>
      <c r="AT177" s="77" t="s">
        <v>97</v>
      </c>
      <c r="AU177" s="80" t="s">
        <v>97</v>
      </c>
      <c r="AV177" s="152">
        <f>SUM(AW177:BE177)</f>
        <v>0</v>
      </c>
      <c r="AW177" s="120"/>
      <c r="AX177" s="120"/>
      <c r="AY177" s="120"/>
      <c r="AZ177" s="120"/>
      <c r="BA177" s="120"/>
      <c r="BB177" s="120"/>
      <c r="BC177" s="120"/>
      <c r="BD177" s="120"/>
      <c r="BE177" s="121"/>
    </row>
    <row r="178" spans="1:57" ht="47.25" x14ac:dyDescent="0.25">
      <c r="A178" s="1343"/>
      <c r="B178" s="1567"/>
      <c r="C178" s="1576"/>
      <c r="D178" s="710" t="s">
        <v>490</v>
      </c>
      <c r="E178" s="1301"/>
      <c r="F178" s="1304"/>
      <c r="G178" s="850">
        <f t="shared" si="66"/>
        <v>0</v>
      </c>
      <c r="H178" s="402">
        <f>SUM(I178:L178)</f>
        <v>0</v>
      </c>
      <c r="I178" s="837"/>
      <c r="J178" s="837"/>
      <c r="K178" s="837"/>
      <c r="L178" s="838"/>
      <c r="M178" s="750">
        <f t="shared" ref="M178:M181" si="98">IF(AND(SUM(N178:R178)=SUM(Y178:Z178),SUM(S178:X178)=SUM(Y178:Z178)),SUM(N178:R178),"ПЕРЕВІРТЕ ПРАВИЛЬНІСТЬ ДАНИХ")</f>
        <v>0</v>
      </c>
      <c r="N178" s="1030"/>
      <c r="O178" s="1030"/>
      <c r="P178" s="1030"/>
      <c r="Q178" s="1030"/>
      <c r="R178" s="1031"/>
      <c r="S178" s="1032"/>
      <c r="T178" s="1033"/>
      <c r="U178" s="1033"/>
      <c r="V178" s="1030"/>
      <c r="W178" s="1030"/>
      <c r="X178" s="1034"/>
      <c r="Y178" s="1047"/>
      <c r="Z178" s="1026"/>
      <c r="AA178" s="1027"/>
      <c r="AB178" s="1028"/>
      <c r="AC178" s="1028"/>
      <c r="AD178" s="1028"/>
      <c r="AE178" s="1028"/>
      <c r="AF178" s="1029"/>
      <c r="AG178" s="1019"/>
      <c r="AH178" s="1048"/>
      <c r="AI178" s="325"/>
      <c r="AJ178" s="390">
        <f>SUM(AN178:AP178)</f>
        <v>0</v>
      </c>
      <c r="AK178" s="327" t="s">
        <v>98</v>
      </c>
      <c r="AL178" s="328" t="s">
        <v>98</v>
      </c>
      <c r="AM178" s="329" t="s">
        <v>98</v>
      </c>
      <c r="AN178" s="330"/>
      <c r="AO178" s="328"/>
      <c r="AP178" s="329"/>
      <c r="AQ178" s="330" t="s">
        <v>97</v>
      </c>
      <c r="AR178" s="328" t="s">
        <v>97</v>
      </c>
      <c r="AS178" s="328" t="s">
        <v>97</v>
      </c>
      <c r="AT178" s="328" t="s">
        <v>97</v>
      </c>
      <c r="AU178" s="331" t="s">
        <v>97</v>
      </c>
      <c r="AV178" s="391">
        <f t="shared" ref="AV178:AV181" si="99">SUM(AW178:BE178)</f>
        <v>0</v>
      </c>
      <c r="AW178" s="404"/>
      <c r="AX178" s="404"/>
      <c r="AY178" s="404"/>
      <c r="AZ178" s="404"/>
      <c r="BA178" s="404"/>
      <c r="BB178" s="404"/>
      <c r="BC178" s="404"/>
      <c r="BD178" s="404"/>
      <c r="BE178" s="405"/>
    </row>
    <row r="179" spans="1:57" ht="31.5" x14ac:dyDescent="0.25">
      <c r="A179" s="1343"/>
      <c r="B179" s="1567"/>
      <c r="C179" s="1576"/>
      <c r="D179" s="710" t="s">
        <v>486</v>
      </c>
      <c r="E179" s="1301"/>
      <c r="F179" s="1304"/>
      <c r="G179" s="850">
        <f t="shared" si="66"/>
        <v>0</v>
      </c>
      <c r="H179" s="402">
        <f t="shared" ref="H179" si="100">SUM(I179:L179)</f>
        <v>0</v>
      </c>
      <c r="I179" s="837"/>
      <c r="J179" s="837"/>
      <c r="K179" s="837"/>
      <c r="L179" s="838"/>
      <c r="M179" s="750">
        <f t="shared" si="98"/>
        <v>0</v>
      </c>
      <c r="N179" s="1030"/>
      <c r="O179" s="1030"/>
      <c r="P179" s="1035"/>
      <c r="Q179" s="392"/>
      <c r="R179" s="1031"/>
      <c r="S179" s="1032"/>
      <c r="T179" s="1030"/>
      <c r="U179" s="1030"/>
      <c r="V179" s="1030"/>
      <c r="W179" s="1030"/>
      <c r="X179" s="1034"/>
      <c r="Y179" s="1047"/>
      <c r="Z179" s="1026"/>
      <c r="AA179" s="1027"/>
      <c r="AB179" s="1028"/>
      <c r="AC179" s="1028"/>
      <c r="AD179" s="1028"/>
      <c r="AE179" s="1028"/>
      <c r="AF179" s="1029"/>
      <c r="AG179" s="1019"/>
      <c r="AH179" s="1048"/>
      <c r="AI179" s="325"/>
      <c r="AJ179" s="390">
        <f>SUM(AK179:AM179)</f>
        <v>0</v>
      </c>
      <c r="AK179" s="327"/>
      <c r="AL179" s="328"/>
      <c r="AM179" s="329"/>
      <c r="AN179" s="330" t="s">
        <v>97</v>
      </c>
      <c r="AO179" s="328" t="s">
        <v>97</v>
      </c>
      <c r="AP179" s="329" t="s">
        <v>97</v>
      </c>
      <c r="AQ179" s="330" t="s">
        <v>97</v>
      </c>
      <c r="AR179" s="328" t="s">
        <v>97</v>
      </c>
      <c r="AS179" s="328" t="s">
        <v>97</v>
      </c>
      <c r="AT179" s="328" t="s">
        <v>97</v>
      </c>
      <c r="AU179" s="331" t="s">
        <v>97</v>
      </c>
      <c r="AV179" s="391">
        <f t="shared" si="99"/>
        <v>0</v>
      </c>
      <c r="AW179" s="404"/>
      <c r="AX179" s="404"/>
      <c r="AY179" s="404"/>
      <c r="AZ179" s="404"/>
      <c r="BA179" s="404"/>
      <c r="BB179" s="404"/>
      <c r="BC179" s="404"/>
      <c r="BD179" s="404"/>
      <c r="BE179" s="405"/>
    </row>
    <row r="180" spans="1:57" ht="31.5" x14ac:dyDescent="0.25">
      <c r="A180" s="1343"/>
      <c r="B180" s="1567"/>
      <c r="C180" s="1576"/>
      <c r="D180" s="710" t="s">
        <v>15</v>
      </c>
      <c r="E180" s="1301"/>
      <c r="F180" s="1304"/>
      <c r="G180" s="850">
        <f t="shared" si="66"/>
        <v>75</v>
      </c>
      <c r="H180" s="402">
        <v>3</v>
      </c>
      <c r="I180" s="319">
        <v>3</v>
      </c>
      <c r="J180" s="319">
        <v>0</v>
      </c>
      <c r="K180" s="319">
        <v>0</v>
      </c>
      <c r="L180" s="338">
        <v>0</v>
      </c>
      <c r="M180" s="750">
        <v>75</v>
      </c>
      <c r="N180" s="1030">
        <v>75</v>
      </c>
      <c r="O180" s="1030">
        <v>0</v>
      </c>
      <c r="P180" s="1030">
        <v>0</v>
      </c>
      <c r="Q180" s="1030">
        <v>0</v>
      </c>
      <c r="R180" s="1031">
        <v>0</v>
      </c>
      <c r="S180" s="1032">
        <v>7</v>
      </c>
      <c r="T180" s="1030">
        <v>0</v>
      </c>
      <c r="U180" s="1030">
        <v>0</v>
      </c>
      <c r="V180" s="1030">
        <v>62</v>
      </c>
      <c r="W180" s="1030">
        <v>6</v>
      </c>
      <c r="X180" s="1034">
        <v>0</v>
      </c>
      <c r="Y180" s="1047">
        <v>68</v>
      </c>
      <c r="Z180" s="1026">
        <v>7</v>
      </c>
      <c r="AA180" s="1027">
        <v>0</v>
      </c>
      <c r="AB180" s="1028">
        <v>48</v>
      </c>
      <c r="AC180" s="1028">
        <v>45</v>
      </c>
      <c r="AD180" s="1028">
        <v>6</v>
      </c>
      <c r="AE180" s="1028">
        <v>68</v>
      </c>
      <c r="AF180" s="1029">
        <v>3</v>
      </c>
      <c r="AG180" s="1019">
        <v>43</v>
      </c>
      <c r="AH180" s="1048">
        <v>22</v>
      </c>
      <c r="AI180" s="325">
        <v>84</v>
      </c>
      <c r="AJ180" s="390">
        <v>75</v>
      </c>
      <c r="AK180" s="327" t="s">
        <v>98</v>
      </c>
      <c r="AL180" s="328" t="s">
        <v>98</v>
      </c>
      <c r="AM180" s="329" t="s">
        <v>98</v>
      </c>
      <c r="AN180" s="330" t="s">
        <v>97</v>
      </c>
      <c r="AO180" s="328" t="s">
        <v>97</v>
      </c>
      <c r="AP180" s="329" t="s">
        <v>97</v>
      </c>
      <c r="AQ180" s="330">
        <v>1</v>
      </c>
      <c r="AR180" s="328">
        <v>42</v>
      </c>
      <c r="AS180" s="328">
        <v>24</v>
      </c>
      <c r="AT180" s="328">
        <v>8</v>
      </c>
      <c r="AU180" s="331">
        <v>0</v>
      </c>
      <c r="AV180" s="391">
        <v>0</v>
      </c>
      <c r="AW180" s="404">
        <v>0</v>
      </c>
      <c r="AX180" s="404">
        <v>0</v>
      </c>
      <c r="AY180" s="404">
        <v>0</v>
      </c>
      <c r="AZ180" s="404">
        <v>0</v>
      </c>
      <c r="BA180" s="404">
        <v>0</v>
      </c>
      <c r="BB180" s="404">
        <v>0</v>
      </c>
      <c r="BC180" s="404">
        <v>0</v>
      </c>
      <c r="BD180" s="404">
        <v>0</v>
      </c>
      <c r="BE180" s="405">
        <v>0</v>
      </c>
    </row>
    <row r="181" spans="1:57" ht="32.25" thickBot="1" x14ac:dyDescent="0.3">
      <c r="A181" s="1343"/>
      <c r="B181" s="1577"/>
      <c r="C181" s="1578"/>
      <c r="D181" s="1657" t="s">
        <v>491</v>
      </c>
      <c r="E181" s="1302"/>
      <c r="F181" s="1305"/>
      <c r="G181" s="851">
        <f t="shared" si="66"/>
        <v>0</v>
      </c>
      <c r="H181" s="160">
        <f t="shared" ref="H181" si="101">SUM(I181:L181)</f>
        <v>0</v>
      </c>
      <c r="I181" s="839"/>
      <c r="J181" s="839"/>
      <c r="K181" s="839"/>
      <c r="L181" s="840"/>
      <c r="M181" s="857">
        <f t="shared" si="98"/>
        <v>0</v>
      </c>
      <c r="N181" s="1036"/>
      <c r="O181" s="1036"/>
      <c r="P181" s="1036"/>
      <c r="Q181" s="1036"/>
      <c r="R181" s="1037"/>
      <c r="S181" s="1038"/>
      <c r="T181" s="1039"/>
      <c r="U181" s="1039"/>
      <c r="V181" s="1039"/>
      <c r="W181" s="1039"/>
      <c r="X181" s="1040"/>
      <c r="Y181" s="1038"/>
      <c r="Z181" s="1040"/>
      <c r="AA181" s="1049"/>
      <c r="AB181" s="839"/>
      <c r="AC181" s="839"/>
      <c r="AD181" s="839"/>
      <c r="AE181" s="839"/>
      <c r="AF181" s="840"/>
      <c r="AG181" s="1049"/>
      <c r="AH181" s="1050"/>
      <c r="AI181" s="100"/>
      <c r="AJ181" s="170">
        <f>SUM(AQ181:AU181)</f>
        <v>0</v>
      </c>
      <c r="AK181" s="345" t="s">
        <v>97</v>
      </c>
      <c r="AL181" s="97" t="s">
        <v>97</v>
      </c>
      <c r="AM181" s="98" t="s">
        <v>97</v>
      </c>
      <c r="AN181" s="99" t="s">
        <v>97</v>
      </c>
      <c r="AO181" s="97" t="s">
        <v>98</v>
      </c>
      <c r="AP181" s="98" t="s">
        <v>98</v>
      </c>
      <c r="AQ181" s="100"/>
      <c r="AR181" s="92"/>
      <c r="AS181" s="92"/>
      <c r="AT181" s="92"/>
      <c r="AU181" s="101"/>
      <c r="AV181" s="165">
        <f t="shared" si="99"/>
        <v>0</v>
      </c>
      <c r="AW181" s="128"/>
      <c r="AX181" s="128"/>
      <c r="AY181" s="128"/>
      <c r="AZ181" s="128"/>
      <c r="BA181" s="128"/>
      <c r="BB181" s="128"/>
      <c r="BC181" s="128"/>
      <c r="BD181" s="128"/>
      <c r="BE181" s="129"/>
    </row>
    <row r="182" spans="1:57" ht="31.5" x14ac:dyDescent="0.25">
      <c r="A182" s="1343"/>
      <c r="B182" s="1565" t="s">
        <v>699</v>
      </c>
      <c r="C182" s="1575" t="s">
        <v>356</v>
      </c>
      <c r="D182" s="709" t="s">
        <v>485</v>
      </c>
      <c r="E182" s="1300">
        <v>521</v>
      </c>
      <c r="F182" s="1303">
        <f t="shared" ref="F182" si="102">E182-SUM(M182:M186)</f>
        <v>-89</v>
      </c>
      <c r="G182" s="852">
        <f t="shared" si="66"/>
        <v>53</v>
      </c>
      <c r="H182" s="147">
        <f>SUM(I182:L182)</f>
        <v>1</v>
      </c>
      <c r="I182" s="72">
        <v>1</v>
      </c>
      <c r="J182" s="72"/>
      <c r="K182" s="72"/>
      <c r="L182" s="75"/>
      <c r="M182" s="199">
        <f>IF(AND(SUM(N182:R182)=SUM(Y182:Z182),SUM(S182:X182)=SUM(Y182:Z182)),SUM(N182:R182),"ПЕРЕВІРТЕ ПРАВИЛЬНІСТЬ ДАНИХ")</f>
        <v>50</v>
      </c>
      <c r="N182" s="1020">
        <v>50</v>
      </c>
      <c r="O182" s="1020"/>
      <c r="P182" s="1020"/>
      <c r="Q182" s="1020"/>
      <c r="R182" s="1021"/>
      <c r="S182" s="1022">
        <v>27</v>
      </c>
      <c r="T182" s="1020"/>
      <c r="U182" s="1020"/>
      <c r="V182" s="1023">
        <v>15</v>
      </c>
      <c r="W182" s="1020">
        <v>8</v>
      </c>
      <c r="X182" s="1024"/>
      <c r="Y182" s="1025">
        <v>47</v>
      </c>
      <c r="Z182" s="1026">
        <v>3</v>
      </c>
      <c r="AA182" s="1027"/>
      <c r="AB182" s="1028">
        <v>9</v>
      </c>
      <c r="AC182" s="1028">
        <v>9</v>
      </c>
      <c r="AD182" s="1028"/>
      <c r="AE182" s="1028">
        <v>27</v>
      </c>
      <c r="AF182" s="1029"/>
      <c r="AG182" s="1027">
        <v>40</v>
      </c>
      <c r="AH182" s="1029">
        <v>15</v>
      </c>
      <c r="AI182" s="74">
        <v>12</v>
      </c>
      <c r="AJ182" s="151">
        <f>SUM(AN182:AP182)</f>
        <v>49</v>
      </c>
      <c r="AK182" s="76" t="s">
        <v>97</v>
      </c>
      <c r="AL182" s="77" t="s">
        <v>97</v>
      </c>
      <c r="AM182" s="78" t="s">
        <v>97</v>
      </c>
      <c r="AN182" s="74">
        <v>4</v>
      </c>
      <c r="AO182" s="72">
        <v>45</v>
      </c>
      <c r="AP182" s="73"/>
      <c r="AQ182" s="79" t="s">
        <v>97</v>
      </c>
      <c r="AR182" s="77" t="s">
        <v>97</v>
      </c>
      <c r="AS182" s="77" t="s">
        <v>97</v>
      </c>
      <c r="AT182" s="77" t="s">
        <v>97</v>
      </c>
      <c r="AU182" s="80" t="s">
        <v>97</v>
      </c>
      <c r="AV182" s="152">
        <f>SUM(AW182:BE182)</f>
        <v>3</v>
      </c>
      <c r="AW182" s="120"/>
      <c r="AX182" s="120"/>
      <c r="AY182" s="120"/>
      <c r="AZ182" s="120"/>
      <c r="BA182" s="120">
        <v>1</v>
      </c>
      <c r="BB182" s="120"/>
      <c r="BC182" s="120"/>
      <c r="BD182" s="120">
        <v>2</v>
      </c>
      <c r="BE182" s="121"/>
    </row>
    <row r="183" spans="1:57" ht="48" thickBot="1" x14ac:dyDescent="0.3">
      <c r="A183" s="1343"/>
      <c r="B183" s="1567"/>
      <c r="C183" s="1576"/>
      <c r="D183" s="710" t="s">
        <v>490</v>
      </c>
      <c r="E183" s="1301"/>
      <c r="F183" s="1304"/>
      <c r="G183" s="850">
        <f t="shared" si="66"/>
        <v>0</v>
      </c>
      <c r="H183" s="402">
        <f>SUM(I183:L183)</f>
        <v>0</v>
      </c>
      <c r="I183" s="319"/>
      <c r="J183" s="319"/>
      <c r="K183" s="319"/>
      <c r="L183" s="338"/>
      <c r="M183" s="750">
        <f t="shared" ref="M183:M186" si="103">IF(AND(SUM(N183:R183)=SUM(Y183:Z183),SUM(S183:X183)=SUM(Y183:Z183)),SUM(N183:R183),"ПЕРЕВІРТЕ ПРАВИЛЬНІСТЬ ДАНИХ")</f>
        <v>0</v>
      </c>
      <c r="N183" s="1030"/>
      <c r="O183" s="1030"/>
      <c r="P183" s="1030"/>
      <c r="Q183" s="1030"/>
      <c r="R183" s="1031"/>
      <c r="S183" s="1032"/>
      <c r="T183" s="1033"/>
      <c r="U183" s="1033"/>
      <c r="V183" s="1030"/>
      <c r="W183" s="1030"/>
      <c r="X183" s="1034"/>
      <c r="Y183" s="1025"/>
      <c r="Z183" s="1026"/>
      <c r="AA183" s="1027"/>
      <c r="AB183" s="1028"/>
      <c r="AC183" s="1028"/>
      <c r="AD183" s="1028"/>
      <c r="AE183" s="1028"/>
      <c r="AF183" s="1029"/>
      <c r="AG183" s="1019"/>
      <c r="AH183" s="838"/>
      <c r="AI183" s="325"/>
      <c r="AJ183" s="390">
        <f>SUM(AN183:AP183)</f>
        <v>0</v>
      </c>
      <c r="AK183" s="327" t="s">
        <v>98</v>
      </c>
      <c r="AL183" s="328" t="s">
        <v>98</v>
      </c>
      <c r="AM183" s="329" t="s">
        <v>98</v>
      </c>
      <c r="AN183" s="330"/>
      <c r="AO183" s="328"/>
      <c r="AP183" s="329"/>
      <c r="AQ183" s="330" t="s">
        <v>97</v>
      </c>
      <c r="AR183" s="328" t="s">
        <v>97</v>
      </c>
      <c r="AS183" s="328" t="s">
        <v>97</v>
      </c>
      <c r="AT183" s="328" t="s">
        <v>97</v>
      </c>
      <c r="AU183" s="331" t="s">
        <v>97</v>
      </c>
      <c r="AV183" s="391">
        <f t="shared" ref="AV183:AV186" si="104">SUM(AW183:BE183)</f>
        <v>0</v>
      </c>
      <c r="AW183" s="404"/>
      <c r="AX183" s="404"/>
      <c r="AY183" s="404"/>
      <c r="AZ183" s="404"/>
      <c r="BA183" s="404"/>
      <c r="BB183" s="404"/>
      <c r="BC183" s="404"/>
      <c r="BD183" s="404"/>
      <c r="BE183" s="405"/>
    </row>
    <row r="184" spans="1:57" ht="32.25" thickBot="1" x14ac:dyDescent="0.3">
      <c r="A184" s="1343"/>
      <c r="B184" s="1567"/>
      <c r="C184" s="1576"/>
      <c r="D184" s="710" t="s">
        <v>486</v>
      </c>
      <c r="E184" s="1301"/>
      <c r="F184" s="1304"/>
      <c r="G184" s="850">
        <f t="shared" si="66"/>
        <v>4</v>
      </c>
      <c r="H184" s="402">
        <f t="shared" ref="H184:H186" si="105">SUM(I184:L184)</f>
        <v>0</v>
      </c>
      <c r="I184" s="319"/>
      <c r="J184" s="319"/>
      <c r="K184" s="319"/>
      <c r="L184" s="338"/>
      <c r="M184" s="750">
        <f t="shared" si="103"/>
        <v>4</v>
      </c>
      <c r="N184" s="1030"/>
      <c r="O184" s="1030">
        <v>4</v>
      </c>
      <c r="P184" s="1030"/>
      <c r="Q184" s="1030"/>
      <c r="R184" s="1034"/>
      <c r="S184" s="1025"/>
      <c r="T184" s="1025"/>
      <c r="U184" s="1025">
        <v>4</v>
      </c>
      <c r="V184" s="1044"/>
      <c r="W184" s="1044"/>
      <c r="X184" s="1026"/>
      <c r="Y184" s="1047">
        <v>3</v>
      </c>
      <c r="Z184" s="1026">
        <v>1</v>
      </c>
      <c r="AA184" s="1027"/>
      <c r="AB184" s="1028">
        <v>1</v>
      </c>
      <c r="AC184" s="1028">
        <v>1</v>
      </c>
      <c r="AD184" s="1028"/>
      <c r="AE184" s="1028"/>
      <c r="AF184" s="1029"/>
      <c r="AG184" s="1019">
        <v>40</v>
      </c>
      <c r="AH184" s="1048">
        <v>12</v>
      </c>
      <c r="AI184" s="337">
        <v>96</v>
      </c>
      <c r="AJ184" s="390">
        <f>SUM(AK184:AM184)</f>
        <v>4</v>
      </c>
      <c r="AK184" s="327"/>
      <c r="AL184" s="328">
        <v>4</v>
      </c>
      <c r="AM184" s="329"/>
      <c r="AN184" s="330" t="s">
        <v>97</v>
      </c>
      <c r="AO184" s="328" t="s">
        <v>97</v>
      </c>
      <c r="AP184" s="329" t="s">
        <v>97</v>
      </c>
      <c r="AQ184" s="330" t="s">
        <v>97</v>
      </c>
      <c r="AR184" s="328" t="s">
        <v>97</v>
      </c>
      <c r="AS184" s="328" t="s">
        <v>97</v>
      </c>
      <c r="AT184" s="328" t="s">
        <v>97</v>
      </c>
      <c r="AU184" s="329" t="s">
        <v>97</v>
      </c>
      <c r="AV184" s="168">
        <f t="shared" si="104"/>
        <v>0</v>
      </c>
      <c r="AW184" s="167"/>
      <c r="AX184" s="167"/>
      <c r="AY184" s="167"/>
      <c r="AZ184" s="167"/>
      <c r="BA184" s="167"/>
      <c r="BB184" s="167"/>
      <c r="BC184" s="167"/>
      <c r="BD184" s="167"/>
      <c r="BE184" s="130"/>
    </row>
    <row r="185" spans="1:57" ht="31.5" x14ac:dyDescent="0.25">
      <c r="A185" s="1343"/>
      <c r="B185" s="1567"/>
      <c r="C185" s="1576"/>
      <c r="D185" s="710" t="s">
        <v>15</v>
      </c>
      <c r="E185" s="1301"/>
      <c r="F185" s="1304"/>
      <c r="G185" s="850">
        <f t="shared" si="66"/>
        <v>568</v>
      </c>
      <c r="H185" s="402">
        <f t="shared" si="105"/>
        <v>14</v>
      </c>
      <c r="I185" s="319">
        <v>12</v>
      </c>
      <c r="J185" s="319"/>
      <c r="K185" s="319">
        <v>2</v>
      </c>
      <c r="L185" s="338"/>
      <c r="M185" s="750">
        <v>556</v>
      </c>
      <c r="N185" s="1030">
        <v>556</v>
      </c>
      <c r="O185" s="1030"/>
      <c r="P185" s="1030"/>
      <c r="Q185" s="1030"/>
      <c r="R185" s="1034"/>
      <c r="S185" s="1025">
        <v>99</v>
      </c>
      <c r="T185" s="1025"/>
      <c r="U185" s="1025"/>
      <c r="V185" s="1044">
        <v>404</v>
      </c>
      <c r="W185" s="1044">
        <v>53</v>
      </c>
      <c r="X185" s="1026"/>
      <c r="Y185" s="1047">
        <v>466</v>
      </c>
      <c r="Z185" s="1026">
        <v>90</v>
      </c>
      <c r="AA185" s="1027"/>
      <c r="AB185" s="1028">
        <v>120</v>
      </c>
      <c r="AC185" s="1028">
        <v>108</v>
      </c>
      <c r="AD185" s="1028">
        <v>20</v>
      </c>
      <c r="AE185" s="1028">
        <v>321</v>
      </c>
      <c r="AF185" s="1029">
        <v>32</v>
      </c>
      <c r="AG185" s="1019">
        <v>42</v>
      </c>
      <c r="AH185" s="1048">
        <v>19</v>
      </c>
      <c r="AI185" s="337">
        <v>75</v>
      </c>
      <c r="AJ185" s="390">
        <f>SUM(AQ185:AU185)</f>
        <v>543</v>
      </c>
      <c r="AK185" s="327" t="s">
        <v>98</v>
      </c>
      <c r="AL185" s="328" t="s">
        <v>98</v>
      </c>
      <c r="AM185" s="329" t="s">
        <v>98</v>
      </c>
      <c r="AN185" s="330" t="s">
        <v>97</v>
      </c>
      <c r="AO185" s="328" t="s">
        <v>97</v>
      </c>
      <c r="AP185" s="329" t="s">
        <v>97</v>
      </c>
      <c r="AQ185" s="330">
        <v>76</v>
      </c>
      <c r="AR185" s="328">
        <v>440</v>
      </c>
      <c r="AS185" s="328">
        <v>27</v>
      </c>
      <c r="AT185" s="328"/>
      <c r="AU185" s="329"/>
      <c r="AV185" s="152">
        <f t="shared" si="104"/>
        <v>12</v>
      </c>
      <c r="AW185" s="167"/>
      <c r="AX185" s="167"/>
      <c r="AY185" s="167"/>
      <c r="AZ185" s="167"/>
      <c r="BA185" s="167">
        <v>5</v>
      </c>
      <c r="BB185" s="167"/>
      <c r="BC185" s="167">
        <v>3</v>
      </c>
      <c r="BD185" s="167">
        <v>3</v>
      </c>
      <c r="BE185" s="130">
        <v>1</v>
      </c>
    </row>
    <row r="186" spans="1:57" ht="32.25" thickBot="1" x14ac:dyDescent="0.3">
      <c r="A186" s="1343"/>
      <c r="B186" s="1577"/>
      <c r="C186" s="1578"/>
      <c r="D186" s="1657" t="s">
        <v>491</v>
      </c>
      <c r="E186" s="1302"/>
      <c r="F186" s="1305"/>
      <c r="G186" s="851">
        <f t="shared" si="66"/>
        <v>0</v>
      </c>
      <c r="H186" s="160">
        <f t="shared" si="105"/>
        <v>0</v>
      </c>
      <c r="I186" s="92"/>
      <c r="J186" s="92"/>
      <c r="K186" s="92"/>
      <c r="L186" s="101"/>
      <c r="M186" s="857">
        <f t="shared" si="103"/>
        <v>0</v>
      </c>
      <c r="N186" s="1036"/>
      <c r="O186" s="1036"/>
      <c r="P186" s="1036"/>
      <c r="Q186" s="1036"/>
      <c r="R186" s="1037"/>
      <c r="S186" s="1038"/>
      <c r="T186" s="1039"/>
      <c r="U186" s="1039"/>
      <c r="V186" s="1039"/>
      <c r="W186" s="1039"/>
      <c r="X186" s="1040"/>
      <c r="Y186" s="1041"/>
      <c r="Z186" s="1034"/>
      <c r="AA186" s="1019"/>
      <c r="AB186" s="837"/>
      <c r="AC186" s="837"/>
      <c r="AD186" s="837"/>
      <c r="AE186" s="837"/>
      <c r="AF186" s="838"/>
      <c r="AG186" s="1042"/>
      <c r="AH186" s="1043"/>
      <c r="AI186" s="100"/>
      <c r="AJ186" s="170">
        <f>SUM(AQ186:AU186)</f>
        <v>0</v>
      </c>
      <c r="AK186" s="345" t="s">
        <v>97</v>
      </c>
      <c r="AL186" s="97" t="s">
        <v>97</v>
      </c>
      <c r="AM186" s="98" t="s">
        <v>97</v>
      </c>
      <c r="AN186" s="99" t="s">
        <v>97</v>
      </c>
      <c r="AO186" s="97" t="s">
        <v>98</v>
      </c>
      <c r="AP186" s="98" t="s">
        <v>98</v>
      </c>
      <c r="AQ186" s="100"/>
      <c r="AR186" s="92"/>
      <c r="AS186" s="92"/>
      <c r="AT186" s="92"/>
      <c r="AU186" s="101"/>
      <c r="AV186" s="165">
        <f t="shared" si="104"/>
        <v>0</v>
      </c>
      <c r="AW186" s="128"/>
      <c r="AX186" s="128"/>
      <c r="AY186" s="128"/>
      <c r="AZ186" s="128"/>
      <c r="BA186" s="128"/>
      <c r="BB186" s="128"/>
      <c r="BC186" s="128"/>
      <c r="BD186" s="128"/>
      <c r="BE186" s="129"/>
    </row>
    <row r="187" spans="1:57" ht="32.25" thickBot="1" x14ac:dyDescent="0.3">
      <c r="A187" s="1343"/>
      <c r="B187" s="1581" t="s">
        <v>519</v>
      </c>
      <c r="C187" s="1582" t="s">
        <v>362</v>
      </c>
      <c r="D187" s="709" t="s">
        <v>485</v>
      </c>
      <c r="E187" s="1300">
        <v>50</v>
      </c>
      <c r="F187" s="1303">
        <f t="shared" ref="F187" si="106">E187-SUM(M187:M191)</f>
        <v>0</v>
      </c>
      <c r="G187" s="852">
        <f t="shared" si="66"/>
        <v>0</v>
      </c>
      <c r="H187" s="147">
        <f>SUM(I187:L187)</f>
        <v>0</v>
      </c>
      <c r="I187" s="72"/>
      <c r="J187" s="72"/>
      <c r="K187" s="72"/>
      <c r="L187" s="75"/>
      <c r="M187" s="199">
        <f>IF(AND(SUM(N187:R187)=SUM(Y187:Z187),SUM(S187:X187)=SUM(Y187:Z187)),SUM(N187:R187),"ПЕРЕВІРТЕ ПРАВИЛЬНІСТЬ ДАНИХ")</f>
        <v>0</v>
      </c>
      <c r="N187" s="1020"/>
      <c r="O187" s="1020"/>
      <c r="P187" s="1020"/>
      <c r="Q187" s="1020"/>
      <c r="R187" s="1024"/>
      <c r="S187" s="1051"/>
      <c r="T187" s="1051"/>
      <c r="U187" s="1051"/>
      <c r="V187" s="1020"/>
      <c r="W187" s="1020"/>
      <c r="X187" s="1024"/>
      <c r="Y187" s="1022"/>
      <c r="Z187" s="1024"/>
      <c r="AA187" s="1045"/>
      <c r="AB187" s="835"/>
      <c r="AC187" s="835"/>
      <c r="AD187" s="835"/>
      <c r="AE187" s="835"/>
      <c r="AF187" s="836"/>
      <c r="AG187" s="1045"/>
      <c r="AH187" s="1046"/>
      <c r="AI187" s="143"/>
      <c r="AJ187" s="151">
        <f>SUM(AN187:AP187)</f>
        <v>0</v>
      </c>
      <c r="AK187" s="76" t="s">
        <v>97</v>
      </c>
      <c r="AL187" s="77" t="s">
        <v>97</v>
      </c>
      <c r="AM187" s="78" t="s">
        <v>97</v>
      </c>
      <c r="AN187" s="74"/>
      <c r="AO187" s="72"/>
      <c r="AP187" s="73"/>
      <c r="AQ187" s="79" t="s">
        <v>97</v>
      </c>
      <c r="AR187" s="77" t="s">
        <v>97</v>
      </c>
      <c r="AS187" s="77" t="s">
        <v>97</v>
      </c>
      <c r="AT187" s="77" t="s">
        <v>97</v>
      </c>
      <c r="AU187" s="78" t="s">
        <v>97</v>
      </c>
      <c r="AV187" s="152">
        <f>SUM(AW187:BE187)</f>
        <v>0</v>
      </c>
      <c r="AW187" s="120"/>
      <c r="AX187" s="120"/>
      <c r="AY187" s="120"/>
      <c r="AZ187" s="120"/>
      <c r="BA187" s="120"/>
      <c r="BB187" s="120"/>
      <c r="BC187" s="120"/>
      <c r="BD187" s="120"/>
      <c r="BE187" s="121"/>
    </row>
    <row r="188" spans="1:57" ht="48" thickBot="1" x14ac:dyDescent="0.3">
      <c r="A188" s="1343"/>
      <c r="B188" s="1583"/>
      <c r="C188" s="1584"/>
      <c r="D188" s="710" t="s">
        <v>490</v>
      </c>
      <c r="E188" s="1301"/>
      <c r="F188" s="1304"/>
      <c r="G188" s="850">
        <f t="shared" si="66"/>
        <v>0</v>
      </c>
      <c r="H188" s="402">
        <f>SUM(I188:L188)</f>
        <v>0</v>
      </c>
      <c r="I188" s="319"/>
      <c r="J188" s="319"/>
      <c r="K188" s="319"/>
      <c r="L188" s="338"/>
      <c r="M188" s="750">
        <f t="shared" ref="M188:M191" si="107">IF(AND(SUM(N188:R188)=SUM(Y188:Z188),SUM(S188:X188)=SUM(Y188:Z188)),SUM(N188:R188),"ПЕРЕВІРТЕ ПРАВИЛЬНІСТЬ ДАНИХ")</f>
        <v>0</v>
      </c>
      <c r="N188" s="1030"/>
      <c r="O188" s="1030"/>
      <c r="P188" s="1030"/>
      <c r="Q188" s="1030"/>
      <c r="R188" s="1034"/>
      <c r="S188" s="1025"/>
      <c r="T188" s="1025"/>
      <c r="U188" s="1025"/>
      <c r="V188" s="1044"/>
      <c r="W188" s="1044"/>
      <c r="X188" s="1026"/>
      <c r="Y188" s="1047"/>
      <c r="Z188" s="1026"/>
      <c r="AA188" s="1027"/>
      <c r="AB188" s="1028"/>
      <c r="AC188" s="1028"/>
      <c r="AD188" s="1028"/>
      <c r="AE188" s="1028"/>
      <c r="AF188" s="1029"/>
      <c r="AG188" s="1019"/>
      <c r="AH188" s="1048"/>
      <c r="AI188" s="337"/>
      <c r="AJ188" s="390">
        <f>SUM(AN188:AP188)</f>
        <v>0</v>
      </c>
      <c r="AK188" s="327" t="s">
        <v>98</v>
      </c>
      <c r="AL188" s="328" t="s">
        <v>98</v>
      </c>
      <c r="AM188" s="329" t="s">
        <v>98</v>
      </c>
      <c r="AN188" s="330"/>
      <c r="AO188" s="328"/>
      <c r="AP188" s="329"/>
      <c r="AQ188" s="330" t="s">
        <v>97</v>
      </c>
      <c r="AR188" s="328" t="s">
        <v>97</v>
      </c>
      <c r="AS188" s="328" t="s">
        <v>97</v>
      </c>
      <c r="AT188" s="328" t="s">
        <v>97</v>
      </c>
      <c r="AU188" s="329" t="s">
        <v>97</v>
      </c>
      <c r="AV188" s="152">
        <f t="shared" ref="AV188:AV191" si="108">SUM(AW188:BE188)</f>
        <v>0</v>
      </c>
      <c r="AW188" s="167"/>
      <c r="AX188" s="167"/>
      <c r="AY188" s="167"/>
      <c r="AZ188" s="167"/>
      <c r="BA188" s="167"/>
      <c r="BB188" s="167"/>
      <c r="BC188" s="167"/>
      <c r="BD188" s="167"/>
      <c r="BE188" s="130"/>
    </row>
    <row r="189" spans="1:57" ht="32.25" thickBot="1" x14ac:dyDescent="0.3">
      <c r="A189" s="1343"/>
      <c r="B189" s="1583"/>
      <c r="C189" s="1584"/>
      <c r="D189" s="710" t="s">
        <v>486</v>
      </c>
      <c r="E189" s="1301"/>
      <c r="F189" s="1304"/>
      <c r="G189" s="850">
        <f t="shared" si="66"/>
        <v>0</v>
      </c>
      <c r="H189" s="402">
        <f t="shared" ref="H189:H191" si="109">SUM(I189:L189)</f>
        <v>0</v>
      </c>
      <c r="I189" s="319"/>
      <c r="J189" s="319"/>
      <c r="K189" s="319"/>
      <c r="L189" s="338"/>
      <c r="M189" s="750">
        <f t="shared" si="107"/>
        <v>0</v>
      </c>
      <c r="N189" s="1030"/>
      <c r="O189" s="1030"/>
      <c r="P189" s="1030"/>
      <c r="Q189" s="1030"/>
      <c r="R189" s="1034"/>
      <c r="S189" s="1025"/>
      <c r="T189" s="1025"/>
      <c r="U189" s="1025"/>
      <c r="V189" s="1044"/>
      <c r="W189" s="1044"/>
      <c r="X189" s="1026"/>
      <c r="Y189" s="1047"/>
      <c r="Z189" s="1026"/>
      <c r="AA189" s="1027"/>
      <c r="AB189" s="1028"/>
      <c r="AC189" s="1028"/>
      <c r="AD189" s="1028"/>
      <c r="AE189" s="1028"/>
      <c r="AF189" s="1029"/>
      <c r="AG189" s="1019"/>
      <c r="AH189" s="1048"/>
      <c r="AI189" s="337"/>
      <c r="AJ189" s="390">
        <f>SUM(AK189:AM189)</f>
        <v>0</v>
      </c>
      <c r="AK189" s="327"/>
      <c r="AL189" s="328"/>
      <c r="AM189" s="329"/>
      <c r="AN189" s="330" t="s">
        <v>97</v>
      </c>
      <c r="AO189" s="328" t="s">
        <v>97</v>
      </c>
      <c r="AP189" s="329" t="s">
        <v>97</v>
      </c>
      <c r="AQ189" s="330" t="s">
        <v>97</v>
      </c>
      <c r="AR189" s="328" t="s">
        <v>97</v>
      </c>
      <c r="AS189" s="328" t="s">
        <v>97</v>
      </c>
      <c r="AT189" s="328" t="s">
        <v>97</v>
      </c>
      <c r="AU189" s="329" t="s">
        <v>97</v>
      </c>
      <c r="AV189" s="152">
        <f t="shared" si="108"/>
        <v>0</v>
      </c>
      <c r="AW189" s="167"/>
      <c r="AX189" s="167"/>
      <c r="AY189" s="167"/>
      <c r="AZ189" s="167"/>
      <c r="BA189" s="167"/>
      <c r="BB189" s="167"/>
      <c r="BC189" s="167"/>
      <c r="BD189" s="167"/>
      <c r="BE189" s="130"/>
    </row>
    <row r="190" spans="1:57" ht="32.25" thickBot="1" x14ac:dyDescent="0.3">
      <c r="A190" s="1343"/>
      <c r="B190" s="1583"/>
      <c r="C190" s="1584"/>
      <c r="D190" s="710" t="s">
        <v>15</v>
      </c>
      <c r="E190" s="1301"/>
      <c r="F190" s="1304"/>
      <c r="G190" s="850">
        <f t="shared" si="66"/>
        <v>51</v>
      </c>
      <c r="H190" s="402">
        <f t="shared" si="109"/>
        <v>0</v>
      </c>
      <c r="I190" s="319"/>
      <c r="J190" s="319"/>
      <c r="K190" s="319"/>
      <c r="L190" s="338"/>
      <c r="M190" s="750">
        <v>50</v>
      </c>
      <c r="N190" s="1030">
        <v>50</v>
      </c>
      <c r="O190" s="1030">
        <v>0</v>
      </c>
      <c r="P190" s="1030">
        <v>0</v>
      </c>
      <c r="Q190" s="1030">
        <v>0</v>
      </c>
      <c r="R190" s="1034">
        <v>0</v>
      </c>
      <c r="S190" s="1025">
        <v>24</v>
      </c>
      <c r="T190" s="1025">
        <v>0</v>
      </c>
      <c r="U190" s="1025">
        <v>0</v>
      </c>
      <c r="V190" s="1044">
        <v>26</v>
      </c>
      <c r="W190" s="1044"/>
      <c r="X190" s="1026"/>
      <c r="Y190" s="1047">
        <v>37</v>
      </c>
      <c r="Z190" s="1026">
        <v>13</v>
      </c>
      <c r="AA190" s="1027"/>
      <c r="AB190" s="1028">
        <v>25</v>
      </c>
      <c r="AC190" s="1028">
        <v>25</v>
      </c>
      <c r="AD190" s="1028">
        <v>1</v>
      </c>
      <c r="AE190" s="1028">
        <v>24</v>
      </c>
      <c r="AF190" s="1029">
        <v>7</v>
      </c>
      <c r="AG190" s="1019">
        <v>43.9</v>
      </c>
      <c r="AH190" s="1048">
        <v>22</v>
      </c>
      <c r="AI190" s="337">
        <v>77.5</v>
      </c>
      <c r="AJ190" s="390">
        <v>50</v>
      </c>
      <c r="AK190" s="327" t="s">
        <v>98</v>
      </c>
      <c r="AL190" s="328" t="s">
        <v>98</v>
      </c>
      <c r="AM190" s="329" t="s">
        <v>98</v>
      </c>
      <c r="AN190" s="330" t="s">
        <v>97</v>
      </c>
      <c r="AO190" s="328" t="s">
        <v>97</v>
      </c>
      <c r="AP190" s="329" t="s">
        <v>97</v>
      </c>
      <c r="AQ190" s="330">
        <v>3</v>
      </c>
      <c r="AR190" s="328">
        <v>37</v>
      </c>
      <c r="AS190" s="328">
        <v>10</v>
      </c>
      <c r="AT190" s="328"/>
      <c r="AU190" s="329"/>
      <c r="AV190" s="152">
        <v>1</v>
      </c>
      <c r="AW190" s="167"/>
      <c r="AX190" s="167"/>
      <c r="AY190" s="167"/>
      <c r="AZ190" s="167"/>
      <c r="BA190" s="167">
        <v>1</v>
      </c>
      <c r="BB190" s="167"/>
      <c r="BC190" s="167"/>
      <c r="BD190" s="167"/>
      <c r="BE190" s="130"/>
    </row>
    <row r="191" spans="1:57" ht="32.25" thickBot="1" x14ac:dyDescent="0.3">
      <c r="A191" s="1343"/>
      <c r="B191" s="1585"/>
      <c r="C191" s="1586"/>
      <c r="D191" s="711" t="s">
        <v>491</v>
      </c>
      <c r="E191" s="1302"/>
      <c r="F191" s="1305"/>
      <c r="G191" s="851">
        <f t="shared" si="66"/>
        <v>0</v>
      </c>
      <c r="H191" s="160">
        <f t="shared" si="109"/>
        <v>0</v>
      </c>
      <c r="I191" s="92"/>
      <c r="J191" s="92"/>
      <c r="K191" s="92"/>
      <c r="L191" s="101"/>
      <c r="M191" s="210">
        <f t="shared" si="107"/>
        <v>0</v>
      </c>
      <c r="N191" s="1039"/>
      <c r="O191" s="1039"/>
      <c r="P191" s="1039"/>
      <c r="Q191" s="1039"/>
      <c r="R191" s="1040"/>
      <c r="S191" s="1052"/>
      <c r="T191" s="1052"/>
      <c r="U191" s="1052"/>
      <c r="V191" s="1039"/>
      <c r="W191" s="1039"/>
      <c r="X191" s="1040"/>
      <c r="Y191" s="1038"/>
      <c r="Z191" s="1040"/>
      <c r="AA191" s="1049"/>
      <c r="AB191" s="839"/>
      <c r="AC191" s="839"/>
      <c r="AD191" s="839"/>
      <c r="AE191" s="839"/>
      <c r="AF191" s="840"/>
      <c r="AG191" s="1049"/>
      <c r="AH191" s="1050"/>
      <c r="AI191" s="832"/>
      <c r="AJ191" s="170">
        <f>SUM(AQ191:AU191)</f>
        <v>0</v>
      </c>
      <c r="AK191" s="345" t="s">
        <v>97</v>
      </c>
      <c r="AL191" s="97" t="s">
        <v>97</v>
      </c>
      <c r="AM191" s="98" t="s">
        <v>97</v>
      </c>
      <c r="AN191" s="99" t="s">
        <v>97</v>
      </c>
      <c r="AO191" s="97" t="s">
        <v>98</v>
      </c>
      <c r="AP191" s="98" t="s">
        <v>98</v>
      </c>
      <c r="AQ191" s="100"/>
      <c r="AR191" s="92"/>
      <c r="AS191" s="92"/>
      <c r="AT191" s="92"/>
      <c r="AU191" s="93"/>
      <c r="AV191" s="171">
        <f t="shared" si="108"/>
        <v>0</v>
      </c>
      <c r="AW191" s="128"/>
      <c r="AX191" s="128"/>
      <c r="AY191" s="128"/>
      <c r="AZ191" s="128"/>
      <c r="BA191" s="128"/>
      <c r="BB191" s="128"/>
      <c r="BC191" s="128"/>
      <c r="BD191" s="128"/>
      <c r="BE191" s="129"/>
    </row>
    <row r="192" spans="1:57" ht="32.25" thickBot="1" x14ac:dyDescent="0.3">
      <c r="A192" s="1343"/>
      <c r="B192" s="1565" t="s">
        <v>700</v>
      </c>
      <c r="C192" s="1575" t="s">
        <v>116</v>
      </c>
      <c r="D192" s="709" t="s">
        <v>485</v>
      </c>
      <c r="E192" s="1300">
        <v>130</v>
      </c>
      <c r="F192" s="1303">
        <f t="shared" ref="F192" si="110">E192-SUM(M192:M196)</f>
        <v>4</v>
      </c>
      <c r="G192" s="852">
        <f t="shared" si="66"/>
        <v>5</v>
      </c>
      <c r="H192" s="147">
        <f t="shared" ref="H192:H196" si="111">SUM(I192:L192)</f>
        <v>0</v>
      </c>
      <c r="I192" s="72"/>
      <c r="J192" s="72"/>
      <c r="K192" s="72"/>
      <c r="L192" s="75"/>
      <c r="M192" s="199">
        <v>4</v>
      </c>
      <c r="N192" s="1020"/>
      <c r="O192" s="1020"/>
      <c r="P192" s="1020"/>
      <c r="Q192" s="1020"/>
      <c r="R192" s="1024">
        <v>4</v>
      </c>
      <c r="S192" s="1051">
        <v>2</v>
      </c>
      <c r="T192" s="1051"/>
      <c r="U192" s="1051"/>
      <c r="V192" s="1020">
        <v>2</v>
      </c>
      <c r="W192" s="1020"/>
      <c r="X192" s="1024"/>
      <c r="Y192" s="1022">
        <v>3</v>
      </c>
      <c r="Z192" s="1024">
        <v>1</v>
      </c>
      <c r="AA192" s="1045"/>
      <c r="AB192" s="835">
        <v>1</v>
      </c>
      <c r="AC192" s="835">
        <v>1</v>
      </c>
      <c r="AD192" s="835"/>
      <c r="AE192" s="835"/>
      <c r="AF192" s="836"/>
      <c r="AG192" s="1045" t="s">
        <v>701</v>
      </c>
      <c r="AH192" s="1046">
        <v>37</v>
      </c>
      <c r="AI192" s="143">
        <v>14</v>
      </c>
      <c r="AJ192" s="151">
        <f t="shared" ref="AJ192:AJ193" si="112">SUM(AN192:AP192)</f>
        <v>4</v>
      </c>
      <c r="AK192" s="76" t="s">
        <v>97</v>
      </c>
      <c r="AL192" s="77" t="s">
        <v>97</v>
      </c>
      <c r="AM192" s="78" t="s">
        <v>97</v>
      </c>
      <c r="AN192" s="74"/>
      <c r="AO192" s="72">
        <v>4</v>
      </c>
      <c r="AP192" s="73"/>
      <c r="AQ192" s="79" t="s">
        <v>97</v>
      </c>
      <c r="AR192" s="77" t="s">
        <v>97</v>
      </c>
      <c r="AS192" s="77" t="s">
        <v>97</v>
      </c>
      <c r="AT192" s="77" t="s">
        <v>97</v>
      </c>
      <c r="AU192" s="78" t="s">
        <v>97</v>
      </c>
      <c r="AV192" s="152">
        <f t="shared" ref="AV192:AV196" si="113">SUM(AW192:BE192)</f>
        <v>1</v>
      </c>
      <c r="AW192" s="120"/>
      <c r="AX192" s="120"/>
      <c r="AY192" s="120"/>
      <c r="AZ192" s="120"/>
      <c r="BA192" s="120">
        <v>1</v>
      </c>
      <c r="BB192" s="120"/>
      <c r="BC192" s="120"/>
      <c r="BD192" s="120"/>
      <c r="BE192" s="121"/>
    </row>
    <row r="193" spans="1:57" ht="48" thickBot="1" x14ac:dyDescent="0.3">
      <c r="A193" s="1343"/>
      <c r="B193" s="1567"/>
      <c r="C193" s="1576"/>
      <c r="D193" s="710" t="s">
        <v>490</v>
      </c>
      <c r="E193" s="1301"/>
      <c r="F193" s="1304"/>
      <c r="G193" s="850">
        <f t="shared" si="66"/>
        <v>0</v>
      </c>
      <c r="H193" s="402">
        <f t="shared" si="111"/>
        <v>0</v>
      </c>
      <c r="I193" s="319"/>
      <c r="J193" s="319"/>
      <c r="K193" s="319"/>
      <c r="L193" s="338"/>
      <c r="M193" s="750">
        <f t="shared" ref="M193:M196" si="114">IF(AND(SUM(N193:R193)=SUM(Y193:Z193),SUM(S193:X193)=SUM(Y193:Z193)),SUM(N193:R193),"ПЕРЕВІРТЕ ПРАВИЛЬНІСТЬ ДАНИХ")</f>
        <v>0</v>
      </c>
      <c r="N193" s="1030"/>
      <c r="O193" s="1030"/>
      <c r="P193" s="1030"/>
      <c r="Q193" s="1030"/>
      <c r="R193" s="1034"/>
      <c r="S193" s="1025"/>
      <c r="T193" s="1025"/>
      <c r="U193" s="1025"/>
      <c r="V193" s="1044"/>
      <c r="W193" s="1044"/>
      <c r="X193" s="1026"/>
      <c r="Y193" s="1047"/>
      <c r="Z193" s="1026"/>
      <c r="AA193" s="1027"/>
      <c r="AB193" s="1028"/>
      <c r="AC193" s="1028"/>
      <c r="AD193" s="1028"/>
      <c r="AE193" s="1028"/>
      <c r="AF193" s="1029"/>
      <c r="AG193" s="1019"/>
      <c r="AH193" s="1048"/>
      <c r="AI193" s="337"/>
      <c r="AJ193" s="390">
        <f t="shared" si="112"/>
        <v>0</v>
      </c>
      <c r="AK193" s="327" t="s">
        <v>98</v>
      </c>
      <c r="AL193" s="328" t="s">
        <v>98</v>
      </c>
      <c r="AM193" s="329" t="s">
        <v>98</v>
      </c>
      <c r="AN193" s="330"/>
      <c r="AO193" s="328"/>
      <c r="AP193" s="329"/>
      <c r="AQ193" s="330" t="s">
        <v>97</v>
      </c>
      <c r="AR193" s="328" t="s">
        <v>97</v>
      </c>
      <c r="AS193" s="328" t="s">
        <v>97</v>
      </c>
      <c r="AT193" s="328" t="s">
        <v>97</v>
      </c>
      <c r="AU193" s="329" t="s">
        <v>97</v>
      </c>
      <c r="AV193" s="152">
        <f t="shared" si="113"/>
        <v>0</v>
      </c>
      <c r="AW193" s="167"/>
      <c r="AX193" s="167"/>
      <c r="AY193" s="167"/>
      <c r="AZ193" s="167"/>
      <c r="BA193" s="167"/>
      <c r="BB193" s="167"/>
      <c r="BC193" s="167"/>
      <c r="BD193" s="167"/>
      <c r="BE193" s="130"/>
    </row>
    <row r="194" spans="1:57" ht="32.25" thickBot="1" x14ac:dyDescent="0.3">
      <c r="A194" s="1343"/>
      <c r="B194" s="1567"/>
      <c r="C194" s="1576"/>
      <c r="D194" s="710" t="s">
        <v>486</v>
      </c>
      <c r="E194" s="1301"/>
      <c r="F194" s="1304"/>
      <c r="G194" s="850">
        <f t="shared" si="66"/>
        <v>0</v>
      </c>
      <c r="H194" s="402">
        <f t="shared" si="111"/>
        <v>0</v>
      </c>
      <c r="I194" s="319"/>
      <c r="J194" s="319"/>
      <c r="K194" s="319"/>
      <c r="L194" s="338"/>
      <c r="M194" s="750">
        <f t="shared" si="114"/>
        <v>0</v>
      </c>
      <c r="N194" s="1030"/>
      <c r="O194" s="1030"/>
      <c r="P194" s="1030"/>
      <c r="Q194" s="1030"/>
      <c r="R194" s="1034"/>
      <c r="S194" s="1025"/>
      <c r="T194" s="1025"/>
      <c r="U194" s="1025"/>
      <c r="V194" s="1044"/>
      <c r="W194" s="1044"/>
      <c r="X194" s="1026"/>
      <c r="Y194" s="1047"/>
      <c r="Z194" s="1026"/>
      <c r="AA194" s="1027"/>
      <c r="AB194" s="1028"/>
      <c r="AC194" s="1028"/>
      <c r="AD194" s="1028"/>
      <c r="AE194" s="1028"/>
      <c r="AF194" s="1029"/>
      <c r="AG194" s="1019"/>
      <c r="AH194" s="1048"/>
      <c r="AI194" s="337"/>
      <c r="AJ194" s="390">
        <f>SUM(AK194:AM194)</f>
        <v>0</v>
      </c>
      <c r="AK194" s="327"/>
      <c r="AL194" s="328"/>
      <c r="AM194" s="329"/>
      <c r="AN194" s="330" t="s">
        <v>97</v>
      </c>
      <c r="AO194" s="328" t="s">
        <v>97</v>
      </c>
      <c r="AP194" s="329" t="s">
        <v>97</v>
      </c>
      <c r="AQ194" s="330" t="s">
        <v>97</v>
      </c>
      <c r="AR194" s="328" t="s">
        <v>97</v>
      </c>
      <c r="AS194" s="328" t="s">
        <v>97</v>
      </c>
      <c r="AT194" s="328" t="s">
        <v>97</v>
      </c>
      <c r="AU194" s="329" t="s">
        <v>97</v>
      </c>
      <c r="AV194" s="152">
        <f t="shared" si="113"/>
        <v>0</v>
      </c>
      <c r="AW194" s="167"/>
      <c r="AX194" s="167"/>
      <c r="AY194" s="167"/>
      <c r="AZ194" s="167"/>
      <c r="BA194" s="167"/>
      <c r="BB194" s="167"/>
      <c r="BC194" s="167"/>
      <c r="BD194" s="167"/>
      <c r="BE194" s="130"/>
    </row>
    <row r="195" spans="1:57" ht="32.25" thickBot="1" x14ac:dyDescent="0.3">
      <c r="A195" s="1343"/>
      <c r="B195" s="1567"/>
      <c r="C195" s="1576"/>
      <c r="D195" s="710" t="s">
        <v>15</v>
      </c>
      <c r="E195" s="1301"/>
      <c r="F195" s="1304"/>
      <c r="G195" s="850">
        <f t="shared" si="66"/>
        <v>124</v>
      </c>
      <c r="H195" s="402">
        <f t="shared" si="111"/>
        <v>1</v>
      </c>
      <c r="I195" s="319">
        <v>1</v>
      </c>
      <c r="J195" s="319"/>
      <c r="K195" s="319"/>
      <c r="L195" s="338"/>
      <c r="M195" s="750">
        <f t="shared" si="114"/>
        <v>122</v>
      </c>
      <c r="N195" s="1030"/>
      <c r="O195" s="1030"/>
      <c r="P195" s="1030"/>
      <c r="Q195" s="1030"/>
      <c r="R195" s="1034">
        <v>122</v>
      </c>
      <c r="S195" s="1025">
        <v>22</v>
      </c>
      <c r="T195" s="1025"/>
      <c r="U195" s="1025"/>
      <c r="V195" s="1044">
        <v>96</v>
      </c>
      <c r="W195" s="1044">
        <v>4</v>
      </c>
      <c r="X195" s="1026"/>
      <c r="Y195" s="1047">
        <v>94</v>
      </c>
      <c r="Z195" s="1026">
        <v>28</v>
      </c>
      <c r="AA195" s="1027"/>
      <c r="AB195" s="1028">
        <v>53</v>
      </c>
      <c r="AC195" s="1028">
        <v>51</v>
      </c>
      <c r="AD195" s="1028">
        <v>2</v>
      </c>
      <c r="AE195" s="1028">
        <v>79</v>
      </c>
      <c r="AF195" s="1029"/>
      <c r="AG195" s="1019" t="s">
        <v>702</v>
      </c>
      <c r="AH195" s="1048">
        <v>41</v>
      </c>
      <c r="AI195" s="337">
        <v>78.2</v>
      </c>
      <c r="AJ195" s="390">
        <f t="shared" ref="AJ195:AJ196" si="115">SUM(AQ195:AU195)</f>
        <v>122</v>
      </c>
      <c r="AK195" s="327" t="s">
        <v>98</v>
      </c>
      <c r="AL195" s="328" t="s">
        <v>98</v>
      </c>
      <c r="AM195" s="329" t="s">
        <v>98</v>
      </c>
      <c r="AN195" s="330" t="s">
        <v>97</v>
      </c>
      <c r="AO195" s="328" t="s">
        <v>97</v>
      </c>
      <c r="AP195" s="329" t="s">
        <v>97</v>
      </c>
      <c r="AQ195" s="330">
        <v>30</v>
      </c>
      <c r="AR195" s="328">
        <v>34</v>
      </c>
      <c r="AS195" s="328">
        <v>53</v>
      </c>
      <c r="AT195" s="328">
        <v>5</v>
      </c>
      <c r="AU195" s="329"/>
      <c r="AV195" s="152">
        <f t="shared" si="113"/>
        <v>2</v>
      </c>
      <c r="AW195" s="167"/>
      <c r="AX195" s="167">
        <v>1</v>
      </c>
      <c r="AY195" s="167"/>
      <c r="AZ195" s="167"/>
      <c r="BA195" s="167"/>
      <c r="BB195" s="167"/>
      <c r="BC195" s="167">
        <v>1</v>
      </c>
      <c r="BD195" s="167"/>
      <c r="BE195" s="130"/>
    </row>
    <row r="196" spans="1:57" ht="32.25" thickBot="1" x14ac:dyDescent="0.3">
      <c r="A196" s="1343"/>
      <c r="B196" s="1588"/>
      <c r="C196" s="1587"/>
      <c r="D196" s="711" t="s">
        <v>491</v>
      </c>
      <c r="E196" s="1302"/>
      <c r="F196" s="1305"/>
      <c r="G196" s="851">
        <f t="shared" si="66"/>
        <v>0</v>
      </c>
      <c r="H196" s="160">
        <f t="shared" si="111"/>
        <v>0</v>
      </c>
      <c r="I196" s="92"/>
      <c r="J196" s="92"/>
      <c r="K196" s="92"/>
      <c r="L196" s="101"/>
      <c r="M196" s="210">
        <f t="shared" si="114"/>
        <v>0</v>
      </c>
      <c r="N196" s="1039"/>
      <c r="O196" s="1039"/>
      <c r="P196" s="1039"/>
      <c r="Q196" s="1039"/>
      <c r="R196" s="1040"/>
      <c r="S196" s="1052"/>
      <c r="T196" s="1052"/>
      <c r="U196" s="1052"/>
      <c r="V196" s="1039"/>
      <c r="W196" s="1039"/>
      <c r="X196" s="1040"/>
      <c r="Y196" s="1038"/>
      <c r="Z196" s="1040"/>
      <c r="AA196" s="1049"/>
      <c r="AB196" s="839"/>
      <c r="AC196" s="839"/>
      <c r="AD196" s="839"/>
      <c r="AE196" s="839"/>
      <c r="AF196" s="840"/>
      <c r="AG196" s="1049"/>
      <c r="AH196" s="1050"/>
      <c r="AI196" s="832"/>
      <c r="AJ196" s="170">
        <f t="shared" si="115"/>
        <v>0</v>
      </c>
      <c r="AK196" s="345" t="s">
        <v>97</v>
      </c>
      <c r="AL196" s="97" t="s">
        <v>97</v>
      </c>
      <c r="AM196" s="98" t="s">
        <v>97</v>
      </c>
      <c r="AN196" s="99" t="s">
        <v>97</v>
      </c>
      <c r="AO196" s="97" t="s">
        <v>98</v>
      </c>
      <c r="AP196" s="98" t="s">
        <v>98</v>
      </c>
      <c r="AQ196" s="100"/>
      <c r="AR196" s="92"/>
      <c r="AS196" s="92"/>
      <c r="AT196" s="92"/>
      <c r="AU196" s="93"/>
      <c r="AV196" s="171">
        <f t="shared" si="113"/>
        <v>0</v>
      </c>
      <c r="AW196" s="128"/>
      <c r="AX196" s="128"/>
      <c r="AY196" s="128"/>
      <c r="AZ196" s="128"/>
      <c r="BA196" s="128"/>
      <c r="BB196" s="128"/>
      <c r="BC196" s="128"/>
      <c r="BD196" s="128"/>
      <c r="BE196" s="129"/>
    </row>
    <row r="197" spans="1:57" ht="31.9" customHeight="1" thickBot="1" x14ac:dyDescent="0.3">
      <c r="A197" s="1343"/>
      <c r="B197" s="1565" t="s">
        <v>703</v>
      </c>
      <c r="C197" s="1582" t="s">
        <v>511</v>
      </c>
      <c r="D197" s="709" t="s">
        <v>485</v>
      </c>
      <c r="E197" s="1300">
        <v>1163</v>
      </c>
      <c r="F197" s="1303">
        <f>E197-SUM(M197:M211)</f>
        <v>-194</v>
      </c>
      <c r="G197" s="852">
        <f t="shared" si="66"/>
        <v>97</v>
      </c>
      <c r="H197" s="147">
        <v>1</v>
      </c>
      <c r="I197" s="72">
        <v>1</v>
      </c>
      <c r="J197" s="72"/>
      <c r="K197" s="72"/>
      <c r="L197" s="75"/>
      <c r="M197" s="199">
        <v>96</v>
      </c>
      <c r="N197" s="1020">
        <v>96</v>
      </c>
      <c r="O197" s="1020"/>
      <c r="P197" s="1020"/>
      <c r="Q197" s="1020"/>
      <c r="R197" s="1024"/>
      <c r="S197" s="1051">
        <v>1</v>
      </c>
      <c r="T197" s="1051"/>
      <c r="U197" s="1051"/>
      <c r="V197" s="1020">
        <v>93</v>
      </c>
      <c r="W197" s="1020">
        <v>2</v>
      </c>
      <c r="X197" s="1024"/>
      <c r="Y197" s="1022">
        <v>71</v>
      </c>
      <c r="Z197" s="1024">
        <v>25</v>
      </c>
      <c r="AA197" s="1045"/>
      <c r="AB197" s="835">
        <v>36</v>
      </c>
      <c r="AC197" s="835">
        <v>36</v>
      </c>
      <c r="AD197" s="835">
        <v>4</v>
      </c>
      <c r="AE197" s="835">
        <v>38</v>
      </c>
      <c r="AF197" s="836">
        <v>2</v>
      </c>
      <c r="AG197" s="1045">
        <v>36</v>
      </c>
      <c r="AH197" s="1046">
        <v>20</v>
      </c>
      <c r="AI197" s="143">
        <v>12</v>
      </c>
      <c r="AJ197" s="151">
        <v>95</v>
      </c>
      <c r="AK197" s="76" t="s">
        <v>97</v>
      </c>
      <c r="AL197" s="77" t="s">
        <v>97</v>
      </c>
      <c r="AM197" s="78" t="s">
        <v>97</v>
      </c>
      <c r="AN197" s="74">
        <v>10</v>
      </c>
      <c r="AO197" s="72">
        <v>83</v>
      </c>
      <c r="AP197" s="73">
        <v>2</v>
      </c>
      <c r="AQ197" s="79" t="s">
        <v>97</v>
      </c>
      <c r="AR197" s="77" t="s">
        <v>97</v>
      </c>
      <c r="AS197" s="77" t="s">
        <v>97</v>
      </c>
      <c r="AT197" s="77" t="s">
        <v>97</v>
      </c>
      <c r="AU197" s="78" t="s">
        <v>97</v>
      </c>
      <c r="AV197" s="152">
        <v>1</v>
      </c>
      <c r="AW197" s="120"/>
      <c r="AX197" s="120"/>
      <c r="AY197" s="120"/>
      <c r="AZ197" s="120"/>
      <c r="BA197" s="120">
        <v>1</v>
      </c>
      <c r="BB197" s="120"/>
      <c r="BC197" s="120"/>
      <c r="BD197" s="120"/>
      <c r="BE197" s="121"/>
    </row>
    <row r="198" spans="1:57" ht="48" thickBot="1" x14ac:dyDescent="0.3">
      <c r="A198" s="1343"/>
      <c r="B198" s="1567"/>
      <c r="C198" s="1584"/>
      <c r="D198" s="710" t="s">
        <v>490</v>
      </c>
      <c r="E198" s="1301"/>
      <c r="F198" s="1304"/>
      <c r="G198" s="850">
        <f t="shared" si="66"/>
        <v>0</v>
      </c>
      <c r="H198" s="402">
        <f>SUM(I198:L198)</f>
        <v>0</v>
      </c>
      <c r="I198" s="319"/>
      <c r="J198" s="319"/>
      <c r="K198" s="319"/>
      <c r="L198" s="338"/>
      <c r="M198" s="750">
        <f t="shared" ref="M198:M211" si="116">IF(AND(SUM(N198:R198)=SUM(Y198:Z198),SUM(S198:X198)=SUM(Y198:Z198)),SUM(N198:R198),"ПЕРЕВІРТЕ ПРАВИЛЬНІСТЬ ДАНИХ")</f>
        <v>0</v>
      </c>
      <c r="N198" s="1030"/>
      <c r="O198" s="1030"/>
      <c r="P198" s="1030"/>
      <c r="Q198" s="1030"/>
      <c r="R198" s="1034"/>
      <c r="S198" s="1025"/>
      <c r="T198" s="1025"/>
      <c r="U198" s="1025"/>
      <c r="V198" s="1044"/>
      <c r="W198" s="1044"/>
      <c r="X198" s="1026"/>
      <c r="Y198" s="1047"/>
      <c r="Z198" s="1026"/>
      <c r="AA198" s="1027"/>
      <c r="AB198" s="1028"/>
      <c r="AC198" s="1028"/>
      <c r="AD198" s="1028"/>
      <c r="AE198" s="1028"/>
      <c r="AF198" s="1029"/>
      <c r="AG198" s="1019"/>
      <c r="AH198" s="1048"/>
      <c r="AI198" s="337"/>
      <c r="AJ198" s="390">
        <f>SUM(AN198:AP198)</f>
        <v>0</v>
      </c>
      <c r="AK198" s="327" t="s">
        <v>98</v>
      </c>
      <c r="AL198" s="328" t="s">
        <v>98</v>
      </c>
      <c r="AM198" s="329" t="s">
        <v>98</v>
      </c>
      <c r="AN198" s="330"/>
      <c r="AO198" s="328"/>
      <c r="AP198" s="329"/>
      <c r="AQ198" s="330" t="s">
        <v>97</v>
      </c>
      <c r="AR198" s="328" t="s">
        <v>97</v>
      </c>
      <c r="AS198" s="328" t="s">
        <v>97</v>
      </c>
      <c r="AT198" s="328" t="s">
        <v>97</v>
      </c>
      <c r="AU198" s="329" t="s">
        <v>97</v>
      </c>
      <c r="AV198" s="152">
        <f t="shared" ref="AV198:AV211" si="117">SUM(AW198:BE198)</f>
        <v>0</v>
      </c>
      <c r="AW198" s="167"/>
      <c r="AX198" s="167"/>
      <c r="AY198" s="167"/>
      <c r="AZ198" s="167"/>
      <c r="BA198" s="167"/>
      <c r="BB198" s="167"/>
      <c r="BC198" s="167"/>
      <c r="BD198" s="167"/>
      <c r="BE198" s="130"/>
    </row>
    <row r="199" spans="1:57" ht="32.25" thickBot="1" x14ac:dyDescent="0.3">
      <c r="A199" s="1343"/>
      <c r="B199" s="1567"/>
      <c r="C199" s="1584"/>
      <c r="D199" s="710" t="s">
        <v>486</v>
      </c>
      <c r="E199" s="1301"/>
      <c r="F199" s="1304"/>
      <c r="G199" s="850">
        <f t="shared" si="66"/>
        <v>0</v>
      </c>
      <c r="H199" s="402">
        <f t="shared" ref="H199" si="118">SUM(I199:L199)</f>
        <v>0</v>
      </c>
      <c r="I199" s="319"/>
      <c r="J199" s="319"/>
      <c r="K199" s="319"/>
      <c r="L199" s="338"/>
      <c r="M199" s="750">
        <f t="shared" si="116"/>
        <v>0</v>
      </c>
      <c r="N199" s="1030"/>
      <c r="O199" s="1030"/>
      <c r="P199" s="1030"/>
      <c r="Q199" s="1030"/>
      <c r="R199" s="1034"/>
      <c r="S199" s="1025"/>
      <c r="T199" s="1025"/>
      <c r="U199" s="1025"/>
      <c r="V199" s="1044"/>
      <c r="W199" s="1044"/>
      <c r="X199" s="1026"/>
      <c r="Y199" s="1047"/>
      <c r="Z199" s="1026"/>
      <c r="AA199" s="1027"/>
      <c r="AB199" s="1028"/>
      <c r="AC199" s="1028"/>
      <c r="AD199" s="1028"/>
      <c r="AE199" s="1028"/>
      <c r="AF199" s="1029"/>
      <c r="AG199" s="1019"/>
      <c r="AH199" s="1048"/>
      <c r="AI199" s="337"/>
      <c r="AJ199" s="390">
        <f>SUM(AK199:AM199)</f>
        <v>0</v>
      </c>
      <c r="AK199" s="327"/>
      <c r="AL199" s="328"/>
      <c r="AM199" s="329"/>
      <c r="AN199" s="330" t="s">
        <v>97</v>
      </c>
      <c r="AO199" s="328" t="s">
        <v>97</v>
      </c>
      <c r="AP199" s="329" t="s">
        <v>97</v>
      </c>
      <c r="AQ199" s="330" t="s">
        <v>97</v>
      </c>
      <c r="AR199" s="328" t="s">
        <v>97</v>
      </c>
      <c r="AS199" s="328" t="s">
        <v>97</v>
      </c>
      <c r="AT199" s="328" t="s">
        <v>97</v>
      </c>
      <c r="AU199" s="329" t="s">
        <v>97</v>
      </c>
      <c r="AV199" s="152">
        <f t="shared" si="117"/>
        <v>0</v>
      </c>
      <c r="AW199" s="167"/>
      <c r="AX199" s="167"/>
      <c r="AY199" s="167"/>
      <c r="AZ199" s="167"/>
      <c r="BA199" s="167"/>
      <c r="BB199" s="167"/>
      <c r="BC199" s="167"/>
      <c r="BD199" s="167"/>
      <c r="BE199" s="130"/>
    </row>
    <row r="200" spans="1:57" ht="32.25" thickBot="1" x14ac:dyDescent="0.3">
      <c r="A200" s="1343"/>
      <c r="B200" s="1567"/>
      <c r="C200" s="1584"/>
      <c r="D200" s="710" t="s">
        <v>15</v>
      </c>
      <c r="E200" s="1301"/>
      <c r="F200" s="1304"/>
      <c r="G200" s="850">
        <f t="shared" ref="G200:G268" si="119">SUM(M200,AV200)</f>
        <v>731</v>
      </c>
      <c r="H200" s="402">
        <v>22</v>
      </c>
      <c r="I200" s="319">
        <v>22</v>
      </c>
      <c r="J200" s="319"/>
      <c r="K200" s="319"/>
      <c r="L200" s="338"/>
      <c r="M200" s="750">
        <v>722</v>
      </c>
      <c r="N200" s="1030">
        <v>722</v>
      </c>
      <c r="O200" s="1030"/>
      <c r="P200" s="1030"/>
      <c r="Q200" s="1030"/>
      <c r="R200" s="1034"/>
      <c r="S200" s="1025">
        <v>28</v>
      </c>
      <c r="T200" s="1025"/>
      <c r="U200" s="1025"/>
      <c r="V200" s="1044">
        <v>302</v>
      </c>
      <c r="W200" s="1044">
        <v>392</v>
      </c>
      <c r="X200" s="1026"/>
      <c r="Y200" s="1047">
        <v>587</v>
      </c>
      <c r="Z200" s="1026">
        <v>135</v>
      </c>
      <c r="AA200" s="1027"/>
      <c r="AB200" s="1028">
        <v>268</v>
      </c>
      <c r="AC200" s="1028">
        <v>253</v>
      </c>
      <c r="AD200" s="1028">
        <v>7</v>
      </c>
      <c r="AE200" s="1028">
        <v>205</v>
      </c>
      <c r="AF200" s="1029">
        <v>2</v>
      </c>
      <c r="AG200" s="1019">
        <v>40</v>
      </c>
      <c r="AH200" s="1048">
        <v>30</v>
      </c>
      <c r="AI200" s="337">
        <v>100</v>
      </c>
      <c r="AJ200" s="390">
        <v>694</v>
      </c>
      <c r="AK200" s="327" t="s">
        <v>98</v>
      </c>
      <c r="AL200" s="328" t="s">
        <v>98</v>
      </c>
      <c r="AM200" s="329" t="s">
        <v>98</v>
      </c>
      <c r="AN200" s="330" t="s">
        <v>97</v>
      </c>
      <c r="AO200" s="328" t="s">
        <v>97</v>
      </c>
      <c r="AP200" s="329" t="s">
        <v>97</v>
      </c>
      <c r="AQ200" s="330">
        <v>47</v>
      </c>
      <c r="AR200" s="328">
        <v>287</v>
      </c>
      <c r="AS200" s="328">
        <v>348</v>
      </c>
      <c r="AT200" s="328">
        <v>12</v>
      </c>
      <c r="AU200" s="329">
        <v>0</v>
      </c>
      <c r="AV200" s="152">
        <v>9</v>
      </c>
      <c r="AW200" s="167"/>
      <c r="AX200" s="167"/>
      <c r="AY200" s="167"/>
      <c r="AZ200" s="167"/>
      <c r="BA200" s="167">
        <v>6</v>
      </c>
      <c r="BB200" s="167"/>
      <c r="BC200" s="167"/>
      <c r="BD200" s="167">
        <v>3</v>
      </c>
      <c r="BE200" s="130"/>
    </row>
    <row r="201" spans="1:57" ht="32.25" thickBot="1" x14ac:dyDescent="0.3">
      <c r="A201" s="1343"/>
      <c r="B201" s="1588"/>
      <c r="C201" s="1584"/>
      <c r="D201" s="711" t="s">
        <v>491</v>
      </c>
      <c r="E201" s="1301"/>
      <c r="F201" s="1304"/>
      <c r="G201" s="851">
        <f t="shared" si="119"/>
        <v>0</v>
      </c>
      <c r="H201" s="160">
        <f t="shared" ref="H201:H204" si="120">SUM(I201:L201)</f>
        <v>0</v>
      </c>
      <c r="I201" s="92"/>
      <c r="J201" s="92"/>
      <c r="K201" s="92"/>
      <c r="L201" s="101"/>
      <c r="M201" s="210">
        <f t="shared" si="116"/>
        <v>0</v>
      </c>
      <c r="N201" s="1039"/>
      <c r="O201" s="1039"/>
      <c r="P201" s="1039"/>
      <c r="Q201" s="1039"/>
      <c r="R201" s="1040"/>
      <c r="S201" s="1052"/>
      <c r="T201" s="1052"/>
      <c r="U201" s="1052"/>
      <c r="V201" s="1039"/>
      <c r="W201" s="1039"/>
      <c r="X201" s="1040"/>
      <c r="Y201" s="1038"/>
      <c r="Z201" s="1040"/>
      <c r="AA201" s="1049"/>
      <c r="AB201" s="839"/>
      <c r="AC201" s="839"/>
      <c r="AD201" s="839"/>
      <c r="AE201" s="839"/>
      <c r="AF201" s="840"/>
      <c r="AG201" s="1049"/>
      <c r="AH201" s="1050"/>
      <c r="AI201" s="832"/>
      <c r="AJ201" s="170">
        <f>SUM(AQ201:AU201)</f>
        <v>0</v>
      </c>
      <c r="AK201" s="345" t="s">
        <v>97</v>
      </c>
      <c r="AL201" s="97" t="s">
        <v>97</v>
      </c>
      <c r="AM201" s="98" t="s">
        <v>97</v>
      </c>
      <c r="AN201" s="99" t="s">
        <v>97</v>
      </c>
      <c r="AO201" s="97" t="s">
        <v>98</v>
      </c>
      <c r="AP201" s="98" t="s">
        <v>98</v>
      </c>
      <c r="AQ201" s="100"/>
      <c r="AR201" s="92"/>
      <c r="AS201" s="92"/>
      <c r="AT201" s="92"/>
      <c r="AU201" s="93"/>
      <c r="AV201" s="171">
        <f t="shared" si="117"/>
        <v>0</v>
      </c>
      <c r="AW201" s="128"/>
      <c r="AX201" s="128"/>
      <c r="AY201" s="128"/>
      <c r="AZ201" s="128"/>
      <c r="BA201" s="128"/>
      <c r="BB201" s="128"/>
      <c r="BC201" s="128"/>
      <c r="BD201" s="128"/>
      <c r="BE201" s="129"/>
    </row>
    <row r="202" spans="1:57" ht="32.25" thickBot="1" x14ac:dyDescent="0.3">
      <c r="A202" s="1343"/>
      <c r="B202" s="1565" t="s">
        <v>704</v>
      </c>
      <c r="C202" s="1584"/>
      <c r="D202" s="709" t="s">
        <v>485</v>
      </c>
      <c r="E202" s="1301"/>
      <c r="F202" s="1304"/>
      <c r="G202" s="852">
        <f t="shared" si="119"/>
        <v>0</v>
      </c>
      <c r="H202" s="147">
        <f t="shared" si="120"/>
        <v>0</v>
      </c>
      <c r="I202" s="72"/>
      <c r="J202" s="72"/>
      <c r="K202" s="72"/>
      <c r="L202" s="75"/>
      <c r="M202" s="199">
        <f t="shared" si="116"/>
        <v>0</v>
      </c>
      <c r="N202" s="1020"/>
      <c r="O202" s="1020"/>
      <c r="P202" s="1020"/>
      <c r="Q202" s="1020"/>
      <c r="R202" s="1024"/>
      <c r="S202" s="1051"/>
      <c r="T202" s="1051"/>
      <c r="U202" s="1051"/>
      <c r="V202" s="1020"/>
      <c r="W202" s="1020"/>
      <c r="X202" s="1024"/>
      <c r="Y202" s="1022"/>
      <c r="Z202" s="1024"/>
      <c r="AA202" s="1045"/>
      <c r="AB202" s="835"/>
      <c r="AC202" s="835"/>
      <c r="AD202" s="835"/>
      <c r="AE202" s="835"/>
      <c r="AF202" s="836"/>
      <c r="AG202" s="1045"/>
      <c r="AH202" s="1046"/>
      <c r="AI202" s="143"/>
      <c r="AJ202" s="151">
        <f>SUM(AN202:AP202)</f>
        <v>0</v>
      </c>
      <c r="AK202" s="76" t="s">
        <v>97</v>
      </c>
      <c r="AL202" s="77" t="s">
        <v>97</v>
      </c>
      <c r="AM202" s="78" t="s">
        <v>97</v>
      </c>
      <c r="AN202" s="74"/>
      <c r="AO202" s="72"/>
      <c r="AP202" s="73"/>
      <c r="AQ202" s="79" t="s">
        <v>97</v>
      </c>
      <c r="AR202" s="77" t="s">
        <v>97</v>
      </c>
      <c r="AS202" s="77" t="s">
        <v>97</v>
      </c>
      <c r="AT202" s="77" t="s">
        <v>97</v>
      </c>
      <c r="AU202" s="78" t="s">
        <v>97</v>
      </c>
      <c r="AV202" s="152">
        <f t="shared" si="117"/>
        <v>0</v>
      </c>
      <c r="AW202" s="120"/>
      <c r="AX202" s="120"/>
      <c r="AY202" s="120"/>
      <c r="AZ202" s="120"/>
      <c r="BA202" s="120"/>
      <c r="BB202" s="120"/>
      <c r="BC202" s="120"/>
      <c r="BD202" s="120"/>
      <c r="BE202" s="121"/>
    </row>
    <row r="203" spans="1:57" ht="48" thickBot="1" x14ac:dyDescent="0.3">
      <c r="A203" s="1343"/>
      <c r="B203" s="1567"/>
      <c r="C203" s="1584"/>
      <c r="D203" s="710" t="s">
        <v>490</v>
      </c>
      <c r="E203" s="1301"/>
      <c r="F203" s="1304"/>
      <c r="G203" s="850">
        <f t="shared" si="119"/>
        <v>0</v>
      </c>
      <c r="H203" s="402">
        <f t="shared" si="120"/>
        <v>0</v>
      </c>
      <c r="I203" s="319"/>
      <c r="J203" s="319"/>
      <c r="K203" s="319"/>
      <c r="L203" s="338"/>
      <c r="M203" s="750">
        <f t="shared" si="116"/>
        <v>0</v>
      </c>
      <c r="N203" s="1030"/>
      <c r="O203" s="1030"/>
      <c r="P203" s="1030"/>
      <c r="Q203" s="1030"/>
      <c r="R203" s="1034"/>
      <c r="S203" s="1025"/>
      <c r="T203" s="1025"/>
      <c r="U203" s="1025"/>
      <c r="V203" s="1044"/>
      <c r="W203" s="1044"/>
      <c r="X203" s="1026"/>
      <c r="Y203" s="1047"/>
      <c r="Z203" s="1026"/>
      <c r="AA203" s="1027"/>
      <c r="AB203" s="1028"/>
      <c r="AC203" s="1028"/>
      <c r="AD203" s="1028"/>
      <c r="AE203" s="1028"/>
      <c r="AF203" s="1029"/>
      <c r="AG203" s="1019"/>
      <c r="AH203" s="1048"/>
      <c r="AI203" s="337"/>
      <c r="AJ203" s="390">
        <f>SUM(AN203:AP203)</f>
        <v>0</v>
      </c>
      <c r="AK203" s="327" t="s">
        <v>98</v>
      </c>
      <c r="AL203" s="328" t="s">
        <v>98</v>
      </c>
      <c r="AM203" s="329" t="s">
        <v>98</v>
      </c>
      <c r="AN203" s="330"/>
      <c r="AO203" s="328"/>
      <c r="AP203" s="329"/>
      <c r="AQ203" s="330" t="s">
        <v>97</v>
      </c>
      <c r="AR203" s="328" t="s">
        <v>97</v>
      </c>
      <c r="AS203" s="328" t="s">
        <v>97</v>
      </c>
      <c r="AT203" s="328" t="s">
        <v>97</v>
      </c>
      <c r="AU203" s="329" t="s">
        <v>97</v>
      </c>
      <c r="AV203" s="152">
        <f t="shared" si="117"/>
        <v>0</v>
      </c>
      <c r="AW203" s="167"/>
      <c r="AX203" s="167"/>
      <c r="AY203" s="167"/>
      <c r="AZ203" s="167"/>
      <c r="BA203" s="167"/>
      <c r="BB203" s="167"/>
      <c r="BC203" s="167"/>
      <c r="BD203" s="167"/>
      <c r="BE203" s="130"/>
    </row>
    <row r="204" spans="1:57" ht="32.25" thickBot="1" x14ac:dyDescent="0.3">
      <c r="A204" s="1343"/>
      <c r="B204" s="1567"/>
      <c r="C204" s="1584"/>
      <c r="D204" s="710" t="s">
        <v>486</v>
      </c>
      <c r="E204" s="1301"/>
      <c r="F204" s="1304"/>
      <c r="G204" s="850">
        <f t="shared" si="119"/>
        <v>0</v>
      </c>
      <c r="H204" s="402">
        <f t="shared" si="120"/>
        <v>0</v>
      </c>
      <c r="I204" s="319"/>
      <c r="J204" s="319"/>
      <c r="K204" s="319"/>
      <c r="L204" s="338"/>
      <c r="M204" s="750">
        <f t="shared" si="116"/>
        <v>0</v>
      </c>
      <c r="N204" s="1030"/>
      <c r="O204" s="1030"/>
      <c r="P204" s="1030"/>
      <c r="Q204" s="1030"/>
      <c r="R204" s="1034"/>
      <c r="S204" s="1025"/>
      <c r="T204" s="1025"/>
      <c r="U204" s="1025"/>
      <c r="V204" s="1044"/>
      <c r="W204" s="1044"/>
      <c r="X204" s="1026"/>
      <c r="Y204" s="1047"/>
      <c r="Z204" s="1026"/>
      <c r="AA204" s="1027"/>
      <c r="AB204" s="1028"/>
      <c r="AC204" s="1028"/>
      <c r="AD204" s="1028"/>
      <c r="AE204" s="1028"/>
      <c r="AF204" s="1029"/>
      <c r="AG204" s="1019"/>
      <c r="AH204" s="1048"/>
      <c r="AI204" s="337"/>
      <c r="AJ204" s="390">
        <f>SUM(AK204:AM204)</f>
        <v>0</v>
      </c>
      <c r="AK204" s="327"/>
      <c r="AL204" s="328"/>
      <c r="AM204" s="329"/>
      <c r="AN204" s="330" t="s">
        <v>97</v>
      </c>
      <c r="AO204" s="328" t="s">
        <v>97</v>
      </c>
      <c r="AP204" s="329" t="s">
        <v>97</v>
      </c>
      <c r="AQ204" s="330" t="s">
        <v>97</v>
      </c>
      <c r="AR204" s="328" t="s">
        <v>97</v>
      </c>
      <c r="AS204" s="328" t="s">
        <v>97</v>
      </c>
      <c r="AT204" s="328" t="s">
        <v>97</v>
      </c>
      <c r="AU204" s="329" t="s">
        <v>97</v>
      </c>
      <c r="AV204" s="152">
        <f t="shared" si="117"/>
        <v>0</v>
      </c>
      <c r="AW204" s="167"/>
      <c r="AX204" s="167"/>
      <c r="AY204" s="167"/>
      <c r="AZ204" s="167"/>
      <c r="BA204" s="167"/>
      <c r="BB204" s="167"/>
      <c r="BC204" s="167"/>
      <c r="BD204" s="167"/>
      <c r="BE204" s="130"/>
    </row>
    <row r="205" spans="1:57" ht="32.25" thickBot="1" x14ac:dyDescent="0.3">
      <c r="A205" s="1343"/>
      <c r="B205" s="1567"/>
      <c r="C205" s="1584"/>
      <c r="D205" s="710" t="s">
        <v>15</v>
      </c>
      <c r="E205" s="1301"/>
      <c r="F205" s="1304"/>
      <c r="G205" s="850">
        <f t="shared" si="119"/>
        <v>345</v>
      </c>
      <c r="H205" s="402">
        <v>5</v>
      </c>
      <c r="I205" s="319">
        <v>4</v>
      </c>
      <c r="J205" s="319"/>
      <c r="K205" s="319">
        <v>1</v>
      </c>
      <c r="L205" s="338"/>
      <c r="M205" s="750">
        <v>338</v>
      </c>
      <c r="N205" s="1030">
        <v>169</v>
      </c>
      <c r="O205" s="1030"/>
      <c r="P205" s="1030"/>
      <c r="Q205" s="1030"/>
      <c r="R205" s="1034">
        <v>169</v>
      </c>
      <c r="S205" s="1025"/>
      <c r="T205" s="1025"/>
      <c r="U205" s="1025"/>
      <c r="V205" s="1044">
        <v>338</v>
      </c>
      <c r="W205" s="1044"/>
      <c r="X205" s="1026"/>
      <c r="Y205" s="1047">
        <v>300</v>
      </c>
      <c r="Z205" s="1026">
        <v>38</v>
      </c>
      <c r="AA205" s="1027"/>
      <c r="AB205" s="1028">
        <v>105</v>
      </c>
      <c r="AC205" s="1028">
        <v>105</v>
      </c>
      <c r="AD205" s="1028">
        <v>28</v>
      </c>
      <c r="AE205" s="1028">
        <v>116</v>
      </c>
      <c r="AF205" s="1029">
        <v>35</v>
      </c>
      <c r="AG205" s="1019" t="s">
        <v>705</v>
      </c>
      <c r="AH205" s="1048" t="s">
        <v>706</v>
      </c>
      <c r="AI205" s="337">
        <v>92.1</v>
      </c>
      <c r="AJ205" s="390">
        <v>338</v>
      </c>
      <c r="AK205" s="327" t="s">
        <v>98</v>
      </c>
      <c r="AL205" s="328" t="s">
        <v>98</v>
      </c>
      <c r="AM205" s="329" t="s">
        <v>98</v>
      </c>
      <c r="AN205" s="330" t="s">
        <v>97</v>
      </c>
      <c r="AO205" s="328" t="s">
        <v>97</v>
      </c>
      <c r="AP205" s="329" t="s">
        <v>97</v>
      </c>
      <c r="AQ205" s="330">
        <v>32</v>
      </c>
      <c r="AR205" s="328">
        <v>49</v>
      </c>
      <c r="AS205" s="328">
        <v>254</v>
      </c>
      <c r="AT205" s="328">
        <v>3</v>
      </c>
      <c r="AU205" s="329">
        <v>0</v>
      </c>
      <c r="AV205" s="152">
        <v>7</v>
      </c>
      <c r="AW205" s="167"/>
      <c r="AX205" s="167"/>
      <c r="AY205" s="167"/>
      <c r="AZ205" s="167"/>
      <c r="BA205" s="167">
        <v>3</v>
      </c>
      <c r="BB205" s="167"/>
      <c r="BC205" s="167">
        <v>4</v>
      </c>
      <c r="BD205" s="167"/>
      <c r="BE205" s="130"/>
    </row>
    <row r="206" spans="1:57" ht="32.25" thickBot="1" x14ac:dyDescent="0.3">
      <c r="A206" s="1343"/>
      <c r="B206" s="1588"/>
      <c r="C206" s="1584"/>
      <c r="D206" s="711" t="s">
        <v>491</v>
      </c>
      <c r="E206" s="1301"/>
      <c r="F206" s="1304"/>
      <c r="G206" s="851">
        <f t="shared" si="119"/>
        <v>0</v>
      </c>
      <c r="H206" s="160">
        <f t="shared" ref="H206:H211" si="121">SUM(I206:L206)</f>
        <v>0</v>
      </c>
      <c r="I206" s="92"/>
      <c r="J206" s="92"/>
      <c r="K206" s="92"/>
      <c r="L206" s="101"/>
      <c r="M206" s="210">
        <f t="shared" si="116"/>
        <v>0</v>
      </c>
      <c r="N206" s="1039"/>
      <c r="O206" s="1039"/>
      <c r="P206" s="1039"/>
      <c r="Q206" s="1039"/>
      <c r="R206" s="1040"/>
      <c r="S206" s="1052"/>
      <c r="T206" s="1052"/>
      <c r="U206" s="1052"/>
      <c r="V206" s="1039"/>
      <c r="W206" s="1039"/>
      <c r="X206" s="1040"/>
      <c r="Y206" s="1038"/>
      <c r="Z206" s="1040"/>
      <c r="AA206" s="1049"/>
      <c r="AB206" s="839"/>
      <c r="AC206" s="839"/>
      <c r="AD206" s="839"/>
      <c r="AE206" s="839"/>
      <c r="AF206" s="840"/>
      <c r="AG206" s="1049"/>
      <c r="AH206" s="1050"/>
      <c r="AI206" s="832"/>
      <c r="AJ206" s="170">
        <f>SUM(AQ206:AU206)</f>
        <v>0</v>
      </c>
      <c r="AK206" s="345" t="s">
        <v>97</v>
      </c>
      <c r="AL206" s="97" t="s">
        <v>97</v>
      </c>
      <c r="AM206" s="98" t="s">
        <v>97</v>
      </c>
      <c r="AN206" s="99" t="s">
        <v>97</v>
      </c>
      <c r="AO206" s="97" t="s">
        <v>98</v>
      </c>
      <c r="AP206" s="98" t="s">
        <v>98</v>
      </c>
      <c r="AQ206" s="100"/>
      <c r="AR206" s="92"/>
      <c r="AS206" s="92"/>
      <c r="AT206" s="92"/>
      <c r="AU206" s="93"/>
      <c r="AV206" s="171">
        <f t="shared" si="117"/>
        <v>0</v>
      </c>
      <c r="AW206" s="128"/>
      <c r="AX206" s="128"/>
      <c r="AY206" s="128"/>
      <c r="AZ206" s="128"/>
      <c r="BA206" s="128"/>
      <c r="BB206" s="128"/>
      <c r="BC206" s="128"/>
      <c r="BD206" s="128"/>
      <c r="BE206" s="129"/>
    </row>
    <row r="207" spans="1:57" ht="32.25" thickBot="1" x14ac:dyDescent="0.3">
      <c r="A207" s="1343"/>
      <c r="B207" s="1565" t="s">
        <v>707</v>
      </c>
      <c r="C207" s="1584"/>
      <c r="D207" s="709" t="s">
        <v>485</v>
      </c>
      <c r="E207" s="1301"/>
      <c r="F207" s="1304"/>
      <c r="G207" s="852">
        <f t="shared" si="119"/>
        <v>14</v>
      </c>
      <c r="H207" s="147">
        <v>1</v>
      </c>
      <c r="I207" s="72">
        <v>1</v>
      </c>
      <c r="J207" s="72"/>
      <c r="K207" s="72"/>
      <c r="L207" s="75"/>
      <c r="M207" s="199">
        <v>13</v>
      </c>
      <c r="N207" s="1020">
        <v>13</v>
      </c>
      <c r="O207" s="1020"/>
      <c r="P207" s="1020"/>
      <c r="Q207" s="1020"/>
      <c r="R207" s="1024"/>
      <c r="S207" s="1051"/>
      <c r="T207" s="1051"/>
      <c r="U207" s="1051"/>
      <c r="V207" s="1020">
        <v>13</v>
      </c>
      <c r="W207" s="1020"/>
      <c r="X207" s="1024"/>
      <c r="Y207" s="1022">
        <v>11</v>
      </c>
      <c r="Z207" s="1024">
        <v>2</v>
      </c>
      <c r="AA207" s="1045"/>
      <c r="AB207" s="835">
        <v>5</v>
      </c>
      <c r="AC207" s="835">
        <v>5</v>
      </c>
      <c r="AD207" s="835">
        <v>2</v>
      </c>
      <c r="AE207" s="835">
        <v>8</v>
      </c>
      <c r="AF207" s="836">
        <v>0</v>
      </c>
      <c r="AG207" s="1045">
        <v>36</v>
      </c>
      <c r="AH207" s="1046">
        <v>20</v>
      </c>
      <c r="AI207" s="143">
        <v>15.8</v>
      </c>
      <c r="AJ207" s="151">
        <v>12</v>
      </c>
      <c r="AK207" s="76" t="s">
        <v>97</v>
      </c>
      <c r="AL207" s="77" t="s">
        <v>97</v>
      </c>
      <c r="AM207" s="78" t="s">
        <v>97</v>
      </c>
      <c r="AN207" s="74">
        <v>2</v>
      </c>
      <c r="AO207" s="72">
        <v>9</v>
      </c>
      <c r="AP207" s="73">
        <v>1</v>
      </c>
      <c r="AQ207" s="79" t="s">
        <v>97</v>
      </c>
      <c r="AR207" s="77" t="s">
        <v>97</v>
      </c>
      <c r="AS207" s="77" t="s">
        <v>97</v>
      </c>
      <c r="AT207" s="77" t="s">
        <v>97</v>
      </c>
      <c r="AU207" s="78" t="s">
        <v>97</v>
      </c>
      <c r="AV207" s="152">
        <v>1</v>
      </c>
      <c r="AW207" s="120"/>
      <c r="AX207" s="120"/>
      <c r="AY207" s="120"/>
      <c r="AZ207" s="120"/>
      <c r="BA207" s="120"/>
      <c r="BB207" s="120"/>
      <c r="BC207" s="120">
        <v>1</v>
      </c>
      <c r="BD207" s="120"/>
      <c r="BE207" s="121"/>
    </row>
    <row r="208" spans="1:57" ht="48" thickBot="1" x14ac:dyDescent="0.3">
      <c r="A208" s="1343"/>
      <c r="B208" s="1567"/>
      <c r="C208" s="1584"/>
      <c r="D208" s="710" t="s">
        <v>490</v>
      </c>
      <c r="E208" s="1301"/>
      <c r="F208" s="1304"/>
      <c r="G208" s="850">
        <f t="shared" si="119"/>
        <v>0</v>
      </c>
      <c r="H208" s="402">
        <f t="shared" si="121"/>
        <v>0</v>
      </c>
      <c r="I208" s="319"/>
      <c r="J208" s="319"/>
      <c r="K208" s="319"/>
      <c r="L208" s="338"/>
      <c r="M208" s="750">
        <f t="shared" si="116"/>
        <v>0</v>
      </c>
      <c r="N208" s="1030"/>
      <c r="O208" s="1030"/>
      <c r="P208" s="1030"/>
      <c r="Q208" s="1030"/>
      <c r="R208" s="1034"/>
      <c r="S208" s="1025"/>
      <c r="T208" s="1025"/>
      <c r="U208" s="1025"/>
      <c r="V208" s="1044"/>
      <c r="W208" s="1044"/>
      <c r="X208" s="1026"/>
      <c r="Y208" s="1047"/>
      <c r="Z208" s="1026"/>
      <c r="AA208" s="1027"/>
      <c r="AB208" s="1028"/>
      <c r="AC208" s="1028"/>
      <c r="AD208" s="1028"/>
      <c r="AE208" s="1028"/>
      <c r="AF208" s="1029"/>
      <c r="AG208" s="1019"/>
      <c r="AH208" s="1048"/>
      <c r="AI208" s="337"/>
      <c r="AJ208" s="390">
        <f>SUM(AN208:AP208)</f>
        <v>0</v>
      </c>
      <c r="AK208" s="327" t="s">
        <v>98</v>
      </c>
      <c r="AL208" s="328" t="s">
        <v>98</v>
      </c>
      <c r="AM208" s="329" t="s">
        <v>98</v>
      </c>
      <c r="AN208" s="330"/>
      <c r="AO208" s="328"/>
      <c r="AP208" s="329"/>
      <c r="AQ208" s="330" t="s">
        <v>97</v>
      </c>
      <c r="AR208" s="328" t="s">
        <v>97</v>
      </c>
      <c r="AS208" s="328" t="s">
        <v>97</v>
      </c>
      <c r="AT208" s="328" t="s">
        <v>97</v>
      </c>
      <c r="AU208" s="329" t="s">
        <v>97</v>
      </c>
      <c r="AV208" s="152">
        <f t="shared" si="117"/>
        <v>0</v>
      </c>
      <c r="AW208" s="167"/>
      <c r="AX208" s="167"/>
      <c r="AY208" s="167"/>
      <c r="AZ208" s="167"/>
      <c r="BA208" s="167"/>
      <c r="BB208" s="167"/>
      <c r="BC208" s="167"/>
      <c r="BD208" s="167"/>
      <c r="BE208" s="130"/>
    </row>
    <row r="209" spans="1:57" ht="32.25" thickBot="1" x14ac:dyDescent="0.3">
      <c r="A209" s="1343"/>
      <c r="B209" s="1567"/>
      <c r="C209" s="1584"/>
      <c r="D209" s="710" t="s">
        <v>486</v>
      </c>
      <c r="E209" s="1301"/>
      <c r="F209" s="1304"/>
      <c r="G209" s="850">
        <f t="shared" si="119"/>
        <v>0</v>
      </c>
      <c r="H209" s="402">
        <f t="shared" si="121"/>
        <v>0</v>
      </c>
      <c r="I209" s="319"/>
      <c r="J209" s="319"/>
      <c r="K209" s="319"/>
      <c r="L209" s="338"/>
      <c r="M209" s="750">
        <f t="shared" si="116"/>
        <v>0</v>
      </c>
      <c r="N209" s="1030"/>
      <c r="O209" s="1030"/>
      <c r="P209" s="1030"/>
      <c r="Q209" s="1030"/>
      <c r="R209" s="1034"/>
      <c r="S209" s="1025"/>
      <c r="T209" s="1025"/>
      <c r="U209" s="1025"/>
      <c r="V209" s="1044"/>
      <c r="W209" s="1044"/>
      <c r="X209" s="1026"/>
      <c r="Y209" s="1047"/>
      <c r="Z209" s="1026"/>
      <c r="AA209" s="1027"/>
      <c r="AB209" s="1028"/>
      <c r="AC209" s="1028"/>
      <c r="AD209" s="1028"/>
      <c r="AE209" s="1028"/>
      <c r="AF209" s="1029"/>
      <c r="AG209" s="1019"/>
      <c r="AH209" s="1048"/>
      <c r="AI209" s="337"/>
      <c r="AJ209" s="390">
        <f>SUM(AK209:AM209)</f>
        <v>0</v>
      </c>
      <c r="AK209" s="327"/>
      <c r="AL209" s="328"/>
      <c r="AM209" s="329"/>
      <c r="AN209" s="330" t="s">
        <v>97</v>
      </c>
      <c r="AO209" s="328" t="s">
        <v>97</v>
      </c>
      <c r="AP209" s="329" t="s">
        <v>97</v>
      </c>
      <c r="AQ209" s="330" t="s">
        <v>97</v>
      </c>
      <c r="AR209" s="328" t="s">
        <v>97</v>
      </c>
      <c r="AS209" s="328" t="s">
        <v>97</v>
      </c>
      <c r="AT209" s="328" t="s">
        <v>97</v>
      </c>
      <c r="AU209" s="329" t="s">
        <v>97</v>
      </c>
      <c r="AV209" s="152">
        <f t="shared" si="117"/>
        <v>0</v>
      </c>
      <c r="AW209" s="167"/>
      <c r="AX209" s="167"/>
      <c r="AY209" s="167"/>
      <c r="AZ209" s="167"/>
      <c r="BA209" s="167"/>
      <c r="BB209" s="167"/>
      <c r="BC209" s="167"/>
      <c r="BD209" s="167"/>
      <c r="BE209" s="130"/>
    </row>
    <row r="210" spans="1:57" ht="32.25" thickBot="1" x14ac:dyDescent="0.3">
      <c r="A210" s="1343"/>
      <c r="B210" s="1567"/>
      <c r="C210" s="1584"/>
      <c r="D210" s="710" t="s">
        <v>15</v>
      </c>
      <c r="E210" s="1301"/>
      <c r="F210" s="1304"/>
      <c r="G210" s="850">
        <f t="shared" si="119"/>
        <v>196</v>
      </c>
      <c r="H210" s="402">
        <v>7</v>
      </c>
      <c r="I210" s="319">
        <v>7</v>
      </c>
      <c r="J210" s="319"/>
      <c r="K210" s="319"/>
      <c r="L210" s="338"/>
      <c r="M210" s="750">
        <v>188</v>
      </c>
      <c r="N210" s="1030">
        <v>95</v>
      </c>
      <c r="O210" s="1030"/>
      <c r="P210" s="1030"/>
      <c r="Q210" s="1030"/>
      <c r="R210" s="1034">
        <v>93</v>
      </c>
      <c r="S210" s="1025"/>
      <c r="T210" s="1025"/>
      <c r="U210" s="1025"/>
      <c r="V210" s="1044">
        <v>188</v>
      </c>
      <c r="W210" s="1044"/>
      <c r="X210" s="1026"/>
      <c r="Y210" s="1047">
        <v>157</v>
      </c>
      <c r="Z210" s="1026">
        <v>31</v>
      </c>
      <c r="AA210" s="1027"/>
      <c r="AB210" s="1028">
        <v>95</v>
      </c>
      <c r="AC210" s="1028">
        <v>90</v>
      </c>
      <c r="AD210" s="1028">
        <v>6</v>
      </c>
      <c r="AE210" s="1028">
        <v>156</v>
      </c>
      <c r="AF210" s="1029">
        <v>4</v>
      </c>
      <c r="AG210" s="1019" t="s">
        <v>708</v>
      </c>
      <c r="AH210" s="1048">
        <v>16</v>
      </c>
      <c r="AI210" s="337">
        <v>98.35</v>
      </c>
      <c r="AJ210" s="390">
        <v>188</v>
      </c>
      <c r="AK210" s="327" t="s">
        <v>98</v>
      </c>
      <c r="AL210" s="328" t="s">
        <v>98</v>
      </c>
      <c r="AM210" s="329" t="s">
        <v>98</v>
      </c>
      <c r="AN210" s="330" t="s">
        <v>97</v>
      </c>
      <c r="AO210" s="328" t="s">
        <v>97</v>
      </c>
      <c r="AP210" s="329" t="s">
        <v>97</v>
      </c>
      <c r="AQ210" s="330">
        <v>21</v>
      </c>
      <c r="AR210" s="328">
        <v>45</v>
      </c>
      <c r="AS210" s="328">
        <v>54</v>
      </c>
      <c r="AT210" s="328">
        <v>68</v>
      </c>
      <c r="AU210" s="329">
        <v>0</v>
      </c>
      <c r="AV210" s="152">
        <v>8</v>
      </c>
      <c r="AW210" s="167"/>
      <c r="AX210" s="167"/>
      <c r="AY210" s="167"/>
      <c r="AZ210" s="167">
        <v>4</v>
      </c>
      <c r="BA210" s="167"/>
      <c r="BB210" s="167"/>
      <c r="BC210" s="167">
        <v>2</v>
      </c>
      <c r="BD210" s="167">
        <v>2</v>
      </c>
      <c r="BE210" s="130"/>
    </row>
    <row r="211" spans="1:57" ht="32.25" thickBot="1" x14ac:dyDescent="0.3">
      <c r="A211" s="1343"/>
      <c r="B211" s="1588"/>
      <c r="C211" s="1586"/>
      <c r="D211" s="711" t="s">
        <v>491</v>
      </c>
      <c r="E211" s="1302"/>
      <c r="F211" s="1305"/>
      <c r="G211" s="851">
        <f t="shared" si="119"/>
        <v>0</v>
      </c>
      <c r="H211" s="160">
        <f t="shared" si="121"/>
        <v>0</v>
      </c>
      <c r="I211" s="92"/>
      <c r="J211" s="92"/>
      <c r="K211" s="92"/>
      <c r="L211" s="101"/>
      <c r="M211" s="210">
        <f t="shared" si="116"/>
        <v>0</v>
      </c>
      <c r="N211" s="1039"/>
      <c r="O211" s="1039"/>
      <c r="P211" s="1039"/>
      <c r="Q211" s="1039"/>
      <c r="R211" s="1040"/>
      <c r="S211" s="1052"/>
      <c r="T211" s="1052"/>
      <c r="U211" s="1052"/>
      <c r="V211" s="1039"/>
      <c r="W211" s="1039"/>
      <c r="X211" s="1040"/>
      <c r="Y211" s="1038"/>
      <c r="Z211" s="1040"/>
      <c r="AA211" s="1049"/>
      <c r="AB211" s="839"/>
      <c r="AC211" s="839"/>
      <c r="AD211" s="839"/>
      <c r="AE211" s="839"/>
      <c r="AF211" s="840"/>
      <c r="AG211" s="1049"/>
      <c r="AH211" s="1050"/>
      <c r="AI211" s="832"/>
      <c r="AJ211" s="170">
        <f>SUM(AQ211:AU211)</f>
        <v>0</v>
      </c>
      <c r="AK211" s="345" t="s">
        <v>97</v>
      </c>
      <c r="AL211" s="97" t="s">
        <v>97</v>
      </c>
      <c r="AM211" s="98" t="s">
        <v>97</v>
      </c>
      <c r="AN211" s="99" t="s">
        <v>97</v>
      </c>
      <c r="AO211" s="97" t="s">
        <v>98</v>
      </c>
      <c r="AP211" s="98" t="s">
        <v>98</v>
      </c>
      <c r="AQ211" s="100"/>
      <c r="AR211" s="92"/>
      <c r="AS211" s="92"/>
      <c r="AT211" s="92"/>
      <c r="AU211" s="93"/>
      <c r="AV211" s="171">
        <f t="shared" si="117"/>
        <v>0</v>
      </c>
      <c r="AW211" s="128"/>
      <c r="AX211" s="128"/>
      <c r="AY211" s="128"/>
      <c r="AZ211" s="128"/>
      <c r="BA211" s="128"/>
      <c r="BB211" s="128"/>
      <c r="BC211" s="128"/>
      <c r="BD211" s="128"/>
      <c r="BE211" s="129"/>
    </row>
    <row r="212" spans="1:57" ht="32.25" thickBot="1" x14ac:dyDescent="0.3">
      <c r="A212" s="1343"/>
      <c r="B212" s="1565" t="s">
        <v>521</v>
      </c>
      <c r="C212" s="1575" t="s">
        <v>359</v>
      </c>
      <c r="D212" s="709" t="s">
        <v>485</v>
      </c>
      <c r="E212" s="1300">
        <v>40</v>
      </c>
      <c r="F212" s="1303">
        <f t="shared" ref="F212" si="122">E212-SUM(M212:M216)</f>
        <v>-3</v>
      </c>
      <c r="G212" s="852">
        <f t="shared" si="119"/>
        <v>5</v>
      </c>
      <c r="H212" s="147">
        <f>SUM(I212:L212)</f>
        <v>5</v>
      </c>
      <c r="I212" s="72">
        <v>5</v>
      </c>
      <c r="J212" s="72"/>
      <c r="K212" s="72"/>
      <c r="L212" s="75"/>
      <c r="M212" s="199">
        <v>5</v>
      </c>
      <c r="N212" s="1020"/>
      <c r="O212" s="1020"/>
      <c r="P212" s="1020"/>
      <c r="Q212" s="1020"/>
      <c r="R212" s="1024">
        <v>5</v>
      </c>
      <c r="S212" s="1051">
        <v>4</v>
      </c>
      <c r="T212" s="1051"/>
      <c r="U212" s="1051"/>
      <c r="V212" s="1020">
        <v>1</v>
      </c>
      <c r="W212" s="1020"/>
      <c r="X212" s="1024"/>
      <c r="Y212" s="1022">
        <v>4</v>
      </c>
      <c r="Z212" s="1024">
        <v>1</v>
      </c>
      <c r="AA212" s="1045"/>
      <c r="AB212" s="835">
        <v>3</v>
      </c>
      <c r="AC212" s="835">
        <v>3</v>
      </c>
      <c r="AD212" s="835">
        <v>1</v>
      </c>
      <c r="AE212" s="835">
        <v>5</v>
      </c>
      <c r="AF212" s="836"/>
      <c r="AG212" s="1045">
        <v>40</v>
      </c>
      <c r="AH212" s="1046">
        <v>19</v>
      </c>
      <c r="AI212" s="143">
        <v>9</v>
      </c>
      <c r="AJ212" s="151">
        <f>SUM(AN212:AP212)</f>
        <v>5</v>
      </c>
      <c r="AK212" s="76" t="s">
        <v>97</v>
      </c>
      <c r="AL212" s="77" t="s">
        <v>97</v>
      </c>
      <c r="AM212" s="78" t="s">
        <v>97</v>
      </c>
      <c r="AN212" s="74"/>
      <c r="AO212" s="72">
        <v>4</v>
      </c>
      <c r="AP212" s="73">
        <v>1</v>
      </c>
      <c r="AQ212" s="79" t="s">
        <v>97</v>
      </c>
      <c r="AR212" s="77" t="s">
        <v>97</v>
      </c>
      <c r="AS212" s="77" t="s">
        <v>97</v>
      </c>
      <c r="AT212" s="77" t="s">
        <v>97</v>
      </c>
      <c r="AU212" s="78" t="s">
        <v>97</v>
      </c>
      <c r="AV212" s="152">
        <f>SUM(AW212:BE212)</f>
        <v>0</v>
      </c>
      <c r="AW212" s="120"/>
      <c r="AX212" s="120"/>
      <c r="AY212" s="120"/>
      <c r="AZ212" s="120"/>
      <c r="BA212" s="120"/>
      <c r="BB212" s="120"/>
      <c r="BC212" s="120"/>
      <c r="BD212" s="120"/>
      <c r="BE212" s="121"/>
    </row>
    <row r="213" spans="1:57" ht="48" thickBot="1" x14ac:dyDescent="0.3">
      <c r="A213" s="1343"/>
      <c r="B213" s="1567"/>
      <c r="C213" s="1576"/>
      <c r="D213" s="710" t="s">
        <v>490</v>
      </c>
      <c r="E213" s="1301"/>
      <c r="F213" s="1304"/>
      <c r="G213" s="850">
        <f t="shared" si="119"/>
        <v>0</v>
      </c>
      <c r="H213" s="402">
        <f>SUM(I213:L213)</f>
        <v>0</v>
      </c>
      <c r="I213" s="319"/>
      <c r="J213" s="319"/>
      <c r="K213" s="319"/>
      <c r="L213" s="338"/>
      <c r="M213" s="750">
        <f t="shared" ref="M213:M226" si="123">IF(AND(SUM(N213:R213)=SUM(Y213:Z213),SUM(S213:X213)=SUM(Y213:Z213)),SUM(N213:R213),"ПЕРЕВІРТЕ ПРАВИЛЬНІСТЬ ДАНИХ")</f>
        <v>0</v>
      </c>
      <c r="N213" s="1030"/>
      <c r="O213" s="1030"/>
      <c r="P213" s="1030"/>
      <c r="Q213" s="1030"/>
      <c r="R213" s="1034"/>
      <c r="S213" s="1025"/>
      <c r="T213" s="1025"/>
      <c r="U213" s="1025"/>
      <c r="V213" s="1044"/>
      <c r="W213" s="1044"/>
      <c r="X213" s="1026"/>
      <c r="Y213" s="1047"/>
      <c r="Z213" s="1026"/>
      <c r="AA213" s="1027"/>
      <c r="AB213" s="1028"/>
      <c r="AC213" s="1028"/>
      <c r="AD213" s="1028"/>
      <c r="AE213" s="1028"/>
      <c r="AF213" s="1029"/>
      <c r="AG213" s="1019"/>
      <c r="AH213" s="1048"/>
      <c r="AI213" s="337"/>
      <c r="AJ213" s="390">
        <f>SUM(AN213:AP213)</f>
        <v>0</v>
      </c>
      <c r="AK213" s="327" t="s">
        <v>98</v>
      </c>
      <c r="AL213" s="328" t="s">
        <v>98</v>
      </c>
      <c r="AM213" s="329" t="s">
        <v>98</v>
      </c>
      <c r="AN213" s="330"/>
      <c r="AO213" s="328"/>
      <c r="AP213" s="329"/>
      <c r="AQ213" s="330" t="s">
        <v>97</v>
      </c>
      <c r="AR213" s="328" t="s">
        <v>97</v>
      </c>
      <c r="AS213" s="328" t="s">
        <v>97</v>
      </c>
      <c r="AT213" s="328" t="s">
        <v>97</v>
      </c>
      <c r="AU213" s="329" t="s">
        <v>97</v>
      </c>
      <c r="AV213" s="152">
        <f t="shared" ref="AV213:AV226" si="124">SUM(AW213:BE213)</f>
        <v>0</v>
      </c>
      <c r="AW213" s="167"/>
      <c r="AX213" s="167"/>
      <c r="AY213" s="167"/>
      <c r="AZ213" s="167"/>
      <c r="BA213" s="167"/>
      <c r="BB213" s="167"/>
      <c r="BC213" s="167"/>
      <c r="BD213" s="167"/>
      <c r="BE213" s="130"/>
    </row>
    <row r="214" spans="1:57" ht="32.25" thickBot="1" x14ac:dyDescent="0.3">
      <c r="A214" s="1343"/>
      <c r="B214" s="1567"/>
      <c r="C214" s="1576"/>
      <c r="D214" s="710" t="s">
        <v>486</v>
      </c>
      <c r="E214" s="1301"/>
      <c r="F214" s="1304"/>
      <c r="G214" s="850">
        <f t="shared" si="119"/>
        <v>0</v>
      </c>
      <c r="H214" s="402">
        <f t="shared" ref="H214:H221" si="125">SUM(I214:L214)</f>
        <v>0</v>
      </c>
      <c r="I214" s="319"/>
      <c r="J214" s="319"/>
      <c r="K214" s="319"/>
      <c r="L214" s="338"/>
      <c r="M214" s="750">
        <f t="shared" si="123"/>
        <v>0</v>
      </c>
      <c r="N214" s="1030"/>
      <c r="O214" s="1030"/>
      <c r="P214" s="1030"/>
      <c r="Q214" s="1030"/>
      <c r="R214" s="1034"/>
      <c r="S214" s="1025"/>
      <c r="T214" s="1025"/>
      <c r="U214" s="1025"/>
      <c r="V214" s="1044"/>
      <c r="W214" s="1044"/>
      <c r="X214" s="1026"/>
      <c r="Y214" s="1047"/>
      <c r="Z214" s="1026"/>
      <c r="AA214" s="1027"/>
      <c r="AB214" s="1028"/>
      <c r="AC214" s="1028"/>
      <c r="AD214" s="1028"/>
      <c r="AE214" s="1028"/>
      <c r="AF214" s="1029"/>
      <c r="AG214" s="1019"/>
      <c r="AH214" s="1048"/>
      <c r="AI214" s="337"/>
      <c r="AJ214" s="390">
        <f>SUM(AK214:AM214)</f>
        <v>0</v>
      </c>
      <c r="AK214" s="327"/>
      <c r="AL214" s="328"/>
      <c r="AM214" s="329"/>
      <c r="AN214" s="330" t="s">
        <v>97</v>
      </c>
      <c r="AO214" s="328" t="s">
        <v>97</v>
      </c>
      <c r="AP214" s="329" t="s">
        <v>97</v>
      </c>
      <c r="AQ214" s="330" t="s">
        <v>97</v>
      </c>
      <c r="AR214" s="328" t="s">
        <v>97</v>
      </c>
      <c r="AS214" s="328" t="s">
        <v>97</v>
      </c>
      <c r="AT214" s="328" t="s">
        <v>97</v>
      </c>
      <c r="AU214" s="329" t="s">
        <v>97</v>
      </c>
      <c r="AV214" s="152">
        <f t="shared" si="124"/>
        <v>0</v>
      </c>
      <c r="AW214" s="167"/>
      <c r="AX214" s="167"/>
      <c r="AY214" s="167"/>
      <c r="AZ214" s="167"/>
      <c r="BA214" s="167"/>
      <c r="BB214" s="167"/>
      <c r="BC214" s="167"/>
      <c r="BD214" s="167"/>
      <c r="BE214" s="130"/>
    </row>
    <row r="215" spans="1:57" ht="32.25" thickBot="1" x14ac:dyDescent="0.3">
      <c r="A215" s="1343"/>
      <c r="B215" s="1567"/>
      <c r="C215" s="1576"/>
      <c r="D215" s="710" t="s">
        <v>15</v>
      </c>
      <c r="E215" s="1301"/>
      <c r="F215" s="1304"/>
      <c r="G215" s="850">
        <f t="shared" si="119"/>
        <v>38</v>
      </c>
      <c r="H215" s="402">
        <f t="shared" si="125"/>
        <v>0</v>
      </c>
      <c r="I215" s="319"/>
      <c r="J215" s="319"/>
      <c r="K215" s="319"/>
      <c r="L215" s="338"/>
      <c r="M215" s="750">
        <v>38</v>
      </c>
      <c r="N215" s="1030"/>
      <c r="O215" s="1030"/>
      <c r="P215" s="1030"/>
      <c r="Q215" s="1030"/>
      <c r="R215" s="1034">
        <v>38</v>
      </c>
      <c r="S215" s="1025">
        <v>11</v>
      </c>
      <c r="T215" s="1025"/>
      <c r="U215" s="1025"/>
      <c r="V215" s="1044">
        <v>21</v>
      </c>
      <c r="W215" s="1044">
        <v>6</v>
      </c>
      <c r="X215" s="1026"/>
      <c r="Y215" s="1047">
        <v>33</v>
      </c>
      <c r="Z215" s="1026">
        <v>5</v>
      </c>
      <c r="AA215" s="1027"/>
      <c r="AB215" s="1028">
        <v>17</v>
      </c>
      <c r="AC215" s="1028">
        <v>17</v>
      </c>
      <c r="AD215" s="1028">
        <v>4</v>
      </c>
      <c r="AE215" s="1028">
        <v>22</v>
      </c>
      <c r="AF215" s="1029"/>
      <c r="AG215" s="1019">
        <v>42</v>
      </c>
      <c r="AH215" s="1048">
        <v>23</v>
      </c>
      <c r="AI215" s="337">
        <v>83</v>
      </c>
      <c r="AJ215" s="390">
        <f>SUM(AQ215:AU215)</f>
        <v>38</v>
      </c>
      <c r="AK215" s="327" t="s">
        <v>98</v>
      </c>
      <c r="AL215" s="328" t="s">
        <v>98</v>
      </c>
      <c r="AM215" s="329" t="s">
        <v>98</v>
      </c>
      <c r="AN215" s="330" t="s">
        <v>97</v>
      </c>
      <c r="AO215" s="328" t="s">
        <v>97</v>
      </c>
      <c r="AP215" s="329" t="s">
        <v>97</v>
      </c>
      <c r="AQ215" s="330">
        <v>8</v>
      </c>
      <c r="AR215" s="328">
        <v>10</v>
      </c>
      <c r="AS215" s="328">
        <v>15</v>
      </c>
      <c r="AT215" s="328">
        <v>5</v>
      </c>
      <c r="AU215" s="329"/>
      <c r="AV215" s="152">
        <f t="shared" si="124"/>
        <v>0</v>
      </c>
      <c r="AW215" s="167"/>
      <c r="AX215" s="167"/>
      <c r="AY215" s="167"/>
      <c r="AZ215" s="167"/>
      <c r="BA215" s="167"/>
      <c r="BB215" s="167"/>
      <c r="BC215" s="167"/>
      <c r="BD215" s="167"/>
      <c r="BE215" s="130"/>
    </row>
    <row r="216" spans="1:57" ht="32.25" thickBot="1" x14ac:dyDescent="0.3">
      <c r="A216" s="1343"/>
      <c r="B216" s="1588"/>
      <c r="C216" s="1587"/>
      <c r="D216" s="711" t="s">
        <v>491</v>
      </c>
      <c r="E216" s="1301"/>
      <c r="F216" s="1304"/>
      <c r="G216" s="879">
        <f t="shared" si="119"/>
        <v>0</v>
      </c>
      <c r="H216" s="407">
        <f t="shared" si="125"/>
        <v>0</v>
      </c>
      <c r="I216" s="344"/>
      <c r="J216" s="344"/>
      <c r="K216" s="344"/>
      <c r="L216" s="360"/>
      <c r="M216" s="857">
        <f t="shared" si="123"/>
        <v>0</v>
      </c>
      <c r="N216" s="1036"/>
      <c r="O216" s="1036"/>
      <c r="P216" s="1036"/>
      <c r="Q216" s="1036"/>
      <c r="R216" s="1054"/>
      <c r="S216" s="1053"/>
      <c r="T216" s="1053"/>
      <c r="U216" s="1053"/>
      <c r="V216" s="1036"/>
      <c r="W216" s="1036"/>
      <c r="X216" s="1054"/>
      <c r="Y216" s="1056"/>
      <c r="Z216" s="1054"/>
      <c r="AA216" s="1042"/>
      <c r="AB216" s="1055"/>
      <c r="AC216" s="1055"/>
      <c r="AD216" s="1055"/>
      <c r="AE216" s="1055"/>
      <c r="AF216" s="1043"/>
      <c r="AG216" s="1042"/>
      <c r="AH216" s="1057"/>
      <c r="AI216" s="831"/>
      <c r="AJ216" s="393">
        <f>SUM(AQ216:AU216)</f>
        <v>0</v>
      </c>
      <c r="AK216" s="725" t="s">
        <v>97</v>
      </c>
      <c r="AL216" s="434" t="s">
        <v>97</v>
      </c>
      <c r="AM216" s="435" t="s">
        <v>97</v>
      </c>
      <c r="AN216" s="436" t="s">
        <v>97</v>
      </c>
      <c r="AO216" s="434" t="s">
        <v>98</v>
      </c>
      <c r="AP216" s="435" t="s">
        <v>98</v>
      </c>
      <c r="AQ216" s="343"/>
      <c r="AR216" s="344"/>
      <c r="AS216" s="344"/>
      <c r="AT216" s="344"/>
      <c r="AU216" s="359"/>
      <c r="AV216" s="880">
        <f t="shared" si="124"/>
        <v>0</v>
      </c>
      <c r="AW216" s="409"/>
      <c r="AX216" s="409"/>
      <c r="AY216" s="409"/>
      <c r="AZ216" s="409"/>
      <c r="BA216" s="409"/>
      <c r="BB216" s="409"/>
      <c r="BC216" s="409"/>
      <c r="BD216" s="409"/>
      <c r="BE216" s="410"/>
    </row>
    <row r="217" spans="1:57" ht="31.5" x14ac:dyDescent="0.25">
      <c r="A217" s="1343"/>
      <c r="B217" s="1589" t="s">
        <v>788</v>
      </c>
      <c r="C217" s="1590">
        <v>1985742</v>
      </c>
      <c r="D217" s="964" t="s">
        <v>485</v>
      </c>
      <c r="E217" s="1312">
        <v>0</v>
      </c>
      <c r="F217" s="1316">
        <f t="shared" ref="F217" si="126">E217-SUM(M217:M221)</f>
        <v>-1</v>
      </c>
      <c r="G217" s="852">
        <f t="shared" si="119"/>
        <v>0</v>
      </c>
      <c r="H217" s="147">
        <f t="shared" si="125"/>
        <v>0</v>
      </c>
      <c r="I217" s="72"/>
      <c r="J217" s="72"/>
      <c r="K217" s="72"/>
      <c r="L217" s="75"/>
      <c r="M217" s="199">
        <f t="shared" si="123"/>
        <v>0</v>
      </c>
      <c r="N217" s="1020"/>
      <c r="O217" s="1020"/>
      <c r="P217" s="1020"/>
      <c r="Q217" s="1020"/>
      <c r="R217" s="1021"/>
      <c r="S217" s="1022"/>
      <c r="T217" s="1020"/>
      <c r="U217" s="1020"/>
      <c r="V217" s="1020"/>
      <c r="W217" s="1020"/>
      <c r="X217" s="1021"/>
      <c r="Y217" s="1022"/>
      <c r="Z217" s="1021"/>
      <c r="AA217" s="1045"/>
      <c r="AB217" s="835"/>
      <c r="AC217" s="835"/>
      <c r="AD217" s="835"/>
      <c r="AE217" s="835"/>
      <c r="AF217" s="836"/>
      <c r="AG217" s="1045"/>
      <c r="AH217" s="836"/>
      <c r="AI217" s="74"/>
      <c r="AJ217" s="151">
        <f>SUM(AN217:AP217)</f>
        <v>0</v>
      </c>
      <c r="AK217" s="79" t="s">
        <v>97</v>
      </c>
      <c r="AL217" s="77" t="s">
        <v>97</v>
      </c>
      <c r="AM217" s="78" t="s">
        <v>97</v>
      </c>
      <c r="AN217" s="74"/>
      <c r="AO217" s="72"/>
      <c r="AP217" s="73"/>
      <c r="AQ217" s="79" t="s">
        <v>97</v>
      </c>
      <c r="AR217" s="77" t="s">
        <v>97</v>
      </c>
      <c r="AS217" s="77" t="s">
        <v>97</v>
      </c>
      <c r="AT217" s="77" t="s">
        <v>97</v>
      </c>
      <c r="AU217" s="78" t="s">
        <v>97</v>
      </c>
      <c r="AV217" s="168">
        <f t="shared" si="124"/>
        <v>0</v>
      </c>
      <c r="AW217" s="120"/>
      <c r="AX217" s="120"/>
      <c r="AY217" s="120"/>
      <c r="AZ217" s="120"/>
      <c r="BA217" s="120"/>
      <c r="BB217" s="120"/>
      <c r="BC217" s="120"/>
      <c r="BD217" s="120"/>
      <c r="BE217" s="121"/>
    </row>
    <row r="218" spans="1:57" ht="47.25" x14ac:dyDescent="0.25">
      <c r="A218" s="1343"/>
      <c r="B218" s="1591"/>
      <c r="C218" s="1592"/>
      <c r="D218" s="965" t="s">
        <v>490</v>
      </c>
      <c r="E218" s="1313"/>
      <c r="F218" s="1317"/>
      <c r="G218" s="850">
        <f t="shared" si="119"/>
        <v>0</v>
      </c>
      <c r="H218" s="402">
        <f t="shared" si="125"/>
        <v>0</v>
      </c>
      <c r="I218" s="319"/>
      <c r="J218" s="319"/>
      <c r="K218" s="319"/>
      <c r="L218" s="338"/>
      <c r="M218" s="750">
        <f t="shared" si="123"/>
        <v>0</v>
      </c>
      <c r="N218" s="1030"/>
      <c r="O218" s="1030"/>
      <c r="P218" s="1030"/>
      <c r="Q218" s="1030"/>
      <c r="R218" s="1031"/>
      <c r="S218" s="1032"/>
      <c r="T218" s="1030"/>
      <c r="U218" s="1030"/>
      <c r="V218" s="1030"/>
      <c r="W218" s="1030"/>
      <c r="X218" s="1031"/>
      <c r="Y218" s="1032"/>
      <c r="Z218" s="1031"/>
      <c r="AA218" s="1019"/>
      <c r="AB218" s="837"/>
      <c r="AC218" s="837"/>
      <c r="AD218" s="837"/>
      <c r="AE218" s="837"/>
      <c r="AF218" s="838"/>
      <c r="AG218" s="1019"/>
      <c r="AH218" s="838"/>
      <c r="AI218" s="325"/>
      <c r="AJ218" s="390">
        <f>SUM(AN218:AP218)</f>
        <v>0</v>
      </c>
      <c r="AK218" s="330" t="s">
        <v>98</v>
      </c>
      <c r="AL218" s="328" t="s">
        <v>98</v>
      </c>
      <c r="AM218" s="329" t="s">
        <v>98</v>
      </c>
      <c r="AN218" s="330"/>
      <c r="AO218" s="328"/>
      <c r="AP218" s="329"/>
      <c r="AQ218" s="330" t="s">
        <v>97</v>
      </c>
      <c r="AR218" s="328" t="s">
        <v>97</v>
      </c>
      <c r="AS218" s="328" t="s">
        <v>97</v>
      </c>
      <c r="AT218" s="328" t="s">
        <v>97</v>
      </c>
      <c r="AU218" s="329" t="s">
        <v>97</v>
      </c>
      <c r="AV218" s="959">
        <f t="shared" si="124"/>
        <v>0</v>
      </c>
      <c r="AW218" s="404"/>
      <c r="AX218" s="404"/>
      <c r="AY218" s="404"/>
      <c r="AZ218" s="404"/>
      <c r="BA218" s="404"/>
      <c r="BB218" s="404"/>
      <c r="BC218" s="404"/>
      <c r="BD218" s="404"/>
      <c r="BE218" s="405"/>
    </row>
    <row r="219" spans="1:57" ht="31.5" x14ac:dyDescent="0.25">
      <c r="A219" s="1343"/>
      <c r="B219" s="1591"/>
      <c r="C219" s="1592"/>
      <c r="D219" s="965" t="s">
        <v>486</v>
      </c>
      <c r="E219" s="1313"/>
      <c r="F219" s="1317"/>
      <c r="G219" s="850">
        <f t="shared" si="119"/>
        <v>0</v>
      </c>
      <c r="H219" s="402">
        <f t="shared" si="125"/>
        <v>0</v>
      </c>
      <c r="I219" s="319"/>
      <c r="J219" s="319"/>
      <c r="K219" s="319"/>
      <c r="L219" s="338"/>
      <c r="M219" s="750">
        <f t="shared" si="123"/>
        <v>0</v>
      </c>
      <c r="N219" s="1030"/>
      <c r="O219" s="1030"/>
      <c r="P219" s="1030"/>
      <c r="Q219" s="1030"/>
      <c r="R219" s="1031"/>
      <c r="S219" s="1032"/>
      <c r="T219" s="1030"/>
      <c r="U219" s="1030"/>
      <c r="V219" s="1030"/>
      <c r="W219" s="1030"/>
      <c r="X219" s="1031"/>
      <c r="Y219" s="1032"/>
      <c r="Z219" s="1031"/>
      <c r="AA219" s="1019"/>
      <c r="AB219" s="837"/>
      <c r="AC219" s="837"/>
      <c r="AD219" s="837"/>
      <c r="AE219" s="837"/>
      <c r="AF219" s="838"/>
      <c r="AG219" s="1019"/>
      <c r="AH219" s="838"/>
      <c r="AI219" s="325"/>
      <c r="AJ219" s="390">
        <f>SUM(AK219:AM219)</f>
        <v>0</v>
      </c>
      <c r="AK219" s="330"/>
      <c r="AL219" s="328"/>
      <c r="AM219" s="329"/>
      <c r="AN219" s="330" t="s">
        <v>97</v>
      </c>
      <c r="AO219" s="328" t="s">
        <v>97</v>
      </c>
      <c r="AP219" s="329" t="s">
        <v>97</v>
      </c>
      <c r="AQ219" s="330" t="s">
        <v>97</v>
      </c>
      <c r="AR219" s="328" t="s">
        <v>97</v>
      </c>
      <c r="AS219" s="328" t="s">
        <v>97</v>
      </c>
      <c r="AT219" s="328" t="s">
        <v>97</v>
      </c>
      <c r="AU219" s="329" t="s">
        <v>97</v>
      </c>
      <c r="AV219" s="959">
        <f t="shared" si="124"/>
        <v>0</v>
      </c>
      <c r="AW219" s="404"/>
      <c r="AX219" s="404"/>
      <c r="AY219" s="404"/>
      <c r="AZ219" s="404"/>
      <c r="BA219" s="404"/>
      <c r="BB219" s="404"/>
      <c r="BC219" s="404"/>
      <c r="BD219" s="404"/>
      <c r="BE219" s="405"/>
    </row>
    <row r="220" spans="1:57" ht="31.5" x14ac:dyDescent="0.25">
      <c r="A220" s="1343"/>
      <c r="B220" s="1591"/>
      <c r="C220" s="1592"/>
      <c r="D220" s="965" t="s">
        <v>15</v>
      </c>
      <c r="E220" s="1313"/>
      <c r="F220" s="1317"/>
      <c r="G220" s="850">
        <f t="shared" si="119"/>
        <v>2</v>
      </c>
      <c r="H220" s="402">
        <f t="shared" si="125"/>
        <v>1</v>
      </c>
      <c r="I220" s="319"/>
      <c r="J220" s="319"/>
      <c r="K220" s="319">
        <v>1</v>
      </c>
      <c r="L220" s="338"/>
      <c r="M220" s="750">
        <f t="shared" si="123"/>
        <v>1</v>
      </c>
      <c r="N220" s="1030"/>
      <c r="O220" s="1030"/>
      <c r="P220" s="1030"/>
      <c r="Q220" s="1030"/>
      <c r="R220" s="1031">
        <v>1</v>
      </c>
      <c r="S220" s="1032">
        <v>1</v>
      </c>
      <c r="T220" s="1030"/>
      <c r="U220" s="1030"/>
      <c r="V220" s="1030"/>
      <c r="W220" s="1030"/>
      <c r="X220" s="1031"/>
      <c r="Y220" s="1032">
        <v>1</v>
      </c>
      <c r="Z220" s="1031"/>
      <c r="AA220" s="1019"/>
      <c r="AB220" s="837">
        <v>1</v>
      </c>
      <c r="AC220" s="837"/>
      <c r="AD220" s="837"/>
      <c r="AE220" s="837">
        <v>1</v>
      </c>
      <c r="AF220" s="838"/>
      <c r="AG220" s="1019">
        <v>45</v>
      </c>
      <c r="AH220" s="838">
        <v>20.5</v>
      </c>
      <c r="AI220" s="325">
        <v>87.5</v>
      </c>
      <c r="AJ220" s="390">
        <f>SUM(AQ220:AU220)</f>
        <v>1</v>
      </c>
      <c r="AK220" s="330" t="s">
        <v>98</v>
      </c>
      <c r="AL220" s="328" t="s">
        <v>98</v>
      </c>
      <c r="AM220" s="329" t="s">
        <v>98</v>
      </c>
      <c r="AN220" s="330" t="s">
        <v>97</v>
      </c>
      <c r="AO220" s="328" t="s">
        <v>97</v>
      </c>
      <c r="AP220" s="329" t="s">
        <v>97</v>
      </c>
      <c r="AQ220" s="330"/>
      <c r="AR220" s="328"/>
      <c r="AS220" s="328">
        <v>1</v>
      </c>
      <c r="AT220" s="328"/>
      <c r="AU220" s="329"/>
      <c r="AV220" s="959">
        <f t="shared" si="124"/>
        <v>1</v>
      </c>
      <c r="AW220" s="404"/>
      <c r="AX220" s="404"/>
      <c r="AY220" s="404"/>
      <c r="AZ220" s="404"/>
      <c r="BA220" s="404"/>
      <c r="BB220" s="404"/>
      <c r="BC220" s="404"/>
      <c r="BD220" s="404">
        <v>1</v>
      </c>
      <c r="BE220" s="405"/>
    </row>
    <row r="221" spans="1:57" ht="32.25" thickBot="1" x14ac:dyDescent="0.3">
      <c r="A221" s="1343"/>
      <c r="B221" s="1593"/>
      <c r="C221" s="1594"/>
      <c r="D221" s="966" t="s">
        <v>491</v>
      </c>
      <c r="E221" s="1314"/>
      <c r="F221" s="1318"/>
      <c r="G221" s="851">
        <f t="shared" si="119"/>
        <v>0</v>
      </c>
      <c r="H221" s="160">
        <f t="shared" si="125"/>
        <v>0</v>
      </c>
      <c r="I221" s="92"/>
      <c r="J221" s="92"/>
      <c r="K221" s="92"/>
      <c r="L221" s="101"/>
      <c r="M221" s="210">
        <f t="shared" si="123"/>
        <v>0</v>
      </c>
      <c r="N221" s="1039"/>
      <c r="O221" s="1039"/>
      <c r="P221" s="1039"/>
      <c r="Q221" s="1039"/>
      <c r="R221" s="1058"/>
      <c r="S221" s="1038"/>
      <c r="T221" s="1039"/>
      <c r="U221" s="1039"/>
      <c r="V221" s="1039"/>
      <c r="W221" s="1039"/>
      <c r="X221" s="1058"/>
      <c r="Y221" s="1038"/>
      <c r="Z221" s="1058"/>
      <c r="AA221" s="1049"/>
      <c r="AB221" s="839"/>
      <c r="AC221" s="839"/>
      <c r="AD221" s="839"/>
      <c r="AE221" s="839"/>
      <c r="AF221" s="840"/>
      <c r="AG221" s="1049"/>
      <c r="AH221" s="840"/>
      <c r="AI221" s="100"/>
      <c r="AJ221" s="170">
        <f>SUM(AQ221:AU221)</f>
        <v>0</v>
      </c>
      <c r="AK221" s="99" t="s">
        <v>97</v>
      </c>
      <c r="AL221" s="97" t="s">
        <v>97</v>
      </c>
      <c r="AM221" s="98" t="s">
        <v>97</v>
      </c>
      <c r="AN221" s="99" t="s">
        <v>97</v>
      </c>
      <c r="AO221" s="97" t="s">
        <v>98</v>
      </c>
      <c r="AP221" s="98" t="s">
        <v>98</v>
      </c>
      <c r="AQ221" s="100"/>
      <c r="AR221" s="92"/>
      <c r="AS221" s="92"/>
      <c r="AT221" s="92"/>
      <c r="AU221" s="93"/>
      <c r="AV221" s="960">
        <f t="shared" si="124"/>
        <v>0</v>
      </c>
      <c r="AW221" s="128"/>
      <c r="AX221" s="128"/>
      <c r="AY221" s="128"/>
      <c r="AZ221" s="128"/>
      <c r="BA221" s="128"/>
      <c r="BB221" s="128"/>
      <c r="BC221" s="128"/>
      <c r="BD221" s="128"/>
      <c r="BE221" s="129"/>
    </row>
    <row r="222" spans="1:57" ht="32.25" thickBot="1" x14ac:dyDescent="0.3">
      <c r="A222" s="1343"/>
      <c r="B222" s="1565" t="s">
        <v>709</v>
      </c>
      <c r="C222" s="1575" t="s">
        <v>515</v>
      </c>
      <c r="D222" s="709" t="s">
        <v>485</v>
      </c>
      <c r="E222" s="1301">
        <v>50</v>
      </c>
      <c r="F222" s="1304">
        <f t="shared" ref="F222" si="127">E222-SUM(M222:M226)</f>
        <v>4</v>
      </c>
      <c r="G222" s="849">
        <f t="shared" si="119"/>
        <v>0</v>
      </c>
      <c r="H222" s="416">
        <f t="shared" ref="H222:H226" si="128">SUM(I222:L222)</f>
        <v>0</v>
      </c>
      <c r="I222" s="84"/>
      <c r="J222" s="84"/>
      <c r="K222" s="84"/>
      <c r="L222" s="85"/>
      <c r="M222" s="590">
        <f t="shared" si="123"/>
        <v>0</v>
      </c>
      <c r="N222" s="1044"/>
      <c r="O222" s="1044"/>
      <c r="P222" s="1044"/>
      <c r="Q222" s="1044"/>
      <c r="R222" s="1026"/>
      <c r="S222" s="1025"/>
      <c r="T222" s="1025"/>
      <c r="U222" s="1025"/>
      <c r="V222" s="1044"/>
      <c r="W222" s="1044"/>
      <c r="X222" s="1026"/>
      <c r="Y222" s="1047"/>
      <c r="Z222" s="1026"/>
      <c r="AA222" s="1027"/>
      <c r="AB222" s="1028"/>
      <c r="AC222" s="1028"/>
      <c r="AD222" s="1028"/>
      <c r="AE222" s="1028"/>
      <c r="AF222" s="1029"/>
      <c r="AG222" s="1027"/>
      <c r="AH222" s="1059"/>
      <c r="AI222" s="102"/>
      <c r="AJ222" s="195">
        <f t="shared" ref="AJ222:AJ223" si="129">SUM(AN222:AP222)</f>
        <v>0</v>
      </c>
      <c r="AK222" s="144" t="s">
        <v>97</v>
      </c>
      <c r="AL222" s="142" t="s">
        <v>97</v>
      </c>
      <c r="AM222" s="105" t="s">
        <v>97</v>
      </c>
      <c r="AN222" s="83"/>
      <c r="AO222" s="84"/>
      <c r="AP222" s="103"/>
      <c r="AQ222" s="146" t="s">
        <v>97</v>
      </c>
      <c r="AR222" s="142" t="s">
        <v>97</v>
      </c>
      <c r="AS222" s="142" t="s">
        <v>97</v>
      </c>
      <c r="AT222" s="142" t="s">
        <v>97</v>
      </c>
      <c r="AU222" s="105" t="s">
        <v>97</v>
      </c>
      <c r="AV222" s="365">
        <f t="shared" si="124"/>
        <v>0</v>
      </c>
      <c r="AW222" s="167"/>
      <c r="AX222" s="167"/>
      <c r="AY222" s="167"/>
      <c r="AZ222" s="167"/>
      <c r="BA222" s="167"/>
      <c r="BB222" s="167"/>
      <c r="BC222" s="167"/>
      <c r="BD222" s="167"/>
      <c r="BE222" s="130"/>
    </row>
    <row r="223" spans="1:57" ht="48" thickBot="1" x14ac:dyDescent="0.3">
      <c r="A223" s="1343"/>
      <c r="B223" s="1567"/>
      <c r="C223" s="1576"/>
      <c r="D223" s="710" t="s">
        <v>490</v>
      </c>
      <c r="E223" s="1301"/>
      <c r="F223" s="1304"/>
      <c r="G223" s="850">
        <f t="shared" si="119"/>
        <v>0</v>
      </c>
      <c r="H223" s="402">
        <f t="shared" si="128"/>
        <v>0</v>
      </c>
      <c r="I223" s="319"/>
      <c r="J223" s="319"/>
      <c r="K223" s="319"/>
      <c r="L223" s="338"/>
      <c r="M223" s="750">
        <f t="shared" si="123"/>
        <v>0</v>
      </c>
      <c r="N223" s="1030"/>
      <c r="O223" s="1030"/>
      <c r="P223" s="1030"/>
      <c r="Q223" s="1030"/>
      <c r="R223" s="1034"/>
      <c r="S223" s="1025"/>
      <c r="T223" s="1025"/>
      <c r="U223" s="1025"/>
      <c r="V223" s="1044"/>
      <c r="W223" s="1044"/>
      <c r="X223" s="1026"/>
      <c r="Y223" s="1047"/>
      <c r="Z223" s="1026"/>
      <c r="AA223" s="1027"/>
      <c r="AB223" s="1028"/>
      <c r="AC223" s="1028"/>
      <c r="AD223" s="1028"/>
      <c r="AE223" s="1028"/>
      <c r="AF223" s="1029"/>
      <c r="AG223" s="1019"/>
      <c r="AH223" s="1048"/>
      <c r="AI223" s="337"/>
      <c r="AJ223" s="390">
        <f t="shared" si="129"/>
        <v>0</v>
      </c>
      <c r="AK223" s="327" t="s">
        <v>98</v>
      </c>
      <c r="AL223" s="328" t="s">
        <v>98</v>
      </c>
      <c r="AM223" s="329" t="s">
        <v>98</v>
      </c>
      <c r="AN223" s="330"/>
      <c r="AO223" s="328"/>
      <c r="AP223" s="329"/>
      <c r="AQ223" s="330" t="s">
        <v>97</v>
      </c>
      <c r="AR223" s="328" t="s">
        <v>97</v>
      </c>
      <c r="AS223" s="328" t="s">
        <v>97</v>
      </c>
      <c r="AT223" s="328" t="s">
        <v>97</v>
      </c>
      <c r="AU223" s="329" t="s">
        <v>97</v>
      </c>
      <c r="AV223" s="152">
        <f t="shared" si="124"/>
        <v>0</v>
      </c>
      <c r="AW223" s="167"/>
      <c r="AX223" s="167"/>
      <c r="AY223" s="167"/>
      <c r="AZ223" s="167"/>
      <c r="BA223" s="167"/>
      <c r="BB223" s="167"/>
      <c r="BC223" s="167"/>
      <c r="BD223" s="167"/>
      <c r="BE223" s="130"/>
    </row>
    <row r="224" spans="1:57" ht="32.25" thickBot="1" x14ac:dyDescent="0.3">
      <c r="A224" s="1343"/>
      <c r="B224" s="1567"/>
      <c r="C224" s="1576"/>
      <c r="D224" s="710" t="s">
        <v>486</v>
      </c>
      <c r="E224" s="1301"/>
      <c r="F224" s="1304"/>
      <c r="G224" s="850">
        <f t="shared" si="119"/>
        <v>0</v>
      </c>
      <c r="H224" s="402">
        <f t="shared" si="128"/>
        <v>0</v>
      </c>
      <c r="I224" s="319"/>
      <c r="J224" s="319"/>
      <c r="K224" s="319"/>
      <c r="L224" s="338"/>
      <c r="M224" s="750">
        <v>0</v>
      </c>
      <c r="N224" s="1030"/>
      <c r="O224" s="1030"/>
      <c r="P224" s="1030"/>
      <c r="Q224" s="1030"/>
      <c r="R224" s="1034"/>
      <c r="S224" s="1025"/>
      <c r="T224" s="1025"/>
      <c r="U224" s="1025"/>
      <c r="V224" s="1044"/>
      <c r="W224" s="1044"/>
      <c r="X224" s="1026"/>
      <c r="Y224" s="1047"/>
      <c r="Z224" s="1026"/>
      <c r="AA224" s="1027"/>
      <c r="AB224" s="1028"/>
      <c r="AC224" s="1028"/>
      <c r="AD224" s="1028"/>
      <c r="AE224" s="1028"/>
      <c r="AF224" s="1029"/>
      <c r="AG224" s="1019"/>
      <c r="AH224" s="1048"/>
      <c r="AI224" s="337"/>
      <c r="AJ224" s="390">
        <f t="shared" ref="AJ224" si="130">SUM(AK224:AM224)</f>
        <v>0</v>
      </c>
      <c r="AK224" s="327"/>
      <c r="AL224" s="328"/>
      <c r="AM224" s="329"/>
      <c r="AN224" s="330" t="s">
        <v>97</v>
      </c>
      <c r="AO224" s="328" t="s">
        <v>97</v>
      </c>
      <c r="AP224" s="329" t="s">
        <v>97</v>
      </c>
      <c r="AQ224" s="330" t="s">
        <v>97</v>
      </c>
      <c r="AR224" s="328" t="s">
        <v>97</v>
      </c>
      <c r="AS224" s="328" t="s">
        <v>97</v>
      </c>
      <c r="AT224" s="328" t="s">
        <v>97</v>
      </c>
      <c r="AU224" s="329" t="s">
        <v>97</v>
      </c>
      <c r="AV224" s="152">
        <f t="shared" si="124"/>
        <v>0</v>
      </c>
      <c r="AW224" s="167"/>
      <c r="AX224" s="167"/>
      <c r="AY224" s="167"/>
      <c r="AZ224" s="167"/>
      <c r="BA224" s="167"/>
      <c r="BB224" s="167"/>
      <c r="BC224" s="167"/>
      <c r="BD224" s="167"/>
      <c r="BE224" s="130"/>
    </row>
    <row r="225" spans="1:57" ht="32.25" thickBot="1" x14ac:dyDescent="0.3">
      <c r="A225" s="1343"/>
      <c r="B225" s="1567"/>
      <c r="C225" s="1576"/>
      <c r="D225" s="710" t="s">
        <v>15</v>
      </c>
      <c r="E225" s="1301"/>
      <c r="F225" s="1304"/>
      <c r="G225" s="850">
        <f t="shared" si="119"/>
        <v>46</v>
      </c>
      <c r="H225" s="402">
        <v>2</v>
      </c>
      <c r="I225" s="319"/>
      <c r="J225" s="319"/>
      <c r="K225" s="319">
        <v>2</v>
      </c>
      <c r="L225" s="338"/>
      <c r="M225" s="750">
        <f t="shared" si="123"/>
        <v>46</v>
      </c>
      <c r="N225" s="1030">
        <v>46</v>
      </c>
      <c r="O225" s="1030"/>
      <c r="P225" s="1030"/>
      <c r="Q225" s="1030"/>
      <c r="R225" s="1034"/>
      <c r="S225" s="1025"/>
      <c r="T225" s="1025"/>
      <c r="U225" s="1025"/>
      <c r="V225" s="1044">
        <v>45</v>
      </c>
      <c r="W225" s="1044">
        <v>1</v>
      </c>
      <c r="X225" s="1026"/>
      <c r="Y225" s="1047">
        <v>38</v>
      </c>
      <c r="Z225" s="1026">
        <v>8</v>
      </c>
      <c r="AA225" s="1027"/>
      <c r="AB225" s="1028">
        <v>22</v>
      </c>
      <c r="AC225" s="1028">
        <v>22</v>
      </c>
      <c r="AD225" s="1028">
        <v>5</v>
      </c>
      <c r="AE225" s="1028">
        <v>26</v>
      </c>
      <c r="AF225" s="1029">
        <v>2</v>
      </c>
      <c r="AG225" s="1019">
        <v>47</v>
      </c>
      <c r="AH225" s="1048">
        <v>25</v>
      </c>
      <c r="AI225" s="337">
        <v>78.2</v>
      </c>
      <c r="AJ225" s="390">
        <f t="shared" ref="AJ225:AJ226" si="131">SUM(AQ225:AU225)</f>
        <v>46</v>
      </c>
      <c r="AK225" s="327" t="s">
        <v>98</v>
      </c>
      <c r="AL225" s="328" t="s">
        <v>98</v>
      </c>
      <c r="AM225" s="329" t="s">
        <v>98</v>
      </c>
      <c r="AN225" s="330" t="s">
        <v>97</v>
      </c>
      <c r="AO225" s="328" t="s">
        <v>97</v>
      </c>
      <c r="AP225" s="329" t="s">
        <v>97</v>
      </c>
      <c r="AQ225" s="330">
        <v>6</v>
      </c>
      <c r="AR225" s="328">
        <v>21</v>
      </c>
      <c r="AS225" s="328">
        <v>18</v>
      </c>
      <c r="AT225" s="328">
        <v>1</v>
      </c>
      <c r="AU225" s="329">
        <v>0</v>
      </c>
      <c r="AV225" s="152">
        <f t="shared" si="124"/>
        <v>0</v>
      </c>
      <c r="AW225" s="167"/>
      <c r="AX225" s="167"/>
      <c r="AY225" s="167"/>
      <c r="AZ225" s="167"/>
      <c r="BA225" s="167"/>
      <c r="BB225" s="167"/>
      <c r="BC225" s="167"/>
      <c r="BD225" s="167"/>
      <c r="BE225" s="130"/>
    </row>
    <row r="226" spans="1:57" ht="32.25" thickBot="1" x14ac:dyDescent="0.3">
      <c r="A226" s="1344"/>
      <c r="B226" s="1577"/>
      <c r="C226" s="1578"/>
      <c r="D226" s="711" t="s">
        <v>491</v>
      </c>
      <c r="E226" s="1302"/>
      <c r="F226" s="1305"/>
      <c r="G226" s="851">
        <f t="shared" si="119"/>
        <v>0</v>
      </c>
      <c r="H226" s="160">
        <f t="shared" si="128"/>
        <v>0</v>
      </c>
      <c r="I226" s="92"/>
      <c r="J226" s="92"/>
      <c r="K226" s="92"/>
      <c r="L226" s="101"/>
      <c r="M226" s="210">
        <f t="shared" si="123"/>
        <v>0</v>
      </c>
      <c r="N226" s="1039"/>
      <c r="O226" s="1039"/>
      <c r="P226" s="1039"/>
      <c r="Q226" s="1039"/>
      <c r="R226" s="1040"/>
      <c r="S226" s="1052"/>
      <c r="T226" s="1052"/>
      <c r="U226" s="1052"/>
      <c r="V226" s="1039"/>
      <c r="W226" s="1039"/>
      <c r="X226" s="1040"/>
      <c r="Y226" s="1038"/>
      <c r="Z226" s="1040"/>
      <c r="AA226" s="1049"/>
      <c r="AB226" s="839"/>
      <c r="AC226" s="839"/>
      <c r="AD226" s="839"/>
      <c r="AE226" s="839"/>
      <c r="AF226" s="840"/>
      <c r="AG226" s="1049"/>
      <c r="AH226" s="1050"/>
      <c r="AI226" s="832"/>
      <c r="AJ226" s="170">
        <f t="shared" si="131"/>
        <v>0</v>
      </c>
      <c r="AK226" s="345" t="s">
        <v>97</v>
      </c>
      <c r="AL226" s="97" t="s">
        <v>97</v>
      </c>
      <c r="AM226" s="98" t="s">
        <v>97</v>
      </c>
      <c r="AN226" s="99" t="s">
        <v>97</v>
      </c>
      <c r="AO226" s="97" t="s">
        <v>98</v>
      </c>
      <c r="AP226" s="98" t="s">
        <v>98</v>
      </c>
      <c r="AQ226" s="100"/>
      <c r="AR226" s="92"/>
      <c r="AS226" s="92"/>
      <c r="AT226" s="92"/>
      <c r="AU226" s="93"/>
      <c r="AV226" s="171">
        <f t="shared" si="124"/>
        <v>0</v>
      </c>
      <c r="AW226" s="128"/>
      <c r="AX226" s="128"/>
      <c r="AY226" s="128"/>
      <c r="AZ226" s="128"/>
      <c r="BA226" s="128"/>
      <c r="BB226" s="128"/>
      <c r="BC226" s="128"/>
      <c r="BD226" s="128"/>
      <c r="BE226" s="129"/>
    </row>
    <row r="227" spans="1:57" ht="31.15" customHeight="1" x14ac:dyDescent="0.25">
      <c r="A227" s="1342" t="s">
        <v>599</v>
      </c>
      <c r="B227" s="1565" t="s">
        <v>616</v>
      </c>
      <c r="C227" s="1582" t="s">
        <v>417</v>
      </c>
      <c r="D227" s="964" t="s">
        <v>485</v>
      </c>
      <c r="E227" s="1312">
        <v>142</v>
      </c>
      <c r="F227" s="1316">
        <f>E227-SUM(M227:M246)</f>
        <v>-135</v>
      </c>
      <c r="G227" s="841">
        <f t="shared" si="119"/>
        <v>36</v>
      </c>
      <c r="H227" s="411">
        <f t="shared" ref="H227:H256" si="132">SUM(I227:L227)</f>
        <v>2</v>
      </c>
      <c r="I227" s="72">
        <v>2</v>
      </c>
      <c r="J227" s="72"/>
      <c r="K227" s="72"/>
      <c r="L227" s="75"/>
      <c r="M227" s="842">
        <f t="shared" ref="M227:M256" si="133">IF(AND(SUM(N227:R227)=SUM(Y227:Z227),SUM(S227:X227)=SUM(Y227:Z227)),SUM(N227:R227),"ПЕРЕВІРТЕ ПРАВИЛЬНІСТЬ ДАНИХ")</f>
        <v>36</v>
      </c>
      <c r="N227" s="1020"/>
      <c r="O227" s="1020"/>
      <c r="P227" s="1020"/>
      <c r="Q227" s="1020"/>
      <c r="R227" s="1021">
        <v>36</v>
      </c>
      <c r="S227" s="1022">
        <v>9</v>
      </c>
      <c r="T227" s="1020"/>
      <c r="U227" s="1020"/>
      <c r="V227" s="1023">
        <v>21</v>
      </c>
      <c r="W227" s="1020">
        <v>6</v>
      </c>
      <c r="X227" s="1024"/>
      <c r="Y227" s="1025">
        <v>30</v>
      </c>
      <c r="Z227" s="1026">
        <v>6</v>
      </c>
      <c r="AA227" s="1027"/>
      <c r="AB227" s="1028">
        <v>13</v>
      </c>
      <c r="AC227" s="1028">
        <v>13</v>
      </c>
      <c r="AD227" s="1028"/>
      <c r="AE227" s="1028">
        <v>5</v>
      </c>
      <c r="AF227" s="1029"/>
      <c r="AG227" s="1027">
        <v>23</v>
      </c>
      <c r="AH227" s="1029">
        <v>19</v>
      </c>
      <c r="AI227" s="74">
        <v>12</v>
      </c>
      <c r="AJ227" s="151">
        <f>SUM(AN227:AP227)</f>
        <v>36</v>
      </c>
      <c r="AK227" s="76" t="s">
        <v>97</v>
      </c>
      <c r="AL227" s="77" t="s">
        <v>97</v>
      </c>
      <c r="AM227" s="78" t="s">
        <v>97</v>
      </c>
      <c r="AN227" s="74">
        <v>2</v>
      </c>
      <c r="AO227" s="72">
        <v>34</v>
      </c>
      <c r="AP227" s="73"/>
      <c r="AQ227" s="79" t="s">
        <v>97</v>
      </c>
      <c r="AR227" s="77" t="s">
        <v>97</v>
      </c>
      <c r="AS227" s="77" t="s">
        <v>97</v>
      </c>
      <c r="AT227" s="77" t="s">
        <v>97</v>
      </c>
      <c r="AU227" s="80" t="s">
        <v>97</v>
      </c>
      <c r="AV227" s="152">
        <f>SUM(AW227:BE227)</f>
        <v>0</v>
      </c>
      <c r="AW227" s="120"/>
      <c r="AX227" s="120"/>
      <c r="AY227" s="120"/>
      <c r="AZ227" s="120"/>
      <c r="BA227" s="120"/>
      <c r="BB227" s="120"/>
      <c r="BC227" s="120"/>
      <c r="BD227" s="120"/>
      <c r="BE227" s="121"/>
    </row>
    <row r="228" spans="1:57" ht="47.25" x14ac:dyDescent="0.25">
      <c r="A228" s="1343"/>
      <c r="B228" s="1567"/>
      <c r="C228" s="1584"/>
      <c r="D228" s="965" t="s">
        <v>490</v>
      </c>
      <c r="E228" s="1313"/>
      <c r="F228" s="1317"/>
      <c r="G228" s="843">
        <f t="shared" si="119"/>
        <v>0</v>
      </c>
      <c r="H228" s="412">
        <f t="shared" si="132"/>
        <v>0</v>
      </c>
      <c r="I228" s="319"/>
      <c r="J228" s="319"/>
      <c r="K228" s="319"/>
      <c r="L228" s="338"/>
      <c r="M228" s="844">
        <f t="shared" si="133"/>
        <v>0</v>
      </c>
      <c r="N228" s="1030"/>
      <c r="O228" s="1030"/>
      <c r="P228" s="1030"/>
      <c r="Q228" s="1030"/>
      <c r="R228" s="1031"/>
      <c r="S228" s="1032"/>
      <c r="T228" s="1033"/>
      <c r="U228" s="1033"/>
      <c r="V228" s="1030"/>
      <c r="W228" s="1030"/>
      <c r="X228" s="1034"/>
      <c r="Y228" s="1025"/>
      <c r="Z228" s="1026"/>
      <c r="AA228" s="1027"/>
      <c r="AB228" s="1028"/>
      <c r="AC228" s="1028"/>
      <c r="AD228" s="1028"/>
      <c r="AE228" s="1028"/>
      <c r="AF228" s="1029"/>
      <c r="AG228" s="1019"/>
      <c r="AH228" s="838"/>
      <c r="AI228" s="325"/>
      <c r="AJ228" s="390">
        <f>SUM(AN228:AP228)</f>
        <v>0</v>
      </c>
      <c r="AK228" s="327" t="s">
        <v>98</v>
      </c>
      <c r="AL228" s="328" t="s">
        <v>98</v>
      </c>
      <c r="AM228" s="329" t="s">
        <v>98</v>
      </c>
      <c r="AN228" s="330"/>
      <c r="AO228" s="328"/>
      <c r="AP228" s="329"/>
      <c r="AQ228" s="330" t="s">
        <v>97</v>
      </c>
      <c r="AR228" s="328" t="s">
        <v>97</v>
      </c>
      <c r="AS228" s="328" t="s">
        <v>97</v>
      </c>
      <c r="AT228" s="328" t="s">
        <v>97</v>
      </c>
      <c r="AU228" s="331" t="s">
        <v>97</v>
      </c>
      <c r="AV228" s="391">
        <f t="shared" ref="AV228:AV241" si="134">SUM(AW228:BE228)</f>
        <v>0</v>
      </c>
      <c r="AW228" s="404"/>
      <c r="AX228" s="404"/>
      <c r="AY228" s="404"/>
      <c r="AZ228" s="404"/>
      <c r="BA228" s="404"/>
      <c r="BB228" s="404"/>
      <c r="BC228" s="404"/>
      <c r="BD228" s="404"/>
      <c r="BE228" s="405"/>
    </row>
    <row r="229" spans="1:57" ht="31.5" x14ac:dyDescent="0.25">
      <c r="A229" s="1343"/>
      <c r="B229" s="1567"/>
      <c r="C229" s="1584"/>
      <c r="D229" s="965" t="s">
        <v>486</v>
      </c>
      <c r="E229" s="1313"/>
      <c r="F229" s="1317"/>
      <c r="G229" s="843">
        <f t="shared" si="119"/>
        <v>0</v>
      </c>
      <c r="H229" s="412">
        <f t="shared" si="132"/>
        <v>0</v>
      </c>
      <c r="I229" s="319"/>
      <c r="J229" s="319"/>
      <c r="K229" s="319"/>
      <c r="L229" s="338"/>
      <c r="M229" s="844">
        <f t="shared" si="133"/>
        <v>0</v>
      </c>
      <c r="N229" s="1030"/>
      <c r="O229" s="1030"/>
      <c r="P229" s="1035"/>
      <c r="Q229" s="392"/>
      <c r="R229" s="1031"/>
      <c r="S229" s="1032"/>
      <c r="T229" s="1030"/>
      <c r="U229" s="1030"/>
      <c r="V229" s="1030"/>
      <c r="W229" s="1030"/>
      <c r="X229" s="1034"/>
      <c r="Y229" s="1025"/>
      <c r="Z229" s="1026"/>
      <c r="AA229" s="1027"/>
      <c r="AB229" s="1028"/>
      <c r="AC229" s="1028"/>
      <c r="AD229" s="1028"/>
      <c r="AE229" s="1028"/>
      <c r="AF229" s="1029"/>
      <c r="AG229" s="1019"/>
      <c r="AH229" s="838"/>
      <c r="AI229" s="325"/>
      <c r="AJ229" s="390">
        <f>SUM(AK229:AM229)</f>
        <v>0</v>
      </c>
      <c r="AK229" s="327"/>
      <c r="AL229" s="328"/>
      <c r="AM229" s="329"/>
      <c r="AN229" s="330" t="s">
        <v>97</v>
      </c>
      <c r="AO229" s="328" t="s">
        <v>97</v>
      </c>
      <c r="AP229" s="329" t="s">
        <v>97</v>
      </c>
      <c r="AQ229" s="330" t="s">
        <v>97</v>
      </c>
      <c r="AR229" s="328" t="s">
        <v>97</v>
      </c>
      <c r="AS229" s="328" t="s">
        <v>97</v>
      </c>
      <c r="AT229" s="328" t="s">
        <v>97</v>
      </c>
      <c r="AU229" s="331" t="s">
        <v>97</v>
      </c>
      <c r="AV229" s="391">
        <f t="shared" si="134"/>
        <v>0</v>
      </c>
      <c r="AW229" s="404"/>
      <c r="AX229" s="404"/>
      <c r="AY229" s="404"/>
      <c r="AZ229" s="404"/>
      <c r="BA229" s="404"/>
      <c r="BB229" s="404"/>
      <c r="BC229" s="404"/>
      <c r="BD229" s="404"/>
      <c r="BE229" s="405"/>
    </row>
    <row r="230" spans="1:57" ht="31.5" x14ac:dyDescent="0.25">
      <c r="A230" s="1343"/>
      <c r="B230" s="1567"/>
      <c r="C230" s="1584"/>
      <c r="D230" s="965" t="s">
        <v>15</v>
      </c>
      <c r="E230" s="1313"/>
      <c r="F230" s="1317"/>
      <c r="G230" s="843">
        <f t="shared" si="119"/>
        <v>109</v>
      </c>
      <c r="H230" s="412">
        <f t="shared" si="132"/>
        <v>5</v>
      </c>
      <c r="I230" s="319">
        <v>4</v>
      </c>
      <c r="J230" s="319"/>
      <c r="K230" s="319">
        <v>1</v>
      </c>
      <c r="L230" s="338"/>
      <c r="M230" s="844">
        <v>107</v>
      </c>
      <c r="N230" s="1030"/>
      <c r="O230" s="1030"/>
      <c r="P230" s="1030"/>
      <c r="Q230" s="1030"/>
      <c r="R230" s="1031">
        <v>107</v>
      </c>
      <c r="S230" s="1032">
        <v>31</v>
      </c>
      <c r="T230" s="1030"/>
      <c r="U230" s="1030"/>
      <c r="V230" s="1030">
        <v>70</v>
      </c>
      <c r="W230" s="1030">
        <v>6</v>
      </c>
      <c r="X230" s="1034"/>
      <c r="Y230" s="1025">
        <v>97</v>
      </c>
      <c r="Z230" s="1026">
        <v>10</v>
      </c>
      <c r="AA230" s="1027"/>
      <c r="AB230" s="1028">
        <v>29</v>
      </c>
      <c r="AC230" s="1028">
        <v>29</v>
      </c>
      <c r="AD230" s="1028"/>
      <c r="AE230" s="1028">
        <v>20</v>
      </c>
      <c r="AF230" s="1029">
        <v>1</v>
      </c>
      <c r="AG230" s="1019">
        <v>36</v>
      </c>
      <c r="AH230" s="838">
        <v>21</v>
      </c>
      <c r="AI230" s="325">
        <v>120</v>
      </c>
      <c r="AJ230" s="390">
        <f>SUM(AQ230:AU230)</f>
        <v>111</v>
      </c>
      <c r="AK230" s="327" t="s">
        <v>98</v>
      </c>
      <c r="AL230" s="328" t="s">
        <v>98</v>
      </c>
      <c r="AM230" s="329" t="s">
        <v>98</v>
      </c>
      <c r="AN230" s="330" t="s">
        <v>97</v>
      </c>
      <c r="AO230" s="328" t="s">
        <v>97</v>
      </c>
      <c r="AP230" s="329" t="s">
        <v>97</v>
      </c>
      <c r="AQ230" s="330"/>
      <c r="AR230" s="328">
        <v>2</v>
      </c>
      <c r="AS230" s="328">
        <v>100</v>
      </c>
      <c r="AT230" s="328">
        <v>9</v>
      </c>
      <c r="AU230" s="331"/>
      <c r="AV230" s="391">
        <v>2</v>
      </c>
      <c r="AW230" s="404"/>
      <c r="AX230" s="404"/>
      <c r="AY230" s="404"/>
      <c r="AZ230" s="404"/>
      <c r="BA230" s="404"/>
      <c r="BB230" s="404"/>
      <c r="BC230" s="404">
        <v>1</v>
      </c>
      <c r="BD230" s="404">
        <v>1</v>
      </c>
      <c r="BE230" s="405"/>
    </row>
    <row r="231" spans="1:57" ht="32.25" thickBot="1" x14ac:dyDescent="0.3">
      <c r="A231" s="1343"/>
      <c r="B231" s="1577"/>
      <c r="C231" s="1584"/>
      <c r="D231" s="1658" t="s">
        <v>491</v>
      </c>
      <c r="E231" s="1313"/>
      <c r="F231" s="1317"/>
      <c r="G231" s="843">
        <f t="shared" si="119"/>
        <v>0</v>
      </c>
      <c r="H231" s="414">
        <f t="shared" si="132"/>
        <v>0</v>
      </c>
      <c r="I231" s="92"/>
      <c r="J231" s="92"/>
      <c r="K231" s="92"/>
      <c r="L231" s="101"/>
      <c r="M231" s="845">
        <f t="shared" si="133"/>
        <v>0</v>
      </c>
      <c r="N231" s="1036"/>
      <c r="O231" s="1036"/>
      <c r="P231" s="1036"/>
      <c r="Q231" s="1036"/>
      <c r="R231" s="1037"/>
      <c r="S231" s="1038"/>
      <c r="T231" s="1039"/>
      <c r="U231" s="1039"/>
      <c r="V231" s="1039"/>
      <c r="W231" s="1039"/>
      <c r="X231" s="1040"/>
      <c r="Y231" s="1041"/>
      <c r="Z231" s="1034"/>
      <c r="AA231" s="1019"/>
      <c r="AB231" s="837"/>
      <c r="AC231" s="837"/>
      <c r="AD231" s="837"/>
      <c r="AE231" s="837"/>
      <c r="AF231" s="838"/>
      <c r="AG231" s="1042"/>
      <c r="AH231" s="1043"/>
      <c r="AI231" s="100"/>
      <c r="AJ231" s="170">
        <f>SUM(AQ231:AU231)</f>
        <v>0</v>
      </c>
      <c r="AK231" s="345" t="s">
        <v>97</v>
      </c>
      <c r="AL231" s="97" t="s">
        <v>97</v>
      </c>
      <c r="AM231" s="98" t="s">
        <v>97</v>
      </c>
      <c r="AN231" s="99" t="s">
        <v>97</v>
      </c>
      <c r="AO231" s="97" t="s">
        <v>98</v>
      </c>
      <c r="AP231" s="98" t="s">
        <v>98</v>
      </c>
      <c r="AQ231" s="100"/>
      <c r="AR231" s="92"/>
      <c r="AS231" s="92"/>
      <c r="AT231" s="92"/>
      <c r="AU231" s="101"/>
      <c r="AV231" s="165">
        <f t="shared" si="134"/>
        <v>0</v>
      </c>
      <c r="AW231" s="128"/>
      <c r="AX231" s="128"/>
      <c r="AY231" s="128"/>
      <c r="AZ231" s="128"/>
      <c r="BA231" s="128"/>
      <c r="BB231" s="128"/>
      <c r="BC231" s="128"/>
      <c r="BD231" s="128"/>
      <c r="BE231" s="129"/>
    </row>
    <row r="232" spans="1:57" ht="31.9" customHeight="1" thickBot="1" x14ac:dyDescent="0.3">
      <c r="A232" s="1343"/>
      <c r="B232" s="1565" t="s">
        <v>710</v>
      </c>
      <c r="C232" s="1584"/>
      <c r="D232" s="964" t="s">
        <v>485</v>
      </c>
      <c r="E232" s="1313"/>
      <c r="F232" s="1317"/>
      <c r="G232" s="843">
        <f t="shared" si="119"/>
        <v>0</v>
      </c>
      <c r="H232" s="411">
        <f t="shared" si="132"/>
        <v>0</v>
      </c>
      <c r="I232" s="72"/>
      <c r="J232" s="72"/>
      <c r="K232" s="72"/>
      <c r="L232" s="75"/>
      <c r="M232" s="842">
        <f t="shared" si="133"/>
        <v>0</v>
      </c>
      <c r="N232" s="1020"/>
      <c r="O232" s="1020"/>
      <c r="P232" s="1020"/>
      <c r="Q232" s="1020"/>
      <c r="R232" s="1024"/>
      <c r="S232" s="1025"/>
      <c r="T232" s="1025"/>
      <c r="U232" s="1025"/>
      <c r="V232" s="1044"/>
      <c r="W232" s="1044"/>
      <c r="X232" s="1026"/>
      <c r="Y232" s="1022"/>
      <c r="Z232" s="1024"/>
      <c r="AA232" s="1045"/>
      <c r="AB232" s="835"/>
      <c r="AC232" s="835"/>
      <c r="AD232" s="835"/>
      <c r="AE232" s="835"/>
      <c r="AF232" s="836"/>
      <c r="AG232" s="1045"/>
      <c r="AH232" s="1046"/>
      <c r="AI232" s="102"/>
      <c r="AJ232" s="195">
        <f>SUM(AN232:AP232)</f>
        <v>0</v>
      </c>
      <c r="AK232" s="76" t="s">
        <v>97</v>
      </c>
      <c r="AL232" s="77" t="s">
        <v>97</v>
      </c>
      <c r="AM232" s="78" t="s">
        <v>97</v>
      </c>
      <c r="AN232" s="74"/>
      <c r="AO232" s="72"/>
      <c r="AP232" s="73"/>
      <c r="AQ232" s="79" t="s">
        <v>97</v>
      </c>
      <c r="AR232" s="77" t="s">
        <v>97</v>
      </c>
      <c r="AS232" s="77" t="s">
        <v>97</v>
      </c>
      <c r="AT232" s="77" t="s">
        <v>97</v>
      </c>
      <c r="AU232" s="78" t="s">
        <v>97</v>
      </c>
      <c r="AV232" s="166">
        <f t="shared" si="134"/>
        <v>0</v>
      </c>
      <c r="AW232" s="167"/>
      <c r="AX232" s="167"/>
      <c r="AY232" s="167"/>
      <c r="AZ232" s="167"/>
      <c r="BA232" s="167"/>
      <c r="BB232" s="167"/>
      <c r="BC232" s="167"/>
      <c r="BD232" s="167"/>
      <c r="BE232" s="130"/>
    </row>
    <row r="233" spans="1:57" ht="48" thickBot="1" x14ac:dyDescent="0.3">
      <c r="A233" s="1343"/>
      <c r="B233" s="1567"/>
      <c r="C233" s="1584"/>
      <c r="D233" s="965" t="s">
        <v>490</v>
      </c>
      <c r="E233" s="1313"/>
      <c r="F233" s="1317"/>
      <c r="G233" s="843">
        <f t="shared" si="119"/>
        <v>0</v>
      </c>
      <c r="H233" s="412">
        <f t="shared" si="132"/>
        <v>0</v>
      </c>
      <c r="I233" s="319"/>
      <c r="J233" s="319"/>
      <c r="K233" s="319"/>
      <c r="L233" s="338"/>
      <c r="M233" s="844">
        <f t="shared" si="133"/>
        <v>0</v>
      </c>
      <c r="N233" s="1030"/>
      <c r="O233" s="1030"/>
      <c r="P233" s="1030"/>
      <c r="Q233" s="1030"/>
      <c r="R233" s="1034"/>
      <c r="S233" s="1025"/>
      <c r="T233" s="1025"/>
      <c r="U233" s="1025"/>
      <c r="V233" s="1044"/>
      <c r="W233" s="1044"/>
      <c r="X233" s="1026"/>
      <c r="Y233" s="1047"/>
      <c r="Z233" s="1026"/>
      <c r="AA233" s="1027"/>
      <c r="AB233" s="1028"/>
      <c r="AC233" s="1028"/>
      <c r="AD233" s="1028"/>
      <c r="AE233" s="1028"/>
      <c r="AF233" s="1029"/>
      <c r="AG233" s="1019"/>
      <c r="AH233" s="1048"/>
      <c r="AI233" s="337"/>
      <c r="AJ233" s="390">
        <f>SUM(AN233:AP233)</f>
        <v>0</v>
      </c>
      <c r="AK233" s="327" t="s">
        <v>98</v>
      </c>
      <c r="AL233" s="328" t="s">
        <v>98</v>
      </c>
      <c r="AM233" s="329" t="s">
        <v>98</v>
      </c>
      <c r="AN233" s="330"/>
      <c r="AO233" s="328"/>
      <c r="AP233" s="329"/>
      <c r="AQ233" s="330" t="s">
        <v>97</v>
      </c>
      <c r="AR233" s="328" t="s">
        <v>97</v>
      </c>
      <c r="AS233" s="328" t="s">
        <v>97</v>
      </c>
      <c r="AT233" s="328" t="s">
        <v>97</v>
      </c>
      <c r="AU233" s="329" t="s">
        <v>97</v>
      </c>
      <c r="AV233" s="168">
        <f t="shared" si="134"/>
        <v>0</v>
      </c>
      <c r="AW233" s="167"/>
      <c r="AX233" s="167"/>
      <c r="AY233" s="167"/>
      <c r="AZ233" s="167"/>
      <c r="BA233" s="167"/>
      <c r="BB233" s="167"/>
      <c r="BC233" s="167"/>
      <c r="BD233" s="167"/>
      <c r="BE233" s="130"/>
    </row>
    <row r="234" spans="1:57" ht="32.25" thickBot="1" x14ac:dyDescent="0.3">
      <c r="A234" s="1343"/>
      <c r="B234" s="1567"/>
      <c r="C234" s="1584"/>
      <c r="D234" s="965" t="s">
        <v>486</v>
      </c>
      <c r="E234" s="1313"/>
      <c r="F234" s="1317"/>
      <c r="G234" s="843">
        <f t="shared" si="119"/>
        <v>0</v>
      </c>
      <c r="H234" s="412">
        <f t="shared" si="132"/>
        <v>0</v>
      </c>
      <c r="I234" s="319"/>
      <c r="J234" s="319"/>
      <c r="K234" s="319"/>
      <c r="L234" s="338"/>
      <c r="M234" s="844">
        <f t="shared" si="133"/>
        <v>0</v>
      </c>
      <c r="N234" s="1030"/>
      <c r="O234" s="1030"/>
      <c r="P234" s="1030"/>
      <c r="Q234" s="1030"/>
      <c r="R234" s="1034"/>
      <c r="S234" s="1025"/>
      <c r="T234" s="1025"/>
      <c r="U234" s="1025"/>
      <c r="V234" s="1044"/>
      <c r="W234" s="1044"/>
      <c r="X234" s="1026"/>
      <c r="Y234" s="1047"/>
      <c r="Z234" s="1026"/>
      <c r="AA234" s="1027"/>
      <c r="AB234" s="1028"/>
      <c r="AC234" s="1028"/>
      <c r="AD234" s="1028"/>
      <c r="AE234" s="1028"/>
      <c r="AF234" s="1029"/>
      <c r="AG234" s="1019"/>
      <c r="AH234" s="1048"/>
      <c r="AI234" s="337"/>
      <c r="AJ234" s="390">
        <f>SUM(AK234:AM234)</f>
        <v>0</v>
      </c>
      <c r="AK234" s="327"/>
      <c r="AL234" s="328"/>
      <c r="AM234" s="329"/>
      <c r="AN234" s="330" t="s">
        <v>97</v>
      </c>
      <c r="AO234" s="328" t="s">
        <v>97</v>
      </c>
      <c r="AP234" s="329" t="s">
        <v>97</v>
      </c>
      <c r="AQ234" s="330" t="s">
        <v>97</v>
      </c>
      <c r="AR234" s="328" t="s">
        <v>97</v>
      </c>
      <c r="AS234" s="328" t="s">
        <v>97</v>
      </c>
      <c r="AT234" s="328" t="s">
        <v>97</v>
      </c>
      <c r="AU234" s="329" t="s">
        <v>97</v>
      </c>
      <c r="AV234" s="168">
        <f t="shared" si="134"/>
        <v>0</v>
      </c>
      <c r="AW234" s="167"/>
      <c r="AX234" s="167"/>
      <c r="AY234" s="167"/>
      <c r="AZ234" s="167"/>
      <c r="BA234" s="167"/>
      <c r="BB234" s="167"/>
      <c r="BC234" s="167"/>
      <c r="BD234" s="167"/>
      <c r="BE234" s="130"/>
    </row>
    <row r="235" spans="1:57" ht="32.25" thickBot="1" x14ac:dyDescent="0.3">
      <c r="A235" s="1343"/>
      <c r="B235" s="1567"/>
      <c r="C235" s="1584"/>
      <c r="D235" s="965" t="s">
        <v>15</v>
      </c>
      <c r="E235" s="1313"/>
      <c r="F235" s="1317"/>
      <c r="G235" s="843">
        <f t="shared" si="119"/>
        <v>31</v>
      </c>
      <c r="H235" s="412">
        <f t="shared" si="132"/>
        <v>0</v>
      </c>
      <c r="I235" s="319"/>
      <c r="J235" s="319"/>
      <c r="K235" s="319"/>
      <c r="L235" s="338"/>
      <c r="M235" s="844">
        <f t="shared" si="133"/>
        <v>29</v>
      </c>
      <c r="N235" s="1030"/>
      <c r="O235" s="1030"/>
      <c r="P235" s="1030"/>
      <c r="Q235" s="1030"/>
      <c r="R235" s="1034">
        <v>29</v>
      </c>
      <c r="S235" s="1025"/>
      <c r="T235" s="1025"/>
      <c r="U235" s="1025"/>
      <c r="V235" s="1044">
        <v>29</v>
      </c>
      <c r="W235" s="1044"/>
      <c r="X235" s="1026"/>
      <c r="Y235" s="1047">
        <v>25</v>
      </c>
      <c r="Z235" s="1026">
        <v>4</v>
      </c>
      <c r="AA235" s="1027"/>
      <c r="AB235" s="1028">
        <v>6</v>
      </c>
      <c r="AC235" s="1028">
        <v>6</v>
      </c>
      <c r="AD235" s="1028">
        <v>4</v>
      </c>
      <c r="AE235" s="1028">
        <v>15</v>
      </c>
      <c r="AF235" s="1029">
        <v>2</v>
      </c>
      <c r="AG235" s="1019">
        <v>42</v>
      </c>
      <c r="AH235" s="1048">
        <v>21</v>
      </c>
      <c r="AI235" s="337">
        <v>110</v>
      </c>
      <c r="AJ235" s="390">
        <f>SUM(AQ235:AU235)</f>
        <v>29</v>
      </c>
      <c r="AK235" s="327" t="s">
        <v>98</v>
      </c>
      <c r="AL235" s="328" t="s">
        <v>98</v>
      </c>
      <c r="AM235" s="329" t="s">
        <v>98</v>
      </c>
      <c r="AN235" s="330" t="s">
        <v>97</v>
      </c>
      <c r="AO235" s="328" t="s">
        <v>97</v>
      </c>
      <c r="AP235" s="329" t="s">
        <v>97</v>
      </c>
      <c r="AQ235" s="330">
        <v>4</v>
      </c>
      <c r="AR235" s="328"/>
      <c r="AS235" s="328">
        <v>14</v>
      </c>
      <c r="AT235" s="328">
        <v>11</v>
      </c>
      <c r="AU235" s="329"/>
      <c r="AV235" s="168">
        <v>2</v>
      </c>
      <c r="AW235" s="167"/>
      <c r="AX235" s="167"/>
      <c r="AY235" s="167"/>
      <c r="AZ235" s="167">
        <v>2</v>
      </c>
      <c r="BA235" s="167"/>
      <c r="BB235" s="167"/>
      <c r="BC235" s="167"/>
      <c r="BD235" s="167"/>
      <c r="BE235" s="130"/>
    </row>
    <row r="236" spans="1:57" ht="32.25" thickBot="1" x14ac:dyDescent="0.3">
      <c r="A236" s="1343"/>
      <c r="B236" s="1577"/>
      <c r="C236" s="1584"/>
      <c r="D236" s="1658" t="s">
        <v>491</v>
      </c>
      <c r="E236" s="1313"/>
      <c r="F236" s="1317"/>
      <c r="G236" s="843">
        <f t="shared" si="119"/>
        <v>0</v>
      </c>
      <c r="H236" s="414">
        <f t="shared" si="132"/>
        <v>0</v>
      </c>
      <c r="I236" s="92"/>
      <c r="J236" s="92"/>
      <c r="K236" s="92"/>
      <c r="L236" s="101"/>
      <c r="M236" s="846">
        <f t="shared" si="133"/>
        <v>0</v>
      </c>
      <c r="N236" s="1039"/>
      <c r="O236" s="1039"/>
      <c r="P236" s="1039"/>
      <c r="Q236" s="1039"/>
      <c r="R236" s="1040"/>
      <c r="S236" s="1041"/>
      <c r="T236" s="1041"/>
      <c r="U236" s="1041"/>
      <c r="V236" s="1030"/>
      <c r="W236" s="1030"/>
      <c r="X236" s="1034"/>
      <c r="Y236" s="1032"/>
      <c r="Z236" s="1034"/>
      <c r="AA236" s="1019"/>
      <c r="AB236" s="837"/>
      <c r="AC236" s="837"/>
      <c r="AD236" s="837"/>
      <c r="AE236" s="837"/>
      <c r="AF236" s="838"/>
      <c r="AG236" s="1049"/>
      <c r="AH236" s="1050"/>
      <c r="AI236" s="831"/>
      <c r="AJ236" s="393">
        <f>SUM(AQ236:AU236)</f>
        <v>0</v>
      </c>
      <c r="AK236" s="345" t="s">
        <v>97</v>
      </c>
      <c r="AL236" s="97" t="s">
        <v>97</v>
      </c>
      <c r="AM236" s="98" t="s">
        <v>97</v>
      </c>
      <c r="AN236" s="99" t="s">
        <v>97</v>
      </c>
      <c r="AO236" s="97" t="s">
        <v>98</v>
      </c>
      <c r="AP236" s="98" t="s">
        <v>98</v>
      </c>
      <c r="AQ236" s="100"/>
      <c r="AR236" s="92"/>
      <c r="AS236" s="92"/>
      <c r="AT236" s="92"/>
      <c r="AU236" s="93"/>
      <c r="AV236" s="168">
        <f t="shared" si="134"/>
        <v>0</v>
      </c>
      <c r="AW236" s="404"/>
      <c r="AX236" s="404"/>
      <c r="AY236" s="404"/>
      <c r="AZ236" s="404"/>
      <c r="BA236" s="404"/>
      <c r="BB236" s="404"/>
      <c r="BC236" s="404"/>
      <c r="BD236" s="404"/>
      <c r="BE236" s="405"/>
    </row>
    <row r="237" spans="1:57" ht="32.25" thickBot="1" x14ac:dyDescent="0.3">
      <c r="A237" s="1343"/>
      <c r="B237" s="1565" t="s">
        <v>711</v>
      </c>
      <c r="C237" s="1584"/>
      <c r="D237" s="964" t="s">
        <v>485</v>
      </c>
      <c r="E237" s="1313"/>
      <c r="F237" s="1317"/>
      <c r="G237" s="843">
        <f t="shared" si="119"/>
        <v>5</v>
      </c>
      <c r="H237" s="411">
        <f t="shared" si="132"/>
        <v>0</v>
      </c>
      <c r="I237" s="72"/>
      <c r="J237" s="72"/>
      <c r="K237" s="72"/>
      <c r="L237" s="75"/>
      <c r="M237" s="842">
        <f t="shared" si="133"/>
        <v>5</v>
      </c>
      <c r="N237" s="1020"/>
      <c r="O237" s="1020"/>
      <c r="P237" s="1020"/>
      <c r="Q237" s="1020"/>
      <c r="R237" s="1024">
        <v>5</v>
      </c>
      <c r="S237" s="1051"/>
      <c r="T237" s="1051"/>
      <c r="U237" s="1051"/>
      <c r="V237" s="1020">
        <v>5</v>
      </c>
      <c r="W237" s="1020"/>
      <c r="X237" s="1024"/>
      <c r="Y237" s="1022">
        <v>4</v>
      </c>
      <c r="Z237" s="1024">
        <v>1</v>
      </c>
      <c r="AA237" s="1045"/>
      <c r="AB237" s="835">
        <v>2</v>
      </c>
      <c r="AC237" s="835">
        <v>2</v>
      </c>
      <c r="AD237" s="835"/>
      <c r="AE237" s="835">
        <v>1</v>
      </c>
      <c r="AF237" s="836"/>
      <c r="AG237" s="1045">
        <v>44</v>
      </c>
      <c r="AH237" s="1046">
        <v>18</v>
      </c>
      <c r="AI237" s="143">
        <v>7.6</v>
      </c>
      <c r="AJ237" s="151">
        <f>SUM(AN237:AP237)</f>
        <v>5</v>
      </c>
      <c r="AK237" s="76" t="s">
        <v>97</v>
      </c>
      <c r="AL237" s="77" t="s">
        <v>97</v>
      </c>
      <c r="AM237" s="78" t="s">
        <v>97</v>
      </c>
      <c r="AN237" s="74">
        <v>3</v>
      </c>
      <c r="AO237" s="72">
        <v>2</v>
      </c>
      <c r="AP237" s="73"/>
      <c r="AQ237" s="79" t="s">
        <v>97</v>
      </c>
      <c r="AR237" s="77" t="s">
        <v>97</v>
      </c>
      <c r="AS237" s="77" t="s">
        <v>97</v>
      </c>
      <c r="AT237" s="77" t="s">
        <v>97</v>
      </c>
      <c r="AU237" s="78" t="s">
        <v>97</v>
      </c>
      <c r="AV237" s="152">
        <f t="shared" si="134"/>
        <v>0</v>
      </c>
      <c r="AW237" s="120"/>
      <c r="AX237" s="120"/>
      <c r="AY237" s="120"/>
      <c r="AZ237" s="120"/>
      <c r="BA237" s="120"/>
      <c r="BB237" s="120"/>
      <c r="BC237" s="120"/>
      <c r="BD237" s="120"/>
      <c r="BE237" s="121"/>
    </row>
    <row r="238" spans="1:57" ht="48" thickBot="1" x14ac:dyDescent="0.3">
      <c r="A238" s="1343"/>
      <c r="B238" s="1567"/>
      <c r="C238" s="1584"/>
      <c r="D238" s="965" t="s">
        <v>490</v>
      </c>
      <c r="E238" s="1313"/>
      <c r="F238" s="1317"/>
      <c r="G238" s="843">
        <f t="shared" si="119"/>
        <v>0</v>
      </c>
      <c r="H238" s="412">
        <f t="shared" si="132"/>
        <v>0</v>
      </c>
      <c r="I238" s="319"/>
      <c r="J238" s="319"/>
      <c r="K238" s="319"/>
      <c r="L238" s="338"/>
      <c r="M238" s="844">
        <f t="shared" si="133"/>
        <v>0</v>
      </c>
      <c r="N238" s="1030"/>
      <c r="O238" s="1030"/>
      <c r="P238" s="1030"/>
      <c r="Q238" s="1030"/>
      <c r="R238" s="1034"/>
      <c r="S238" s="1025"/>
      <c r="T238" s="1025"/>
      <c r="U238" s="1025"/>
      <c r="V238" s="1044"/>
      <c r="W238" s="1044"/>
      <c r="X238" s="1026"/>
      <c r="Y238" s="1047"/>
      <c r="Z238" s="1026"/>
      <c r="AA238" s="1027"/>
      <c r="AB238" s="1028"/>
      <c r="AC238" s="1028"/>
      <c r="AD238" s="1028"/>
      <c r="AE238" s="1028"/>
      <c r="AF238" s="1029"/>
      <c r="AG238" s="1019"/>
      <c r="AH238" s="1048"/>
      <c r="AI238" s="337"/>
      <c r="AJ238" s="390">
        <f>SUM(AN238:AP238)</f>
        <v>0</v>
      </c>
      <c r="AK238" s="327" t="s">
        <v>98</v>
      </c>
      <c r="AL238" s="328" t="s">
        <v>98</v>
      </c>
      <c r="AM238" s="329" t="s">
        <v>98</v>
      </c>
      <c r="AN238" s="330"/>
      <c r="AO238" s="328"/>
      <c r="AP238" s="329"/>
      <c r="AQ238" s="330" t="s">
        <v>97</v>
      </c>
      <c r="AR238" s="328" t="s">
        <v>97</v>
      </c>
      <c r="AS238" s="328" t="s">
        <v>97</v>
      </c>
      <c r="AT238" s="328" t="s">
        <v>97</v>
      </c>
      <c r="AU238" s="329" t="s">
        <v>97</v>
      </c>
      <c r="AV238" s="152">
        <f t="shared" si="134"/>
        <v>0</v>
      </c>
      <c r="AW238" s="167"/>
      <c r="AX238" s="167"/>
      <c r="AY238" s="167"/>
      <c r="AZ238" s="167"/>
      <c r="BA238" s="167"/>
      <c r="BB238" s="167"/>
      <c r="BC238" s="167"/>
      <c r="BD238" s="167"/>
      <c r="BE238" s="130"/>
    </row>
    <row r="239" spans="1:57" ht="32.25" thickBot="1" x14ac:dyDescent="0.3">
      <c r="A239" s="1343"/>
      <c r="B239" s="1567"/>
      <c r="C239" s="1584"/>
      <c r="D239" s="965" t="s">
        <v>486</v>
      </c>
      <c r="E239" s="1313"/>
      <c r="F239" s="1317"/>
      <c r="G239" s="843">
        <f t="shared" si="119"/>
        <v>0</v>
      </c>
      <c r="H239" s="412">
        <f t="shared" si="132"/>
        <v>0</v>
      </c>
      <c r="I239" s="319"/>
      <c r="J239" s="319"/>
      <c r="K239" s="319"/>
      <c r="L239" s="338"/>
      <c r="M239" s="844">
        <f t="shared" si="133"/>
        <v>0</v>
      </c>
      <c r="N239" s="1030"/>
      <c r="O239" s="1030"/>
      <c r="P239" s="1030"/>
      <c r="Q239" s="1030"/>
      <c r="R239" s="1034"/>
      <c r="S239" s="1025"/>
      <c r="T239" s="1025"/>
      <c r="U239" s="1025"/>
      <c r="V239" s="1044"/>
      <c r="W239" s="1044"/>
      <c r="X239" s="1026"/>
      <c r="Y239" s="1047"/>
      <c r="Z239" s="1026"/>
      <c r="AA239" s="1027"/>
      <c r="AB239" s="1028"/>
      <c r="AC239" s="1028"/>
      <c r="AD239" s="1028"/>
      <c r="AE239" s="1028"/>
      <c r="AF239" s="1029"/>
      <c r="AG239" s="1019"/>
      <c r="AH239" s="1048"/>
      <c r="AI239" s="337"/>
      <c r="AJ239" s="390">
        <f>SUM(AK239:AM239)</f>
        <v>0</v>
      </c>
      <c r="AK239" s="327"/>
      <c r="AL239" s="328"/>
      <c r="AM239" s="329"/>
      <c r="AN239" s="330" t="s">
        <v>97</v>
      </c>
      <c r="AO239" s="328" t="s">
        <v>97</v>
      </c>
      <c r="AP239" s="329" t="s">
        <v>97</v>
      </c>
      <c r="AQ239" s="330" t="s">
        <v>97</v>
      </c>
      <c r="AR239" s="328" t="s">
        <v>97</v>
      </c>
      <c r="AS239" s="328" t="s">
        <v>97</v>
      </c>
      <c r="AT239" s="328" t="s">
        <v>97</v>
      </c>
      <c r="AU239" s="329" t="s">
        <v>97</v>
      </c>
      <c r="AV239" s="152">
        <f t="shared" si="134"/>
        <v>0</v>
      </c>
      <c r="AW239" s="167"/>
      <c r="AX239" s="167"/>
      <c r="AY239" s="167"/>
      <c r="AZ239" s="167"/>
      <c r="BA239" s="167"/>
      <c r="BB239" s="167"/>
      <c r="BC239" s="167"/>
      <c r="BD239" s="167"/>
      <c r="BE239" s="130"/>
    </row>
    <row r="240" spans="1:57" ht="32.25" thickBot="1" x14ac:dyDescent="0.3">
      <c r="A240" s="1343"/>
      <c r="B240" s="1567"/>
      <c r="C240" s="1584"/>
      <c r="D240" s="965" t="s">
        <v>15</v>
      </c>
      <c r="E240" s="1313"/>
      <c r="F240" s="1317"/>
      <c r="G240" s="843">
        <f t="shared" si="119"/>
        <v>45</v>
      </c>
      <c r="H240" s="412">
        <f t="shared" si="132"/>
        <v>5</v>
      </c>
      <c r="I240" s="319">
        <v>3</v>
      </c>
      <c r="J240" s="319"/>
      <c r="K240" s="319">
        <v>2</v>
      </c>
      <c r="L240" s="338"/>
      <c r="M240" s="844">
        <f t="shared" si="133"/>
        <v>39</v>
      </c>
      <c r="N240" s="1030"/>
      <c r="O240" s="1030"/>
      <c r="P240" s="1030"/>
      <c r="Q240" s="1030"/>
      <c r="R240" s="1034">
        <v>39</v>
      </c>
      <c r="S240" s="1025">
        <v>14</v>
      </c>
      <c r="T240" s="1025"/>
      <c r="U240" s="1025"/>
      <c r="V240" s="1044">
        <v>25</v>
      </c>
      <c r="W240" s="1044"/>
      <c r="X240" s="1026"/>
      <c r="Y240" s="1047">
        <v>34</v>
      </c>
      <c r="Z240" s="1026">
        <v>5</v>
      </c>
      <c r="AA240" s="1027"/>
      <c r="AB240" s="1028">
        <v>14</v>
      </c>
      <c r="AC240" s="1028">
        <v>13</v>
      </c>
      <c r="AD240" s="1028">
        <v>3</v>
      </c>
      <c r="AE240" s="1028">
        <v>15</v>
      </c>
      <c r="AF240" s="1029">
        <v>3</v>
      </c>
      <c r="AG240" s="1019">
        <v>42</v>
      </c>
      <c r="AH240" s="1048">
        <v>20</v>
      </c>
      <c r="AI240" s="337">
        <v>70.8</v>
      </c>
      <c r="AJ240" s="390">
        <f>SUM(AQ240:AU240)</f>
        <v>39</v>
      </c>
      <c r="AK240" s="327" t="s">
        <v>98</v>
      </c>
      <c r="AL240" s="328" t="s">
        <v>98</v>
      </c>
      <c r="AM240" s="329" t="s">
        <v>98</v>
      </c>
      <c r="AN240" s="330" t="s">
        <v>97</v>
      </c>
      <c r="AO240" s="328" t="s">
        <v>97</v>
      </c>
      <c r="AP240" s="329" t="s">
        <v>97</v>
      </c>
      <c r="AQ240" s="330">
        <v>12</v>
      </c>
      <c r="AR240" s="328">
        <v>14</v>
      </c>
      <c r="AS240" s="328">
        <v>11</v>
      </c>
      <c r="AT240" s="328">
        <v>1</v>
      </c>
      <c r="AU240" s="329">
        <v>1</v>
      </c>
      <c r="AV240" s="152">
        <v>6</v>
      </c>
      <c r="AW240" s="167"/>
      <c r="AX240" s="167"/>
      <c r="AY240" s="167"/>
      <c r="AZ240" s="167"/>
      <c r="BA240" s="167">
        <v>1</v>
      </c>
      <c r="BB240" s="167"/>
      <c r="BC240" s="167">
        <v>2</v>
      </c>
      <c r="BD240" s="167">
        <v>3</v>
      </c>
      <c r="BE240" s="130"/>
    </row>
    <row r="241" spans="1:57" ht="32.25" thickBot="1" x14ac:dyDescent="0.3">
      <c r="A241" s="1343"/>
      <c r="B241" s="1588"/>
      <c r="C241" s="1584"/>
      <c r="D241" s="966" t="s">
        <v>491</v>
      </c>
      <c r="E241" s="1313"/>
      <c r="F241" s="1317"/>
      <c r="G241" s="843">
        <f t="shared" si="119"/>
        <v>0</v>
      </c>
      <c r="H241" s="414">
        <f t="shared" si="132"/>
        <v>0</v>
      </c>
      <c r="I241" s="92"/>
      <c r="J241" s="92"/>
      <c r="K241" s="92"/>
      <c r="L241" s="101"/>
      <c r="M241" s="846">
        <f t="shared" si="133"/>
        <v>0</v>
      </c>
      <c r="N241" s="1039"/>
      <c r="O241" s="1039"/>
      <c r="P241" s="1039"/>
      <c r="Q241" s="1039"/>
      <c r="R241" s="1040"/>
      <c r="S241" s="1052"/>
      <c r="T241" s="1052"/>
      <c r="U241" s="1052"/>
      <c r="V241" s="1039"/>
      <c r="W241" s="1039"/>
      <c r="X241" s="1040"/>
      <c r="Y241" s="1038"/>
      <c r="Z241" s="1040"/>
      <c r="AA241" s="1049"/>
      <c r="AB241" s="839"/>
      <c r="AC241" s="839"/>
      <c r="AD241" s="839"/>
      <c r="AE241" s="839"/>
      <c r="AF241" s="840"/>
      <c r="AG241" s="1049"/>
      <c r="AH241" s="1050"/>
      <c r="AI241" s="832"/>
      <c r="AJ241" s="170">
        <f>SUM(AQ241:AU241)</f>
        <v>0</v>
      </c>
      <c r="AK241" s="345" t="s">
        <v>97</v>
      </c>
      <c r="AL241" s="97" t="s">
        <v>97</v>
      </c>
      <c r="AM241" s="98" t="s">
        <v>97</v>
      </c>
      <c r="AN241" s="99" t="s">
        <v>97</v>
      </c>
      <c r="AO241" s="97" t="s">
        <v>98</v>
      </c>
      <c r="AP241" s="98" t="s">
        <v>98</v>
      </c>
      <c r="AQ241" s="100"/>
      <c r="AR241" s="92"/>
      <c r="AS241" s="92"/>
      <c r="AT241" s="92"/>
      <c r="AU241" s="93"/>
      <c r="AV241" s="171">
        <f t="shared" si="134"/>
        <v>0</v>
      </c>
      <c r="AW241" s="128"/>
      <c r="AX241" s="128"/>
      <c r="AY241" s="128"/>
      <c r="AZ241" s="128"/>
      <c r="BA241" s="128"/>
      <c r="BB241" s="128"/>
      <c r="BC241" s="128"/>
      <c r="BD241" s="128"/>
      <c r="BE241" s="129"/>
    </row>
    <row r="242" spans="1:57" ht="32.25" thickBot="1" x14ac:dyDescent="0.3">
      <c r="A242" s="1343"/>
      <c r="B242" s="1565" t="s">
        <v>712</v>
      </c>
      <c r="C242" s="1584"/>
      <c r="D242" s="964" t="s">
        <v>485</v>
      </c>
      <c r="E242" s="1313"/>
      <c r="F242" s="1317"/>
      <c r="G242" s="843">
        <f t="shared" si="119"/>
        <v>4</v>
      </c>
      <c r="H242" s="411">
        <f t="shared" si="132"/>
        <v>1</v>
      </c>
      <c r="I242" s="72">
        <v>1</v>
      </c>
      <c r="J242" s="72"/>
      <c r="K242" s="72"/>
      <c r="L242" s="75"/>
      <c r="M242" s="847">
        <f t="shared" si="133"/>
        <v>4</v>
      </c>
      <c r="N242" s="1044"/>
      <c r="O242" s="1044"/>
      <c r="P242" s="1044"/>
      <c r="Q242" s="1044"/>
      <c r="R242" s="1026">
        <v>4</v>
      </c>
      <c r="S242" s="1051">
        <v>1</v>
      </c>
      <c r="T242" s="1051"/>
      <c r="U242" s="1051"/>
      <c r="V242" s="1020">
        <v>3</v>
      </c>
      <c r="W242" s="1020"/>
      <c r="X242" s="1024"/>
      <c r="Y242" s="1022">
        <v>3</v>
      </c>
      <c r="Z242" s="1024">
        <v>1</v>
      </c>
      <c r="AA242" s="1045"/>
      <c r="AB242" s="835">
        <v>1</v>
      </c>
      <c r="AC242" s="835">
        <v>1</v>
      </c>
      <c r="AD242" s="835"/>
      <c r="AE242" s="835">
        <v>1</v>
      </c>
      <c r="AF242" s="836"/>
      <c r="AG242" s="1045">
        <v>39</v>
      </c>
      <c r="AH242" s="1046">
        <v>18</v>
      </c>
      <c r="AI242" s="143">
        <v>11</v>
      </c>
      <c r="AJ242" s="151">
        <f>SUM(AN242:AP242)</f>
        <v>4</v>
      </c>
      <c r="AK242" s="76" t="s">
        <v>97</v>
      </c>
      <c r="AL242" s="77" t="s">
        <v>97</v>
      </c>
      <c r="AM242" s="78" t="s">
        <v>97</v>
      </c>
      <c r="AN242" s="74"/>
      <c r="AO242" s="72">
        <v>4</v>
      </c>
      <c r="AP242" s="73"/>
      <c r="AQ242" s="79" t="s">
        <v>97</v>
      </c>
      <c r="AR242" s="77" t="s">
        <v>97</v>
      </c>
      <c r="AS242" s="77" t="s">
        <v>97</v>
      </c>
      <c r="AT242" s="77" t="s">
        <v>97</v>
      </c>
      <c r="AU242" s="78" t="s">
        <v>97</v>
      </c>
      <c r="AV242" s="152">
        <f t="shared" ref="AV242:AV251" si="135">SUM(AW242:BE242)</f>
        <v>0</v>
      </c>
      <c r="AW242" s="120"/>
      <c r="AX242" s="120"/>
      <c r="AY242" s="120"/>
      <c r="AZ242" s="120"/>
      <c r="BA242" s="120"/>
      <c r="BB242" s="120"/>
      <c r="BC242" s="120"/>
      <c r="BD242" s="120"/>
      <c r="BE242" s="121"/>
    </row>
    <row r="243" spans="1:57" ht="48" thickBot="1" x14ac:dyDescent="0.3">
      <c r="A243" s="1343"/>
      <c r="B243" s="1567"/>
      <c r="C243" s="1584"/>
      <c r="D243" s="965" t="s">
        <v>490</v>
      </c>
      <c r="E243" s="1313"/>
      <c r="F243" s="1317"/>
      <c r="G243" s="843">
        <f t="shared" si="119"/>
        <v>0</v>
      </c>
      <c r="H243" s="412">
        <f t="shared" si="132"/>
        <v>0</v>
      </c>
      <c r="I243" s="319"/>
      <c r="J243" s="319"/>
      <c r="K243" s="319"/>
      <c r="L243" s="338"/>
      <c r="M243" s="844">
        <f t="shared" si="133"/>
        <v>0</v>
      </c>
      <c r="N243" s="1030"/>
      <c r="O243" s="1030"/>
      <c r="P243" s="1030"/>
      <c r="Q243" s="1030"/>
      <c r="R243" s="1034"/>
      <c r="S243" s="1025"/>
      <c r="T243" s="1025"/>
      <c r="U243" s="1025"/>
      <c r="V243" s="1044"/>
      <c r="W243" s="1044"/>
      <c r="X243" s="1026"/>
      <c r="Y243" s="1047"/>
      <c r="Z243" s="1026"/>
      <c r="AA243" s="1027"/>
      <c r="AB243" s="1028"/>
      <c r="AC243" s="1028"/>
      <c r="AD243" s="1028"/>
      <c r="AE243" s="1028"/>
      <c r="AF243" s="1029"/>
      <c r="AG243" s="1019"/>
      <c r="AH243" s="1048"/>
      <c r="AI243" s="337"/>
      <c r="AJ243" s="390">
        <f t="shared" ref="AJ243:AJ256" si="136">SUM(AQ243:AU243)</f>
        <v>0</v>
      </c>
      <c r="AK243" s="327" t="s">
        <v>98</v>
      </c>
      <c r="AL243" s="328" t="s">
        <v>98</v>
      </c>
      <c r="AM243" s="329" t="s">
        <v>98</v>
      </c>
      <c r="AN243" s="330"/>
      <c r="AO243" s="328"/>
      <c r="AP243" s="329"/>
      <c r="AQ243" s="330" t="s">
        <v>97</v>
      </c>
      <c r="AR243" s="328" t="s">
        <v>97</v>
      </c>
      <c r="AS243" s="328" t="s">
        <v>97</v>
      </c>
      <c r="AT243" s="328" t="s">
        <v>97</v>
      </c>
      <c r="AU243" s="329" t="s">
        <v>97</v>
      </c>
      <c r="AV243" s="152">
        <f t="shared" si="135"/>
        <v>0</v>
      </c>
      <c r="AW243" s="167"/>
      <c r="AX243" s="167"/>
      <c r="AY243" s="167"/>
      <c r="AZ243" s="167"/>
      <c r="BA243" s="167"/>
      <c r="BB243" s="167"/>
      <c r="BC243" s="167"/>
      <c r="BD243" s="167"/>
      <c r="BE243" s="130"/>
    </row>
    <row r="244" spans="1:57" ht="32.25" thickBot="1" x14ac:dyDescent="0.3">
      <c r="A244" s="1343"/>
      <c r="B244" s="1567"/>
      <c r="C244" s="1584"/>
      <c r="D244" s="965" t="s">
        <v>486</v>
      </c>
      <c r="E244" s="1313"/>
      <c r="F244" s="1317"/>
      <c r="G244" s="843">
        <f t="shared" si="119"/>
        <v>0</v>
      </c>
      <c r="H244" s="412">
        <f t="shared" si="132"/>
        <v>0</v>
      </c>
      <c r="I244" s="319"/>
      <c r="J244" s="319"/>
      <c r="K244" s="319"/>
      <c r="L244" s="338"/>
      <c r="M244" s="844">
        <f t="shared" si="133"/>
        <v>0</v>
      </c>
      <c r="N244" s="1030"/>
      <c r="O244" s="1030"/>
      <c r="P244" s="1030"/>
      <c r="Q244" s="1030"/>
      <c r="R244" s="1034"/>
      <c r="S244" s="1025"/>
      <c r="T244" s="1025"/>
      <c r="U244" s="1025"/>
      <c r="V244" s="1044"/>
      <c r="W244" s="1044"/>
      <c r="X244" s="1026"/>
      <c r="Y244" s="1047"/>
      <c r="Z244" s="1026"/>
      <c r="AA244" s="1027"/>
      <c r="AB244" s="1028"/>
      <c r="AC244" s="1028"/>
      <c r="AD244" s="1028"/>
      <c r="AE244" s="1028"/>
      <c r="AF244" s="1029"/>
      <c r="AG244" s="1019"/>
      <c r="AH244" s="1048"/>
      <c r="AI244" s="337"/>
      <c r="AJ244" s="390">
        <f t="shared" si="136"/>
        <v>0</v>
      </c>
      <c r="AK244" s="327"/>
      <c r="AL244" s="328"/>
      <c r="AM244" s="329"/>
      <c r="AN244" s="330" t="s">
        <v>97</v>
      </c>
      <c r="AO244" s="328" t="s">
        <v>97</v>
      </c>
      <c r="AP244" s="329" t="s">
        <v>97</v>
      </c>
      <c r="AQ244" s="330" t="s">
        <v>97</v>
      </c>
      <c r="AR244" s="328" t="s">
        <v>97</v>
      </c>
      <c r="AS244" s="328" t="s">
        <v>97</v>
      </c>
      <c r="AT244" s="328" t="s">
        <v>97</v>
      </c>
      <c r="AU244" s="329" t="s">
        <v>97</v>
      </c>
      <c r="AV244" s="152">
        <f t="shared" si="135"/>
        <v>0</v>
      </c>
      <c r="AW244" s="167"/>
      <c r="AX244" s="167"/>
      <c r="AY244" s="167"/>
      <c r="AZ244" s="167"/>
      <c r="BA244" s="167"/>
      <c r="BB244" s="167"/>
      <c r="BC244" s="167"/>
      <c r="BD244" s="167"/>
      <c r="BE244" s="130"/>
    </row>
    <row r="245" spans="1:57" ht="32.25" thickBot="1" x14ac:dyDescent="0.3">
      <c r="A245" s="1343"/>
      <c r="B245" s="1567"/>
      <c r="C245" s="1584"/>
      <c r="D245" s="965" t="s">
        <v>15</v>
      </c>
      <c r="E245" s="1313"/>
      <c r="F245" s="1317"/>
      <c r="G245" s="843">
        <f t="shared" si="119"/>
        <v>57</v>
      </c>
      <c r="H245" s="412">
        <f t="shared" si="132"/>
        <v>4</v>
      </c>
      <c r="I245" s="319">
        <v>4</v>
      </c>
      <c r="J245" s="319"/>
      <c r="K245" s="319"/>
      <c r="L245" s="338"/>
      <c r="M245" s="844">
        <f t="shared" si="133"/>
        <v>57</v>
      </c>
      <c r="N245" s="1030"/>
      <c r="O245" s="1030"/>
      <c r="P245" s="1030"/>
      <c r="Q245" s="1030"/>
      <c r="R245" s="1034">
        <v>57</v>
      </c>
      <c r="S245" s="1025">
        <v>3</v>
      </c>
      <c r="T245" s="1025"/>
      <c r="U245" s="1025"/>
      <c r="V245" s="1044">
        <v>54</v>
      </c>
      <c r="W245" s="1044"/>
      <c r="X245" s="1026"/>
      <c r="Y245" s="1047">
        <v>50</v>
      </c>
      <c r="Z245" s="1026">
        <v>7</v>
      </c>
      <c r="AA245" s="1027"/>
      <c r="AB245" s="1028">
        <v>12</v>
      </c>
      <c r="AC245" s="1028">
        <v>12</v>
      </c>
      <c r="AD245" s="1028">
        <v>1</v>
      </c>
      <c r="AE245" s="1028">
        <v>24</v>
      </c>
      <c r="AF245" s="1029">
        <v>3</v>
      </c>
      <c r="AG245" s="1019">
        <v>42</v>
      </c>
      <c r="AH245" s="1048">
        <v>19</v>
      </c>
      <c r="AI245" s="337">
        <v>95</v>
      </c>
      <c r="AJ245" s="390">
        <f t="shared" si="136"/>
        <v>57</v>
      </c>
      <c r="AK245" s="327" t="s">
        <v>98</v>
      </c>
      <c r="AL245" s="328" t="s">
        <v>98</v>
      </c>
      <c r="AM245" s="329" t="s">
        <v>98</v>
      </c>
      <c r="AN245" s="330" t="s">
        <v>97</v>
      </c>
      <c r="AO245" s="328" t="s">
        <v>97</v>
      </c>
      <c r="AP245" s="329" t="s">
        <v>97</v>
      </c>
      <c r="AQ245" s="330">
        <v>7</v>
      </c>
      <c r="AR245" s="328">
        <v>8</v>
      </c>
      <c r="AS245" s="328">
        <v>33</v>
      </c>
      <c r="AT245" s="328">
        <v>9</v>
      </c>
      <c r="AU245" s="329"/>
      <c r="AV245" s="152">
        <f t="shared" si="135"/>
        <v>0</v>
      </c>
      <c r="AW245" s="167"/>
      <c r="AX245" s="167"/>
      <c r="AY245" s="167"/>
      <c r="AZ245" s="167"/>
      <c r="BA245" s="167"/>
      <c r="BB245" s="167"/>
      <c r="BC245" s="167"/>
      <c r="BD245" s="167"/>
      <c r="BE245" s="130"/>
    </row>
    <row r="246" spans="1:57" ht="32.25" thickBot="1" x14ac:dyDescent="0.3">
      <c r="A246" s="1343"/>
      <c r="B246" s="1588"/>
      <c r="C246" s="1586"/>
      <c r="D246" s="966" t="s">
        <v>491</v>
      </c>
      <c r="E246" s="1314"/>
      <c r="F246" s="1318"/>
      <c r="G246" s="848">
        <f t="shared" si="119"/>
        <v>0</v>
      </c>
      <c r="H246" s="414">
        <f t="shared" si="132"/>
        <v>0</v>
      </c>
      <c r="I246" s="92"/>
      <c r="J246" s="92"/>
      <c r="K246" s="92"/>
      <c r="L246" s="101"/>
      <c r="M246" s="846">
        <f t="shared" si="133"/>
        <v>0</v>
      </c>
      <c r="N246" s="1039"/>
      <c r="O246" s="1039"/>
      <c r="P246" s="1039"/>
      <c r="Q246" s="1039"/>
      <c r="R246" s="1040"/>
      <c r="S246" s="1052"/>
      <c r="T246" s="1052"/>
      <c r="U246" s="1052"/>
      <c r="V246" s="1039"/>
      <c r="W246" s="1039"/>
      <c r="X246" s="1040"/>
      <c r="Y246" s="1038"/>
      <c r="Z246" s="1040"/>
      <c r="AA246" s="1049"/>
      <c r="AB246" s="839"/>
      <c r="AC246" s="839"/>
      <c r="AD246" s="839"/>
      <c r="AE246" s="839"/>
      <c r="AF246" s="840"/>
      <c r="AG246" s="1049"/>
      <c r="AH246" s="1050"/>
      <c r="AI246" s="832"/>
      <c r="AJ246" s="170">
        <f t="shared" si="136"/>
        <v>0</v>
      </c>
      <c r="AK246" s="345" t="s">
        <v>97</v>
      </c>
      <c r="AL246" s="97" t="s">
        <v>97</v>
      </c>
      <c r="AM246" s="98" t="s">
        <v>97</v>
      </c>
      <c r="AN246" s="99" t="s">
        <v>97</v>
      </c>
      <c r="AO246" s="97" t="s">
        <v>98</v>
      </c>
      <c r="AP246" s="98" t="s">
        <v>98</v>
      </c>
      <c r="AQ246" s="100"/>
      <c r="AR246" s="92"/>
      <c r="AS246" s="92"/>
      <c r="AT246" s="92"/>
      <c r="AU246" s="93"/>
      <c r="AV246" s="171">
        <f t="shared" si="135"/>
        <v>0</v>
      </c>
      <c r="AW246" s="128"/>
      <c r="AX246" s="128"/>
      <c r="AY246" s="128"/>
      <c r="AZ246" s="128"/>
      <c r="BA246" s="128"/>
      <c r="BB246" s="128"/>
      <c r="BC246" s="128"/>
      <c r="BD246" s="128"/>
      <c r="BE246" s="129"/>
    </row>
    <row r="247" spans="1:57" ht="31.9" customHeight="1" thickBot="1" x14ac:dyDescent="0.3">
      <c r="A247" s="1343"/>
      <c r="B247" s="1565" t="s">
        <v>713</v>
      </c>
      <c r="C247" s="1575" t="s">
        <v>523</v>
      </c>
      <c r="D247" s="709" t="s">
        <v>485</v>
      </c>
      <c r="E247" s="1301">
        <v>85</v>
      </c>
      <c r="F247" s="1304">
        <f>E247-SUM(M247:M251)</f>
        <v>47</v>
      </c>
      <c r="G247" s="849">
        <f t="shared" si="119"/>
        <v>0</v>
      </c>
      <c r="H247" s="147">
        <f t="shared" si="132"/>
        <v>0</v>
      </c>
      <c r="I247" s="72"/>
      <c r="J247" s="72"/>
      <c r="K247" s="72"/>
      <c r="L247" s="75"/>
      <c r="M247" s="842">
        <f t="shared" si="133"/>
        <v>0</v>
      </c>
      <c r="N247" s="1020"/>
      <c r="O247" s="1020"/>
      <c r="P247" s="1020"/>
      <c r="Q247" s="1020"/>
      <c r="R247" s="1024"/>
      <c r="S247" s="1051"/>
      <c r="T247" s="1051"/>
      <c r="U247" s="1051"/>
      <c r="V247" s="1020"/>
      <c r="W247" s="1020"/>
      <c r="X247" s="1024"/>
      <c r="Y247" s="1022"/>
      <c r="Z247" s="1024"/>
      <c r="AA247" s="1045"/>
      <c r="AB247" s="835"/>
      <c r="AC247" s="835"/>
      <c r="AD247" s="835"/>
      <c r="AE247" s="835"/>
      <c r="AF247" s="836"/>
      <c r="AG247" s="1045"/>
      <c r="AH247" s="1046"/>
      <c r="AI247" s="143"/>
      <c r="AJ247" s="151">
        <f t="shared" si="136"/>
        <v>0</v>
      </c>
      <c r="AK247" s="76" t="s">
        <v>97</v>
      </c>
      <c r="AL247" s="77" t="s">
        <v>97</v>
      </c>
      <c r="AM247" s="78" t="s">
        <v>97</v>
      </c>
      <c r="AN247" s="74"/>
      <c r="AO247" s="72"/>
      <c r="AP247" s="73"/>
      <c r="AQ247" s="79" t="s">
        <v>97</v>
      </c>
      <c r="AR247" s="77" t="s">
        <v>97</v>
      </c>
      <c r="AS247" s="77" t="s">
        <v>97</v>
      </c>
      <c r="AT247" s="77" t="s">
        <v>97</v>
      </c>
      <c r="AU247" s="78" t="s">
        <v>97</v>
      </c>
      <c r="AV247" s="152">
        <f t="shared" si="135"/>
        <v>0</v>
      </c>
      <c r="AW247" s="120"/>
      <c r="AX247" s="120"/>
      <c r="AY247" s="120"/>
      <c r="AZ247" s="120"/>
      <c r="BA247" s="120"/>
      <c r="BB247" s="120"/>
      <c r="BC247" s="120"/>
      <c r="BD247" s="120"/>
      <c r="BE247" s="121"/>
    </row>
    <row r="248" spans="1:57" ht="48" thickBot="1" x14ac:dyDescent="0.3">
      <c r="A248" s="1343"/>
      <c r="B248" s="1567"/>
      <c r="C248" s="1576"/>
      <c r="D248" s="710" t="s">
        <v>490</v>
      </c>
      <c r="E248" s="1301"/>
      <c r="F248" s="1304"/>
      <c r="G248" s="850">
        <f t="shared" si="119"/>
        <v>0</v>
      </c>
      <c r="H248" s="402">
        <f t="shared" si="132"/>
        <v>0</v>
      </c>
      <c r="I248" s="319"/>
      <c r="J248" s="319"/>
      <c r="K248" s="319"/>
      <c r="L248" s="338"/>
      <c r="M248" s="844">
        <f t="shared" si="133"/>
        <v>0</v>
      </c>
      <c r="N248" s="1030"/>
      <c r="O248" s="1030"/>
      <c r="P248" s="1030"/>
      <c r="Q248" s="1030"/>
      <c r="R248" s="1034"/>
      <c r="S248" s="1025"/>
      <c r="T248" s="1025"/>
      <c r="U248" s="1025"/>
      <c r="V248" s="1044"/>
      <c r="W248" s="1044"/>
      <c r="X248" s="1026"/>
      <c r="Y248" s="1047"/>
      <c r="Z248" s="1026"/>
      <c r="AA248" s="1027"/>
      <c r="AB248" s="1028"/>
      <c r="AC248" s="1028"/>
      <c r="AD248" s="1028"/>
      <c r="AE248" s="1028"/>
      <c r="AF248" s="1029"/>
      <c r="AG248" s="1019"/>
      <c r="AH248" s="1048"/>
      <c r="AI248" s="337"/>
      <c r="AJ248" s="390">
        <f t="shared" si="136"/>
        <v>0</v>
      </c>
      <c r="AK248" s="327" t="s">
        <v>98</v>
      </c>
      <c r="AL248" s="328" t="s">
        <v>98</v>
      </c>
      <c r="AM248" s="329" t="s">
        <v>98</v>
      </c>
      <c r="AN248" s="330"/>
      <c r="AO248" s="328"/>
      <c r="AP248" s="329"/>
      <c r="AQ248" s="330" t="s">
        <v>97</v>
      </c>
      <c r="AR248" s="328" t="s">
        <v>97</v>
      </c>
      <c r="AS248" s="328" t="s">
        <v>97</v>
      </c>
      <c r="AT248" s="328" t="s">
        <v>97</v>
      </c>
      <c r="AU248" s="329" t="s">
        <v>97</v>
      </c>
      <c r="AV248" s="152">
        <f t="shared" si="135"/>
        <v>0</v>
      </c>
      <c r="AW248" s="167"/>
      <c r="AX248" s="167"/>
      <c r="AY248" s="167"/>
      <c r="AZ248" s="167"/>
      <c r="BA248" s="167"/>
      <c r="BB248" s="167"/>
      <c r="BC248" s="167"/>
      <c r="BD248" s="167"/>
      <c r="BE248" s="130"/>
    </row>
    <row r="249" spans="1:57" ht="32.25" thickBot="1" x14ac:dyDescent="0.3">
      <c r="A249" s="1343"/>
      <c r="B249" s="1567"/>
      <c r="C249" s="1576"/>
      <c r="D249" s="710" t="s">
        <v>486</v>
      </c>
      <c r="E249" s="1301"/>
      <c r="F249" s="1304"/>
      <c r="G249" s="850">
        <f t="shared" si="119"/>
        <v>0</v>
      </c>
      <c r="H249" s="402">
        <f t="shared" si="132"/>
        <v>0</v>
      </c>
      <c r="I249" s="319"/>
      <c r="J249" s="319"/>
      <c r="K249" s="319"/>
      <c r="L249" s="338"/>
      <c r="M249" s="844">
        <f t="shared" si="133"/>
        <v>0</v>
      </c>
      <c r="N249" s="1030"/>
      <c r="O249" s="1030"/>
      <c r="P249" s="1030"/>
      <c r="Q249" s="1030"/>
      <c r="R249" s="1034"/>
      <c r="S249" s="1025"/>
      <c r="T249" s="1025"/>
      <c r="U249" s="1025"/>
      <c r="V249" s="1044"/>
      <c r="W249" s="1044"/>
      <c r="X249" s="1026"/>
      <c r="Y249" s="1047"/>
      <c r="Z249" s="1026"/>
      <c r="AA249" s="1027"/>
      <c r="AB249" s="1028"/>
      <c r="AC249" s="1028"/>
      <c r="AD249" s="1028"/>
      <c r="AE249" s="1028"/>
      <c r="AF249" s="1029"/>
      <c r="AG249" s="1019"/>
      <c r="AH249" s="1048"/>
      <c r="AI249" s="337"/>
      <c r="AJ249" s="390">
        <f t="shared" si="136"/>
        <v>0</v>
      </c>
      <c r="AK249" s="327"/>
      <c r="AL249" s="328"/>
      <c r="AM249" s="329"/>
      <c r="AN249" s="330" t="s">
        <v>97</v>
      </c>
      <c r="AO249" s="328" t="s">
        <v>97</v>
      </c>
      <c r="AP249" s="329" t="s">
        <v>97</v>
      </c>
      <c r="AQ249" s="330" t="s">
        <v>97</v>
      </c>
      <c r="AR249" s="328" t="s">
        <v>97</v>
      </c>
      <c r="AS249" s="328" t="s">
        <v>97</v>
      </c>
      <c r="AT249" s="328" t="s">
        <v>97</v>
      </c>
      <c r="AU249" s="329" t="s">
        <v>97</v>
      </c>
      <c r="AV249" s="152">
        <f t="shared" si="135"/>
        <v>0</v>
      </c>
      <c r="AW249" s="167"/>
      <c r="AX249" s="167"/>
      <c r="AY249" s="167"/>
      <c r="AZ249" s="167"/>
      <c r="BA249" s="167"/>
      <c r="BB249" s="167"/>
      <c r="BC249" s="167"/>
      <c r="BD249" s="167"/>
      <c r="BE249" s="130"/>
    </row>
    <row r="250" spans="1:57" ht="32.25" thickBot="1" x14ac:dyDescent="0.3">
      <c r="A250" s="1343"/>
      <c r="B250" s="1567"/>
      <c r="C250" s="1576"/>
      <c r="D250" s="710" t="s">
        <v>15</v>
      </c>
      <c r="E250" s="1301"/>
      <c r="F250" s="1304"/>
      <c r="G250" s="850">
        <f t="shared" si="119"/>
        <v>38</v>
      </c>
      <c r="H250" s="402">
        <f t="shared" si="132"/>
        <v>1</v>
      </c>
      <c r="I250" s="319"/>
      <c r="J250" s="319"/>
      <c r="K250" s="319">
        <v>1</v>
      </c>
      <c r="L250" s="338"/>
      <c r="M250" s="844">
        <f t="shared" si="133"/>
        <v>38</v>
      </c>
      <c r="N250" s="1030"/>
      <c r="O250" s="1030"/>
      <c r="P250" s="1030"/>
      <c r="Q250" s="1030"/>
      <c r="R250" s="1034">
        <v>38</v>
      </c>
      <c r="S250" s="1025"/>
      <c r="T250" s="1025"/>
      <c r="U250" s="1025"/>
      <c r="V250" s="1044">
        <v>38</v>
      </c>
      <c r="W250" s="1044"/>
      <c r="X250" s="1026"/>
      <c r="Y250" s="1047">
        <v>34</v>
      </c>
      <c r="Z250" s="1026">
        <v>4</v>
      </c>
      <c r="AA250" s="1027"/>
      <c r="AB250" s="1028">
        <v>9</v>
      </c>
      <c r="AC250" s="1028">
        <v>9</v>
      </c>
      <c r="AD250" s="1028">
        <v>1</v>
      </c>
      <c r="AE250" s="1028">
        <v>37</v>
      </c>
      <c r="AF250" s="1029"/>
      <c r="AG250" s="1019">
        <v>38.799999999999997</v>
      </c>
      <c r="AH250" s="1048">
        <v>20.3</v>
      </c>
      <c r="AI250" s="337">
        <v>99.4</v>
      </c>
      <c r="AJ250" s="390">
        <f t="shared" si="136"/>
        <v>38</v>
      </c>
      <c r="AK250" s="327" t="s">
        <v>98</v>
      </c>
      <c r="AL250" s="328" t="s">
        <v>98</v>
      </c>
      <c r="AM250" s="329" t="s">
        <v>98</v>
      </c>
      <c r="AN250" s="330" t="s">
        <v>97</v>
      </c>
      <c r="AO250" s="328" t="s">
        <v>97</v>
      </c>
      <c r="AP250" s="329" t="s">
        <v>97</v>
      </c>
      <c r="AQ250" s="330">
        <v>1</v>
      </c>
      <c r="AR250" s="328">
        <v>5</v>
      </c>
      <c r="AS250" s="328">
        <v>28</v>
      </c>
      <c r="AT250" s="328">
        <v>4</v>
      </c>
      <c r="AU250" s="329"/>
      <c r="AV250" s="152">
        <f t="shared" si="135"/>
        <v>0</v>
      </c>
      <c r="AW250" s="167"/>
      <c r="AX250" s="167"/>
      <c r="AY250" s="167"/>
      <c r="AZ250" s="167"/>
      <c r="BA250" s="167"/>
      <c r="BB250" s="167"/>
      <c r="BC250" s="167"/>
      <c r="BD250" s="167"/>
      <c r="BE250" s="130"/>
    </row>
    <row r="251" spans="1:57" ht="32.25" thickBot="1" x14ac:dyDescent="0.3">
      <c r="A251" s="1343"/>
      <c r="B251" s="1588"/>
      <c r="C251" s="1587"/>
      <c r="D251" s="711" t="s">
        <v>491</v>
      </c>
      <c r="E251" s="1302"/>
      <c r="F251" s="1305"/>
      <c r="G251" s="851">
        <f t="shared" si="119"/>
        <v>0</v>
      </c>
      <c r="H251" s="160">
        <f t="shared" si="132"/>
        <v>0</v>
      </c>
      <c r="I251" s="92"/>
      <c r="J251" s="92"/>
      <c r="K251" s="92"/>
      <c r="L251" s="101"/>
      <c r="M251" s="846">
        <f t="shared" si="133"/>
        <v>0</v>
      </c>
      <c r="N251" s="1039"/>
      <c r="O251" s="1039"/>
      <c r="P251" s="1039"/>
      <c r="Q251" s="1039"/>
      <c r="R251" s="1040"/>
      <c r="S251" s="1052"/>
      <c r="T251" s="1052"/>
      <c r="U251" s="1052"/>
      <c r="V251" s="1039"/>
      <c r="W251" s="1039"/>
      <c r="X251" s="1040"/>
      <c r="Y251" s="1038"/>
      <c r="Z251" s="1040"/>
      <c r="AA251" s="1049"/>
      <c r="AB251" s="839"/>
      <c r="AC251" s="839"/>
      <c r="AD251" s="839"/>
      <c r="AE251" s="839"/>
      <c r="AF251" s="840"/>
      <c r="AG251" s="1049"/>
      <c r="AH251" s="1050"/>
      <c r="AI251" s="832"/>
      <c r="AJ251" s="170">
        <f t="shared" si="136"/>
        <v>0</v>
      </c>
      <c r="AK251" s="345" t="s">
        <v>97</v>
      </c>
      <c r="AL251" s="97" t="s">
        <v>97</v>
      </c>
      <c r="AM251" s="98" t="s">
        <v>97</v>
      </c>
      <c r="AN251" s="99" t="s">
        <v>97</v>
      </c>
      <c r="AO251" s="97" t="s">
        <v>98</v>
      </c>
      <c r="AP251" s="98" t="s">
        <v>98</v>
      </c>
      <c r="AQ251" s="100"/>
      <c r="AR251" s="92"/>
      <c r="AS251" s="92"/>
      <c r="AT251" s="92"/>
      <c r="AU251" s="93"/>
      <c r="AV251" s="171">
        <f t="shared" si="135"/>
        <v>0</v>
      </c>
      <c r="AW251" s="128"/>
      <c r="AX251" s="128"/>
      <c r="AY251" s="128"/>
      <c r="AZ251" s="128"/>
      <c r="BA251" s="128"/>
      <c r="BB251" s="128"/>
      <c r="BC251" s="128"/>
      <c r="BD251" s="128"/>
      <c r="BE251" s="129"/>
    </row>
    <row r="252" spans="1:57" ht="32.25" thickBot="1" x14ac:dyDescent="0.3">
      <c r="A252" s="1343"/>
      <c r="B252" s="1565" t="s">
        <v>714</v>
      </c>
      <c r="C252" s="1575" t="s">
        <v>524</v>
      </c>
      <c r="D252" s="709" t="s">
        <v>485</v>
      </c>
      <c r="E252" s="1300">
        <v>55</v>
      </c>
      <c r="F252" s="1303">
        <f>E252-SUM(M252:M256)</f>
        <v>21</v>
      </c>
      <c r="G252" s="852">
        <f t="shared" si="119"/>
        <v>0</v>
      </c>
      <c r="H252" s="147">
        <f t="shared" si="132"/>
        <v>0</v>
      </c>
      <c r="I252" s="72"/>
      <c r="J252" s="72"/>
      <c r="K252" s="72"/>
      <c r="L252" s="75"/>
      <c r="M252" s="842">
        <f t="shared" si="133"/>
        <v>0</v>
      </c>
      <c r="N252" s="1020"/>
      <c r="O252" s="1020"/>
      <c r="P252" s="1020"/>
      <c r="Q252" s="1020"/>
      <c r="R252" s="1024"/>
      <c r="S252" s="1051"/>
      <c r="T252" s="1051"/>
      <c r="U252" s="1051"/>
      <c r="V252" s="1020"/>
      <c r="W252" s="1020"/>
      <c r="X252" s="1024"/>
      <c r="Y252" s="1022"/>
      <c r="Z252" s="1024"/>
      <c r="AA252" s="1045"/>
      <c r="AB252" s="835"/>
      <c r="AC252" s="835"/>
      <c r="AD252" s="835"/>
      <c r="AE252" s="835"/>
      <c r="AF252" s="836"/>
      <c r="AG252" s="1045"/>
      <c r="AH252" s="1046"/>
      <c r="AI252" s="143"/>
      <c r="AJ252" s="151">
        <f t="shared" si="136"/>
        <v>0</v>
      </c>
      <c r="AK252" s="76" t="s">
        <v>97</v>
      </c>
      <c r="AL252" s="77" t="s">
        <v>97</v>
      </c>
      <c r="AM252" s="78" t="s">
        <v>97</v>
      </c>
      <c r="AN252" s="74"/>
      <c r="AO252" s="72"/>
      <c r="AP252" s="73"/>
      <c r="AQ252" s="79" t="s">
        <v>97</v>
      </c>
      <c r="AR252" s="77" t="s">
        <v>97</v>
      </c>
      <c r="AS252" s="77" t="s">
        <v>97</v>
      </c>
      <c r="AT252" s="77" t="s">
        <v>97</v>
      </c>
      <c r="AU252" s="78" t="s">
        <v>97</v>
      </c>
      <c r="AV252" s="152">
        <f>SUM(AW252:BE252)</f>
        <v>0</v>
      </c>
      <c r="AW252" s="120"/>
      <c r="AX252" s="120"/>
      <c r="AY252" s="120"/>
      <c r="AZ252" s="120"/>
      <c r="BA252" s="120"/>
      <c r="BB252" s="120"/>
      <c r="BC252" s="120"/>
      <c r="BD252" s="120"/>
      <c r="BE252" s="121"/>
    </row>
    <row r="253" spans="1:57" ht="48" thickBot="1" x14ac:dyDescent="0.3">
      <c r="A253" s="1343"/>
      <c r="B253" s="1567"/>
      <c r="C253" s="1576"/>
      <c r="D253" s="710" t="s">
        <v>490</v>
      </c>
      <c r="E253" s="1301"/>
      <c r="F253" s="1304"/>
      <c r="G253" s="850">
        <f t="shared" si="119"/>
        <v>0</v>
      </c>
      <c r="H253" s="402">
        <f t="shared" si="132"/>
        <v>0</v>
      </c>
      <c r="I253" s="319"/>
      <c r="J253" s="319"/>
      <c r="K253" s="319"/>
      <c r="L253" s="338"/>
      <c r="M253" s="844">
        <f t="shared" si="133"/>
        <v>0</v>
      </c>
      <c r="N253" s="1030"/>
      <c r="O253" s="1030"/>
      <c r="P253" s="1030"/>
      <c r="Q253" s="1030"/>
      <c r="R253" s="1034"/>
      <c r="S253" s="1025"/>
      <c r="T253" s="1025"/>
      <c r="U253" s="1025"/>
      <c r="V253" s="1044"/>
      <c r="W253" s="1044"/>
      <c r="X253" s="1026"/>
      <c r="Y253" s="1047"/>
      <c r="Z253" s="1026"/>
      <c r="AA253" s="1027"/>
      <c r="AB253" s="1028"/>
      <c r="AC253" s="1028"/>
      <c r="AD253" s="1028"/>
      <c r="AE253" s="1028"/>
      <c r="AF253" s="1029"/>
      <c r="AG253" s="1019"/>
      <c r="AH253" s="1048"/>
      <c r="AI253" s="337"/>
      <c r="AJ253" s="390">
        <f t="shared" si="136"/>
        <v>0</v>
      </c>
      <c r="AK253" s="327" t="s">
        <v>98</v>
      </c>
      <c r="AL253" s="328" t="s">
        <v>98</v>
      </c>
      <c r="AM253" s="329" t="s">
        <v>98</v>
      </c>
      <c r="AN253" s="330"/>
      <c r="AO253" s="328"/>
      <c r="AP253" s="329"/>
      <c r="AQ253" s="330" t="s">
        <v>97</v>
      </c>
      <c r="AR253" s="328" t="s">
        <v>97</v>
      </c>
      <c r="AS253" s="328" t="s">
        <v>97</v>
      </c>
      <c r="AT253" s="328" t="s">
        <v>97</v>
      </c>
      <c r="AU253" s="329" t="s">
        <v>97</v>
      </c>
      <c r="AV253" s="152">
        <f>SUM(AW253:BE253)</f>
        <v>0</v>
      </c>
      <c r="AW253" s="167"/>
      <c r="AX253" s="167"/>
      <c r="AY253" s="167"/>
      <c r="AZ253" s="167"/>
      <c r="BA253" s="167"/>
      <c r="BB253" s="167"/>
      <c r="BC253" s="167"/>
      <c r="BD253" s="167"/>
      <c r="BE253" s="130"/>
    </row>
    <row r="254" spans="1:57" ht="32.25" thickBot="1" x14ac:dyDescent="0.3">
      <c r="A254" s="1343"/>
      <c r="B254" s="1567"/>
      <c r="C254" s="1576"/>
      <c r="D254" s="710" t="s">
        <v>486</v>
      </c>
      <c r="E254" s="1301"/>
      <c r="F254" s="1304"/>
      <c r="G254" s="850">
        <f t="shared" si="119"/>
        <v>0</v>
      </c>
      <c r="H254" s="402">
        <f t="shared" si="132"/>
        <v>0</v>
      </c>
      <c r="I254" s="319"/>
      <c r="J254" s="319"/>
      <c r="K254" s="319"/>
      <c r="L254" s="338"/>
      <c r="M254" s="844">
        <f t="shared" si="133"/>
        <v>0</v>
      </c>
      <c r="N254" s="1030"/>
      <c r="O254" s="1030"/>
      <c r="P254" s="1030"/>
      <c r="Q254" s="1030"/>
      <c r="R254" s="1034"/>
      <c r="S254" s="1025"/>
      <c r="T254" s="1025"/>
      <c r="U254" s="1025"/>
      <c r="V254" s="1044"/>
      <c r="W254" s="1044"/>
      <c r="X254" s="1026"/>
      <c r="Y254" s="1047"/>
      <c r="Z254" s="1026"/>
      <c r="AA254" s="1027"/>
      <c r="AB254" s="1028"/>
      <c r="AC254" s="1028"/>
      <c r="AD254" s="1028"/>
      <c r="AE254" s="1028"/>
      <c r="AF254" s="1029"/>
      <c r="AG254" s="1019"/>
      <c r="AH254" s="1048"/>
      <c r="AI254" s="337"/>
      <c r="AJ254" s="390">
        <f t="shared" si="136"/>
        <v>0</v>
      </c>
      <c r="AK254" s="327"/>
      <c r="AL254" s="328"/>
      <c r="AM254" s="329"/>
      <c r="AN254" s="330" t="s">
        <v>97</v>
      </c>
      <c r="AO254" s="328" t="s">
        <v>97</v>
      </c>
      <c r="AP254" s="329" t="s">
        <v>97</v>
      </c>
      <c r="AQ254" s="330" t="s">
        <v>97</v>
      </c>
      <c r="AR254" s="328" t="s">
        <v>97</v>
      </c>
      <c r="AS254" s="328" t="s">
        <v>97</v>
      </c>
      <c r="AT254" s="328" t="s">
        <v>97</v>
      </c>
      <c r="AU254" s="329" t="s">
        <v>97</v>
      </c>
      <c r="AV254" s="152">
        <f>SUM(AW254:BE254)</f>
        <v>0</v>
      </c>
      <c r="AW254" s="167"/>
      <c r="AX254" s="167"/>
      <c r="AY254" s="167"/>
      <c r="AZ254" s="167"/>
      <c r="BA254" s="167"/>
      <c r="BB254" s="167"/>
      <c r="BC254" s="167"/>
      <c r="BD254" s="167"/>
      <c r="BE254" s="130"/>
    </row>
    <row r="255" spans="1:57" ht="32.25" thickBot="1" x14ac:dyDescent="0.3">
      <c r="A255" s="1343"/>
      <c r="B255" s="1567"/>
      <c r="C255" s="1576"/>
      <c r="D255" s="710" t="s">
        <v>15</v>
      </c>
      <c r="E255" s="1301"/>
      <c r="F255" s="1304"/>
      <c r="G255" s="850">
        <f t="shared" si="119"/>
        <v>38</v>
      </c>
      <c r="H255" s="402">
        <f t="shared" si="132"/>
        <v>6</v>
      </c>
      <c r="I255" s="319">
        <v>4</v>
      </c>
      <c r="J255" s="319"/>
      <c r="K255" s="319">
        <v>2</v>
      </c>
      <c r="L255" s="338"/>
      <c r="M255" s="844">
        <f t="shared" si="133"/>
        <v>34</v>
      </c>
      <c r="N255" s="1030"/>
      <c r="O255" s="1030"/>
      <c r="P255" s="1030"/>
      <c r="Q255" s="1030"/>
      <c r="R255" s="1034">
        <v>34</v>
      </c>
      <c r="S255" s="1025">
        <v>4</v>
      </c>
      <c r="T255" s="1025"/>
      <c r="U255" s="1025"/>
      <c r="V255" s="1044">
        <v>30</v>
      </c>
      <c r="W255" s="1044"/>
      <c r="X255" s="1026"/>
      <c r="Y255" s="1047">
        <v>31</v>
      </c>
      <c r="Z255" s="1026">
        <v>3</v>
      </c>
      <c r="AA255" s="1027"/>
      <c r="AB255" s="1028">
        <v>19</v>
      </c>
      <c r="AC255" s="1028">
        <v>19</v>
      </c>
      <c r="AD255" s="1028"/>
      <c r="AE255" s="1028"/>
      <c r="AF255" s="1029"/>
      <c r="AG255" s="1019">
        <v>41</v>
      </c>
      <c r="AH255" s="1048">
        <v>20</v>
      </c>
      <c r="AI255" s="337">
        <v>89</v>
      </c>
      <c r="AJ255" s="390">
        <f t="shared" si="136"/>
        <v>34</v>
      </c>
      <c r="AK255" s="327" t="s">
        <v>98</v>
      </c>
      <c r="AL255" s="328" t="s">
        <v>98</v>
      </c>
      <c r="AM255" s="329" t="s">
        <v>98</v>
      </c>
      <c r="AN255" s="330" t="s">
        <v>97</v>
      </c>
      <c r="AO255" s="328" t="s">
        <v>97</v>
      </c>
      <c r="AP255" s="329" t="s">
        <v>97</v>
      </c>
      <c r="AQ255" s="330">
        <v>2</v>
      </c>
      <c r="AR255" s="328">
        <v>5</v>
      </c>
      <c r="AS255" s="328">
        <v>27</v>
      </c>
      <c r="AT255" s="328"/>
      <c r="AU255" s="329"/>
      <c r="AV255" s="152">
        <v>4</v>
      </c>
      <c r="AW255" s="167"/>
      <c r="AX255" s="167">
        <v>1</v>
      </c>
      <c r="AY255" s="167"/>
      <c r="AZ255" s="167"/>
      <c r="BA255" s="167">
        <v>1</v>
      </c>
      <c r="BB255" s="167"/>
      <c r="BC255" s="167"/>
      <c r="BD255" s="167">
        <v>2</v>
      </c>
      <c r="BE255" s="130"/>
    </row>
    <row r="256" spans="1:57" ht="32.25" thickBot="1" x14ac:dyDescent="0.3">
      <c r="A256" s="1343"/>
      <c r="B256" s="1588"/>
      <c r="C256" s="1587"/>
      <c r="D256" s="711" t="s">
        <v>491</v>
      </c>
      <c r="E256" s="1302"/>
      <c r="F256" s="1305"/>
      <c r="G256" s="851">
        <f t="shared" si="119"/>
        <v>0</v>
      </c>
      <c r="H256" s="160">
        <f t="shared" si="132"/>
        <v>0</v>
      </c>
      <c r="I256" s="92"/>
      <c r="J256" s="92"/>
      <c r="K256" s="92"/>
      <c r="L256" s="101"/>
      <c r="M256" s="846">
        <f t="shared" si="133"/>
        <v>0</v>
      </c>
      <c r="N256" s="1039"/>
      <c r="O256" s="1039"/>
      <c r="P256" s="1039"/>
      <c r="Q256" s="1039"/>
      <c r="R256" s="1040"/>
      <c r="S256" s="1052"/>
      <c r="T256" s="1052"/>
      <c r="U256" s="1052"/>
      <c r="V256" s="1039"/>
      <c r="W256" s="1039"/>
      <c r="X256" s="1040"/>
      <c r="Y256" s="1038"/>
      <c r="Z256" s="1040"/>
      <c r="AA256" s="1049"/>
      <c r="AB256" s="839"/>
      <c r="AC256" s="839"/>
      <c r="AD256" s="839"/>
      <c r="AE256" s="839"/>
      <c r="AF256" s="840"/>
      <c r="AG256" s="1049"/>
      <c r="AH256" s="1050"/>
      <c r="AI256" s="832"/>
      <c r="AJ256" s="170">
        <f t="shared" si="136"/>
        <v>0</v>
      </c>
      <c r="AK256" s="345" t="s">
        <v>97</v>
      </c>
      <c r="AL256" s="97" t="s">
        <v>97</v>
      </c>
      <c r="AM256" s="98" t="s">
        <v>97</v>
      </c>
      <c r="AN256" s="99" t="s">
        <v>97</v>
      </c>
      <c r="AO256" s="97" t="s">
        <v>98</v>
      </c>
      <c r="AP256" s="98" t="s">
        <v>98</v>
      </c>
      <c r="AQ256" s="100"/>
      <c r="AR256" s="92"/>
      <c r="AS256" s="92"/>
      <c r="AT256" s="92"/>
      <c r="AU256" s="93"/>
      <c r="AV256" s="171">
        <f>SUM(AW256:BE256)</f>
        <v>0</v>
      </c>
      <c r="AW256" s="128"/>
      <c r="AX256" s="128"/>
      <c r="AY256" s="128"/>
      <c r="AZ256" s="128"/>
      <c r="BA256" s="128"/>
      <c r="BB256" s="128"/>
      <c r="BC256" s="128"/>
      <c r="BD256" s="128"/>
      <c r="BE256" s="129"/>
    </row>
    <row r="257" spans="1:57" ht="31.5" x14ac:dyDescent="0.25">
      <c r="A257" s="1345" t="s">
        <v>525</v>
      </c>
      <c r="B257" s="1565" t="s">
        <v>526</v>
      </c>
      <c r="C257" s="1575" t="s">
        <v>367</v>
      </c>
      <c r="D257" s="709" t="s">
        <v>485</v>
      </c>
      <c r="E257" s="1300">
        <v>220</v>
      </c>
      <c r="F257" s="1303">
        <f>E257-SUM(M257:M261)</f>
        <v>10</v>
      </c>
      <c r="G257" s="852">
        <f t="shared" si="119"/>
        <v>43</v>
      </c>
      <c r="H257" s="147">
        <f>SUM(I257:L257)</f>
        <v>1</v>
      </c>
      <c r="I257" s="72"/>
      <c r="J257" s="72"/>
      <c r="K257" s="72"/>
      <c r="L257" s="75">
        <v>1</v>
      </c>
      <c r="M257" s="199">
        <f>IF(AND(SUM(N257:R257)=SUM(Y257:Z257),SUM(S257:X257)=SUM(Y257:Z257)),SUM(N257:R257),"ПЕРЕВІРТЕ ПРАВИЛЬНІСТЬ ДАНИХ")</f>
        <v>39</v>
      </c>
      <c r="N257" s="1020">
        <v>39</v>
      </c>
      <c r="O257" s="1020"/>
      <c r="P257" s="1020"/>
      <c r="Q257" s="1020"/>
      <c r="R257" s="1021"/>
      <c r="S257" s="1022">
        <v>5</v>
      </c>
      <c r="T257" s="1020"/>
      <c r="U257" s="1020"/>
      <c r="V257" s="1023">
        <v>31</v>
      </c>
      <c r="W257" s="1020">
        <v>3</v>
      </c>
      <c r="X257" s="1024"/>
      <c r="Y257" s="1022">
        <v>37</v>
      </c>
      <c r="Z257" s="1024">
        <v>2</v>
      </c>
      <c r="AA257" s="1045"/>
      <c r="AB257" s="835">
        <v>17</v>
      </c>
      <c r="AC257" s="835">
        <v>17</v>
      </c>
      <c r="AD257" s="835">
        <v>15</v>
      </c>
      <c r="AE257" s="835">
        <v>30</v>
      </c>
      <c r="AF257" s="836"/>
      <c r="AG257" s="1045">
        <v>37</v>
      </c>
      <c r="AH257" s="1046">
        <v>20</v>
      </c>
      <c r="AI257" s="74"/>
      <c r="AJ257" s="151">
        <f>SUM(AN257:AP257)</f>
        <v>39</v>
      </c>
      <c r="AK257" s="76" t="s">
        <v>97</v>
      </c>
      <c r="AL257" s="77" t="s">
        <v>97</v>
      </c>
      <c r="AM257" s="78" t="s">
        <v>97</v>
      </c>
      <c r="AN257" s="74">
        <v>12</v>
      </c>
      <c r="AO257" s="72">
        <v>27</v>
      </c>
      <c r="AP257" s="73"/>
      <c r="AQ257" s="79" t="s">
        <v>97</v>
      </c>
      <c r="AR257" s="77" t="s">
        <v>97</v>
      </c>
      <c r="AS257" s="77" t="s">
        <v>97</v>
      </c>
      <c r="AT257" s="77" t="s">
        <v>97</v>
      </c>
      <c r="AU257" s="80" t="s">
        <v>97</v>
      </c>
      <c r="AV257" s="152">
        <f>SUM(AW257:BE257)</f>
        <v>4</v>
      </c>
      <c r="AW257" s="120"/>
      <c r="AX257" s="120">
        <v>2</v>
      </c>
      <c r="AY257" s="120">
        <v>1</v>
      </c>
      <c r="AZ257" s="120"/>
      <c r="BA257" s="120"/>
      <c r="BB257" s="120"/>
      <c r="BC257" s="120"/>
      <c r="BD257" s="120">
        <v>1</v>
      </c>
      <c r="BE257" s="121"/>
    </row>
    <row r="258" spans="1:57" ht="47.25" x14ac:dyDescent="0.25">
      <c r="A258" s="1346"/>
      <c r="B258" s="1567"/>
      <c r="C258" s="1576"/>
      <c r="D258" s="710" t="s">
        <v>490</v>
      </c>
      <c r="E258" s="1301"/>
      <c r="F258" s="1304"/>
      <c r="G258" s="850">
        <f t="shared" si="119"/>
        <v>0</v>
      </c>
      <c r="H258" s="402">
        <f t="shared" ref="H258:H286" si="137">SUM(I258:L258)</f>
        <v>0</v>
      </c>
      <c r="I258" s="319"/>
      <c r="J258" s="319"/>
      <c r="K258" s="319"/>
      <c r="L258" s="338"/>
      <c r="M258" s="750">
        <f t="shared" ref="M258:M286" si="138">IF(AND(SUM(N258:R258)=SUM(Y258:Z258),SUM(S258:X258)=SUM(Y258:Z258)),SUM(N258:R258),"ПЕРЕВІРТЕ ПРАВИЛЬНІСТЬ ДАНИХ")</f>
        <v>0</v>
      </c>
      <c r="N258" s="1030"/>
      <c r="O258" s="1030"/>
      <c r="P258" s="1030"/>
      <c r="Q258" s="1030"/>
      <c r="R258" s="1031"/>
      <c r="S258" s="1032"/>
      <c r="T258" s="1033"/>
      <c r="U258" s="1033"/>
      <c r="V258" s="1030"/>
      <c r="W258" s="1030"/>
      <c r="X258" s="1034"/>
      <c r="Y258" s="1047"/>
      <c r="Z258" s="1026"/>
      <c r="AA258" s="1027"/>
      <c r="AB258" s="1028"/>
      <c r="AC258" s="1028"/>
      <c r="AD258" s="1028"/>
      <c r="AE258" s="1028"/>
      <c r="AF258" s="1029"/>
      <c r="AG258" s="1019"/>
      <c r="AH258" s="1048"/>
      <c r="AI258" s="325"/>
      <c r="AJ258" s="390">
        <f>SUM(AN258:AP258)</f>
        <v>0</v>
      </c>
      <c r="AK258" s="327" t="s">
        <v>98</v>
      </c>
      <c r="AL258" s="328" t="s">
        <v>98</v>
      </c>
      <c r="AM258" s="329" t="s">
        <v>98</v>
      </c>
      <c r="AN258" s="330"/>
      <c r="AO258" s="328"/>
      <c r="AP258" s="329"/>
      <c r="AQ258" s="330" t="s">
        <v>97</v>
      </c>
      <c r="AR258" s="328" t="s">
        <v>97</v>
      </c>
      <c r="AS258" s="328" t="s">
        <v>97</v>
      </c>
      <c r="AT258" s="328" t="s">
        <v>97</v>
      </c>
      <c r="AU258" s="331" t="s">
        <v>97</v>
      </c>
      <c r="AV258" s="391">
        <f t="shared" ref="AV258:AV286" si="139">SUM(AW258:BE258)</f>
        <v>0</v>
      </c>
      <c r="AW258" s="404"/>
      <c r="AX258" s="404"/>
      <c r="AY258" s="404"/>
      <c r="AZ258" s="404"/>
      <c r="BA258" s="404"/>
      <c r="BB258" s="404"/>
      <c r="BC258" s="404"/>
      <c r="BD258" s="404"/>
      <c r="BE258" s="405"/>
    </row>
    <row r="259" spans="1:57" ht="31.5" x14ac:dyDescent="0.25">
      <c r="A259" s="1346"/>
      <c r="B259" s="1567"/>
      <c r="C259" s="1576"/>
      <c r="D259" s="710" t="s">
        <v>486</v>
      </c>
      <c r="E259" s="1301"/>
      <c r="F259" s="1304"/>
      <c r="G259" s="850">
        <f t="shared" si="119"/>
        <v>0</v>
      </c>
      <c r="H259" s="402">
        <f t="shared" si="137"/>
        <v>0</v>
      </c>
      <c r="I259" s="319"/>
      <c r="J259" s="319"/>
      <c r="K259" s="319"/>
      <c r="L259" s="338"/>
      <c r="M259" s="750">
        <f t="shared" si="138"/>
        <v>0</v>
      </c>
      <c r="N259" s="1030"/>
      <c r="O259" s="1030"/>
      <c r="P259" s="1035"/>
      <c r="Q259" s="392"/>
      <c r="R259" s="1031"/>
      <c r="S259" s="1032"/>
      <c r="T259" s="1030"/>
      <c r="U259" s="1030"/>
      <c r="V259" s="1030"/>
      <c r="W259" s="1030"/>
      <c r="X259" s="1034"/>
      <c r="Y259" s="1047"/>
      <c r="Z259" s="1026"/>
      <c r="AA259" s="1027"/>
      <c r="AB259" s="1028"/>
      <c r="AC259" s="1028"/>
      <c r="AD259" s="1028"/>
      <c r="AE259" s="1028"/>
      <c r="AF259" s="1029"/>
      <c r="AG259" s="1019"/>
      <c r="AH259" s="1048"/>
      <c r="AI259" s="325"/>
      <c r="AJ259" s="390">
        <f>SUM(AK259:AM259)</f>
        <v>0</v>
      </c>
      <c r="AK259" s="327"/>
      <c r="AL259" s="328"/>
      <c r="AM259" s="329"/>
      <c r="AN259" s="330" t="s">
        <v>97</v>
      </c>
      <c r="AO259" s="328" t="s">
        <v>97</v>
      </c>
      <c r="AP259" s="329" t="s">
        <v>97</v>
      </c>
      <c r="AQ259" s="330" t="s">
        <v>97</v>
      </c>
      <c r="AR259" s="328" t="s">
        <v>97</v>
      </c>
      <c r="AS259" s="328" t="s">
        <v>97</v>
      </c>
      <c r="AT259" s="328" t="s">
        <v>97</v>
      </c>
      <c r="AU259" s="331" t="s">
        <v>97</v>
      </c>
      <c r="AV259" s="391">
        <f t="shared" si="139"/>
        <v>0</v>
      </c>
      <c r="AW259" s="404"/>
      <c r="AX259" s="404"/>
      <c r="AY259" s="404"/>
      <c r="AZ259" s="404"/>
      <c r="BA259" s="404"/>
      <c r="BB259" s="404"/>
      <c r="BC259" s="404"/>
      <c r="BD259" s="404"/>
      <c r="BE259" s="405"/>
    </row>
    <row r="260" spans="1:57" ht="31.5" x14ac:dyDescent="0.25">
      <c r="A260" s="1346"/>
      <c r="B260" s="1567"/>
      <c r="C260" s="1576"/>
      <c r="D260" s="710" t="s">
        <v>15</v>
      </c>
      <c r="E260" s="1301"/>
      <c r="F260" s="1304"/>
      <c r="G260" s="850">
        <f t="shared" si="119"/>
        <v>183</v>
      </c>
      <c r="H260" s="402">
        <f t="shared" si="137"/>
        <v>6</v>
      </c>
      <c r="I260" s="319">
        <v>1</v>
      </c>
      <c r="J260" s="319">
        <v>3</v>
      </c>
      <c r="K260" s="319"/>
      <c r="L260" s="338">
        <v>2</v>
      </c>
      <c r="M260" s="750">
        <v>171</v>
      </c>
      <c r="N260" s="1030">
        <v>171</v>
      </c>
      <c r="O260" s="1030"/>
      <c r="P260" s="1030"/>
      <c r="Q260" s="1030"/>
      <c r="R260" s="1031"/>
      <c r="S260" s="1032">
        <v>42</v>
      </c>
      <c r="T260" s="1030"/>
      <c r="U260" s="1030"/>
      <c r="V260" s="1030">
        <v>121</v>
      </c>
      <c r="W260" s="1030">
        <v>8</v>
      </c>
      <c r="X260" s="1034"/>
      <c r="Y260" s="1047">
        <v>156</v>
      </c>
      <c r="Z260" s="1026">
        <v>15</v>
      </c>
      <c r="AA260" s="1027"/>
      <c r="AB260" s="1028">
        <v>64</v>
      </c>
      <c r="AC260" s="1028">
        <v>64</v>
      </c>
      <c r="AD260" s="1028">
        <v>42</v>
      </c>
      <c r="AE260" s="1028">
        <v>120</v>
      </c>
      <c r="AF260" s="1029">
        <v>1</v>
      </c>
      <c r="AG260" s="1019">
        <v>40</v>
      </c>
      <c r="AH260" s="1048">
        <v>25</v>
      </c>
      <c r="AI260" s="325"/>
      <c r="AJ260" s="390">
        <f>SUM(AQ260:AU260)</f>
        <v>172</v>
      </c>
      <c r="AK260" s="327" t="s">
        <v>98</v>
      </c>
      <c r="AL260" s="328" t="s">
        <v>98</v>
      </c>
      <c r="AM260" s="329" t="s">
        <v>98</v>
      </c>
      <c r="AN260" s="330" t="s">
        <v>97</v>
      </c>
      <c r="AO260" s="328" t="s">
        <v>97</v>
      </c>
      <c r="AP260" s="329" t="s">
        <v>97</v>
      </c>
      <c r="AQ260" s="330">
        <v>9</v>
      </c>
      <c r="AR260" s="328">
        <v>38</v>
      </c>
      <c r="AS260" s="328">
        <v>84</v>
      </c>
      <c r="AT260" s="328">
        <v>41</v>
      </c>
      <c r="AU260" s="331"/>
      <c r="AV260" s="391">
        <f t="shared" si="139"/>
        <v>12</v>
      </c>
      <c r="AW260" s="404"/>
      <c r="AX260" s="404">
        <v>1</v>
      </c>
      <c r="AY260" s="404">
        <v>1</v>
      </c>
      <c r="AZ260" s="404">
        <v>1</v>
      </c>
      <c r="BA260" s="404">
        <v>5</v>
      </c>
      <c r="BB260" s="404"/>
      <c r="BC260" s="404">
        <v>1</v>
      </c>
      <c r="BD260" s="404">
        <v>3</v>
      </c>
      <c r="BE260" s="405"/>
    </row>
    <row r="261" spans="1:57" ht="32.25" thickBot="1" x14ac:dyDescent="0.3">
      <c r="A261" s="1346"/>
      <c r="B261" s="1577"/>
      <c r="C261" s="1578"/>
      <c r="D261" s="1657" t="s">
        <v>491</v>
      </c>
      <c r="E261" s="1302"/>
      <c r="F261" s="1305"/>
      <c r="G261" s="851">
        <f t="shared" si="119"/>
        <v>0</v>
      </c>
      <c r="H261" s="160">
        <f t="shared" si="137"/>
        <v>0</v>
      </c>
      <c r="I261" s="92"/>
      <c r="J261" s="92"/>
      <c r="K261" s="92"/>
      <c r="L261" s="101"/>
      <c r="M261" s="857">
        <f t="shared" si="138"/>
        <v>0</v>
      </c>
      <c r="N261" s="1036"/>
      <c r="O261" s="1036"/>
      <c r="P261" s="1036"/>
      <c r="Q261" s="1036"/>
      <c r="R261" s="1037"/>
      <c r="S261" s="1038"/>
      <c r="T261" s="1039"/>
      <c r="U261" s="1039"/>
      <c r="V261" s="1039"/>
      <c r="W261" s="1039"/>
      <c r="X261" s="1040"/>
      <c r="Y261" s="1038"/>
      <c r="Z261" s="1040"/>
      <c r="AA261" s="1049"/>
      <c r="AB261" s="839"/>
      <c r="AC261" s="839"/>
      <c r="AD261" s="839"/>
      <c r="AE261" s="839"/>
      <c r="AF261" s="840"/>
      <c r="AG261" s="1049"/>
      <c r="AH261" s="1050"/>
      <c r="AI261" s="100"/>
      <c r="AJ261" s="170">
        <f>SUM(AQ261:AU261)</f>
        <v>0</v>
      </c>
      <c r="AK261" s="345" t="s">
        <v>97</v>
      </c>
      <c r="AL261" s="97" t="s">
        <v>97</v>
      </c>
      <c r="AM261" s="98" t="s">
        <v>97</v>
      </c>
      <c r="AN261" s="99" t="s">
        <v>97</v>
      </c>
      <c r="AO261" s="97" t="s">
        <v>98</v>
      </c>
      <c r="AP261" s="98" t="s">
        <v>98</v>
      </c>
      <c r="AQ261" s="100"/>
      <c r="AR261" s="92"/>
      <c r="AS261" s="92"/>
      <c r="AT261" s="92"/>
      <c r="AU261" s="101"/>
      <c r="AV261" s="165">
        <f t="shared" si="139"/>
        <v>0</v>
      </c>
      <c r="AW261" s="128"/>
      <c r="AX261" s="128"/>
      <c r="AY261" s="128"/>
      <c r="AZ261" s="128"/>
      <c r="BA261" s="128"/>
      <c r="BB261" s="128"/>
      <c r="BC261" s="128"/>
      <c r="BD261" s="128"/>
      <c r="BE261" s="129"/>
    </row>
    <row r="262" spans="1:57" ht="31.5" x14ac:dyDescent="0.25">
      <c r="A262" s="1346"/>
      <c r="B262" s="1565" t="s">
        <v>715</v>
      </c>
      <c r="C262" s="1575" t="s">
        <v>366</v>
      </c>
      <c r="D262" s="709" t="s">
        <v>485</v>
      </c>
      <c r="E262" s="1300">
        <v>155</v>
      </c>
      <c r="F262" s="1303">
        <f>E262-SUM(M262:M266)</f>
        <v>17</v>
      </c>
      <c r="G262" s="852">
        <f t="shared" si="119"/>
        <v>35</v>
      </c>
      <c r="H262" s="147">
        <f t="shared" si="137"/>
        <v>1</v>
      </c>
      <c r="I262" s="72"/>
      <c r="J262" s="72">
        <v>1</v>
      </c>
      <c r="K262" s="72"/>
      <c r="L262" s="75"/>
      <c r="M262" s="199">
        <f t="shared" si="138"/>
        <v>33</v>
      </c>
      <c r="N262" s="1020"/>
      <c r="O262" s="1020"/>
      <c r="P262" s="1020"/>
      <c r="Q262" s="1020"/>
      <c r="R262" s="1021">
        <v>33</v>
      </c>
      <c r="S262" s="1022">
        <v>6</v>
      </c>
      <c r="T262" s="1020"/>
      <c r="U262" s="1020"/>
      <c r="V262" s="1023">
        <v>27</v>
      </c>
      <c r="W262" s="1020"/>
      <c r="X262" s="1024"/>
      <c r="Y262" s="1025">
        <v>31</v>
      </c>
      <c r="Z262" s="1026">
        <v>2</v>
      </c>
      <c r="AA262" s="1027"/>
      <c r="AB262" s="1028">
        <v>9</v>
      </c>
      <c r="AC262" s="1028">
        <v>8</v>
      </c>
      <c r="AD262" s="1028"/>
      <c r="AE262" s="1028">
        <v>21</v>
      </c>
      <c r="AF262" s="1029">
        <v>0</v>
      </c>
      <c r="AG262" s="1027">
        <v>40</v>
      </c>
      <c r="AH262" s="1029">
        <v>18</v>
      </c>
      <c r="AI262" s="74">
        <v>10</v>
      </c>
      <c r="AJ262" s="151">
        <f>SUM(AN262:AP262)</f>
        <v>33</v>
      </c>
      <c r="AK262" s="76" t="s">
        <v>97</v>
      </c>
      <c r="AL262" s="77" t="s">
        <v>97</v>
      </c>
      <c r="AM262" s="78" t="s">
        <v>97</v>
      </c>
      <c r="AN262" s="74">
        <v>11</v>
      </c>
      <c r="AO262" s="72">
        <v>22</v>
      </c>
      <c r="AP262" s="73">
        <v>0</v>
      </c>
      <c r="AQ262" s="79" t="s">
        <v>97</v>
      </c>
      <c r="AR262" s="77" t="s">
        <v>97</v>
      </c>
      <c r="AS262" s="77" t="s">
        <v>97</v>
      </c>
      <c r="AT262" s="77" t="s">
        <v>97</v>
      </c>
      <c r="AU262" s="80" t="s">
        <v>97</v>
      </c>
      <c r="AV262" s="152">
        <f t="shared" si="139"/>
        <v>2</v>
      </c>
      <c r="AW262" s="120"/>
      <c r="AX262" s="120"/>
      <c r="AY262" s="120">
        <v>1</v>
      </c>
      <c r="AZ262" s="120"/>
      <c r="BA262" s="120">
        <v>1</v>
      </c>
      <c r="BB262" s="120"/>
      <c r="BC262" s="120"/>
      <c r="BD262" s="120"/>
      <c r="BE262" s="121"/>
    </row>
    <row r="263" spans="1:57" ht="47.25" x14ac:dyDescent="0.25">
      <c r="A263" s="1346"/>
      <c r="B263" s="1567"/>
      <c r="C263" s="1576"/>
      <c r="D263" s="710" t="s">
        <v>490</v>
      </c>
      <c r="E263" s="1301"/>
      <c r="F263" s="1304"/>
      <c r="G263" s="850">
        <f t="shared" si="119"/>
        <v>0</v>
      </c>
      <c r="H263" s="402">
        <f t="shared" si="137"/>
        <v>0</v>
      </c>
      <c r="I263" s="319"/>
      <c r="J263" s="319"/>
      <c r="K263" s="319"/>
      <c r="L263" s="338"/>
      <c r="M263" s="750">
        <f t="shared" si="138"/>
        <v>0</v>
      </c>
      <c r="N263" s="1030"/>
      <c r="O263" s="1030"/>
      <c r="P263" s="1030"/>
      <c r="Q263" s="1030"/>
      <c r="R263" s="1031"/>
      <c r="S263" s="1032"/>
      <c r="T263" s="1033"/>
      <c r="U263" s="1033"/>
      <c r="V263" s="1030"/>
      <c r="W263" s="1030"/>
      <c r="X263" s="1034"/>
      <c r="Y263" s="1025"/>
      <c r="Z263" s="1026"/>
      <c r="AA263" s="1027"/>
      <c r="AB263" s="1028"/>
      <c r="AC263" s="1028"/>
      <c r="AD263" s="1028"/>
      <c r="AE263" s="1028"/>
      <c r="AF263" s="1029"/>
      <c r="AG263" s="1019"/>
      <c r="AH263" s="838"/>
      <c r="AI263" s="325"/>
      <c r="AJ263" s="390">
        <f>SUM(AN263:AP263)</f>
        <v>0</v>
      </c>
      <c r="AK263" s="327" t="s">
        <v>98</v>
      </c>
      <c r="AL263" s="328" t="s">
        <v>98</v>
      </c>
      <c r="AM263" s="329" t="s">
        <v>98</v>
      </c>
      <c r="AN263" s="330"/>
      <c r="AO263" s="328"/>
      <c r="AP263" s="329"/>
      <c r="AQ263" s="330" t="s">
        <v>97</v>
      </c>
      <c r="AR263" s="328" t="s">
        <v>97</v>
      </c>
      <c r="AS263" s="328" t="s">
        <v>97</v>
      </c>
      <c r="AT263" s="328" t="s">
        <v>97</v>
      </c>
      <c r="AU263" s="331" t="s">
        <v>97</v>
      </c>
      <c r="AV263" s="391">
        <f t="shared" si="139"/>
        <v>0</v>
      </c>
      <c r="AW263" s="404"/>
      <c r="AX263" s="404"/>
      <c r="AY263" s="404"/>
      <c r="AZ263" s="404"/>
      <c r="BA263" s="404"/>
      <c r="BB263" s="404"/>
      <c r="BC263" s="404"/>
      <c r="BD263" s="404"/>
      <c r="BE263" s="405"/>
    </row>
    <row r="264" spans="1:57" ht="31.5" x14ac:dyDescent="0.25">
      <c r="A264" s="1346"/>
      <c r="B264" s="1567"/>
      <c r="C264" s="1576"/>
      <c r="D264" s="710" t="s">
        <v>486</v>
      </c>
      <c r="E264" s="1301"/>
      <c r="F264" s="1304"/>
      <c r="G264" s="850">
        <f t="shared" si="119"/>
        <v>0</v>
      </c>
      <c r="H264" s="402">
        <f t="shared" si="137"/>
        <v>0</v>
      </c>
      <c r="I264" s="319"/>
      <c r="J264" s="319"/>
      <c r="K264" s="319"/>
      <c r="L264" s="338"/>
      <c r="M264" s="750">
        <f t="shared" si="138"/>
        <v>0</v>
      </c>
      <c r="N264" s="1030"/>
      <c r="O264" s="1030"/>
      <c r="P264" s="1035"/>
      <c r="Q264" s="392"/>
      <c r="R264" s="1031"/>
      <c r="S264" s="1032"/>
      <c r="T264" s="1030"/>
      <c r="U264" s="1030"/>
      <c r="V264" s="1030"/>
      <c r="W264" s="1030"/>
      <c r="X264" s="1034"/>
      <c r="Y264" s="1025"/>
      <c r="Z264" s="1026"/>
      <c r="AA264" s="1027"/>
      <c r="AB264" s="1028"/>
      <c r="AC264" s="1028"/>
      <c r="AD264" s="1028"/>
      <c r="AE264" s="1028"/>
      <c r="AF264" s="1029"/>
      <c r="AG264" s="1019"/>
      <c r="AH264" s="838"/>
      <c r="AI264" s="325"/>
      <c r="AJ264" s="390">
        <f>SUM(AK264:AM264)</f>
        <v>0</v>
      </c>
      <c r="AK264" s="327"/>
      <c r="AL264" s="328"/>
      <c r="AM264" s="329"/>
      <c r="AN264" s="330" t="s">
        <v>97</v>
      </c>
      <c r="AO264" s="328" t="s">
        <v>97</v>
      </c>
      <c r="AP264" s="329" t="s">
        <v>97</v>
      </c>
      <c r="AQ264" s="330" t="s">
        <v>97</v>
      </c>
      <c r="AR264" s="328" t="s">
        <v>97</v>
      </c>
      <c r="AS264" s="328" t="s">
        <v>97</v>
      </c>
      <c r="AT264" s="328" t="s">
        <v>97</v>
      </c>
      <c r="AU264" s="331" t="s">
        <v>97</v>
      </c>
      <c r="AV264" s="391">
        <f t="shared" si="139"/>
        <v>0</v>
      </c>
      <c r="AW264" s="404"/>
      <c r="AX264" s="404"/>
      <c r="AY264" s="404"/>
      <c r="AZ264" s="404"/>
      <c r="BA264" s="404"/>
      <c r="BB264" s="404"/>
      <c r="BC264" s="404"/>
      <c r="BD264" s="404"/>
      <c r="BE264" s="405"/>
    </row>
    <row r="265" spans="1:57" ht="31.5" x14ac:dyDescent="0.25">
      <c r="A265" s="1346"/>
      <c r="B265" s="1567"/>
      <c r="C265" s="1576"/>
      <c r="D265" s="710" t="s">
        <v>15</v>
      </c>
      <c r="E265" s="1301"/>
      <c r="F265" s="1304"/>
      <c r="G265" s="850">
        <f t="shared" si="119"/>
        <v>108</v>
      </c>
      <c r="H265" s="402">
        <f t="shared" si="137"/>
        <v>2</v>
      </c>
      <c r="I265" s="319"/>
      <c r="J265" s="319">
        <v>2</v>
      </c>
      <c r="K265" s="319"/>
      <c r="L265" s="338"/>
      <c r="M265" s="750">
        <f t="shared" si="138"/>
        <v>105</v>
      </c>
      <c r="N265" s="1030">
        <v>82</v>
      </c>
      <c r="O265" s="1030"/>
      <c r="P265" s="1030"/>
      <c r="Q265" s="1030"/>
      <c r="R265" s="1031">
        <v>23</v>
      </c>
      <c r="S265" s="1032">
        <v>32</v>
      </c>
      <c r="T265" s="1030"/>
      <c r="U265" s="1030"/>
      <c r="V265" s="1030">
        <v>73</v>
      </c>
      <c r="W265" s="1030"/>
      <c r="X265" s="1034"/>
      <c r="Y265" s="1025">
        <v>96</v>
      </c>
      <c r="Z265" s="1026">
        <v>9</v>
      </c>
      <c r="AA265" s="1027"/>
      <c r="AB265" s="1028">
        <v>18</v>
      </c>
      <c r="AC265" s="1028">
        <v>16</v>
      </c>
      <c r="AD265" s="1028">
        <v>5</v>
      </c>
      <c r="AE265" s="1028">
        <v>69</v>
      </c>
      <c r="AF265" s="1029">
        <v>6</v>
      </c>
      <c r="AG265" s="1019">
        <v>36</v>
      </c>
      <c r="AH265" s="838">
        <v>18</v>
      </c>
      <c r="AI265" s="325">
        <v>93</v>
      </c>
      <c r="AJ265" s="390">
        <f>SUM(AQ265:AU265)</f>
        <v>105</v>
      </c>
      <c r="AK265" s="327" t="s">
        <v>98</v>
      </c>
      <c r="AL265" s="328" t="s">
        <v>98</v>
      </c>
      <c r="AM265" s="329" t="s">
        <v>98</v>
      </c>
      <c r="AN265" s="330" t="s">
        <v>97</v>
      </c>
      <c r="AO265" s="328" t="s">
        <v>97</v>
      </c>
      <c r="AP265" s="329" t="s">
        <v>97</v>
      </c>
      <c r="AQ265" s="330">
        <v>15</v>
      </c>
      <c r="AR265" s="328">
        <v>4</v>
      </c>
      <c r="AS265" s="328">
        <v>83</v>
      </c>
      <c r="AT265" s="328">
        <v>3</v>
      </c>
      <c r="AU265" s="331">
        <v>0</v>
      </c>
      <c r="AV265" s="391">
        <f t="shared" si="139"/>
        <v>3</v>
      </c>
      <c r="AW265" s="404"/>
      <c r="AX265" s="404">
        <v>1</v>
      </c>
      <c r="AY265" s="404"/>
      <c r="AZ265" s="404"/>
      <c r="BA265" s="404"/>
      <c r="BB265" s="404"/>
      <c r="BC265" s="404">
        <v>2</v>
      </c>
      <c r="BD265" s="404"/>
      <c r="BE265" s="405"/>
    </row>
    <row r="266" spans="1:57" ht="32.25" thickBot="1" x14ac:dyDescent="0.3">
      <c r="A266" s="1346"/>
      <c r="B266" s="1577"/>
      <c r="C266" s="1578"/>
      <c r="D266" s="1657" t="s">
        <v>491</v>
      </c>
      <c r="E266" s="1302"/>
      <c r="F266" s="1305"/>
      <c r="G266" s="851">
        <f t="shared" si="119"/>
        <v>0</v>
      </c>
      <c r="H266" s="160">
        <f t="shared" si="137"/>
        <v>0</v>
      </c>
      <c r="I266" s="92"/>
      <c r="J266" s="92"/>
      <c r="K266" s="92"/>
      <c r="L266" s="101"/>
      <c r="M266" s="857">
        <f t="shared" si="138"/>
        <v>0</v>
      </c>
      <c r="N266" s="1036"/>
      <c r="O266" s="1036"/>
      <c r="P266" s="1036"/>
      <c r="Q266" s="1036"/>
      <c r="R266" s="1037"/>
      <c r="S266" s="1038"/>
      <c r="T266" s="1039"/>
      <c r="U266" s="1039"/>
      <c r="V266" s="1039"/>
      <c r="W266" s="1039"/>
      <c r="X266" s="1040"/>
      <c r="Y266" s="1041"/>
      <c r="Z266" s="1034"/>
      <c r="AA266" s="1019"/>
      <c r="AB266" s="837"/>
      <c r="AC266" s="837"/>
      <c r="AD266" s="837"/>
      <c r="AE266" s="837"/>
      <c r="AF266" s="838"/>
      <c r="AG266" s="1042"/>
      <c r="AH266" s="1043"/>
      <c r="AI266" s="100"/>
      <c r="AJ266" s="170">
        <f>SUM(AQ266:AU266)</f>
        <v>0</v>
      </c>
      <c r="AK266" s="345" t="s">
        <v>97</v>
      </c>
      <c r="AL266" s="97" t="s">
        <v>97</v>
      </c>
      <c r="AM266" s="98" t="s">
        <v>97</v>
      </c>
      <c r="AN266" s="99" t="s">
        <v>97</v>
      </c>
      <c r="AO266" s="97" t="s">
        <v>98</v>
      </c>
      <c r="AP266" s="98" t="s">
        <v>98</v>
      </c>
      <c r="AQ266" s="100"/>
      <c r="AR266" s="92"/>
      <c r="AS266" s="92"/>
      <c r="AT266" s="92"/>
      <c r="AU266" s="101"/>
      <c r="AV266" s="165">
        <f t="shared" si="139"/>
        <v>0</v>
      </c>
      <c r="AW266" s="128"/>
      <c r="AX266" s="128"/>
      <c r="AY266" s="128"/>
      <c r="AZ266" s="128"/>
      <c r="BA266" s="128"/>
      <c r="BB266" s="128"/>
      <c r="BC266" s="128"/>
      <c r="BD266" s="128"/>
      <c r="BE266" s="129"/>
    </row>
    <row r="267" spans="1:57" ht="32.25" thickBot="1" x14ac:dyDescent="0.3">
      <c r="A267" s="1346"/>
      <c r="B267" s="1565" t="s">
        <v>716</v>
      </c>
      <c r="C267" s="1575" t="s">
        <v>365</v>
      </c>
      <c r="D267" s="709" t="s">
        <v>485</v>
      </c>
      <c r="E267" s="1300">
        <v>70</v>
      </c>
      <c r="F267" s="1303">
        <f>E267-SUM(M267:M271)</f>
        <v>16</v>
      </c>
      <c r="G267" s="852">
        <f t="shared" si="119"/>
        <v>0</v>
      </c>
      <c r="H267" s="147">
        <f t="shared" si="137"/>
        <v>0</v>
      </c>
      <c r="I267" s="72"/>
      <c r="J267" s="72"/>
      <c r="K267" s="72"/>
      <c r="L267" s="75"/>
      <c r="M267" s="199">
        <f t="shared" si="138"/>
        <v>0</v>
      </c>
      <c r="N267" s="1020"/>
      <c r="O267" s="1020"/>
      <c r="P267" s="1020"/>
      <c r="Q267" s="1020"/>
      <c r="R267" s="1024"/>
      <c r="S267" s="1051"/>
      <c r="T267" s="1051"/>
      <c r="U267" s="1051"/>
      <c r="V267" s="1020"/>
      <c r="W267" s="1020"/>
      <c r="X267" s="1024"/>
      <c r="Y267" s="1022"/>
      <c r="Z267" s="1024"/>
      <c r="AA267" s="1045"/>
      <c r="AB267" s="835"/>
      <c r="AC267" s="835"/>
      <c r="AD267" s="835"/>
      <c r="AE267" s="835"/>
      <c r="AF267" s="836"/>
      <c r="AG267" s="1045"/>
      <c r="AH267" s="1046"/>
      <c r="AI267" s="143"/>
      <c r="AJ267" s="151">
        <f>SUM(AN267:AP267)</f>
        <v>0</v>
      </c>
      <c r="AK267" s="76" t="s">
        <v>97</v>
      </c>
      <c r="AL267" s="77" t="s">
        <v>97</v>
      </c>
      <c r="AM267" s="78" t="s">
        <v>97</v>
      </c>
      <c r="AN267" s="74"/>
      <c r="AO267" s="72"/>
      <c r="AP267" s="73"/>
      <c r="AQ267" s="79" t="s">
        <v>97</v>
      </c>
      <c r="AR267" s="77" t="s">
        <v>97</v>
      </c>
      <c r="AS267" s="77" t="s">
        <v>97</v>
      </c>
      <c r="AT267" s="77" t="s">
        <v>97</v>
      </c>
      <c r="AU267" s="78" t="s">
        <v>97</v>
      </c>
      <c r="AV267" s="152">
        <f t="shared" si="139"/>
        <v>0</v>
      </c>
      <c r="AW267" s="120"/>
      <c r="AX267" s="120"/>
      <c r="AY267" s="120"/>
      <c r="AZ267" s="120"/>
      <c r="BA267" s="120"/>
      <c r="BB267" s="120"/>
      <c r="BC267" s="120"/>
      <c r="BD267" s="120"/>
      <c r="BE267" s="121"/>
    </row>
    <row r="268" spans="1:57" ht="48" thickBot="1" x14ac:dyDescent="0.3">
      <c r="A268" s="1346"/>
      <c r="B268" s="1567"/>
      <c r="C268" s="1576"/>
      <c r="D268" s="710" t="s">
        <v>490</v>
      </c>
      <c r="E268" s="1301"/>
      <c r="F268" s="1304"/>
      <c r="G268" s="850">
        <f t="shared" si="119"/>
        <v>0</v>
      </c>
      <c r="H268" s="402">
        <f t="shared" si="137"/>
        <v>0</v>
      </c>
      <c r="I268" s="319"/>
      <c r="J268" s="319"/>
      <c r="K268" s="319"/>
      <c r="L268" s="338"/>
      <c r="M268" s="750">
        <f t="shared" si="138"/>
        <v>0</v>
      </c>
      <c r="N268" s="1030"/>
      <c r="O268" s="1030"/>
      <c r="P268" s="1030"/>
      <c r="Q268" s="1030"/>
      <c r="R268" s="1034"/>
      <c r="S268" s="1025"/>
      <c r="T268" s="1025"/>
      <c r="U268" s="1025"/>
      <c r="V268" s="1044"/>
      <c r="W268" s="1044"/>
      <c r="X268" s="1026"/>
      <c r="Y268" s="1047"/>
      <c r="Z268" s="1026"/>
      <c r="AA268" s="1027"/>
      <c r="AB268" s="1028"/>
      <c r="AC268" s="1028"/>
      <c r="AD268" s="1028"/>
      <c r="AE268" s="1028"/>
      <c r="AF268" s="1029"/>
      <c r="AG268" s="1019"/>
      <c r="AH268" s="1048"/>
      <c r="AI268" s="337"/>
      <c r="AJ268" s="390">
        <f>SUM(AN268:AP268)</f>
        <v>0</v>
      </c>
      <c r="AK268" s="327" t="s">
        <v>98</v>
      </c>
      <c r="AL268" s="328" t="s">
        <v>98</v>
      </c>
      <c r="AM268" s="329" t="s">
        <v>98</v>
      </c>
      <c r="AN268" s="330"/>
      <c r="AO268" s="328"/>
      <c r="AP268" s="329"/>
      <c r="AQ268" s="330" t="s">
        <v>97</v>
      </c>
      <c r="AR268" s="328" t="s">
        <v>97</v>
      </c>
      <c r="AS268" s="328" t="s">
        <v>97</v>
      </c>
      <c r="AT268" s="328" t="s">
        <v>97</v>
      </c>
      <c r="AU268" s="329" t="s">
        <v>97</v>
      </c>
      <c r="AV268" s="152">
        <f t="shared" si="139"/>
        <v>0</v>
      </c>
      <c r="AW268" s="167"/>
      <c r="AX268" s="167"/>
      <c r="AY268" s="167"/>
      <c r="AZ268" s="167"/>
      <c r="BA268" s="167"/>
      <c r="BB268" s="167"/>
      <c r="BC268" s="167"/>
      <c r="BD268" s="167"/>
      <c r="BE268" s="130"/>
    </row>
    <row r="269" spans="1:57" ht="32.25" thickBot="1" x14ac:dyDescent="0.3">
      <c r="A269" s="1346"/>
      <c r="B269" s="1567"/>
      <c r="C269" s="1576"/>
      <c r="D269" s="710" t="s">
        <v>486</v>
      </c>
      <c r="E269" s="1301"/>
      <c r="F269" s="1304"/>
      <c r="G269" s="850">
        <f t="shared" ref="G269:G332" si="140">SUM(M269,AV269)</f>
        <v>0</v>
      </c>
      <c r="H269" s="402">
        <f t="shared" si="137"/>
        <v>0</v>
      </c>
      <c r="I269" s="319"/>
      <c r="J269" s="319"/>
      <c r="K269" s="319"/>
      <c r="L269" s="338"/>
      <c r="M269" s="750">
        <f t="shared" si="138"/>
        <v>0</v>
      </c>
      <c r="N269" s="1030"/>
      <c r="O269" s="1030"/>
      <c r="P269" s="1030"/>
      <c r="Q269" s="1030"/>
      <c r="R269" s="1034"/>
      <c r="S269" s="1025"/>
      <c r="T269" s="1025"/>
      <c r="U269" s="1025"/>
      <c r="V269" s="1044"/>
      <c r="W269" s="1044"/>
      <c r="X269" s="1026"/>
      <c r="Y269" s="1047"/>
      <c r="Z269" s="1026"/>
      <c r="AA269" s="1027"/>
      <c r="AB269" s="1028"/>
      <c r="AC269" s="1028"/>
      <c r="AD269" s="1028"/>
      <c r="AE269" s="1028"/>
      <c r="AF269" s="1029"/>
      <c r="AG269" s="1019"/>
      <c r="AH269" s="1048"/>
      <c r="AI269" s="337"/>
      <c r="AJ269" s="390">
        <f>SUM(AK269:AM269)</f>
        <v>0</v>
      </c>
      <c r="AK269" s="327"/>
      <c r="AL269" s="328"/>
      <c r="AM269" s="329"/>
      <c r="AN269" s="330" t="s">
        <v>97</v>
      </c>
      <c r="AO269" s="328" t="s">
        <v>97</v>
      </c>
      <c r="AP269" s="329" t="s">
        <v>97</v>
      </c>
      <c r="AQ269" s="330" t="s">
        <v>97</v>
      </c>
      <c r="AR269" s="328" t="s">
        <v>97</v>
      </c>
      <c r="AS269" s="328" t="s">
        <v>97</v>
      </c>
      <c r="AT269" s="328" t="s">
        <v>97</v>
      </c>
      <c r="AU269" s="329" t="s">
        <v>97</v>
      </c>
      <c r="AV269" s="152">
        <f t="shared" si="139"/>
        <v>0</v>
      </c>
      <c r="AW269" s="167"/>
      <c r="AX269" s="167"/>
      <c r="AY269" s="167"/>
      <c r="AZ269" s="167"/>
      <c r="BA269" s="167"/>
      <c r="BB269" s="167"/>
      <c r="BC269" s="167"/>
      <c r="BD269" s="167"/>
      <c r="BE269" s="130"/>
    </row>
    <row r="270" spans="1:57" ht="32.25" thickBot="1" x14ac:dyDescent="0.3">
      <c r="A270" s="1346"/>
      <c r="B270" s="1567"/>
      <c r="C270" s="1576"/>
      <c r="D270" s="710" t="s">
        <v>15</v>
      </c>
      <c r="E270" s="1301"/>
      <c r="F270" s="1304"/>
      <c r="G270" s="850">
        <f t="shared" si="140"/>
        <v>60</v>
      </c>
      <c r="H270" s="402">
        <f t="shared" si="137"/>
        <v>0</v>
      </c>
      <c r="I270" s="319"/>
      <c r="J270" s="319"/>
      <c r="K270" s="319"/>
      <c r="L270" s="338"/>
      <c r="M270" s="750">
        <f t="shared" si="138"/>
        <v>54</v>
      </c>
      <c r="N270" s="1030">
        <v>49</v>
      </c>
      <c r="O270" s="1030"/>
      <c r="P270" s="1030"/>
      <c r="Q270" s="1030"/>
      <c r="R270" s="1034">
        <v>5</v>
      </c>
      <c r="S270" s="1025">
        <v>33</v>
      </c>
      <c r="T270" s="1025"/>
      <c r="U270" s="1025"/>
      <c r="V270" s="1044">
        <v>19</v>
      </c>
      <c r="W270" s="1044">
        <v>2</v>
      </c>
      <c r="X270" s="1026"/>
      <c r="Y270" s="1047">
        <v>45</v>
      </c>
      <c r="Z270" s="1026">
        <v>9</v>
      </c>
      <c r="AA270" s="1027"/>
      <c r="AB270" s="1028">
        <v>14</v>
      </c>
      <c r="AC270" s="1028">
        <v>14</v>
      </c>
      <c r="AD270" s="1028">
        <v>5</v>
      </c>
      <c r="AE270" s="1028">
        <v>53</v>
      </c>
      <c r="AF270" s="1029"/>
      <c r="AG270" s="1019">
        <v>45</v>
      </c>
      <c r="AH270" s="1048">
        <v>18</v>
      </c>
      <c r="AI270" s="337">
        <v>100</v>
      </c>
      <c r="AJ270" s="390">
        <f>SUM(AQ270:AU270)</f>
        <v>54</v>
      </c>
      <c r="AK270" s="327" t="s">
        <v>98</v>
      </c>
      <c r="AL270" s="328" t="s">
        <v>98</v>
      </c>
      <c r="AM270" s="329" t="s">
        <v>98</v>
      </c>
      <c r="AN270" s="330" t="s">
        <v>97</v>
      </c>
      <c r="AO270" s="328" t="s">
        <v>97</v>
      </c>
      <c r="AP270" s="329" t="s">
        <v>97</v>
      </c>
      <c r="AQ270" s="330">
        <v>6</v>
      </c>
      <c r="AR270" s="328">
        <v>10</v>
      </c>
      <c r="AS270" s="328">
        <v>31</v>
      </c>
      <c r="AT270" s="328">
        <v>7</v>
      </c>
      <c r="AU270" s="329"/>
      <c r="AV270" s="152">
        <f t="shared" si="139"/>
        <v>6</v>
      </c>
      <c r="AW270" s="167"/>
      <c r="AX270" s="167">
        <v>3</v>
      </c>
      <c r="AY270" s="167">
        <v>1</v>
      </c>
      <c r="AZ270" s="167"/>
      <c r="BA270" s="167">
        <v>1</v>
      </c>
      <c r="BB270" s="167"/>
      <c r="BC270" s="167">
        <v>1</v>
      </c>
      <c r="BD270" s="167"/>
      <c r="BE270" s="130"/>
    </row>
    <row r="271" spans="1:57" ht="32.25" thickBot="1" x14ac:dyDescent="0.3">
      <c r="A271" s="1346"/>
      <c r="B271" s="1577"/>
      <c r="C271" s="1578"/>
      <c r="D271" s="711" t="s">
        <v>491</v>
      </c>
      <c r="E271" s="1302"/>
      <c r="F271" s="1305"/>
      <c r="G271" s="851">
        <f t="shared" si="140"/>
        <v>0</v>
      </c>
      <c r="H271" s="160">
        <f t="shared" si="137"/>
        <v>0</v>
      </c>
      <c r="I271" s="92"/>
      <c r="J271" s="92"/>
      <c r="K271" s="92"/>
      <c r="L271" s="101"/>
      <c r="M271" s="210">
        <f t="shared" si="138"/>
        <v>0</v>
      </c>
      <c r="N271" s="1039"/>
      <c r="O271" s="1039"/>
      <c r="P271" s="1039"/>
      <c r="Q271" s="1039"/>
      <c r="R271" s="1040"/>
      <c r="S271" s="1052"/>
      <c r="T271" s="1052"/>
      <c r="U271" s="1052"/>
      <c r="V271" s="1039"/>
      <c r="W271" s="1039"/>
      <c r="X271" s="1040"/>
      <c r="Y271" s="1038"/>
      <c r="Z271" s="1040"/>
      <c r="AA271" s="1049"/>
      <c r="AB271" s="839"/>
      <c r="AC271" s="839"/>
      <c r="AD271" s="839"/>
      <c r="AE271" s="839"/>
      <c r="AF271" s="840"/>
      <c r="AG271" s="1049"/>
      <c r="AH271" s="1050"/>
      <c r="AI271" s="832"/>
      <c r="AJ271" s="170">
        <f>SUM(AQ271:AU271)</f>
        <v>0</v>
      </c>
      <c r="AK271" s="345" t="s">
        <v>97</v>
      </c>
      <c r="AL271" s="97" t="s">
        <v>97</v>
      </c>
      <c r="AM271" s="98" t="s">
        <v>97</v>
      </c>
      <c r="AN271" s="99" t="s">
        <v>97</v>
      </c>
      <c r="AO271" s="97" t="s">
        <v>98</v>
      </c>
      <c r="AP271" s="98" t="s">
        <v>98</v>
      </c>
      <c r="AQ271" s="100"/>
      <c r="AR271" s="92"/>
      <c r="AS271" s="92"/>
      <c r="AT271" s="92"/>
      <c r="AU271" s="93"/>
      <c r="AV271" s="171">
        <f t="shared" si="139"/>
        <v>0</v>
      </c>
      <c r="AW271" s="128"/>
      <c r="AX271" s="128"/>
      <c r="AY271" s="128"/>
      <c r="AZ271" s="128"/>
      <c r="BA271" s="128"/>
      <c r="BB271" s="128"/>
      <c r="BC271" s="128"/>
      <c r="BD271" s="128"/>
      <c r="BE271" s="129"/>
    </row>
    <row r="272" spans="1:57" ht="31.5" x14ac:dyDescent="0.25">
      <c r="A272" s="1346"/>
      <c r="B272" s="1565" t="s">
        <v>717</v>
      </c>
      <c r="C272" s="1575" t="s">
        <v>367</v>
      </c>
      <c r="D272" s="709" t="s">
        <v>485</v>
      </c>
      <c r="E272" s="1300">
        <v>75</v>
      </c>
      <c r="F272" s="1303">
        <f>E272-SUM(M272:M276)</f>
        <v>-7</v>
      </c>
      <c r="G272" s="852">
        <f t="shared" si="140"/>
        <v>0</v>
      </c>
      <c r="H272" s="147">
        <f t="shared" si="137"/>
        <v>0</v>
      </c>
      <c r="I272" s="72"/>
      <c r="J272" s="72"/>
      <c r="K272" s="72"/>
      <c r="L272" s="75"/>
      <c r="M272" s="199">
        <f t="shared" si="138"/>
        <v>0</v>
      </c>
      <c r="N272" s="1020"/>
      <c r="O272" s="1020"/>
      <c r="P272" s="1020"/>
      <c r="Q272" s="1020"/>
      <c r="R272" s="1021"/>
      <c r="S272" s="1022"/>
      <c r="T272" s="1020"/>
      <c r="U272" s="1020"/>
      <c r="V272" s="1023"/>
      <c r="W272" s="1020"/>
      <c r="X272" s="1024"/>
      <c r="Y272" s="1025"/>
      <c r="Z272" s="1026"/>
      <c r="AA272" s="1027"/>
      <c r="AB272" s="1028"/>
      <c r="AC272" s="1028"/>
      <c r="AD272" s="1028"/>
      <c r="AE272" s="1028"/>
      <c r="AF272" s="1029"/>
      <c r="AG272" s="1027"/>
      <c r="AH272" s="1029"/>
      <c r="AI272" s="74"/>
      <c r="AJ272" s="151">
        <f>SUM(AN272:AP272)</f>
        <v>0</v>
      </c>
      <c r="AK272" s="76" t="s">
        <v>97</v>
      </c>
      <c r="AL272" s="77" t="s">
        <v>97</v>
      </c>
      <c r="AM272" s="78" t="s">
        <v>97</v>
      </c>
      <c r="AN272" s="74"/>
      <c r="AO272" s="72"/>
      <c r="AP272" s="73"/>
      <c r="AQ272" s="79" t="s">
        <v>97</v>
      </c>
      <c r="AR272" s="77" t="s">
        <v>97</v>
      </c>
      <c r="AS272" s="77" t="s">
        <v>97</v>
      </c>
      <c r="AT272" s="77" t="s">
        <v>97</v>
      </c>
      <c r="AU272" s="80" t="s">
        <v>97</v>
      </c>
      <c r="AV272" s="152">
        <f t="shared" si="139"/>
        <v>0</v>
      </c>
      <c r="AW272" s="120"/>
      <c r="AX272" s="120"/>
      <c r="AY272" s="120"/>
      <c r="AZ272" s="120"/>
      <c r="BA272" s="120"/>
      <c r="BB272" s="120"/>
      <c r="BC272" s="120"/>
      <c r="BD272" s="120"/>
      <c r="BE272" s="121"/>
    </row>
    <row r="273" spans="1:57" ht="47.25" x14ac:dyDescent="0.25">
      <c r="A273" s="1346"/>
      <c r="B273" s="1567"/>
      <c r="C273" s="1576"/>
      <c r="D273" s="710" t="s">
        <v>490</v>
      </c>
      <c r="E273" s="1301"/>
      <c r="F273" s="1304"/>
      <c r="G273" s="850">
        <f t="shared" si="140"/>
        <v>0</v>
      </c>
      <c r="H273" s="402">
        <f t="shared" si="137"/>
        <v>0</v>
      </c>
      <c r="I273" s="319"/>
      <c r="J273" s="319"/>
      <c r="K273" s="319"/>
      <c r="L273" s="338"/>
      <c r="M273" s="750">
        <f t="shared" si="138"/>
        <v>0</v>
      </c>
      <c r="N273" s="1030"/>
      <c r="O273" s="1030"/>
      <c r="P273" s="1030"/>
      <c r="Q273" s="1030"/>
      <c r="R273" s="1031"/>
      <c r="S273" s="1032"/>
      <c r="T273" s="1033"/>
      <c r="U273" s="1033"/>
      <c r="V273" s="1030"/>
      <c r="W273" s="1030"/>
      <c r="X273" s="1034"/>
      <c r="Y273" s="1025"/>
      <c r="Z273" s="1026"/>
      <c r="AA273" s="1027"/>
      <c r="AB273" s="1028"/>
      <c r="AC273" s="1028"/>
      <c r="AD273" s="1028"/>
      <c r="AE273" s="1028"/>
      <c r="AF273" s="1029"/>
      <c r="AG273" s="1019"/>
      <c r="AH273" s="838"/>
      <c r="AI273" s="325"/>
      <c r="AJ273" s="390">
        <f>SUM(AN273:AP273)</f>
        <v>0</v>
      </c>
      <c r="AK273" s="327" t="s">
        <v>98</v>
      </c>
      <c r="AL273" s="328" t="s">
        <v>98</v>
      </c>
      <c r="AM273" s="329" t="s">
        <v>98</v>
      </c>
      <c r="AN273" s="330"/>
      <c r="AO273" s="328"/>
      <c r="AP273" s="329"/>
      <c r="AQ273" s="330" t="s">
        <v>97</v>
      </c>
      <c r="AR273" s="328" t="s">
        <v>97</v>
      </c>
      <c r="AS273" s="328" t="s">
        <v>97</v>
      </c>
      <c r="AT273" s="328" t="s">
        <v>97</v>
      </c>
      <c r="AU273" s="331" t="s">
        <v>97</v>
      </c>
      <c r="AV273" s="391">
        <f t="shared" si="139"/>
        <v>0</v>
      </c>
      <c r="AW273" s="404"/>
      <c r="AX273" s="404"/>
      <c r="AY273" s="404"/>
      <c r="AZ273" s="404"/>
      <c r="BA273" s="404"/>
      <c r="BB273" s="404"/>
      <c r="BC273" s="404"/>
      <c r="BD273" s="404"/>
      <c r="BE273" s="405"/>
    </row>
    <row r="274" spans="1:57" ht="31.5" x14ac:dyDescent="0.25">
      <c r="A274" s="1346"/>
      <c r="B274" s="1567"/>
      <c r="C274" s="1576"/>
      <c r="D274" s="710" t="s">
        <v>486</v>
      </c>
      <c r="E274" s="1301"/>
      <c r="F274" s="1304"/>
      <c r="G274" s="850">
        <f t="shared" si="140"/>
        <v>0</v>
      </c>
      <c r="H274" s="402">
        <f t="shared" si="137"/>
        <v>0</v>
      </c>
      <c r="I274" s="319"/>
      <c r="J274" s="319"/>
      <c r="K274" s="319"/>
      <c r="L274" s="338"/>
      <c r="M274" s="750">
        <f t="shared" si="138"/>
        <v>0</v>
      </c>
      <c r="N274" s="1030"/>
      <c r="O274" s="1030"/>
      <c r="P274" s="1035"/>
      <c r="Q274" s="392"/>
      <c r="R274" s="1031"/>
      <c r="S274" s="1032"/>
      <c r="T274" s="1030"/>
      <c r="U274" s="1030"/>
      <c r="V274" s="1030"/>
      <c r="W274" s="1030"/>
      <c r="X274" s="1034"/>
      <c r="Y274" s="1025"/>
      <c r="Z274" s="1026"/>
      <c r="AA274" s="1027"/>
      <c r="AB274" s="1028"/>
      <c r="AC274" s="1028"/>
      <c r="AD274" s="1028"/>
      <c r="AE274" s="1028"/>
      <c r="AF274" s="1029"/>
      <c r="AG274" s="1019"/>
      <c r="AH274" s="838"/>
      <c r="AI274" s="325"/>
      <c r="AJ274" s="390">
        <f>SUM(AK274:AM274)</f>
        <v>0</v>
      </c>
      <c r="AK274" s="327"/>
      <c r="AL274" s="328"/>
      <c r="AM274" s="329"/>
      <c r="AN274" s="330" t="s">
        <v>97</v>
      </c>
      <c r="AO274" s="328" t="s">
        <v>97</v>
      </c>
      <c r="AP274" s="329" t="s">
        <v>97</v>
      </c>
      <c r="AQ274" s="330" t="s">
        <v>97</v>
      </c>
      <c r="AR274" s="328" t="s">
        <v>97</v>
      </c>
      <c r="AS274" s="328" t="s">
        <v>97</v>
      </c>
      <c r="AT274" s="328" t="s">
        <v>97</v>
      </c>
      <c r="AU274" s="331" t="s">
        <v>97</v>
      </c>
      <c r="AV274" s="391">
        <f t="shared" si="139"/>
        <v>0</v>
      </c>
      <c r="AW274" s="404"/>
      <c r="AX274" s="404"/>
      <c r="AY274" s="404"/>
      <c r="AZ274" s="404"/>
      <c r="BA274" s="404"/>
      <c r="BB274" s="404"/>
      <c r="BC274" s="404"/>
      <c r="BD274" s="404"/>
      <c r="BE274" s="405"/>
    </row>
    <row r="275" spans="1:57" ht="31.5" x14ac:dyDescent="0.25">
      <c r="A275" s="1346"/>
      <c r="B275" s="1567"/>
      <c r="C275" s="1576"/>
      <c r="D275" s="710" t="s">
        <v>15</v>
      </c>
      <c r="E275" s="1301"/>
      <c r="F275" s="1304"/>
      <c r="G275" s="850">
        <f t="shared" si="140"/>
        <v>84</v>
      </c>
      <c r="H275" s="402">
        <f t="shared" si="137"/>
        <v>10</v>
      </c>
      <c r="I275" s="319">
        <v>5</v>
      </c>
      <c r="J275" s="319">
        <v>5</v>
      </c>
      <c r="K275" s="319"/>
      <c r="L275" s="338"/>
      <c r="M275" s="750">
        <f t="shared" si="138"/>
        <v>82</v>
      </c>
      <c r="N275" s="1030">
        <v>82</v>
      </c>
      <c r="O275" s="1030"/>
      <c r="P275" s="1030"/>
      <c r="Q275" s="1030"/>
      <c r="R275" s="1031"/>
      <c r="S275" s="1032">
        <v>3</v>
      </c>
      <c r="T275" s="1030"/>
      <c r="U275" s="1030"/>
      <c r="V275" s="1030">
        <v>79</v>
      </c>
      <c r="W275" s="1030"/>
      <c r="X275" s="1034"/>
      <c r="Y275" s="1025">
        <v>71</v>
      </c>
      <c r="Z275" s="1026">
        <v>11</v>
      </c>
      <c r="AA275" s="1027"/>
      <c r="AB275" s="1028">
        <v>11</v>
      </c>
      <c r="AC275" s="1028">
        <v>11</v>
      </c>
      <c r="AD275" s="1028">
        <v>16</v>
      </c>
      <c r="AE275" s="1028">
        <v>37</v>
      </c>
      <c r="AF275" s="1029">
        <v>7</v>
      </c>
      <c r="AG275" s="1019" t="s">
        <v>718</v>
      </c>
      <c r="AH275" s="838">
        <v>20</v>
      </c>
      <c r="AI275" s="325" t="s">
        <v>719</v>
      </c>
      <c r="AJ275" s="390">
        <f>SUM(AQ275:AU275)</f>
        <v>82</v>
      </c>
      <c r="AK275" s="327" t="s">
        <v>98</v>
      </c>
      <c r="AL275" s="328" t="s">
        <v>98</v>
      </c>
      <c r="AM275" s="329" t="s">
        <v>98</v>
      </c>
      <c r="AN275" s="330" t="s">
        <v>97</v>
      </c>
      <c r="AO275" s="328" t="s">
        <v>97</v>
      </c>
      <c r="AP275" s="329" t="s">
        <v>97</v>
      </c>
      <c r="AQ275" s="330">
        <v>13</v>
      </c>
      <c r="AR275" s="328">
        <v>22</v>
      </c>
      <c r="AS275" s="328">
        <v>39</v>
      </c>
      <c r="AT275" s="328">
        <v>7</v>
      </c>
      <c r="AU275" s="331">
        <v>1</v>
      </c>
      <c r="AV275" s="391">
        <f t="shared" si="139"/>
        <v>2</v>
      </c>
      <c r="AW275" s="404"/>
      <c r="AX275" s="404"/>
      <c r="AY275" s="404"/>
      <c r="AZ275" s="404"/>
      <c r="BA275" s="404"/>
      <c r="BB275" s="404"/>
      <c r="BC275" s="404">
        <v>1</v>
      </c>
      <c r="BD275" s="404"/>
      <c r="BE275" s="405">
        <v>1</v>
      </c>
    </row>
    <row r="276" spans="1:57" ht="32.25" thickBot="1" x14ac:dyDescent="0.3">
      <c r="A276" s="1346"/>
      <c r="B276" s="1577"/>
      <c r="C276" s="1578"/>
      <c r="D276" s="711" t="s">
        <v>491</v>
      </c>
      <c r="E276" s="1302"/>
      <c r="F276" s="1305"/>
      <c r="G276" s="851">
        <f t="shared" si="140"/>
        <v>0</v>
      </c>
      <c r="H276" s="160">
        <f t="shared" si="137"/>
        <v>0</v>
      </c>
      <c r="I276" s="92"/>
      <c r="J276" s="92"/>
      <c r="K276" s="92"/>
      <c r="L276" s="101"/>
      <c r="M276" s="857">
        <f t="shared" si="138"/>
        <v>0</v>
      </c>
      <c r="N276" s="1036"/>
      <c r="O276" s="1036"/>
      <c r="P276" s="1036"/>
      <c r="Q276" s="1036"/>
      <c r="R276" s="1037"/>
      <c r="S276" s="1038"/>
      <c r="T276" s="1039"/>
      <c r="U276" s="1039"/>
      <c r="V276" s="1039"/>
      <c r="W276" s="1039"/>
      <c r="X276" s="1040"/>
      <c r="Y276" s="1041"/>
      <c r="Z276" s="1034"/>
      <c r="AA276" s="1019"/>
      <c r="AB276" s="837"/>
      <c r="AC276" s="837"/>
      <c r="AD276" s="837"/>
      <c r="AE276" s="837"/>
      <c r="AF276" s="838"/>
      <c r="AG276" s="1042"/>
      <c r="AH276" s="1043"/>
      <c r="AI276" s="100"/>
      <c r="AJ276" s="170">
        <f>SUM(AQ276:AU276)</f>
        <v>0</v>
      </c>
      <c r="AK276" s="345" t="s">
        <v>97</v>
      </c>
      <c r="AL276" s="97" t="s">
        <v>97</v>
      </c>
      <c r="AM276" s="98" t="s">
        <v>97</v>
      </c>
      <c r="AN276" s="99" t="s">
        <v>97</v>
      </c>
      <c r="AO276" s="97" t="s">
        <v>98</v>
      </c>
      <c r="AP276" s="98" t="s">
        <v>98</v>
      </c>
      <c r="AQ276" s="100"/>
      <c r="AR276" s="92"/>
      <c r="AS276" s="92"/>
      <c r="AT276" s="92"/>
      <c r="AU276" s="101"/>
      <c r="AV276" s="165">
        <f t="shared" si="139"/>
        <v>0</v>
      </c>
      <c r="AW276" s="128"/>
      <c r="AX276" s="128"/>
      <c r="AY276" s="128"/>
      <c r="AZ276" s="128"/>
      <c r="BA276" s="128"/>
      <c r="BB276" s="128"/>
      <c r="BC276" s="128"/>
      <c r="BD276" s="128"/>
      <c r="BE276" s="129"/>
    </row>
    <row r="277" spans="1:57" ht="32.25" thickBot="1" x14ac:dyDescent="0.3">
      <c r="A277" s="1346"/>
      <c r="B277" s="1565" t="s">
        <v>283</v>
      </c>
      <c r="C277" s="1575" t="s">
        <v>527</v>
      </c>
      <c r="D277" s="709" t="s">
        <v>485</v>
      </c>
      <c r="E277" s="1300">
        <v>75</v>
      </c>
      <c r="F277" s="1303">
        <f>E277-SUM(M277:M281)</f>
        <v>10</v>
      </c>
      <c r="G277" s="852">
        <f t="shared" si="140"/>
        <v>0</v>
      </c>
      <c r="H277" s="147">
        <f t="shared" si="137"/>
        <v>0</v>
      </c>
      <c r="I277" s="72"/>
      <c r="J277" s="72"/>
      <c r="K277" s="72"/>
      <c r="L277" s="75"/>
      <c r="M277" s="590">
        <f t="shared" si="138"/>
        <v>0</v>
      </c>
      <c r="N277" s="1044"/>
      <c r="O277" s="1044"/>
      <c r="P277" s="1044"/>
      <c r="Q277" s="1044"/>
      <c r="R277" s="1026"/>
      <c r="S277" s="1051"/>
      <c r="T277" s="1051"/>
      <c r="U277" s="1051"/>
      <c r="V277" s="1020"/>
      <c r="W277" s="1020"/>
      <c r="X277" s="1024"/>
      <c r="Y277" s="1022"/>
      <c r="Z277" s="1024"/>
      <c r="AA277" s="1045"/>
      <c r="AB277" s="835"/>
      <c r="AC277" s="835"/>
      <c r="AD277" s="835"/>
      <c r="AE277" s="835"/>
      <c r="AF277" s="836"/>
      <c r="AG277" s="1045"/>
      <c r="AH277" s="1046"/>
      <c r="AI277" s="143"/>
      <c r="AJ277" s="151">
        <f>SUM(AN277:AP277)</f>
        <v>0</v>
      </c>
      <c r="AK277" s="76" t="s">
        <v>97</v>
      </c>
      <c r="AL277" s="77" t="s">
        <v>97</v>
      </c>
      <c r="AM277" s="78" t="s">
        <v>97</v>
      </c>
      <c r="AN277" s="74"/>
      <c r="AO277" s="72"/>
      <c r="AP277" s="73"/>
      <c r="AQ277" s="79" t="s">
        <v>97</v>
      </c>
      <c r="AR277" s="77" t="s">
        <v>97</v>
      </c>
      <c r="AS277" s="77" t="s">
        <v>97</v>
      </c>
      <c r="AT277" s="77" t="s">
        <v>97</v>
      </c>
      <c r="AU277" s="78" t="s">
        <v>97</v>
      </c>
      <c r="AV277" s="152">
        <f t="shared" si="139"/>
        <v>0</v>
      </c>
      <c r="AW277" s="120"/>
      <c r="AX277" s="120"/>
      <c r="AY277" s="120"/>
      <c r="AZ277" s="120"/>
      <c r="BA277" s="120"/>
      <c r="BB277" s="120"/>
      <c r="BC277" s="120"/>
      <c r="BD277" s="120"/>
      <c r="BE277" s="121"/>
    </row>
    <row r="278" spans="1:57" ht="48" thickBot="1" x14ac:dyDescent="0.3">
      <c r="A278" s="1346"/>
      <c r="B278" s="1567"/>
      <c r="C278" s="1576"/>
      <c r="D278" s="710" t="s">
        <v>490</v>
      </c>
      <c r="E278" s="1301"/>
      <c r="F278" s="1304"/>
      <c r="G278" s="850">
        <f t="shared" si="140"/>
        <v>0</v>
      </c>
      <c r="H278" s="402">
        <f t="shared" si="137"/>
        <v>0</v>
      </c>
      <c r="I278" s="319"/>
      <c r="J278" s="319"/>
      <c r="K278" s="319"/>
      <c r="L278" s="338"/>
      <c r="M278" s="750">
        <f t="shared" si="138"/>
        <v>0</v>
      </c>
      <c r="N278" s="1030"/>
      <c r="O278" s="1030"/>
      <c r="P278" s="1030"/>
      <c r="Q278" s="1030"/>
      <c r="R278" s="1034"/>
      <c r="S278" s="1025"/>
      <c r="T278" s="1025"/>
      <c r="U278" s="1025"/>
      <c r="V278" s="1044"/>
      <c r="W278" s="1044"/>
      <c r="X278" s="1026"/>
      <c r="Y278" s="1047"/>
      <c r="Z278" s="1026"/>
      <c r="AA278" s="1027"/>
      <c r="AB278" s="1028"/>
      <c r="AC278" s="1028"/>
      <c r="AD278" s="1028"/>
      <c r="AE278" s="1028"/>
      <c r="AF278" s="1029"/>
      <c r="AG278" s="1019"/>
      <c r="AH278" s="1048"/>
      <c r="AI278" s="337"/>
      <c r="AJ278" s="390">
        <f>SUM(AN278:AP278)</f>
        <v>0</v>
      </c>
      <c r="AK278" s="327" t="s">
        <v>98</v>
      </c>
      <c r="AL278" s="328" t="s">
        <v>98</v>
      </c>
      <c r="AM278" s="329" t="s">
        <v>98</v>
      </c>
      <c r="AN278" s="330"/>
      <c r="AO278" s="328"/>
      <c r="AP278" s="329"/>
      <c r="AQ278" s="330" t="s">
        <v>97</v>
      </c>
      <c r="AR278" s="328" t="s">
        <v>97</v>
      </c>
      <c r="AS278" s="328" t="s">
        <v>97</v>
      </c>
      <c r="AT278" s="328" t="s">
        <v>97</v>
      </c>
      <c r="AU278" s="329" t="s">
        <v>97</v>
      </c>
      <c r="AV278" s="152">
        <f t="shared" si="139"/>
        <v>0</v>
      </c>
      <c r="AW278" s="167"/>
      <c r="AX278" s="167"/>
      <c r="AY278" s="167"/>
      <c r="AZ278" s="167"/>
      <c r="BA278" s="167"/>
      <c r="BB278" s="167"/>
      <c r="BC278" s="167"/>
      <c r="BD278" s="167"/>
      <c r="BE278" s="130"/>
    </row>
    <row r="279" spans="1:57" ht="32.25" thickBot="1" x14ac:dyDescent="0.3">
      <c r="A279" s="1346"/>
      <c r="B279" s="1567"/>
      <c r="C279" s="1576"/>
      <c r="D279" s="710" t="s">
        <v>486</v>
      </c>
      <c r="E279" s="1301"/>
      <c r="F279" s="1304"/>
      <c r="G279" s="850">
        <f t="shared" si="140"/>
        <v>0</v>
      </c>
      <c r="H279" s="402">
        <f t="shared" si="137"/>
        <v>0</v>
      </c>
      <c r="I279" s="319"/>
      <c r="J279" s="319"/>
      <c r="K279" s="319"/>
      <c r="L279" s="338"/>
      <c r="M279" s="750">
        <f t="shared" si="138"/>
        <v>0</v>
      </c>
      <c r="N279" s="1030"/>
      <c r="O279" s="1030"/>
      <c r="P279" s="1030"/>
      <c r="Q279" s="1030"/>
      <c r="R279" s="1034"/>
      <c r="S279" s="1025"/>
      <c r="T279" s="1025"/>
      <c r="U279" s="1025"/>
      <c r="V279" s="1044"/>
      <c r="W279" s="1044"/>
      <c r="X279" s="1026"/>
      <c r="Y279" s="1047"/>
      <c r="Z279" s="1026"/>
      <c r="AA279" s="1027"/>
      <c r="AB279" s="1028"/>
      <c r="AC279" s="1028"/>
      <c r="AD279" s="1028"/>
      <c r="AE279" s="1028"/>
      <c r="AF279" s="1029"/>
      <c r="AG279" s="1019"/>
      <c r="AH279" s="1048"/>
      <c r="AI279" s="337"/>
      <c r="AJ279" s="390">
        <f>SUM(AK279:AM279)</f>
        <v>0</v>
      </c>
      <c r="AK279" s="327"/>
      <c r="AL279" s="328"/>
      <c r="AM279" s="329"/>
      <c r="AN279" s="330" t="s">
        <v>97</v>
      </c>
      <c r="AO279" s="328" t="s">
        <v>97</v>
      </c>
      <c r="AP279" s="329" t="s">
        <v>97</v>
      </c>
      <c r="AQ279" s="330" t="s">
        <v>97</v>
      </c>
      <c r="AR279" s="328" t="s">
        <v>97</v>
      </c>
      <c r="AS279" s="328" t="s">
        <v>97</v>
      </c>
      <c r="AT279" s="328" t="s">
        <v>97</v>
      </c>
      <c r="AU279" s="329" t="s">
        <v>97</v>
      </c>
      <c r="AV279" s="152">
        <f t="shared" si="139"/>
        <v>0</v>
      </c>
      <c r="AW279" s="167"/>
      <c r="AX279" s="167"/>
      <c r="AY279" s="167"/>
      <c r="AZ279" s="167"/>
      <c r="BA279" s="167"/>
      <c r="BB279" s="167"/>
      <c r="BC279" s="167"/>
      <c r="BD279" s="167"/>
      <c r="BE279" s="130"/>
    </row>
    <row r="280" spans="1:57" ht="32.25" thickBot="1" x14ac:dyDescent="0.3">
      <c r="A280" s="1346"/>
      <c r="B280" s="1567"/>
      <c r="C280" s="1576"/>
      <c r="D280" s="710" t="s">
        <v>15</v>
      </c>
      <c r="E280" s="1301"/>
      <c r="F280" s="1304"/>
      <c r="G280" s="850">
        <f t="shared" si="140"/>
        <v>66</v>
      </c>
      <c r="H280" s="402">
        <f t="shared" si="137"/>
        <v>2</v>
      </c>
      <c r="I280" s="319">
        <v>2</v>
      </c>
      <c r="J280" s="319"/>
      <c r="K280" s="319"/>
      <c r="L280" s="338"/>
      <c r="M280" s="750">
        <f t="shared" si="138"/>
        <v>65</v>
      </c>
      <c r="N280" s="1030">
        <v>65</v>
      </c>
      <c r="O280" s="1030"/>
      <c r="P280" s="1030"/>
      <c r="Q280" s="1030"/>
      <c r="R280" s="1034"/>
      <c r="S280" s="1025"/>
      <c r="T280" s="1025"/>
      <c r="U280" s="1025"/>
      <c r="V280" s="1044">
        <v>63</v>
      </c>
      <c r="W280" s="1044">
        <v>2</v>
      </c>
      <c r="X280" s="1026"/>
      <c r="Y280" s="1047">
        <v>58</v>
      </c>
      <c r="Z280" s="1026">
        <v>7</v>
      </c>
      <c r="AA280" s="1027"/>
      <c r="AB280" s="1028">
        <v>16</v>
      </c>
      <c r="AC280" s="1028">
        <v>14</v>
      </c>
      <c r="AD280" s="1028">
        <v>2</v>
      </c>
      <c r="AE280" s="1028">
        <v>61</v>
      </c>
      <c r="AF280" s="1029">
        <v>2</v>
      </c>
      <c r="AG280" s="1019">
        <v>38</v>
      </c>
      <c r="AH280" s="1048">
        <v>25</v>
      </c>
      <c r="AI280" s="337">
        <v>75</v>
      </c>
      <c r="AJ280" s="390">
        <f>SUM(AQ280:AU280)</f>
        <v>65</v>
      </c>
      <c r="AK280" s="327" t="s">
        <v>98</v>
      </c>
      <c r="AL280" s="328" t="s">
        <v>98</v>
      </c>
      <c r="AM280" s="329" t="s">
        <v>98</v>
      </c>
      <c r="AN280" s="330" t="s">
        <v>97</v>
      </c>
      <c r="AO280" s="328" t="s">
        <v>97</v>
      </c>
      <c r="AP280" s="329" t="s">
        <v>97</v>
      </c>
      <c r="AQ280" s="330">
        <v>21</v>
      </c>
      <c r="AR280" s="328">
        <v>16</v>
      </c>
      <c r="AS280" s="328">
        <v>26</v>
      </c>
      <c r="AT280" s="328">
        <v>2</v>
      </c>
      <c r="AU280" s="329"/>
      <c r="AV280" s="152">
        <f t="shared" si="139"/>
        <v>1</v>
      </c>
      <c r="AW280" s="167"/>
      <c r="AX280" s="167"/>
      <c r="AY280" s="167"/>
      <c r="AZ280" s="167"/>
      <c r="BA280" s="167"/>
      <c r="BB280" s="167"/>
      <c r="BC280" s="167"/>
      <c r="BD280" s="167"/>
      <c r="BE280" s="130">
        <v>1</v>
      </c>
    </row>
    <row r="281" spans="1:57" ht="32.25" thickBot="1" x14ac:dyDescent="0.3">
      <c r="A281" s="1346"/>
      <c r="B281" s="1577"/>
      <c r="C281" s="1578"/>
      <c r="D281" s="711" t="s">
        <v>491</v>
      </c>
      <c r="E281" s="1302"/>
      <c r="F281" s="1305"/>
      <c r="G281" s="851">
        <f t="shared" si="140"/>
        <v>0</v>
      </c>
      <c r="H281" s="160">
        <f t="shared" si="137"/>
        <v>0</v>
      </c>
      <c r="I281" s="92"/>
      <c r="J281" s="92"/>
      <c r="K281" s="92"/>
      <c r="L281" s="101"/>
      <c r="M281" s="210">
        <f t="shared" si="138"/>
        <v>0</v>
      </c>
      <c r="N281" s="1039"/>
      <c r="O281" s="1039"/>
      <c r="P281" s="1039"/>
      <c r="Q281" s="1039"/>
      <c r="R281" s="1040"/>
      <c r="S281" s="1052"/>
      <c r="T281" s="1052"/>
      <c r="U281" s="1052"/>
      <c r="V281" s="1039"/>
      <c r="W281" s="1039"/>
      <c r="X281" s="1040"/>
      <c r="Y281" s="1038"/>
      <c r="Z281" s="1040"/>
      <c r="AA281" s="1049"/>
      <c r="AB281" s="839"/>
      <c r="AC281" s="839"/>
      <c r="AD281" s="839"/>
      <c r="AE281" s="839"/>
      <c r="AF281" s="840"/>
      <c r="AG281" s="1049"/>
      <c r="AH281" s="1050"/>
      <c r="AI281" s="832"/>
      <c r="AJ281" s="170">
        <f>SUM(AQ281:AU281)</f>
        <v>0</v>
      </c>
      <c r="AK281" s="345" t="s">
        <v>97</v>
      </c>
      <c r="AL281" s="97" t="s">
        <v>97</v>
      </c>
      <c r="AM281" s="98" t="s">
        <v>97</v>
      </c>
      <c r="AN281" s="99" t="s">
        <v>97</v>
      </c>
      <c r="AO281" s="97" t="s">
        <v>98</v>
      </c>
      <c r="AP281" s="98" t="s">
        <v>98</v>
      </c>
      <c r="AQ281" s="100"/>
      <c r="AR281" s="92"/>
      <c r="AS281" s="92"/>
      <c r="AT281" s="92"/>
      <c r="AU281" s="93"/>
      <c r="AV281" s="171">
        <f t="shared" si="139"/>
        <v>0</v>
      </c>
      <c r="AW281" s="128"/>
      <c r="AX281" s="128"/>
      <c r="AY281" s="128"/>
      <c r="AZ281" s="128"/>
      <c r="BA281" s="128"/>
      <c r="BB281" s="128"/>
      <c r="BC281" s="128"/>
      <c r="BD281" s="128"/>
      <c r="BE281" s="129"/>
    </row>
    <row r="282" spans="1:57" ht="31.5" x14ac:dyDescent="0.25">
      <c r="A282" s="1346"/>
      <c r="B282" s="1565" t="s">
        <v>310</v>
      </c>
      <c r="C282" s="1575" t="s">
        <v>528</v>
      </c>
      <c r="D282" s="709" t="s">
        <v>485</v>
      </c>
      <c r="E282" s="1300">
        <v>75</v>
      </c>
      <c r="F282" s="1303">
        <f>E282-SUM(M282:M286)</f>
        <v>1</v>
      </c>
      <c r="G282" s="852">
        <f t="shared" si="140"/>
        <v>0</v>
      </c>
      <c r="H282" s="147">
        <f t="shared" si="137"/>
        <v>0</v>
      </c>
      <c r="I282" s="72"/>
      <c r="J282" s="72"/>
      <c r="K282" s="72"/>
      <c r="L282" s="75"/>
      <c r="M282" s="199">
        <f t="shared" si="138"/>
        <v>0</v>
      </c>
      <c r="N282" s="1020"/>
      <c r="O282" s="1020"/>
      <c r="P282" s="1020"/>
      <c r="Q282" s="1020"/>
      <c r="R282" s="1021"/>
      <c r="S282" s="1022"/>
      <c r="T282" s="1020"/>
      <c r="U282" s="1020"/>
      <c r="V282" s="1023"/>
      <c r="W282" s="1020"/>
      <c r="X282" s="1024"/>
      <c r="Y282" s="1025"/>
      <c r="Z282" s="1026"/>
      <c r="AA282" s="1027"/>
      <c r="AB282" s="1028"/>
      <c r="AC282" s="1028"/>
      <c r="AD282" s="1028"/>
      <c r="AE282" s="1028"/>
      <c r="AF282" s="1029"/>
      <c r="AG282" s="1027"/>
      <c r="AH282" s="1029"/>
      <c r="AI282" s="74"/>
      <c r="AJ282" s="151">
        <f>SUM(AN282:AP282)</f>
        <v>0</v>
      </c>
      <c r="AK282" s="76" t="s">
        <v>97</v>
      </c>
      <c r="AL282" s="77" t="s">
        <v>97</v>
      </c>
      <c r="AM282" s="78" t="s">
        <v>97</v>
      </c>
      <c r="AN282" s="74"/>
      <c r="AO282" s="72"/>
      <c r="AP282" s="73"/>
      <c r="AQ282" s="79" t="s">
        <v>97</v>
      </c>
      <c r="AR282" s="77" t="s">
        <v>97</v>
      </c>
      <c r="AS282" s="77" t="s">
        <v>97</v>
      </c>
      <c r="AT282" s="77" t="s">
        <v>97</v>
      </c>
      <c r="AU282" s="80" t="s">
        <v>97</v>
      </c>
      <c r="AV282" s="152">
        <f t="shared" si="139"/>
        <v>0</v>
      </c>
      <c r="AW282" s="120"/>
      <c r="AX282" s="120"/>
      <c r="AY282" s="120"/>
      <c r="AZ282" s="120"/>
      <c r="BA282" s="120"/>
      <c r="BB282" s="120"/>
      <c r="BC282" s="120"/>
      <c r="BD282" s="120"/>
      <c r="BE282" s="121"/>
    </row>
    <row r="283" spans="1:57" ht="47.25" x14ac:dyDescent="0.25">
      <c r="A283" s="1346"/>
      <c r="B283" s="1567"/>
      <c r="C283" s="1576"/>
      <c r="D283" s="710" t="s">
        <v>490</v>
      </c>
      <c r="E283" s="1301"/>
      <c r="F283" s="1304"/>
      <c r="G283" s="850">
        <f t="shared" si="140"/>
        <v>0</v>
      </c>
      <c r="H283" s="402">
        <f t="shared" si="137"/>
        <v>0</v>
      </c>
      <c r="I283" s="319"/>
      <c r="J283" s="319"/>
      <c r="K283" s="319"/>
      <c r="L283" s="338"/>
      <c r="M283" s="750">
        <f t="shared" si="138"/>
        <v>0</v>
      </c>
      <c r="N283" s="1030"/>
      <c r="O283" s="1030"/>
      <c r="P283" s="1030"/>
      <c r="Q283" s="1030"/>
      <c r="R283" s="1031"/>
      <c r="S283" s="1032"/>
      <c r="T283" s="1033"/>
      <c r="U283" s="1033"/>
      <c r="V283" s="1030"/>
      <c r="W283" s="1030"/>
      <c r="X283" s="1034"/>
      <c r="Y283" s="1025"/>
      <c r="Z283" s="1026"/>
      <c r="AA283" s="1027"/>
      <c r="AB283" s="1028"/>
      <c r="AC283" s="1028"/>
      <c r="AD283" s="1028"/>
      <c r="AE283" s="1028"/>
      <c r="AF283" s="1029"/>
      <c r="AG283" s="1019"/>
      <c r="AH283" s="838"/>
      <c r="AI283" s="325"/>
      <c r="AJ283" s="390">
        <f>SUM(AN283:AP283)</f>
        <v>0</v>
      </c>
      <c r="AK283" s="327" t="s">
        <v>98</v>
      </c>
      <c r="AL283" s="328" t="s">
        <v>98</v>
      </c>
      <c r="AM283" s="329" t="s">
        <v>98</v>
      </c>
      <c r="AN283" s="330"/>
      <c r="AO283" s="328"/>
      <c r="AP283" s="329"/>
      <c r="AQ283" s="330" t="s">
        <v>97</v>
      </c>
      <c r="AR283" s="328" t="s">
        <v>97</v>
      </c>
      <c r="AS283" s="328" t="s">
        <v>97</v>
      </c>
      <c r="AT283" s="328" t="s">
        <v>97</v>
      </c>
      <c r="AU283" s="331" t="s">
        <v>97</v>
      </c>
      <c r="AV283" s="391">
        <f t="shared" si="139"/>
        <v>0</v>
      </c>
      <c r="AW283" s="404"/>
      <c r="AX283" s="404"/>
      <c r="AY283" s="404"/>
      <c r="AZ283" s="404"/>
      <c r="BA283" s="404"/>
      <c r="BB283" s="404"/>
      <c r="BC283" s="404"/>
      <c r="BD283" s="404"/>
      <c r="BE283" s="405"/>
    </row>
    <row r="284" spans="1:57" ht="31.5" x14ac:dyDescent="0.25">
      <c r="A284" s="1346"/>
      <c r="B284" s="1567"/>
      <c r="C284" s="1576"/>
      <c r="D284" s="710" t="s">
        <v>486</v>
      </c>
      <c r="E284" s="1301"/>
      <c r="F284" s="1304"/>
      <c r="G284" s="850">
        <f t="shared" si="140"/>
        <v>0</v>
      </c>
      <c r="H284" s="402">
        <f t="shared" si="137"/>
        <v>0</v>
      </c>
      <c r="I284" s="319"/>
      <c r="J284" s="319"/>
      <c r="K284" s="319"/>
      <c r="L284" s="338"/>
      <c r="M284" s="750">
        <f t="shared" si="138"/>
        <v>0</v>
      </c>
      <c r="N284" s="1030"/>
      <c r="O284" s="1030"/>
      <c r="P284" s="1035"/>
      <c r="Q284" s="392"/>
      <c r="R284" s="1031"/>
      <c r="S284" s="1032"/>
      <c r="T284" s="1030"/>
      <c r="U284" s="1030"/>
      <c r="V284" s="1030"/>
      <c r="W284" s="1030"/>
      <c r="X284" s="1034"/>
      <c r="Y284" s="1025"/>
      <c r="Z284" s="1026"/>
      <c r="AA284" s="1027"/>
      <c r="AB284" s="1028"/>
      <c r="AC284" s="1028"/>
      <c r="AD284" s="1028"/>
      <c r="AE284" s="1028"/>
      <c r="AF284" s="1029"/>
      <c r="AG284" s="1019"/>
      <c r="AH284" s="838"/>
      <c r="AI284" s="325"/>
      <c r="AJ284" s="390">
        <f>SUM(AK284:AM284)</f>
        <v>0</v>
      </c>
      <c r="AK284" s="327"/>
      <c r="AL284" s="328"/>
      <c r="AM284" s="329"/>
      <c r="AN284" s="330" t="s">
        <v>97</v>
      </c>
      <c r="AO284" s="328" t="s">
        <v>97</v>
      </c>
      <c r="AP284" s="329" t="s">
        <v>97</v>
      </c>
      <c r="AQ284" s="330" t="s">
        <v>97</v>
      </c>
      <c r="AR284" s="328" t="s">
        <v>97</v>
      </c>
      <c r="AS284" s="328" t="s">
        <v>97</v>
      </c>
      <c r="AT284" s="328" t="s">
        <v>97</v>
      </c>
      <c r="AU284" s="331" t="s">
        <v>97</v>
      </c>
      <c r="AV284" s="391">
        <f t="shared" si="139"/>
        <v>0</v>
      </c>
      <c r="AW284" s="404"/>
      <c r="AX284" s="404"/>
      <c r="AY284" s="404"/>
      <c r="AZ284" s="404"/>
      <c r="BA284" s="404"/>
      <c r="BB284" s="404"/>
      <c r="BC284" s="404"/>
      <c r="BD284" s="404"/>
      <c r="BE284" s="405"/>
    </row>
    <row r="285" spans="1:57" ht="31.5" x14ac:dyDescent="0.25">
      <c r="A285" s="1346"/>
      <c r="B285" s="1567"/>
      <c r="C285" s="1576"/>
      <c r="D285" s="710" t="s">
        <v>15</v>
      </c>
      <c r="E285" s="1301"/>
      <c r="F285" s="1304"/>
      <c r="G285" s="850">
        <f t="shared" si="140"/>
        <v>74</v>
      </c>
      <c r="H285" s="402">
        <f t="shared" si="137"/>
        <v>2</v>
      </c>
      <c r="I285" s="319"/>
      <c r="J285" s="319"/>
      <c r="K285" s="319">
        <v>2</v>
      </c>
      <c r="L285" s="338"/>
      <c r="M285" s="750">
        <f t="shared" si="138"/>
        <v>74</v>
      </c>
      <c r="N285" s="1030"/>
      <c r="O285" s="1030"/>
      <c r="P285" s="1030"/>
      <c r="Q285" s="1030"/>
      <c r="R285" s="1031">
        <v>74</v>
      </c>
      <c r="S285" s="1032">
        <v>2</v>
      </c>
      <c r="T285" s="1030"/>
      <c r="U285" s="1030"/>
      <c r="V285" s="1030">
        <v>72</v>
      </c>
      <c r="W285" s="1030"/>
      <c r="X285" s="1034"/>
      <c r="Y285" s="1025">
        <v>71</v>
      </c>
      <c r="Z285" s="1026">
        <v>3</v>
      </c>
      <c r="AA285" s="1027"/>
      <c r="AB285" s="1028">
        <v>28</v>
      </c>
      <c r="AC285" s="1028">
        <v>26</v>
      </c>
      <c r="AD285" s="1028">
        <v>3</v>
      </c>
      <c r="AE285" s="1028">
        <v>57</v>
      </c>
      <c r="AF285" s="1029">
        <v>7</v>
      </c>
      <c r="AG285" s="1019">
        <v>41</v>
      </c>
      <c r="AH285" s="1048">
        <v>19</v>
      </c>
      <c r="AI285" s="325">
        <v>100.5</v>
      </c>
      <c r="AJ285" s="390">
        <f>SUM(AQ285:AU285)</f>
        <v>74</v>
      </c>
      <c r="AK285" s="327" t="s">
        <v>98</v>
      </c>
      <c r="AL285" s="328" t="s">
        <v>98</v>
      </c>
      <c r="AM285" s="329" t="s">
        <v>98</v>
      </c>
      <c r="AN285" s="330" t="s">
        <v>97</v>
      </c>
      <c r="AO285" s="328" t="s">
        <v>97</v>
      </c>
      <c r="AP285" s="329" t="s">
        <v>97</v>
      </c>
      <c r="AQ285" s="357">
        <v>7</v>
      </c>
      <c r="AR285" s="338">
        <v>13</v>
      </c>
      <c r="AS285" s="338">
        <v>27</v>
      </c>
      <c r="AT285" s="338">
        <v>27</v>
      </c>
      <c r="AU285" s="331"/>
      <c r="AV285" s="391">
        <f t="shared" si="139"/>
        <v>0</v>
      </c>
      <c r="AW285" s="404"/>
      <c r="AX285" s="404"/>
      <c r="AY285" s="404"/>
      <c r="AZ285" s="404"/>
      <c r="BA285" s="404"/>
      <c r="BB285" s="404"/>
      <c r="BC285" s="404"/>
      <c r="BD285" s="404"/>
      <c r="BE285" s="405"/>
    </row>
    <row r="286" spans="1:57" ht="32.25" thickBot="1" x14ac:dyDescent="0.3">
      <c r="A286" s="1346"/>
      <c r="B286" s="1588"/>
      <c r="C286" s="1587"/>
      <c r="D286" s="711" t="s">
        <v>491</v>
      </c>
      <c r="E286" s="1302"/>
      <c r="F286" s="1305"/>
      <c r="G286" s="851">
        <f t="shared" si="140"/>
        <v>0</v>
      </c>
      <c r="H286" s="160">
        <f t="shared" si="137"/>
        <v>0</v>
      </c>
      <c r="I286" s="92"/>
      <c r="J286" s="92"/>
      <c r="K286" s="92"/>
      <c r="L286" s="101"/>
      <c r="M286" s="857">
        <f t="shared" si="138"/>
        <v>0</v>
      </c>
      <c r="N286" s="1036"/>
      <c r="O286" s="1036"/>
      <c r="P286" s="1036"/>
      <c r="Q286" s="1036"/>
      <c r="R286" s="1037"/>
      <c r="S286" s="1038"/>
      <c r="T286" s="1039"/>
      <c r="U286" s="1039"/>
      <c r="V286" s="1039"/>
      <c r="W286" s="1039"/>
      <c r="X286" s="1040"/>
      <c r="Y286" s="1041"/>
      <c r="Z286" s="1034"/>
      <c r="AA286" s="1019"/>
      <c r="AB286" s="837"/>
      <c r="AC286" s="837"/>
      <c r="AD286" s="837"/>
      <c r="AE286" s="837"/>
      <c r="AF286" s="838"/>
      <c r="AG286" s="1042"/>
      <c r="AH286" s="1043"/>
      <c r="AI286" s="100"/>
      <c r="AJ286" s="170">
        <f>SUM(AQ286:AU286)</f>
        <v>0</v>
      </c>
      <c r="AK286" s="345" t="s">
        <v>97</v>
      </c>
      <c r="AL286" s="97" t="s">
        <v>97</v>
      </c>
      <c r="AM286" s="98" t="s">
        <v>97</v>
      </c>
      <c r="AN286" s="99" t="s">
        <v>97</v>
      </c>
      <c r="AO286" s="97" t="s">
        <v>98</v>
      </c>
      <c r="AP286" s="98" t="s">
        <v>98</v>
      </c>
      <c r="AQ286" s="100"/>
      <c r="AR286" s="92"/>
      <c r="AS286" s="92"/>
      <c r="AT286" s="92"/>
      <c r="AU286" s="101"/>
      <c r="AV286" s="165">
        <f t="shared" si="139"/>
        <v>0</v>
      </c>
      <c r="AW286" s="128"/>
      <c r="AX286" s="128"/>
      <c r="AY286" s="128"/>
      <c r="AZ286" s="128"/>
      <c r="BA286" s="128"/>
      <c r="BB286" s="128"/>
      <c r="BC286" s="128"/>
      <c r="BD286" s="128"/>
      <c r="BE286" s="129"/>
    </row>
    <row r="287" spans="1:57" ht="31.9" customHeight="1" x14ac:dyDescent="0.25">
      <c r="A287" s="1342" t="s">
        <v>543</v>
      </c>
      <c r="B287" s="1565" t="s">
        <v>282</v>
      </c>
      <c r="C287" s="1575" t="s">
        <v>471</v>
      </c>
      <c r="D287" s="709" t="s">
        <v>485</v>
      </c>
      <c r="E287" s="1300">
        <v>73</v>
      </c>
      <c r="F287" s="1303">
        <f>E287-SUM(M287:M291)</f>
        <v>-10</v>
      </c>
      <c r="G287" s="852">
        <f t="shared" si="140"/>
        <v>33</v>
      </c>
      <c r="H287" s="147">
        <f>SUM(I287:L287)</f>
        <v>0</v>
      </c>
      <c r="I287" s="72"/>
      <c r="J287" s="72"/>
      <c r="K287" s="72"/>
      <c r="L287" s="75"/>
      <c r="M287" s="199">
        <f>IF(AND(SUM(N287:R287)=SUM(Y287:Z287),SUM(S287:X287)=SUM(Y287:Z287)),SUM(N287:R287),"ПЕРЕВІРТЕ ПРАВИЛЬНІСТЬ ДАНИХ")</f>
        <v>33</v>
      </c>
      <c r="N287" s="1020"/>
      <c r="O287" s="1020"/>
      <c r="P287" s="1020"/>
      <c r="Q287" s="1020"/>
      <c r="R287" s="1021">
        <v>33</v>
      </c>
      <c r="S287" s="1022"/>
      <c r="T287" s="1020"/>
      <c r="U287" s="1020"/>
      <c r="V287" s="1023">
        <v>33</v>
      </c>
      <c r="W287" s="1020"/>
      <c r="X287" s="1024"/>
      <c r="Y287" s="1025">
        <v>32</v>
      </c>
      <c r="Z287" s="1026">
        <v>1</v>
      </c>
      <c r="AA287" s="1027"/>
      <c r="AB287" s="1028">
        <v>2</v>
      </c>
      <c r="AC287" s="1028">
        <v>2</v>
      </c>
      <c r="AD287" s="1028"/>
      <c r="AE287" s="1028">
        <v>27</v>
      </c>
      <c r="AF287" s="1029"/>
      <c r="AG287" s="1027">
        <v>42</v>
      </c>
      <c r="AH287" s="1029">
        <v>23</v>
      </c>
      <c r="AI287" s="74">
        <v>85</v>
      </c>
      <c r="AJ287" s="151">
        <f>SUM(AN287:AP287)</f>
        <v>33</v>
      </c>
      <c r="AK287" s="76" t="s">
        <v>97</v>
      </c>
      <c r="AL287" s="77" t="s">
        <v>97</v>
      </c>
      <c r="AM287" s="78" t="s">
        <v>97</v>
      </c>
      <c r="AN287" s="74">
        <v>19</v>
      </c>
      <c r="AO287" s="72">
        <v>14</v>
      </c>
      <c r="AP287" s="73"/>
      <c r="AQ287" s="79" t="s">
        <v>97</v>
      </c>
      <c r="AR287" s="77" t="s">
        <v>97</v>
      </c>
      <c r="AS287" s="77" t="s">
        <v>97</v>
      </c>
      <c r="AT287" s="77" t="s">
        <v>97</v>
      </c>
      <c r="AU287" s="80" t="s">
        <v>97</v>
      </c>
      <c r="AV287" s="152">
        <f>SUM(AW287:BE287)</f>
        <v>0</v>
      </c>
      <c r="AW287" s="120"/>
      <c r="AX287" s="120"/>
      <c r="AY287" s="120"/>
      <c r="AZ287" s="120"/>
      <c r="BA287" s="120"/>
      <c r="BB287" s="120"/>
      <c r="BC287" s="120"/>
      <c r="BD287" s="120"/>
      <c r="BE287" s="121"/>
    </row>
    <row r="288" spans="1:57" ht="47.25" x14ac:dyDescent="0.25">
      <c r="A288" s="1343"/>
      <c r="B288" s="1567"/>
      <c r="C288" s="1576"/>
      <c r="D288" s="710" t="s">
        <v>490</v>
      </c>
      <c r="E288" s="1301"/>
      <c r="F288" s="1304"/>
      <c r="G288" s="850">
        <f t="shared" si="140"/>
        <v>0</v>
      </c>
      <c r="H288" s="402">
        <f>SUM(I288:L288)</f>
        <v>0</v>
      </c>
      <c r="I288" s="319"/>
      <c r="J288" s="319"/>
      <c r="K288" s="319"/>
      <c r="L288" s="338"/>
      <c r="M288" s="750">
        <f t="shared" ref="M288:M296" si="141">IF(AND(SUM(N288:R288)=SUM(Y288:Z288),SUM(S288:X288)=SUM(Y288:Z288)),SUM(N288:R288),"ПЕРЕВІРТЕ ПРАВИЛЬНІСТЬ ДАНИХ")</f>
        <v>0</v>
      </c>
      <c r="N288" s="1030"/>
      <c r="O288" s="1030"/>
      <c r="P288" s="1030"/>
      <c r="Q288" s="1030"/>
      <c r="R288" s="1031"/>
      <c r="S288" s="1032"/>
      <c r="T288" s="1033"/>
      <c r="U288" s="1033"/>
      <c r="V288" s="1030"/>
      <c r="W288" s="1030"/>
      <c r="X288" s="1034"/>
      <c r="Y288" s="1025"/>
      <c r="Z288" s="1026"/>
      <c r="AA288" s="1027"/>
      <c r="AB288" s="1028"/>
      <c r="AC288" s="1028"/>
      <c r="AD288" s="1028"/>
      <c r="AE288" s="1028"/>
      <c r="AF288" s="1029"/>
      <c r="AG288" s="1019"/>
      <c r="AH288" s="838"/>
      <c r="AI288" s="325"/>
      <c r="AJ288" s="390">
        <f>SUM(AN288:AP288)</f>
        <v>0</v>
      </c>
      <c r="AK288" s="327" t="s">
        <v>98</v>
      </c>
      <c r="AL288" s="328" t="s">
        <v>98</v>
      </c>
      <c r="AM288" s="329" t="s">
        <v>98</v>
      </c>
      <c r="AN288" s="330"/>
      <c r="AO288" s="328"/>
      <c r="AP288" s="329"/>
      <c r="AQ288" s="330" t="s">
        <v>97</v>
      </c>
      <c r="AR288" s="328" t="s">
        <v>97</v>
      </c>
      <c r="AS288" s="328" t="s">
        <v>97</v>
      </c>
      <c r="AT288" s="328" t="s">
        <v>97</v>
      </c>
      <c r="AU288" s="331" t="s">
        <v>97</v>
      </c>
      <c r="AV288" s="391">
        <f t="shared" ref="AV288:AV296" si="142">SUM(AW288:BE288)</f>
        <v>0</v>
      </c>
      <c r="AW288" s="404"/>
      <c r="AX288" s="404"/>
      <c r="AY288" s="404"/>
      <c r="AZ288" s="404"/>
      <c r="BA288" s="404"/>
      <c r="BB288" s="404"/>
      <c r="BC288" s="404"/>
      <c r="BD288" s="404"/>
      <c r="BE288" s="405"/>
    </row>
    <row r="289" spans="1:57" ht="31.5" x14ac:dyDescent="0.25">
      <c r="A289" s="1343"/>
      <c r="B289" s="1567"/>
      <c r="C289" s="1576"/>
      <c r="D289" s="710" t="s">
        <v>486</v>
      </c>
      <c r="E289" s="1301"/>
      <c r="F289" s="1304"/>
      <c r="G289" s="850">
        <f t="shared" si="140"/>
        <v>1</v>
      </c>
      <c r="H289" s="402">
        <f t="shared" ref="H289:H295" si="143">SUM(I289:L289)</f>
        <v>0</v>
      </c>
      <c r="I289" s="319"/>
      <c r="J289" s="319"/>
      <c r="K289" s="319"/>
      <c r="L289" s="338"/>
      <c r="M289" s="750">
        <f t="shared" si="141"/>
        <v>1</v>
      </c>
      <c r="N289" s="1030"/>
      <c r="O289" s="1030">
        <v>1</v>
      </c>
      <c r="P289" s="1035"/>
      <c r="Q289" s="392"/>
      <c r="R289" s="1031"/>
      <c r="S289" s="1032"/>
      <c r="T289" s="1030"/>
      <c r="U289" s="1030">
        <v>1</v>
      </c>
      <c r="V289" s="1030"/>
      <c r="W289" s="1030"/>
      <c r="X289" s="1034"/>
      <c r="Y289" s="1025">
        <v>1</v>
      </c>
      <c r="Z289" s="1026"/>
      <c r="AA289" s="1027"/>
      <c r="AB289" s="1028"/>
      <c r="AC289" s="1028"/>
      <c r="AD289" s="1028"/>
      <c r="AE289" s="1028"/>
      <c r="AF289" s="1029"/>
      <c r="AG289" s="1019">
        <v>52</v>
      </c>
      <c r="AH289" s="838">
        <v>35</v>
      </c>
      <c r="AI289" s="325">
        <v>96</v>
      </c>
      <c r="AJ289" s="390">
        <f>SUM(AK289:AM289)</f>
        <v>1</v>
      </c>
      <c r="AK289" s="327"/>
      <c r="AL289" s="328">
        <v>1</v>
      </c>
      <c r="AM289" s="329"/>
      <c r="AN289" s="330" t="s">
        <v>97</v>
      </c>
      <c r="AO289" s="328" t="s">
        <v>97</v>
      </c>
      <c r="AP289" s="329" t="s">
        <v>97</v>
      </c>
      <c r="AQ289" s="330" t="s">
        <v>97</v>
      </c>
      <c r="AR289" s="328" t="s">
        <v>97</v>
      </c>
      <c r="AS289" s="328" t="s">
        <v>97</v>
      </c>
      <c r="AT289" s="328" t="s">
        <v>97</v>
      </c>
      <c r="AU289" s="331" t="s">
        <v>97</v>
      </c>
      <c r="AV289" s="391">
        <f t="shared" si="142"/>
        <v>0</v>
      </c>
      <c r="AW289" s="404"/>
      <c r="AX289" s="404"/>
      <c r="AY289" s="404"/>
      <c r="AZ289" s="404"/>
      <c r="BA289" s="404"/>
      <c r="BB289" s="404"/>
      <c r="BC289" s="404"/>
      <c r="BD289" s="404"/>
      <c r="BE289" s="405"/>
    </row>
    <row r="290" spans="1:57" ht="31.5" x14ac:dyDescent="0.25">
      <c r="A290" s="1343"/>
      <c r="B290" s="1567"/>
      <c r="C290" s="1576"/>
      <c r="D290" s="710" t="s">
        <v>15</v>
      </c>
      <c r="E290" s="1301"/>
      <c r="F290" s="1304"/>
      <c r="G290" s="850">
        <f t="shared" si="140"/>
        <v>49</v>
      </c>
      <c r="H290" s="402">
        <f t="shared" si="143"/>
        <v>4</v>
      </c>
      <c r="I290" s="319">
        <v>4</v>
      </c>
      <c r="J290" s="319"/>
      <c r="K290" s="319"/>
      <c r="L290" s="338"/>
      <c r="M290" s="750">
        <f t="shared" si="141"/>
        <v>49</v>
      </c>
      <c r="N290" s="1030"/>
      <c r="O290" s="1030"/>
      <c r="P290" s="1030"/>
      <c r="Q290" s="1030"/>
      <c r="R290" s="1031">
        <v>49</v>
      </c>
      <c r="S290" s="1032"/>
      <c r="T290" s="1030"/>
      <c r="U290" s="1030"/>
      <c r="V290" s="1030">
        <v>49</v>
      </c>
      <c r="W290" s="1030"/>
      <c r="X290" s="1034"/>
      <c r="Y290" s="1025">
        <v>44</v>
      </c>
      <c r="Z290" s="1026">
        <v>5</v>
      </c>
      <c r="AA290" s="1027"/>
      <c r="AB290" s="1028">
        <v>5</v>
      </c>
      <c r="AC290" s="1028">
        <v>5</v>
      </c>
      <c r="AD290" s="1028"/>
      <c r="AE290" s="1028">
        <v>43</v>
      </c>
      <c r="AF290" s="1029"/>
      <c r="AG290" s="1019">
        <v>43</v>
      </c>
      <c r="AH290" s="838">
        <v>26</v>
      </c>
      <c r="AI290" s="325">
        <v>7</v>
      </c>
      <c r="AJ290" s="390">
        <f>SUM(AQ290:AU290)</f>
        <v>50</v>
      </c>
      <c r="AK290" s="327" t="s">
        <v>98</v>
      </c>
      <c r="AL290" s="328" t="s">
        <v>98</v>
      </c>
      <c r="AM290" s="329" t="s">
        <v>98</v>
      </c>
      <c r="AN290" s="330" t="s">
        <v>97</v>
      </c>
      <c r="AO290" s="328" t="s">
        <v>97</v>
      </c>
      <c r="AP290" s="329" t="s">
        <v>97</v>
      </c>
      <c r="AQ290" s="330">
        <v>13</v>
      </c>
      <c r="AR290" s="328">
        <v>9</v>
      </c>
      <c r="AS290" s="328">
        <v>19</v>
      </c>
      <c r="AT290" s="328">
        <v>8</v>
      </c>
      <c r="AU290" s="331">
        <v>1</v>
      </c>
      <c r="AV290" s="391">
        <f t="shared" si="142"/>
        <v>0</v>
      </c>
      <c r="AW290" s="404"/>
      <c r="AX290" s="404"/>
      <c r="AY290" s="404"/>
      <c r="AZ290" s="404"/>
      <c r="BA290" s="404"/>
      <c r="BB290" s="404"/>
      <c r="BC290" s="404"/>
      <c r="BD290" s="404"/>
      <c r="BE290" s="405"/>
    </row>
    <row r="291" spans="1:57" ht="32.25" thickBot="1" x14ac:dyDescent="0.3">
      <c r="A291" s="1343"/>
      <c r="B291" s="1577"/>
      <c r="C291" s="1578"/>
      <c r="D291" s="1657" t="s">
        <v>491</v>
      </c>
      <c r="E291" s="1302"/>
      <c r="F291" s="1305"/>
      <c r="G291" s="851">
        <f t="shared" si="140"/>
        <v>0</v>
      </c>
      <c r="H291" s="160">
        <f t="shared" si="143"/>
        <v>0</v>
      </c>
      <c r="I291" s="92"/>
      <c r="J291" s="92"/>
      <c r="K291" s="92"/>
      <c r="L291" s="101"/>
      <c r="M291" s="857">
        <f t="shared" si="141"/>
        <v>0</v>
      </c>
      <c r="N291" s="1036"/>
      <c r="O291" s="1036"/>
      <c r="P291" s="1036"/>
      <c r="Q291" s="1036"/>
      <c r="R291" s="1037"/>
      <c r="S291" s="1038"/>
      <c r="T291" s="1039"/>
      <c r="U291" s="1039"/>
      <c r="V291" s="1039"/>
      <c r="W291" s="1039"/>
      <c r="X291" s="1040"/>
      <c r="Y291" s="1041"/>
      <c r="Z291" s="1034"/>
      <c r="AA291" s="1019"/>
      <c r="AB291" s="837"/>
      <c r="AC291" s="837"/>
      <c r="AD291" s="837"/>
      <c r="AE291" s="837"/>
      <c r="AF291" s="838"/>
      <c r="AG291" s="1042"/>
      <c r="AH291" s="1043"/>
      <c r="AI291" s="100"/>
      <c r="AJ291" s="170">
        <f>SUM(AQ291:AU291)</f>
        <v>0</v>
      </c>
      <c r="AK291" s="345" t="s">
        <v>97</v>
      </c>
      <c r="AL291" s="97" t="s">
        <v>97</v>
      </c>
      <c r="AM291" s="98" t="s">
        <v>97</v>
      </c>
      <c r="AN291" s="99" t="s">
        <v>97</v>
      </c>
      <c r="AO291" s="97" t="s">
        <v>98</v>
      </c>
      <c r="AP291" s="98" t="s">
        <v>98</v>
      </c>
      <c r="AQ291" s="100"/>
      <c r="AR291" s="92"/>
      <c r="AS291" s="92"/>
      <c r="AT291" s="92"/>
      <c r="AU291" s="101"/>
      <c r="AV291" s="165">
        <f t="shared" si="142"/>
        <v>0</v>
      </c>
      <c r="AW291" s="128"/>
      <c r="AX291" s="128"/>
      <c r="AY291" s="128"/>
      <c r="AZ291" s="128"/>
      <c r="BA291" s="128"/>
      <c r="BB291" s="128"/>
      <c r="BC291" s="128"/>
      <c r="BD291" s="128"/>
      <c r="BE291" s="129"/>
    </row>
    <row r="292" spans="1:57" ht="32.25" thickBot="1" x14ac:dyDescent="0.3">
      <c r="A292" s="1343"/>
      <c r="B292" s="1565" t="s">
        <v>319</v>
      </c>
      <c r="C292" s="1575" t="s">
        <v>474</v>
      </c>
      <c r="D292" s="709" t="s">
        <v>485</v>
      </c>
      <c r="E292" s="1300"/>
      <c r="F292" s="1303">
        <f>E292-SUM(M292:M296)</f>
        <v>-1</v>
      </c>
      <c r="G292" s="852">
        <f t="shared" si="140"/>
        <v>0</v>
      </c>
      <c r="H292" s="147">
        <f t="shared" si="143"/>
        <v>0</v>
      </c>
      <c r="I292" s="72"/>
      <c r="J292" s="72"/>
      <c r="K292" s="72"/>
      <c r="L292" s="75"/>
      <c r="M292" s="199">
        <f t="shared" si="141"/>
        <v>0</v>
      </c>
      <c r="N292" s="1020"/>
      <c r="O292" s="1020"/>
      <c r="P292" s="1020"/>
      <c r="Q292" s="1020"/>
      <c r="R292" s="1024"/>
      <c r="S292" s="1025"/>
      <c r="T292" s="1025"/>
      <c r="U292" s="1025"/>
      <c r="V292" s="1044"/>
      <c r="W292" s="1044"/>
      <c r="X292" s="1026"/>
      <c r="Y292" s="1022"/>
      <c r="Z292" s="1024"/>
      <c r="AA292" s="1045"/>
      <c r="AB292" s="835"/>
      <c r="AC292" s="835"/>
      <c r="AD292" s="835"/>
      <c r="AE292" s="835"/>
      <c r="AF292" s="836"/>
      <c r="AG292" s="1045"/>
      <c r="AH292" s="1046"/>
      <c r="AI292" s="143"/>
      <c r="AJ292" s="151">
        <f>SUM(AN292:AP292)</f>
        <v>0</v>
      </c>
      <c r="AK292" s="76" t="s">
        <v>97</v>
      </c>
      <c r="AL292" s="77" t="s">
        <v>97</v>
      </c>
      <c r="AM292" s="78" t="s">
        <v>97</v>
      </c>
      <c r="AN292" s="74"/>
      <c r="AO292" s="72"/>
      <c r="AP292" s="73"/>
      <c r="AQ292" s="79" t="s">
        <v>97</v>
      </c>
      <c r="AR292" s="77" t="s">
        <v>97</v>
      </c>
      <c r="AS292" s="77" t="s">
        <v>97</v>
      </c>
      <c r="AT292" s="77" t="s">
        <v>97</v>
      </c>
      <c r="AU292" s="78" t="s">
        <v>97</v>
      </c>
      <c r="AV292" s="166">
        <f t="shared" si="142"/>
        <v>0</v>
      </c>
      <c r="AW292" s="167"/>
      <c r="AX292" s="167"/>
      <c r="AY292" s="167"/>
      <c r="AZ292" s="167"/>
      <c r="BA292" s="167"/>
      <c r="BB292" s="167"/>
      <c r="BC292" s="167"/>
      <c r="BD292" s="167"/>
      <c r="BE292" s="130"/>
    </row>
    <row r="293" spans="1:57" ht="48" thickBot="1" x14ac:dyDescent="0.3">
      <c r="A293" s="1343"/>
      <c r="B293" s="1567"/>
      <c r="C293" s="1576"/>
      <c r="D293" s="710" t="s">
        <v>490</v>
      </c>
      <c r="E293" s="1301"/>
      <c r="F293" s="1304"/>
      <c r="G293" s="850">
        <f t="shared" si="140"/>
        <v>0</v>
      </c>
      <c r="H293" s="402">
        <f t="shared" si="143"/>
        <v>0</v>
      </c>
      <c r="I293" s="319"/>
      <c r="J293" s="319"/>
      <c r="K293" s="319"/>
      <c r="L293" s="338"/>
      <c r="M293" s="750">
        <f t="shared" si="141"/>
        <v>0</v>
      </c>
      <c r="N293" s="1030"/>
      <c r="O293" s="1030"/>
      <c r="P293" s="1030"/>
      <c r="Q293" s="1030"/>
      <c r="R293" s="1034"/>
      <c r="S293" s="1025"/>
      <c r="T293" s="1025"/>
      <c r="U293" s="1025"/>
      <c r="V293" s="1044"/>
      <c r="W293" s="1044"/>
      <c r="X293" s="1026"/>
      <c r="Y293" s="1047"/>
      <c r="Z293" s="1026"/>
      <c r="AA293" s="1027"/>
      <c r="AB293" s="1028"/>
      <c r="AC293" s="1028"/>
      <c r="AD293" s="1028"/>
      <c r="AE293" s="1028"/>
      <c r="AF293" s="1029"/>
      <c r="AG293" s="1019"/>
      <c r="AH293" s="1048"/>
      <c r="AI293" s="337"/>
      <c r="AJ293" s="390">
        <f>SUM(AN293:AP293)</f>
        <v>0</v>
      </c>
      <c r="AK293" s="327" t="s">
        <v>98</v>
      </c>
      <c r="AL293" s="328" t="s">
        <v>98</v>
      </c>
      <c r="AM293" s="329" t="s">
        <v>98</v>
      </c>
      <c r="AN293" s="330"/>
      <c r="AO293" s="328"/>
      <c r="AP293" s="329"/>
      <c r="AQ293" s="330" t="s">
        <v>97</v>
      </c>
      <c r="AR293" s="328" t="s">
        <v>97</v>
      </c>
      <c r="AS293" s="328" t="s">
        <v>97</v>
      </c>
      <c r="AT293" s="328" t="s">
        <v>97</v>
      </c>
      <c r="AU293" s="329" t="s">
        <v>97</v>
      </c>
      <c r="AV293" s="168">
        <f t="shared" si="142"/>
        <v>0</v>
      </c>
      <c r="AW293" s="167"/>
      <c r="AX293" s="167"/>
      <c r="AY293" s="167"/>
      <c r="AZ293" s="167"/>
      <c r="BA293" s="167"/>
      <c r="BB293" s="167"/>
      <c r="BC293" s="167"/>
      <c r="BD293" s="167"/>
      <c r="BE293" s="130"/>
    </row>
    <row r="294" spans="1:57" ht="32.25" thickBot="1" x14ac:dyDescent="0.3">
      <c r="A294" s="1343"/>
      <c r="B294" s="1567"/>
      <c r="C294" s="1576"/>
      <c r="D294" s="710" t="s">
        <v>486</v>
      </c>
      <c r="E294" s="1301"/>
      <c r="F294" s="1304"/>
      <c r="G294" s="850">
        <f t="shared" si="140"/>
        <v>0</v>
      </c>
      <c r="H294" s="402">
        <f t="shared" si="143"/>
        <v>0</v>
      </c>
      <c r="I294" s="319"/>
      <c r="J294" s="319"/>
      <c r="K294" s="319"/>
      <c r="L294" s="338"/>
      <c r="M294" s="750">
        <f t="shared" si="141"/>
        <v>0</v>
      </c>
      <c r="N294" s="1030"/>
      <c r="O294" s="1030"/>
      <c r="P294" s="1030"/>
      <c r="Q294" s="1030"/>
      <c r="R294" s="1034"/>
      <c r="S294" s="1025"/>
      <c r="T294" s="1025"/>
      <c r="U294" s="1025"/>
      <c r="V294" s="1044"/>
      <c r="W294" s="1044"/>
      <c r="X294" s="1026"/>
      <c r="Y294" s="1047"/>
      <c r="Z294" s="1026"/>
      <c r="AA294" s="1027"/>
      <c r="AB294" s="1028"/>
      <c r="AC294" s="1028"/>
      <c r="AD294" s="1028"/>
      <c r="AE294" s="1028"/>
      <c r="AF294" s="1029"/>
      <c r="AG294" s="1019"/>
      <c r="AH294" s="1048"/>
      <c r="AI294" s="337"/>
      <c r="AJ294" s="390">
        <f>SUM(AK294:AM294)</f>
        <v>0</v>
      </c>
      <c r="AK294" s="327"/>
      <c r="AL294" s="328"/>
      <c r="AM294" s="329"/>
      <c r="AN294" s="330" t="s">
        <v>97</v>
      </c>
      <c r="AO294" s="328" t="s">
        <v>97</v>
      </c>
      <c r="AP294" s="329" t="s">
        <v>97</v>
      </c>
      <c r="AQ294" s="330" t="s">
        <v>97</v>
      </c>
      <c r="AR294" s="328" t="s">
        <v>97</v>
      </c>
      <c r="AS294" s="328" t="s">
        <v>97</v>
      </c>
      <c r="AT294" s="328" t="s">
        <v>97</v>
      </c>
      <c r="AU294" s="329" t="s">
        <v>97</v>
      </c>
      <c r="AV294" s="168">
        <f t="shared" si="142"/>
        <v>0</v>
      </c>
      <c r="AW294" s="167"/>
      <c r="AX294" s="167"/>
      <c r="AY294" s="167"/>
      <c r="AZ294" s="167"/>
      <c r="BA294" s="167"/>
      <c r="BB294" s="167"/>
      <c r="BC294" s="167"/>
      <c r="BD294" s="167"/>
      <c r="BE294" s="130"/>
    </row>
    <row r="295" spans="1:57" ht="32.25" thickBot="1" x14ac:dyDescent="0.3">
      <c r="A295" s="1343"/>
      <c r="B295" s="1567"/>
      <c r="C295" s="1576"/>
      <c r="D295" s="710" t="s">
        <v>15</v>
      </c>
      <c r="E295" s="1301"/>
      <c r="F295" s="1304"/>
      <c r="G295" s="850">
        <f t="shared" si="140"/>
        <v>1</v>
      </c>
      <c r="H295" s="402">
        <f t="shared" si="143"/>
        <v>0</v>
      </c>
      <c r="I295" s="319"/>
      <c r="J295" s="319"/>
      <c r="K295" s="319"/>
      <c r="L295" s="338"/>
      <c r="M295" s="750">
        <f t="shared" si="141"/>
        <v>1</v>
      </c>
      <c r="N295" s="1030"/>
      <c r="O295" s="1030"/>
      <c r="P295" s="1030"/>
      <c r="Q295" s="1030"/>
      <c r="R295" s="1034">
        <v>1</v>
      </c>
      <c r="S295" s="1025">
        <v>1</v>
      </c>
      <c r="T295" s="1025"/>
      <c r="U295" s="1025"/>
      <c r="V295" s="1044"/>
      <c r="W295" s="1044"/>
      <c r="X295" s="1026"/>
      <c r="Y295" s="1047"/>
      <c r="Z295" s="1026">
        <v>1</v>
      </c>
      <c r="AA295" s="1027"/>
      <c r="AB295" s="1028"/>
      <c r="AC295" s="1028"/>
      <c r="AD295" s="1028"/>
      <c r="AE295" s="1028"/>
      <c r="AF295" s="1029"/>
      <c r="AG295" s="1019"/>
      <c r="AH295" s="1048"/>
      <c r="AI295" s="337"/>
      <c r="AJ295" s="390">
        <f>SUM(AQ295:AU295)</f>
        <v>1</v>
      </c>
      <c r="AK295" s="327" t="s">
        <v>98</v>
      </c>
      <c r="AL295" s="328" t="s">
        <v>98</v>
      </c>
      <c r="AM295" s="329" t="s">
        <v>98</v>
      </c>
      <c r="AN295" s="330" t="s">
        <v>97</v>
      </c>
      <c r="AO295" s="328" t="s">
        <v>97</v>
      </c>
      <c r="AP295" s="329" t="s">
        <v>97</v>
      </c>
      <c r="AQ295" s="330">
        <v>1</v>
      </c>
      <c r="AR295" s="328"/>
      <c r="AS295" s="328"/>
      <c r="AT295" s="328"/>
      <c r="AU295" s="329"/>
      <c r="AV295" s="168">
        <f t="shared" si="142"/>
        <v>0</v>
      </c>
      <c r="AW295" s="167"/>
      <c r="AX295" s="167"/>
      <c r="AY295" s="167"/>
      <c r="AZ295" s="167"/>
      <c r="BA295" s="167"/>
      <c r="BB295" s="167"/>
      <c r="BC295" s="167"/>
      <c r="BD295" s="167"/>
      <c r="BE295" s="130"/>
    </row>
    <row r="296" spans="1:57" ht="32.25" thickBot="1" x14ac:dyDescent="0.3">
      <c r="A296" s="1343"/>
      <c r="B296" s="1577"/>
      <c r="C296" s="1578"/>
      <c r="D296" s="1657" t="s">
        <v>491</v>
      </c>
      <c r="E296" s="1302"/>
      <c r="F296" s="1305"/>
      <c r="G296" s="851">
        <f t="shared" si="140"/>
        <v>0</v>
      </c>
      <c r="H296" s="160">
        <f t="shared" ref="H296" si="144">SUM(I296:L296)</f>
        <v>0</v>
      </c>
      <c r="I296" s="92"/>
      <c r="J296" s="92"/>
      <c r="K296" s="92"/>
      <c r="L296" s="101"/>
      <c r="M296" s="210">
        <f t="shared" si="141"/>
        <v>0</v>
      </c>
      <c r="N296" s="1039"/>
      <c r="O296" s="1039"/>
      <c r="P296" s="1039"/>
      <c r="Q296" s="1039"/>
      <c r="R296" s="1040"/>
      <c r="S296" s="1041"/>
      <c r="T296" s="1041"/>
      <c r="U296" s="1041"/>
      <c r="V296" s="1030"/>
      <c r="W296" s="1030"/>
      <c r="X296" s="1034"/>
      <c r="Y296" s="1032"/>
      <c r="Z296" s="1034"/>
      <c r="AA296" s="1019"/>
      <c r="AB296" s="837"/>
      <c r="AC296" s="837"/>
      <c r="AD296" s="837"/>
      <c r="AE296" s="837"/>
      <c r="AF296" s="838"/>
      <c r="AG296" s="1049"/>
      <c r="AH296" s="1050"/>
      <c r="AI296" s="831"/>
      <c r="AJ296" s="393">
        <f>SUM(AQ296:AU296)</f>
        <v>0</v>
      </c>
      <c r="AK296" s="345" t="s">
        <v>97</v>
      </c>
      <c r="AL296" s="97" t="s">
        <v>97</v>
      </c>
      <c r="AM296" s="98" t="s">
        <v>97</v>
      </c>
      <c r="AN296" s="99" t="s">
        <v>97</v>
      </c>
      <c r="AO296" s="97" t="s">
        <v>98</v>
      </c>
      <c r="AP296" s="98" t="s">
        <v>98</v>
      </c>
      <c r="AQ296" s="100"/>
      <c r="AR296" s="92"/>
      <c r="AS296" s="92"/>
      <c r="AT296" s="92"/>
      <c r="AU296" s="93"/>
      <c r="AV296" s="168">
        <f t="shared" si="142"/>
        <v>0</v>
      </c>
      <c r="AW296" s="404"/>
      <c r="AX296" s="404"/>
      <c r="AY296" s="404"/>
      <c r="AZ296" s="404"/>
      <c r="BA296" s="404"/>
      <c r="BB296" s="404"/>
      <c r="BC296" s="404"/>
      <c r="BD296" s="404"/>
      <c r="BE296" s="405"/>
    </row>
    <row r="297" spans="1:57" ht="31.5" x14ac:dyDescent="0.25">
      <c r="A297" s="1345" t="s">
        <v>600</v>
      </c>
      <c r="B297" s="1565" t="s">
        <v>529</v>
      </c>
      <c r="C297" s="1575" t="s">
        <v>480</v>
      </c>
      <c r="D297" s="709" t="s">
        <v>485</v>
      </c>
      <c r="E297" s="1300">
        <v>548</v>
      </c>
      <c r="F297" s="1303">
        <f>E297-SUM(M297:M301)</f>
        <v>-238</v>
      </c>
      <c r="G297" s="852">
        <f t="shared" si="140"/>
        <v>110</v>
      </c>
      <c r="H297" s="147">
        <f>SUM(I297:L297)</f>
        <v>3</v>
      </c>
      <c r="I297" s="72"/>
      <c r="J297" s="72">
        <v>3</v>
      </c>
      <c r="K297" s="72"/>
      <c r="L297" s="75"/>
      <c r="M297" s="199">
        <f>IF(AND(SUM(N297:R297)=SUM(Y297:Z297),SUM(S297:X297)=SUM(Y297:Z297)),SUM(N297:R297),"ПЕРЕВІРТЕ ПРАВИЛЬНІСТЬ ДАНИХ")</f>
        <v>110</v>
      </c>
      <c r="N297" s="1020"/>
      <c r="O297" s="1020"/>
      <c r="P297" s="1020"/>
      <c r="Q297" s="1020"/>
      <c r="R297" s="1021">
        <v>110</v>
      </c>
      <c r="S297" s="1022">
        <v>12</v>
      </c>
      <c r="T297" s="1020"/>
      <c r="U297" s="1020"/>
      <c r="V297" s="1023">
        <v>88</v>
      </c>
      <c r="W297" s="1020">
        <v>10</v>
      </c>
      <c r="X297" s="1024"/>
      <c r="Y297" s="1025">
        <v>92</v>
      </c>
      <c r="Z297" s="1026">
        <v>18</v>
      </c>
      <c r="AA297" s="1027"/>
      <c r="AB297" s="1028">
        <v>20</v>
      </c>
      <c r="AC297" s="1028">
        <v>20</v>
      </c>
      <c r="AD297" s="1028">
        <v>5</v>
      </c>
      <c r="AE297" s="1028">
        <v>30</v>
      </c>
      <c r="AF297" s="1029">
        <v>1</v>
      </c>
      <c r="AG297" s="1027">
        <v>43.6</v>
      </c>
      <c r="AH297" s="1029">
        <v>24.7</v>
      </c>
      <c r="AI297" s="74">
        <v>11.1</v>
      </c>
      <c r="AJ297" s="151">
        <f>SUM(AN297:AP297)</f>
        <v>98</v>
      </c>
      <c r="AK297" s="76" t="s">
        <v>97</v>
      </c>
      <c r="AL297" s="77" t="s">
        <v>97</v>
      </c>
      <c r="AM297" s="78" t="s">
        <v>97</v>
      </c>
      <c r="AN297" s="74">
        <v>19</v>
      </c>
      <c r="AO297" s="72">
        <v>79</v>
      </c>
      <c r="AP297" s="73"/>
      <c r="AQ297" s="79" t="s">
        <v>97</v>
      </c>
      <c r="AR297" s="77" t="s">
        <v>97</v>
      </c>
      <c r="AS297" s="77" t="s">
        <v>97</v>
      </c>
      <c r="AT297" s="77" t="s">
        <v>97</v>
      </c>
      <c r="AU297" s="80" t="s">
        <v>97</v>
      </c>
      <c r="AV297" s="152">
        <f>SUM(AW297:BE297)</f>
        <v>0</v>
      </c>
      <c r="AW297" s="120"/>
      <c r="AX297" s="120"/>
      <c r="AY297" s="120"/>
      <c r="AZ297" s="120"/>
      <c r="BA297" s="120"/>
      <c r="BB297" s="120"/>
      <c r="BC297" s="120"/>
      <c r="BD297" s="120"/>
      <c r="BE297" s="121"/>
    </row>
    <row r="298" spans="1:57" ht="47.25" x14ac:dyDescent="0.25">
      <c r="A298" s="1346"/>
      <c r="B298" s="1567"/>
      <c r="C298" s="1576"/>
      <c r="D298" s="710" t="s">
        <v>490</v>
      </c>
      <c r="E298" s="1301"/>
      <c r="F298" s="1304"/>
      <c r="G298" s="850">
        <f t="shared" si="140"/>
        <v>0</v>
      </c>
      <c r="H298" s="402">
        <f>SUM(I298:L298)</f>
        <v>0</v>
      </c>
      <c r="I298" s="319"/>
      <c r="J298" s="319"/>
      <c r="K298" s="319"/>
      <c r="L298" s="338"/>
      <c r="M298" s="750">
        <f t="shared" ref="M298:M306" si="145">IF(AND(SUM(N298:R298)=SUM(Y298:Z298),SUM(S298:X298)=SUM(Y298:Z298)),SUM(N298:R298),"ПЕРЕВІРТЕ ПРАВИЛЬНІСТЬ ДАНИХ")</f>
        <v>0</v>
      </c>
      <c r="N298" s="1030"/>
      <c r="O298" s="1030"/>
      <c r="P298" s="1030"/>
      <c r="Q298" s="1030"/>
      <c r="R298" s="1031"/>
      <c r="S298" s="1032"/>
      <c r="T298" s="1033"/>
      <c r="U298" s="1033"/>
      <c r="V298" s="1030"/>
      <c r="W298" s="1030"/>
      <c r="X298" s="1034"/>
      <c r="Y298" s="1025"/>
      <c r="Z298" s="1026"/>
      <c r="AA298" s="1027"/>
      <c r="AB298" s="1028"/>
      <c r="AC298" s="1028"/>
      <c r="AD298" s="1028"/>
      <c r="AE298" s="1028"/>
      <c r="AF298" s="1029"/>
      <c r="AG298" s="1019"/>
      <c r="AH298" s="838"/>
      <c r="AI298" s="325"/>
      <c r="AJ298" s="390">
        <f>SUM(AN298:AP298)</f>
        <v>0</v>
      </c>
      <c r="AK298" s="327" t="s">
        <v>98</v>
      </c>
      <c r="AL298" s="328" t="s">
        <v>98</v>
      </c>
      <c r="AM298" s="329" t="s">
        <v>98</v>
      </c>
      <c r="AN298" s="330"/>
      <c r="AO298" s="328"/>
      <c r="AP298" s="329"/>
      <c r="AQ298" s="330" t="s">
        <v>97</v>
      </c>
      <c r="AR298" s="328" t="s">
        <v>97</v>
      </c>
      <c r="AS298" s="328" t="s">
        <v>97</v>
      </c>
      <c r="AT298" s="328" t="s">
        <v>97</v>
      </c>
      <c r="AU298" s="331" t="s">
        <v>97</v>
      </c>
      <c r="AV298" s="391">
        <f t="shared" ref="AV298:AV301" si="146">SUM(AW298:BE298)</f>
        <v>0</v>
      </c>
      <c r="AW298" s="404"/>
      <c r="AX298" s="404"/>
      <c r="AY298" s="404"/>
      <c r="AZ298" s="404"/>
      <c r="BA298" s="404"/>
      <c r="BB298" s="404"/>
      <c r="BC298" s="404"/>
      <c r="BD298" s="404"/>
      <c r="BE298" s="405"/>
    </row>
    <row r="299" spans="1:57" ht="31.5" x14ac:dyDescent="0.25">
      <c r="A299" s="1346"/>
      <c r="B299" s="1567"/>
      <c r="C299" s="1576"/>
      <c r="D299" s="710" t="s">
        <v>486</v>
      </c>
      <c r="E299" s="1301"/>
      <c r="F299" s="1304"/>
      <c r="G299" s="850">
        <f t="shared" si="140"/>
        <v>10</v>
      </c>
      <c r="H299" s="402">
        <f t="shared" ref="H299:H301" si="147">SUM(I299:L299)</f>
        <v>0</v>
      </c>
      <c r="I299" s="319"/>
      <c r="J299" s="319"/>
      <c r="K299" s="319"/>
      <c r="L299" s="338"/>
      <c r="M299" s="750">
        <f t="shared" si="145"/>
        <v>10</v>
      </c>
      <c r="N299" s="1030"/>
      <c r="O299" s="1030">
        <v>10</v>
      </c>
      <c r="P299" s="1035"/>
      <c r="Q299" s="392"/>
      <c r="R299" s="1031"/>
      <c r="S299" s="1032"/>
      <c r="T299" s="1030"/>
      <c r="U299" s="1030">
        <v>10</v>
      </c>
      <c r="V299" s="1030"/>
      <c r="W299" s="1030"/>
      <c r="X299" s="1034"/>
      <c r="Y299" s="1025">
        <v>9</v>
      </c>
      <c r="Z299" s="1026">
        <v>1</v>
      </c>
      <c r="AA299" s="1027"/>
      <c r="AB299" s="1028">
        <v>4</v>
      </c>
      <c r="AC299" s="1028">
        <v>4</v>
      </c>
      <c r="AD299" s="1028"/>
      <c r="AE299" s="1028">
        <v>4</v>
      </c>
      <c r="AF299" s="1029"/>
      <c r="AG299" s="1019">
        <v>40.200000000000003</v>
      </c>
      <c r="AH299" s="838">
        <v>22.3</v>
      </c>
      <c r="AI299" s="325">
        <v>89.6</v>
      </c>
      <c r="AJ299" s="390">
        <f>SUM(AK299:AM299)</f>
        <v>10</v>
      </c>
      <c r="AK299" s="327">
        <v>2</v>
      </c>
      <c r="AL299" s="328">
        <v>8</v>
      </c>
      <c r="AM299" s="329"/>
      <c r="AN299" s="330" t="s">
        <v>97</v>
      </c>
      <c r="AO299" s="328" t="s">
        <v>97</v>
      </c>
      <c r="AP299" s="329" t="s">
        <v>97</v>
      </c>
      <c r="AQ299" s="330" t="s">
        <v>97</v>
      </c>
      <c r="AR299" s="328" t="s">
        <v>97</v>
      </c>
      <c r="AS299" s="328" t="s">
        <v>97</v>
      </c>
      <c r="AT299" s="328" t="s">
        <v>97</v>
      </c>
      <c r="AU299" s="331" t="s">
        <v>97</v>
      </c>
      <c r="AV299" s="391">
        <f t="shared" si="146"/>
        <v>0</v>
      </c>
      <c r="AW299" s="404"/>
      <c r="AX299" s="404"/>
      <c r="AY299" s="404"/>
      <c r="AZ299" s="404"/>
      <c r="BA299" s="404"/>
      <c r="BB299" s="404"/>
      <c r="BC299" s="404"/>
      <c r="BD299" s="404"/>
      <c r="BE299" s="405"/>
    </row>
    <row r="300" spans="1:57" ht="31.5" x14ac:dyDescent="0.25">
      <c r="A300" s="1346"/>
      <c r="B300" s="1567"/>
      <c r="C300" s="1576"/>
      <c r="D300" s="710" t="s">
        <v>15</v>
      </c>
      <c r="E300" s="1301"/>
      <c r="F300" s="1304"/>
      <c r="G300" s="850">
        <f t="shared" si="140"/>
        <v>683</v>
      </c>
      <c r="H300" s="402">
        <f t="shared" si="147"/>
        <v>15</v>
      </c>
      <c r="I300" s="319">
        <v>13</v>
      </c>
      <c r="J300" s="319"/>
      <c r="K300" s="319">
        <v>1</v>
      </c>
      <c r="L300" s="338">
        <v>1</v>
      </c>
      <c r="M300" s="750">
        <f t="shared" si="145"/>
        <v>666</v>
      </c>
      <c r="N300" s="1030"/>
      <c r="O300" s="1030"/>
      <c r="P300" s="1030"/>
      <c r="Q300" s="1030"/>
      <c r="R300" s="1031">
        <v>666</v>
      </c>
      <c r="S300" s="1032">
        <v>69</v>
      </c>
      <c r="T300" s="1030"/>
      <c r="U300" s="1030"/>
      <c r="V300" s="1030">
        <v>510</v>
      </c>
      <c r="W300" s="1030">
        <v>87</v>
      </c>
      <c r="X300" s="1034"/>
      <c r="Y300" s="1025">
        <v>562</v>
      </c>
      <c r="Z300" s="1026">
        <v>104</v>
      </c>
      <c r="AA300" s="1027"/>
      <c r="AB300" s="1028">
        <v>110</v>
      </c>
      <c r="AC300" s="1028">
        <v>109</v>
      </c>
      <c r="AD300" s="1028">
        <v>45</v>
      </c>
      <c r="AE300" s="1028">
        <v>113</v>
      </c>
      <c r="AF300" s="1029">
        <v>10</v>
      </c>
      <c r="AG300" s="1019">
        <v>42.3</v>
      </c>
      <c r="AH300" s="838">
        <v>24.7</v>
      </c>
      <c r="AI300" s="325">
        <v>101.8</v>
      </c>
      <c r="AJ300" s="390">
        <f>SUM(AQ300:AU300)</f>
        <v>597</v>
      </c>
      <c r="AK300" s="327" t="s">
        <v>98</v>
      </c>
      <c r="AL300" s="328" t="s">
        <v>98</v>
      </c>
      <c r="AM300" s="329" t="s">
        <v>98</v>
      </c>
      <c r="AN300" s="330" t="s">
        <v>97</v>
      </c>
      <c r="AO300" s="328" t="s">
        <v>97</v>
      </c>
      <c r="AP300" s="329" t="s">
        <v>97</v>
      </c>
      <c r="AQ300" s="330">
        <v>29</v>
      </c>
      <c r="AR300" s="328">
        <v>51</v>
      </c>
      <c r="AS300" s="328">
        <v>495</v>
      </c>
      <c r="AT300" s="328">
        <v>7</v>
      </c>
      <c r="AU300" s="331">
        <v>15</v>
      </c>
      <c r="AV300" s="391">
        <f>SUM(AW300:BE300)</f>
        <v>17</v>
      </c>
      <c r="AW300" s="404"/>
      <c r="AX300" s="404">
        <v>1</v>
      </c>
      <c r="AY300" s="404">
        <v>1</v>
      </c>
      <c r="AZ300" s="404">
        <v>2</v>
      </c>
      <c r="BA300" s="404">
        <v>4</v>
      </c>
      <c r="BB300" s="404"/>
      <c r="BC300" s="404">
        <v>5</v>
      </c>
      <c r="BD300" s="404">
        <v>3</v>
      </c>
      <c r="BE300" s="405">
        <v>1</v>
      </c>
    </row>
    <row r="301" spans="1:57" ht="32.25" thickBot="1" x14ac:dyDescent="0.3">
      <c r="A301" s="1346"/>
      <c r="B301" s="1577"/>
      <c r="C301" s="1578"/>
      <c r="D301" s="1657" t="s">
        <v>491</v>
      </c>
      <c r="E301" s="1302"/>
      <c r="F301" s="1305"/>
      <c r="G301" s="851">
        <f t="shared" si="140"/>
        <v>0</v>
      </c>
      <c r="H301" s="160">
        <f t="shared" si="147"/>
        <v>0</v>
      </c>
      <c r="I301" s="92"/>
      <c r="J301" s="92"/>
      <c r="K301" s="92"/>
      <c r="L301" s="101"/>
      <c r="M301" s="857">
        <f t="shared" si="145"/>
        <v>0</v>
      </c>
      <c r="N301" s="1036"/>
      <c r="O301" s="1036"/>
      <c r="P301" s="1036"/>
      <c r="Q301" s="1036"/>
      <c r="R301" s="1037"/>
      <c r="S301" s="1038"/>
      <c r="T301" s="1039"/>
      <c r="U301" s="1039"/>
      <c r="V301" s="1039"/>
      <c r="W301" s="1039"/>
      <c r="X301" s="1040"/>
      <c r="Y301" s="1041"/>
      <c r="Z301" s="1034"/>
      <c r="AA301" s="1019"/>
      <c r="AB301" s="837"/>
      <c r="AC301" s="837"/>
      <c r="AD301" s="837"/>
      <c r="AE301" s="837"/>
      <c r="AF301" s="838"/>
      <c r="AG301" s="1042"/>
      <c r="AH301" s="1043"/>
      <c r="AI301" s="100"/>
      <c r="AJ301" s="170">
        <f>SUM(AQ301:AU301)</f>
        <v>0</v>
      </c>
      <c r="AK301" s="345" t="s">
        <v>97</v>
      </c>
      <c r="AL301" s="97" t="s">
        <v>97</v>
      </c>
      <c r="AM301" s="98" t="s">
        <v>97</v>
      </c>
      <c r="AN301" s="99" t="s">
        <v>97</v>
      </c>
      <c r="AO301" s="97" t="s">
        <v>98</v>
      </c>
      <c r="AP301" s="98" t="s">
        <v>98</v>
      </c>
      <c r="AQ301" s="100"/>
      <c r="AR301" s="92"/>
      <c r="AS301" s="92"/>
      <c r="AT301" s="92"/>
      <c r="AU301" s="101"/>
      <c r="AV301" s="165">
        <f t="shared" si="146"/>
        <v>0</v>
      </c>
      <c r="AW301" s="128"/>
      <c r="AX301" s="128"/>
      <c r="AY301" s="128"/>
      <c r="AZ301" s="128"/>
      <c r="BA301" s="128"/>
      <c r="BB301" s="128"/>
      <c r="BC301" s="128"/>
      <c r="BD301" s="128"/>
      <c r="BE301" s="129"/>
    </row>
    <row r="302" spans="1:57" ht="31.9" customHeight="1" thickBot="1" x14ac:dyDescent="0.3">
      <c r="A302" s="1346"/>
      <c r="B302" s="1565" t="s">
        <v>253</v>
      </c>
      <c r="C302" s="1575">
        <v>2006707</v>
      </c>
      <c r="D302" s="709" t="s">
        <v>485</v>
      </c>
      <c r="E302" s="1300">
        <v>15</v>
      </c>
      <c r="F302" s="1303">
        <f>E302-SUM(M302:M306)</f>
        <v>4</v>
      </c>
      <c r="G302" s="852">
        <f t="shared" si="140"/>
        <v>0</v>
      </c>
      <c r="H302" s="147">
        <f t="shared" ref="H302:H306" si="148">SUM(I302:L302)</f>
        <v>0</v>
      </c>
      <c r="I302" s="72"/>
      <c r="J302" s="72"/>
      <c r="K302" s="72"/>
      <c r="L302" s="75"/>
      <c r="M302" s="199">
        <f t="shared" si="145"/>
        <v>0</v>
      </c>
      <c r="N302" s="1020"/>
      <c r="O302" s="1020"/>
      <c r="P302" s="1020"/>
      <c r="Q302" s="1020"/>
      <c r="R302" s="1024"/>
      <c r="S302" s="1051"/>
      <c r="T302" s="1051"/>
      <c r="U302" s="1051"/>
      <c r="V302" s="1020"/>
      <c r="W302" s="1020"/>
      <c r="X302" s="1024"/>
      <c r="Y302" s="1022"/>
      <c r="Z302" s="1024"/>
      <c r="AA302" s="1045"/>
      <c r="AB302" s="835"/>
      <c r="AC302" s="835"/>
      <c r="AD302" s="835"/>
      <c r="AE302" s="835"/>
      <c r="AF302" s="836"/>
      <c r="AG302" s="1045"/>
      <c r="AH302" s="1046"/>
      <c r="AI302" s="143"/>
      <c r="AJ302" s="151">
        <f>SUM(AN302:AP302)</f>
        <v>0</v>
      </c>
      <c r="AK302" s="76" t="s">
        <v>97</v>
      </c>
      <c r="AL302" s="77" t="s">
        <v>97</v>
      </c>
      <c r="AM302" s="78" t="s">
        <v>97</v>
      </c>
      <c r="AN302" s="74"/>
      <c r="AO302" s="72"/>
      <c r="AP302" s="73"/>
      <c r="AQ302" s="79" t="s">
        <v>97</v>
      </c>
      <c r="AR302" s="77" t="s">
        <v>97</v>
      </c>
      <c r="AS302" s="77" t="s">
        <v>97</v>
      </c>
      <c r="AT302" s="77" t="s">
        <v>97</v>
      </c>
      <c r="AU302" s="78" t="s">
        <v>97</v>
      </c>
      <c r="AV302" s="152">
        <f t="shared" ref="AV302:AV306" si="149">SUM(AW302:BE302)</f>
        <v>0</v>
      </c>
      <c r="AW302" s="120"/>
      <c r="AX302" s="120"/>
      <c r="AY302" s="120"/>
      <c r="AZ302" s="120"/>
      <c r="BA302" s="120"/>
      <c r="BB302" s="120"/>
      <c r="BC302" s="120"/>
      <c r="BD302" s="120"/>
      <c r="BE302" s="121"/>
    </row>
    <row r="303" spans="1:57" ht="48" thickBot="1" x14ac:dyDescent="0.3">
      <c r="A303" s="1346"/>
      <c r="B303" s="1567"/>
      <c r="C303" s="1576"/>
      <c r="D303" s="710" t="s">
        <v>490</v>
      </c>
      <c r="E303" s="1301"/>
      <c r="F303" s="1304"/>
      <c r="G303" s="850">
        <f t="shared" si="140"/>
        <v>0</v>
      </c>
      <c r="H303" s="402">
        <f t="shared" si="148"/>
        <v>0</v>
      </c>
      <c r="I303" s="319"/>
      <c r="J303" s="319"/>
      <c r="K303" s="319"/>
      <c r="L303" s="338"/>
      <c r="M303" s="750">
        <f t="shared" si="145"/>
        <v>0</v>
      </c>
      <c r="N303" s="1030"/>
      <c r="O303" s="1030"/>
      <c r="P303" s="1030"/>
      <c r="Q303" s="1030"/>
      <c r="R303" s="1034"/>
      <c r="S303" s="1025"/>
      <c r="T303" s="1025"/>
      <c r="U303" s="1025"/>
      <c r="V303" s="1044"/>
      <c r="W303" s="1044"/>
      <c r="X303" s="1026"/>
      <c r="Y303" s="1047"/>
      <c r="Z303" s="1026"/>
      <c r="AA303" s="1027"/>
      <c r="AB303" s="1028"/>
      <c r="AC303" s="1028"/>
      <c r="AD303" s="1028"/>
      <c r="AE303" s="1028"/>
      <c r="AF303" s="1029"/>
      <c r="AG303" s="1019"/>
      <c r="AH303" s="1048"/>
      <c r="AI303" s="337"/>
      <c r="AJ303" s="390">
        <f>SUM(AN303:AP303)</f>
        <v>0</v>
      </c>
      <c r="AK303" s="327" t="s">
        <v>98</v>
      </c>
      <c r="AL303" s="328" t="s">
        <v>98</v>
      </c>
      <c r="AM303" s="329" t="s">
        <v>98</v>
      </c>
      <c r="AN303" s="330"/>
      <c r="AO303" s="328"/>
      <c r="AP303" s="329"/>
      <c r="AQ303" s="330" t="s">
        <v>97</v>
      </c>
      <c r="AR303" s="328" t="s">
        <v>97</v>
      </c>
      <c r="AS303" s="328" t="s">
        <v>97</v>
      </c>
      <c r="AT303" s="328" t="s">
        <v>97</v>
      </c>
      <c r="AU303" s="329" t="s">
        <v>97</v>
      </c>
      <c r="AV303" s="152">
        <f t="shared" si="149"/>
        <v>0</v>
      </c>
      <c r="AW303" s="167"/>
      <c r="AX303" s="167"/>
      <c r="AY303" s="167"/>
      <c r="AZ303" s="167"/>
      <c r="BA303" s="167"/>
      <c r="BB303" s="167"/>
      <c r="BC303" s="167"/>
      <c r="BD303" s="167"/>
      <c r="BE303" s="130"/>
    </row>
    <row r="304" spans="1:57" ht="32.25" thickBot="1" x14ac:dyDescent="0.3">
      <c r="A304" s="1346"/>
      <c r="B304" s="1567"/>
      <c r="C304" s="1576"/>
      <c r="D304" s="710" t="s">
        <v>486</v>
      </c>
      <c r="E304" s="1301"/>
      <c r="F304" s="1304"/>
      <c r="G304" s="850">
        <f t="shared" si="140"/>
        <v>0</v>
      </c>
      <c r="H304" s="402">
        <f t="shared" si="148"/>
        <v>0</v>
      </c>
      <c r="I304" s="319"/>
      <c r="J304" s="319"/>
      <c r="K304" s="319"/>
      <c r="L304" s="338"/>
      <c r="M304" s="750">
        <f t="shared" si="145"/>
        <v>0</v>
      </c>
      <c r="N304" s="1030"/>
      <c r="O304" s="1030"/>
      <c r="P304" s="1030"/>
      <c r="Q304" s="1030"/>
      <c r="R304" s="1034"/>
      <c r="S304" s="1025"/>
      <c r="T304" s="1025"/>
      <c r="U304" s="1025"/>
      <c r="V304" s="1044"/>
      <c r="W304" s="1044"/>
      <c r="X304" s="1026"/>
      <c r="Y304" s="1047"/>
      <c r="Z304" s="1026"/>
      <c r="AA304" s="1027"/>
      <c r="AB304" s="1028"/>
      <c r="AC304" s="1028"/>
      <c r="AD304" s="1028"/>
      <c r="AE304" s="1028"/>
      <c r="AF304" s="1029"/>
      <c r="AG304" s="1019"/>
      <c r="AH304" s="1048"/>
      <c r="AI304" s="337"/>
      <c r="AJ304" s="390">
        <f>SUM(AK304:AM304)</f>
        <v>0</v>
      </c>
      <c r="AK304" s="327"/>
      <c r="AL304" s="328"/>
      <c r="AM304" s="329"/>
      <c r="AN304" s="330" t="s">
        <v>97</v>
      </c>
      <c r="AO304" s="328" t="s">
        <v>97</v>
      </c>
      <c r="AP304" s="329" t="s">
        <v>97</v>
      </c>
      <c r="AQ304" s="330" t="s">
        <v>97</v>
      </c>
      <c r="AR304" s="328" t="s">
        <v>97</v>
      </c>
      <c r="AS304" s="328" t="s">
        <v>97</v>
      </c>
      <c r="AT304" s="328" t="s">
        <v>97</v>
      </c>
      <c r="AU304" s="329" t="s">
        <v>97</v>
      </c>
      <c r="AV304" s="152">
        <f t="shared" si="149"/>
        <v>0</v>
      </c>
      <c r="AW304" s="167"/>
      <c r="AX304" s="167"/>
      <c r="AY304" s="167"/>
      <c r="AZ304" s="167"/>
      <c r="BA304" s="167"/>
      <c r="BB304" s="167"/>
      <c r="BC304" s="167"/>
      <c r="BD304" s="167"/>
      <c r="BE304" s="130"/>
    </row>
    <row r="305" spans="1:57" ht="32.25" thickBot="1" x14ac:dyDescent="0.3">
      <c r="A305" s="1346"/>
      <c r="B305" s="1567"/>
      <c r="C305" s="1576"/>
      <c r="D305" s="710" t="s">
        <v>15</v>
      </c>
      <c r="E305" s="1301"/>
      <c r="F305" s="1304"/>
      <c r="G305" s="850">
        <f t="shared" si="140"/>
        <v>12</v>
      </c>
      <c r="H305" s="402">
        <f t="shared" si="148"/>
        <v>3</v>
      </c>
      <c r="I305" s="319"/>
      <c r="J305" s="319"/>
      <c r="K305" s="319">
        <v>3</v>
      </c>
      <c r="L305" s="338"/>
      <c r="M305" s="750">
        <f t="shared" si="145"/>
        <v>11</v>
      </c>
      <c r="N305" s="1030"/>
      <c r="O305" s="1030"/>
      <c r="P305" s="1030"/>
      <c r="Q305" s="1030"/>
      <c r="R305" s="1034">
        <v>11</v>
      </c>
      <c r="S305" s="1025"/>
      <c r="T305" s="1025"/>
      <c r="U305" s="1025"/>
      <c r="V305" s="1044"/>
      <c r="W305" s="1044">
        <v>11</v>
      </c>
      <c r="X305" s="1026"/>
      <c r="Y305" s="1047">
        <v>7</v>
      </c>
      <c r="Z305" s="1026">
        <v>4</v>
      </c>
      <c r="AA305" s="1027"/>
      <c r="AB305" s="1028">
        <v>4</v>
      </c>
      <c r="AC305" s="1028">
        <v>4</v>
      </c>
      <c r="AD305" s="1028"/>
      <c r="AE305" s="1028">
        <v>4</v>
      </c>
      <c r="AF305" s="1029">
        <v>11</v>
      </c>
      <c r="AG305" s="1019">
        <v>45.8</v>
      </c>
      <c r="AH305" s="1048">
        <v>25.1</v>
      </c>
      <c r="AI305" s="337">
        <v>100</v>
      </c>
      <c r="AJ305" s="390">
        <f>SUM(AQ305:AU305)</f>
        <v>11</v>
      </c>
      <c r="AK305" s="327" t="s">
        <v>98</v>
      </c>
      <c r="AL305" s="328" t="s">
        <v>98</v>
      </c>
      <c r="AM305" s="329" t="s">
        <v>98</v>
      </c>
      <c r="AN305" s="330" t="s">
        <v>97</v>
      </c>
      <c r="AO305" s="328" t="s">
        <v>97</v>
      </c>
      <c r="AP305" s="329" t="s">
        <v>97</v>
      </c>
      <c r="AQ305" s="330"/>
      <c r="AR305" s="328">
        <v>3</v>
      </c>
      <c r="AS305" s="328">
        <v>8</v>
      </c>
      <c r="AT305" s="328"/>
      <c r="AU305" s="329"/>
      <c r="AV305" s="152">
        <f t="shared" si="149"/>
        <v>1</v>
      </c>
      <c r="AW305" s="167"/>
      <c r="AX305" s="167"/>
      <c r="AY305" s="167"/>
      <c r="AZ305" s="167"/>
      <c r="BA305" s="167"/>
      <c r="BB305" s="167"/>
      <c r="BC305" s="167"/>
      <c r="BD305" s="167">
        <v>1</v>
      </c>
      <c r="BE305" s="130"/>
    </row>
    <row r="306" spans="1:57" ht="32.25" thickBot="1" x14ac:dyDescent="0.3">
      <c r="A306" s="1346"/>
      <c r="B306" s="1588"/>
      <c r="C306" s="1587"/>
      <c r="D306" s="711" t="s">
        <v>491</v>
      </c>
      <c r="E306" s="1302"/>
      <c r="F306" s="1305"/>
      <c r="G306" s="851">
        <f t="shared" si="140"/>
        <v>0</v>
      </c>
      <c r="H306" s="160">
        <f t="shared" si="148"/>
        <v>0</v>
      </c>
      <c r="I306" s="92"/>
      <c r="J306" s="92"/>
      <c r="K306" s="92"/>
      <c r="L306" s="101"/>
      <c r="M306" s="210">
        <f t="shared" si="145"/>
        <v>0</v>
      </c>
      <c r="N306" s="1039"/>
      <c r="O306" s="1039"/>
      <c r="P306" s="1039"/>
      <c r="Q306" s="1039"/>
      <c r="R306" s="1040"/>
      <c r="S306" s="1052"/>
      <c r="T306" s="1052"/>
      <c r="U306" s="1052"/>
      <c r="V306" s="1039"/>
      <c r="W306" s="1039"/>
      <c r="X306" s="1040"/>
      <c r="Y306" s="1038"/>
      <c r="Z306" s="1040"/>
      <c r="AA306" s="1049"/>
      <c r="AB306" s="839"/>
      <c r="AC306" s="839"/>
      <c r="AD306" s="839"/>
      <c r="AE306" s="839"/>
      <c r="AF306" s="840"/>
      <c r="AG306" s="1049"/>
      <c r="AH306" s="1050"/>
      <c r="AI306" s="832"/>
      <c r="AJ306" s="170">
        <f>SUM(AQ306:AU306)</f>
        <v>0</v>
      </c>
      <c r="AK306" s="345" t="s">
        <v>97</v>
      </c>
      <c r="AL306" s="97" t="s">
        <v>97</v>
      </c>
      <c r="AM306" s="98" t="s">
        <v>97</v>
      </c>
      <c r="AN306" s="99" t="s">
        <v>97</v>
      </c>
      <c r="AO306" s="97" t="s">
        <v>98</v>
      </c>
      <c r="AP306" s="98" t="s">
        <v>98</v>
      </c>
      <c r="AQ306" s="100"/>
      <c r="AR306" s="92"/>
      <c r="AS306" s="92"/>
      <c r="AT306" s="92"/>
      <c r="AU306" s="93"/>
      <c r="AV306" s="171">
        <f t="shared" si="149"/>
        <v>0</v>
      </c>
      <c r="AW306" s="128"/>
      <c r="AX306" s="128"/>
      <c r="AY306" s="128"/>
      <c r="AZ306" s="128"/>
      <c r="BA306" s="128"/>
      <c r="BB306" s="128"/>
      <c r="BC306" s="128"/>
      <c r="BD306" s="128"/>
      <c r="BE306" s="129"/>
    </row>
    <row r="307" spans="1:57" ht="31.5" x14ac:dyDescent="0.25">
      <c r="A307" s="1391" t="s">
        <v>530</v>
      </c>
      <c r="B307" s="1581" t="s">
        <v>781</v>
      </c>
      <c r="C307" s="1575" t="s">
        <v>111</v>
      </c>
      <c r="D307" s="709" t="s">
        <v>485</v>
      </c>
      <c r="E307" s="1300">
        <v>325</v>
      </c>
      <c r="F307" s="1303">
        <f>E307-SUM(M307:M311)</f>
        <v>30</v>
      </c>
      <c r="G307" s="852">
        <f t="shared" si="140"/>
        <v>142</v>
      </c>
      <c r="H307" s="147">
        <f>SUM(I307:L307)</f>
        <v>7</v>
      </c>
      <c r="I307" s="72">
        <v>6</v>
      </c>
      <c r="J307" s="72">
        <v>1</v>
      </c>
      <c r="K307" s="72"/>
      <c r="L307" s="75"/>
      <c r="M307" s="199">
        <f t="shared" ref="M307:M361" si="150">IF(AND(SUM(N307:R307)=SUM(Y307:Z307),SUM(S307:X307)=SUM(Y307:Z307)),SUM(N307:R307),"ПЕРЕВІРТЕ ПРАВИЛЬНІСТЬ ДАНИХ")</f>
        <v>139</v>
      </c>
      <c r="N307" s="1020">
        <v>105</v>
      </c>
      <c r="O307" s="1020"/>
      <c r="P307" s="1020"/>
      <c r="Q307" s="1020"/>
      <c r="R307" s="1021">
        <v>34</v>
      </c>
      <c r="S307" s="1022">
        <v>6</v>
      </c>
      <c r="T307" s="1020">
        <v>5</v>
      </c>
      <c r="U307" s="1020"/>
      <c r="V307" s="1023">
        <v>123</v>
      </c>
      <c r="W307" s="1020">
        <v>5</v>
      </c>
      <c r="X307" s="1024"/>
      <c r="Y307" s="1025">
        <v>125</v>
      </c>
      <c r="Z307" s="1026">
        <v>14</v>
      </c>
      <c r="AA307" s="1027"/>
      <c r="AB307" s="1028">
        <v>15</v>
      </c>
      <c r="AC307" s="1028">
        <v>14</v>
      </c>
      <c r="AD307" s="1028">
        <v>9</v>
      </c>
      <c r="AE307" s="1028">
        <v>84</v>
      </c>
      <c r="AF307" s="1029">
        <v>9</v>
      </c>
      <c r="AG307" s="1027">
        <v>41.2</v>
      </c>
      <c r="AH307" s="1029">
        <v>18.2</v>
      </c>
      <c r="AI307" s="74">
        <v>9.6999999999999993</v>
      </c>
      <c r="AJ307" s="151">
        <f>SUM(AN307:AP307)</f>
        <v>139</v>
      </c>
      <c r="AK307" s="76" t="s">
        <v>97</v>
      </c>
      <c r="AL307" s="77" t="s">
        <v>97</v>
      </c>
      <c r="AM307" s="78" t="s">
        <v>97</v>
      </c>
      <c r="AN307" s="74">
        <v>38</v>
      </c>
      <c r="AO307" s="72">
        <v>99</v>
      </c>
      <c r="AP307" s="73">
        <v>2</v>
      </c>
      <c r="AQ307" s="79" t="s">
        <v>97</v>
      </c>
      <c r="AR307" s="77" t="s">
        <v>97</v>
      </c>
      <c r="AS307" s="77" t="s">
        <v>97</v>
      </c>
      <c r="AT307" s="77" t="s">
        <v>97</v>
      </c>
      <c r="AU307" s="80" t="s">
        <v>97</v>
      </c>
      <c r="AV307" s="152">
        <f t="shared" ref="AV307:AV361" si="151">SUM(AW307:BE307)</f>
        <v>3</v>
      </c>
      <c r="AW307" s="120"/>
      <c r="AX307" s="120"/>
      <c r="AY307" s="120">
        <v>1</v>
      </c>
      <c r="AZ307" s="120"/>
      <c r="BA307" s="120"/>
      <c r="BB307" s="120"/>
      <c r="BC307" s="120"/>
      <c r="BD307" s="120">
        <v>1</v>
      </c>
      <c r="BE307" s="121">
        <v>1</v>
      </c>
    </row>
    <row r="308" spans="1:57" ht="47.25" x14ac:dyDescent="0.25">
      <c r="A308" s="1392"/>
      <c r="B308" s="1583"/>
      <c r="C308" s="1576"/>
      <c r="D308" s="710" t="s">
        <v>490</v>
      </c>
      <c r="E308" s="1301"/>
      <c r="F308" s="1304"/>
      <c r="G308" s="850">
        <f t="shared" si="140"/>
        <v>0</v>
      </c>
      <c r="H308" s="402">
        <f t="shared" ref="H308:H361" si="152">SUM(I308:L308)</f>
        <v>0</v>
      </c>
      <c r="I308" s="319"/>
      <c r="J308" s="319"/>
      <c r="K308" s="319"/>
      <c r="L308" s="338"/>
      <c r="M308" s="750">
        <f t="shared" si="150"/>
        <v>0</v>
      </c>
      <c r="N308" s="1030"/>
      <c r="O308" s="1030"/>
      <c r="P308" s="1030"/>
      <c r="Q308" s="1030"/>
      <c r="R308" s="1031"/>
      <c r="S308" s="1032"/>
      <c r="T308" s="1033"/>
      <c r="U308" s="1033"/>
      <c r="V308" s="1030"/>
      <c r="W308" s="1030"/>
      <c r="X308" s="1034"/>
      <c r="Y308" s="1025"/>
      <c r="Z308" s="1026"/>
      <c r="AA308" s="1027"/>
      <c r="AB308" s="1028"/>
      <c r="AC308" s="1028"/>
      <c r="AD308" s="1028"/>
      <c r="AE308" s="1028"/>
      <c r="AF308" s="1029"/>
      <c r="AG308" s="1019"/>
      <c r="AH308" s="838"/>
      <c r="AI308" s="325"/>
      <c r="AJ308" s="390">
        <f>SUM(AN308:AP308)</f>
        <v>0</v>
      </c>
      <c r="AK308" s="327" t="s">
        <v>98</v>
      </c>
      <c r="AL308" s="328" t="s">
        <v>98</v>
      </c>
      <c r="AM308" s="329" t="s">
        <v>98</v>
      </c>
      <c r="AN308" s="330"/>
      <c r="AO308" s="328"/>
      <c r="AP308" s="329"/>
      <c r="AQ308" s="330" t="s">
        <v>97</v>
      </c>
      <c r="AR308" s="328" t="s">
        <v>97</v>
      </c>
      <c r="AS308" s="328" t="s">
        <v>97</v>
      </c>
      <c r="AT308" s="328" t="s">
        <v>97</v>
      </c>
      <c r="AU308" s="331" t="s">
        <v>97</v>
      </c>
      <c r="AV308" s="391">
        <f t="shared" si="151"/>
        <v>0</v>
      </c>
      <c r="AW308" s="404"/>
      <c r="AX308" s="404"/>
      <c r="AY308" s="404"/>
      <c r="AZ308" s="404"/>
      <c r="BA308" s="404"/>
      <c r="BB308" s="404"/>
      <c r="BC308" s="404"/>
      <c r="BD308" s="404"/>
      <c r="BE308" s="405"/>
    </row>
    <row r="309" spans="1:57" ht="31.5" x14ac:dyDescent="0.25">
      <c r="A309" s="1392"/>
      <c r="B309" s="1583"/>
      <c r="C309" s="1576"/>
      <c r="D309" s="710" t="s">
        <v>486</v>
      </c>
      <c r="E309" s="1301"/>
      <c r="F309" s="1304"/>
      <c r="G309" s="850">
        <f t="shared" si="140"/>
        <v>6</v>
      </c>
      <c r="H309" s="402">
        <f t="shared" si="152"/>
        <v>0</v>
      </c>
      <c r="I309" s="319"/>
      <c r="J309" s="319"/>
      <c r="K309" s="319"/>
      <c r="L309" s="338"/>
      <c r="M309" s="750">
        <f t="shared" si="150"/>
        <v>5</v>
      </c>
      <c r="N309" s="1030"/>
      <c r="O309" s="1030">
        <v>5</v>
      </c>
      <c r="P309" s="1035"/>
      <c r="Q309" s="392"/>
      <c r="R309" s="1031"/>
      <c r="S309" s="1032"/>
      <c r="T309" s="1030"/>
      <c r="U309" s="1030">
        <v>5</v>
      </c>
      <c r="V309" s="1030"/>
      <c r="W309" s="1030"/>
      <c r="X309" s="1034"/>
      <c r="Y309" s="1025">
        <v>5</v>
      </c>
      <c r="Z309" s="1026"/>
      <c r="AA309" s="1027"/>
      <c r="AB309" s="1028"/>
      <c r="AC309" s="1028"/>
      <c r="AD309" s="1028">
        <v>1</v>
      </c>
      <c r="AE309" s="1028">
        <v>2</v>
      </c>
      <c r="AF309" s="1029"/>
      <c r="AG309" s="1019">
        <v>44.8</v>
      </c>
      <c r="AH309" s="838">
        <v>17.8</v>
      </c>
      <c r="AI309" s="325">
        <v>89.6</v>
      </c>
      <c r="AJ309" s="390">
        <f>SUM(AK309:AM309)</f>
        <v>5</v>
      </c>
      <c r="AK309" s="327">
        <v>2</v>
      </c>
      <c r="AL309" s="328">
        <v>2</v>
      </c>
      <c r="AM309" s="329">
        <v>1</v>
      </c>
      <c r="AN309" s="330" t="s">
        <v>97</v>
      </c>
      <c r="AO309" s="328" t="s">
        <v>97</v>
      </c>
      <c r="AP309" s="329" t="s">
        <v>97</v>
      </c>
      <c r="AQ309" s="330" t="s">
        <v>97</v>
      </c>
      <c r="AR309" s="328" t="s">
        <v>97</v>
      </c>
      <c r="AS309" s="328" t="s">
        <v>97</v>
      </c>
      <c r="AT309" s="328" t="s">
        <v>97</v>
      </c>
      <c r="AU309" s="331" t="s">
        <v>97</v>
      </c>
      <c r="AV309" s="391">
        <f t="shared" si="151"/>
        <v>1</v>
      </c>
      <c r="AW309" s="404"/>
      <c r="AX309" s="404"/>
      <c r="AY309" s="404"/>
      <c r="AZ309" s="404"/>
      <c r="BA309" s="404"/>
      <c r="BB309" s="404"/>
      <c r="BC309" s="404"/>
      <c r="BD309" s="404"/>
      <c r="BE309" s="405">
        <v>1</v>
      </c>
    </row>
    <row r="310" spans="1:57" ht="31.5" x14ac:dyDescent="0.25">
      <c r="A310" s="1392"/>
      <c r="B310" s="1583"/>
      <c r="C310" s="1576"/>
      <c r="D310" s="710" t="s">
        <v>15</v>
      </c>
      <c r="E310" s="1301"/>
      <c r="F310" s="1304"/>
      <c r="G310" s="850">
        <f t="shared" si="140"/>
        <v>156</v>
      </c>
      <c r="H310" s="402">
        <f t="shared" si="152"/>
        <v>4</v>
      </c>
      <c r="I310" s="319">
        <v>3</v>
      </c>
      <c r="J310" s="319">
        <v>1</v>
      </c>
      <c r="K310" s="319"/>
      <c r="L310" s="338"/>
      <c r="M310" s="750">
        <f t="shared" si="150"/>
        <v>151</v>
      </c>
      <c r="N310" s="1030">
        <v>140</v>
      </c>
      <c r="O310" s="1030"/>
      <c r="P310" s="1030"/>
      <c r="Q310" s="1030"/>
      <c r="R310" s="1031">
        <v>11</v>
      </c>
      <c r="S310" s="1032">
        <v>3</v>
      </c>
      <c r="T310" s="1030">
        <v>4</v>
      </c>
      <c r="U310" s="1030"/>
      <c r="V310" s="1030">
        <v>139</v>
      </c>
      <c r="W310" s="1030">
        <v>5</v>
      </c>
      <c r="X310" s="1034"/>
      <c r="Y310" s="1025">
        <v>130</v>
      </c>
      <c r="Z310" s="1026">
        <v>21</v>
      </c>
      <c r="AA310" s="1027"/>
      <c r="AB310" s="1028">
        <v>28</v>
      </c>
      <c r="AC310" s="1028">
        <v>25</v>
      </c>
      <c r="AD310" s="1028">
        <v>31</v>
      </c>
      <c r="AE310" s="1028">
        <v>115</v>
      </c>
      <c r="AF310" s="1029">
        <v>30</v>
      </c>
      <c r="AG310" s="1019">
        <v>42.5</v>
      </c>
      <c r="AH310" s="838">
        <v>22.2</v>
      </c>
      <c r="AI310" s="325">
        <v>115</v>
      </c>
      <c r="AJ310" s="390">
        <f>SUM(AQ310:AU310)</f>
        <v>151</v>
      </c>
      <c r="AK310" s="327" t="s">
        <v>98</v>
      </c>
      <c r="AL310" s="328" t="s">
        <v>98</v>
      </c>
      <c r="AM310" s="329" t="s">
        <v>98</v>
      </c>
      <c r="AN310" s="330" t="s">
        <v>97</v>
      </c>
      <c r="AO310" s="328" t="s">
        <v>97</v>
      </c>
      <c r="AP310" s="329" t="s">
        <v>97</v>
      </c>
      <c r="AQ310" s="330">
        <v>7</v>
      </c>
      <c r="AR310" s="328">
        <v>17</v>
      </c>
      <c r="AS310" s="328">
        <v>62</v>
      </c>
      <c r="AT310" s="328">
        <v>48</v>
      </c>
      <c r="AU310" s="331">
        <v>17</v>
      </c>
      <c r="AV310" s="391">
        <f t="shared" si="151"/>
        <v>5</v>
      </c>
      <c r="AW310" s="404"/>
      <c r="AX310" s="404"/>
      <c r="AY310" s="404"/>
      <c r="AZ310" s="404"/>
      <c r="BA310" s="404"/>
      <c r="BB310" s="404"/>
      <c r="BC310" s="404">
        <v>2</v>
      </c>
      <c r="BD310" s="404">
        <v>1</v>
      </c>
      <c r="BE310" s="405">
        <v>2</v>
      </c>
    </row>
    <row r="311" spans="1:57" ht="32.25" thickBot="1" x14ac:dyDescent="0.3">
      <c r="A311" s="1392"/>
      <c r="B311" s="1591"/>
      <c r="C311" s="1578"/>
      <c r="D311" s="1657" t="s">
        <v>491</v>
      </c>
      <c r="E311" s="1302"/>
      <c r="F311" s="1305"/>
      <c r="G311" s="851">
        <f t="shared" si="140"/>
        <v>0</v>
      </c>
      <c r="H311" s="160">
        <f t="shared" si="152"/>
        <v>0</v>
      </c>
      <c r="I311" s="92"/>
      <c r="J311" s="92"/>
      <c r="K311" s="92"/>
      <c r="L311" s="101"/>
      <c r="M311" s="857">
        <f t="shared" si="150"/>
        <v>0</v>
      </c>
      <c r="N311" s="1036"/>
      <c r="O311" s="1036"/>
      <c r="P311" s="1036"/>
      <c r="Q311" s="1036"/>
      <c r="R311" s="1037"/>
      <c r="S311" s="1038"/>
      <c r="T311" s="1039"/>
      <c r="U311" s="1039"/>
      <c r="V311" s="1039"/>
      <c r="W311" s="1039"/>
      <c r="X311" s="1040"/>
      <c r="Y311" s="1041"/>
      <c r="Z311" s="1034"/>
      <c r="AA311" s="1019"/>
      <c r="AB311" s="837"/>
      <c r="AC311" s="837"/>
      <c r="AD311" s="837"/>
      <c r="AE311" s="837"/>
      <c r="AF311" s="838"/>
      <c r="AG311" s="1042"/>
      <c r="AH311" s="1043"/>
      <c r="AI311" s="100"/>
      <c r="AJ311" s="170">
        <f>SUM(AQ311:AU311)</f>
        <v>0</v>
      </c>
      <c r="AK311" s="345" t="s">
        <v>97</v>
      </c>
      <c r="AL311" s="97" t="s">
        <v>97</v>
      </c>
      <c r="AM311" s="98" t="s">
        <v>97</v>
      </c>
      <c r="AN311" s="99" t="s">
        <v>97</v>
      </c>
      <c r="AO311" s="97" t="s">
        <v>98</v>
      </c>
      <c r="AP311" s="98" t="s">
        <v>98</v>
      </c>
      <c r="AQ311" s="100"/>
      <c r="AR311" s="92"/>
      <c r="AS311" s="92"/>
      <c r="AT311" s="92"/>
      <c r="AU311" s="101"/>
      <c r="AV311" s="165">
        <f t="shared" si="151"/>
        <v>0</v>
      </c>
      <c r="AW311" s="128"/>
      <c r="AX311" s="128"/>
      <c r="AY311" s="128"/>
      <c r="AZ311" s="128"/>
      <c r="BA311" s="128"/>
      <c r="BB311" s="128"/>
      <c r="BC311" s="128"/>
      <c r="BD311" s="128"/>
      <c r="BE311" s="129"/>
    </row>
    <row r="312" spans="1:57" ht="31.9" customHeight="1" thickBot="1" x14ac:dyDescent="0.3">
      <c r="A312" s="1392"/>
      <c r="B312" s="1595" t="s">
        <v>617</v>
      </c>
      <c r="C312" s="1575" t="s">
        <v>369</v>
      </c>
      <c r="D312" s="709" t="s">
        <v>485</v>
      </c>
      <c r="E312" s="1300">
        <v>100</v>
      </c>
      <c r="F312" s="1303">
        <f>E312-SUM(M312:M316)</f>
        <v>1</v>
      </c>
      <c r="G312" s="852">
        <f t="shared" si="140"/>
        <v>40</v>
      </c>
      <c r="H312" s="147">
        <f t="shared" si="152"/>
        <v>3</v>
      </c>
      <c r="I312" s="72">
        <v>3</v>
      </c>
      <c r="J312" s="72"/>
      <c r="K312" s="72"/>
      <c r="L312" s="75"/>
      <c r="M312" s="199">
        <f t="shared" si="150"/>
        <v>40</v>
      </c>
      <c r="N312" s="1020">
        <v>39</v>
      </c>
      <c r="O312" s="119"/>
      <c r="P312" s="119">
        <v>1</v>
      </c>
      <c r="Q312" s="1020"/>
      <c r="R312" s="1024"/>
      <c r="S312" s="1025"/>
      <c r="T312" s="1025"/>
      <c r="U312" s="1025"/>
      <c r="V312" s="1044">
        <v>37</v>
      </c>
      <c r="W312" s="1044">
        <v>2</v>
      </c>
      <c r="X312" s="1026">
        <v>1</v>
      </c>
      <c r="Y312" s="1022">
        <v>37</v>
      </c>
      <c r="Z312" s="1024">
        <v>3</v>
      </c>
      <c r="AA312" s="1045"/>
      <c r="AB312" s="835">
        <v>4</v>
      </c>
      <c r="AC312" s="835">
        <v>4</v>
      </c>
      <c r="AD312" s="835">
        <v>12</v>
      </c>
      <c r="AE312" s="835">
        <v>12</v>
      </c>
      <c r="AF312" s="836"/>
      <c r="AG312" s="1045">
        <v>37</v>
      </c>
      <c r="AH312" s="1046">
        <v>17</v>
      </c>
      <c r="AI312" s="143">
        <v>9.6999999999999993</v>
      </c>
      <c r="AJ312" s="151">
        <f>SUM(AN312:AP312)</f>
        <v>40</v>
      </c>
      <c r="AK312" s="76" t="s">
        <v>97</v>
      </c>
      <c r="AL312" s="77" t="s">
        <v>97</v>
      </c>
      <c r="AM312" s="78" t="s">
        <v>97</v>
      </c>
      <c r="AN312" s="74"/>
      <c r="AO312" s="72">
        <v>38</v>
      </c>
      <c r="AP312" s="73">
        <v>2</v>
      </c>
      <c r="AQ312" s="79" t="s">
        <v>97</v>
      </c>
      <c r="AR312" s="77" t="s">
        <v>97</v>
      </c>
      <c r="AS312" s="77" t="s">
        <v>97</v>
      </c>
      <c r="AT312" s="77" t="s">
        <v>97</v>
      </c>
      <c r="AU312" s="78" t="s">
        <v>97</v>
      </c>
      <c r="AV312" s="166">
        <f t="shared" si="151"/>
        <v>0</v>
      </c>
      <c r="AW312" s="167"/>
      <c r="AX312" s="167"/>
      <c r="AY312" s="167"/>
      <c r="AZ312" s="167"/>
      <c r="BA312" s="167"/>
      <c r="BB312" s="167"/>
      <c r="BC312" s="167"/>
      <c r="BD312" s="167"/>
      <c r="BE312" s="130"/>
    </row>
    <row r="313" spans="1:57" ht="48" thickBot="1" x14ac:dyDescent="0.3">
      <c r="A313" s="1392"/>
      <c r="B313" s="1596"/>
      <c r="C313" s="1576"/>
      <c r="D313" s="710" t="s">
        <v>490</v>
      </c>
      <c r="E313" s="1301"/>
      <c r="F313" s="1304"/>
      <c r="G313" s="850">
        <f t="shared" si="140"/>
        <v>0</v>
      </c>
      <c r="H313" s="402">
        <f t="shared" si="152"/>
        <v>0</v>
      </c>
      <c r="I313" s="319"/>
      <c r="J313" s="319"/>
      <c r="K313" s="319"/>
      <c r="L313" s="338"/>
      <c r="M313" s="750">
        <f t="shared" si="150"/>
        <v>0</v>
      </c>
      <c r="N313" s="1030"/>
      <c r="O313" s="1030"/>
      <c r="P313" s="1030"/>
      <c r="Q313" s="1030"/>
      <c r="R313" s="1034"/>
      <c r="S313" s="1025"/>
      <c r="T313" s="1025"/>
      <c r="U313" s="1025"/>
      <c r="V313" s="1044"/>
      <c r="W313" s="1044"/>
      <c r="X313" s="1026"/>
      <c r="Y313" s="1047"/>
      <c r="Z313" s="1026"/>
      <c r="AA313" s="1027"/>
      <c r="AB313" s="1028"/>
      <c r="AC313" s="1028"/>
      <c r="AD313" s="1028"/>
      <c r="AE313" s="1028"/>
      <c r="AF313" s="1029"/>
      <c r="AG313" s="1019"/>
      <c r="AH313" s="1048"/>
      <c r="AI313" s="337"/>
      <c r="AJ313" s="390">
        <f>SUM(AN313:AP313)</f>
        <v>0</v>
      </c>
      <c r="AK313" s="327" t="s">
        <v>98</v>
      </c>
      <c r="AL313" s="328" t="s">
        <v>98</v>
      </c>
      <c r="AM313" s="329" t="s">
        <v>98</v>
      </c>
      <c r="AN313" s="330"/>
      <c r="AO313" s="328"/>
      <c r="AP313" s="329"/>
      <c r="AQ313" s="330" t="s">
        <v>97</v>
      </c>
      <c r="AR313" s="328" t="s">
        <v>97</v>
      </c>
      <c r="AS313" s="328" t="s">
        <v>97</v>
      </c>
      <c r="AT313" s="328" t="s">
        <v>97</v>
      </c>
      <c r="AU313" s="329" t="s">
        <v>97</v>
      </c>
      <c r="AV313" s="168">
        <f t="shared" si="151"/>
        <v>0</v>
      </c>
      <c r="AW313" s="167"/>
      <c r="AX313" s="167"/>
      <c r="AY313" s="167"/>
      <c r="AZ313" s="167"/>
      <c r="BA313" s="167"/>
      <c r="BB313" s="167"/>
      <c r="BC313" s="167"/>
      <c r="BD313" s="167"/>
      <c r="BE313" s="130"/>
    </row>
    <row r="314" spans="1:57" ht="32.25" thickBot="1" x14ac:dyDescent="0.3">
      <c r="A314" s="1392"/>
      <c r="B314" s="1596"/>
      <c r="C314" s="1576"/>
      <c r="D314" s="710" t="s">
        <v>486</v>
      </c>
      <c r="E314" s="1301"/>
      <c r="F314" s="1304"/>
      <c r="G314" s="850">
        <f t="shared" si="140"/>
        <v>0</v>
      </c>
      <c r="H314" s="402">
        <f t="shared" si="152"/>
        <v>0</v>
      </c>
      <c r="I314" s="319"/>
      <c r="J314" s="319"/>
      <c r="K314" s="319"/>
      <c r="L314" s="338"/>
      <c r="M314" s="750">
        <f t="shared" si="150"/>
        <v>0</v>
      </c>
      <c r="N314" s="1030"/>
      <c r="O314" s="1030"/>
      <c r="P314" s="1030"/>
      <c r="Q314" s="1030"/>
      <c r="R314" s="1034"/>
      <c r="S314" s="1025"/>
      <c r="T314" s="1025"/>
      <c r="U314" s="1025"/>
      <c r="V314" s="1044"/>
      <c r="W314" s="1044"/>
      <c r="X314" s="1026"/>
      <c r="Y314" s="1047"/>
      <c r="Z314" s="1026"/>
      <c r="AA314" s="1027"/>
      <c r="AB314" s="1028"/>
      <c r="AC314" s="1028"/>
      <c r="AD314" s="1028"/>
      <c r="AE314" s="1028"/>
      <c r="AF314" s="1029"/>
      <c r="AG314" s="1019"/>
      <c r="AH314" s="1048"/>
      <c r="AI314" s="337"/>
      <c r="AJ314" s="390">
        <f>SUM(AK314:AM314)</f>
        <v>0</v>
      </c>
      <c r="AK314" s="327"/>
      <c r="AL314" s="328"/>
      <c r="AM314" s="329"/>
      <c r="AN314" s="330" t="s">
        <v>97</v>
      </c>
      <c r="AO314" s="328" t="s">
        <v>97</v>
      </c>
      <c r="AP314" s="329" t="s">
        <v>97</v>
      </c>
      <c r="AQ314" s="330" t="s">
        <v>97</v>
      </c>
      <c r="AR314" s="328" t="s">
        <v>97</v>
      </c>
      <c r="AS314" s="328" t="s">
        <v>97</v>
      </c>
      <c r="AT314" s="328" t="s">
        <v>97</v>
      </c>
      <c r="AU314" s="329" t="s">
        <v>97</v>
      </c>
      <c r="AV314" s="168">
        <f t="shared" si="151"/>
        <v>0</v>
      </c>
      <c r="AW314" s="167"/>
      <c r="AX314" s="167"/>
      <c r="AY314" s="167"/>
      <c r="AZ314" s="167"/>
      <c r="BA314" s="167"/>
      <c r="BB314" s="167"/>
      <c r="BC314" s="167"/>
      <c r="BD314" s="167"/>
      <c r="BE314" s="130"/>
    </row>
    <row r="315" spans="1:57" ht="32.25" thickBot="1" x14ac:dyDescent="0.3">
      <c r="A315" s="1392"/>
      <c r="B315" s="1596"/>
      <c r="C315" s="1576"/>
      <c r="D315" s="710" t="s">
        <v>15</v>
      </c>
      <c r="E315" s="1301"/>
      <c r="F315" s="1304"/>
      <c r="G315" s="850">
        <f t="shared" si="140"/>
        <v>60</v>
      </c>
      <c r="H315" s="402">
        <f t="shared" si="152"/>
        <v>4</v>
      </c>
      <c r="I315" s="319">
        <v>4</v>
      </c>
      <c r="J315" s="319"/>
      <c r="K315" s="319"/>
      <c r="L315" s="338"/>
      <c r="M315" s="750">
        <f t="shared" si="150"/>
        <v>59</v>
      </c>
      <c r="N315" s="1030">
        <v>59</v>
      </c>
      <c r="O315" s="1030"/>
      <c r="P315" s="1030"/>
      <c r="Q315" s="1030"/>
      <c r="R315" s="1034"/>
      <c r="S315" s="1025">
        <v>5</v>
      </c>
      <c r="T315" s="1025"/>
      <c r="U315" s="1025"/>
      <c r="V315" s="1044">
        <v>50</v>
      </c>
      <c r="W315" s="1044">
        <v>4</v>
      </c>
      <c r="X315" s="1026"/>
      <c r="Y315" s="1047">
        <v>54</v>
      </c>
      <c r="Z315" s="1026">
        <v>5</v>
      </c>
      <c r="AA315" s="1027"/>
      <c r="AB315" s="1028">
        <v>12</v>
      </c>
      <c r="AC315" s="1028">
        <v>12</v>
      </c>
      <c r="AD315" s="1028">
        <v>21</v>
      </c>
      <c r="AE315" s="1028">
        <v>21</v>
      </c>
      <c r="AF315" s="1029">
        <v>3</v>
      </c>
      <c r="AG315" s="1019">
        <v>38</v>
      </c>
      <c r="AH315" s="1048">
        <v>18</v>
      </c>
      <c r="AI315" s="337">
        <v>94.1</v>
      </c>
      <c r="AJ315" s="390">
        <f>SUM(AQ315:AU315)</f>
        <v>59</v>
      </c>
      <c r="AK315" s="327" t="s">
        <v>98</v>
      </c>
      <c r="AL315" s="328" t="s">
        <v>98</v>
      </c>
      <c r="AM315" s="329" t="s">
        <v>98</v>
      </c>
      <c r="AN315" s="330" t="s">
        <v>97</v>
      </c>
      <c r="AO315" s="328" t="s">
        <v>97</v>
      </c>
      <c r="AP315" s="329" t="s">
        <v>97</v>
      </c>
      <c r="AQ315" s="330">
        <v>6</v>
      </c>
      <c r="AR315" s="328">
        <v>15</v>
      </c>
      <c r="AS315" s="328">
        <v>25</v>
      </c>
      <c r="AT315" s="328">
        <v>13</v>
      </c>
      <c r="AU315" s="329"/>
      <c r="AV315" s="168">
        <f t="shared" si="151"/>
        <v>1</v>
      </c>
      <c r="AW315" s="167"/>
      <c r="AX315" s="167"/>
      <c r="AY315" s="167"/>
      <c r="AZ315" s="167"/>
      <c r="BA315" s="167"/>
      <c r="BB315" s="167"/>
      <c r="BC315" s="167">
        <v>1</v>
      </c>
      <c r="BD315" s="167"/>
      <c r="BE315" s="130"/>
    </row>
    <row r="316" spans="1:57" ht="32.25" thickBot="1" x14ac:dyDescent="0.3">
      <c r="A316" s="1392"/>
      <c r="B316" s="1597"/>
      <c r="C316" s="1587"/>
      <c r="D316" s="711" t="s">
        <v>491</v>
      </c>
      <c r="E316" s="1302"/>
      <c r="F316" s="1305"/>
      <c r="G316" s="851">
        <f t="shared" si="140"/>
        <v>0</v>
      </c>
      <c r="H316" s="160">
        <f t="shared" si="152"/>
        <v>0</v>
      </c>
      <c r="I316" s="92"/>
      <c r="J316" s="92"/>
      <c r="K316" s="92"/>
      <c r="L316" s="101"/>
      <c r="M316" s="210">
        <f t="shared" si="150"/>
        <v>0</v>
      </c>
      <c r="N316" s="1039"/>
      <c r="O316" s="1039"/>
      <c r="P316" s="1039"/>
      <c r="Q316" s="1039"/>
      <c r="R316" s="1040"/>
      <c r="S316" s="1041"/>
      <c r="T316" s="1041"/>
      <c r="U316" s="1041"/>
      <c r="V316" s="1030"/>
      <c r="W316" s="1030"/>
      <c r="X316" s="1034"/>
      <c r="Y316" s="1032"/>
      <c r="Z316" s="1034"/>
      <c r="AA316" s="1019"/>
      <c r="AB316" s="837"/>
      <c r="AC316" s="837"/>
      <c r="AD316" s="837"/>
      <c r="AE316" s="837"/>
      <c r="AF316" s="838"/>
      <c r="AG316" s="1049"/>
      <c r="AH316" s="1050"/>
      <c r="AI316" s="831"/>
      <c r="AJ316" s="393">
        <f>SUM(AQ316:AU316)</f>
        <v>0</v>
      </c>
      <c r="AK316" s="345" t="s">
        <v>97</v>
      </c>
      <c r="AL316" s="97" t="s">
        <v>97</v>
      </c>
      <c r="AM316" s="98" t="s">
        <v>97</v>
      </c>
      <c r="AN316" s="99" t="s">
        <v>97</v>
      </c>
      <c r="AO316" s="97" t="s">
        <v>98</v>
      </c>
      <c r="AP316" s="98" t="s">
        <v>98</v>
      </c>
      <c r="AQ316" s="100"/>
      <c r="AR316" s="92"/>
      <c r="AS316" s="92"/>
      <c r="AT316" s="92"/>
      <c r="AU316" s="93"/>
      <c r="AV316" s="168">
        <f t="shared" si="151"/>
        <v>0</v>
      </c>
      <c r="AW316" s="404"/>
      <c r="AX316" s="404"/>
      <c r="AY316" s="404"/>
      <c r="AZ316" s="404"/>
      <c r="BA316" s="404"/>
      <c r="BB316" s="404"/>
      <c r="BC316" s="404"/>
      <c r="BD316" s="404"/>
      <c r="BE316" s="405"/>
    </row>
    <row r="317" spans="1:57" ht="31.9" customHeight="1" thickBot="1" x14ac:dyDescent="0.3">
      <c r="A317" s="1392"/>
      <c r="B317" s="1598" t="s">
        <v>618</v>
      </c>
      <c r="C317" s="1575" t="s">
        <v>371</v>
      </c>
      <c r="D317" s="709" t="s">
        <v>485</v>
      </c>
      <c r="E317" s="1300">
        <v>40</v>
      </c>
      <c r="F317" s="1303">
        <f>E317-SUM(M317:M321)</f>
        <v>3</v>
      </c>
      <c r="G317" s="852">
        <f t="shared" si="140"/>
        <v>0</v>
      </c>
      <c r="H317" s="147">
        <f t="shared" si="152"/>
        <v>0</v>
      </c>
      <c r="I317" s="72"/>
      <c r="J317" s="72"/>
      <c r="K317" s="72"/>
      <c r="L317" s="75"/>
      <c r="M317" s="199">
        <f t="shared" si="150"/>
        <v>0</v>
      </c>
      <c r="N317" s="1020"/>
      <c r="O317" s="1020"/>
      <c r="P317" s="1020"/>
      <c r="Q317" s="1020"/>
      <c r="R317" s="1024"/>
      <c r="S317" s="1051"/>
      <c r="T317" s="1051"/>
      <c r="U317" s="1051"/>
      <c r="V317" s="1020"/>
      <c r="W317" s="1020"/>
      <c r="X317" s="1024"/>
      <c r="Y317" s="1022"/>
      <c r="Z317" s="1024"/>
      <c r="AA317" s="1045"/>
      <c r="AB317" s="835"/>
      <c r="AC317" s="835"/>
      <c r="AD317" s="835"/>
      <c r="AE317" s="835"/>
      <c r="AF317" s="836"/>
      <c r="AG317" s="1045"/>
      <c r="AH317" s="1046"/>
      <c r="AI317" s="143"/>
      <c r="AJ317" s="151">
        <f>SUM(AN317:AP317)</f>
        <v>0</v>
      </c>
      <c r="AK317" s="76" t="s">
        <v>97</v>
      </c>
      <c r="AL317" s="77" t="s">
        <v>97</v>
      </c>
      <c r="AM317" s="78" t="s">
        <v>97</v>
      </c>
      <c r="AN317" s="74"/>
      <c r="AO317" s="72"/>
      <c r="AP317" s="73"/>
      <c r="AQ317" s="79" t="s">
        <v>97</v>
      </c>
      <c r="AR317" s="77" t="s">
        <v>97</v>
      </c>
      <c r="AS317" s="77" t="s">
        <v>97</v>
      </c>
      <c r="AT317" s="77" t="s">
        <v>97</v>
      </c>
      <c r="AU317" s="78" t="s">
        <v>97</v>
      </c>
      <c r="AV317" s="152">
        <f t="shared" si="151"/>
        <v>0</v>
      </c>
      <c r="AW317" s="120"/>
      <c r="AX317" s="120"/>
      <c r="AY317" s="120"/>
      <c r="AZ317" s="120"/>
      <c r="BA317" s="120"/>
      <c r="BB317" s="120"/>
      <c r="BC317" s="120"/>
      <c r="BD317" s="120"/>
      <c r="BE317" s="121"/>
    </row>
    <row r="318" spans="1:57" ht="48" thickBot="1" x14ac:dyDescent="0.3">
      <c r="A318" s="1392"/>
      <c r="B318" s="1599"/>
      <c r="C318" s="1576"/>
      <c r="D318" s="710" t="s">
        <v>490</v>
      </c>
      <c r="E318" s="1301"/>
      <c r="F318" s="1304"/>
      <c r="G318" s="850">
        <f t="shared" si="140"/>
        <v>0</v>
      </c>
      <c r="H318" s="402">
        <f t="shared" si="152"/>
        <v>0</v>
      </c>
      <c r="I318" s="319"/>
      <c r="J318" s="319"/>
      <c r="K318" s="319"/>
      <c r="L318" s="338"/>
      <c r="M318" s="750">
        <f t="shared" si="150"/>
        <v>0</v>
      </c>
      <c r="N318" s="1030"/>
      <c r="O318" s="1030"/>
      <c r="P318" s="1030"/>
      <c r="Q318" s="1030"/>
      <c r="R318" s="1034"/>
      <c r="S318" s="1025"/>
      <c r="T318" s="1025"/>
      <c r="U318" s="1025"/>
      <c r="V318" s="1044"/>
      <c r="W318" s="1044"/>
      <c r="X318" s="1026"/>
      <c r="Y318" s="1047"/>
      <c r="Z318" s="1026"/>
      <c r="AA318" s="1027"/>
      <c r="AB318" s="1028"/>
      <c r="AC318" s="1028"/>
      <c r="AD318" s="1028"/>
      <c r="AE318" s="1028"/>
      <c r="AF318" s="1029"/>
      <c r="AG318" s="1019"/>
      <c r="AH318" s="1048"/>
      <c r="AI318" s="337"/>
      <c r="AJ318" s="390">
        <f>SUM(AN318:AP318)</f>
        <v>0</v>
      </c>
      <c r="AK318" s="327" t="s">
        <v>98</v>
      </c>
      <c r="AL318" s="328" t="s">
        <v>98</v>
      </c>
      <c r="AM318" s="329" t="s">
        <v>98</v>
      </c>
      <c r="AN318" s="330"/>
      <c r="AO318" s="328"/>
      <c r="AP318" s="329"/>
      <c r="AQ318" s="330" t="s">
        <v>97</v>
      </c>
      <c r="AR318" s="328" t="s">
        <v>97</v>
      </c>
      <c r="AS318" s="328" t="s">
        <v>97</v>
      </c>
      <c r="AT318" s="328" t="s">
        <v>97</v>
      </c>
      <c r="AU318" s="329" t="s">
        <v>97</v>
      </c>
      <c r="AV318" s="152">
        <f t="shared" si="151"/>
        <v>0</v>
      </c>
      <c r="AW318" s="167"/>
      <c r="AX318" s="167"/>
      <c r="AY318" s="167"/>
      <c r="AZ318" s="167"/>
      <c r="BA318" s="167"/>
      <c r="BB318" s="167"/>
      <c r="BC318" s="167"/>
      <c r="BD318" s="167"/>
      <c r="BE318" s="130"/>
    </row>
    <row r="319" spans="1:57" ht="32.25" thickBot="1" x14ac:dyDescent="0.3">
      <c r="A319" s="1392"/>
      <c r="B319" s="1599"/>
      <c r="C319" s="1576"/>
      <c r="D319" s="710" t="s">
        <v>486</v>
      </c>
      <c r="E319" s="1301"/>
      <c r="F319" s="1304"/>
      <c r="G319" s="850">
        <f t="shared" si="140"/>
        <v>0</v>
      </c>
      <c r="H319" s="402">
        <f t="shared" si="152"/>
        <v>0</v>
      </c>
      <c r="I319" s="319"/>
      <c r="J319" s="319"/>
      <c r="K319" s="319"/>
      <c r="L319" s="338"/>
      <c r="M319" s="750">
        <f t="shared" si="150"/>
        <v>0</v>
      </c>
      <c r="N319" s="1030"/>
      <c r="O319" s="1030"/>
      <c r="P319" s="1030"/>
      <c r="Q319" s="1030"/>
      <c r="R319" s="1034"/>
      <c r="S319" s="1025"/>
      <c r="T319" s="1025"/>
      <c r="U319" s="1025"/>
      <c r="V319" s="1044"/>
      <c r="W319" s="1044"/>
      <c r="X319" s="1026"/>
      <c r="Y319" s="1047"/>
      <c r="Z319" s="1026"/>
      <c r="AA319" s="1027"/>
      <c r="AB319" s="1028"/>
      <c r="AC319" s="1028"/>
      <c r="AD319" s="1028"/>
      <c r="AE319" s="1028"/>
      <c r="AF319" s="1029"/>
      <c r="AG319" s="1019"/>
      <c r="AH319" s="1048"/>
      <c r="AI319" s="337"/>
      <c r="AJ319" s="390">
        <f>SUM(AK319:AM319)</f>
        <v>0</v>
      </c>
      <c r="AK319" s="327"/>
      <c r="AL319" s="328"/>
      <c r="AM319" s="329"/>
      <c r="AN319" s="330" t="s">
        <v>97</v>
      </c>
      <c r="AO319" s="328" t="s">
        <v>97</v>
      </c>
      <c r="AP319" s="329" t="s">
        <v>97</v>
      </c>
      <c r="AQ319" s="330" t="s">
        <v>97</v>
      </c>
      <c r="AR319" s="328" t="s">
        <v>97</v>
      </c>
      <c r="AS319" s="328" t="s">
        <v>97</v>
      </c>
      <c r="AT319" s="328" t="s">
        <v>97</v>
      </c>
      <c r="AU319" s="329" t="s">
        <v>97</v>
      </c>
      <c r="AV319" s="152">
        <f t="shared" si="151"/>
        <v>0</v>
      </c>
      <c r="AW319" s="167"/>
      <c r="AX319" s="167"/>
      <c r="AY319" s="167"/>
      <c r="AZ319" s="167"/>
      <c r="BA319" s="167"/>
      <c r="BB319" s="167"/>
      <c r="BC319" s="167"/>
      <c r="BD319" s="167"/>
      <c r="BE319" s="130"/>
    </row>
    <row r="320" spans="1:57" ht="32.25" thickBot="1" x14ac:dyDescent="0.3">
      <c r="A320" s="1392"/>
      <c r="B320" s="1599"/>
      <c r="C320" s="1576"/>
      <c r="D320" s="710" t="s">
        <v>15</v>
      </c>
      <c r="E320" s="1301"/>
      <c r="F320" s="1304"/>
      <c r="G320" s="850">
        <f t="shared" si="140"/>
        <v>39</v>
      </c>
      <c r="H320" s="402">
        <f t="shared" si="152"/>
        <v>0</v>
      </c>
      <c r="I320" s="319"/>
      <c r="J320" s="319"/>
      <c r="K320" s="319"/>
      <c r="L320" s="338"/>
      <c r="M320" s="750">
        <f t="shared" si="150"/>
        <v>37</v>
      </c>
      <c r="N320" s="1030">
        <v>12</v>
      </c>
      <c r="O320" s="1030"/>
      <c r="P320" s="1030"/>
      <c r="Q320" s="1030"/>
      <c r="R320" s="1034">
        <v>25</v>
      </c>
      <c r="S320" s="1025"/>
      <c r="T320" s="1025"/>
      <c r="U320" s="1025"/>
      <c r="V320" s="1044">
        <v>37</v>
      </c>
      <c r="W320" s="1044"/>
      <c r="X320" s="1026"/>
      <c r="Y320" s="1047">
        <v>37</v>
      </c>
      <c r="Z320" s="1026"/>
      <c r="AA320" s="1027"/>
      <c r="AB320" s="1028"/>
      <c r="AC320" s="1028"/>
      <c r="AD320" s="1028">
        <v>2</v>
      </c>
      <c r="AE320" s="1028">
        <v>1</v>
      </c>
      <c r="AF320" s="1029">
        <v>1</v>
      </c>
      <c r="AG320" s="1019">
        <v>40</v>
      </c>
      <c r="AH320" s="1048">
        <v>16</v>
      </c>
      <c r="AI320" s="337">
        <v>100</v>
      </c>
      <c r="AJ320" s="390">
        <f>SUM(AQ320:AU320)</f>
        <v>37</v>
      </c>
      <c r="AK320" s="327" t="s">
        <v>98</v>
      </c>
      <c r="AL320" s="328" t="s">
        <v>98</v>
      </c>
      <c r="AM320" s="329" t="s">
        <v>98</v>
      </c>
      <c r="AN320" s="330" t="s">
        <v>97</v>
      </c>
      <c r="AO320" s="328" t="s">
        <v>97</v>
      </c>
      <c r="AP320" s="329" t="s">
        <v>97</v>
      </c>
      <c r="AQ320" s="330">
        <v>4</v>
      </c>
      <c r="AR320" s="328">
        <v>5</v>
      </c>
      <c r="AS320" s="328">
        <v>17</v>
      </c>
      <c r="AT320" s="328">
        <v>11</v>
      </c>
      <c r="AU320" s="329"/>
      <c r="AV320" s="152">
        <f t="shared" si="151"/>
        <v>2</v>
      </c>
      <c r="AW320" s="167"/>
      <c r="AX320" s="167"/>
      <c r="AY320" s="167"/>
      <c r="AZ320" s="167"/>
      <c r="BA320" s="167"/>
      <c r="BB320" s="167"/>
      <c r="BC320" s="167"/>
      <c r="BD320" s="167"/>
      <c r="BE320" s="130">
        <v>2</v>
      </c>
    </row>
    <row r="321" spans="1:57" ht="32.25" thickBot="1" x14ac:dyDescent="0.3">
      <c r="A321" s="1392"/>
      <c r="B321" s="1597"/>
      <c r="C321" s="1587"/>
      <c r="D321" s="711" t="s">
        <v>491</v>
      </c>
      <c r="E321" s="1302"/>
      <c r="F321" s="1305"/>
      <c r="G321" s="851">
        <f t="shared" si="140"/>
        <v>0</v>
      </c>
      <c r="H321" s="160">
        <f t="shared" si="152"/>
        <v>0</v>
      </c>
      <c r="I321" s="92"/>
      <c r="J321" s="92"/>
      <c r="K321" s="92"/>
      <c r="L321" s="101"/>
      <c r="M321" s="210">
        <f t="shared" si="150"/>
        <v>0</v>
      </c>
      <c r="N321" s="1039"/>
      <c r="O321" s="1039"/>
      <c r="P321" s="1039"/>
      <c r="Q321" s="1039"/>
      <c r="R321" s="1040"/>
      <c r="S321" s="1052"/>
      <c r="T321" s="1052"/>
      <c r="U321" s="1052"/>
      <c r="V321" s="1039"/>
      <c r="W321" s="1039"/>
      <c r="X321" s="1040"/>
      <c r="Y321" s="1038"/>
      <c r="Z321" s="1040"/>
      <c r="AA321" s="1049"/>
      <c r="AB321" s="839"/>
      <c r="AC321" s="839"/>
      <c r="AD321" s="839"/>
      <c r="AE321" s="839"/>
      <c r="AF321" s="840"/>
      <c r="AG321" s="1049"/>
      <c r="AH321" s="1050"/>
      <c r="AI321" s="832"/>
      <c r="AJ321" s="170">
        <f>SUM(AQ321:AU321)</f>
        <v>0</v>
      </c>
      <c r="AK321" s="345" t="s">
        <v>97</v>
      </c>
      <c r="AL321" s="97" t="s">
        <v>97</v>
      </c>
      <c r="AM321" s="98" t="s">
        <v>97</v>
      </c>
      <c r="AN321" s="99" t="s">
        <v>97</v>
      </c>
      <c r="AO321" s="97" t="s">
        <v>98</v>
      </c>
      <c r="AP321" s="98" t="s">
        <v>98</v>
      </c>
      <c r="AQ321" s="100"/>
      <c r="AR321" s="92"/>
      <c r="AS321" s="92"/>
      <c r="AT321" s="92"/>
      <c r="AU321" s="93"/>
      <c r="AV321" s="171">
        <f t="shared" si="151"/>
        <v>0</v>
      </c>
      <c r="AW321" s="128"/>
      <c r="AX321" s="128"/>
      <c r="AY321" s="128"/>
      <c r="AZ321" s="128"/>
      <c r="BA321" s="128"/>
      <c r="BB321" s="128"/>
      <c r="BC321" s="128"/>
      <c r="BD321" s="128"/>
      <c r="BE321" s="129"/>
    </row>
    <row r="322" spans="1:57" ht="32.25" thickBot="1" x14ac:dyDescent="0.3">
      <c r="A322" s="1392"/>
      <c r="B322" s="1598" t="s">
        <v>303</v>
      </c>
      <c r="C322" s="1575" t="s">
        <v>369</v>
      </c>
      <c r="D322" s="709" t="s">
        <v>485</v>
      </c>
      <c r="E322" s="1300">
        <v>21</v>
      </c>
      <c r="F322" s="1303">
        <f>E322-SUM(M322:M326)</f>
        <v>5</v>
      </c>
      <c r="G322" s="852">
        <f t="shared" si="140"/>
        <v>0</v>
      </c>
      <c r="H322" s="147">
        <f t="shared" si="152"/>
        <v>0</v>
      </c>
      <c r="I322" s="72"/>
      <c r="J322" s="72"/>
      <c r="K322" s="72"/>
      <c r="L322" s="75"/>
      <c r="M322" s="199">
        <f t="shared" si="150"/>
        <v>0</v>
      </c>
      <c r="N322" s="1020"/>
      <c r="O322" s="1020"/>
      <c r="P322" s="1020"/>
      <c r="Q322" s="1020"/>
      <c r="R322" s="1024"/>
      <c r="S322" s="1051"/>
      <c r="T322" s="1051"/>
      <c r="U322" s="1051"/>
      <c r="V322" s="1020"/>
      <c r="W322" s="1020"/>
      <c r="X322" s="1024"/>
      <c r="Y322" s="1022"/>
      <c r="Z322" s="1024"/>
      <c r="AA322" s="1045"/>
      <c r="AB322" s="835"/>
      <c r="AC322" s="835"/>
      <c r="AD322" s="835"/>
      <c r="AE322" s="835"/>
      <c r="AF322" s="836"/>
      <c r="AG322" s="1045"/>
      <c r="AH322" s="1046"/>
      <c r="AI322" s="143"/>
      <c r="AJ322" s="151">
        <f>SUM(AN322:AP322)</f>
        <v>0</v>
      </c>
      <c r="AK322" s="76" t="s">
        <v>97</v>
      </c>
      <c r="AL322" s="77" t="s">
        <v>97</v>
      </c>
      <c r="AM322" s="78" t="s">
        <v>97</v>
      </c>
      <c r="AN322" s="74"/>
      <c r="AO322" s="72"/>
      <c r="AP322" s="73"/>
      <c r="AQ322" s="79" t="s">
        <v>97</v>
      </c>
      <c r="AR322" s="77" t="s">
        <v>97</v>
      </c>
      <c r="AS322" s="77" t="s">
        <v>97</v>
      </c>
      <c r="AT322" s="77" t="s">
        <v>97</v>
      </c>
      <c r="AU322" s="78" t="s">
        <v>97</v>
      </c>
      <c r="AV322" s="152">
        <f t="shared" si="151"/>
        <v>0</v>
      </c>
      <c r="AW322" s="120"/>
      <c r="AX322" s="120"/>
      <c r="AY322" s="120"/>
      <c r="AZ322" s="120"/>
      <c r="BA322" s="120"/>
      <c r="BB322" s="120"/>
      <c r="BC322" s="120"/>
      <c r="BD322" s="120"/>
      <c r="BE322" s="121"/>
    </row>
    <row r="323" spans="1:57" ht="48" thickBot="1" x14ac:dyDescent="0.3">
      <c r="A323" s="1392"/>
      <c r="B323" s="1599"/>
      <c r="C323" s="1576"/>
      <c r="D323" s="710" t="s">
        <v>490</v>
      </c>
      <c r="E323" s="1301"/>
      <c r="F323" s="1304"/>
      <c r="G323" s="850">
        <f t="shared" si="140"/>
        <v>0</v>
      </c>
      <c r="H323" s="402">
        <f t="shared" si="152"/>
        <v>0</v>
      </c>
      <c r="I323" s="319"/>
      <c r="J323" s="319"/>
      <c r="K323" s="319"/>
      <c r="L323" s="338"/>
      <c r="M323" s="750">
        <f t="shared" si="150"/>
        <v>0</v>
      </c>
      <c r="N323" s="1030"/>
      <c r="O323" s="1030"/>
      <c r="P323" s="1030"/>
      <c r="Q323" s="1030"/>
      <c r="R323" s="1034"/>
      <c r="S323" s="1025"/>
      <c r="T323" s="1025"/>
      <c r="U323" s="1025"/>
      <c r="V323" s="1044"/>
      <c r="W323" s="1044"/>
      <c r="X323" s="1026"/>
      <c r="Y323" s="1047"/>
      <c r="Z323" s="1026"/>
      <c r="AA323" s="1027"/>
      <c r="AB323" s="1028"/>
      <c r="AC323" s="1028"/>
      <c r="AD323" s="1028"/>
      <c r="AE323" s="1028"/>
      <c r="AF323" s="1029"/>
      <c r="AG323" s="1019"/>
      <c r="AH323" s="1048"/>
      <c r="AI323" s="337"/>
      <c r="AJ323" s="390">
        <f>SUM(AN323:AP323)</f>
        <v>0</v>
      </c>
      <c r="AK323" s="327" t="s">
        <v>98</v>
      </c>
      <c r="AL323" s="328" t="s">
        <v>98</v>
      </c>
      <c r="AM323" s="329" t="s">
        <v>98</v>
      </c>
      <c r="AN323" s="330"/>
      <c r="AO323" s="328"/>
      <c r="AP323" s="329"/>
      <c r="AQ323" s="330" t="s">
        <v>97</v>
      </c>
      <c r="AR323" s="328" t="s">
        <v>97</v>
      </c>
      <c r="AS323" s="328" t="s">
        <v>97</v>
      </c>
      <c r="AT323" s="328" t="s">
        <v>97</v>
      </c>
      <c r="AU323" s="329" t="s">
        <v>97</v>
      </c>
      <c r="AV323" s="152">
        <f t="shared" si="151"/>
        <v>0</v>
      </c>
      <c r="AW323" s="167"/>
      <c r="AX323" s="167"/>
      <c r="AY323" s="167"/>
      <c r="AZ323" s="167"/>
      <c r="BA323" s="167"/>
      <c r="BB323" s="167"/>
      <c r="BC323" s="167"/>
      <c r="BD323" s="167"/>
      <c r="BE323" s="130"/>
    </row>
    <row r="324" spans="1:57" ht="32.25" thickBot="1" x14ac:dyDescent="0.3">
      <c r="A324" s="1392"/>
      <c r="B324" s="1599"/>
      <c r="C324" s="1576"/>
      <c r="D324" s="710" t="s">
        <v>486</v>
      </c>
      <c r="E324" s="1301"/>
      <c r="F324" s="1304"/>
      <c r="G324" s="850">
        <f t="shared" si="140"/>
        <v>0</v>
      </c>
      <c r="H324" s="402">
        <f t="shared" si="152"/>
        <v>0</v>
      </c>
      <c r="I324" s="319"/>
      <c r="J324" s="319"/>
      <c r="K324" s="319"/>
      <c r="L324" s="338"/>
      <c r="M324" s="750">
        <f t="shared" si="150"/>
        <v>0</v>
      </c>
      <c r="N324" s="1030"/>
      <c r="O324" s="1030"/>
      <c r="P324" s="1030"/>
      <c r="Q324" s="1030"/>
      <c r="R324" s="1034"/>
      <c r="S324" s="1025"/>
      <c r="T324" s="1025"/>
      <c r="U324" s="1025"/>
      <c r="V324" s="1044"/>
      <c r="W324" s="1044"/>
      <c r="X324" s="1026"/>
      <c r="Y324" s="1047"/>
      <c r="Z324" s="1026"/>
      <c r="AA324" s="1027"/>
      <c r="AB324" s="1028"/>
      <c r="AC324" s="1028"/>
      <c r="AD324" s="1028"/>
      <c r="AE324" s="1028"/>
      <c r="AF324" s="1029"/>
      <c r="AG324" s="1019"/>
      <c r="AH324" s="1048"/>
      <c r="AI324" s="337"/>
      <c r="AJ324" s="390">
        <f>SUM(AK324:AM324)</f>
        <v>0</v>
      </c>
      <c r="AK324" s="327"/>
      <c r="AL324" s="328"/>
      <c r="AM324" s="329"/>
      <c r="AN324" s="330" t="s">
        <v>97</v>
      </c>
      <c r="AO324" s="328" t="s">
        <v>97</v>
      </c>
      <c r="AP324" s="329" t="s">
        <v>97</v>
      </c>
      <c r="AQ324" s="330" t="s">
        <v>97</v>
      </c>
      <c r="AR324" s="328" t="s">
        <v>97</v>
      </c>
      <c r="AS324" s="328" t="s">
        <v>97</v>
      </c>
      <c r="AT324" s="328" t="s">
        <v>97</v>
      </c>
      <c r="AU324" s="329" t="s">
        <v>97</v>
      </c>
      <c r="AV324" s="152">
        <f t="shared" si="151"/>
        <v>0</v>
      </c>
      <c r="AW324" s="167"/>
      <c r="AX324" s="167"/>
      <c r="AY324" s="167"/>
      <c r="AZ324" s="167"/>
      <c r="BA324" s="167"/>
      <c r="BB324" s="167"/>
      <c r="BC324" s="167"/>
      <c r="BD324" s="167"/>
      <c r="BE324" s="130"/>
    </row>
    <row r="325" spans="1:57" ht="32.25" thickBot="1" x14ac:dyDescent="0.3">
      <c r="A325" s="1392"/>
      <c r="B325" s="1599"/>
      <c r="C325" s="1576"/>
      <c r="D325" s="710" t="s">
        <v>15</v>
      </c>
      <c r="E325" s="1301"/>
      <c r="F325" s="1304"/>
      <c r="G325" s="850">
        <f t="shared" si="140"/>
        <v>18</v>
      </c>
      <c r="H325" s="402">
        <f t="shared" si="152"/>
        <v>2</v>
      </c>
      <c r="I325" s="319">
        <v>1</v>
      </c>
      <c r="J325" s="319"/>
      <c r="K325" s="319">
        <v>1</v>
      </c>
      <c r="L325" s="338"/>
      <c r="M325" s="750">
        <f t="shared" si="150"/>
        <v>16</v>
      </c>
      <c r="N325" s="1030">
        <v>11</v>
      </c>
      <c r="O325" s="1030"/>
      <c r="P325" s="1030"/>
      <c r="Q325" s="1030"/>
      <c r="R325" s="1034">
        <v>5</v>
      </c>
      <c r="S325" s="1025">
        <v>5</v>
      </c>
      <c r="T325" s="1025"/>
      <c r="U325" s="1025"/>
      <c r="V325" s="1044">
        <v>11</v>
      </c>
      <c r="W325" s="1044"/>
      <c r="X325" s="1026"/>
      <c r="Y325" s="1047">
        <v>16</v>
      </c>
      <c r="Z325" s="1026"/>
      <c r="AA325" s="1027"/>
      <c r="AB325" s="1028">
        <v>5</v>
      </c>
      <c r="AC325" s="1028">
        <v>5</v>
      </c>
      <c r="AD325" s="1028">
        <v>3</v>
      </c>
      <c r="AE325" s="1028">
        <v>10</v>
      </c>
      <c r="AF325" s="1029">
        <v>3</v>
      </c>
      <c r="AG325" s="1019">
        <v>41</v>
      </c>
      <c r="AH325" s="1048">
        <v>19</v>
      </c>
      <c r="AI325" s="337">
        <v>56.9</v>
      </c>
      <c r="AJ325" s="390">
        <f>SUM(AQ325:AU325)</f>
        <v>16</v>
      </c>
      <c r="AK325" s="327" t="s">
        <v>98</v>
      </c>
      <c r="AL325" s="328" t="s">
        <v>98</v>
      </c>
      <c r="AM325" s="329" t="s">
        <v>98</v>
      </c>
      <c r="AN325" s="330" t="s">
        <v>97</v>
      </c>
      <c r="AO325" s="328" t="s">
        <v>97</v>
      </c>
      <c r="AP325" s="329" t="s">
        <v>97</v>
      </c>
      <c r="AQ325" s="330">
        <v>10</v>
      </c>
      <c r="AR325" s="328">
        <v>2</v>
      </c>
      <c r="AS325" s="328">
        <v>4</v>
      </c>
      <c r="AT325" s="328"/>
      <c r="AU325" s="329"/>
      <c r="AV325" s="152">
        <f t="shared" si="151"/>
        <v>2</v>
      </c>
      <c r="AW325" s="167"/>
      <c r="AX325" s="167"/>
      <c r="AY325" s="167">
        <v>1</v>
      </c>
      <c r="AZ325" s="167"/>
      <c r="BA325" s="167"/>
      <c r="BB325" s="167"/>
      <c r="BC325" s="167"/>
      <c r="BD325" s="167"/>
      <c r="BE325" s="130">
        <v>1</v>
      </c>
    </row>
    <row r="326" spans="1:57" ht="32.25" thickBot="1" x14ac:dyDescent="0.3">
      <c r="A326" s="1392"/>
      <c r="B326" s="1597"/>
      <c r="C326" s="1587"/>
      <c r="D326" s="711" t="s">
        <v>491</v>
      </c>
      <c r="E326" s="1302"/>
      <c r="F326" s="1305"/>
      <c r="G326" s="851">
        <f t="shared" si="140"/>
        <v>0</v>
      </c>
      <c r="H326" s="160">
        <f t="shared" si="152"/>
        <v>0</v>
      </c>
      <c r="I326" s="92"/>
      <c r="J326" s="92"/>
      <c r="K326" s="92"/>
      <c r="L326" s="101"/>
      <c r="M326" s="210">
        <f t="shared" si="150"/>
        <v>0</v>
      </c>
      <c r="N326" s="1039"/>
      <c r="O326" s="1039"/>
      <c r="P326" s="1039"/>
      <c r="Q326" s="1039"/>
      <c r="R326" s="1040"/>
      <c r="S326" s="1052"/>
      <c r="T326" s="1052"/>
      <c r="U326" s="1052"/>
      <c r="V326" s="1039"/>
      <c r="W326" s="1039"/>
      <c r="X326" s="1040"/>
      <c r="Y326" s="1038"/>
      <c r="Z326" s="1040"/>
      <c r="AA326" s="1049"/>
      <c r="AB326" s="839"/>
      <c r="AC326" s="839"/>
      <c r="AD326" s="839"/>
      <c r="AE326" s="839"/>
      <c r="AF326" s="840"/>
      <c r="AG326" s="1049"/>
      <c r="AH326" s="1050"/>
      <c r="AI326" s="832"/>
      <c r="AJ326" s="170">
        <f>SUM(AQ326:AU326)</f>
        <v>0</v>
      </c>
      <c r="AK326" s="345" t="s">
        <v>97</v>
      </c>
      <c r="AL326" s="97" t="s">
        <v>97</v>
      </c>
      <c r="AM326" s="98" t="s">
        <v>97</v>
      </c>
      <c r="AN326" s="99" t="s">
        <v>97</v>
      </c>
      <c r="AO326" s="97" t="s">
        <v>98</v>
      </c>
      <c r="AP326" s="98" t="s">
        <v>98</v>
      </c>
      <c r="AQ326" s="100"/>
      <c r="AR326" s="92"/>
      <c r="AS326" s="92"/>
      <c r="AT326" s="92"/>
      <c r="AU326" s="93"/>
      <c r="AV326" s="171">
        <f t="shared" si="151"/>
        <v>0</v>
      </c>
      <c r="AW326" s="128"/>
      <c r="AX326" s="128"/>
      <c r="AY326" s="128"/>
      <c r="AZ326" s="128"/>
      <c r="BA326" s="128"/>
      <c r="BB326" s="128"/>
      <c r="BC326" s="128"/>
      <c r="BD326" s="128"/>
      <c r="BE326" s="129"/>
    </row>
    <row r="327" spans="1:57" ht="31.9" customHeight="1" thickBot="1" x14ac:dyDescent="0.3">
      <c r="A327" s="1392"/>
      <c r="B327" s="1598" t="s">
        <v>155</v>
      </c>
      <c r="C327" s="1575" t="s">
        <v>368</v>
      </c>
      <c r="D327" s="709" t="s">
        <v>485</v>
      </c>
      <c r="E327" s="1300">
        <v>0</v>
      </c>
      <c r="F327" s="1303">
        <f>E327-SUM(M327:M331)</f>
        <v>-1</v>
      </c>
      <c r="G327" s="852">
        <f t="shared" si="140"/>
        <v>0</v>
      </c>
      <c r="H327" s="147">
        <f t="shared" si="152"/>
        <v>0</v>
      </c>
      <c r="I327" s="72"/>
      <c r="J327" s="72"/>
      <c r="K327" s="72"/>
      <c r="L327" s="75"/>
      <c r="M327" s="590">
        <f t="shared" si="150"/>
        <v>0</v>
      </c>
      <c r="N327" s="1044"/>
      <c r="O327" s="1044"/>
      <c r="P327" s="1044"/>
      <c r="Q327" s="1044"/>
      <c r="R327" s="1026"/>
      <c r="S327" s="1051"/>
      <c r="T327" s="1051"/>
      <c r="U327" s="1051"/>
      <c r="V327" s="1020"/>
      <c r="W327" s="1020"/>
      <c r="X327" s="1024"/>
      <c r="Y327" s="1022"/>
      <c r="Z327" s="1024"/>
      <c r="AA327" s="1045"/>
      <c r="AB327" s="835"/>
      <c r="AC327" s="835"/>
      <c r="AD327" s="835"/>
      <c r="AE327" s="835"/>
      <c r="AF327" s="836"/>
      <c r="AG327" s="1045"/>
      <c r="AH327" s="1046"/>
      <c r="AI327" s="143"/>
      <c r="AJ327" s="151">
        <f>SUM(AN327:AP327)</f>
        <v>0</v>
      </c>
      <c r="AK327" s="76" t="s">
        <v>97</v>
      </c>
      <c r="AL327" s="77" t="s">
        <v>97</v>
      </c>
      <c r="AM327" s="78" t="s">
        <v>97</v>
      </c>
      <c r="AN327" s="74"/>
      <c r="AO327" s="72"/>
      <c r="AP327" s="73"/>
      <c r="AQ327" s="79" t="s">
        <v>97</v>
      </c>
      <c r="AR327" s="77" t="s">
        <v>97</v>
      </c>
      <c r="AS327" s="77" t="s">
        <v>97</v>
      </c>
      <c r="AT327" s="77" t="s">
        <v>97</v>
      </c>
      <c r="AU327" s="78" t="s">
        <v>97</v>
      </c>
      <c r="AV327" s="152">
        <f t="shared" si="151"/>
        <v>0</v>
      </c>
      <c r="AW327" s="120"/>
      <c r="AX327" s="120"/>
      <c r="AY327" s="120"/>
      <c r="AZ327" s="120"/>
      <c r="BA327" s="120"/>
      <c r="BB327" s="120"/>
      <c r="BC327" s="120"/>
      <c r="BD327" s="120"/>
      <c r="BE327" s="121"/>
    </row>
    <row r="328" spans="1:57" ht="48" thickBot="1" x14ac:dyDescent="0.3">
      <c r="A328" s="1392"/>
      <c r="B328" s="1599"/>
      <c r="C328" s="1576"/>
      <c r="D328" s="710" t="s">
        <v>490</v>
      </c>
      <c r="E328" s="1301"/>
      <c r="F328" s="1304"/>
      <c r="G328" s="850">
        <f t="shared" si="140"/>
        <v>0</v>
      </c>
      <c r="H328" s="402">
        <f t="shared" si="152"/>
        <v>0</v>
      </c>
      <c r="I328" s="319"/>
      <c r="J328" s="319"/>
      <c r="K328" s="319"/>
      <c r="L328" s="338"/>
      <c r="M328" s="750">
        <f t="shared" si="150"/>
        <v>0</v>
      </c>
      <c r="N328" s="1030"/>
      <c r="O328" s="1030"/>
      <c r="P328" s="1030"/>
      <c r="Q328" s="1030"/>
      <c r="R328" s="1034"/>
      <c r="S328" s="1025"/>
      <c r="T328" s="1025"/>
      <c r="U328" s="1025"/>
      <c r="V328" s="1044"/>
      <c r="W328" s="1044"/>
      <c r="X328" s="1026"/>
      <c r="Y328" s="1047"/>
      <c r="Z328" s="1026"/>
      <c r="AA328" s="1027"/>
      <c r="AB328" s="1028"/>
      <c r="AC328" s="1028"/>
      <c r="AD328" s="1028"/>
      <c r="AE328" s="1028"/>
      <c r="AF328" s="1029"/>
      <c r="AG328" s="1019"/>
      <c r="AH328" s="1048"/>
      <c r="AI328" s="337"/>
      <c r="AJ328" s="390">
        <f>SUM(AN328:AP328)</f>
        <v>0</v>
      </c>
      <c r="AK328" s="327" t="s">
        <v>98</v>
      </c>
      <c r="AL328" s="328" t="s">
        <v>98</v>
      </c>
      <c r="AM328" s="329" t="s">
        <v>98</v>
      </c>
      <c r="AN328" s="330"/>
      <c r="AO328" s="328"/>
      <c r="AP328" s="329"/>
      <c r="AQ328" s="330" t="s">
        <v>97</v>
      </c>
      <c r="AR328" s="328" t="s">
        <v>97</v>
      </c>
      <c r="AS328" s="328" t="s">
        <v>97</v>
      </c>
      <c r="AT328" s="328" t="s">
        <v>97</v>
      </c>
      <c r="AU328" s="329" t="s">
        <v>97</v>
      </c>
      <c r="AV328" s="152">
        <f t="shared" si="151"/>
        <v>0</v>
      </c>
      <c r="AW328" s="167"/>
      <c r="AX328" s="167"/>
      <c r="AY328" s="167"/>
      <c r="AZ328" s="167"/>
      <c r="BA328" s="167"/>
      <c r="BB328" s="167"/>
      <c r="BC328" s="167"/>
      <c r="BD328" s="167"/>
      <c r="BE328" s="130"/>
    </row>
    <row r="329" spans="1:57" ht="32.25" thickBot="1" x14ac:dyDescent="0.3">
      <c r="A329" s="1392"/>
      <c r="B329" s="1599"/>
      <c r="C329" s="1576"/>
      <c r="D329" s="710" t="s">
        <v>486</v>
      </c>
      <c r="E329" s="1301"/>
      <c r="F329" s="1304"/>
      <c r="G329" s="850">
        <f t="shared" si="140"/>
        <v>0</v>
      </c>
      <c r="H329" s="402">
        <f t="shared" si="152"/>
        <v>0</v>
      </c>
      <c r="I329" s="319"/>
      <c r="J329" s="319"/>
      <c r="K329" s="319"/>
      <c r="L329" s="338"/>
      <c r="M329" s="750">
        <f t="shared" si="150"/>
        <v>0</v>
      </c>
      <c r="N329" s="1030"/>
      <c r="O329" s="1030"/>
      <c r="P329" s="1030"/>
      <c r="Q329" s="1030"/>
      <c r="R329" s="1034"/>
      <c r="S329" s="1025"/>
      <c r="T329" s="1025"/>
      <c r="U329" s="1025"/>
      <c r="V329" s="1044"/>
      <c r="W329" s="1044"/>
      <c r="X329" s="1026"/>
      <c r="Y329" s="1047"/>
      <c r="Z329" s="1026"/>
      <c r="AA329" s="1027"/>
      <c r="AB329" s="1028"/>
      <c r="AC329" s="1028"/>
      <c r="AD329" s="1028"/>
      <c r="AE329" s="1028"/>
      <c r="AF329" s="1029"/>
      <c r="AG329" s="1019"/>
      <c r="AH329" s="1048"/>
      <c r="AI329" s="337"/>
      <c r="AJ329" s="390">
        <f>SUM(AK329:AM329)</f>
        <v>0</v>
      </c>
      <c r="AK329" s="327"/>
      <c r="AL329" s="328"/>
      <c r="AM329" s="329"/>
      <c r="AN329" s="330" t="s">
        <v>97</v>
      </c>
      <c r="AO329" s="328" t="s">
        <v>97</v>
      </c>
      <c r="AP329" s="329" t="s">
        <v>97</v>
      </c>
      <c r="AQ329" s="330" t="s">
        <v>97</v>
      </c>
      <c r="AR329" s="328" t="s">
        <v>97</v>
      </c>
      <c r="AS329" s="328" t="s">
        <v>97</v>
      </c>
      <c r="AT329" s="328" t="s">
        <v>97</v>
      </c>
      <c r="AU329" s="329" t="s">
        <v>97</v>
      </c>
      <c r="AV329" s="152">
        <f t="shared" si="151"/>
        <v>0</v>
      </c>
      <c r="AW329" s="167"/>
      <c r="AX329" s="167"/>
      <c r="AY329" s="167"/>
      <c r="AZ329" s="167"/>
      <c r="BA329" s="167"/>
      <c r="BB329" s="167"/>
      <c r="BC329" s="167"/>
      <c r="BD329" s="167"/>
      <c r="BE329" s="130"/>
    </row>
    <row r="330" spans="1:57" ht="32.25" thickBot="1" x14ac:dyDescent="0.3">
      <c r="A330" s="1392"/>
      <c r="B330" s="1599"/>
      <c r="C330" s="1576"/>
      <c r="D330" s="710" t="s">
        <v>15</v>
      </c>
      <c r="E330" s="1301"/>
      <c r="F330" s="1304"/>
      <c r="G330" s="850">
        <f t="shared" si="140"/>
        <v>1</v>
      </c>
      <c r="H330" s="402">
        <f t="shared" si="152"/>
        <v>0</v>
      </c>
      <c r="I330" s="319"/>
      <c r="J330" s="319"/>
      <c r="K330" s="319"/>
      <c r="L330" s="338"/>
      <c r="M330" s="750">
        <f t="shared" si="150"/>
        <v>1</v>
      </c>
      <c r="N330" s="1030"/>
      <c r="O330" s="1030"/>
      <c r="P330" s="1030"/>
      <c r="Q330" s="1030"/>
      <c r="R330" s="1034">
        <v>1</v>
      </c>
      <c r="S330" s="1025">
        <v>1</v>
      </c>
      <c r="T330" s="1025"/>
      <c r="U330" s="1025"/>
      <c r="V330" s="1044"/>
      <c r="W330" s="1044"/>
      <c r="X330" s="1026"/>
      <c r="Y330" s="1047">
        <v>1</v>
      </c>
      <c r="Z330" s="1026"/>
      <c r="AA330" s="1027"/>
      <c r="AB330" s="1028">
        <v>1</v>
      </c>
      <c r="AC330" s="1028">
        <v>1</v>
      </c>
      <c r="AD330" s="1028">
        <v>0</v>
      </c>
      <c r="AE330" s="1028">
        <v>1</v>
      </c>
      <c r="AF330" s="1029">
        <v>1</v>
      </c>
      <c r="AG330" s="1019">
        <v>45</v>
      </c>
      <c r="AH330" s="1048">
        <v>20</v>
      </c>
      <c r="AI330" s="337">
        <v>125</v>
      </c>
      <c r="AJ330" s="390">
        <f>SUM(AQ330:AU330)</f>
        <v>1</v>
      </c>
      <c r="AK330" s="327" t="s">
        <v>98</v>
      </c>
      <c r="AL330" s="328" t="s">
        <v>98</v>
      </c>
      <c r="AM330" s="329" t="s">
        <v>98</v>
      </c>
      <c r="AN330" s="330" t="s">
        <v>97</v>
      </c>
      <c r="AO330" s="328" t="s">
        <v>97</v>
      </c>
      <c r="AP330" s="329" t="s">
        <v>97</v>
      </c>
      <c r="AQ330" s="330"/>
      <c r="AR330" s="328"/>
      <c r="AS330" s="328"/>
      <c r="AT330" s="328">
        <v>1</v>
      </c>
      <c r="AU330" s="329"/>
      <c r="AV330" s="152">
        <f t="shared" si="151"/>
        <v>0</v>
      </c>
      <c r="AW330" s="167"/>
      <c r="AX330" s="167"/>
      <c r="AY330" s="167"/>
      <c r="AZ330" s="167"/>
      <c r="BA330" s="167"/>
      <c r="BB330" s="167"/>
      <c r="BC330" s="167"/>
      <c r="BD330" s="167"/>
      <c r="BE330" s="130"/>
    </row>
    <row r="331" spans="1:57" ht="32.25" thickBot="1" x14ac:dyDescent="0.3">
      <c r="A331" s="1392"/>
      <c r="B331" s="1597"/>
      <c r="C331" s="1587"/>
      <c r="D331" s="711" t="s">
        <v>491</v>
      </c>
      <c r="E331" s="1302"/>
      <c r="F331" s="1305"/>
      <c r="G331" s="851">
        <f t="shared" si="140"/>
        <v>0</v>
      </c>
      <c r="H331" s="160">
        <f t="shared" si="152"/>
        <v>0</v>
      </c>
      <c r="I331" s="92"/>
      <c r="J331" s="92"/>
      <c r="K331" s="92"/>
      <c r="L331" s="101"/>
      <c r="M331" s="210">
        <f t="shared" si="150"/>
        <v>0</v>
      </c>
      <c r="N331" s="1039"/>
      <c r="O331" s="1039"/>
      <c r="P331" s="1039"/>
      <c r="Q331" s="1039"/>
      <c r="R331" s="1040"/>
      <c r="S331" s="1052"/>
      <c r="T331" s="1052"/>
      <c r="U331" s="1052"/>
      <c r="V331" s="1039"/>
      <c r="W331" s="1039"/>
      <c r="X331" s="1040"/>
      <c r="Y331" s="1038"/>
      <c r="Z331" s="1040"/>
      <c r="AA331" s="1049"/>
      <c r="AB331" s="839"/>
      <c r="AC331" s="839"/>
      <c r="AD331" s="839"/>
      <c r="AE331" s="839"/>
      <c r="AF331" s="840"/>
      <c r="AG331" s="1049"/>
      <c r="AH331" s="1050"/>
      <c r="AI331" s="832"/>
      <c r="AJ331" s="170">
        <f>SUM(AQ331:AU331)</f>
        <v>0</v>
      </c>
      <c r="AK331" s="345" t="s">
        <v>97</v>
      </c>
      <c r="AL331" s="97" t="s">
        <v>97</v>
      </c>
      <c r="AM331" s="98" t="s">
        <v>97</v>
      </c>
      <c r="AN331" s="99" t="s">
        <v>97</v>
      </c>
      <c r="AO331" s="97" t="s">
        <v>98</v>
      </c>
      <c r="AP331" s="98" t="s">
        <v>98</v>
      </c>
      <c r="AQ331" s="100"/>
      <c r="AR331" s="92"/>
      <c r="AS331" s="92"/>
      <c r="AT331" s="92"/>
      <c r="AU331" s="93"/>
      <c r="AV331" s="171">
        <f t="shared" si="151"/>
        <v>0</v>
      </c>
      <c r="AW331" s="128"/>
      <c r="AX331" s="128"/>
      <c r="AY331" s="128"/>
      <c r="AZ331" s="128"/>
      <c r="BA331" s="128"/>
      <c r="BB331" s="128"/>
      <c r="BC331" s="128"/>
      <c r="BD331" s="128"/>
      <c r="BE331" s="129"/>
    </row>
    <row r="332" spans="1:57" ht="31.9" customHeight="1" thickBot="1" x14ac:dyDescent="0.3">
      <c r="A332" s="1392"/>
      <c r="B332" s="1600" t="s">
        <v>619</v>
      </c>
      <c r="C332" s="1575" t="s">
        <v>372</v>
      </c>
      <c r="D332" s="709" t="s">
        <v>485</v>
      </c>
      <c r="E332" s="1300">
        <v>30</v>
      </c>
      <c r="F332" s="1303">
        <f>E332-SUM(M332:M336)</f>
        <v>9</v>
      </c>
      <c r="G332" s="852">
        <f t="shared" si="140"/>
        <v>9</v>
      </c>
      <c r="H332" s="147">
        <f t="shared" si="152"/>
        <v>0</v>
      </c>
      <c r="I332" s="72"/>
      <c r="J332" s="72"/>
      <c r="K332" s="72"/>
      <c r="L332" s="75"/>
      <c r="M332" s="199">
        <f t="shared" si="150"/>
        <v>8</v>
      </c>
      <c r="N332" s="1020"/>
      <c r="O332" s="1020"/>
      <c r="P332" s="1020"/>
      <c r="Q332" s="1020"/>
      <c r="R332" s="1024">
        <v>8</v>
      </c>
      <c r="S332" s="1051">
        <v>1</v>
      </c>
      <c r="T332" s="1051"/>
      <c r="U332" s="1051"/>
      <c r="V332" s="1020">
        <v>7</v>
      </c>
      <c r="W332" s="1020"/>
      <c r="X332" s="1024"/>
      <c r="Y332" s="1022">
        <v>8</v>
      </c>
      <c r="Z332" s="1024"/>
      <c r="AA332" s="1045"/>
      <c r="AB332" s="835">
        <v>4</v>
      </c>
      <c r="AC332" s="835">
        <v>4</v>
      </c>
      <c r="AD332" s="835">
        <v>1</v>
      </c>
      <c r="AE332" s="835">
        <v>7</v>
      </c>
      <c r="AF332" s="836"/>
      <c r="AG332" s="1045">
        <v>38</v>
      </c>
      <c r="AH332" s="1046">
        <v>19</v>
      </c>
      <c r="AI332" s="143">
        <v>7</v>
      </c>
      <c r="AJ332" s="151">
        <f>SUM(AN332:AP332)</f>
        <v>8</v>
      </c>
      <c r="AK332" s="76" t="s">
        <v>97</v>
      </c>
      <c r="AL332" s="77" t="s">
        <v>97</v>
      </c>
      <c r="AM332" s="78" t="s">
        <v>97</v>
      </c>
      <c r="AN332" s="74">
        <v>5</v>
      </c>
      <c r="AO332" s="72">
        <v>3</v>
      </c>
      <c r="AP332" s="73"/>
      <c r="AQ332" s="79" t="s">
        <v>97</v>
      </c>
      <c r="AR332" s="77" t="s">
        <v>97</v>
      </c>
      <c r="AS332" s="77" t="s">
        <v>97</v>
      </c>
      <c r="AT332" s="77" t="s">
        <v>97</v>
      </c>
      <c r="AU332" s="78" t="s">
        <v>97</v>
      </c>
      <c r="AV332" s="152">
        <f t="shared" si="151"/>
        <v>1</v>
      </c>
      <c r="AW332" s="120"/>
      <c r="AX332" s="120"/>
      <c r="AY332" s="120"/>
      <c r="AZ332" s="120"/>
      <c r="BA332" s="120">
        <v>1</v>
      </c>
      <c r="BB332" s="120"/>
      <c r="BC332" s="120"/>
      <c r="BD332" s="120"/>
      <c r="BE332" s="121"/>
    </row>
    <row r="333" spans="1:57" ht="48" thickBot="1" x14ac:dyDescent="0.3">
      <c r="A333" s="1392"/>
      <c r="B333" s="1601"/>
      <c r="C333" s="1576"/>
      <c r="D333" s="710" t="s">
        <v>490</v>
      </c>
      <c r="E333" s="1301"/>
      <c r="F333" s="1304"/>
      <c r="G333" s="850">
        <f t="shared" ref="G333:G396" si="153">SUM(M333,AV333)</f>
        <v>0</v>
      </c>
      <c r="H333" s="402">
        <f t="shared" si="152"/>
        <v>0</v>
      </c>
      <c r="I333" s="319"/>
      <c r="J333" s="319"/>
      <c r="K333" s="319"/>
      <c r="L333" s="338"/>
      <c r="M333" s="750">
        <f t="shared" si="150"/>
        <v>0</v>
      </c>
      <c r="N333" s="1030"/>
      <c r="O333" s="1030"/>
      <c r="P333" s="1030"/>
      <c r="Q333" s="1030"/>
      <c r="R333" s="1034"/>
      <c r="S333" s="1025"/>
      <c r="T333" s="1025"/>
      <c r="U333" s="1025"/>
      <c r="V333" s="1044"/>
      <c r="W333" s="1044"/>
      <c r="X333" s="1026"/>
      <c r="Y333" s="1047"/>
      <c r="Z333" s="1026"/>
      <c r="AA333" s="1027"/>
      <c r="AB333" s="1028"/>
      <c r="AC333" s="1028"/>
      <c r="AD333" s="1028"/>
      <c r="AE333" s="1028"/>
      <c r="AF333" s="1029"/>
      <c r="AG333" s="1019"/>
      <c r="AH333" s="1048"/>
      <c r="AI333" s="337"/>
      <c r="AJ333" s="390">
        <f>SUM(AN333:AP333)</f>
        <v>0</v>
      </c>
      <c r="AK333" s="327" t="s">
        <v>98</v>
      </c>
      <c r="AL333" s="328" t="s">
        <v>98</v>
      </c>
      <c r="AM333" s="329" t="s">
        <v>98</v>
      </c>
      <c r="AN333" s="330"/>
      <c r="AO333" s="328"/>
      <c r="AP333" s="329"/>
      <c r="AQ333" s="330" t="s">
        <v>97</v>
      </c>
      <c r="AR333" s="328" t="s">
        <v>97</v>
      </c>
      <c r="AS333" s="328" t="s">
        <v>97</v>
      </c>
      <c r="AT333" s="328" t="s">
        <v>97</v>
      </c>
      <c r="AU333" s="329" t="s">
        <v>97</v>
      </c>
      <c r="AV333" s="152">
        <f t="shared" si="151"/>
        <v>0</v>
      </c>
      <c r="AW333" s="167"/>
      <c r="AX333" s="167"/>
      <c r="AY333" s="167"/>
      <c r="AZ333" s="167"/>
      <c r="BA333" s="167"/>
      <c r="BB333" s="167"/>
      <c r="BC333" s="167"/>
      <c r="BD333" s="167"/>
      <c r="BE333" s="130"/>
    </row>
    <row r="334" spans="1:57" ht="32.25" thickBot="1" x14ac:dyDescent="0.3">
      <c r="A334" s="1392"/>
      <c r="B334" s="1601"/>
      <c r="C334" s="1576"/>
      <c r="D334" s="710" t="s">
        <v>486</v>
      </c>
      <c r="E334" s="1301"/>
      <c r="F334" s="1304"/>
      <c r="G334" s="850">
        <f t="shared" si="153"/>
        <v>0</v>
      </c>
      <c r="H334" s="402">
        <f t="shared" si="152"/>
        <v>0</v>
      </c>
      <c r="I334" s="319"/>
      <c r="J334" s="319"/>
      <c r="K334" s="319"/>
      <c r="L334" s="338"/>
      <c r="M334" s="750">
        <f t="shared" si="150"/>
        <v>0</v>
      </c>
      <c r="N334" s="1030"/>
      <c r="O334" s="1030"/>
      <c r="P334" s="1030"/>
      <c r="Q334" s="1030"/>
      <c r="R334" s="1034"/>
      <c r="S334" s="1025"/>
      <c r="T334" s="1025"/>
      <c r="U334" s="1025"/>
      <c r="V334" s="1044"/>
      <c r="W334" s="1044"/>
      <c r="X334" s="1026"/>
      <c r="Y334" s="1047"/>
      <c r="Z334" s="1026"/>
      <c r="AA334" s="1027"/>
      <c r="AB334" s="1028"/>
      <c r="AC334" s="1028"/>
      <c r="AD334" s="1028"/>
      <c r="AE334" s="1028"/>
      <c r="AF334" s="1029"/>
      <c r="AG334" s="1019"/>
      <c r="AH334" s="1048"/>
      <c r="AI334" s="337"/>
      <c r="AJ334" s="390">
        <f>SUM(AK334:AM334)</f>
        <v>0</v>
      </c>
      <c r="AK334" s="327"/>
      <c r="AL334" s="328"/>
      <c r="AM334" s="329"/>
      <c r="AN334" s="330" t="s">
        <v>97</v>
      </c>
      <c r="AO334" s="328" t="s">
        <v>97</v>
      </c>
      <c r="AP334" s="329" t="s">
        <v>97</v>
      </c>
      <c r="AQ334" s="330" t="s">
        <v>97</v>
      </c>
      <c r="AR334" s="328" t="s">
        <v>97</v>
      </c>
      <c r="AS334" s="328" t="s">
        <v>97</v>
      </c>
      <c r="AT334" s="328" t="s">
        <v>97</v>
      </c>
      <c r="AU334" s="329" t="s">
        <v>97</v>
      </c>
      <c r="AV334" s="152">
        <f t="shared" si="151"/>
        <v>0</v>
      </c>
      <c r="AW334" s="167"/>
      <c r="AX334" s="167"/>
      <c r="AY334" s="167"/>
      <c r="AZ334" s="167"/>
      <c r="BA334" s="167"/>
      <c r="BB334" s="167"/>
      <c r="BC334" s="167"/>
      <c r="BD334" s="167"/>
      <c r="BE334" s="130"/>
    </row>
    <row r="335" spans="1:57" ht="32.25" thickBot="1" x14ac:dyDescent="0.3">
      <c r="A335" s="1392"/>
      <c r="B335" s="1601"/>
      <c r="C335" s="1576"/>
      <c r="D335" s="710" t="s">
        <v>15</v>
      </c>
      <c r="E335" s="1301"/>
      <c r="F335" s="1304"/>
      <c r="G335" s="850">
        <f t="shared" si="153"/>
        <v>13</v>
      </c>
      <c r="H335" s="402">
        <f t="shared" si="152"/>
        <v>0</v>
      </c>
      <c r="I335" s="319"/>
      <c r="J335" s="319"/>
      <c r="K335" s="319"/>
      <c r="L335" s="338"/>
      <c r="M335" s="750">
        <f t="shared" si="150"/>
        <v>13</v>
      </c>
      <c r="N335" s="1030">
        <v>3</v>
      </c>
      <c r="O335" s="1030"/>
      <c r="P335" s="1030"/>
      <c r="Q335" s="1030"/>
      <c r="R335" s="1034">
        <v>10</v>
      </c>
      <c r="S335" s="1025">
        <v>1</v>
      </c>
      <c r="T335" s="1025"/>
      <c r="U335" s="1025"/>
      <c r="V335" s="1044">
        <v>11</v>
      </c>
      <c r="W335" s="1044">
        <v>1</v>
      </c>
      <c r="X335" s="1026"/>
      <c r="Y335" s="1047">
        <v>12</v>
      </c>
      <c r="Z335" s="1026">
        <v>1</v>
      </c>
      <c r="AA335" s="1027"/>
      <c r="AB335" s="1028">
        <v>3</v>
      </c>
      <c r="AC335" s="1028">
        <v>3</v>
      </c>
      <c r="AD335" s="1028">
        <v>4</v>
      </c>
      <c r="AE335" s="1028">
        <v>10</v>
      </c>
      <c r="AF335" s="1029">
        <v>1</v>
      </c>
      <c r="AG335" s="1019">
        <v>42.5</v>
      </c>
      <c r="AH335" s="1048">
        <v>28</v>
      </c>
      <c r="AI335" s="337">
        <v>82.69</v>
      </c>
      <c r="AJ335" s="390">
        <f>SUM(AQ335:AU335)</f>
        <v>13</v>
      </c>
      <c r="AK335" s="327" t="s">
        <v>98</v>
      </c>
      <c r="AL335" s="328" t="s">
        <v>98</v>
      </c>
      <c r="AM335" s="329" t="s">
        <v>98</v>
      </c>
      <c r="AN335" s="330" t="s">
        <v>97</v>
      </c>
      <c r="AO335" s="328" t="s">
        <v>97</v>
      </c>
      <c r="AP335" s="329" t="s">
        <v>97</v>
      </c>
      <c r="AQ335" s="330">
        <v>2</v>
      </c>
      <c r="AR335" s="328">
        <v>3</v>
      </c>
      <c r="AS335" s="328">
        <v>7</v>
      </c>
      <c r="AT335" s="328">
        <v>1</v>
      </c>
      <c r="AU335" s="329"/>
      <c r="AV335" s="152">
        <f t="shared" si="151"/>
        <v>0</v>
      </c>
      <c r="AW335" s="167"/>
      <c r="AX335" s="167"/>
      <c r="AY335" s="167"/>
      <c r="AZ335" s="167"/>
      <c r="BA335" s="167"/>
      <c r="BB335" s="167"/>
      <c r="BC335" s="167"/>
      <c r="BD335" s="167"/>
      <c r="BE335" s="130"/>
    </row>
    <row r="336" spans="1:57" ht="32.25" thickBot="1" x14ac:dyDescent="0.3">
      <c r="A336" s="1392"/>
      <c r="B336" s="1602"/>
      <c r="C336" s="1587"/>
      <c r="D336" s="711" t="s">
        <v>491</v>
      </c>
      <c r="E336" s="1302"/>
      <c r="F336" s="1305"/>
      <c r="G336" s="851">
        <f t="shared" si="153"/>
        <v>0</v>
      </c>
      <c r="H336" s="160">
        <f t="shared" si="152"/>
        <v>0</v>
      </c>
      <c r="I336" s="92"/>
      <c r="J336" s="92"/>
      <c r="K336" s="92"/>
      <c r="L336" s="101"/>
      <c r="M336" s="210">
        <f t="shared" si="150"/>
        <v>0</v>
      </c>
      <c r="N336" s="1039"/>
      <c r="O336" s="1039"/>
      <c r="P336" s="1039"/>
      <c r="Q336" s="1039"/>
      <c r="R336" s="1040"/>
      <c r="S336" s="1052"/>
      <c r="T336" s="1052"/>
      <c r="U336" s="1052"/>
      <c r="V336" s="1039"/>
      <c r="W336" s="1039"/>
      <c r="X336" s="1040"/>
      <c r="Y336" s="1038"/>
      <c r="Z336" s="1040"/>
      <c r="AA336" s="1049"/>
      <c r="AB336" s="839"/>
      <c r="AC336" s="839"/>
      <c r="AD336" s="839"/>
      <c r="AE336" s="839"/>
      <c r="AF336" s="840"/>
      <c r="AG336" s="1049"/>
      <c r="AH336" s="1050"/>
      <c r="AI336" s="832"/>
      <c r="AJ336" s="170">
        <f>SUM(AQ336:AU336)</f>
        <v>0</v>
      </c>
      <c r="AK336" s="345" t="s">
        <v>97</v>
      </c>
      <c r="AL336" s="97" t="s">
        <v>97</v>
      </c>
      <c r="AM336" s="98" t="s">
        <v>97</v>
      </c>
      <c r="AN336" s="99" t="s">
        <v>97</v>
      </c>
      <c r="AO336" s="97" t="s">
        <v>98</v>
      </c>
      <c r="AP336" s="98" t="s">
        <v>98</v>
      </c>
      <c r="AQ336" s="100"/>
      <c r="AR336" s="92"/>
      <c r="AS336" s="92"/>
      <c r="AT336" s="92"/>
      <c r="AU336" s="93"/>
      <c r="AV336" s="171">
        <f t="shared" si="151"/>
        <v>0</v>
      </c>
      <c r="AW336" s="128"/>
      <c r="AX336" s="128"/>
      <c r="AY336" s="128"/>
      <c r="AZ336" s="128"/>
      <c r="BA336" s="128"/>
      <c r="BB336" s="128"/>
      <c r="BC336" s="128"/>
      <c r="BD336" s="128"/>
      <c r="BE336" s="129"/>
    </row>
    <row r="337" spans="1:57" ht="32.25" thickBot="1" x14ac:dyDescent="0.3">
      <c r="A337" s="1392"/>
      <c r="B337" s="1600" t="s">
        <v>620</v>
      </c>
      <c r="C337" s="1575" t="s">
        <v>472</v>
      </c>
      <c r="D337" s="709" t="s">
        <v>485</v>
      </c>
      <c r="E337" s="1300">
        <v>8</v>
      </c>
      <c r="F337" s="1303">
        <f>E337-SUM(M337:M341)</f>
        <v>3</v>
      </c>
      <c r="G337" s="852">
        <f t="shared" si="153"/>
        <v>1</v>
      </c>
      <c r="H337" s="147">
        <f t="shared" si="152"/>
        <v>0</v>
      </c>
      <c r="I337" s="72"/>
      <c r="J337" s="72"/>
      <c r="K337" s="72"/>
      <c r="L337" s="75"/>
      <c r="M337" s="199">
        <f t="shared" si="150"/>
        <v>1</v>
      </c>
      <c r="N337" s="1020"/>
      <c r="O337" s="1020"/>
      <c r="P337" s="1020"/>
      <c r="Q337" s="1020"/>
      <c r="R337" s="1024">
        <v>1</v>
      </c>
      <c r="S337" s="1051"/>
      <c r="T337" s="1051"/>
      <c r="U337" s="1051"/>
      <c r="V337" s="1020">
        <v>1</v>
      </c>
      <c r="W337" s="1020">
        <v>0</v>
      </c>
      <c r="X337" s="1024"/>
      <c r="Y337" s="1022">
        <v>1</v>
      </c>
      <c r="Z337" s="1024"/>
      <c r="AA337" s="1045"/>
      <c r="AB337" s="835"/>
      <c r="AC337" s="835"/>
      <c r="AD337" s="835">
        <v>1</v>
      </c>
      <c r="AE337" s="835">
        <v>1</v>
      </c>
      <c r="AF337" s="836"/>
      <c r="AG337" s="1045">
        <v>39</v>
      </c>
      <c r="AH337" s="1046">
        <v>12</v>
      </c>
      <c r="AI337" s="143">
        <v>8</v>
      </c>
      <c r="AJ337" s="151">
        <f>SUM(AN337:AP337)</f>
        <v>0</v>
      </c>
      <c r="AK337" s="76" t="s">
        <v>97</v>
      </c>
      <c r="AL337" s="77" t="s">
        <v>97</v>
      </c>
      <c r="AM337" s="78" t="s">
        <v>97</v>
      </c>
      <c r="AN337" s="74"/>
      <c r="AO337" s="72"/>
      <c r="AP337" s="73"/>
      <c r="AQ337" s="79" t="s">
        <v>97</v>
      </c>
      <c r="AR337" s="77" t="s">
        <v>97</v>
      </c>
      <c r="AS337" s="77" t="s">
        <v>97</v>
      </c>
      <c r="AT337" s="77" t="s">
        <v>97</v>
      </c>
      <c r="AU337" s="78" t="s">
        <v>97</v>
      </c>
      <c r="AV337" s="152">
        <f t="shared" si="151"/>
        <v>0</v>
      </c>
      <c r="AW337" s="120"/>
      <c r="AX337" s="120"/>
      <c r="AY337" s="120"/>
      <c r="AZ337" s="120"/>
      <c r="BA337" s="120"/>
      <c r="BB337" s="120"/>
      <c r="BC337" s="120"/>
      <c r="BD337" s="120"/>
      <c r="BE337" s="121"/>
    </row>
    <row r="338" spans="1:57" ht="48" thickBot="1" x14ac:dyDescent="0.3">
      <c r="A338" s="1392"/>
      <c r="B338" s="1601"/>
      <c r="C338" s="1576"/>
      <c r="D338" s="710" t="s">
        <v>490</v>
      </c>
      <c r="E338" s="1301"/>
      <c r="F338" s="1304"/>
      <c r="G338" s="850">
        <f t="shared" si="153"/>
        <v>0</v>
      </c>
      <c r="H338" s="402">
        <f t="shared" si="152"/>
        <v>0</v>
      </c>
      <c r="I338" s="319"/>
      <c r="J338" s="319"/>
      <c r="K338" s="319"/>
      <c r="L338" s="338"/>
      <c r="M338" s="750">
        <f t="shared" si="150"/>
        <v>0</v>
      </c>
      <c r="N338" s="1030"/>
      <c r="O338" s="1030"/>
      <c r="P338" s="1030"/>
      <c r="Q338" s="1030"/>
      <c r="R338" s="1034"/>
      <c r="S338" s="1025"/>
      <c r="T338" s="1025"/>
      <c r="U338" s="1025"/>
      <c r="V338" s="1044"/>
      <c r="W338" s="1044"/>
      <c r="X338" s="1026"/>
      <c r="Y338" s="1047"/>
      <c r="Z338" s="1026"/>
      <c r="AA338" s="1027"/>
      <c r="AB338" s="1028"/>
      <c r="AC338" s="1028"/>
      <c r="AD338" s="1028"/>
      <c r="AE338" s="1028"/>
      <c r="AF338" s="1029"/>
      <c r="AG338" s="1019"/>
      <c r="AH338" s="1048"/>
      <c r="AI338" s="337"/>
      <c r="AJ338" s="390">
        <f>SUM(AN338:AP338)</f>
        <v>0</v>
      </c>
      <c r="AK338" s="327" t="s">
        <v>98</v>
      </c>
      <c r="AL338" s="328" t="s">
        <v>98</v>
      </c>
      <c r="AM338" s="329" t="s">
        <v>98</v>
      </c>
      <c r="AN338" s="330"/>
      <c r="AO338" s="328"/>
      <c r="AP338" s="329"/>
      <c r="AQ338" s="330" t="s">
        <v>97</v>
      </c>
      <c r="AR338" s="328" t="s">
        <v>97</v>
      </c>
      <c r="AS338" s="328" t="s">
        <v>97</v>
      </c>
      <c r="AT338" s="328" t="s">
        <v>97</v>
      </c>
      <c r="AU338" s="329" t="s">
        <v>97</v>
      </c>
      <c r="AV338" s="152">
        <f t="shared" si="151"/>
        <v>0</v>
      </c>
      <c r="AW338" s="167"/>
      <c r="AX338" s="167"/>
      <c r="AY338" s="167"/>
      <c r="AZ338" s="167"/>
      <c r="BA338" s="167"/>
      <c r="BB338" s="167"/>
      <c r="BC338" s="167"/>
      <c r="BD338" s="167"/>
      <c r="BE338" s="130"/>
    </row>
    <row r="339" spans="1:57" ht="32.25" thickBot="1" x14ac:dyDescent="0.3">
      <c r="A339" s="1392"/>
      <c r="B339" s="1601"/>
      <c r="C339" s="1576"/>
      <c r="D339" s="710" t="s">
        <v>486</v>
      </c>
      <c r="E339" s="1301"/>
      <c r="F339" s="1304"/>
      <c r="G339" s="850">
        <f t="shared" si="153"/>
        <v>0</v>
      </c>
      <c r="H339" s="402">
        <f t="shared" si="152"/>
        <v>0</v>
      </c>
      <c r="I339" s="319"/>
      <c r="J339" s="319"/>
      <c r="K339" s="319"/>
      <c r="L339" s="338"/>
      <c r="M339" s="750">
        <f t="shared" si="150"/>
        <v>0</v>
      </c>
      <c r="N339" s="1030"/>
      <c r="O339" s="1030"/>
      <c r="P339" s="1030"/>
      <c r="Q339" s="1030"/>
      <c r="R339" s="1034"/>
      <c r="S339" s="1025"/>
      <c r="T339" s="1025"/>
      <c r="U339" s="1025"/>
      <c r="V339" s="1044"/>
      <c r="W339" s="1044"/>
      <c r="X339" s="1026"/>
      <c r="Y339" s="1047"/>
      <c r="Z339" s="1026"/>
      <c r="AA339" s="1027"/>
      <c r="AB339" s="1028"/>
      <c r="AC339" s="1028"/>
      <c r="AD339" s="1028"/>
      <c r="AE339" s="1028"/>
      <c r="AF339" s="1029"/>
      <c r="AG339" s="1019"/>
      <c r="AH339" s="1048"/>
      <c r="AI339" s="337"/>
      <c r="AJ339" s="390">
        <f>SUM(AK339:AM339)</f>
        <v>0</v>
      </c>
      <c r="AK339" s="327"/>
      <c r="AL339" s="328"/>
      <c r="AM339" s="329"/>
      <c r="AN339" s="330" t="s">
        <v>97</v>
      </c>
      <c r="AO339" s="328" t="s">
        <v>97</v>
      </c>
      <c r="AP339" s="329" t="s">
        <v>97</v>
      </c>
      <c r="AQ339" s="330" t="s">
        <v>97</v>
      </c>
      <c r="AR339" s="328" t="s">
        <v>97</v>
      </c>
      <c r="AS339" s="328" t="s">
        <v>97</v>
      </c>
      <c r="AT339" s="328" t="s">
        <v>97</v>
      </c>
      <c r="AU339" s="329" t="s">
        <v>97</v>
      </c>
      <c r="AV339" s="152">
        <f t="shared" si="151"/>
        <v>0</v>
      </c>
      <c r="AW339" s="167"/>
      <c r="AX339" s="167"/>
      <c r="AY339" s="167"/>
      <c r="AZ339" s="167"/>
      <c r="BA339" s="167"/>
      <c r="BB339" s="167"/>
      <c r="BC339" s="167"/>
      <c r="BD339" s="167"/>
      <c r="BE339" s="130"/>
    </row>
    <row r="340" spans="1:57" ht="32.25" thickBot="1" x14ac:dyDescent="0.3">
      <c r="A340" s="1392"/>
      <c r="B340" s="1601"/>
      <c r="C340" s="1576"/>
      <c r="D340" s="710" t="s">
        <v>15</v>
      </c>
      <c r="E340" s="1301"/>
      <c r="F340" s="1304"/>
      <c r="G340" s="850">
        <f t="shared" si="153"/>
        <v>4</v>
      </c>
      <c r="H340" s="402">
        <f t="shared" si="152"/>
        <v>0</v>
      </c>
      <c r="I340" s="319"/>
      <c r="J340" s="319"/>
      <c r="K340" s="319"/>
      <c r="L340" s="338"/>
      <c r="M340" s="750">
        <f t="shared" si="150"/>
        <v>4</v>
      </c>
      <c r="N340" s="1030"/>
      <c r="O340" s="1030"/>
      <c r="P340" s="1030"/>
      <c r="Q340" s="1030"/>
      <c r="R340" s="1034">
        <v>4</v>
      </c>
      <c r="S340" s="1025"/>
      <c r="T340" s="1025"/>
      <c r="U340" s="1025"/>
      <c r="V340" s="1044">
        <v>4</v>
      </c>
      <c r="W340" s="1044"/>
      <c r="X340" s="1026"/>
      <c r="Y340" s="1047">
        <v>3</v>
      </c>
      <c r="Z340" s="1026">
        <v>1</v>
      </c>
      <c r="AA340" s="1027"/>
      <c r="AB340" s="1028">
        <v>3</v>
      </c>
      <c r="AC340" s="1028">
        <v>2</v>
      </c>
      <c r="AD340" s="1028">
        <v>2</v>
      </c>
      <c r="AE340" s="1028">
        <v>2</v>
      </c>
      <c r="AF340" s="1029"/>
      <c r="AG340" s="1019">
        <v>41</v>
      </c>
      <c r="AH340" s="1048">
        <v>24</v>
      </c>
      <c r="AI340" s="337">
        <v>128</v>
      </c>
      <c r="AJ340" s="390">
        <f>SUM(AQ340:AU340)</f>
        <v>4</v>
      </c>
      <c r="AK340" s="327" t="s">
        <v>98</v>
      </c>
      <c r="AL340" s="328" t="s">
        <v>98</v>
      </c>
      <c r="AM340" s="329" t="s">
        <v>98</v>
      </c>
      <c r="AN340" s="330" t="s">
        <v>97</v>
      </c>
      <c r="AO340" s="328" t="s">
        <v>97</v>
      </c>
      <c r="AP340" s="329" t="s">
        <v>97</v>
      </c>
      <c r="AQ340" s="330"/>
      <c r="AR340" s="328"/>
      <c r="AS340" s="328">
        <v>2</v>
      </c>
      <c r="AT340" s="328">
        <v>1</v>
      </c>
      <c r="AU340" s="329">
        <v>1</v>
      </c>
      <c r="AV340" s="152">
        <f t="shared" si="151"/>
        <v>0</v>
      </c>
      <c r="AW340" s="167"/>
      <c r="AX340" s="167"/>
      <c r="AY340" s="167"/>
      <c r="AZ340" s="167"/>
      <c r="BA340" s="167"/>
      <c r="BB340" s="167"/>
      <c r="BC340" s="167"/>
      <c r="BD340" s="167"/>
      <c r="BE340" s="130"/>
    </row>
    <row r="341" spans="1:57" ht="32.25" thickBot="1" x14ac:dyDescent="0.3">
      <c r="A341" s="1392"/>
      <c r="B341" s="1602"/>
      <c r="C341" s="1587"/>
      <c r="D341" s="711" t="s">
        <v>491</v>
      </c>
      <c r="E341" s="1302"/>
      <c r="F341" s="1305"/>
      <c r="G341" s="851">
        <f t="shared" si="153"/>
        <v>0</v>
      </c>
      <c r="H341" s="160">
        <f t="shared" si="152"/>
        <v>0</v>
      </c>
      <c r="I341" s="92"/>
      <c r="J341" s="92"/>
      <c r="K341" s="92"/>
      <c r="L341" s="101"/>
      <c r="M341" s="210">
        <f t="shared" si="150"/>
        <v>0</v>
      </c>
      <c r="N341" s="1039"/>
      <c r="O341" s="1039"/>
      <c r="P341" s="1039"/>
      <c r="Q341" s="1039"/>
      <c r="R341" s="1040"/>
      <c r="S341" s="1052"/>
      <c r="T341" s="1052"/>
      <c r="U341" s="1052"/>
      <c r="V341" s="1039"/>
      <c r="W341" s="1039"/>
      <c r="X341" s="1040"/>
      <c r="Y341" s="1038"/>
      <c r="Z341" s="1040"/>
      <c r="AA341" s="1049"/>
      <c r="AB341" s="839"/>
      <c r="AC341" s="839"/>
      <c r="AD341" s="839"/>
      <c r="AE341" s="839"/>
      <c r="AF341" s="840"/>
      <c r="AG341" s="1049"/>
      <c r="AH341" s="1050"/>
      <c r="AI341" s="832"/>
      <c r="AJ341" s="170">
        <f>SUM(AQ341:AU341)</f>
        <v>0</v>
      </c>
      <c r="AK341" s="345" t="s">
        <v>97</v>
      </c>
      <c r="AL341" s="97" t="s">
        <v>97</v>
      </c>
      <c r="AM341" s="98" t="s">
        <v>97</v>
      </c>
      <c r="AN341" s="99" t="s">
        <v>97</v>
      </c>
      <c r="AO341" s="97" t="s">
        <v>98</v>
      </c>
      <c r="AP341" s="98" t="s">
        <v>98</v>
      </c>
      <c r="AQ341" s="100"/>
      <c r="AR341" s="92"/>
      <c r="AS341" s="92"/>
      <c r="AT341" s="92"/>
      <c r="AU341" s="93"/>
      <c r="AV341" s="171">
        <f t="shared" si="151"/>
        <v>0</v>
      </c>
      <c r="AW341" s="128"/>
      <c r="AX341" s="128"/>
      <c r="AY341" s="128"/>
      <c r="AZ341" s="128"/>
      <c r="BA341" s="128"/>
      <c r="BB341" s="128"/>
      <c r="BC341" s="128"/>
      <c r="BD341" s="128"/>
      <c r="BE341" s="129"/>
    </row>
    <row r="342" spans="1:57" ht="31.9" customHeight="1" thickBot="1" x14ac:dyDescent="0.3">
      <c r="A342" s="1392"/>
      <c r="B342" s="1598" t="s">
        <v>270</v>
      </c>
      <c r="C342" s="1575" t="s">
        <v>368</v>
      </c>
      <c r="D342" s="709" t="s">
        <v>485</v>
      </c>
      <c r="E342" s="1300">
        <v>3</v>
      </c>
      <c r="F342" s="1303">
        <f>E342-SUM(M342:M346)</f>
        <v>0</v>
      </c>
      <c r="G342" s="852">
        <f t="shared" si="153"/>
        <v>0</v>
      </c>
      <c r="H342" s="147">
        <f t="shared" si="152"/>
        <v>0</v>
      </c>
      <c r="I342" s="72"/>
      <c r="J342" s="72"/>
      <c r="K342" s="72"/>
      <c r="L342" s="75"/>
      <c r="M342" s="199">
        <f t="shared" si="150"/>
        <v>0</v>
      </c>
      <c r="N342" s="1020"/>
      <c r="O342" s="1020"/>
      <c r="P342" s="1020"/>
      <c r="Q342" s="1020"/>
      <c r="R342" s="1024"/>
      <c r="S342" s="1051"/>
      <c r="T342" s="1051"/>
      <c r="U342" s="1051"/>
      <c r="V342" s="1020"/>
      <c r="W342" s="1020"/>
      <c r="X342" s="1024"/>
      <c r="Y342" s="1022"/>
      <c r="Z342" s="1024"/>
      <c r="AA342" s="1045"/>
      <c r="AB342" s="835"/>
      <c r="AC342" s="835"/>
      <c r="AD342" s="835"/>
      <c r="AE342" s="835"/>
      <c r="AF342" s="836"/>
      <c r="AG342" s="1045"/>
      <c r="AH342" s="1046"/>
      <c r="AI342" s="143"/>
      <c r="AJ342" s="151">
        <f>SUM(AN342:AP342)</f>
        <v>0</v>
      </c>
      <c r="AK342" s="76" t="s">
        <v>97</v>
      </c>
      <c r="AL342" s="77" t="s">
        <v>97</v>
      </c>
      <c r="AM342" s="78" t="s">
        <v>97</v>
      </c>
      <c r="AN342" s="74"/>
      <c r="AO342" s="72"/>
      <c r="AP342" s="73"/>
      <c r="AQ342" s="79" t="s">
        <v>97</v>
      </c>
      <c r="AR342" s="77" t="s">
        <v>97</v>
      </c>
      <c r="AS342" s="77" t="s">
        <v>97</v>
      </c>
      <c r="AT342" s="77" t="s">
        <v>97</v>
      </c>
      <c r="AU342" s="78" t="s">
        <v>97</v>
      </c>
      <c r="AV342" s="152">
        <f t="shared" si="151"/>
        <v>0</v>
      </c>
      <c r="AW342" s="120"/>
      <c r="AX342" s="120"/>
      <c r="AY342" s="120"/>
      <c r="AZ342" s="120"/>
      <c r="BA342" s="120"/>
      <c r="BB342" s="120"/>
      <c r="BC342" s="120"/>
      <c r="BD342" s="120"/>
      <c r="BE342" s="121"/>
    </row>
    <row r="343" spans="1:57" ht="48" thickBot="1" x14ac:dyDescent="0.3">
      <c r="A343" s="1392"/>
      <c r="B343" s="1599"/>
      <c r="C343" s="1576"/>
      <c r="D343" s="710" t="s">
        <v>490</v>
      </c>
      <c r="E343" s="1301"/>
      <c r="F343" s="1304"/>
      <c r="G343" s="850">
        <f t="shared" si="153"/>
        <v>0</v>
      </c>
      <c r="H343" s="402">
        <f t="shared" si="152"/>
        <v>0</v>
      </c>
      <c r="I343" s="319"/>
      <c r="J343" s="319"/>
      <c r="K343" s="319"/>
      <c r="L343" s="338"/>
      <c r="M343" s="750">
        <f t="shared" si="150"/>
        <v>0</v>
      </c>
      <c r="N343" s="1030"/>
      <c r="O343" s="1030"/>
      <c r="P343" s="1030"/>
      <c r="Q343" s="1030"/>
      <c r="R343" s="1034"/>
      <c r="S343" s="1025"/>
      <c r="T343" s="1025"/>
      <c r="U343" s="1025"/>
      <c r="V343" s="1044"/>
      <c r="W343" s="1044"/>
      <c r="X343" s="1026"/>
      <c r="Y343" s="1047"/>
      <c r="Z343" s="1026"/>
      <c r="AA343" s="1027"/>
      <c r="AB343" s="1028"/>
      <c r="AC343" s="1028"/>
      <c r="AD343" s="1028"/>
      <c r="AE343" s="1028"/>
      <c r="AF343" s="1029"/>
      <c r="AG343" s="1019"/>
      <c r="AH343" s="1048"/>
      <c r="AI343" s="337"/>
      <c r="AJ343" s="390">
        <f>SUM(AN343:AP343)</f>
        <v>0</v>
      </c>
      <c r="AK343" s="327" t="s">
        <v>98</v>
      </c>
      <c r="AL343" s="328" t="s">
        <v>98</v>
      </c>
      <c r="AM343" s="329" t="s">
        <v>98</v>
      </c>
      <c r="AN343" s="330"/>
      <c r="AO343" s="328"/>
      <c r="AP343" s="329"/>
      <c r="AQ343" s="330" t="s">
        <v>97</v>
      </c>
      <c r="AR343" s="328" t="s">
        <v>97</v>
      </c>
      <c r="AS343" s="328" t="s">
        <v>97</v>
      </c>
      <c r="AT343" s="328" t="s">
        <v>97</v>
      </c>
      <c r="AU343" s="329" t="s">
        <v>97</v>
      </c>
      <c r="AV343" s="152">
        <f t="shared" si="151"/>
        <v>0</v>
      </c>
      <c r="AW343" s="167"/>
      <c r="AX343" s="167"/>
      <c r="AY343" s="167"/>
      <c r="AZ343" s="167"/>
      <c r="BA343" s="167"/>
      <c r="BB343" s="167"/>
      <c r="BC343" s="167"/>
      <c r="BD343" s="167"/>
      <c r="BE343" s="130"/>
    </row>
    <row r="344" spans="1:57" ht="32.25" thickBot="1" x14ac:dyDescent="0.3">
      <c r="A344" s="1392"/>
      <c r="B344" s="1599"/>
      <c r="C344" s="1576"/>
      <c r="D344" s="710" t="s">
        <v>486</v>
      </c>
      <c r="E344" s="1301"/>
      <c r="F344" s="1304"/>
      <c r="G344" s="850">
        <f t="shared" si="153"/>
        <v>0</v>
      </c>
      <c r="H344" s="402">
        <f t="shared" si="152"/>
        <v>0</v>
      </c>
      <c r="I344" s="319"/>
      <c r="J344" s="319"/>
      <c r="K344" s="319"/>
      <c r="L344" s="338"/>
      <c r="M344" s="750">
        <f t="shared" si="150"/>
        <v>0</v>
      </c>
      <c r="N344" s="1030"/>
      <c r="O344" s="1030"/>
      <c r="P344" s="1030"/>
      <c r="Q344" s="1030"/>
      <c r="R344" s="1034"/>
      <c r="S344" s="1025"/>
      <c r="T344" s="1025"/>
      <c r="U344" s="1025"/>
      <c r="V344" s="1044"/>
      <c r="W344" s="1044"/>
      <c r="X344" s="1026"/>
      <c r="Y344" s="1047"/>
      <c r="Z344" s="1026"/>
      <c r="AA344" s="1027"/>
      <c r="AB344" s="1028"/>
      <c r="AC344" s="1028"/>
      <c r="AD344" s="1028"/>
      <c r="AE344" s="1028"/>
      <c r="AF344" s="1029"/>
      <c r="AG344" s="1019"/>
      <c r="AH344" s="1048"/>
      <c r="AI344" s="337"/>
      <c r="AJ344" s="390">
        <f>SUM(AK344:AM344)</f>
        <v>0</v>
      </c>
      <c r="AK344" s="327"/>
      <c r="AL344" s="328"/>
      <c r="AM344" s="329"/>
      <c r="AN344" s="330" t="s">
        <v>97</v>
      </c>
      <c r="AO344" s="328" t="s">
        <v>97</v>
      </c>
      <c r="AP344" s="329" t="s">
        <v>97</v>
      </c>
      <c r="AQ344" s="330" t="s">
        <v>97</v>
      </c>
      <c r="AR344" s="328" t="s">
        <v>97</v>
      </c>
      <c r="AS344" s="328" t="s">
        <v>97</v>
      </c>
      <c r="AT344" s="328" t="s">
        <v>97</v>
      </c>
      <c r="AU344" s="329" t="s">
        <v>97</v>
      </c>
      <c r="AV344" s="152">
        <f t="shared" si="151"/>
        <v>0</v>
      </c>
      <c r="AW344" s="167"/>
      <c r="AX344" s="167"/>
      <c r="AY344" s="167"/>
      <c r="AZ344" s="167"/>
      <c r="BA344" s="167"/>
      <c r="BB344" s="167"/>
      <c r="BC344" s="167"/>
      <c r="BD344" s="167"/>
      <c r="BE344" s="130"/>
    </row>
    <row r="345" spans="1:57" ht="32.25" thickBot="1" x14ac:dyDescent="0.3">
      <c r="A345" s="1392"/>
      <c r="B345" s="1599"/>
      <c r="C345" s="1576"/>
      <c r="D345" s="710" t="s">
        <v>15</v>
      </c>
      <c r="E345" s="1301"/>
      <c r="F345" s="1304"/>
      <c r="G345" s="850">
        <f t="shared" si="153"/>
        <v>3</v>
      </c>
      <c r="H345" s="402">
        <f t="shared" si="152"/>
        <v>0</v>
      </c>
      <c r="I345" s="319"/>
      <c r="J345" s="319"/>
      <c r="K345" s="319"/>
      <c r="L345" s="338"/>
      <c r="M345" s="750">
        <f t="shared" si="150"/>
        <v>3</v>
      </c>
      <c r="N345" s="1030">
        <v>3</v>
      </c>
      <c r="O345" s="1030"/>
      <c r="P345" s="1030"/>
      <c r="Q345" s="1030"/>
      <c r="R345" s="1034"/>
      <c r="S345" s="1025"/>
      <c r="T345" s="1025"/>
      <c r="U345" s="1025"/>
      <c r="V345" s="1044">
        <v>2</v>
      </c>
      <c r="W345" s="1044">
        <v>1</v>
      </c>
      <c r="X345" s="1026"/>
      <c r="Y345" s="1047">
        <v>3</v>
      </c>
      <c r="Z345" s="1026"/>
      <c r="AA345" s="1027"/>
      <c r="AB345" s="1028">
        <v>1</v>
      </c>
      <c r="AC345" s="1028">
        <v>1</v>
      </c>
      <c r="AD345" s="1028">
        <v>2</v>
      </c>
      <c r="AE345" s="1028">
        <v>1</v>
      </c>
      <c r="AF345" s="1029"/>
      <c r="AG345" s="1019">
        <v>36</v>
      </c>
      <c r="AH345" s="1048">
        <v>12</v>
      </c>
      <c r="AI345" s="337">
        <v>100</v>
      </c>
      <c r="AJ345" s="390">
        <f>SUM(AQ345:AU345)</f>
        <v>3</v>
      </c>
      <c r="AK345" s="327" t="s">
        <v>98</v>
      </c>
      <c r="AL345" s="328" t="s">
        <v>98</v>
      </c>
      <c r="AM345" s="329" t="s">
        <v>98</v>
      </c>
      <c r="AN345" s="330" t="s">
        <v>97</v>
      </c>
      <c r="AO345" s="328" t="s">
        <v>97</v>
      </c>
      <c r="AP345" s="329" t="s">
        <v>97</v>
      </c>
      <c r="AQ345" s="330">
        <v>1</v>
      </c>
      <c r="AR345" s="328"/>
      <c r="AS345" s="328">
        <v>1</v>
      </c>
      <c r="AT345" s="328">
        <v>1</v>
      </c>
      <c r="AU345" s="329"/>
      <c r="AV345" s="152">
        <f t="shared" si="151"/>
        <v>0</v>
      </c>
      <c r="AW345" s="167"/>
      <c r="AX345" s="167"/>
      <c r="AY345" s="167"/>
      <c r="AZ345" s="167"/>
      <c r="BA345" s="167"/>
      <c r="BB345" s="167"/>
      <c r="BC345" s="167"/>
      <c r="BD345" s="167"/>
      <c r="BE345" s="130"/>
    </row>
    <row r="346" spans="1:57" ht="32.25" thickBot="1" x14ac:dyDescent="0.3">
      <c r="A346" s="1392"/>
      <c r="B346" s="1597"/>
      <c r="C346" s="1587"/>
      <c r="D346" s="711" t="s">
        <v>491</v>
      </c>
      <c r="E346" s="1302"/>
      <c r="F346" s="1305"/>
      <c r="G346" s="851">
        <f t="shared" si="153"/>
        <v>0</v>
      </c>
      <c r="H346" s="160">
        <f t="shared" si="152"/>
        <v>0</v>
      </c>
      <c r="I346" s="92"/>
      <c r="J346" s="92"/>
      <c r="K346" s="92"/>
      <c r="L346" s="101"/>
      <c r="M346" s="210">
        <f t="shared" si="150"/>
        <v>0</v>
      </c>
      <c r="N346" s="1039"/>
      <c r="O346" s="1039"/>
      <c r="P346" s="1039"/>
      <c r="Q346" s="1039"/>
      <c r="R346" s="1040"/>
      <c r="S346" s="1052"/>
      <c r="T346" s="1052"/>
      <c r="U346" s="1052"/>
      <c r="V346" s="1039"/>
      <c r="W346" s="1039"/>
      <c r="X346" s="1040"/>
      <c r="Y346" s="1038"/>
      <c r="Z346" s="1040"/>
      <c r="AA346" s="1049"/>
      <c r="AB346" s="839"/>
      <c r="AC346" s="839"/>
      <c r="AD346" s="839"/>
      <c r="AE346" s="839"/>
      <c r="AF346" s="840"/>
      <c r="AG346" s="1049"/>
      <c r="AH346" s="1050"/>
      <c r="AI346" s="832"/>
      <c r="AJ346" s="170">
        <f>SUM(AQ346:AU346)</f>
        <v>0</v>
      </c>
      <c r="AK346" s="345" t="s">
        <v>97</v>
      </c>
      <c r="AL346" s="97" t="s">
        <v>97</v>
      </c>
      <c r="AM346" s="98" t="s">
        <v>97</v>
      </c>
      <c r="AN346" s="99" t="s">
        <v>97</v>
      </c>
      <c r="AO346" s="97" t="s">
        <v>98</v>
      </c>
      <c r="AP346" s="98" t="s">
        <v>98</v>
      </c>
      <c r="AQ346" s="100"/>
      <c r="AR346" s="92"/>
      <c r="AS346" s="92"/>
      <c r="AT346" s="92"/>
      <c r="AU346" s="93"/>
      <c r="AV346" s="171">
        <f t="shared" si="151"/>
        <v>0</v>
      </c>
      <c r="AW346" s="128"/>
      <c r="AX346" s="128"/>
      <c r="AY346" s="128"/>
      <c r="AZ346" s="128"/>
      <c r="BA346" s="128"/>
      <c r="BB346" s="128"/>
      <c r="BC346" s="128"/>
      <c r="BD346" s="128"/>
      <c r="BE346" s="129"/>
    </row>
    <row r="347" spans="1:57" ht="31.9" customHeight="1" thickBot="1" x14ac:dyDescent="0.3">
      <c r="A347" s="1392"/>
      <c r="B347" s="1581" t="s">
        <v>720</v>
      </c>
      <c r="C347" s="1575" t="s">
        <v>371</v>
      </c>
      <c r="D347" s="709" t="s">
        <v>485</v>
      </c>
      <c r="E347" s="1300">
        <v>10</v>
      </c>
      <c r="F347" s="1303">
        <f>E347-SUM(M347:M351)</f>
        <v>4</v>
      </c>
      <c r="G347" s="852">
        <f t="shared" si="153"/>
        <v>0</v>
      </c>
      <c r="H347" s="147">
        <f t="shared" si="152"/>
        <v>0</v>
      </c>
      <c r="I347" s="72"/>
      <c r="J347" s="72"/>
      <c r="K347" s="72"/>
      <c r="L347" s="75"/>
      <c r="M347" s="199">
        <f t="shared" si="150"/>
        <v>0</v>
      </c>
      <c r="N347" s="1020"/>
      <c r="O347" s="1020"/>
      <c r="P347" s="1020"/>
      <c r="Q347" s="1020"/>
      <c r="R347" s="1024"/>
      <c r="S347" s="1051"/>
      <c r="T347" s="1051"/>
      <c r="U347" s="1051"/>
      <c r="V347" s="1020"/>
      <c r="W347" s="1020"/>
      <c r="X347" s="1024"/>
      <c r="Y347" s="1022"/>
      <c r="Z347" s="1024"/>
      <c r="AA347" s="1045"/>
      <c r="AB347" s="835"/>
      <c r="AC347" s="835"/>
      <c r="AD347" s="835"/>
      <c r="AE347" s="835"/>
      <c r="AF347" s="836"/>
      <c r="AG347" s="1045"/>
      <c r="AH347" s="1046"/>
      <c r="AI347" s="143"/>
      <c r="AJ347" s="151">
        <f>SUM(AN347:AP347)</f>
        <v>0</v>
      </c>
      <c r="AK347" s="76" t="s">
        <v>97</v>
      </c>
      <c r="AL347" s="77" t="s">
        <v>97</v>
      </c>
      <c r="AM347" s="78" t="s">
        <v>97</v>
      </c>
      <c r="AN347" s="74"/>
      <c r="AO347" s="72"/>
      <c r="AP347" s="73"/>
      <c r="AQ347" s="79" t="s">
        <v>97</v>
      </c>
      <c r="AR347" s="77" t="s">
        <v>97</v>
      </c>
      <c r="AS347" s="77" t="s">
        <v>97</v>
      </c>
      <c r="AT347" s="77" t="s">
        <v>97</v>
      </c>
      <c r="AU347" s="78" t="s">
        <v>97</v>
      </c>
      <c r="AV347" s="152">
        <f t="shared" si="151"/>
        <v>0</v>
      </c>
      <c r="AW347" s="120"/>
      <c r="AX347" s="120"/>
      <c r="AY347" s="120"/>
      <c r="AZ347" s="120"/>
      <c r="BA347" s="120"/>
      <c r="BB347" s="120"/>
      <c r="BC347" s="120"/>
      <c r="BD347" s="120"/>
      <c r="BE347" s="121"/>
    </row>
    <row r="348" spans="1:57" ht="48" thickBot="1" x14ac:dyDescent="0.3">
      <c r="A348" s="1392"/>
      <c r="B348" s="1583"/>
      <c r="C348" s="1576"/>
      <c r="D348" s="710" t="s">
        <v>490</v>
      </c>
      <c r="E348" s="1301"/>
      <c r="F348" s="1304"/>
      <c r="G348" s="850">
        <f t="shared" si="153"/>
        <v>0</v>
      </c>
      <c r="H348" s="402">
        <f t="shared" si="152"/>
        <v>0</v>
      </c>
      <c r="I348" s="319"/>
      <c r="J348" s="319"/>
      <c r="K348" s="319"/>
      <c r="L348" s="338"/>
      <c r="M348" s="750">
        <f t="shared" si="150"/>
        <v>0</v>
      </c>
      <c r="N348" s="1030"/>
      <c r="O348" s="1030"/>
      <c r="P348" s="1030"/>
      <c r="Q348" s="1030"/>
      <c r="R348" s="1034"/>
      <c r="S348" s="1025"/>
      <c r="T348" s="1025"/>
      <c r="U348" s="1025"/>
      <c r="V348" s="1044"/>
      <c r="W348" s="1044"/>
      <c r="X348" s="1026"/>
      <c r="Y348" s="1047"/>
      <c r="Z348" s="1026"/>
      <c r="AA348" s="1027"/>
      <c r="AB348" s="1028"/>
      <c r="AC348" s="1028"/>
      <c r="AD348" s="1028"/>
      <c r="AE348" s="1028"/>
      <c r="AF348" s="1029"/>
      <c r="AG348" s="1019"/>
      <c r="AH348" s="1048"/>
      <c r="AI348" s="337"/>
      <c r="AJ348" s="390">
        <f>SUM(AN348:AP348)</f>
        <v>0</v>
      </c>
      <c r="AK348" s="327" t="s">
        <v>98</v>
      </c>
      <c r="AL348" s="328" t="s">
        <v>98</v>
      </c>
      <c r="AM348" s="329" t="s">
        <v>98</v>
      </c>
      <c r="AN348" s="330"/>
      <c r="AO348" s="328"/>
      <c r="AP348" s="329"/>
      <c r="AQ348" s="330" t="s">
        <v>97</v>
      </c>
      <c r="AR348" s="328" t="s">
        <v>97</v>
      </c>
      <c r="AS348" s="328" t="s">
        <v>97</v>
      </c>
      <c r="AT348" s="328" t="s">
        <v>97</v>
      </c>
      <c r="AU348" s="329" t="s">
        <v>97</v>
      </c>
      <c r="AV348" s="152">
        <f t="shared" si="151"/>
        <v>0</v>
      </c>
      <c r="AW348" s="167"/>
      <c r="AX348" s="167"/>
      <c r="AY348" s="167"/>
      <c r="AZ348" s="167"/>
      <c r="BA348" s="167"/>
      <c r="BB348" s="167"/>
      <c r="BC348" s="167"/>
      <c r="BD348" s="167"/>
      <c r="BE348" s="130"/>
    </row>
    <row r="349" spans="1:57" ht="32.25" thickBot="1" x14ac:dyDescent="0.3">
      <c r="A349" s="1392"/>
      <c r="B349" s="1583"/>
      <c r="C349" s="1576"/>
      <c r="D349" s="710" t="s">
        <v>486</v>
      </c>
      <c r="E349" s="1301"/>
      <c r="F349" s="1304"/>
      <c r="G349" s="850">
        <f t="shared" si="153"/>
        <v>0</v>
      </c>
      <c r="H349" s="402">
        <f t="shared" si="152"/>
        <v>0</v>
      </c>
      <c r="I349" s="319"/>
      <c r="J349" s="319"/>
      <c r="K349" s="319"/>
      <c r="L349" s="338"/>
      <c r="M349" s="750">
        <f t="shared" si="150"/>
        <v>0</v>
      </c>
      <c r="N349" s="1030"/>
      <c r="O349" s="1030"/>
      <c r="P349" s="1030"/>
      <c r="Q349" s="1030"/>
      <c r="R349" s="1034"/>
      <c r="S349" s="1025"/>
      <c r="T349" s="1025"/>
      <c r="U349" s="1025"/>
      <c r="V349" s="1044"/>
      <c r="W349" s="1044"/>
      <c r="X349" s="1026"/>
      <c r="Y349" s="1047"/>
      <c r="Z349" s="1026"/>
      <c r="AA349" s="1027"/>
      <c r="AB349" s="1028"/>
      <c r="AC349" s="1028"/>
      <c r="AD349" s="1028"/>
      <c r="AE349" s="1028"/>
      <c r="AF349" s="1029"/>
      <c r="AG349" s="1019"/>
      <c r="AH349" s="1048"/>
      <c r="AI349" s="337"/>
      <c r="AJ349" s="390">
        <f>SUM(AK349:AM349)</f>
        <v>0</v>
      </c>
      <c r="AK349" s="327"/>
      <c r="AL349" s="328"/>
      <c r="AM349" s="329"/>
      <c r="AN349" s="330" t="s">
        <v>97</v>
      </c>
      <c r="AO349" s="328" t="s">
        <v>97</v>
      </c>
      <c r="AP349" s="329" t="s">
        <v>97</v>
      </c>
      <c r="AQ349" s="330" t="s">
        <v>97</v>
      </c>
      <c r="AR349" s="328" t="s">
        <v>97</v>
      </c>
      <c r="AS349" s="328" t="s">
        <v>97</v>
      </c>
      <c r="AT349" s="328" t="s">
        <v>97</v>
      </c>
      <c r="AU349" s="329" t="s">
        <v>97</v>
      </c>
      <c r="AV349" s="152">
        <f t="shared" si="151"/>
        <v>0</v>
      </c>
      <c r="AW349" s="167"/>
      <c r="AX349" s="167"/>
      <c r="AY349" s="167"/>
      <c r="AZ349" s="167"/>
      <c r="BA349" s="167"/>
      <c r="BB349" s="167"/>
      <c r="BC349" s="167"/>
      <c r="BD349" s="167"/>
      <c r="BE349" s="130"/>
    </row>
    <row r="350" spans="1:57" ht="32.25" thickBot="1" x14ac:dyDescent="0.3">
      <c r="A350" s="1392"/>
      <c r="B350" s="1583"/>
      <c r="C350" s="1576"/>
      <c r="D350" s="710" t="s">
        <v>15</v>
      </c>
      <c r="E350" s="1301"/>
      <c r="F350" s="1304"/>
      <c r="G350" s="850">
        <f t="shared" si="153"/>
        <v>6</v>
      </c>
      <c r="H350" s="402">
        <f t="shared" si="152"/>
        <v>0</v>
      </c>
      <c r="I350" s="319"/>
      <c r="J350" s="319"/>
      <c r="K350" s="319"/>
      <c r="L350" s="338"/>
      <c r="M350" s="750">
        <f t="shared" si="150"/>
        <v>6</v>
      </c>
      <c r="N350" s="1030">
        <v>5</v>
      </c>
      <c r="O350" s="1030"/>
      <c r="P350" s="1030"/>
      <c r="Q350" s="1030"/>
      <c r="R350" s="1034">
        <v>1</v>
      </c>
      <c r="S350" s="1025"/>
      <c r="T350" s="1025"/>
      <c r="U350" s="1025"/>
      <c r="V350" s="1044">
        <v>6</v>
      </c>
      <c r="W350" s="1044"/>
      <c r="X350" s="1026"/>
      <c r="Y350" s="1047">
        <v>5</v>
      </c>
      <c r="Z350" s="1026">
        <v>1</v>
      </c>
      <c r="AA350" s="1027"/>
      <c r="AB350" s="1028">
        <v>4</v>
      </c>
      <c r="AC350" s="1028">
        <v>4</v>
      </c>
      <c r="AD350" s="1028">
        <v>3</v>
      </c>
      <c r="AE350" s="1028">
        <v>6</v>
      </c>
      <c r="AF350" s="1029"/>
      <c r="AG350" s="1019">
        <v>42.33</v>
      </c>
      <c r="AH350" s="1048">
        <v>18.5</v>
      </c>
      <c r="AI350" s="337">
        <v>100.83</v>
      </c>
      <c r="AJ350" s="390">
        <f>SUM(AQ350:AU350)</f>
        <v>6</v>
      </c>
      <c r="AK350" s="327" t="s">
        <v>98</v>
      </c>
      <c r="AL350" s="328" t="s">
        <v>98</v>
      </c>
      <c r="AM350" s="329" t="s">
        <v>98</v>
      </c>
      <c r="AN350" s="330" t="s">
        <v>97</v>
      </c>
      <c r="AO350" s="328" t="s">
        <v>97</v>
      </c>
      <c r="AP350" s="329" t="s">
        <v>97</v>
      </c>
      <c r="AQ350" s="330"/>
      <c r="AR350" s="328">
        <v>3</v>
      </c>
      <c r="AS350" s="328"/>
      <c r="AT350" s="328">
        <v>3</v>
      </c>
      <c r="AU350" s="329"/>
      <c r="AV350" s="152">
        <f t="shared" si="151"/>
        <v>0</v>
      </c>
      <c r="AW350" s="167"/>
      <c r="AX350" s="167"/>
      <c r="AY350" s="167"/>
      <c r="AZ350" s="167"/>
      <c r="BA350" s="167"/>
      <c r="BB350" s="167"/>
      <c r="BC350" s="167"/>
      <c r="BD350" s="167"/>
      <c r="BE350" s="130"/>
    </row>
    <row r="351" spans="1:57" ht="32.25" thickBot="1" x14ac:dyDescent="0.3">
      <c r="A351" s="1392"/>
      <c r="B351" s="1585"/>
      <c r="C351" s="1587"/>
      <c r="D351" s="711" t="s">
        <v>491</v>
      </c>
      <c r="E351" s="1302"/>
      <c r="F351" s="1305"/>
      <c r="G351" s="851">
        <f t="shared" si="153"/>
        <v>0</v>
      </c>
      <c r="H351" s="160">
        <f t="shared" si="152"/>
        <v>0</v>
      </c>
      <c r="I351" s="92"/>
      <c r="J351" s="92"/>
      <c r="K351" s="92"/>
      <c r="L351" s="101"/>
      <c r="M351" s="210">
        <f t="shared" si="150"/>
        <v>0</v>
      </c>
      <c r="N351" s="1039"/>
      <c r="O351" s="1039"/>
      <c r="P351" s="1039"/>
      <c r="Q351" s="1039"/>
      <c r="R351" s="1040"/>
      <c r="S351" s="1052"/>
      <c r="T351" s="1052"/>
      <c r="U351" s="1052"/>
      <c r="V351" s="1039"/>
      <c r="W351" s="1039"/>
      <c r="X351" s="1040"/>
      <c r="Y351" s="1038"/>
      <c r="Z351" s="1040"/>
      <c r="AA351" s="1049"/>
      <c r="AB351" s="839"/>
      <c r="AC351" s="839"/>
      <c r="AD351" s="839"/>
      <c r="AE351" s="839"/>
      <c r="AF351" s="840"/>
      <c r="AG351" s="1049"/>
      <c r="AH351" s="1050"/>
      <c r="AI351" s="832"/>
      <c r="AJ351" s="170">
        <f>SUM(AQ351:AU351)</f>
        <v>0</v>
      </c>
      <c r="AK351" s="345" t="s">
        <v>97</v>
      </c>
      <c r="AL351" s="97" t="s">
        <v>97</v>
      </c>
      <c r="AM351" s="98" t="s">
        <v>97</v>
      </c>
      <c r="AN351" s="99" t="s">
        <v>97</v>
      </c>
      <c r="AO351" s="97" t="s">
        <v>98</v>
      </c>
      <c r="AP351" s="98" t="s">
        <v>98</v>
      </c>
      <c r="AQ351" s="100"/>
      <c r="AR351" s="92"/>
      <c r="AS351" s="92"/>
      <c r="AT351" s="92"/>
      <c r="AU351" s="93"/>
      <c r="AV351" s="171">
        <f t="shared" si="151"/>
        <v>0</v>
      </c>
      <c r="AW351" s="128"/>
      <c r="AX351" s="128"/>
      <c r="AY351" s="128"/>
      <c r="AZ351" s="128"/>
      <c r="BA351" s="128"/>
      <c r="BB351" s="128"/>
      <c r="BC351" s="128"/>
      <c r="BD351" s="128"/>
      <c r="BE351" s="129"/>
    </row>
    <row r="352" spans="1:57" ht="32.25" thickBot="1" x14ac:dyDescent="0.3">
      <c r="A352" s="1392"/>
      <c r="B352" s="1581" t="s">
        <v>621</v>
      </c>
      <c r="C352" s="1575" t="s">
        <v>531</v>
      </c>
      <c r="D352" s="709" t="s">
        <v>485</v>
      </c>
      <c r="E352" s="1300">
        <v>10</v>
      </c>
      <c r="F352" s="1303">
        <f>E352-SUM(M352:M356)</f>
        <v>3</v>
      </c>
      <c r="G352" s="852">
        <f t="shared" si="153"/>
        <v>0</v>
      </c>
      <c r="H352" s="147">
        <f t="shared" si="152"/>
        <v>0</v>
      </c>
      <c r="I352" s="72"/>
      <c r="J352" s="72"/>
      <c r="K352" s="72"/>
      <c r="L352" s="75"/>
      <c r="M352" s="199">
        <f t="shared" si="150"/>
        <v>0</v>
      </c>
      <c r="N352" s="1020"/>
      <c r="O352" s="1020"/>
      <c r="P352" s="1020"/>
      <c r="Q352" s="1020"/>
      <c r="R352" s="1024"/>
      <c r="S352" s="1051"/>
      <c r="T352" s="1051"/>
      <c r="U352" s="1051"/>
      <c r="V352" s="1020"/>
      <c r="W352" s="1020"/>
      <c r="X352" s="1024"/>
      <c r="Y352" s="1022"/>
      <c r="Z352" s="1024"/>
      <c r="AA352" s="1045"/>
      <c r="AB352" s="835"/>
      <c r="AC352" s="835"/>
      <c r="AD352" s="835"/>
      <c r="AE352" s="835"/>
      <c r="AF352" s="836"/>
      <c r="AG352" s="1045"/>
      <c r="AH352" s="1046"/>
      <c r="AI352" s="143"/>
      <c r="AJ352" s="151">
        <f>SUM(AN352:AP352)</f>
        <v>0</v>
      </c>
      <c r="AK352" s="76" t="s">
        <v>97</v>
      </c>
      <c r="AL352" s="77" t="s">
        <v>97</v>
      </c>
      <c r="AM352" s="78" t="s">
        <v>97</v>
      </c>
      <c r="AN352" s="74"/>
      <c r="AO352" s="72"/>
      <c r="AP352" s="73"/>
      <c r="AQ352" s="79" t="s">
        <v>97</v>
      </c>
      <c r="AR352" s="77" t="s">
        <v>97</v>
      </c>
      <c r="AS352" s="77" t="s">
        <v>97</v>
      </c>
      <c r="AT352" s="77" t="s">
        <v>97</v>
      </c>
      <c r="AU352" s="78" t="s">
        <v>97</v>
      </c>
      <c r="AV352" s="152">
        <f t="shared" si="151"/>
        <v>0</v>
      </c>
      <c r="AW352" s="120"/>
      <c r="AX352" s="120"/>
      <c r="AY352" s="120"/>
      <c r="AZ352" s="120"/>
      <c r="BA352" s="120"/>
      <c r="BB352" s="120"/>
      <c r="BC352" s="120"/>
      <c r="BD352" s="120"/>
      <c r="BE352" s="121"/>
    </row>
    <row r="353" spans="1:57" ht="48" thickBot="1" x14ac:dyDescent="0.3">
      <c r="A353" s="1392"/>
      <c r="B353" s="1583"/>
      <c r="C353" s="1576"/>
      <c r="D353" s="710" t="s">
        <v>490</v>
      </c>
      <c r="E353" s="1301"/>
      <c r="F353" s="1304"/>
      <c r="G353" s="850">
        <f t="shared" si="153"/>
        <v>0</v>
      </c>
      <c r="H353" s="402">
        <f t="shared" si="152"/>
        <v>0</v>
      </c>
      <c r="I353" s="319"/>
      <c r="J353" s="319"/>
      <c r="K353" s="319"/>
      <c r="L353" s="338"/>
      <c r="M353" s="750">
        <f t="shared" si="150"/>
        <v>0</v>
      </c>
      <c r="N353" s="1030"/>
      <c r="O353" s="1030"/>
      <c r="P353" s="1030"/>
      <c r="Q353" s="1030"/>
      <c r="R353" s="1034"/>
      <c r="S353" s="1025"/>
      <c r="T353" s="1025"/>
      <c r="U353" s="1025"/>
      <c r="V353" s="1044"/>
      <c r="W353" s="1044"/>
      <c r="X353" s="1026"/>
      <c r="Y353" s="1047"/>
      <c r="Z353" s="1026"/>
      <c r="AA353" s="1027"/>
      <c r="AB353" s="1028"/>
      <c r="AC353" s="1028"/>
      <c r="AD353" s="1028"/>
      <c r="AE353" s="1028"/>
      <c r="AF353" s="1029"/>
      <c r="AG353" s="1019"/>
      <c r="AH353" s="1048"/>
      <c r="AI353" s="337"/>
      <c r="AJ353" s="390">
        <f>SUM(AN353:AP353)</f>
        <v>0</v>
      </c>
      <c r="AK353" s="327" t="s">
        <v>98</v>
      </c>
      <c r="AL353" s="328" t="s">
        <v>98</v>
      </c>
      <c r="AM353" s="329" t="s">
        <v>98</v>
      </c>
      <c r="AN353" s="330"/>
      <c r="AO353" s="328"/>
      <c r="AP353" s="329"/>
      <c r="AQ353" s="330" t="s">
        <v>97</v>
      </c>
      <c r="AR353" s="328" t="s">
        <v>97</v>
      </c>
      <c r="AS353" s="328" t="s">
        <v>97</v>
      </c>
      <c r="AT353" s="328" t="s">
        <v>97</v>
      </c>
      <c r="AU353" s="329" t="s">
        <v>97</v>
      </c>
      <c r="AV353" s="152">
        <f t="shared" si="151"/>
        <v>0</v>
      </c>
      <c r="AW353" s="167"/>
      <c r="AX353" s="167"/>
      <c r="AY353" s="167"/>
      <c r="AZ353" s="167"/>
      <c r="BA353" s="167"/>
      <c r="BB353" s="167"/>
      <c r="BC353" s="167"/>
      <c r="BD353" s="167"/>
      <c r="BE353" s="130"/>
    </row>
    <row r="354" spans="1:57" ht="32.25" thickBot="1" x14ac:dyDescent="0.3">
      <c r="A354" s="1392"/>
      <c r="B354" s="1583"/>
      <c r="C354" s="1576"/>
      <c r="D354" s="710" t="s">
        <v>486</v>
      </c>
      <c r="E354" s="1301"/>
      <c r="F354" s="1304"/>
      <c r="G354" s="850">
        <f t="shared" si="153"/>
        <v>0</v>
      </c>
      <c r="H354" s="402">
        <f t="shared" si="152"/>
        <v>0</v>
      </c>
      <c r="I354" s="319"/>
      <c r="J354" s="319"/>
      <c r="K354" s="319"/>
      <c r="L354" s="338"/>
      <c r="M354" s="750">
        <f t="shared" si="150"/>
        <v>0</v>
      </c>
      <c r="N354" s="1030"/>
      <c r="O354" s="1030"/>
      <c r="P354" s="1030"/>
      <c r="Q354" s="1030"/>
      <c r="R354" s="1034"/>
      <c r="S354" s="1025"/>
      <c r="T354" s="1025"/>
      <c r="U354" s="1025"/>
      <c r="V354" s="1044"/>
      <c r="W354" s="1044"/>
      <c r="X354" s="1026"/>
      <c r="Y354" s="1047"/>
      <c r="Z354" s="1026"/>
      <c r="AA354" s="1027"/>
      <c r="AB354" s="1028"/>
      <c r="AC354" s="1028"/>
      <c r="AD354" s="1028"/>
      <c r="AE354" s="1028"/>
      <c r="AF354" s="1029"/>
      <c r="AG354" s="1019"/>
      <c r="AH354" s="1048"/>
      <c r="AI354" s="337"/>
      <c r="AJ354" s="390">
        <f>SUM(AK354:AM354)</f>
        <v>0</v>
      </c>
      <c r="AK354" s="327"/>
      <c r="AL354" s="328"/>
      <c r="AM354" s="329"/>
      <c r="AN354" s="330" t="s">
        <v>97</v>
      </c>
      <c r="AO354" s="328" t="s">
        <v>97</v>
      </c>
      <c r="AP354" s="329" t="s">
        <v>97</v>
      </c>
      <c r="AQ354" s="330" t="s">
        <v>97</v>
      </c>
      <c r="AR354" s="328" t="s">
        <v>97</v>
      </c>
      <c r="AS354" s="328" t="s">
        <v>97</v>
      </c>
      <c r="AT354" s="328" t="s">
        <v>97</v>
      </c>
      <c r="AU354" s="329" t="s">
        <v>97</v>
      </c>
      <c r="AV354" s="152">
        <f t="shared" si="151"/>
        <v>0</v>
      </c>
      <c r="AW354" s="167"/>
      <c r="AX354" s="167"/>
      <c r="AY354" s="167"/>
      <c r="AZ354" s="167"/>
      <c r="BA354" s="167"/>
      <c r="BB354" s="167"/>
      <c r="BC354" s="167"/>
      <c r="BD354" s="167"/>
      <c r="BE354" s="130"/>
    </row>
    <row r="355" spans="1:57" ht="32.25" thickBot="1" x14ac:dyDescent="0.3">
      <c r="A355" s="1392"/>
      <c r="B355" s="1583"/>
      <c r="C355" s="1576"/>
      <c r="D355" s="710" t="s">
        <v>15</v>
      </c>
      <c r="E355" s="1301"/>
      <c r="F355" s="1304"/>
      <c r="G355" s="850">
        <f t="shared" si="153"/>
        <v>8</v>
      </c>
      <c r="H355" s="402">
        <f t="shared" si="152"/>
        <v>0</v>
      </c>
      <c r="I355" s="319"/>
      <c r="J355" s="319"/>
      <c r="K355" s="319"/>
      <c r="L355" s="338"/>
      <c r="M355" s="750">
        <f t="shared" si="150"/>
        <v>7</v>
      </c>
      <c r="N355" s="1030">
        <v>1</v>
      </c>
      <c r="O355" s="1030"/>
      <c r="P355" s="1030"/>
      <c r="Q355" s="1030"/>
      <c r="R355" s="1034">
        <v>6</v>
      </c>
      <c r="S355" s="1025"/>
      <c r="T355" s="1025"/>
      <c r="U355" s="1025"/>
      <c r="V355" s="1044">
        <v>7</v>
      </c>
      <c r="W355" s="1044"/>
      <c r="X355" s="1026"/>
      <c r="Y355" s="1047">
        <v>6</v>
      </c>
      <c r="Z355" s="1026">
        <v>1</v>
      </c>
      <c r="AA355" s="1027"/>
      <c r="AB355" s="1028">
        <v>1</v>
      </c>
      <c r="AC355" s="1028"/>
      <c r="AD355" s="1028"/>
      <c r="AE355" s="1028"/>
      <c r="AF355" s="1029">
        <v>1</v>
      </c>
      <c r="AG355" s="1019">
        <v>47.22</v>
      </c>
      <c r="AH355" s="1048">
        <v>24.2</v>
      </c>
      <c r="AI355" s="337">
        <v>136.4</v>
      </c>
      <c r="AJ355" s="390">
        <f>SUM(AQ355:AU355)</f>
        <v>7</v>
      </c>
      <c r="AK355" s="327" t="s">
        <v>98</v>
      </c>
      <c r="AL355" s="328" t="s">
        <v>98</v>
      </c>
      <c r="AM355" s="329" t="s">
        <v>98</v>
      </c>
      <c r="AN355" s="330" t="s">
        <v>97</v>
      </c>
      <c r="AO355" s="328" t="s">
        <v>97</v>
      </c>
      <c r="AP355" s="329" t="s">
        <v>97</v>
      </c>
      <c r="AQ355" s="330"/>
      <c r="AR355" s="328"/>
      <c r="AS355" s="328">
        <v>6</v>
      </c>
      <c r="AT355" s="328">
        <v>1</v>
      </c>
      <c r="AU355" s="329"/>
      <c r="AV355" s="152">
        <f t="shared" si="151"/>
        <v>1</v>
      </c>
      <c r="AW355" s="167"/>
      <c r="AX355" s="167"/>
      <c r="AY355" s="167"/>
      <c r="AZ355" s="167"/>
      <c r="BA355" s="167"/>
      <c r="BB355" s="167"/>
      <c r="BC355" s="167">
        <v>1</v>
      </c>
      <c r="BD355" s="167"/>
      <c r="BE355" s="130"/>
    </row>
    <row r="356" spans="1:57" ht="32.25" thickBot="1" x14ac:dyDescent="0.3">
      <c r="A356" s="1392"/>
      <c r="B356" s="1585"/>
      <c r="C356" s="1587"/>
      <c r="D356" s="711" t="s">
        <v>491</v>
      </c>
      <c r="E356" s="1302"/>
      <c r="F356" s="1305"/>
      <c r="G356" s="851">
        <f t="shared" si="153"/>
        <v>0</v>
      </c>
      <c r="H356" s="160">
        <f t="shared" si="152"/>
        <v>0</v>
      </c>
      <c r="I356" s="92"/>
      <c r="J356" s="92"/>
      <c r="K356" s="92"/>
      <c r="L356" s="101"/>
      <c r="M356" s="210">
        <f t="shared" si="150"/>
        <v>0</v>
      </c>
      <c r="N356" s="1039"/>
      <c r="O356" s="1039"/>
      <c r="P356" s="1039"/>
      <c r="Q356" s="1039"/>
      <c r="R356" s="1040"/>
      <c r="S356" s="1052"/>
      <c r="T356" s="1052"/>
      <c r="U356" s="1052"/>
      <c r="V356" s="1039"/>
      <c r="W356" s="1039"/>
      <c r="X356" s="1040"/>
      <c r="Y356" s="1038"/>
      <c r="Z356" s="1040"/>
      <c r="AA356" s="1049"/>
      <c r="AB356" s="839"/>
      <c r="AC356" s="839"/>
      <c r="AD356" s="839"/>
      <c r="AE356" s="839"/>
      <c r="AF356" s="840"/>
      <c r="AG356" s="1049"/>
      <c r="AH356" s="1050"/>
      <c r="AI356" s="832"/>
      <c r="AJ356" s="170">
        <f>SUM(AQ356:AU356)</f>
        <v>0</v>
      </c>
      <c r="AK356" s="345" t="s">
        <v>97</v>
      </c>
      <c r="AL356" s="97" t="s">
        <v>97</v>
      </c>
      <c r="AM356" s="98" t="s">
        <v>97</v>
      </c>
      <c r="AN356" s="99" t="s">
        <v>97</v>
      </c>
      <c r="AO356" s="97" t="s">
        <v>98</v>
      </c>
      <c r="AP356" s="98" t="s">
        <v>98</v>
      </c>
      <c r="AQ356" s="100"/>
      <c r="AR356" s="92"/>
      <c r="AS356" s="92"/>
      <c r="AT356" s="92"/>
      <c r="AU356" s="93"/>
      <c r="AV356" s="171">
        <f t="shared" si="151"/>
        <v>0</v>
      </c>
      <c r="AW356" s="128"/>
      <c r="AX356" s="128"/>
      <c r="AY356" s="128"/>
      <c r="AZ356" s="128"/>
      <c r="BA356" s="128"/>
      <c r="BB356" s="128"/>
      <c r="BC356" s="128"/>
      <c r="BD356" s="128"/>
      <c r="BE356" s="129"/>
    </row>
    <row r="357" spans="1:57" ht="32.25" thickBot="1" x14ac:dyDescent="0.3">
      <c r="A357" s="1392"/>
      <c r="B357" s="1565" t="s">
        <v>157</v>
      </c>
      <c r="C357" s="1582" t="s">
        <v>370</v>
      </c>
      <c r="D357" s="709" t="s">
        <v>485</v>
      </c>
      <c r="E357" s="1300">
        <v>48</v>
      </c>
      <c r="F357" s="1303">
        <f>E357-SUM(M357:M361)</f>
        <v>8</v>
      </c>
      <c r="G357" s="852">
        <f t="shared" si="153"/>
        <v>8</v>
      </c>
      <c r="H357" s="147">
        <f t="shared" si="152"/>
        <v>0</v>
      </c>
      <c r="I357" s="72"/>
      <c r="J357" s="72"/>
      <c r="K357" s="72"/>
      <c r="L357" s="75"/>
      <c r="M357" s="199">
        <f t="shared" si="150"/>
        <v>8</v>
      </c>
      <c r="N357" s="1020"/>
      <c r="O357" s="1020"/>
      <c r="P357" s="1020"/>
      <c r="Q357" s="1020"/>
      <c r="R357" s="1024">
        <v>8</v>
      </c>
      <c r="S357" s="1051"/>
      <c r="T357" s="1051"/>
      <c r="U357" s="1051"/>
      <c r="V357" s="1020">
        <v>7</v>
      </c>
      <c r="W357" s="1020">
        <v>1</v>
      </c>
      <c r="X357" s="1024"/>
      <c r="Y357" s="1022">
        <v>4</v>
      </c>
      <c r="Z357" s="1024">
        <v>4</v>
      </c>
      <c r="AA357" s="1045"/>
      <c r="AB357" s="835">
        <v>8</v>
      </c>
      <c r="AC357" s="835">
        <v>8</v>
      </c>
      <c r="AD357" s="835">
        <v>8</v>
      </c>
      <c r="AE357" s="835">
        <v>8</v>
      </c>
      <c r="AF357" s="836"/>
      <c r="AG357" s="1045">
        <v>42</v>
      </c>
      <c r="AH357" s="1046">
        <v>22</v>
      </c>
      <c r="AI357" s="143">
        <v>13</v>
      </c>
      <c r="AJ357" s="151">
        <f>SUM(AN357:AP357)</f>
        <v>8</v>
      </c>
      <c r="AK357" s="76" t="s">
        <v>97</v>
      </c>
      <c r="AL357" s="77" t="s">
        <v>97</v>
      </c>
      <c r="AM357" s="78" t="s">
        <v>97</v>
      </c>
      <c r="AN357" s="74"/>
      <c r="AO357" s="72">
        <v>8</v>
      </c>
      <c r="AP357" s="73"/>
      <c r="AQ357" s="79" t="s">
        <v>97</v>
      </c>
      <c r="AR357" s="77" t="s">
        <v>97</v>
      </c>
      <c r="AS357" s="77" t="s">
        <v>97</v>
      </c>
      <c r="AT357" s="77" t="s">
        <v>97</v>
      </c>
      <c r="AU357" s="78" t="s">
        <v>97</v>
      </c>
      <c r="AV357" s="152">
        <f t="shared" si="151"/>
        <v>0</v>
      </c>
      <c r="AW357" s="120"/>
      <c r="AX357" s="120"/>
      <c r="AY357" s="120"/>
      <c r="AZ357" s="120"/>
      <c r="BA357" s="120"/>
      <c r="BB357" s="120"/>
      <c r="BC357" s="120"/>
      <c r="BD357" s="120"/>
      <c r="BE357" s="121"/>
    </row>
    <row r="358" spans="1:57" ht="48" thickBot="1" x14ac:dyDescent="0.3">
      <c r="A358" s="1392"/>
      <c r="B358" s="1567"/>
      <c r="C358" s="1584"/>
      <c r="D358" s="710" t="s">
        <v>490</v>
      </c>
      <c r="E358" s="1301"/>
      <c r="F358" s="1304"/>
      <c r="G358" s="850">
        <f t="shared" si="153"/>
        <v>0</v>
      </c>
      <c r="H358" s="402">
        <f t="shared" si="152"/>
        <v>0</v>
      </c>
      <c r="I358" s="319"/>
      <c r="J358" s="319"/>
      <c r="K358" s="319"/>
      <c r="L358" s="338"/>
      <c r="M358" s="750">
        <f t="shared" si="150"/>
        <v>0</v>
      </c>
      <c r="N358" s="1030"/>
      <c r="O358" s="1030"/>
      <c r="P358" s="1030"/>
      <c r="Q358" s="1030"/>
      <c r="R358" s="1034"/>
      <c r="S358" s="1025"/>
      <c r="T358" s="1025"/>
      <c r="U358" s="1025"/>
      <c r="V358" s="1044"/>
      <c r="W358" s="1044"/>
      <c r="X358" s="1026"/>
      <c r="Y358" s="1047"/>
      <c r="Z358" s="1026"/>
      <c r="AA358" s="1027"/>
      <c r="AB358" s="1028"/>
      <c r="AC358" s="1028"/>
      <c r="AD358" s="1028"/>
      <c r="AE358" s="1028"/>
      <c r="AF358" s="1029"/>
      <c r="AG358" s="1019"/>
      <c r="AH358" s="1048"/>
      <c r="AI358" s="337"/>
      <c r="AJ358" s="390">
        <f>SUM(AN358:AP358)</f>
        <v>0</v>
      </c>
      <c r="AK358" s="327" t="s">
        <v>98</v>
      </c>
      <c r="AL358" s="328" t="s">
        <v>98</v>
      </c>
      <c r="AM358" s="329" t="s">
        <v>98</v>
      </c>
      <c r="AN358" s="330"/>
      <c r="AO358" s="328"/>
      <c r="AP358" s="329"/>
      <c r="AQ358" s="330" t="s">
        <v>97</v>
      </c>
      <c r="AR358" s="328" t="s">
        <v>97</v>
      </c>
      <c r="AS358" s="328" t="s">
        <v>97</v>
      </c>
      <c r="AT358" s="328" t="s">
        <v>97</v>
      </c>
      <c r="AU358" s="329" t="s">
        <v>97</v>
      </c>
      <c r="AV358" s="152">
        <f t="shared" si="151"/>
        <v>0</v>
      </c>
      <c r="AW358" s="167"/>
      <c r="AX358" s="167"/>
      <c r="AY358" s="167"/>
      <c r="AZ358" s="167"/>
      <c r="BA358" s="167"/>
      <c r="BB358" s="167"/>
      <c r="BC358" s="167"/>
      <c r="BD358" s="167"/>
      <c r="BE358" s="130"/>
    </row>
    <row r="359" spans="1:57" ht="32.25" thickBot="1" x14ac:dyDescent="0.3">
      <c r="A359" s="1392"/>
      <c r="B359" s="1567"/>
      <c r="C359" s="1584"/>
      <c r="D359" s="710" t="s">
        <v>486</v>
      </c>
      <c r="E359" s="1301"/>
      <c r="F359" s="1304"/>
      <c r="G359" s="850">
        <f t="shared" si="153"/>
        <v>0</v>
      </c>
      <c r="H359" s="402">
        <f t="shared" si="152"/>
        <v>0</v>
      </c>
      <c r="I359" s="319"/>
      <c r="J359" s="319"/>
      <c r="K359" s="319"/>
      <c r="L359" s="338"/>
      <c r="M359" s="750">
        <f t="shared" si="150"/>
        <v>0</v>
      </c>
      <c r="N359" s="1030"/>
      <c r="O359" s="1030"/>
      <c r="P359" s="1030"/>
      <c r="Q359" s="1030"/>
      <c r="R359" s="1034"/>
      <c r="S359" s="1025"/>
      <c r="T359" s="1025"/>
      <c r="U359" s="1025"/>
      <c r="V359" s="1044"/>
      <c r="W359" s="1044"/>
      <c r="X359" s="1026"/>
      <c r="Y359" s="1047"/>
      <c r="Z359" s="1026"/>
      <c r="AA359" s="1027"/>
      <c r="AB359" s="1028"/>
      <c r="AC359" s="1028"/>
      <c r="AD359" s="1028"/>
      <c r="AE359" s="1028"/>
      <c r="AF359" s="1029"/>
      <c r="AG359" s="1019"/>
      <c r="AH359" s="1048"/>
      <c r="AI359" s="337"/>
      <c r="AJ359" s="390">
        <f>SUM(AK359:AM359)</f>
        <v>0</v>
      </c>
      <c r="AK359" s="327"/>
      <c r="AL359" s="328"/>
      <c r="AM359" s="329"/>
      <c r="AN359" s="330" t="s">
        <v>97</v>
      </c>
      <c r="AO359" s="328" t="s">
        <v>97</v>
      </c>
      <c r="AP359" s="329" t="s">
        <v>97</v>
      </c>
      <c r="AQ359" s="330" t="s">
        <v>97</v>
      </c>
      <c r="AR359" s="328" t="s">
        <v>97</v>
      </c>
      <c r="AS359" s="328" t="s">
        <v>97</v>
      </c>
      <c r="AT359" s="328" t="s">
        <v>97</v>
      </c>
      <c r="AU359" s="329" t="s">
        <v>97</v>
      </c>
      <c r="AV359" s="152">
        <f t="shared" si="151"/>
        <v>0</v>
      </c>
      <c r="AW359" s="167"/>
      <c r="AX359" s="167"/>
      <c r="AY359" s="167"/>
      <c r="AZ359" s="167"/>
      <c r="BA359" s="167"/>
      <c r="BB359" s="167"/>
      <c r="BC359" s="167"/>
      <c r="BD359" s="167"/>
      <c r="BE359" s="130"/>
    </row>
    <row r="360" spans="1:57" ht="32.25" thickBot="1" x14ac:dyDescent="0.3">
      <c r="A360" s="1392"/>
      <c r="B360" s="1567"/>
      <c r="C360" s="1584"/>
      <c r="D360" s="710" t="s">
        <v>15</v>
      </c>
      <c r="E360" s="1301"/>
      <c r="F360" s="1304"/>
      <c r="G360" s="850">
        <f t="shared" si="153"/>
        <v>33</v>
      </c>
      <c r="H360" s="402">
        <f t="shared" si="152"/>
        <v>1</v>
      </c>
      <c r="I360" s="319">
        <v>1</v>
      </c>
      <c r="J360" s="319"/>
      <c r="K360" s="319"/>
      <c r="L360" s="338"/>
      <c r="M360" s="750">
        <f t="shared" si="150"/>
        <v>32</v>
      </c>
      <c r="N360" s="1030"/>
      <c r="O360" s="1030"/>
      <c r="P360" s="1030"/>
      <c r="Q360" s="1030"/>
      <c r="R360" s="1034">
        <v>32</v>
      </c>
      <c r="S360" s="1025">
        <v>2</v>
      </c>
      <c r="T360" s="1025"/>
      <c r="U360" s="1025"/>
      <c r="V360" s="1044">
        <v>27</v>
      </c>
      <c r="W360" s="1044">
        <v>3</v>
      </c>
      <c r="X360" s="1026"/>
      <c r="Y360" s="1047">
        <v>31</v>
      </c>
      <c r="Z360" s="1026">
        <v>1</v>
      </c>
      <c r="AA360" s="1027"/>
      <c r="AB360" s="1028">
        <v>32</v>
      </c>
      <c r="AC360" s="1028">
        <v>32</v>
      </c>
      <c r="AD360" s="1028">
        <v>32</v>
      </c>
      <c r="AE360" s="1028">
        <v>32</v>
      </c>
      <c r="AF360" s="1029">
        <v>2</v>
      </c>
      <c r="AG360" s="1019">
        <v>45</v>
      </c>
      <c r="AH360" s="1048">
        <v>24</v>
      </c>
      <c r="AI360" s="337">
        <v>133</v>
      </c>
      <c r="AJ360" s="390">
        <f>SUM(AQ360:AU360)</f>
        <v>32</v>
      </c>
      <c r="AK360" s="327" t="s">
        <v>98</v>
      </c>
      <c r="AL360" s="328" t="s">
        <v>98</v>
      </c>
      <c r="AM360" s="329" t="s">
        <v>98</v>
      </c>
      <c r="AN360" s="330" t="s">
        <v>97</v>
      </c>
      <c r="AO360" s="328" t="s">
        <v>97</v>
      </c>
      <c r="AP360" s="329" t="s">
        <v>97</v>
      </c>
      <c r="AQ360" s="330">
        <v>2</v>
      </c>
      <c r="AR360" s="328">
        <v>2</v>
      </c>
      <c r="AS360" s="328">
        <v>3</v>
      </c>
      <c r="AT360" s="328">
        <v>8</v>
      </c>
      <c r="AU360" s="329">
        <v>17</v>
      </c>
      <c r="AV360" s="152">
        <f t="shared" si="151"/>
        <v>1</v>
      </c>
      <c r="AW360" s="167"/>
      <c r="AX360" s="167"/>
      <c r="AY360" s="167"/>
      <c r="AZ360" s="167"/>
      <c r="BA360" s="167"/>
      <c r="BB360" s="167"/>
      <c r="BC360" s="167"/>
      <c r="BD360" s="167">
        <v>1</v>
      </c>
      <c r="BE360" s="130"/>
    </row>
    <row r="361" spans="1:57" ht="32.25" thickBot="1" x14ac:dyDescent="0.3">
      <c r="A361" s="1393"/>
      <c r="B361" s="1588"/>
      <c r="C361" s="1594"/>
      <c r="D361" s="711" t="s">
        <v>491</v>
      </c>
      <c r="E361" s="1302"/>
      <c r="F361" s="1305"/>
      <c r="G361" s="851">
        <f t="shared" si="153"/>
        <v>0</v>
      </c>
      <c r="H361" s="160">
        <f t="shared" si="152"/>
        <v>0</v>
      </c>
      <c r="I361" s="92"/>
      <c r="J361" s="92"/>
      <c r="K361" s="92"/>
      <c r="L361" s="101"/>
      <c r="M361" s="210">
        <f t="shared" si="150"/>
        <v>0</v>
      </c>
      <c r="N361" s="1039"/>
      <c r="O361" s="1039"/>
      <c r="P361" s="1039"/>
      <c r="Q361" s="1039"/>
      <c r="R361" s="1040"/>
      <c r="S361" s="1052"/>
      <c r="T361" s="1052"/>
      <c r="U361" s="1052"/>
      <c r="V361" s="1039"/>
      <c r="W361" s="1039"/>
      <c r="X361" s="1040"/>
      <c r="Y361" s="1038"/>
      <c r="Z361" s="1040"/>
      <c r="AA361" s="1049"/>
      <c r="AB361" s="839"/>
      <c r="AC361" s="839"/>
      <c r="AD361" s="839"/>
      <c r="AE361" s="839"/>
      <c r="AF361" s="840"/>
      <c r="AG361" s="1049"/>
      <c r="AH361" s="1050"/>
      <c r="AI361" s="832"/>
      <c r="AJ361" s="170">
        <f>SUM(AQ361:AU361)</f>
        <v>0</v>
      </c>
      <c r="AK361" s="345" t="s">
        <v>97</v>
      </c>
      <c r="AL361" s="97" t="s">
        <v>97</v>
      </c>
      <c r="AM361" s="98" t="s">
        <v>97</v>
      </c>
      <c r="AN361" s="99" t="s">
        <v>97</v>
      </c>
      <c r="AO361" s="97" t="s">
        <v>98</v>
      </c>
      <c r="AP361" s="98" t="s">
        <v>98</v>
      </c>
      <c r="AQ361" s="100"/>
      <c r="AR361" s="92"/>
      <c r="AS361" s="92"/>
      <c r="AT361" s="92"/>
      <c r="AU361" s="93"/>
      <c r="AV361" s="171">
        <f t="shared" si="151"/>
        <v>0</v>
      </c>
      <c r="AW361" s="128"/>
      <c r="AX361" s="128"/>
      <c r="AY361" s="128"/>
      <c r="AZ361" s="128"/>
      <c r="BA361" s="128"/>
      <c r="BB361" s="128"/>
      <c r="BC361" s="128"/>
      <c r="BD361" s="128"/>
      <c r="BE361" s="129"/>
    </row>
    <row r="362" spans="1:57" ht="31.5" x14ac:dyDescent="0.25">
      <c r="A362" s="1345" t="s">
        <v>533</v>
      </c>
      <c r="B362" s="1603" t="s">
        <v>782</v>
      </c>
      <c r="C362" s="1582" t="s">
        <v>479</v>
      </c>
      <c r="D362" s="1659" t="s">
        <v>485</v>
      </c>
      <c r="E362" s="1300">
        <v>2279</v>
      </c>
      <c r="F362" s="1303">
        <f>E362-SUM(M362:M376)</f>
        <v>-133</v>
      </c>
      <c r="G362" s="852">
        <f t="shared" si="153"/>
        <v>98</v>
      </c>
      <c r="H362" s="147">
        <f>SUM(I362:L362)</f>
        <v>3</v>
      </c>
      <c r="I362" s="72"/>
      <c r="J362" s="72">
        <v>3</v>
      </c>
      <c r="K362" s="72"/>
      <c r="L362" s="75"/>
      <c r="M362" s="199">
        <f>IF(AND(SUM(N362:R362)=SUM(Y362:Z362),SUM(S362:X362)=SUM(Y362:Z362)),SUM(N362:R362),"ПЕРЕВІРТЕ ПРАВИЛЬНІСТЬ ДАНИХ")</f>
        <v>92</v>
      </c>
      <c r="N362" s="1020">
        <v>92</v>
      </c>
      <c r="O362" s="1020"/>
      <c r="P362" s="1020"/>
      <c r="Q362" s="1020"/>
      <c r="R362" s="1021"/>
      <c r="S362" s="1022">
        <v>4</v>
      </c>
      <c r="T362" s="1020">
        <v>2</v>
      </c>
      <c r="U362" s="1020"/>
      <c r="V362" s="1023">
        <v>84</v>
      </c>
      <c r="W362" s="1020">
        <v>2</v>
      </c>
      <c r="X362" s="1024"/>
      <c r="Y362" s="1025">
        <v>74</v>
      </c>
      <c r="Z362" s="1026">
        <v>18</v>
      </c>
      <c r="AA362" s="1027"/>
      <c r="AB362" s="1028">
        <v>18</v>
      </c>
      <c r="AC362" s="1028">
        <v>17</v>
      </c>
      <c r="AD362" s="1028">
        <v>2</v>
      </c>
      <c r="AE362" s="1028">
        <v>53</v>
      </c>
      <c r="AF362" s="1029">
        <v>3</v>
      </c>
      <c r="AG362" s="1027">
        <v>39.799999999999997</v>
      </c>
      <c r="AH362" s="1029">
        <v>17</v>
      </c>
      <c r="AI362" s="74">
        <v>9.3000000000000007</v>
      </c>
      <c r="AJ362" s="151">
        <f>SUM(AN362:AP362)</f>
        <v>92</v>
      </c>
      <c r="AK362" s="76" t="s">
        <v>97</v>
      </c>
      <c r="AL362" s="77" t="s">
        <v>97</v>
      </c>
      <c r="AM362" s="78" t="s">
        <v>97</v>
      </c>
      <c r="AN362" s="74">
        <v>4</v>
      </c>
      <c r="AO362" s="72">
        <v>88</v>
      </c>
      <c r="AP362" s="73">
        <v>0</v>
      </c>
      <c r="AQ362" s="79" t="s">
        <v>97</v>
      </c>
      <c r="AR362" s="77" t="s">
        <v>97</v>
      </c>
      <c r="AS362" s="77" t="s">
        <v>97</v>
      </c>
      <c r="AT362" s="77" t="s">
        <v>97</v>
      </c>
      <c r="AU362" s="80" t="s">
        <v>97</v>
      </c>
      <c r="AV362" s="152">
        <f>SUM(AW362:BE362)</f>
        <v>6</v>
      </c>
      <c r="AW362" s="120"/>
      <c r="AX362" s="120"/>
      <c r="AY362" s="120"/>
      <c r="AZ362" s="120"/>
      <c r="BA362" s="120">
        <v>5</v>
      </c>
      <c r="BB362" s="120"/>
      <c r="BC362" s="120"/>
      <c r="BD362" s="120">
        <v>1</v>
      </c>
      <c r="BE362" s="121"/>
    </row>
    <row r="363" spans="1:57" ht="47.25" x14ac:dyDescent="0.25">
      <c r="A363" s="1346"/>
      <c r="B363" s="1567"/>
      <c r="C363" s="1584"/>
      <c r="D363" s="710" t="s">
        <v>490</v>
      </c>
      <c r="E363" s="1301"/>
      <c r="F363" s="1304"/>
      <c r="G363" s="850">
        <f t="shared" si="153"/>
        <v>0</v>
      </c>
      <c r="H363" s="402">
        <f t="shared" ref="H363:H426" si="154">SUM(I363:L363)</f>
        <v>0</v>
      </c>
      <c r="I363" s="319"/>
      <c r="J363" s="319"/>
      <c r="K363" s="319"/>
      <c r="L363" s="338"/>
      <c r="M363" s="750">
        <f t="shared" ref="M363:M391" si="155">IF(AND(SUM(N363:R363)=SUM(Y363:Z363),SUM(S363:X363)=SUM(Y363:Z363)),SUM(N363:R363),"ПЕРЕВІРТЕ ПРАВИЛЬНІСТЬ ДАНИХ")</f>
        <v>0</v>
      </c>
      <c r="N363" s="1030"/>
      <c r="O363" s="1030"/>
      <c r="P363" s="1030"/>
      <c r="Q363" s="1030"/>
      <c r="R363" s="1031"/>
      <c r="S363" s="1032"/>
      <c r="T363" s="1033"/>
      <c r="U363" s="1033"/>
      <c r="V363" s="1030"/>
      <c r="W363" s="1030"/>
      <c r="X363" s="1034"/>
      <c r="Y363" s="1025"/>
      <c r="Z363" s="1026"/>
      <c r="AA363" s="1027"/>
      <c r="AB363" s="1028"/>
      <c r="AC363" s="1028"/>
      <c r="AD363" s="1028"/>
      <c r="AE363" s="1028"/>
      <c r="AF363" s="1029"/>
      <c r="AG363" s="1019"/>
      <c r="AH363" s="838"/>
      <c r="AI363" s="325"/>
      <c r="AJ363" s="390">
        <f>SUM(AN363:AP363)</f>
        <v>0</v>
      </c>
      <c r="AK363" s="327" t="s">
        <v>98</v>
      </c>
      <c r="AL363" s="328" t="s">
        <v>98</v>
      </c>
      <c r="AM363" s="329" t="s">
        <v>98</v>
      </c>
      <c r="AN363" s="330"/>
      <c r="AO363" s="328"/>
      <c r="AP363" s="329"/>
      <c r="AQ363" s="330" t="s">
        <v>97</v>
      </c>
      <c r="AR363" s="328" t="s">
        <v>97</v>
      </c>
      <c r="AS363" s="328" t="s">
        <v>97</v>
      </c>
      <c r="AT363" s="328" t="s">
        <v>97</v>
      </c>
      <c r="AU363" s="331" t="s">
        <v>97</v>
      </c>
      <c r="AV363" s="391">
        <f t="shared" ref="AV363:AV376" si="156">SUM(AW363:BE363)</f>
        <v>0</v>
      </c>
      <c r="AW363" s="404"/>
      <c r="AX363" s="404"/>
      <c r="AY363" s="404"/>
      <c r="AZ363" s="404"/>
      <c r="BA363" s="404"/>
      <c r="BB363" s="404"/>
      <c r="BC363" s="404"/>
      <c r="BD363" s="404"/>
      <c r="BE363" s="405"/>
    </row>
    <row r="364" spans="1:57" ht="31.5" x14ac:dyDescent="0.25">
      <c r="A364" s="1346"/>
      <c r="B364" s="1567"/>
      <c r="C364" s="1584"/>
      <c r="D364" s="710" t="s">
        <v>486</v>
      </c>
      <c r="E364" s="1301"/>
      <c r="F364" s="1304"/>
      <c r="G364" s="850">
        <f t="shared" si="153"/>
        <v>0</v>
      </c>
      <c r="H364" s="402">
        <f t="shared" si="154"/>
        <v>0</v>
      </c>
      <c r="I364" s="319"/>
      <c r="J364" s="319"/>
      <c r="K364" s="319"/>
      <c r="L364" s="338"/>
      <c r="M364" s="750">
        <f t="shared" si="155"/>
        <v>0</v>
      </c>
      <c r="N364" s="1030"/>
      <c r="O364" s="1030"/>
      <c r="P364" s="1035"/>
      <c r="Q364" s="392"/>
      <c r="R364" s="1031"/>
      <c r="S364" s="1032"/>
      <c r="T364" s="1030"/>
      <c r="U364" s="1030"/>
      <c r="V364" s="1030"/>
      <c r="W364" s="1030"/>
      <c r="X364" s="1034"/>
      <c r="Y364" s="1025"/>
      <c r="Z364" s="1026"/>
      <c r="AA364" s="1027"/>
      <c r="AB364" s="1028"/>
      <c r="AC364" s="1028"/>
      <c r="AD364" s="1028"/>
      <c r="AE364" s="1028"/>
      <c r="AF364" s="1029"/>
      <c r="AG364" s="1019"/>
      <c r="AH364" s="838"/>
      <c r="AI364" s="325"/>
      <c r="AJ364" s="390">
        <f>SUM(AK364:AM364)</f>
        <v>0</v>
      </c>
      <c r="AK364" s="327"/>
      <c r="AL364" s="328"/>
      <c r="AM364" s="329"/>
      <c r="AN364" s="330" t="s">
        <v>97</v>
      </c>
      <c r="AO364" s="328" t="s">
        <v>97</v>
      </c>
      <c r="AP364" s="329" t="s">
        <v>97</v>
      </c>
      <c r="AQ364" s="330" t="s">
        <v>97</v>
      </c>
      <c r="AR364" s="328" t="s">
        <v>97</v>
      </c>
      <c r="AS364" s="328" t="s">
        <v>97</v>
      </c>
      <c r="AT364" s="328" t="s">
        <v>97</v>
      </c>
      <c r="AU364" s="331" t="s">
        <v>97</v>
      </c>
      <c r="AV364" s="391">
        <f t="shared" si="156"/>
        <v>0</v>
      </c>
      <c r="AW364" s="404"/>
      <c r="AX364" s="404"/>
      <c r="AY364" s="404"/>
      <c r="AZ364" s="404"/>
      <c r="BA364" s="404"/>
      <c r="BB364" s="404"/>
      <c r="BC364" s="404"/>
      <c r="BD364" s="404"/>
      <c r="BE364" s="405"/>
    </row>
    <row r="365" spans="1:57" ht="31.5" x14ac:dyDescent="0.25">
      <c r="A365" s="1346"/>
      <c r="B365" s="1567"/>
      <c r="C365" s="1584"/>
      <c r="D365" s="710" t="s">
        <v>15</v>
      </c>
      <c r="E365" s="1301"/>
      <c r="F365" s="1304"/>
      <c r="G365" s="850">
        <f t="shared" si="153"/>
        <v>745</v>
      </c>
      <c r="H365" s="402">
        <f t="shared" si="154"/>
        <v>10</v>
      </c>
      <c r="I365" s="319">
        <v>2</v>
      </c>
      <c r="J365" s="319">
        <v>6</v>
      </c>
      <c r="K365" s="319">
        <v>2</v>
      </c>
      <c r="L365" s="338"/>
      <c r="M365" s="750">
        <f t="shared" si="155"/>
        <v>708</v>
      </c>
      <c r="N365" s="1030">
        <v>708</v>
      </c>
      <c r="O365" s="1030"/>
      <c r="P365" s="1030"/>
      <c r="Q365" s="1030"/>
      <c r="R365" s="1034"/>
      <c r="S365" s="1032">
        <v>32</v>
      </c>
      <c r="T365" s="1036">
        <v>15</v>
      </c>
      <c r="U365" s="1030"/>
      <c r="V365" s="1030">
        <v>614</v>
      </c>
      <c r="W365" s="1030">
        <v>47</v>
      </c>
      <c r="X365" s="1034"/>
      <c r="Y365" s="1025">
        <v>577</v>
      </c>
      <c r="Z365" s="1026">
        <v>131</v>
      </c>
      <c r="AA365" s="1027"/>
      <c r="AB365" s="1028">
        <v>206</v>
      </c>
      <c r="AC365" s="1028">
        <v>204</v>
      </c>
      <c r="AD365" s="1028">
        <v>52</v>
      </c>
      <c r="AE365" s="1028">
        <v>496</v>
      </c>
      <c r="AF365" s="1029">
        <v>56</v>
      </c>
      <c r="AG365" s="1019">
        <v>38.799999999999997</v>
      </c>
      <c r="AH365" s="838">
        <v>17.100000000000001</v>
      </c>
      <c r="AI365" s="325">
        <v>101</v>
      </c>
      <c r="AJ365" s="390">
        <f>SUM(AQ365:AU365)</f>
        <v>708</v>
      </c>
      <c r="AK365" s="327" t="s">
        <v>98</v>
      </c>
      <c r="AL365" s="328" t="s">
        <v>98</v>
      </c>
      <c r="AM365" s="329" t="s">
        <v>98</v>
      </c>
      <c r="AN365" s="330" t="s">
        <v>97</v>
      </c>
      <c r="AO365" s="328" t="s">
        <v>97</v>
      </c>
      <c r="AP365" s="329" t="s">
        <v>97</v>
      </c>
      <c r="AQ365" s="330">
        <v>9</v>
      </c>
      <c r="AR365" s="328">
        <v>29</v>
      </c>
      <c r="AS365" s="328">
        <v>616</v>
      </c>
      <c r="AT365" s="328">
        <v>46</v>
      </c>
      <c r="AU365" s="331">
        <v>8</v>
      </c>
      <c r="AV365" s="391">
        <f t="shared" si="156"/>
        <v>37</v>
      </c>
      <c r="AW365" s="404"/>
      <c r="AX365" s="404"/>
      <c r="AY365" s="404">
        <v>1</v>
      </c>
      <c r="AZ365" s="404"/>
      <c r="BA365" s="404">
        <v>35</v>
      </c>
      <c r="BB365" s="404"/>
      <c r="BC365" s="404"/>
      <c r="BD365" s="404"/>
      <c r="BE365" s="405">
        <v>1</v>
      </c>
    </row>
    <row r="366" spans="1:57" ht="32.25" thickBot="1" x14ac:dyDescent="0.3">
      <c r="A366" s="1346"/>
      <c r="B366" s="1588"/>
      <c r="C366" s="1584"/>
      <c r="D366" s="711" t="s">
        <v>491</v>
      </c>
      <c r="E366" s="1301"/>
      <c r="F366" s="1304"/>
      <c r="G366" s="851">
        <f t="shared" si="153"/>
        <v>0</v>
      </c>
      <c r="H366" s="160">
        <f t="shared" si="154"/>
        <v>0</v>
      </c>
      <c r="I366" s="92"/>
      <c r="J366" s="92"/>
      <c r="K366" s="92"/>
      <c r="L366" s="101"/>
      <c r="M366" s="857">
        <f t="shared" si="155"/>
        <v>0</v>
      </c>
      <c r="N366" s="1036"/>
      <c r="O366" s="1036"/>
      <c r="P366" s="1036"/>
      <c r="Q366" s="1036"/>
      <c r="R366" s="1060"/>
      <c r="S366" s="1038"/>
      <c r="T366" s="1039"/>
      <c r="U366" s="1039"/>
      <c r="V366" s="1039"/>
      <c r="W366" s="1039"/>
      <c r="X366" s="1040"/>
      <c r="Y366" s="1041"/>
      <c r="Z366" s="1034"/>
      <c r="AA366" s="1019"/>
      <c r="AB366" s="837"/>
      <c r="AC366" s="837"/>
      <c r="AD366" s="837"/>
      <c r="AE366" s="837"/>
      <c r="AF366" s="838"/>
      <c r="AG366" s="1042"/>
      <c r="AH366" s="1043"/>
      <c r="AI366" s="100"/>
      <c r="AJ366" s="170">
        <f>SUM(AQ366:AU366)</f>
        <v>0</v>
      </c>
      <c r="AK366" s="345" t="s">
        <v>97</v>
      </c>
      <c r="AL366" s="97" t="s">
        <v>97</v>
      </c>
      <c r="AM366" s="98" t="s">
        <v>97</v>
      </c>
      <c r="AN366" s="99" t="s">
        <v>97</v>
      </c>
      <c r="AO366" s="97" t="s">
        <v>98</v>
      </c>
      <c r="AP366" s="98" t="s">
        <v>98</v>
      </c>
      <c r="AQ366" s="100"/>
      <c r="AR366" s="92"/>
      <c r="AS366" s="92"/>
      <c r="AT366" s="92"/>
      <c r="AU366" s="101"/>
      <c r="AV366" s="165">
        <f t="shared" si="156"/>
        <v>0</v>
      </c>
      <c r="AW366" s="128"/>
      <c r="AX366" s="128"/>
      <c r="AY366" s="128"/>
      <c r="AZ366" s="128"/>
      <c r="BA366" s="128"/>
      <c r="BB366" s="128"/>
      <c r="BC366" s="128"/>
      <c r="BD366" s="128"/>
      <c r="BE366" s="129"/>
    </row>
    <row r="367" spans="1:57" ht="32.25" thickBot="1" x14ac:dyDescent="0.3">
      <c r="A367" s="1346"/>
      <c r="B367" s="1565" t="s">
        <v>623</v>
      </c>
      <c r="C367" s="1584"/>
      <c r="D367" s="709" t="s">
        <v>485</v>
      </c>
      <c r="E367" s="1301"/>
      <c r="F367" s="1304"/>
      <c r="G367" s="852">
        <f t="shared" si="153"/>
        <v>132</v>
      </c>
      <c r="H367" s="147">
        <f t="shared" si="154"/>
        <v>3</v>
      </c>
      <c r="I367" s="72">
        <v>3</v>
      </c>
      <c r="J367" s="72"/>
      <c r="K367" s="72"/>
      <c r="L367" s="75"/>
      <c r="M367" s="199">
        <f t="shared" si="155"/>
        <v>129</v>
      </c>
      <c r="N367" s="1020">
        <v>129</v>
      </c>
      <c r="O367" s="1020"/>
      <c r="P367" s="1020"/>
      <c r="Q367" s="1020"/>
      <c r="R367" s="1024"/>
      <c r="S367" s="1022">
        <v>5</v>
      </c>
      <c r="T367" s="1025"/>
      <c r="U367" s="1020"/>
      <c r="V367" s="1020">
        <v>124</v>
      </c>
      <c r="W367" s="1020"/>
      <c r="X367" s="1024"/>
      <c r="Y367" s="1022">
        <v>119</v>
      </c>
      <c r="Z367" s="1024">
        <v>10</v>
      </c>
      <c r="AA367" s="1045"/>
      <c r="AB367" s="835">
        <v>29</v>
      </c>
      <c r="AC367" s="835">
        <v>28</v>
      </c>
      <c r="AD367" s="835">
        <v>2</v>
      </c>
      <c r="AE367" s="835">
        <v>47</v>
      </c>
      <c r="AF367" s="836">
        <v>2</v>
      </c>
      <c r="AG367" s="1045">
        <v>41.2</v>
      </c>
      <c r="AH367" s="1046">
        <v>23.4</v>
      </c>
      <c r="AI367" s="143">
        <v>8</v>
      </c>
      <c r="AJ367" s="151">
        <f>SUM(AN367:AP367)</f>
        <v>129</v>
      </c>
      <c r="AK367" s="76" t="s">
        <v>97</v>
      </c>
      <c r="AL367" s="77" t="s">
        <v>97</v>
      </c>
      <c r="AM367" s="78" t="s">
        <v>97</v>
      </c>
      <c r="AN367" s="74">
        <v>8</v>
      </c>
      <c r="AO367" s="72">
        <v>121</v>
      </c>
      <c r="AP367" s="73"/>
      <c r="AQ367" s="79" t="s">
        <v>97</v>
      </c>
      <c r="AR367" s="77" t="s">
        <v>97</v>
      </c>
      <c r="AS367" s="77" t="s">
        <v>97</v>
      </c>
      <c r="AT367" s="77" t="s">
        <v>97</v>
      </c>
      <c r="AU367" s="78" t="s">
        <v>97</v>
      </c>
      <c r="AV367" s="166">
        <f t="shared" si="156"/>
        <v>3</v>
      </c>
      <c r="AW367" s="167"/>
      <c r="AX367" s="167"/>
      <c r="AY367" s="167"/>
      <c r="AZ367" s="167"/>
      <c r="BA367" s="167">
        <v>3</v>
      </c>
      <c r="BB367" s="167"/>
      <c r="BC367" s="167"/>
      <c r="BD367" s="167"/>
      <c r="BE367" s="130"/>
    </row>
    <row r="368" spans="1:57" ht="48" thickBot="1" x14ac:dyDescent="0.3">
      <c r="A368" s="1346"/>
      <c r="B368" s="1604"/>
      <c r="C368" s="1584"/>
      <c r="D368" s="1660" t="s">
        <v>490</v>
      </c>
      <c r="E368" s="1301"/>
      <c r="F368" s="1304"/>
      <c r="G368" s="850">
        <f t="shared" si="153"/>
        <v>0</v>
      </c>
      <c r="H368" s="402">
        <f t="shared" si="154"/>
        <v>0</v>
      </c>
      <c r="I368" s="319"/>
      <c r="J368" s="319"/>
      <c r="K368" s="319"/>
      <c r="L368" s="338"/>
      <c r="M368" s="750">
        <f t="shared" si="155"/>
        <v>0</v>
      </c>
      <c r="N368" s="1030"/>
      <c r="O368" s="1030"/>
      <c r="P368" s="1030"/>
      <c r="Q368" s="1030"/>
      <c r="R368" s="1034"/>
      <c r="S368" s="1025"/>
      <c r="T368" s="1025"/>
      <c r="U368" s="1025"/>
      <c r="V368" s="1044"/>
      <c r="W368" s="1044"/>
      <c r="X368" s="1026"/>
      <c r="Y368" s="1047"/>
      <c r="Z368" s="1026"/>
      <c r="AA368" s="1027"/>
      <c r="AB368" s="1028"/>
      <c r="AC368" s="1028"/>
      <c r="AD368" s="1028"/>
      <c r="AE368" s="1028"/>
      <c r="AF368" s="1029"/>
      <c r="AG368" s="1019"/>
      <c r="AH368" s="1048"/>
      <c r="AI368" s="337"/>
      <c r="AJ368" s="390">
        <f>SUM(AN368:AP368)</f>
        <v>0</v>
      </c>
      <c r="AK368" s="327" t="s">
        <v>98</v>
      </c>
      <c r="AL368" s="328" t="s">
        <v>98</v>
      </c>
      <c r="AM368" s="329" t="s">
        <v>98</v>
      </c>
      <c r="AN368" s="330"/>
      <c r="AO368" s="328"/>
      <c r="AP368" s="329"/>
      <c r="AQ368" s="330" t="s">
        <v>97</v>
      </c>
      <c r="AR368" s="328" t="s">
        <v>97</v>
      </c>
      <c r="AS368" s="328" t="s">
        <v>97</v>
      </c>
      <c r="AT368" s="328" t="s">
        <v>97</v>
      </c>
      <c r="AU368" s="329" t="s">
        <v>97</v>
      </c>
      <c r="AV368" s="168">
        <f t="shared" si="156"/>
        <v>0</v>
      </c>
      <c r="AW368" s="167"/>
      <c r="AX368" s="167"/>
      <c r="AY368" s="167"/>
      <c r="AZ368" s="167"/>
      <c r="BA368" s="167"/>
      <c r="BB368" s="167"/>
      <c r="BC368" s="167"/>
      <c r="BD368" s="167"/>
      <c r="BE368" s="130"/>
    </row>
    <row r="369" spans="1:57" ht="32.25" thickBot="1" x14ac:dyDescent="0.3">
      <c r="A369" s="1346"/>
      <c r="B369" s="1604"/>
      <c r="C369" s="1584"/>
      <c r="D369" s="1660" t="s">
        <v>486</v>
      </c>
      <c r="E369" s="1301"/>
      <c r="F369" s="1304"/>
      <c r="G369" s="850">
        <f t="shared" si="153"/>
        <v>0</v>
      </c>
      <c r="H369" s="402">
        <f t="shared" si="154"/>
        <v>0</v>
      </c>
      <c r="I369" s="319"/>
      <c r="J369" s="319"/>
      <c r="K369" s="319"/>
      <c r="L369" s="338"/>
      <c r="M369" s="750">
        <f t="shared" si="155"/>
        <v>0</v>
      </c>
      <c r="N369" s="1030"/>
      <c r="O369" s="1030"/>
      <c r="P369" s="1030"/>
      <c r="Q369" s="1030"/>
      <c r="R369" s="1034"/>
      <c r="S369" s="1025"/>
      <c r="T369" s="1025"/>
      <c r="U369" s="1025"/>
      <c r="V369" s="1044"/>
      <c r="W369" s="1044"/>
      <c r="X369" s="1026"/>
      <c r="Y369" s="1047"/>
      <c r="Z369" s="1026"/>
      <c r="AA369" s="1027"/>
      <c r="AB369" s="1028"/>
      <c r="AC369" s="1028"/>
      <c r="AD369" s="1028"/>
      <c r="AE369" s="1028"/>
      <c r="AF369" s="1029"/>
      <c r="AG369" s="1019"/>
      <c r="AH369" s="1048"/>
      <c r="AI369" s="337"/>
      <c r="AJ369" s="390">
        <f>SUM(AK369:AM369)</f>
        <v>0</v>
      </c>
      <c r="AK369" s="327"/>
      <c r="AL369" s="328"/>
      <c r="AM369" s="329"/>
      <c r="AN369" s="330" t="s">
        <v>97</v>
      </c>
      <c r="AO369" s="328" t="s">
        <v>97</v>
      </c>
      <c r="AP369" s="329" t="s">
        <v>97</v>
      </c>
      <c r="AQ369" s="330" t="s">
        <v>97</v>
      </c>
      <c r="AR369" s="328" t="s">
        <v>97</v>
      </c>
      <c r="AS369" s="328" t="s">
        <v>97</v>
      </c>
      <c r="AT369" s="328" t="s">
        <v>97</v>
      </c>
      <c r="AU369" s="329" t="s">
        <v>97</v>
      </c>
      <c r="AV369" s="168">
        <f t="shared" si="156"/>
        <v>0</v>
      </c>
      <c r="AW369" s="167"/>
      <c r="AX369" s="167"/>
      <c r="AY369" s="167"/>
      <c r="AZ369" s="167"/>
      <c r="BA369" s="167"/>
      <c r="BB369" s="167"/>
      <c r="BC369" s="167"/>
      <c r="BD369" s="167"/>
      <c r="BE369" s="130"/>
    </row>
    <row r="370" spans="1:57" ht="32.25" thickBot="1" x14ac:dyDescent="0.3">
      <c r="A370" s="1346"/>
      <c r="B370" s="1604"/>
      <c r="C370" s="1584"/>
      <c r="D370" s="1660" t="s">
        <v>15</v>
      </c>
      <c r="E370" s="1301"/>
      <c r="F370" s="1304"/>
      <c r="G370" s="850">
        <f t="shared" si="153"/>
        <v>734</v>
      </c>
      <c r="H370" s="402">
        <f t="shared" si="154"/>
        <v>13</v>
      </c>
      <c r="I370" s="319">
        <v>11</v>
      </c>
      <c r="J370" s="319"/>
      <c r="K370" s="319">
        <v>2</v>
      </c>
      <c r="L370" s="338"/>
      <c r="M370" s="750">
        <f t="shared" si="155"/>
        <v>714</v>
      </c>
      <c r="N370" s="1030">
        <v>714</v>
      </c>
      <c r="O370" s="1030"/>
      <c r="P370" s="1030"/>
      <c r="Q370" s="1030"/>
      <c r="R370" s="1034"/>
      <c r="S370" s="1025">
        <v>21</v>
      </c>
      <c r="T370" s="1025"/>
      <c r="U370" s="1025"/>
      <c r="V370" s="1044">
        <v>693</v>
      </c>
      <c r="W370" s="1044"/>
      <c r="X370" s="1026"/>
      <c r="Y370" s="1047">
        <v>617</v>
      </c>
      <c r="Z370" s="1026">
        <v>97</v>
      </c>
      <c r="AA370" s="1027"/>
      <c r="AB370" s="1028">
        <v>176</v>
      </c>
      <c r="AC370" s="1028">
        <v>169</v>
      </c>
      <c r="AD370" s="1028">
        <v>59</v>
      </c>
      <c r="AE370" s="1028">
        <v>337</v>
      </c>
      <c r="AF370" s="1029">
        <v>3</v>
      </c>
      <c r="AG370" s="1019">
        <v>40.1</v>
      </c>
      <c r="AH370" s="1048">
        <v>20.9</v>
      </c>
      <c r="AI370" s="337">
        <v>116.8</v>
      </c>
      <c r="AJ370" s="390">
        <f>SUM(AQ370:AU370)</f>
        <v>714</v>
      </c>
      <c r="AK370" s="327" t="s">
        <v>98</v>
      </c>
      <c r="AL370" s="328" t="s">
        <v>98</v>
      </c>
      <c r="AM370" s="329" t="s">
        <v>98</v>
      </c>
      <c r="AN370" s="330" t="s">
        <v>97</v>
      </c>
      <c r="AO370" s="328" t="s">
        <v>97</v>
      </c>
      <c r="AP370" s="329" t="s">
        <v>97</v>
      </c>
      <c r="AQ370" s="330">
        <v>5</v>
      </c>
      <c r="AR370" s="328">
        <v>17</v>
      </c>
      <c r="AS370" s="328">
        <v>195</v>
      </c>
      <c r="AT370" s="328">
        <v>496</v>
      </c>
      <c r="AU370" s="329">
        <v>1</v>
      </c>
      <c r="AV370" s="168">
        <f t="shared" si="156"/>
        <v>20</v>
      </c>
      <c r="AW370" s="167"/>
      <c r="AX370" s="167"/>
      <c r="AY370" s="167"/>
      <c r="AZ370" s="167">
        <v>2</v>
      </c>
      <c r="BA370" s="167">
        <v>17</v>
      </c>
      <c r="BB370" s="167"/>
      <c r="BC370" s="167"/>
      <c r="BD370" s="167">
        <v>1</v>
      </c>
      <c r="BE370" s="130"/>
    </row>
    <row r="371" spans="1:57" ht="32.25" thickBot="1" x14ac:dyDescent="0.3">
      <c r="A371" s="1346"/>
      <c r="B371" s="1606"/>
      <c r="C371" s="1584"/>
      <c r="D371" s="1661" t="s">
        <v>491</v>
      </c>
      <c r="E371" s="1301"/>
      <c r="F371" s="1304"/>
      <c r="G371" s="851">
        <f t="shared" si="153"/>
        <v>0</v>
      </c>
      <c r="H371" s="160">
        <f t="shared" si="154"/>
        <v>0</v>
      </c>
      <c r="I371" s="92"/>
      <c r="J371" s="92"/>
      <c r="K371" s="92"/>
      <c r="L371" s="101"/>
      <c r="M371" s="210">
        <f t="shared" si="155"/>
        <v>0</v>
      </c>
      <c r="N371" s="1039"/>
      <c r="O371" s="1039"/>
      <c r="P371" s="1039"/>
      <c r="Q371" s="1039"/>
      <c r="R371" s="1040"/>
      <c r="S371" s="1041"/>
      <c r="T371" s="1041"/>
      <c r="U371" s="1041"/>
      <c r="V371" s="1030"/>
      <c r="W371" s="1030"/>
      <c r="X371" s="1034"/>
      <c r="Y371" s="1032"/>
      <c r="Z371" s="1034"/>
      <c r="AA371" s="1019"/>
      <c r="AB371" s="837"/>
      <c r="AC371" s="837"/>
      <c r="AD371" s="837"/>
      <c r="AE371" s="837"/>
      <c r="AF371" s="838"/>
      <c r="AG371" s="1049"/>
      <c r="AH371" s="1050"/>
      <c r="AI371" s="831"/>
      <c r="AJ371" s="393">
        <f>SUM(AQ371:AU371)</f>
        <v>0</v>
      </c>
      <c r="AK371" s="345" t="s">
        <v>97</v>
      </c>
      <c r="AL371" s="97" t="s">
        <v>97</v>
      </c>
      <c r="AM371" s="98" t="s">
        <v>97</v>
      </c>
      <c r="AN371" s="99" t="s">
        <v>97</v>
      </c>
      <c r="AO371" s="97" t="s">
        <v>98</v>
      </c>
      <c r="AP371" s="98" t="s">
        <v>98</v>
      </c>
      <c r="AQ371" s="100"/>
      <c r="AR371" s="92"/>
      <c r="AS371" s="92"/>
      <c r="AT371" s="92"/>
      <c r="AU371" s="93"/>
      <c r="AV371" s="168">
        <f t="shared" si="156"/>
        <v>0</v>
      </c>
      <c r="AW371" s="404"/>
      <c r="AX371" s="404"/>
      <c r="AY371" s="404"/>
      <c r="AZ371" s="404"/>
      <c r="BA371" s="404"/>
      <c r="BB371" s="404"/>
      <c r="BC371" s="404"/>
      <c r="BD371" s="404"/>
      <c r="BE371" s="405"/>
    </row>
    <row r="372" spans="1:57" ht="32.25" thickBot="1" x14ac:dyDescent="0.3">
      <c r="A372" s="1346"/>
      <c r="B372" s="1565" t="s">
        <v>622</v>
      </c>
      <c r="C372" s="1584"/>
      <c r="D372" s="709" t="s">
        <v>485</v>
      </c>
      <c r="E372" s="1301"/>
      <c r="F372" s="1304"/>
      <c r="G372" s="852">
        <f t="shared" si="153"/>
        <v>232</v>
      </c>
      <c r="H372" s="147">
        <f t="shared" si="154"/>
        <v>2</v>
      </c>
      <c r="I372" s="72">
        <v>2</v>
      </c>
      <c r="J372" s="72"/>
      <c r="K372" s="72"/>
      <c r="L372" s="75"/>
      <c r="M372" s="199">
        <f t="shared" si="155"/>
        <v>228</v>
      </c>
      <c r="N372" s="1020">
        <v>228</v>
      </c>
      <c r="O372" s="1020"/>
      <c r="P372" s="1020"/>
      <c r="Q372" s="1020"/>
      <c r="R372" s="1024"/>
      <c r="S372" s="1051">
        <v>11</v>
      </c>
      <c r="T372" s="1051"/>
      <c r="U372" s="1051"/>
      <c r="V372" s="1020">
        <v>217</v>
      </c>
      <c r="W372" s="1020"/>
      <c r="X372" s="1024"/>
      <c r="Y372" s="1022">
        <v>191</v>
      </c>
      <c r="Z372" s="1024">
        <v>37</v>
      </c>
      <c r="AA372" s="1045"/>
      <c r="AB372" s="835">
        <v>56</v>
      </c>
      <c r="AC372" s="835">
        <v>56</v>
      </c>
      <c r="AD372" s="835">
        <v>5</v>
      </c>
      <c r="AE372" s="835">
        <v>133</v>
      </c>
      <c r="AF372" s="836">
        <v>5</v>
      </c>
      <c r="AG372" s="1045">
        <v>45</v>
      </c>
      <c r="AH372" s="1046">
        <v>25</v>
      </c>
      <c r="AI372" s="143">
        <v>10</v>
      </c>
      <c r="AJ372" s="151">
        <f>SUM(AN372:AP372)</f>
        <v>228</v>
      </c>
      <c r="AK372" s="76" t="s">
        <v>97</v>
      </c>
      <c r="AL372" s="77" t="s">
        <v>97</v>
      </c>
      <c r="AM372" s="78" t="s">
        <v>97</v>
      </c>
      <c r="AN372" s="74">
        <v>34</v>
      </c>
      <c r="AO372" s="72">
        <v>194</v>
      </c>
      <c r="AP372" s="73">
        <v>0</v>
      </c>
      <c r="AQ372" s="79" t="s">
        <v>97</v>
      </c>
      <c r="AR372" s="77" t="s">
        <v>97</v>
      </c>
      <c r="AS372" s="77" t="s">
        <v>97</v>
      </c>
      <c r="AT372" s="77" t="s">
        <v>97</v>
      </c>
      <c r="AU372" s="78" t="s">
        <v>97</v>
      </c>
      <c r="AV372" s="152">
        <f t="shared" si="156"/>
        <v>4</v>
      </c>
      <c r="AW372" s="120"/>
      <c r="AX372" s="120"/>
      <c r="AY372" s="120"/>
      <c r="AZ372" s="120"/>
      <c r="BA372" s="120">
        <v>3</v>
      </c>
      <c r="BB372" s="120"/>
      <c r="BC372" s="120"/>
      <c r="BD372" s="120">
        <v>1</v>
      </c>
      <c r="BE372" s="121"/>
    </row>
    <row r="373" spans="1:57" ht="48" thickBot="1" x14ac:dyDescent="0.3">
      <c r="A373" s="1346"/>
      <c r="B373" s="1604"/>
      <c r="C373" s="1584"/>
      <c r="D373" s="1660" t="s">
        <v>490</v>
      </c>
      <c r="E373" s="1301"/>
      <c r="F373" s="1304"/>
      <c r="G373" s="850">
        <f t="shared" si="153"/>
        <v>0</v>
      </c>
      <c r="H373" s="402">
        <f t="shared" si="154"/>
        <v>0</v>
      </c>
      <c r="I373" s="319"/>
      <c r="J373" s="319"/>
      <c r="K373" s="319"/>
      <c r="L373" s="338"/>
      <c r="M373" s="750">
        <f t="shared" si="155"/>
        <v>0</v>
      </c>
      <c r="N373" s="1030"/>
      <c r="O373" s="1030"/>
      <c r="P373" s="1030"/>
      <c r="Q373" s="1030"/>
      <c r="R373" s="1034"/>
      <c r="S373" s="1025"/>
      <c r="T373" s="1025"/>
      <c r="U373" s="1025"/>
      <c r="V373" s="1044"/>
      <c r="W373" s="1044"/>
      <c r="X373" s="1026"/>
      <c r="Y373" s="1047"/>
      <c r="Z373" s="1026"/>
      <c r="AA373" s="1027"/>
      <c r="AB373" s="1028"/>
      <c r="AC373" s="1028"/>
      <c r="AD373" s="1028"/>
      <c r="AE373" s="1028"/>
      <c r="AF373" s="1029"/>
      <c r="AG373" s="1019"/>
      <c r="AH373" s="1048"/>
      <c r="AI373" s="337"/>
      <c r="AJ373" s="390">
        <f>SUM(AN373:AP373)</f>
        <v>0</v>
      </c>
      <c r="AK373" s="327" t="s">
        <v>98</v>
      </c>
      <c r="AL373" s="328" t="s">
        <v>98</v>
      </c>
      <c r="AM373" s="329" t="s">
        <v>98</v>
      </c>
      <c r="AN373" s="330"/>
      <c r="AO373" s="328"/>
      <c r="AP373" s="329"/>
      <c r="AQ373" s="330" t="s">
        <v>97</v>
      </c>
      <c r="AR373" s="328" t="s">
        <v>97</v>
      </c>
      <c r="AS373" s="328" t="s">
        <v>97</v>
      </c>
      <c r="AT373" s="328" t="s">
        <v>97</v>
      </c>
      <c r="AU373" s="329" t="s">
        <v>97</v>
      </c>
      <c r="AV373" s="152">
        <f t="shared" si="156"/>
        <v>0</v>
      </c>
      <c r="AW373" s="167"/>
      <c r="AX373" s="167"/>
      <c r="AY373" s="167"/>
      <c r="AZ373" s="167"/>
      <c r="BA373" s="167"/>
      <c r="BB373" s="167"/>
      <c r="BC373" s="167"/>
      <c r="BD373" s="167"/>
      <c r="BE373" s="130"/>
    </row>
    <row r="374" spans="1:57" ht="32.25" thickBot="1" x14ac:dyDescent="0.3">
      <c r="A374" s="1346"/>
      <c r="B374" s="1604"/>
      <c r="C374" s="1584"/>
      <c r="D374" s="1660" t="s">
        <v>486</v>
      </c>
      <c r="E374" s="1301"/>
      <c r="F374" s="1304"/>
      <c r="G374" s="850">
        <f t="shared" si="153"/>
        <v>0</v>
      </c>
      <c r="H374" s="402">
        <f t="shared" si="154"/>
        <v>0</v>
      </c>
      <c r="I374" s="319"/>
      <c r="J374" s="319"/>
      <c r="K374" s="319"/>
      <c r="L374" s="338"/>
      <c r="M374" s="750">
        <f t="shared" si="155"/>
        <v>0</v>
      </c>
      <c r="N374" s="1030"/>
      <c r="O374" s="1030"/>
      <c r="P374" s="1030"/>
      <c r="Q374" s="1030"/>
      <c r="R374" s="1034"/>
      <c r="S374" s="1025"/>
      <c r="T374" s="1025"/>
      <c r="U374" s="1025"/>
      <c r="V374" s="1044"/>
      <c r="W374" s="1044"/>
      <c r="X374" s="1026"/>
      <c r="Y374" s="1047"/>
      <c r="Z374" s="1026"/>
      <c r="AA374" s="1027"/>
      <c r="AB374" s="1028"/>
      <c r="AC374" s="1028"/>
      <c r="AD374" s="1028"/>
      <c r="AE374" s="1028"/>
      <c r="AF374" s="1029"/>
      <c r="AG374" s="1019"/>
      <c r="AH374" s="1048"/>
      <c r="AI374" s="337"/>
      <c r="AJ374" s="390">
        <f>SUM(AK374:AM374)</f>
        <v>0</v>
      </c>
      <c r="AK374" s="327"/>
      <c r="AL374" s="328"/>
      <c r="AM374" s="329"/>
      <c r="AN374" s="330" t="s">
        <v>97</v>
      </c>
      <c r="AO374" s="328" t="s">
        <v>97</v>
      </c>
      <c r="AP374" s="329" t="s">
        <v>97</v>
      </c>
      <c r="AQ374" s="330" t="s">
        <v>97</v>
      </c>
      <c r="AR374" s="328" t="s">
        <v>97</v>
      </c>
      <c r="AS374" s="328" t="s">
        <v>97</v>
      </c>
      <c r="AT374" s="328" t="s">
        <v>97</v>
      </c>
      <c r="AU374" s="329" t="s">
        <v>97</v>
      </c>
      <c r="AV374" s="152">
        <f t="shared" si="156"/>
        <v>0</v>
      </c>
      <c r="AW374" s="167"/>
      <c r="AX374" s="167"/>
      <c r="AY374" s="167"/>
      <c r="AZ374" s="167"/>
      <c r="BA374" s="167"/>
      <c r="BB374" s="167"/>
      <c r="BC374" s="167"/>
      <c r="BD374" s="167"/>
      <c r="BE374" s="130"/>
    </row>
    <row r="375" spans="1:57" ht="32.25" thickBot="1" x14ac:dyDescent="0.3">
      <c r="A375" s="1346"/>
      <c r="B375" s="1604"/>
      <c r="C375" s="1584"/>
      <c r="D375" s="1660" t="s">
        <v>15</v>
      </c>
      <c r="E375" s="1301"/>
      <c r="F375" s="1304"/>
      <c r="G375" s="850">
        <f t="shared" si="153"/>
        <v>561</v>
      </c>
      <c r="H375" s="402">
        <f t="shared" si="154"/>
        <v>7</v>
      </c>
      <c r="I375" s="319">
        <v>7</v>
      </c>
      <c r="J375" s="319"/>
      <c r="K375" s="319"/>
      <c r="L375" s="338"/>
      <c r="M375" s="750">
        <f t="shared" si="155"/>
        <v>541</v>
      </c>
      <c r="N375" s="1030">
        <v>541</v>
      </c>
      <c r="O375" s="1030"/>
      <c r="P375" s="1030"/>
      <c r="Q375" s="1030"/>
      <c r="R375" s="1034"/>
      <c r="S375" s="1025">
        <v>29</v>
      </c>
      <c r="T375" s="1025"/>
      <c r="U375" s="1025"/>
      <c r="V375" s="1044">
        <v>512</v>
      </c>
      <c r="W375" s="1044"/>
      <c r="X375" s="1026"/>
      <c r="Y375" s="1047">
        <v>445</v>
      </c>
      <c r="Z375" s="1026">
        <v>96</v>
      </c>
      <c r="AA375" s="1027"/>
      <c r="AB375" s="1028">
        <v>111</v>
      </c>
      <c r="AC375" s="1028">
        <v>111</v>
      </c>
      <c r="AD375" s="1028">
        <v>25</v>
      </c>
      <c r="AE375" s="1028">
        <v>237</v>
      </c>
      <c r="AF375" s="1029">
        <v>12</v>
      </c>
      <c r="AG375" s="1019">
        <v>45</v>
      </c>
      <c r="AH375" s="1048">
        <v>25</v>
      </c>
      <c r="AI375" s="337">
        <v>100</v>
      </c>
      <c r="AJ375" s="390">
        <f>SUM(AQ375:AU375)</f>
        <v>541</v>
      </c>
      <c r="AK375" s="327" t="s">
        <v>98</v>
      </c>
      <c r="AL375" s="328" t="s">
        <v>98</v>
      </c>
      <c r="AM375" s="329" t="s">
        <v>98</v>
      </c>
      <c r="AN375" s="330" t="s">
        <v>97</v>
      </c>
      <c r="AO375" s="328" t="s">
        <v>97</v>
      </c>
      <c r="AP375" s="329" t="s">
        <v>97</v>
      </c>
      <c r="AQ375" s="330">
        <v>36</v>
      </c>
      <c r="AR375" s="328">
        <v>128</v>
      </c>
      <c r="AS375" s="328">
        <v>328</v>
      </c>
      <c r="AT375" s="328">
        <v>46</v>
      </c>
      <c r="AU375" s="329">
        <v>3</v>
      </c>
      <c r="AV375" s="152">
        <f t="shared" si="156"/>
        <v>20</v>
      </c>
      <c r="AW375" s="167"/>
      <c r="AX375" s="167"/>
      <c r="AY375" s="167"/>
      <c r="AZ375" s="167"/>
      <c r="BA375" s="167">
        <v>19</v>
      </c>
      <c r="BB375" s="167"/>
      <c r="BC375" s="167"/>
      <c r="BD375" s="167">
        <v>1</v>
      </c>
      <c r="BE375" s="130"/>
    </row>
    <row r="376" spans="1:57" ht="32.25" thickBot="1" x14ac:dyDescent="0.3">
      <c r="A376" s="1346"/>
      <c r="B376" s="1588"/>
      <c r="C376" s="1586"/>
      <c r="D376" s="711" t="s">
        <v>491</v>
      </c>
      <c r="E376" s="1302"/>
      <c r="F376" s="1305"/>
      <c r="G376" s="851">
        <f t="shared" si="153"/>
        <v>0</v>
      </c>
      <c r="H376" s="160">
        <f t="shared" si="154"/>
        <v>0</v>
      </c>
      <c r="I376" s="92"/>
      <c r="J376" s="92"/>
      <c r="K376" s="92"/>
      <c r="L376" s="101"/>
      <c r="M376" s="210">
        <f t="shared" si="155"/>
        <v>0</v>
      </c>
      <c r="N376" s="1039"/>
      <c r="O376" s="1039"/>
      <c r="P376" s="1039"/>
      <c r="Q376" s="1039"/>
      <c r="R376" s="1040"/>
      <c r="S376" s="1052"/>
      <c r="T376" s="1052"/>
      <c r="U376" s="1052"/>
      <c r="V376" s="1039"/>
      <c r="W376" s="1039"/>
      <c r="X376" s="1040"/>
      <c r="Y376" s="1038"/>
      <c r="Z376" s="1040"/>
      <c r="AA376" s="1049"/>
      <c r="AB376" s="839"/>
      <c r="AC376" s="839"/>
      <c r="AD376" s="839"/>
      <c r="AE376" s="839"/>
      <c r="AF376" s="840"/>
      <c r="AG376" s="1049"/>
      <c r="AH376" s="1050"/>
      <c r="AI376" s="832"/>
      <c r="AJ376" s="170">
        <f>SUM(AQ376:AU376)</f>
        <v>0</v>
      </c>
      <c r="AK376" s="345" t="s">
        <v>97</v>
      </c>
      <c r="AL376" s="97" t="s">
        <v>97</v>
      </c>
      <c r="AM376" s="98" t="s">
        <v>97</v>
      </c>
      <c r="AN376" s="99" t="s">
        <v>97</v>
      </c>
      <c r="AO376" s="97" t="s">
        <v>98</v>
      </c>
      <c r="AP376" s="98" t="s">
        <v>98</v>
      </c>
      <c r="AQ376" s="100"/>
      <c r="AR376" s="92"/>
      <c r="AS376" s="92"/>
      <c r="AT376" s="92"/>
      <c r="AU376" s="93"/>
      <c r="AV376" s="171">
        <f t="shared" si="156"/>
        <v>0</v>
      </c>
      <c r="AW376" s="128"/>
      <c r="AX376" s="128"/>
      <c r="AY376" s="128"/>
      <c r="AZ376" s="128"/>
      <c r="BA376" s="128"/>
      <c r="BB376" s="128"/>
      <c r="BC376" s="128"/>
      <c r="BD376" s="128"/>
      <c r="BE376" s="129"/>
    </row>
    <row r="377" spans="1:57" ht="32.25" thickBot="1" x14ac:dyDescent="0.3">
      <c r="A377" s="1346"/>
      <c r="B377" s="1581" t="s">
        <v>532</v>
      </c>
      <c r="C377" s="1582" t="s">
        <v>783</v>
      </c>
      <c r="D377" s="709" t="s">
        <v>485</v>
      </c>
      <c r="E377" s="1300">
        <v>10</v>
      </c>
      <c r="F377" s="1303">
        <f>E377-SUM(M377:M381)</f>
        <v>-6</v>
      </c>
      <c r="G377" s="852">
        <f t="shared" si="153"/>
        <v>0</v>
      </c>
      <c r="H377" s="147">
        <f t="shared" si="154"/>
        <v>0</v>
      </c>
      <c r="I377" s="72"/>
      <c r="J377" s="72"/>
      <c r="K377" s="72"/>
      <c r="L377" s="75"/>
      <c r="M377" s="199">
        <f t="shared" si="155"/>
        <v>0</v>
      </c>
      <c r="N377" s="1020"/>
      <c r="O377" s="1020"/>
      <c r="P377" s="1020"/>
      <c r="Q377" s="1020"/>
      <c r="R377" s="1024"/>
      <c r="S377" s="1051"/>
      <c r="T377" s="1051"/>
      <c r="U377" s="1051"/>
      <c r="V377" s="1020"/>
      <c r="W377" s="1020"/>
      <c r="X377" s="1024"/>
      <c r="Y377" s="1022"/>
      <c r="Z377" s="1024"/>
      <c r="AA377" s="1045"/>
      <c r="AB377" s="835"/>
      <c r="AC377" s="835"/>
      <c r="AD377" s="835"/>
      <c r="AE377" s="835"/>
      <c r="AF377" s="836"/>
      <c r="AG377" s="1045"/>
      <c r="AH377" s="1046"/>
      <c r="AI377" s="143"/>
      <c r="AJ377" s="151">
        <f>SUM(AN377:AP377)</f>
        <v>0</v>
      </c>
      <c r="AK377" s="76" t="s">
        <v>97</v>
      </c>
      <c r="AL377" s="77" t="s">
        <v>97</v>
      </c>
      <c r="AM377" s="78" t="s">
        <v>97</v>
      </c>
      <c r="AN377" s="74"/>
      <c r="AO377" s="72"/>
      <c r="AP377" s="73"/>
      <c r="AQ377" s="79" t="s">
        <v>97</v>
      </c>
      <c r="AR377" s="77" t="s">
        <v>97</v>
      </c>
      <c r="AS377" s="77" t="s">
        <v>97</v>
      </c>
      <c r="AT377" s="77" t="s">
        <v>97</v>
      </c>
      <c r="AU377" s="78" t="s">
        <v>97</v>
      </c>
      <c r="AV377" s="152">
        <f t="shared" ref="AV377:AV391" si="157">SUM(AW377:BE377)</f>
        <v>0</v>
      </c>
      <c r="AW377" s="120"/>
      <c r="AX377" s="120"/>
      <c r="AY377" s="120"/>
      <c r="AZ377" s="120"/>
      <c r="BA377" s="120"/>
      <c r="BB377" s="120"/>
      <c r="BC377" s="120"/>
      <c r="BD377" s="120"/>
      <c r="BE377" s="121"/>
    </row>
    <row r="378" spans="1:57" ht="48" thickBot="1" x14ac:dyDescent="0.3">
      <c r="A378" s="1346"/>
      <c r="B378" s="1583"/>
      <c r="C378" s="1584"/>
      <c r="D378" s="1660" t="s">
        <v>490</v>
      </c>
      <c r="E378" s="1301"/>
      <c r="F378" s="1304"/>
      <c r="G378" s="850">
        <f t="shared" si="153"/>
        <v>0</v>
      </c>
      <c r="H378" s="402">
        <f t="shared" si="154"/>
        <v>0</v>
      </c>
      <c r="I378" s="319"/>
      <c r="J378" s="319"/>
      <c r="K378" s="319"/>
      <c r="L378" s="338"/>
      <c r="M378" s="750">
        <f t="shared" si="155"/>
        <v>0</v>
      </c>
      <c r="N378" s="1030"/>
      <c r="O378" s="1030"/>
      <c r="P378" s="1030"/>
      <c r="Q378" s="1030"/>
      <c r="R378" s="1034"/>
      <c r="S378" s="1025"/>
      <c r="T378" s="1025"/>
      <c r="U378" s="1025"/>
      <c r="V378" s="1044"/>
      <c r="W378" s="1044"/>
      <c r="X378" s="1026"/>
      <c r="Y378" s="1047"/>
      <c r="Z378" s="1026"/>
      <c r="AA378" s="1027"/>
      <c r="AB378" s="1028"/>
      <c r="AC378" s="1028"/>
      <c r="AD378" s="1028"/>
      <c r="AE378" s="1028"/>
      <c r="AF378" s="1029"/>
      <c r="AG378" s="1019"/>
      <c r="AH378" s="1048"/>
      <c r="AI378" s="337"/>
      <c r="AJ378" s="390">
        <f>SUM(AN378:AP378)</f>
        <v>0</v>
      </c>
      <c r="AK378" s="327" t="s">
        <v>98</v>
      </c>
      <c r="AL378" s="328" t="s">
        <v>98</v>
      </c>
      <c r="AM378" s="329" t="s">
        <v>98</v>
      </c>
      <c r="AN378" s="330"/>
      <c r="AO378" s="328"/>
      <c r="AP378" s="329"/>
      <c r="AQ378" s="330" t="s">
        <v>97</v>
      </c>
      <c r="AR378" s="328" t="s">
        <v>97</v>
      </c>
      <c r="AS378" s="328" t="s">
        <v>97</v>
      </c>
      <c r="AT378" s="328" t="s">
        <v>97</v>
      </c>
      <c r="AU378" s="329" t="s">
        <v>97</v>
      </c>
      <c r="AV378" s="152">
        <f t="shared" si="157"/>
        <v>0</v>
      </c>
      <c r="AW378" s="167"/>
      <c r="AX378" s="167"/>
      <c r="AY378" s="167"/>
      <c r="AZ378" s="167"/>
      <c r="BA378" s="167"/>
      <c r="BB378" s="167"/>
      <c r="BC378" s="167"/>
      <c r="BD378" s="167"/>
      <c r="BE378" s="130"/>
    </row>
    <row r="379" spans="1:57" ht="32.25" thickBot="1" x14ac:dyDescent="0.3">
      <c r="A379" s="1346"/>
      <c r="B379" s="1583"/>
      <c r="C379" s="1584"/>
      <c r="D379" s="1660" t="s">
        <v>486</v>
      </c>
      <c r="E379" s="1301"/>
      <c r="F379" s="1304"/>
      <c r="G379" s="850">
        <f t="shared" si="153"/>
        <v>0</v>
      </c>
      <c r="H379" s="402">
        <f t="shared" si="154"/>
        <v>0</v>
      </c>
      <c r="I379" s="319"/>
      <c r="J379" s="319"/>
      <c r="K379" s="319"/>
      <c r="L379" s="338"/>
      <c r="M379" s="750">
        <f t="shared" si="155"/>
        <v>0</v>
      </c>
      <c r="N379" s="1030"/>
      <c r="O379" s="1030"/>
      <c r="P379" s="1030"/>
      <c r="Q379" s="1030"/>
      <c r="R379" s="1034"/>
      <c r="S379" s="1025"/>
      <c r="T379" s="1025"/>
      <c r="U379" s="1025"/>
      <c r="V379" s="1044"/>
      <c r="W379" s="1044"/>
      <c r="X379" s="1026"/>
      <c r="Y379" s="1047"/>
      <c r="Z379" s="1026"/>
      <c r="AA379" s="1027"/>
      <c r="AB379" s="1028"/>
      <c r="AC379" s="1028"/>
      <c r="AD379" s="1028"/>
      <c r="AE379" s="1028"/>
      <c r="AF379" s="1029"/>
      <c r="AG379" s="1019"/>
      <c r="AH379" s="1048"/>
      <c r="AI379" s="337"/>
      <c r="AJ379" s="390">
        <f>SUM(AK379:AM379)</f>
        <v>0</v>
      </c>
      <c r="AK379" s="327"/>
      <c r="AL379" s="328"/>
      <c r="AM379" s="329"/>
      <c r="AN379" s="330" t="s">
        <v>97</v>
      </c>
      <c r="AO379" s="328" t="s">
        <v>97</v>
      </c>
      <c r="AP379" s="329" t="s">
        <v>97</v>
      </c>
      <c r="AQ379" s="330" t="s">
        <v>97</v>
      </c>
      <c r="AR379" s="328" t="s">
        <v>97</v>
      </c>
      <c r="AS379" s="328" t="s">
        <v>97</v>
      </c>
      <c r="AT379" s="328" t="s">
        <v>97</v>
      </c>
      <c r="AU379" s="329" t="s">
        <v>97</v>
      </c>
      <c r="AV379" s="152">
        <f t="shared" si="157"/>
        <v>0</v>
      </c>
      <c r="AW379" s="167"/>
      <c r="AX379" s="167"/>
      <c r="AY379" s="167"/>
      <c r="AZ379" s="167"/>
      <c r="BA379" s="167"/>
      <c r="BB379" s="167"/>
      <c r="BC379" s="167"/>
      <c r="BD379" s="167"/>
      <c r="BE379" s="130"/>
    </row>
    <row r="380" spans="1:57" ht="32.25" thickBot="1" x14ac:dyDescent="0.3">
      <c r="A380" s="1346"/>
      <c r="B380" s="1583"/>
      <c r="C380" s="1584"/>
      <c r="D380" s="1660" t="s">
        <v>15</v>
      </c>
      <c r="E380" s="1301"/>
      <c r="F380" s="1304"/>
      <c r="G380" s="850">
        <f t="shared" si="153"/>
        <v>16</v>
      </c>
      <c r="H380" s="402">
        <f t="shared" si="154"/>
        <v>0</v>
      </c>
      <c r="I380" s="319"/>
      <c r="J380" s="319"/>
      <c r="K380" s="319"/>
      <c r="L380" s="338"/>
      <c r="M380" s="750">
        <f t="shared" si="155"/>
        <v>16</v>
      </c>
      <c r="N380" s="1030"/>
      <c r="O380" s="1030"/>
      <c r="P380" s="1030"/>
      <c r="Q380" s="1030">
        <v>16</v>
      </c>
      <c r="R380" s="1034"/>
      <c r="S380" s="1025"/>
      <c r="T380" s="1025"/>
      <c r="U380" s="1025"/>
      <c r="V380" s="1044">
        <v>16</v>
      </c>
      <c r="W380" s="1044"/>
      <c r="X380" s="1026"/>
      <c r="Y380" s="1047">
        <v>14</v>
      </c>
      <c r="Z380" s="1026">
        <v>2</v>
      </c>
      <c r="AA380" s="1027">
        <v>0</v>
      </c>
      <c r="AB380" s="1028">
        <v>5</v>
      </c>
      <c r="AC380" s="1028">
        <v>4</v>
      </c>
      <c r="AD380" s="1028">
        <v>1</v>
      </c>
      <c r="AE380" s="1028">
        <v>3</v>
      </c>
      <c r="AF380" s="1029">
        <v>1</v>
      </c>
      <c r="AG380" s="1019">
        <v>33.700000000000003</v>
      </c>
      <c r="AH380" s="1048">
        <v>7.2</v>
      </c>
      <c r="AI380" s="337">
        <v>115.5</v>
      </c>
      <c r="AJ380" s="390">
        <f>SUM(AQ380:AU380)</f>
        <v>16</v>
      </c>
      <c r="AK380" s="327" t="s">
        <v>98</v>
      </c>
      <c r="AL380" s="328" t="s">
        <v>98</v>
      </c>
      <c r="AM380" s="329" t="s">
        <v>98</v>
      </c>
      <c r="AN380" s="330" t="s">
        <v>97</v>
      </c>
      <c r="AO380" s="328" t="s">
        <v>97</v>
      </c>
      <c r="AP380" s="329" t="s">
        <v>97</v>
      </c>
      <c r="AQ380" s="330">
        <v>1</v>
      </c>
      <c r="AR380" s="328">
        <v>0</v>
      </c>
      <c r="AS380" s="328">
        <v>6</v>
      </c>
      <c r="AT380" s="328">
        <v>7</v>
      </c>
      <c r="AU380" s="329">
        <v>2</v>
      </c>
      <c r="AV380" s="152">
        <f t="shared" si="157"/>
        <v>0</v>
      </c>
      <c r="AW380" s="167"/>
      <c r="AX380" s="167"/>
      <c r="AY380" s="167"/>
      <c r="AZ380" s="167"/>
      <c r="BA380" s="167"/>
      <c r="BB380" s="167"/>
      <c r="BC380" s="167"/>
      <c r="BD380" s="167"/>
      <c r="BE380" s="130"/>
    </row>
    <row r="381" spans="1:57" ht="32.25" thickBot="1" x14ac:dyDescent="0.3">
      <c r="A381" s="1346"/>
      <c r="B381" s="1585"/>
      <c r="C381" s="1586"/>
      <c r="D381" s="711" t="s">
        <v>491</v>
      </c>
      <c r="E381" s="1302"/>
      <c r="F381" s="1305"/>
      <c r="G381" s="851">
        <f t="shared" si="153"/>
        <v>0</v>
      </c>
      <c r="H381" s="160">
        <f t="shared" si="154"/>
        <v>0</v>
      </c>
      <c r="I381" s="92"/>
      <c r="J381" s="92"/>
      <c r="K381" s="92"/>
      <c r="L381" s="101"/>
      <c r="M381" s="210">
        <f t="shared" si="155"/>
        <v>0</v>
      </c>
      <c r="N381" s="1039"/>
      <c r="O381" s="1039"/>
      <c r="P381" s="1039"/>
      <c r="Q381" s="1039"/>
      <c r="R381" s="1040"/>
      <c r="S381" s="1052"/>
      <c r="T381" s="1052"/>
      <c r="U381" s="1052"/>
      <c r="V381" s="1039"/>
      <c r="W381" s="1039"/>
      <c r="X381" s="1040"/>
      <c r="Y381" s="1038"/>
      <c r="Z381" s="1040"/>
      <c r="AA381" s="1049"/>
      <c r="AB381" s="839"/>
      <c r="AC381" s="839"/>
      <c r="AD381" s="839"/>
      <c r="AE381" s="839"/>
      <c r="AF381" s="840"/>
      <c r="AG381" s="1049"/>
      <c r="AH381" s="1050"/>
      <c r="AI381" s="832"/>
      <c r="AJ381" s="170">
        <f>SUM(AQ381:AU381)</f>
        <v>0</v>
      </c>
      <c r="AK381" s="345" t="s">
        <v>97</v>
      </c>
      <c r="AL381" s="97" t="s">
        <v>97</v>
      </c>
      <c r="AM381" s="98" t="s">
        <v>97</v>
      </c>
      <c r="AN381" s="99" t="s">
        <v>97</v>
      </c>
      <c r="AO381" s="97" t="s">
        <v>98</v>
      </c>
      <c r="AP381" s="98" t="s">
        <v>98</v>
      </c>
      <c r="AQ381" s="100"/>
      <c r="AR381" s="92"/>
      <c r="AS381" s="92"/>
      <c r="AT381" s="92"/>
      <c r="AU381" s="93"/>
      <c r="AV381" s="171">
        <f t="shared" si="157"/>
        <v>0</v>
      </c>
      <c r="AW381" s="128"/>
      <c r="AX381" s="128"/>
      <c r="AY381" s="128"/>
      <c r="AZ381" s="128"/>
      <c r="BA381" s="128"/>
      <c r="BB381" s="128"/>
      <c r="BC381" s="128"/>
      <c r="BD381" s="128"/>
      <c r="BE381" s="129"/>
    </row>
    <row r="382" spans="1:57" ht="32.25" thickBot="1" x14ac:dyDescent="0.3">
      <c r="A382" s="1346"/>
      <c r="B382" s="1565" t="s">
        <v>544</v>
      </c>
      <c r="C382" s="1575" t="s">
        <v>784</v>
      </c>
      <c r="D382" s="709" t="s">
        <v>485</v>
      </c>
      <c r="E382" s="1300">
        <v>0</v>
      </c>
      <c r="F382" s="1303">
        <f>E382-SUM(M382:M386)</f>
        <v>-253</v>
      </c>
      <c r="G382" s="852">
        <f t="shared" si="153"/>
        <v>50</v>
      </c>
      <c r="H382" s="147">
        <f t="shared" si="154"/>
        <v>1</v>
      </c>
      <c r="I382" s="72">
        <v>1</v>
      </c>
      <c r="J382" s="72"/>
      <c r="K382" s="72"/>
      <c r="L382" s="75"/>
      <c r="M382" s="590">
        <f t="shared" si="155"/>
        <v>50</v>
      </c>
      <c r="N382" s="1044"/>
      <c r="O382" s="1044"/>
      <c r="P382" s="1044"/>
      <c r="Q382" s="1044"/>
      <c r="R382" s="1026">
        <v>50</v>
      </c>
      <c r="S382" s="1051">
        <v>6</v>
      </c>
      <c r="T382" s="1051"/>
      <c r="U382" s="1051"/>
      <c r="V382" s="1020">
        <v>44</v>
      </c>
      <c r="W382" s="1020"/>
      <c r="X382" s="1024"/>
      <c r="Y382" s="1022">
        <v>38</v>
      </c>
      <c r="Z382" s="1024">
        <v>12</v>
      </c>
      <c r="AA382" s="1045"/>
      <c r="AB382" s="835">
        <v>38</v>
      </c>
      <c r="AC382" s="835">
        <v>38</v>
      </c>
      <c r="AD382" s="835">
        <v>3</v>
      </c>
      <c r="AE382" s="835">
        <v>30</v>
      </c>
      <c r="AF382" s="836">
        <v>0</v>
      </c>
      <c r="AG382" s="1045">
        <v>44</v>
      </c>
      <c r="AH382" s="1046">
        <v>15</v>
      </c>
      <c r="AI382" s="143">
        <v>12</v>
      </c>
      <c r="AJ382" s="151">
        <f>SUM(AN382:AP382)</f>
        <v>50</v>
      </c>
      <c r="AK382" s="76" t="s">
        <v>97</v>
      </c>
      <c r="AL382" s="77" t="s">
        <v>97</v>
      </c>
      <c r="AM382" s="78" t="s">
        <v>97</v>
      </c>
      <c r="AN382" s="74"/>
      <c r="AO382" s="72">
        <v>50</v>
      </c>
      <c r="AP382" s="73"/>
      <c r="AQ382" s="79" t="s">
        <v>97</v>
      </c>
      <c r="AR382" s="77" t="s">
        <v>97</v>
      </c>
      <c r="AS382" s="77" t="s">
        <v>97</v>
      </c>
      <c r="AT382" s="77" t="s">
        <v>97</v>
      </c>
      <c r="AU382" s="78" t="s">
        <v>97</v>
      </c>
      <c r="AV382" s="152">
        <f t="shared" si="157"/>
        <v>0</v>
      </c>
      <c r="AW382" s="120"/>
      <c r="AX382" s="120"/>
      <c r="AY382" s="120"/>
      <c r="AZ382" s="120"/>
      <c r="BA382" s="120"/>
      <c r="BB382" s="120"/>
      <c r="BC382" s="120"/>
      <c r="BD382" s="120"/>
      <c r="BE382" s="121"/>
    </row>
    <row r="383" spans="1:57" ht="48" thickBot="1" x14ac:dyDescent="0.3">
      <c r="A383" s="1346"/>
      <c r="B383" s="1604"/>
      <c r="C383" s="1605"/>
      <c r="D383" s="1660" t="s">
        <v>490</v>
      </c>
      <c r="E383" s="1301"/>
      <c r="F383" s="1304"/>
      <c r="G383" s="850">
        <f t="shared" si="153"/>
        <v>0</v>
      </c>
      <c r="H383" s="402">
        <f t="shared" si="154"/>
        <v>0</v>
      </c>
      <c r="I383" s="319"/>
      <c r="J383" s="319"/>
      <c r="K383" s="319"/>
      <c r="L383" s="338"/>
      <c r="M383" s="750">
        <f t="shared" si="155"/>
        <v>0</v>
      </c>
      <c r="N383" s="1030"/>
      <c r="O383" s="1030"/>
      <c r="P383" s="1030"/>
      <c r="Q383" s="1030"/>
      <c r="R383" s="1034"/>
      <c r="S383" s="1025"/>
      <c r="T383" s="1025"/>
      <c r="U383" s="1025"/>
      <c r="V383" s="1044"/>
      <c r="W383" s="1044"/>
      <c r="X383" s="1026"/>
      <c r="Y383" s="1047"/>
      <c r="Z383" s="1026"/>
      <c r="AA383" s="1027"/>
      <c r="AB383" s="1028"/>
      <c r="AC383" s="1028"/>
      <c r="AD383" s="1028"/>
      <c r="AE383" s="1028"/>
      <c r="AF383" s="1029"/>
      <c r="AG383" s="1019"/>
      <c r="AH383" s="1048"/>
      <c r="AI383" s="337"/>
      <c r="AJ383" s="390">
        <f>SUM(AN383:AP383)</f>
        <v>0</v>
      </c>
      <c r="AK383" s="327" t="s">
        <v>98</v>
      </c>
      <c r="AL383" s="328" t="s">
        <v>98</v>
      </c>
      <c r="AM383" s="329" t="s">
        <v>98</v>
      </c>
      <c r="AN383" s="330"/>
      <c r="AO383" s="328"/>
      <c r="AP383" s="329"/>
      <c r="AQ383" s="330" t="s">
        <v>97</v>
      </c>
      <c r="AR383" s="328" t="s">
        <v>97</v>
      </c>
      <c r="AS383" s="328" t="s">
        <v>97</v>
      </c>
      <c r="AT383" s="328" t="s">
        <v>97</v>
      </c>
      <c r="AU383" s="329" t="s">
        <v>97</v>
      </c>
      <c r="AV383" s="152">
        <f t="shared" si="157"/>
        <v>0</v>
      </c>
      <c r="AW383" s="167"/>
      <c r="AX383" s="167"/>
      <c r="AY383" s="167"/>
      <c r="AZ383" s="167"/>
      <c r="BA383" s="167"/>
      <c r="BB383" s="167"/>
      <c r="BC383" s="167"/>
      <c r="BD383" s="167"/>
      <c r="BE383" s="130"/>
    </row>
    <row r="384" spans="1:57" ht="32.25" thickBot="1" x14ac:dyDescent="0.3">
      <c r="A384" s="1346"/>
      <c r="B384" s="1604"/>
      <c r="C384" s="1605"/>
      <c r="D384" s="1660" t="s">
        <v>486</v>
      </c>
      <c r="E384" s="1301"/>
      <c r="F384" s="1304"/>
      <c r="G384" s="850">
        <f t="shared" si="153"/>
        <v>0</v>
      </c>
      <c r="H384" s="402">
        <f t="shared" si="154"/>
        <v>0</v>
      </c>
      <c r="I384" s="319"/>
      <c r="J384" s="319"/>
      <c r="K384" s="319"/>
      <c r="L384" s="338"/>
      <c r="M384" s="750">
        <f t="shared" si="155"/>
        <v>0</v>
      </c>
      <c r="N384" s="1030"/>
      <c r="O384" s="1030"/>
      <c r="P384" s="1030"/>
      <c r="Q384" s="1030"/>
      <c r="R384" s="1034"/>
      <c r="S384" s="1025"/>
      <c r="T384" s="1025"/>
      <c r="U384" s="1025"/>
      <c r="V384" s="1044"/>
      <c r="W384" s="1044"/>
      <c r="X384" s="1026"/>
      <c r="Y384" s="1047"/>
      <c r="Z384" s="1026"/>
      <c r="AA384" s="1027"/>
      <c r="AB384" s="1028"/>
      <c r="AC384" s="1028"/>
      <c r="AD384" s="1028"/>
      <c r="AE384" s="1028"/>
      <c r="AF384" s="1029"/>
      <c r="AG384" s="1019"/>
      <c r="AH384" s="1048"/>
      <c r="AI384" s="337"/>
      <c r="AJ384" s="390">
        <f>SUM(AK384:AM384)</f>
        <v>0</v>
      </c>
      <c r="AK384" s="327"/>
      <c r="AL384" s="328"/>
      <c r="AM384" s="329"/>
      <c r="AN384" s="330" t="s">
        <v>97</v>
      </c>
      <c r="AO384" s="328" t="s">
        <v>97</v>
      </c>
      <c r="AP384" s="329" t="s">
        <v>97</v>
      </c>
      <c r="AQ384" s="330" t="s">
        <v>97</v>
      </c>
      <c r="AR384" s="328" t="s">
        <v>97</v>
      </c>
      <c r="AS384" s="328" t="s">
        <v>97</v>
      </c>
      <c r="AT384" s="328" t="s">
        <v>97</v>
      </c>
      <c r="AU384" s="329" t="s">
        <v>97</v>
      </c>
      <c r="AV384" s="152">
        <f t="shared" si="157"/>
        <v>0</v>
      </c>
      <c r="AW384" s="167"/>
      <c r="AX384" s="167"/>
      <c r="AY384" s="167"/>
      <c r="AZ384" s="167"/>
      <c r="BA384" s="167"/>
      <c r="BB384" s="167"/>
      <c r="BC384" s="167"/>
      <c r="BD384" s="167"/>
      <c r="BE384" s="130"/>
    </row>
    <row r="385" spans="1:57" ht="32.25" thickBot="1" x14ac:dyDescent="0.3">
      <c r="A385" s="1346"/>
      <c r="B385" s="1604"/>
      <c r="C385" s="1605"/>
      <c r="D385" s="1660" t="s">
        <v>15</v>
      </c>
      <c r="E385" s="1301"/>
      <c r="F385" s="1304"/>
      <c r="G385" s="850">
        <f t="shared" si="153"/>
        <v>207</v>
      </c>
      <c r="H385" s="402">
        <f t="shared" si="154"/>
        <v>0</v>
      </c>
      <c r="I385" s="319"/>
      <c r="J385" s="319"/>
      <c r="K385" s="319"/>
      <c r="L385" s="338"/>
      <c r="M385" s="750">
        <v>203</v>
      </c>
      <c r="N385" s="1030"/>
      <c r="O385" s="1030"/>
      <c r="P385" s="1030"/>
      <c r="Q385" s="1030"/>
      <c r="R385" s="1034">
        <v>203</v>
      </c>
      <c r="S385" s="1025">
        <v>40</v>
      </c>
      <c r="T385" s="1025"/>
      <c r="U385" s="1025"/>
      <c r="V385" s="1044">
        <v>163</v>
      </c>
      <c r="W385" s="1044"/>
      <c r="X385" s="1026"/>
      <c r="Y385" s="1047">
        <v>169</v>
      </c>
      <c r="Z385" s="1026">
        <v>34</v>
      </c>
      <c r="AA385" s="1027"/>
      <c r="AB385" s="1028">
        <v>116</v>
      </c>
      <c r="AC385" s="1028">
        <v>112</v>
      </c>
      <c r="AD385" s="1028">
        <v>7</v>
      </c>
      <c r="AE385" s="1028">
        <v>133</v>
      </c>
      <c r="AF385" s="1029">
        <v>0</v>
      </c>
      <c r="AG385" s="1019">
        <v>45</v>
      </c>
      <c r="AH385" s="1048">
        <v>15</v>
      </c>
      <c r="AI385" s="337">
        <v>100</v>
      </c>
      <c r="AJ385" s="390">
        <f>SUM(AQ385:AU385)</f>
        <v>202</v>
      </c>
      <c r="AK385" s="327" t="s">
        <v>98</v>
      </c>
      <c r="AL385" s="328" t="s">
        <v>98</v>
      </c>
      <c r="AM385" s="329" t="s">
        <v>98</v>
      </c>
      <c r="AN385" s="330" t="s">
        <v>97</v>
      </c>
      <c r="AO385" s="328" t="s">
        <v>97</v>
      </c>
      <c r="AP385" s="329" t="s">
        <v>97</v>
      </c>
      <c r="AQ385" s="330"/>
      <c r="AR385" s="328">
        <v>13</v>
      </c>
      <c r="AS385" s="328">
        <v>123</v>
      </c>
      <c r="AT385" s="328">
        <v>66</v>
      </c>
      <c r="AU385" s="329"/>
      <c r="AV385" s="152">
        <f t="shared" si="157"/>
        <v>4</v>
      </c>
      <c r="AW385" s="167"/>
      <c r="AX385" s="167"/>
      <c r="AY385" s="167"/>
      <c r="AZ385" s="167"/>
      <c r="BA385" s="167">
        <v>1</v>
      </c>
      <c r="BB385" s="167"/>
      <c r="BC385" s="167">
        <v>2</v>
      </c>
      <c r="BD385" s="167">
        <v>1</v>
      </c>
      <c r="BE385" s="130"/>
    </row>
    <row r="386" spans="1:57" ht="32.25" thickBot="1" x14ac:dyDescent="0.3">
      <c r="A386" s="1346"/>
      <c r="B386" s="1588"/>
      <c r="C386" s="1587"/>
      <c r="D386" s="711" t="s">
        <v>491</v>
      </c>
      <c r="E386" s="1302"/>
      <c r="F386" s="1305"/>
      <c r="G386" s="851">
        <f t="shared" si="153"/>
        <v>0</v>
      </c>
      <c r="H386" s="160">
        <f t="shared" si="154"/>
        <v>0</v>
      </c>
      <c r="I386" s="92"/>
      <c r="J386" s="92"/>
      <c r="K386" s="92"/>
      <c r="L386" s="101"/>
      <c r="M386" s="210">
        <f t="shared" si="155"/>
        <v>0</v>
      </c>
      <c r="N386" s="1039"/>
      <c r="O386" s="1039"/>
      <c r="P386" s="1039"/>
      <c r="Q386" s="1039"/>
      <c r="R386" s="1040"/>
      <c r="S386" s="1052"/>
      <c r="T386" s="1052"/>
      <c r="U386" s="1052"/>
      <c r="V386" s="1039"/>
      <c r="W386" s="1039"/>
      <c r="X386" s="1040"/>
      <c r="Y386" s="1038"/>
      <c r="Z386" s="1040"/>
      <c r="AA386" s="1049"/>
      <c r="AB386" s="839"/>
      <c r="AC386" s="839"/>
      <c r="AD386" s="839"/>
      <c r="AE386" s="839"/>
      <c r="AF386" s="840"/>
      <c r="AG386" s="1049"/>
      <c r="AH386" s="1050"/>
      <c r="AI386" s="832"/>
      <c r="AJ386" s="170">
        <f>SUM(AQ386:AU386)</f>
        <v>0</v>
      </c>
      <c r="AK386" s="345" t="s">
        <v>97</v>
      </c>
      <c r="AL386" s="97" t="s">
        <v>97</v>
      </c>
      <c r="AM386" s="98" t="s">
        <v>97</v>
      </c>
      <c r="AN386" s="99" t="s">
        <v>97</v>
      </c>
      <c r="AO386" s="97" t="s">
        <v>98</v>
      </c>
      <c r="AP386" s="98" t="s">
        <v>98</v>
      </c>
      <c r="AQ386" s="100"/>
      <c r="AR386" s="92"/>
      <c r="AS386" s="92"/>
      <c r="AT386" s="92"/>
      <c r="AU386" s="93"/>
      <c r="AV386" s="171">
        <f t="shared" si="157"/>
        <v>0</v>
      </c>
      <c r="AW386" s="128"/>
      <c r="AX386" s="128"/>
      <c r="AY386" s="128"/>
      <c r="AZ386" s="128"/>
      <c r="BA386" s="128"/>
      <c r="BB386" s="128"/>
      <c r="BC386" s="128"/>
      <c r="BD386" s="128"/>
      <c r="BE386" s="129"/>
    </row>
    <row r="387" spans="1:57" ht="32.25" thickBot="1" x14ac:dyDescent="0.3">
      <c r="A387" s="1346"/>
      <c r="B387" s="1565" t="s">
        <v>785</v>
      </c>
      <c r="C387" s="1575" t="s">
        <v>786</v>
      </c>
      <c r="D387" s="709" t="s">
        <v>485</v>
      </c>
      <c r="E387" s="1300">
        <v>22</v>
      </c>
      <c r="F387" s="1303">
        <f>E387-SUM(M387:M391)</f>
        <v>2</v>
      </c>
      <c r="G387" s="852">
        <f t="shared" si="153"/>
        <v>0</v>
      </c>
      <c r="H387" s="147">
        <f t="shared" si="154"/>
        <v>0</v>
      </c>
      <c r="I387" s="72"/>
      <c r="J387" s="72"/>
      <c r="K387" s="72"/>
      <c r="L387" s="75"/>
      <c r="M387" s="199">
        <f t="shared" si="155"/>
        <v>0</v>
      </c>
      <c r="N387" s="1020"/>
      <c r="O387" s="1020"/>
      <c r="P387" s="1020"/>
      <c r="Q387" s="1020"/>
      <c r="R387" s="1024"/>
      <c r="S387" s="1051"/>
      <c r="T387" s="1051"/>
      <c r="U387" s="1051"/>
      <c r="V387" s="1020"/>
      <c r="W387" s="1020"/>
      <c r="X387" s="1024"/>
      <c r="Y387" s="1022"/>
      <c r="Z387" s="1024"/>
      <c r="AA387" s="1045"/>
      <c r="AB387" s="835"/>
      <c r="AC387" s="835"/>
      <c r="AD387" s="835"/>
      <c r="AE387" s="835"/>
      <c r="AF387" s="836"/>
      <c r="AG387" s="1045"/>
      <c r="AH387" s="1046"/>
      <c r="AI387" s="143"/>
      <c r="AJ387" s="151">
        <f>SUM(AN387:AP387)</f>
        <v>0</v>
      </c>
      <c r="AK387" s="76" t="s">
        <v>97</v>
      </c>
      <c r="AL387" s="77" t="s">
        <v>97</v>
      </c>
      <c r="AM387" s="78" t="s">
        <v>97</v>
      </c>
      <c r="AN387" s="74"/>
      <c r="AO387" s="72"/>
      <c r="AP387" s="73"/>
      <c r="AQ387" s="79" t="s">
        <v>97</v>
      </c>
      <c r="AR387" s="77" t="s">
        <v>97</v>
      </c>
      <c r="AS387" s="77" t="s">
        <v>97</v>
      </c>
      <c r="AT387" s="77" t="s">
        <v>97</v>
      </c>
      <c r="AU387" s="78" t="s">
        <v>97</v>
      </c>
      <c r="AV387" s="152">
        <f t="shared" si="157"/>
        <v>0</v>
      </c>
      <c r="AW387" s="120"/>
      <c r="AX387" s="120"/>
      <c r="AY387" s="120"/>
      <c r="AZ387" s="120"/>
      <c r="BA387" s="120"/>
      <c r="BB387" s="120"/>
      <c r="BC387" s="120"/>
      <c r="BD387" s="120"/>
      <c r="BE387" s="121"/>
    </row>
    <row r="388" spans="1:57" ht="48" thickBot="1" x14ac:dyDescent="0.3">
      <c r="A388" s="1346"/>
      <c r="B388" s="1604"/>
      <c r="C388" s="1605"/>
      <c r="D388" s="1660" t="s">
        <v>490</v>
      </c>
      <c r="E388" s="1301"/>
      <c r="F388" s="1304"/>
      <c r="G388" s="850">
        <f t="shared" si="153"/>
        <v>0</v>
      </c>
      <c r="H388" s="402">
        <f t="shared" si="154"/>
        <v>0</v>
      </c>
      <c r="I388" s="319"/>
      <c r="J388" s="319"/>
      <c r="K388" s="319"/>
      <c r="L388" s="338"/>
      <c r="M388" s="750">
        <f t="shared" si="155"/>
        <v>0</v>
      </c>
      <c r="N388" s="1030"/>
      <c r="O388" s="1030"/>
      <c r="P388" s="1030"/>
      <c r="Q388" s="1030"/>
      <c r="R388" s="1034"/>
      <c r="S388" s="1025"/>
      <c r="T388" s="1025"/>
      <c r="U388" s="1025"/>
      <c r="V388" s="1044"/>
      <c r="W388" s="1044"/>
      <c r="X388" s="1026"/>
      <c r="Y388" s="1047"/>
      <c r="Z388" s="1026"/>
      <c r="AA388" s="1027"/>
      <c r="AB388" s="1028"/>
      <c r="AC388" s="1028"/>
      <c r="AD388" s="1028"/>
      <c r="AE388" s="1028"/>
      <c r="AF388" s="1029"/>
      <c r="AG388" s="1019"/>
      <c r="AH388" s="1048"/>
      <c r="AI388" s="337"/>
      <c r="AJ388" s="390">
        <f>SUM(AN388:AP388)</f>
        <v>0</v>
      </c>
      <c r="AK388" s="327" t="s">
        <v>98</v>
      </c>
      <c r="AL388" s="328" t="s">
        <v>98</v>
      </c>
      <c r="AM388" s="329" t="s">
        <v>98</v>
      </c>
      <c r="AN388" s="330"/>
      <c r="AO388" s="328"/>
      <c r="AP388" s="329"/>
      <c r="AQ388" s="330" t="s">
        <v>97</v>
      </c>
      <c r="AR388" s="328" t="s">
        <v>97</v>
      </c>
      <c r="AS388" s="328" t="s">
        <v>97</v>
      </c>
      <c r="AT388" s="328" t="s">
        <v>97</v>
      </c>
      <c r="AU388" s="329" t="s">
        <v>97</v>
      </c>
      <c r="AV388" s="152">
        <f t="shared" si="157"/>
        <v>0</v>
      </c>
      <c r="AW388" s="167"/>
      <c r="AX388" s="167"/>
      <c r="AY388" s="167"/>
      <c r="AZ388" s="167"/>
      <c r="BA388" s="167"/>
      <c r="BB388" s="167"/>
      <c r="BC388" s="167"/>
      <c r="BD388" s="167"/>
      <c r="BE388" s="130"/>
    </row>
    <row r="389" spans="1:57" ht="32.25" thickBot="1" x14ac:dyDescent="0.3">
      <c r="A389" s="1346"/>
      <c r="B389" s="1604"/>
      <c r="C389" s="1605"/>
      <c r="D389" s="1660" t="s">
        <v>486</v>
      </c>
      <c r="E389" s="1301"/>
      <c r="F389" s="1304"/>
      <c r="G389" s="850">
        <f t="shared" si="153"/>
        <v>0</v>
      </c>
      <c r="H389" s="402">
        <f t="shared" si="154"/>
        <v>0</v>
      </c>
      <c r="I389" s="319"/>
      <c r="J389" s="319"/>
      <c r="K389" s="319"/>
      <c r="L389" s="338"/>
      <c r="M389" s="750">
        <f t="shared" si="155"/>
        <v>0</v>
      </c>
      <c r="N389" s="1030"/>
      <c r="O389" s="1030"/>
      <c r="P389" s="1030"/>
      <c r="Q389" s="1030"/>
      <c r="R389" s="1034"/>
      <c r="S389" s="1025"/>
      <c r="T389" s="1025"/>
      <c r="U389" s="1025"/>
      <c r="V389" s="1044"/>
      <c r="W389" s="1044"/>
      <c r="X389" s="1026"/>
      <c r="Y389" s="1047"/>
      <c r="Z389" s="1026"/>
      <c r="AA389" s="1027"/>
      <c r="AB389" s="1028"/>
      <c r="AC389" s="1028"/>
      <c r="AD389" s="1028"/>
      <c r="AE389" s="1028"/>
      <c r="AF389" s="1029"/>
      <c r="AG389" s="1019"/>
      <c r="AH389" s="1048"/>
      <c r="AI389" s="337"/>
      <c r="AJ389" s="390">
        <f>SUM(AK389:AM389)</f>
        <v>0</v>
      </c>
      <c r="AK389" s="327"/>
      <c r="AL389" s="328"/>
      <c r="AM389" s="329"/>
      <c r="AN389" s="330" t="s">
        <v>97</v>
      </c>
      <c r="AO389" s="328" t="s">
        <v>97</v>
      </c>
      <c r="AP389" s="329" t="s">
        <v>97</v>
      </c>
      <c r="AQ389" s="330" t="s">
        <v>97</v>
      </c>
      <c r="AR389" s="328" t="s">
        <v>97</v>
      </c>
      <c r="AS389" s="328" t="s">
        <v>97</v>
      </c>
      <c r="AT389" s="328" t="s">
        <v>97</v>
      </c>
      <c r="AU389" s="329" t="s">
        <v>97</v>
      </c>
      <c r="AV389" s="152">
        <f t="shared" si="157"/>
        <v>0</v>
      </c>
      <c r="AW389" s="167"/>
      <c r="AX389" s="167"/>
      <c r="AY389" s="167"/>
      <c r="AZ389" s="167"/>
      <c r="BA389" s="167"/>
      <c r="BB389" s="167"/>
      <c r="BC389" s="167"/>
      <c r="BD389" s="167"/>
      <c r="BE389" s="130"/>
    </row>
    <row r="390" spans="1:57" ht="32.25" thickBot="1" x14ac:dyDescent="0.3">
      <c r="A390" s="1346"/>
      <c r="B390" s="1604"/>
      <c r="C390" s="1605"/>
      <c r="D390" s="1660" t="s">
        <v>15</v>
      </c>
      <c r="E390" s="1301"/>
      <c r="F390" s="1304"/>
      <c r="G390" s="850">
        <f t="shared" si="153"/>
        <v>20</v>
      </c>
      <c r="H390" s="402">
        <f t="shared" si="154"/>
        <v>0</v>
      </c>
      <c r="I390" s="319"/>
      <c r="J390" s="319"/>
      <c r="K390" s="319"/>
      <c r="L390" s="338"/>
      <c r="M390" s="750">
        <f t="shared" si="155"/>
        <v>20</v>
      </c>
      <c r="N390" s="1030"/>
      <c r="O390" s="1030"/>
      <c r="P390" s="1030"/>
      <c r="Q390" s="1030"/>
      <c r="R390" s="1034">
        <v>20</v>
      </c>
      <c r="S390" s="1025"/>
      <c r="T390" s="1025"/>
      <c r="U390" s="1025"/>
      <c r="V390" s="1044">
        <v>20</v>
      </c>
      <c r="W390" s="1044"/>
      <c r="X390" s="1026"/>
      <c r="Y390" s="1047">
        <v>15</v>
      </c>
      <c r="Z390" s="1026">
        <v>5</v>
      </c>
      <c r="AA390" s="1027"/>
      <c r="AB390" s="1028">
        <v>5</v>
      </c>
      <c r="AC390" s="1028">
        <v>5</v>
      </c>
      <c r="AD390" s="1028">
        <v>5</v>
      </c>
      <c r="AE390" s="1028">
        <v>10</v>
      </c>
      <c r="AF390" s="1029">
        <v>3</v>
      </c>
      <c r="AG390" s="1019">
        <v>42</v>
      </c>
      <c r="AH390" s="1048">
        <v>19</v>
      </c>
      <c r="AI390" s="337">
        <v>124</v>
      </c>
      <c r="AJ390" s="390">
        <f>SUM(AQ390:AU390)</f>
        <v>20</v>
      </c>
      <c r="AK390" s="327" t="s">
        <v>98</v>
      </c>
      <c r="AL390" s="328" t="s">
        <v>98</v>
      </c>
      <c r="AM390" s="329" t="s">
        <v>98</v>
      </c>
      <c r="AN390" s="330" t="s">
        <v>97</v>
      </c>
      <c r="AO390" s="328" t="s">
        <v>97</v>
      </c>
      <c r="AP390" s="329" t="s">
        <v>97</v>
      </c>
      <c r="AQ390" s="330">
        <v>1</v>
      </c>
      <c r="AR390" s="328">
        <v>1</v>
      </c>
      <c r="AS390" s="328">
        <v>6</v>
      </c>
      <c r="AT390" s="328">
        <v>9</v>
      </c>
      <c r="AU390" s="329">
        <v>3</v>
      </c>
      <c r="AV390" s="152">
        <f t="shared" si="157"/>
        <v>0</v>
      </c>
      <c r="AW390" s="167"/>
      <c r="AX390" s="167"/>
      <c r="AY390" s="167"/>
      <c r="AZ390" s="167"/>
      <c r="BA390" s="167"/>
      <c r="BB390" s="167"/>
      <c r="BC390" s="167"/>
      <c r="BD390" s="167"/>
      <c r="BE390" s="130"/>
    </row>
    <row r="391" spans="1:57" ht="32.25" thickBot="1" x14ac:dyDescent="0.3">
      <c r="A391" s="1346"/>
      <c r="B391" s="1588"/>
      <c r="C391" s="1587"/>
      <c r="D391" s="711" t="s">
        <v>491</v>
      </c>
      <c r="E391" s="1302"/>
      <c r="F391" s="1305"/>
      <c r="G391" s="851">
        <f t="shared" si="153"/>
        <v>0</v>
      </c>
      <c r="H391" s="160">
        <f t="shared" si="154"/>
        <v>0</v>
      </c>
      <c r="I391" s="92"/>
      <c r="J391" s="92"/>
      <c r="K391" s="92"/>
      <c r="L391" s="101"/>
      <c r="M391" s="210">
        <f t="shared" si="155"/>
        <v>0</v>
      </c>
      <c r="N391" s="1039"/>
      <c r="O391" s="1039"/>
      <c r="P391" s="1039"/>
      <c r="Q391" s="1039"/>
      <c r="R391" s="1040"/>
      <c r="S391" s="1052"/>
      <c r="T391" s="1052"/>
      <c r="U391" s="1052"/>
      <c r="V391" s="1039"/>
      <c r="W391" s="1039"/>
      <c r="X391" s="1040"/>
      <c r="Y391" s="1038"/>
      <c r="Z391" s="1040"/>
      <c r="AA391" s="1049"/>
      <c r="AB391" s="839"/>
      <c r="AC391" s="839"/>
      <c r="AD391" s="839"/>
      <c r="AE391" s="839"/>
      <c r="AF391" s="840"/>
      <c r="AG391" s="1049"/>
      <c r="AH391" s="1050"/>
      <c r="AI391" s="832"/>
      <c r="AJ391" s="170">
        <f>SUM(AQ391:AU391)</f>
        <v>0</v>
      </c>
      <c r="AK391" s="345" t="s">
        <v>97</v>
      </c>
      <c r="AL391" s="97" t="s">
        <v>97</v>
      </c>
      <c r="AM391" s="98" t="s">
        <v>97</v>
      </c>
      <c r="AN391" s="99" t="s">
        <v>97</v>
      </c>
      <c r="AO391" s="97" t="s">
        <v>98</v>
      </c>
      <c r="AP391" s="98" t="s">
        <v>98</v>
      </c>
      <c r="AQ391" s="100"/>
      <c r="AR391" s="92"/>
      <c r="AS391" s="92"/>
      <c r="AT391" s="92"/>
      <c r="AU391" s="93"/>
      <c r="AV391" s="171">
        <f t="shared" si="157"/>
        <v>0</v>
      </c>
      <c r="AW391" s="128"/>
      <c r="AX391" s="128"/>
      <c r="AY391" s="128"/>
      <c r="AZ391" s="128"/>
      <c r="BA391" s="128"/>
      <c r="BB391" s="128"/>
      <c r="BC391" s="128"/>
      <c r="BD391" s="128"/>
      <c r="BE391" s="129"/>
    </row>
    <row r="392" spans="1:57" ht="31.5" x14ac:dyDescent="0.25">
      <c r="A392" s="1350" t="s">
        <v>601</v>
      </c>
      <c r="B392" s="1565" t="s">
        <v>624</v>
      </c>
      <c r="C392" s="1575" t="s">
        <v>375</v>
      </c>
      <c r="D392" s="709" t="s">
        <v>485</v>
      </c>
      <c r="E392" s="1331">
        <v>255</v>
      </c>
      <c r="F392" s="1334">
        <f>E392-SUM(M392:M396)</f>
        <v>105</v>
      </c>
      <c r="G392" s="873">
        <f t="shared" si="153"/>
        <v>3</v>
      </c>
      <c r="H392" s="500">
        <f t="shared" si="154"/>
        <v>0</v>
      </c>
      <c r="I392" s="501"/>
      <c r="J392" s="501"/>
      <c r="K392" s="501"/>
      <c r="L392" s="499"/>
      <c r="M392" s="1141">
        <f>IF(AND(SUM(N392:R392)=SUM(Y392:Z392),SUM(S392:X392)=SUM(Y392:Z392)),SUM(N392:R392),"ПЕРЕВІРТЕ ПРАВИЛЬНІСТЬ ДАНИХ")</f>
        <v>3</v>
      </c>
      <c r="N392" s="1061"/>
      <c r="O392" s="1061"/>
      <c r="P392" s="1061"/>
      <c r="Q392" s="1061"/>
      <c r="R392" s="1062">
        <v>3</v>
      </c>
      <c r="S392" s="1063"/>
      <c r="T392" s="1061"/>
      <c r="U392" s="1061"/>
      <c r="V392" s="974">
        <v>2</v>
      </c>
      <c r="W392" s="1061">
        <v>1</v>
      </c>
      <c r="X392" s="972"/>
      <c r="Y392" s="1064">
        <v>3</v>
      </c>
      <c r="Z392" s="972">
        <v>0</v>
      </c>
      <c r="AA392" s="973"/>
      <c r="AB392" s="974">
        <v>1</v>
      </c>
      <c r="AC392" s="974">
        <v>1</v>
      </c>
      <c r="AD392" s="974"/>
      <c r="AE392" s="974">
        <v>1</v>
      </c>
      <c r="AF392" s="975">
        <v>1</v>
      </c>
      <c r="AG392" s="973">
        <v>41</v>
      </c>
      <c r="AH392" s="975">
        <v>10</v>
      </c>
      <c r="AI392" s="862">
        <v>12.6</v>
      </c>
      <c r="AJ392" s="874">
        <f t="shared" ref="AJ392:AJ393" si="158">SUM(AN392:AP392)</f>
        <v>3</v>
      </c>
      <c r="AK392" s="863" t="s">
        <v>97</v>
      </c>
      <c r="AL392" s="501" t="s">
        <v>97</v>
      </c>
      <c r="AM392" s="502" t="s">
        <v>97</v>
      </c>
      <c r="AN392" s="862"/>
      <c r="AO392" s="501">
        <v>3</v>
      </c>
      <c r="AP392" s="502"/>
      <c r="AQ392" s="862" t="s">
        <v>97</v>
      </c>
      <c r="AR392" s="501" t="s">
        <v>97</v>
      </c>
      <c r="AS392" s="501" t="s">
        <v>97</v>
      </c>
      <c r="AT392" s="501" t="s">
        <v>97</v>
      </c>
      <c r="AU392" s="499" t="s">
        <v>97</v>
      </c>
      <c r="AV392" s="875">
        <f t="shared" ref="AV392:AV406" si="159">SUM(AW392:BE392)</f>
        <v>0</v>
      </c>
      <c r="AW392" s="504"/>
      <c r="AX392" s="504"/>
      <c r="AY392" s="504"/>
      <c r="AZ392" s="504"/>
      <c r="BA392" s="504"/>
      <c r="BB392" s="504"/>
      <c r="BC392" s="504"/>
      <c r="BD392" s="504"/>
      <c r="BE392" s="505"/>
    </row>
    <row r="393" spans="1:57" ht="47.25" x14ac:dyDescent="0.25">
      <c r="A393" s="1351"/>
      <c r="B393" s="1604"/>
      <c r="C393" s="1605"/>
      <c r="D393" s="1660" t="s">
        <v>490</v>
      </c>
      <c r="E393" s="1332"/>
      <c r="F393" s="1335"/>
      <c r="G393" s="866">
        <f t="shared" si="153"/>
        <v>0</v>
      </c>
      <c r="H393" s="223">
        <f t="shared" si="154"/>
        <v>0</v>
      </c>
      <c r="I393" s="224"/>
      <c r="J393" s="224"/>
      <c r="K393" s="224"/>
      <c r="L393" s="222"/>
      <c r="M393" s="1137">
        <f t="shared" ref="M393:M406" si="160">IF(AND(SUM(N393:R393)=SUM(Y393:Z393),SUM(S393:X393)=SUM(Y393:Z393)),SUM(N393:R393),"ПЕРЕВІРТЕ ПРАВИЛЬНІСТЬ ДАНИХ")</f>
        <v>0</v>
      </c>
      <c r="N393" s="977"/>
      <c r="O393" s="977"/>
      <c r="P393" s="977"/>
      <c r="Q393" s="977"/>
      <c r="R393" s="978"/>
      <c r="S393" s="979"/>
      <c r="T393" s="980"/>
      <c r="U393" s="980"/>
      <c r="V393" s="977"/>
      <c r="W393" s="977"/>
      <c r="X393" s="1005"/>
      <c r="Y393" s="1001"/>
      <c r="Z393" s="982"/>
      <c r="AA393" s="983"/>
      <c r="AB393" s="984"/>
      <c r="AC393" s="984"/>
      <c r="AD393" s="984"/>
      <c r="AE393" s="984"/>
      <c r="AF393" s="985"/>
      <c r="AG393" s="986"/>
      <c r="AH393" s="1009"/>
      <c r="AI393" s="232"/>
      <c r="AJ393" s="233">
        <f t="shared" si="158"/>
        <v>0</v>
      </c>
      <c r="AK393" s="234" t="s">
        <v>98</v>
      </c>
      <c r="AL393" s="224" t="s">
        <v>98</v>
      </c>
      <c r="AM393" s="225" t="s">
        <v>98</v>
      </c>
      <c r="AN393" s="232"/>
      <c r="AO393" s="224"/>
      <c r="AP393" s="225"/>
      <c r="AQ393" s="232" t="s">
        <v>97</v>
      </c>
      <c r="AR393" s="224" t="s">
        <v>97</v>
      </c>
      <c r="AS393" s="224" t="s">
        <v>97</v>
      </c>
      <c r="AT393" s="224" t="s">
        <v>97</v>
      </c>
      <c r="AU393" s="222" t="s">
        <v>97</v>
      </c>
      <c r="AV393" s="868">
        <f t="shared" si="159"/>
        <v>0</v>
      </c>
      <c r="AW393" s="228"/>
      <c r="AX393" s="228"/>
      <c r="AY393" s="228"/>
      <c r="AZ393" s="228"/>
      <c r="BA393" s="228"/>
      <c r="BB393" s="228"/>
      <c r="BC393" s="228"/>
      <c r="BD393" s="228"/>
      <c r="BE393" s="455"/>
    </row>
    <row r="394" spans="1:57" ht="31.5" x14ac:dyDescent="0.25">
      <c r="A394" s="1351"/>
      <c r="B394" s="1604"/>
      <c r="C394" s="1605"/>
      <c r="D394" s="1660" t="s">
        <v>486</v>
      </c>
      <c r="E394" s="1332"/>
      <c r="F394" s="1335"/>
      <c r="G394" s="866">
        <f t="shared" si="153"/>
        <v>0</v>
      </c>
      <c r="H394" s="223">
        <f t="shared" si="154"/>
        <v>1</v>
      </c>
      <c r="I394" s="224">
        <v>1</v>
      </c>
      <c r="J394" s="224"/>
      <c r="K394" s="224"/>
      <c r="L394" s="222"/>
      <c r="M394" s="1137">
        <f t="shared" si="160"/>
        <v>0</v>
      </c>
      <c r="N394" s="977"/>
      <c r="O394" s="977"/>
      <c r="P394" s="977"/>
      <c r="Q394" s="988"/>
      <c r="R394" s="978"/>
      <c r="S394" s="979"/>
      <c r="T394" s="977"/>
      <c r="U394" s="977"/>
      <c r="V394" s="977"/>
      <c r="W394" s="977"/>
      <c r="X394" s="1005"/>
      <c r="Y394" s="1001"/>
      <c r="Z394" s="982"/>
      <c r="AA394" s="983"/>
      <c r="AB394" s="984"/>
      <c r="AC394" s="984"/>
      <c r="AD394" s="984"/>
      <c r="AE394" s="984"/>
      <c r="AF394" s="985"/>
      <c r="AG394" s="986"/>
      <c r="AH394" s="1009"/>
      <c r="AI394" s="232"/>
      <c r="AJ394" s="233">
        <f>SUM(AK394:AM394)</f>
        <v>0</v>
      </c>
      <c r="AK394" s="234"/>
      <c r="AL394" s="224"/>
      <c r="AM394" s="225"/>
      <c r="AN394" s="232" t="s">
        <v>97</v>
      </c>
      <c r="AO394" s="224" t="s">
        <v>97</v>
      </c>
      <c r="AP394" s="225" t="s">
        <v>97</v>
      </c>
      <c r="AQ394" s="232" t="s">
        <v>97</v>
      </c>
      <c r="AR394" s="224" t="s">
        <v>97</v>
      </c>
      <c r="AS394" s="224" t="s">
        <v>97</v>
      </c>
      <c r="AT394" s="224" t="s">
        <v>97</v>
      </c>
      <c r="AU394" s="222" t="s">
        <v>97</v>
      </c>
      <c r="AV394" s="868">
        <f t="shared" si="159"/>
        <v>0</v>
      </c>
      <c r="AW394" s="228"/>
      <c r="AX394" s="228"/>
      <c r="AY394" s="228"/>
      <c r="AZ394" s="228"/>
      <c r="BA394" s="228"/>
      <c r="BB394" s="228"/>
      <c r="BC394" s="228"/>
      <c r="BD394" s="228"/>
      <c r="BE394" s="455"/>
    </row>
    <row r="395" spans="1:57" ht="31.5" x14ac:dyDescent="0.25">
      <c r="A395" s="1351"/>
      <c r="B395" s="1604"/>
      <c r="C395" s="1605"/>
      <c r="D395" s="1660" t="s">
        <v>15</v>
      </c>
      <c r="E395" s="1332"/>
      <c r="F395" s="1335"/>
      <c r="G395" s="866">
        <f t="shared" si="153"/>
        <v>149</v>
      </c>
      <c r="H395" s="223">
        <f t="shared" si="154"/>
        <v>0</v>
      </c>
      <c r="I395" s="224"/>
      <c r="J395" s="224"/>
      <c r="K395" s="224"/>
      <c r="L395" s="222"/>
      <c r="M395" s="1137">
        <f t="shared" si="160"/>
        <v>147</v>
      </c>
      <c r="N395" s="977"/>
      <c r="O395" s="977"/>
      <c r="P395" s="977"/>
      <c r="Q395" s="977"/>
      <c r="R395" s="978">
        <v>147</v>
      </c>
      <c r="S395" s="979">
        <v>3</v>
      </c>
      <c r="T395" s="977"/>
      <c r="U395" s="977"/>
      <c r="V395" s="977">
        <v>139</v>
      </c>
      <c r="W395" s="977">
        <v>5</v>
      </c>
      <c r="X395" s="1005"/>
      <c r="Y395" s="1001">
        <v>124</v>
      </c>
      <c r="Z395" s="982">
        <v>23</v>
      </c>
      <c r="AA395" s="983"/>
      <c r="AB395" s="984">
        <v>41</v>
      </c>
      <c r="AC395" s="984">
        <v>41</v>
      </c>
      <c r="AD395" s="984">
        <v>3</v>
      </c>
      <c r="AE395" s="984">
        <v>81</v>
      </c>
      <c r="AF395" s="985">
        <v>3</v>
      </c>
      <c r="AG395" s="986">
        <v>39.4</v>
      </c>
      <c r="AH395" s="1009">
        <v>11.7</v>
      </c>
      <c r="AI395" s="232">
        <v>86.9</v>
      </c>
      <c r="AJ395" s="233">
        <f t="shared" ref="AJ395:AJ396" si="161">SUM(AQ395:AU395)</f>
        <v>147</v>
      </c>
      <c r="AK395" s="234" t="s">
        <v>98</v>
      </c>
      <c r="AL395" s="224" t="s">
        <v>98</v>
      </c>
      <c r="AM395" s="225" t="s">
        <v>98</v>
      </c>
      <c r="AN395" s="232" t="s">
        <v>97</v>
      </c>
      <c r="AO395" s="224" t="s">
        <v>97</v>
      </c>
      <c r="AP395" s="225" t="s">
        <v>97</v>
      </c>
      <c r="AQ395" s="357">
        <v>7</v>
      </c>
      <c r="AR395" s="338">
        <v>58</v>
      </c>
      <c r="AS395" s="338">
        <v>79</v>
      </c>
      <c r="AT395" s="338">
        <v>3</v>
      </c>
      <c r="AU395" s="320"/>
      <c r="AV395" s="868">
        <f t="shared" si="159"/>
        <v>2</v>
      </c>
      <c r="AW395" s="228"/>
      <c r="AX395" s="228"/>
      <c r="AY395" s="228"/>
      <c r="AZ395" s="228"/>
      <c r="BA395" s="228">
        <v>2</v>
      </c>
      <c r="BB395" s="228"/>
      <c r="BC395" s="228"/>
      <c r="BD395" s="228"/>
      <c r="BE395" s="455"/>
    </row>
    <row r="396" spans="1:57" ht="32.25" thickBot="1" x14ac:dyDescent="0.3">
      <c r="A396" s="1351"/>
      <c r="B396" s="1606"/>
      <c r="C396" s="1607"/>
      <c r="D396" s="1661" t="s">
        <v>491</v>
      </c>
      <c r="E396" s="1333"/>
      <c r="F396" s="1336"/>
      <c r="G396" s="869">
        <f t="shared" si="153"/>
        <v>0</v>
      </c>
      <c r="H396" s="238">
        <f t="shared" si="154"/>
        <v>0</v>
      </c>
      <c r="I396" s="239"/>
      <c r="J396" s="239"/>
      <c r="K396" s="239"/>
      <c r="L396" s="237"/>
      <c r="M396" s="1138">
        <f t="shared" si="160"/>
        <v>0</v>
      </c>
      <c r="N396" s="989"/>
      <c r="O396" s="989"/>
      <c r="P396" s="989"/>
      <c r="Q396" s="989"/>
      <c r="R396" s="990"/>
      <c r="S396" s="991"/>
      <c r="T396" s="992"/>
      <c r="U396" s="992"/>
      <c r="V396" s="992"/>
      <c r="W396" s="992"/>
      <c r="X396" s="1007"/>
      <c r="Y396" s="1008"/>
      <c r="Z396" s="1005"/>
      <c r="AA396" s="986"/>
      <c r="AB396" s="980"/>
      <c r="AC396" s="980"/>
      <c r="AD396" s="980"/>
      <c r="AE396" s="980"/>
      <c r="AF396" s="1009"/>
      <c r="AG396" s="1065"/>
      <c r="AH396" s="1066"/>
      <c r="AI396" s="245"/>
      <c r="AJ396" s="246">
        <f t="shared" si="161"/>
        <v>0</v>
      </c>
      <c r="AK396" s="244" t="s">
        <v>97</v>
      </c>
      <c r="AL396" s="239" t="s">
        <v>97</v>
      </c>
      <c r="AM396" s="240" t="s">
        <v>97</v>
      </c>
      <c r="AN396" s="245" t="s">
        <v>97</v>
      </c>
      <c r="AO396" s="239" t="s">
        <v>98</v>
      </c>
      <c r="AP396" s="240" t="s">
        <v>98</v>
      </c>
      <c r="AQ396" s="245"/>
      <c r="AR396" s="239"/>
      <c r="AS396" s="239"/>
      <c r="AT396" s="239"/>
      <c r="AU396" s="237"/>
      <c r="AV396" s="870">
        <f t="shared" si="159"/>
        <v>0</v>
      </c>
      <c r="AW396" s="241"/>
      <c r="AX396" s="241"/>
      <c r="AY396" s="241"/>
      <c r="AZ396" s="241"/>
      <c r="BA396" s="241"/>
      <c r="BB396" s="241"/>
      <c r="BC396" s="241"/>
      <c r="BD396" s="241"/>
      <c r="BE396" s="876"/>
    </row>
    <row r="397" spans="1:57" ht="32.25" thickBot="1" x14ac:dyDescent="0.3">
      <c r="A397" s="1351"/>
      <c r="B397" s="1565" t="s">
        <v>534</v>
      </c>
      <c r="C397" s="1575" t="s">
        <v>535</v>
      </c>
      <c r="D397" s="709" t="s">
        <v>485</v>
      </c>
      <c r="E397" s="1337">
        <v>290</v>
      </c>
      <c r="F397" s="1338">
        <f>E397-SUM(M397:M401)</f>
        <v>115</v>
      </c>
      <c r="G397" s="865">
        <f t="shared" ref="G397:G460" si="162">SUM(M397,AV397)</f>
        <v>38</v>
      </c>
      <c r="H397" s="212">
        <f t="shared" si="154"/>
        <v>1</v>
      </c>
      <c r="I397" s="213">
        <v>1</v>
      </c>
      <c r="J397" s="213"/>
      <c r="K397" s="213"/>
      <c r="L397" s="211"/>
      <c r="M397" s="1136">
        <f t="shared" si="160"/>
        <v>38</v>
      </c>
      <c r="N397" s="967"/>
      <c r="O397" s="967"/>
      <c r="P397" s="967"/>
      <c r="Q397" s="967"/>
      <c r="R397" s="1000">
        <v>38</v>
      </c>
      <c r="S397" s="1001"/>
      <c r="T397" s="1001"/>
      <c r="U397" s="1001"/>
      <c r="V397" s="1002">
        <v>38</v>
      </c>
      <c r="W397" s="1002"/>
      <c r="X397" s="982"/>
      <c r="Y397" s="969">
        <v>34</v>
      </c>
      <c r="Z397" s="1000">
        <v>4</v>
      </c>
      <c r="AA397" s="1013"/>
      <c r="AB397" s="970">
        <v>15</v>
      </c>
      <c r="AC397" s="970">
        <v>15</v>
      </c>
      <c r="AD397" s="970">
        <v>3</v>
      </c>
      <c r="AE397" s="970">
        <v>19</v>
      </c>
      <c r="AF397" s="1014">
        <v>4</v>
      </c>
      <c r="AG397" s="1013">
        <v>35</v>
      </c>
      <c r="AH397" s="1015">
        <v>14</v>
      </c>
      <c r="AI397" s="217">
        <v>9.5</v>
      </c>
      <c r="AJ397" s="216">
        <f t="shared" ref="AJ397:AJ398" si="163">SUM(AN397:AP397)</f>
        <v>38</v>
      </c>
      <c r="AK397" s="217" t="s">
        <v>97</v>
      </c>
      <c r="AL397" s="213" t="s">
        <v>97</v>
      </c>
      <c r="AM397" s="214" t="s">
        <v>97</v>
      </c>
      <c r="AN397" s="218"/>
      <c r="AO397" s="213">
        <v>36</v>
      </c>
      <c r="AP397" s="214">
        <v>2</v>
      </c>
      <c r="AQ397" s="218" t="s">
        <v>97</v>
      </c>
      <c r="AR397" s="213" t="s">
        <v>97</v>
      </c>
      <c r="AS397" s="213" t="s">
        <v>97</v>
      </c>
      <c r="AT397" s="213" t="s">
        <v>97</v>
      </c>
      <c r="AU397" s="214" t="s">
        <v>97</v>
      </c>
      <c r="AV397" s="871">
        <f t="shared" si="159"/>
        <v>0</v>
      </c>
      <c r="AW397" s="227"/>
      <c r="AX397" s="227"/>
      <c r="AY397" s="227"/>
      <c r="AZ397" s="227"/>
      <c r="BA397" s="227"/>
      <c r="BB397" s="227"/>
      <c r="BC397" s="227"/>
      <c r="BD397" s="227"/>
      <c r="BE397" s="774"/>
    </row>
    <row r="398" spans="1:57" ht="48" thickBot="1" x14ac:dyDescent="0.3">
      <c r="A398" s="1351"/>
      <c r="B398" s="1604"/>
      <c r="C398" s="1605"/>
      <c r="D398" s="1660" t="s">
        <v>490</v>
      </c>
      <c r="E398" s="1332"/>
      <c r="F398" s="1335"/>
      <c r="G398" s="866">
        <f t="shared" si="162"/>
        <v>0</v>
      </c>
      <c r="H398" s="223">
        <f t="shared" si="154"/>
        <v>0</v>
      </c>
      <c r="I398" s="224"/>
      <c r="J398" s="224"/>
      <c r="K398" s="224"/>
      <c r="L398" s="222"/>
      <c r="M398" s="1137">
        <f t="shared" si="160"/>
        <v>0</v>
      </c>
      <c r="N398" s="977"/>
      <c r="O398" s="977"/>
      <c r="P398" s="977"/>
      <c r="Q398" s="977"/>
      <c r="R398" s="1005"/>
      <c r="S398" s="1001"/>
      <c r="T398" s="1001"/>
      <c r="U398" s="1001"/>
      <c r="V398" s="1002"/>
      <c r="W398" s="1002"/>
      <c r="X398" s="982"/>
      <c r="Y398" s="1003"/>
      <c r="Z398" s="982"/>
      <c r="AA398" s="983"/>
      <c r="AB398" s="984"/>
      <c r="AC398" s="984"/>
      <c r="AD398" s="984"/>
      <c r="AE398" s="984"/>
      <c r="AF398" s="985"/>
      <c r="AG398" s="986"/>
      <c r="AH398" s="1006"/>
      <c r="AI398" s="234"/>
      <c r="AJ398" s="233">
        <f t="shared" si="163"/>
        <v>0</v>
      </c>
      <c r="AK398" s="234" t="s">
        <v>98</v>
      </c>
      <c r="AL398" s="224" t="s">
        <v>98</v>
      </c>
      <c r="AM398" s="225" t="s">
        <v>98</v>
      </c>
      <c r="AN398" s="232"/>
      <c r="AO398" s="224"/>
      <c r="AP398" s="225"/>
      <c r="AQ398" s="232" t="s">
        <v>97</v>
      </c>
      <c r="AR398" s="224" t="s">
        <v>97</v>
      </c>
      <c r="AS398" s="224" t="s">
        <v>97</v>
      </c>
      <c r="AT398" s="224" t="s">
        <v>97</v>
      </c>
      <c r="AU398" s="225" t="s">
        <v>97</v>
      </c>
      <c r="AV398" s="872">
        <f t="shared" si="159"/>
        <v>0</v>
      </c>
      <c r="AW398" s="227"/>
      <c r="AX398" s="227"/>
      <c r="AY398" s="227"/>
      <c r="AZ398" s="227"/>
      <c r="BA398" s="227"/>
      <c r="BB398" s="227"/>
      <c r="BC398" s="227"/>
      <c r="BD398" s="227"/>
      <c r="BE398" s="774"/>
    </row>
    <row r="399" spans="1:57" ht="32.25" thickBot="1" x14ac:dyDescent="0.3">
      <c r="A399" s="1351"/>
      <c r="B399" s="1604"/>
      <c r="C399" s="1605"/>
      <c r="D399" s="1660" t="s">
        <v>486</v>
      </c>
      <c r="E399" s="1332"/>
      <c r="F399" s="1335"/>
      <c r="G399" s="866">
        <f t="shared" si="162"/>
        <v>0</v>
      </c>
      <c r="H399" s="223">
        <f t="shared" si="154"/>
        <v>0</v>
      </c>
      <c r="I399" s="224"/>
      <c r="J399" s="224"/>
      <c r="K399" s="224"/>
      <c r="L399" s="222"/>
      <c r="M399" s="1137">
        <f t="shared" si="160"/>
        <v>0</v>
      </c>
      <c r="N399" s="977"/>
      <c r="O399" s="977"/>
      <c r="P399" s="977"/>
      <c r="Q399" s="977"/>
      <c r="R399" s="1005"/>
      <c r="S399" s="1001"/>
      <c r="T399" s="1001"/>
      <c r="U399" s="1001"/>
      <c r="V399" s="1002"/>
      <c r="W399" s="1002"/>
      <c r="X399" s="982"/>
      <c r="Y399" s="1003"/>
      <c r="Z399" s="982"/>
      <c r="AA399" s="983"/>
      <c r="AB399" s="984"/>
      <c r="AC399" s="984"/>
      <c r="AD399" s="984"/>
      <c r="AE399" s="984"/>
      <c r="AF399" s="985"/>
      <c r="AG399" s="986"/>
      <c r="AH399" s="1006"/>
      <c r="AI399" s="234"/>
      <c r="AJ399" s="233">
        <f>SUM(AK399:AM399)</f>
        <v>0</v>
      </c>
      <c r="AK399" s="234"/>
      <c r="AL399" s="224"/>
      <c r="AM399" s="225"/>
      <c r="AN399" s="232" t="s">
        <v>97</v>
      </c>
      <c r="AO399" s="224" t="s">
        <v>97</v>
      </c>
      <c r="AP399" s="225" t="s">
        <v>97</v>
      </c>
      <c r="AQ399" s="232" t="s">
        <v>97</v>
      </c>
      <c r="AR399" s="224" t="s">
        <v>97</v>
      </c>
      <c r="AS399" s="224" t="s">
        <v>97</v>
      </c>
      <c r="AT399" s="224" t="s">
        <v>97</v>
      </c>
      <c r="AU399" s="225" t="s">
        <v>97</v>
      </c>
      <c r="AV399" s="872">
        <f t="shared" si="159"/>
        <v>0</v>
      </c>
      <c r="AW399" s="227"/>
      <c r="AX399" s="227"/>
      <c r="AY399" s="227"/>
      <c r="AZ399" s="227"/>
      <c r="BA399" s="227"/>
      <c r="BB399" s="227"/>
      <c r="BC399" s="227"/>
      <c r="BD399" s="227"/>
      <c r="BE399" s="774"/>
    </row>
    <row r="400" spans="1:57" ht="32.25" thickBot="1" x14ac:dyDescent="0.3">
      <c r="A400" s="1351"/>
      <c r="B400" s="1604"/>
      <c r="C400" s="1605"/>
      <c r="D400" s="1660" t="s">
        <v>15</v>
      </c>
      <c r="E400" s="1332"/>
      <c r="F400" s="1335"/>
      <c r="G400" s="866">
        <f t="shared" si="162"/>
        <v>139</v>
      </c>
      <c r="H400" s="223">
        <f t="shared" si="154"/>
        <v>1</v>
      </c>
      <c r="I400" s="224">
        <v>1</v>
      </c>
      <c r="J400" s="224"/>
      <c r="K400" s="224"/>
      <c r="L400" s="222"/>
      <c r="M400" s="1137">
        <f t="shared" si="160"/>
        <v>137</v>
      </c>
      <c r="N400" s="977"/>
      <c r="O400" s="977"/>
      <c r="P400" s="977"/>
      <c r="Q400" s="977"/>
      <c r="R400" s="1005">
        <v>137</v>
      </c>
      <c r="S400" s="1001"/>
      <c r="T400" s="1001"/>
      <c r="U400" s="1001"/>
      <c r="V400" s="1002">
        <v>137</v>
      </c>
      <c r="W400" s="1002"/>
      <c r="X400" s="982"/>
      <c r="Y400" s="1003">
        <v>122</v>
      </c>
      <c r="Z400" s="982">
        <v>15</v>
      </c>
      <c r="AA400" s="983"/>
      <c r="AB400" s="984">
        <v>54</v>
      </c>
      <c r="AC400" s="984">
        <v>53</v>
      </c>
      <c r="AD400" s="984">
        <v>5</v>
      </c>
      <c r="AE400" s="984">
        <v>91</v>
      </c>
      <c r="AF400" s="985">
        <v>12</v>
      </c>
      <c r="AG400" s="986">
        <v>34</v>
      </c>
      <c r="AH400" s="1006">
        <v>15</v>
      </c>
      <c r="AI400" s="234">
        <v>90</v>
      </c>
      <c r="AJ400" s="877">
        <f t="shared" ref="AJ400:AJ401" si="164">SUM(AQ400:AU400)</f>
        <v>121</v>
      </c>
      <c r="AK400" s="234" t="s">
        <v>98</v>
      </c>
      <c r="AL400" s="224" t="s">
        <v>98</v>
      </c>
      <c r="AM400" s="225" t="s">
        <v>98</v>
      </c>
      <c r="AN400" s="232" t="s">
        <v>97</v>
      </c>
      <c r="AO400" s="224" t="s">
        <v>97</v>
      </c>
      <c r="AP400" s="225" t="s">
        <v>97</v>
      </c>
      <c r="AQ400" s="232">
        <v>7</v>
      </c>
      <c r="AR400" s="224">
        <v>65</v>
      </c>
      <c r="AS400" s="224">
        <v>36</v>
      </c>
      <c r="AT400" s="224">
        <v>13</v>
      </c>
      <c r="AU400" s="225"/>
      <c r="AV400" s="872">
        <f t="shared" si="159"/>
        <v>2</v>
      </c>
      <c r="AW400" s="227"/>
      <c r="AX400" s="227"/>
      <c r="AY400" s="227"/>
      <c r="AZ400" s="227"/>
      <c r="BA400" s="227"/>
      <c r="BB400" s="227"/>
      <c r="BC400" s="227"/>
      <c r="BD400" s="227"/>
      <c r="BE400" s="774">
        <v>2</v>
      </c>
    </row>
    <row r="401" spans="1:57" ht="32.25" thickBot="1" x14ac:dyDescent="0.3">
      <c r="A401" s="1351"/>
      <c r="B401" s="1606"/>
      <c r="C401" s="1607"/>
      <c r="D401" s="1661" t="s">
        <v>491</v>
      </c>
      <c r="E401" s="1333"/>
      <c r="F401" s="1336"/>
      <c r="G401" s="869">
        <f t="shared" si="162"/>
        <v>0</v>
      </c>
      <c r="H401" s="238">
        <f t="shared" si="154"/>
        <v>0</v>
      </c>
      <c r="I401" s="239"/>
      <c r="J401" s="239"/>
      <c r="K401" s="239"/>
      <c r="L401" s="237"/>
      <c r="M401" s="1139">
        <f t="shared" si="160"/>
        <v>0</v>
      </c>
      <c r="N401" s="992"/>
      <c r="O401" s="992"/>
      <c r="P401" s="992"/>
      <c r="Q401" s="992"/>
      <c r="R401" s="1007"/>
      <c r="S401" s="1008"/>
      <c r="T401" s="1008"/>
      <c r="U401" s="1008"/>
      <c r="V401" s="977"/>
      <c r="W401" s="977"/>
      <c r="X401" s="1005"/>
      <c r="Y401" s="979"/>
      <c r="Z401" s="1005"/>
      <c r="AA401" s="986"/>
      <c r="AB401" s="980"/>
      <c r="AC401" s="980"/>
      <c r="AD401" s="980"/>
      <c r="AE401" s="980"/>
      <c r="AF401" s="1009"/>
      <c r="AG401" s="1010"/>
      <c r="AH401" s="1011"/>
      <c r="AI401" s="303"/>
      <c r="AJ401" s="243">
        <f t="shared" si="164"/>
        <v>0</v>
      </c>
      <c r="AK401" s="244" t="s">
        <v>97</v>
      </c>
      <c r="AL401" s="239" t="s">
        <v>97</v>
      </c>
      <c r="AM401" s="240" t="s">
        <v>97</v>
      </c>
      <c r="AN401" s="245" t="s">
        <v>97</v>
      </c>
      <c r="AO401" s="239" t="s">
        <v>98</v>
      </c>
      <c r="AP401" s="240" t="s">
        <v>98</v>
      </c>
      <c r="AQ401" s="245"/>
      <c r="AR401" s="239"/>
      <c r="AS401" s="239"/>
      <c r="AT401" s="239"/>
      <c r="AU401" s="240"/>
      <c r="AV401" s="872">
        <f t="shared" si="159"/>
        <v>0</v>
      </c>
      <c r="AW401" s="228"/>
      <c r="AX401" s="228"/>
      <c r="AY401" s="228"/>
      <c r="AZ401" s="228"/>
      <c r="BA401" s="228"/>
      <c r="BB401" s="228"/>
      <c r="BC401" s="228"/>
      <c r="BD401" s="228"/>
      <c r="BE401" s="455"/>
    </row>
    <row r="402" spans="1:57" ht="32.25" thickBot="1" x14ac:dyDescent="0.3">
      <c r="A402" s="1351"/>
      <c r="B402" s="1565" t="s">
        <v>625</v>
      </c>
      <c r="C402" s="1575" t="s">
        <v>536</v>
      </c>
      <c r="D402" s="709" t="s">
        <v>485</v>
      </c>
      <c r="E402" s="1337">
        <v>144</v>
      </c>
      <c r="F402" s="1338">
        <f>E402-SUM(M402:M406)</f>
        <v>-3</v>
      </c>
      <c r="G402" s="865">
        <f t="shared" si="162"/>
        <v>0</v>
      </c>
      <c r="H402" s="212">
        <f t="shared" si="154"/>
        <v>0</v>
      </c>
      <c r="I402" s="213"/>
      <c r="J402" s="213"/>
      <c r="K402" s="213"/>
      <c r="L402" s="211"/>
      <c r="M402" s="1136">
        <f t="shared" si="160"/>
        <v>0</v>
      </c>
      <c r="N402" s="967"/>
      <c r="O402" s="967"/>
      <c r="P402" s="967"/>
      <c r="Q402" s="967"/>
      <c r="R402" s="1000"/>
      <c r="S402" s="1012"/>
      <c r="T402" s="1012"/>
      <c r="U402" s="1012"/>
      <c r="V402" s="967"/>
      <c r="W402" s="967"/>
      <c r="X402" s="1000"/>
      <c r="Y402" s="969"/>
      <c r="Z402" s="1000"/>
      <c r="AA402" s="1013"/>
      <c r="AB402" s="970"/>
      <c r="AC402" s="970"/>
      <c r="AD402" s="970"/>
      <c r="AE402" s="970"/>
      <c r="AF402" s="1014"/>
      <c r="AG402" s="1013"/>
      <c r="AH402" s="1015"/>
      <c r="AI402" s="217"/>
      <c r="AJ402" s="216">
        <f t="shared" ref="AJ402:AJ403" si="165">SUM(AN402:AP402)</f>
        <v>0</v>
      </c>
      <c r="AK402" s="217" t="s">
        <v>97</v>
      </c>
      <c r="AL402" s="213" t="s">
        <v>97</v>
      </c>
      <c r="AM402" s="214" t="s">
        <v>97</v>
      </c>
      <c r="AN402" s="218"/>
      <c r="AO402" s="213"/>
      <c r="AP402" s="214"/>
      <c r="AQ402" s="218" t="s">
        <v>97</v>
      </c>
      <c r="AR402" s="213" t="s">
        <v>97</v>
      </c>
      <c r="AS402" s="213" t="s">
        <v>97</v>
      </c>
      <c r="AT402" s="213" t="s">
        <v>97</v>
      </c>
      <c r="AU402" s="214" t="s">
        <v>97</v>
      </c>
      <c r="AV402" s="219">
        <f t="shared" si="159"/>
        <v>0</v>
      </c>
      <c r="AW402" s="215"/>
      <c r="AX402" s="215"/>
      <c r="AY402" s="215"/>
      <c r="AZ402" s="215"/>
      <c r="BA402" s="215"/>
      <c r="BB402" s="215"/>
      <c r="BC402" s="215"/>
      <c r="BD402" s="215"/>
      <c r="BE402" s="878"/>
    </row>
    <row r="403" spans="1:57" ht="48" thickBot="1" x14ac:dyDescent="0.3">
      <c r="A403" s="1351"/>
      <c r="B403" s="1604"/>
      <c r="C403" s="1605"/>
      <c r="D403" s="1660" t="s">
        <v>490</v>
      </c>
      <c r="E403" s="1332"/>
      <c r="F403" s="1335"/>
      <c r="G403" s="866">
        <f t="shared" si="162"/>
        <v>0</v>
      </c>
      <c r="H403" s="223">
        <f t="shared" si="154"/>
        <v>0</v>
      </c>
      <c r="I403" s="224"/>
      <c r="J403" s="224"/>
      <c r="K403" s="224"/>
      <c r="L403" s="222"/>
      <c r="M403" s="1137">
        <f t="shared" si="160"/>
        <v>0</v>
      </c>
      <c r="N403" s="977"/>
      <c r="O403" s="977"/>
      <c r="P403" s="977"/>
      <c r="Q403" s="977"/>
      <c r="R403" s="1005"/>
      <c r="S403" s="1001"/>
      <c r="T403" s="1001"/>
      <c r="U403" s="1001"/>
      <c r="V403" s="1002"/>
      <c r="W403" s="1002"/>
      <c r="X403" s="982"/>
      <c r="Y403" s="1003"/>
      <c r="Z403" s="982"/>
      <c r="AA403" s="983"/>
      <c r="AB403" s="984"/>
      <c r="AC403" s="984"/>
      <c r="AD403" s="984"/>
      <c r="AE403" s="984"/>
      <c r="AF403" s="985"/>
      <c r="AG403" s="986"/>
      <c r="AH403" s="1006"/>
      <c r="AI403" s="234"/>
      <c r="AJ403" s="233">
        <f t="shared" si="165"/>
        <v>0</v>
      </c>
      <c r="AK403" s="234" t="s">
        <v>98</v>
      </c>
      <c r="AL403" s="224" t="s">
        <v>98</v>
      </c>
      <c r="AM403" s="225" t="s">
        <v>98</v>
      </c>
      <c r="AN403" s="232"/>
      <c r="AO403" s="224"/>
      <c r="AP403" s="225"/>
      <c r="AQ403" s="232" t="s">
        <v>97</v>
      </c>
      <c r="AR403" s="224" t="s">
        <v>97</v>
      </c>
      <c r="AS403" s="224" t="s">
        <v>97</v>
      </c>
      <c r="AT403" s="224" t="s">
        <v>97</v>
      </c>
      <c r="AU403" s="225" t="s">
        <v>97</v>
      </c>
      <c r="AV403" s="219">
        <f t="shared" si="159"/>
        <v>0</v>
      </c>
      <c r="AW403" s="227"/>
      <c r="AX403" s="227"/>
      <c r="AY403" s="227"/>
      <c r="AZ403" s="227"/>
      <c r="BA403" s="227"/>
      <c r="BB403" s="227"/>
      <c r="BC403" s="227"/>
      <c r="BD403" s="227"/>
      <c r="BE403" s="774"/>
    </row>
    <row r="404" spans="1:57" ht="32.25" thickBot="1" x14ac:dyDescent="0.3">
      <c r="A404" s="1351"/>
      <c r="B404" s="1604"/>
      <c r="C404" s="1605"/>
      <c r="D404" s="1660" t="s">
        <v>486</v>
      </c>
      <c r="E404" s="1332"/>
      <c r="F404" s="1335"/>
      <c r="G404" s="866">
        <f t="shared" si="162"/>
        <v>0</v>
      </c>
      <c r="H404" s="223">
        <f t="shared" si="154"/>
        <v>0</v>
      </c>
      <c r="I404" s="224"/>
      <c r="J404" s="224"/>
      <c r="K404" s="224"/>
      <c r="L404" s="222"/>
      <c r="M404" s="1137">
        <f t="shared" si="160"/>
        <v>0</v>
      </c>
      <c r="N404" s="977"/>
      <c r="O404" s="977"/>
      <c r="P404" s="977"/>
      <c r="Q404" s="977"/>
      <c r="R404" s="1005"/>
      <c r="S404" s="1001"/>
      <c r="T404" s="1001"/>
      <c r="U404" s="1001"/>
      <c r="V404" s="1002"/>
      <c r="W404" s="1002"/>
      <c r="X404" s="982"/>
      <c r="Y404" s="1003"/>
      <c r="Z404" s="982"/>
      <c r="AA404" s="983"/>
      <c r="AB404" s="984"/>
      <c r="AC404" s="984"/>
      <c r="AD404" s="984"/>
      <c r="AE404" s="984"/>
      <c r="AF404" s="985"/>
      <c r="AG404" s="986"/>
      <c r="AH404" s="1006"/>
      <c r="AI404" s="234"/>
      <c r="AJ404" s="233">
        <f>SUM(AK404:AM404)</f>
        <v>0</v>
      </c>
      <c r="AK404" s="234"/>
      <c r="AL404" s="224"/>
      <c r="AM404" s="225"/>
      <c r="AN404" s="232" t="s">
        <v>97</v>
      </c>
      <c r="AO404" s="224" t="s">
        <v>97</v>
      </c>
      <c r="AP404" s="225" t="s">
        <v>97</v>
      </c>
      <c r="AQ404" s="232" t="s">
        <v>97</v>
      </c>
      <c r="AR404" s="224" t="s">
        <v>97</v>
      </c>
      <c r="AS404" s="224" t="s">
        <v>97</v>
      </c>
      <c r="AT404" s="224" t="s">
        <v>97</v>
      </c>
      <c r="AU404" s="225" t="s">
        <v>97</v>
      </c>
      <c r="AV404" s="219">
        <f t="shared" si="159"/>
        <v>0</v>
      </c>
      <c r="AW404" s="227"/>
      <c r="AX404" s="227"/>
      <c r="AY404" s="227"/>
      <c r="AZ404" s="227"/>
      <c r="BA404" s="227"/>
      <c r="BB404" s="227"/>
      <c r="BC404" s="227"/>
      <c r="BD404" s="227"/>
      <c r="BE404" s="774"/>
    </row>
    <row r="405" spans="1:57" ht="32.25" thickBot="1" x14ac:dyDescent="0.3">
      <c r="A405" s="1351"/>
      <c r="B405" s="1604"/>
      <c r="C405" s="1605"/>
      <c r="D405" s="1660" t="s">
        <v>15</v>
      </c>
      <c r="E405" s="1332"/>
      <c r="F405" s="1335"/>
      <c r="G405" s="866">
        <f t="shared" si="162"/>
        <v>157</v>
      </c>
      <c r="H405" s="223">
        <f t="shared" si="154"/>
        <v>2</v>
      </c>
      <c r="I405" s="224">
        <v>2</v>
      </c>
      <c r="J405" s="224"/>
      <c r="K405" s="224"/>
      <c r="L405" s="222"/>
      <c r="M405" s="1137">
        <v>147</v>
      </c>
      <c r="N405" s="977"/>
      <c r="O405" s="977"/>
      <c r="P405" s="977"/>
      <c r="Q405" s="977"/>
      <c r="R405" s="1005">
        <v>147</v>
      </c>
      <c r="S405" s="1001"/>
      <c r="T405" s="1001"/>
      <c r="U405" s="1001"/>
      <c r="V405" s="1002">
        <v>147</v>
      </c>
      <c r="W405" s="1002"/>
      <c r="X405" s="982"/>
      <c r="Y405" s="1003">
        <v>138</v>
      </c>
      <c r="Z405" s="982">
        <v>9</v>
      </c>
      <c r="AA405" s="983"/>
      <c r="AB405" s="984">
        <v>34</v>
      </c>
      <c r="AC405" s="984">
        <v>28</v>
      </c>
      <c r="AD405" s="984">
        <v>4</v>
      </c>
      <c r="AE405" s="984">
        <v>87</v>
      </c>
      <c r="AF405" s="985">
        <v>9</v>
      </c>
      <c r="AG405" s="986">
        <v>30</v>
      </c>
      <c r="AH405" s="1006">
        <v>13</v>
      </c>
      <c r="AI405" s="234">
        <v>100</v>
      </c>
      <c r="AJ405" s="233">
        <f t="shared" ref="AJ405:AJ406" si="166">SUM(AQ405:AU405)</f>
        <v>148</v>
      </c>
      <c r="AK405" s="234" t="s">
        <v>98</v>
      </c>
      <c r="AL405" s="224" t="s">
        <v>98</v>
      </c>
      <c r="AM405" s="225" t="s">
        <v>98</v>
      </c>
      <c r="AN405" s="232" t="s">
        <v>97</v>
      </c>
      <c r="AO405" s="224" t="s">
        <v>97</v>
      </c>
      <c r="AP405" s="225" t="s">
        <v>97</v>
      </c>
      <c r="AQ405" s="232">
        <v>12</v>
      </c>
      <c r="AR405" s="224">
        <v>42</v>
      </c>
      <c r="AS405" s="224">
        <v>49</v>
      </c>
      <c r="AT405" s="224">
        <v>36</v>
      </c>
      <c r="AU405" s="225">
        <v>9</v>
      </c>
      <c r="AV405" s="219">
        <f t="shared" si="159"/>
        <v>10</v>
      </c>
      <c r="AW405" s="227"/>
      <c r="AX405" s="227"/>
      <c r="AY405" s="227"/>
      <c r="AZ405" s="227"/>
      <c r="BA405" s="227">
        <v>10</v>
      </c>
      <c r="BB405" s="227"/>
      <c r="BC405" s="227"/>
      <c r="BD405" s="227"/>
      <c r="BE405" s="774"/>
    </row>
    <row r="406" spans="1:57" ht="32.25" thickBot="1" x14ac:dyDescent="0.3">
      <c r="A406" s="1351"/>
      <c r="B406" s="1606"/>
      <c r="C406" s="1607"/>
      <c r="D406" s="711" t="s">
        <v>491</v>
      </c>
      <c r="E406" s="1333"/>
      <c r="F406" s="1336"/>
      <c r="G406" s="869">
        <f t="shared" si="162"/>
        <v>0</v>
      </c>
      <c r="H406" s="238">
        <f t="shared" si="154"/>
        <v>0</v>
      </c>
      <c r="I406" s="239"/>
      <c r="J406" s="239"/>
      <c r="K406" s="239"/>
      <c r="L406" s="237"/>
      <c r="M406" s="1139">
        <f t="shared" si="160"/>
        <v>0</v>
      </c>
      <c r="N406" s="992"/>
      <c r="O406" s="992"/>
      <c r="P406" s="992"/>
      <c r="Q406" s="992"/>
      <c r="R406" s="1007"/>
      <c r="S406" s="1016"/>
      <c r="T406" s="1016"/>
      <c r="U406" s="1016"/>
      <c r="V406" s="992"/>
      <c r="W406" s="992"/>
      <c r="X406" s="1007"/>
      <c r="Y406" s="991"/>
      <c r="Z406" s="1007"/>
      <c r="AA406" s="1010"/>
      <c r="AB406" s="1017"/>
      <c r="AC406" s="1017"/>
      <c r="AD406" s="1017"/>
      <c r="AE406" s="1017"/>
      <c r="AF406" s="1018"/>
      <c r="AG406" s="1010"/>
      <c r="AH406" s="1011"/>
      <c r="AI406" s="244"/>
      <c r="AJ406" s="246">
        <f t="shared" si="166"/>
        <v>0</v>
      </c>
      <c r="AK406" s="244" t="s">
        <v>97</v>
      </c>
      <c r="AL406" s="239" t="s">
        <v>97</v>
      </c>
      <c r="AM406" s="240" t="s">
        <v>97</v>
      </c>
      <c r="AN406" s="245" t="s">
        <v>97</v>
      </c>
      <c r="AO406" s="239" t="s">
        <v>98</v>
      </c>
      <c r="AP406" s="240" t="s">
        <v>98</v>
      </c>
      <c r="AQ406" s="245"/>
      <c r="AR406" s="239"/>
      <c r="AS406" s="239"/>
      <c r="AT406" s="239"/>
      <c r="AU406" s="240"/>
      <c r="AV406" s="247">
        <f t="shared" si="159"/>
        <v>0</v>
      </c>
      <c r="AW406" s="241"/>
      <c r="AX406" s="241"/>
      <c r="AY406" s="241"/>
      <c r="AZ406" s="241"/>
      <c r="BA406" s="241"/>
      <c r="BB406" s="241"/>
      <c r="BC406" s="241"/>
      <c r="BD406" s="241"/>
      <c r="BE406" s="876"/>
    </row>
    <row r="407" spans="1:57" ht="31.5" x14ac:dyDescent="0.25">
      <c r="A407" s="1394" t="s">
        <v>602</v>
      </c>
      <c r="B407" s="1565" t="s">
        <v>721</v>
      </c>
      <c r="C407" s="1608" t="s">
        <v>722</v>
      </c>
      <c r="D407" s="709" t="s">
        <v>485</v>
      </c>
      <c r="E407" s="1300">
        <v>404</v>
      </c>
      <c r="F407" s="1303">
        <f>E407-SUM(M407:M411)</f>
        <v>-24</v>
      </c>
      <c r="G407" s="852">
        <f t="shared" si="162"/>
        <v>40</v>
      </c>
      <c r="H407" s="147">
        <f t="shared" si="154"/>
        <v>0</v>
      </c>
      <c r="I407" s="72">
        <v>0</v>
      </c>
      <c r="J407" s="72">
        <v>0</v>
      </c>
      <c r="K407" s="72">
        <v>0</v>
      </c>
      <c r="L407" s="73">
        <v>0</v>
      </c>
      <c r="M407" s="148">
        <f t="shared" ref="M407:M411" si="167">IF(AND(SUM(N407:R407)=SUM(Y407:Z407),SUM(S407:X407)=SUM(Y407:Z407)),SUM(N407:R407),"ПЕРЕВІРТЕ ПРАВИЛЬНІСТЬ ДАНИХ")</f>
        <v>40</v>
      </c>
      <c r="N407" s="1020">
        <v>40</v>
      </c>
      <c r="O407" s="1020">
        <v>0</v>
      </c>
      <c r="P407" s="1020">
        <v>0</v>
      </c>
      <c r="Q407" s="1024">
        <v>0</v>
      </c>
      <c r="R407" s="1022">
        <v>0</v>
      </c>
      <c r="S407" s="1020">
        <v>2</v>
      </c>
      <c r="T407" s="1020">
        <v>2</v>
      </c>
      <c r="U407" s="1024">
        <v>0</v>
      </c>
      <c r="V407" s="1022">
        <v>33</v>
      </c>
      <c r="W407" s="1024">
        <v>3</v>
      </c>
      <c r="X407" s="1013">
        <v>0</v>
      </c>
      <c r="Y407" s="970">
        <v>38</v>
      </c>
      <c r="Z407" s="970">
        <v>2</v>
      </c>
      <c r="AA407" s="970"/>
      <c r="AB407" s="970">
        <v>6</v>
      </c>
      <c r="AC407" s="970">
        <v>6</v>
      </c>
      <c r="AD407" s="970">
        <v>3</v>
      </c>
      <c r="AE407" s="970">
        <v>38</v>
      </c>
      <c r="AF407" s="1014">
        <v>4</v>
      </c>
      <c r="AG407" s="1013">
        <v>35.200000000000003</v>
      </c>
      <c r="AH407" s="970">
        <v>7.8</v>
      </c>
      <c r="AI407" s="213">
        <v>16</v>
      </c>
      <c r="AJ407" s="151">
        <f>SUM(AN407:AP407)</f>
        <v>40</v>
      </c>
      <c r="AK407" s="76" t="s">
        <v>97</v>
      </c>
      <c r="AL407" s="77" t="s">
        <v>97</v>
      </c>
      <c r="AM407" s="78" t="s">
        <v>97</v>
      </c>
      <c r="AN407" s="74">
        <v>1</v>
      </c>
      <c r="AO407" s="72">
        <v>29</v>
      </c>
      <c r="AP407" s="73">
        <v>10</v>
      </c>
      <c r="AQ407" s="79" t="s">
        <v>97</v>
      </c>
      <c r="AR407" s="77" t="s">
        <v>97</v>
      </c>
      <c r="AS407" s="77" t="s">
        <v>97</v>
      </c>
      <c r="AT407" s="77" t="s">
        <v>97</v>
      </c>
      <c r="AU407" s="80" t="s">
        <v>97</v>
      </c>
      <c r="AV407" s="152">
        <f>SUM(AW407:BE407)</f>
        <v>0</v>
      </c>
      <c r="AW407" s="120"/>
      <c r="AX407" s="120"/>
      <c r="AY407" s="120"/>
      <c r="AZ407" s="120"/>
      <c r="BA407" s="120"/>
      <c r="BB407" s="120"/>
      <c r="BC407" s="120"/>
      <c r="BD407" s="120"/>
      <c r="BE407" s="121"/>
    </row>
    <row r="408" spans="1:57" ht="47.25" x14ac:dyDescent="0.25">
      <c r="A408" s="1395"/>
      <c r="B408" s="1567"/>
      <c r="C408" s="1609"/>
      <c r="D408" s="710" t="s">
        <v>490</v>
      </c>
      <c r="E408" s="1301"/>
      <c r="F408" s="1304"/>
      <c r="G408" s="850">
        <f t="shared" si="162"/>
        <v>0</v>
      </c>
      <c r="H408" s="402">
        <f t="shared" si="154"/>
        <v>0</v>
      </c>
      <c r="I408" s="319"/>
      <c r="J408" s="319"/>
      <c r="K408" s="319"/>
      <c r="L408" s="338"/>
      <c r="M408" s="750">
        <f t="shared" si="167"/>
        <v>0</v>
      </c>
      <c r="N408" s="1030"/>
      <c r="O408" s="1030"/>
      <c r="P408" s="1030"/>
      <c r="Q408" s="1030"/>
      <c r="R408" s="1031"/>
      <c r="S408" s="1032"/>
      <c r="T408" s="1033"/>
      <c r="U408" s="1033"/>
      <c r="V408" s="1030"/>
      <c r="W408" s="1030"/>
      <c r="X408" s="1034"/>
      <c r="Y408" s="1025"/>
      <c r="Z408" s="1026"/>
      <c r="AA408" s="1027"/>
      <c r="AB408" s="1028"/>
      <c r="AC408" s="1028"/>
      <c r="AD408" s="1028"/>
      <c r="AE408" s="1028"/>
      <c r="AF408" s="1029"/>
      <c r="AG408" s="1019"/>
      <c r="AH408" s="838"/>
      <c r="AI408" s="325"/>
      <c r="AJ408" s="390">
        <f>SUM(AN408:AP408)</f>
        <v>0</v>
      </c>
      <c r="AK408" s="327" t="s">
        <v>98</v>
      </c>
      <c r="AL408" s="328" t="s">
        <v>98</v>
      </c>
      <c r="AM408" s="329" t="s">
        <v>98</v>
      </c>
      <c r="AN408" s="330"/>
      <c r="AO408" s="328"/>
      <c r="AP408" s="329"/>
      <c r="AQ408" s="330" t="s">
        <v>97</v>
      </c>
      <c r="AR408" s="328" t="s">
        <v>97</v>
      </c>
      <c r="AS408" s="328" t="s">
        <v>97</v>
      </c>
      <c r="AT408" s="328" t="s">
        <v>97</v>
      </c>
      <c r="AU408" s="331" t="s">
        <v>97</v>
      </c>
      <c r="AV408" s="391">
        <f t="shared" ref="AV408:AV421" si="168">SUM(AW408:BE408)</f>
        <v>0</v>
      </c>
      <c r="AW408" s="404"/>
      <c r="AX408" s="404"/>
      <c r="AY408" s="404"/>
      <c r="AZ408" s="404"/>
      <c r="BA408" s="404"/>
      <c r="BB408" s="404"/>
      <c r="BC408" s="404"/>
      <c r="BD408" s="404"/>
      <c r="BE408" s="405"/>
    </row>
    <row r="409" spans="1:57" ht="31.5" x14ac:dyDescent="0.25">
      <c r="A409" s="1395"/>
      <c r="B409" s="1567"/>
      <c r="C409" s="1609"/>
      <c r="D409" s="710" t="s">
        <v>486</v>
      </c>
      <c r="E409" s="1301"/>
      <c r="F409" s="1304"/>
      <c r="G409" s="850">
        <f t="shared" si="162"/>
        <v>0</v>
      </c>
      <c r="H409" s="402">
        <f t="shared" si="154"/>
        <v>0</v>
      </c>
      <c r="I409" s="319"/>
      <c r="J409" s="319"/>
      <c r="K409" s="319"/>
      <c r="L409" s="338"/>
      <c r="M409" s="750">
        <f t="shared" si="167"/>
        <v>0</v>
      </c>
      <c r="N409" s="1030"/>
      <c r="O409" s="1030"/>
      <c r="P409" s="1035"/>
      <c r="Q409" s="392"/>
      <c r="R409" s="1031"/>
      <c r="S409" s="1032"/>
      <c r="T409" s="1030"/>
      <c r="U409" s="1030"/>
      <c r="V409" s="1030"/>
      <c r="W409" s="1030"/>
      <c r="X409" s="1034"/>
      <c r="Y409" s="1025"/>
      <c r="Z409" s="1026"/>
      <c r="AA409" s="1027"/>
      <c r="AB409" s="1028"/>
      <c r="AC409" s="1028"/>
      <c r="AD409" s="1028"/>
      <c r="AE409" s="1028"/>
      <c r="AF409" s="1029"/>
      <c r="AG409" s="1019"/>
      <c r="AH409" s="838"/>
      <c r="AI409" s="325"/>
      <c r="AJ409" s="390">
        <f>SUM(AK409:AM409)</f>
        <v>0</v>
      </c>
      <c r="AK409" s="327"/>
      <c r="AL409" s="328"/>
      <c r="AM409" s="329"/>
      <c r="AN409" s="330" t="s">
        <v>97</v>
      </c>
      <c r="AO409" s="328" t="s">
        <v>97</v>
      </c>
      <c r="AP409" s="329" t="s">
        <v>97</v>
      </c>
      <c r="AQ409" s="330" t="s">
        <v>97</v>
      </c>
      <c r="AR409" s="328" t="s">
        <v>97</v>
      </c>
      <c r="AS409" s="328" t="s">
        <v>97</v>
      </c>
      <c r="AT409" s="328" t="s">
        <v>97</v>
      </c>
      <c r="AU409" s="331" t="s">
        <v>97</v>
      </c>
      <c r="AV409" s="391">
        <f t="shared" si="168"/>
        <v>0</v>
      </c>
      <c r="AW409" s="404"/>
      <c r="AX409" s="404"/>
      <c r="AY409" s="404"/>
      <c r="AZ409" s="404"/>
      <c r="BA409" s="404"/>
      <c r="BB409" s="404"/>
      <c r="BC409" s="404"/>
      <c r="BD409" s="404"/>
      <c r="BE409" s="405"/>
    </row>
    <row r="410" spans="1:57" ht="31.5" x14ac:dyDescent="0.25">
      <c r="A410" s="1395"/>
      <c r="B410" s="1567"/>
      <c r="C410" s="1609"/>
      <c r="D410" s="710" t="s">
        <v>15</v>
      </c>
      <c r="E410" s="1301"/>
      <c r="F410" s="1304"/>
      <c r="G410" s="850">
        <f t="shared" si="162"/>
        <v>393</v>
      </c>
      <c r="H410" s="402">
        <f t="shared" si="154"/>
        <v>0</v>
      </c>
      <c r="I410" s="319">
        <v>0</v>
      </c>
      <c r="J410" s="319">
        <v>0</v>
      </c>
      <c r="K410" s="319">
        <v>0</v>
      </c>
      <c r="L410" s="338">
        <v>0</v>
      </c>
      <c r="M410" s="750">
        <v>388</v>
      </c>
      <c r="N410" s="1030">
        <v>388</v>
      </c>
      <c r="O410" s="1030">
        <v>0</v>
      </c>
      <c r="P410" s="1030">
        <v>0</v>
      </c>
      <c r="Q410" s="1030">
        <v>0</v>
      </c>
      <c r="R410" s="1031">
        <v>0</v>
      </c>
      <c r="S410" s="1032">
        <v>24</v>
      </c>
      <c r="T410" s="1030">
        <v>33</v>
      </c>
      <c r="U410" s="1030">
        <v>0</v>
      </c>
      <c r="V410" s="1030">
        <v>323</v>
      </c>
      <c r="W410" s="1030">
        <v>8</v>
      </c>
      <c r="X410" s="1034">
        <v>0</v>
      </c>
      <c r="Y410" s="1025">
        <v>332</v>
      </c>
      <c r="Z410" s="1026">
        <v>56</v>
      </c>
      <c r="AA410" s="1027"/>
      <c r="AB410" s="837">
        <v>89</v>
      </c>
      <c r="AC410" s="837">
        <v>88</v>
      </c>
      <c r="AD410" s="837">
        <v>24</v>
      </c>
      <c r="AE410" s="837">
        <v>323</v>
      </c>
      <c r="AF410" s="838">
        <v>21</v>
      </c>
      <c r="AG410" s="1019">
        <v>34.1</v>
      </c>
      <c r="AH410" s="1048">
        <v>11.8</v>
      </c>
      <c r="AI410" s="325">
        <v>120</v>
      </c>
      <c r="AJ410" s="390">
        <f>SUM(AQ410:AU410)</f>
        <v>389</v>
      </c>
      <c r="AK410" s="327" t="s">
        <v>98</v>
      </c>
      <c r="AL410" s="328" t="s">
        <v>98</v>
      </c>
      <c r="AM410" s="329" t="s">
        <v>98</v>
      </c>
      <c r="AN410" s="330" t="s">
        <v>97</v>
      </c>
      <c r="AO410" s="328" t="s">
        <v>97</v>
      </c>
      <c r="AP410" s="329" t="s">
        <v>97</v>
      </c>
      <c r="AQ410" s="357">
        <v>37</v>
      </c>
      <c r="AR410" s="338">
        <v>112</v>
      </c>
      <c r="AS410" s="338">
        <v>198</v>
      </c>
      <c r="AT410" s="338">
        <v>24</v>
      </c>
      <c r="AU410" s="320">
        <v>18</v>
      </c>
      <c r="AV410" s="391">
        <f t="shared" si="168"/>
        <v>5</v>
      </c>
      <c r="AW410" s="404"/>
      <c r="AX410" s="404"/>
      <c r="AY410" s="404"/>
      <c r="AZ410" s="404"/>
      <c r="BA410" s="404">
        <v>5</v>
      </c>
      <c r="BB410" s="404"/>
      <c r="BC410" s="404"/>
      <c r="BD410" s="404"/>
      <c r="BE410" s="405"/>
    </row>
    <row r="411" spans="1:57" ht="32.25" thickBot="1" x14ac:dyDescent="0.3">
      <c r="A411" s="1395"/>
      <c r="B411" s="1577"/>
      <c r="C411" s="1610"/>
      <c r="D411" s="1657" t="s">
        <v>491</v>
      </c>
      <c r="E411" s="1302"/>
      <c r="F411" s="1305"/>
      <c r="G411" s="851">
        <f t="shared" si="162"/>
        <v>0</v>
      </c>
      <c r="H411" s="160">
        <f t="shared" si="154"/>
        <v>0</v>
      </c>
      <c r="I411" s="92"/>
      <c r="J411" s="92"/>
      <c r="K411" s="92"/>
      <c r="L411" s="101"/>
      <c r="M411" s="857">
        <f t="shared" si="167"/>
        <v>0</v>
      </c>
      <c r="N411" s="1036"/>
      <c r="O411" s="1036"/>
      <c r="P411" s="1036"/>
      <c r="Q411" s="1036"/>
      <c r="R411" s="1037"/>
      <c r="S411" s="1038"/>
      <c r="T411" s="1039"/>
      <c r="U411" s="1039"/>
      <c r="V411" s="1039"/>
      <c r="W411" s="1039"/>
      <c r="X411" s="1040"/>
      <c r="Y411" s="1041"/>
      <c r="Z411" s="1034"/>
      <c r="AA411" s="1019"/>
      <c r="AB411" s="837"/>
      <c r="AC411" s="837"/>
      <c r="AD411" s="837"/>
      <c r="AE411" s="837"/>
      <c r="AF411" s="838"/>
      <c r="AG411" s="1042"/>
      <c r="AH411" s="1043"/>
      <c r="AI411" s="100"/>
      <c r="AJ411" s="170">
        <f>SUM(AQ411:AU411)</f>
        <v>0</v>
      </c>
      <c r="AK411" s="345" t="s">
        <v>97</v>
      </c>
      <c r="AL411" s="97" t="s">
        <v>97</v>
      </c>
      <c r="AM411" s="98" t="s">
        <v>97</v>
      </c>
      <c r="AN411" s="99" t="s">
        <v>97</v>
      </c>
      <c r="AO411" s="97" t="s">
        <v>98</v>
      </c>
      <c r="AP411" s="98" t="s">
        <v>98</v>
      </c>
      <c r="AQ411" s="100"/>
      <c r="AR411" s="92"/>
      <c r="AS411" s="92"/>
      <c r="AT411" s="92"/>
      <c r="AU411" s="101"/>
      <c r="AV411" s="165">
        <f t="shared" si="168"/>
        <v>0</v>
      </c>
      <c r="AW411" s="128"/>
      <c r="AX411" s="128"/>
      <c r="AY411" s="128"/>
      <c r="AZ411" s="128"/>
      <c r="BA411" s="128"/>
      <c r="BB411" s="128"/>
      <c r="BC411" s="128"/>
      <c r="BD411" s="128"/>
      <c r="BE411" s="129"/>
    </row>
    <row r="412" spans="1:57" ht="32.25" thickBot="1" x14ac:dyDescent="0.3">
      <c r="A412" s="1395"/>
      <c r="B412" s="1611" t="s">
        <v>277</v>
      </c>
      <c r="C412" s="1608" t="s">
        <v>468</v>
      </c>
      <c r="D412" s="709" t="s">
        <v>485</v>
      </c>
      <c r="E412" s="1300">
        <v>250</v>
      </c>
      <c r="F412" s="1303">
        <f t="shared" ref="F412" si="169">E412-SUM(M412:M416)</f>
        <v>37</v>
      </c>
      <c r="G412" s="852">
        <f t="shared" si="162"/>
        <v>0</v>
      </c>
      <c r="H412" s="147">
        <f t="shared" si="154"/>
        <v>0</v>
      </c>
      <c r="I412" s="72"/>
      <c r="J412" s="72"/>
      <c r="K412" s="72"/>
      <c r="L412" s="75"/>
      <c r="M412" s="199">
        <f t="shared" ref="M412:M436" si="170">IF(AND(SUM(N412:R412)=SUM(Y412:Z412),SUM(S412:X412)=SUM(Y412:Z412)),SUM(N412:R412),"ПЕРЕВІРТЕ ПРАВИЛЬНІСТЬ ДАНИХ")</f>
        <v>0</v>
      </c>
      <c r="N412" s="1020"/>
      <c r="O412" s="1020"/>
      <c r="P412" s="1020"/>
      <c r="Q412" s="1020"/>
      <c r="R412" s="1024"/>
      <c r="S412" s="1025"/>
      <c r="T412" s="1025"/>
      <c r="U412" s="1025"/>
      <c r="V412" s="1044"/>
      <c r="W412" s="1044"/>
      <c r="X412" s="1026"/>
      <c r="Y412" s="1022"/>
      <c r="Z412" s="1024"/>
      <c r="AA412" s="1045"/>
      <c r="AB412" s="835"/>
      <c r="AC412" s="835"/>
      <c r="AD412" s="835"/>
      <c r="AE412" s="835"/>
      <c r="AF412" s="836"/>
      <c r="AG412" s="1045"/>
      <c r="AH412" s="1046"/>
      <c r="AI412" s="143"/>
      <c r="AJ412" s="151">
        <f>SUM(AN412:AP412)</f>
        <v>0</v>
      </c>
      <c r="AK412" s="76" t="s">
        <v>97</v>
      </c>
      <c r="AL412" s="77" t="s">
        <v>97</v>
      </c>
      <c r="AM412" s="78" t="s">
        <v>97</v>
      </c>
      <c r="AN412" s="74"/>
      <c r="AO412" s="72"/>
      <c r="AP412" s="73"/>
      <c r="AQ412" s="79" t="s">
        <v>97</v>
      </c>
      <c r="AR412" s="77" t="s">
        <v>97</v>
      </c>
      <c r="AS412" s="77" t="s">
        <v>97</v>
      </c>
      <c r="AT412" s="77" t="s">
        <v>97</v>
      </c>
      <c r="AU412" s="78" t="s">
        <v>97</v>
      </c>
      <c r="AV412" s="166">
        <f t="shared" si="168"/>
        <v>0</v>
      </c>
      <c r="AW412" s="167"/>
      <c r="AX412" s="167"/>
      <c r="AY412" s="167"/>
      <c r="AZ412" s="167"/>
      <c r="BA412" s="167"/>
      <c r="BB412" s="167"/>
      <c r="BC412" s="167"/>
      <c r="BD412" s="167"/>
      <c r="BE412" s="130"/>
    </row>
    <row r="413" spans="1:57" ht="48" thickBot="1" x14ac:dyDescent="0.3">
      <c r="A413" s="1395"/>
      <c r="B413" s="1612"/>
      <c r="C413" s="1609"/>
      <c r="D413" s="710" t="s">
        <v>490</v>
      </c>
      <c r="E413" s="1301"/>
      <c r="F413" s="1304"/>
      <c r="G413" s="850">
        <f t="shared" si="162"/>
        <v>0</v>
      </c>
      <c r="H413" s="402">
        <f t="shared" si="154"/>
        <v>0</v>
      </c>
      <c r="I413" s="319"/>
      <c r="J413" s="319"/>
      <c r="K413" s="319"/>
      <c r="L413" s="338"/>
      <c r="M413" s="750">
        <f t="shared" si="170"/>
        <v>0</v>
      </c>
      <c r="N413" s="1030"/>
      <c r="O413" s="1030"/>
      <c r="P413" s="1030"/>
      <c r="Q413" s="1030"/>
      <c r="R413" s="1034"/>
      <c r="S413" s="1025"/>
      <c r="T413" s="1025"/>
      <c r="U413" s="1025"/>
      <c r="V413" s="1044"/>
      <c r="W413" s="1044"/>
      <c r="X413" s="1026"/>
      <c r="Y413" s="1047"/>
      <c r="Z413" s="1026"/>
      <c r="AA413" s="1027"/>
      <c r="AB413" s="1028"/>
      <c r="AC413" s="1028"/>
      <c r="AD413" s="1028"/>
      <c r="AE413" s="1028"/>
      <c r="AF413" s="1029"/>
      <c r="AG413" s="1019"/>
      <c r="AH413" s="1048"/>
      <c r="AI413" s="337"/>
      <c r="AJ413" s="390">
        <f>SUM(AN413:AP413)</f>
        <v>0</v>
      </c>
      <c r="AK413" s="327" t="s">
        <v>98</v>
      </c>
      <c r="AL413" s="328" t="s">
        <v>98</v>
      </c>
      <c r="AM413" s="329" t="s">
        <v>98</v>
      </c>
      <c r="AN413" s="330"/>
      <c r="AO413" s="328"/>
      <c r="AP413" s="329"/>
      <c r="AQ413" s="330" t="s">
        <v>97</v>
      </c>
      <c r="AR413" s="328" t="s">
        <v>97</v>
      </c>
      <c r="AS413" s="328" t="s">
        <v>97</v>
      </c>
      <c r="AT413" s="328" t="s">
        <v>97</v>
      </c>
      <c r="AU413" s="329" t="s">
        <v>97</v>
      </c>
      <c r="AV413" s="168">
        <f t="shared" si="168"/>
        <v>0</v>
      </c>
      <c r="AW413" s="167"/>
      <c r="AX413" s="167"/>
      <c r="AY413" s="167"/>
      <c r="AZ413" s="167"/>
      <c r="BA413" s="167"/>
      <c r="BB413" s="167"/>
      <c r="BC413" s="167"/>
      <c r="BD413" s="167"/>
      <c r="BE413" s="130"/>
    </row>
    <row r="414" spans="1:57" ht="32.25" thickBot="1" x14ac:dyDescent="0.3">
      <c r="A414" s="1395"/>
      <c r="B414" s="1612"/>
      <c r="C414" s="1609"/>
      <c r="D414" s="710" t="s">
        <v>486</v>
      </c>
      <c r="E414" s="1301"/>
      <c r="F414" s="1304"/>
      <c r="G414" s="850">
        <f t="shared" si="162"/>
        <v>0</v>
      </c>
      <c r="H414" s="402">
        <f t="shared" si="154"/>
        <v>0</v>
      </c>
      <c r="I414" s="319"/>
      <c r="J414" s="319"/>
      <c r="K414" s="319"/>
      <c r="L414" s="338"/>
      <c r="M414" s="750">
        <f t="shared" si="170"/>
        <v>0</v>
      </c>
      <c r="N414" s="1030"/>
      <c r="O414" s="1030"/>
      <c r="P414" s="1030"/>
      <c r="Q414" s="1030"/>
      <c r="R414" s="1034"/>
      <c r="S414" s="1025"/>
      <c r="T414" s="1025"/>
      <c r="U414" s="1025"/>
      <c r="V414" s="1044"/>
      <c r="W414" s="1044"/>
      <c r="X414" s="1026"/>
      <c r="Y414" s="1047"/>
      <c r="Z414" s="1026"/>
      <c r="AA414" s="1027"/>
      <c r="AB414" s="1028"/>
      <c r="AC414" s="1028"/>
      <c r="AD414" s="1028"/>
      <c r="AE414" s="1028"/>
      <c r="AF414" s="1029"/>
      <c r="AG414" s="1019"/>
      <c r="AH414" s="1048"/>
      <c r="AI414" s="337"/>
      <c r="AJ414" s="390">
        <f>SUM(AK414:AM414)</f>
        <v>0</v>
      </c>
      <c r="AK414" s="327"/>
      <c r="AL414" s="328"/>
      <c r="AM414" s="329"/>
      <c r="AN414" s="330" t="s">
        <v>97</v>
      </c>
      <c r="AO414" s="328" t="s">
        <v>97</v>
      </c>
      <c r="AP414" s="329" t="s">
        <v>97</v>
      </c>
      <c r="AQ414" s="330" t="s">
        <v>97</v>
      </c>
      <c r="AR414" s="328" t="s">
        <v>97</v>
      </c>
      <c r="AS414" s="328" t="s">
        <v>97</v>
      </c>
      <c r="AT414" s="328" t="s">
        <v>97</v>
      </c>
      <c r="AU414" s="329" t="s">
        <v>97</v>
      </c>
      <c r="AV414" s="168">
        <f t="shared" si="168"/>
        <v>0</v>
      </c>
      <c r="AW414" s="167"/>
      <c r="AX414" s="167"/>
      <c r="AY414" s="167"/>
      <c r="AZ414" s="167"/>
      <c r="BA414" s="167"/>
      <c r="BB414" s="167"/>
      <c r="BC414" s="167"/>
      <c r="BD414" s="167"/>
      <c r="BE414" s="130"/>
    </row>
    <row r="415" spans="1:57" ht="32.25" thickBot="1" x14ac:dyDescent="0.3">
      <c r="A415" s="1395"/>
      <c r="B415" s="1612"/>
      <c r="C415" s="1609"/>
      <c r="D415" s="710" t="s">
        <v>15</v>
      </c>
      <c r="E415" s="1301"/>
      <c r="F415" s="1304"/>
      <c r="G415" s="850">
        <f t="shared" si="162"/>
        <v>216</v>
      </c>
      <c r="H415" s="402">
        <f t="shared" si="154"/>
        <v>0</v>
      </c>
      <c r="I415" s="319">
        <v>0</v>
      </c>
      <c r="J415" s="319">
        <v>0</v>
      </c>
      <c r="K415" s="319">
        <v>0</v>
      </c>
      <c r="L415" s="338">
        <v>0</v>
      </c>
      <c r="M415" s="750">
        <v>213</v>
      </c>
      <c r="N415" s="1030">
        <v>213</v>
      </c>
      <c r="O415" s="1030">
        <v>0</v>
      </c>
      <c r="P415" s="1030">
        <v>0</v>
      </c>
      <c r="Q415" s="1030">
        <v>0</v>
      </c>
      <c r="R415" s="1034">
        <v>0</v>
      </c>
      <c r="S415" s="1025">
        <v>0</v>
      </c>
      <c r="T415" s="1025">
        <v>0</v>
      </c>
      <c r="U415" s="1025">
        <v>0</v>
      </c>
      <c r="V415" s="1044">
        <v>210</v>
      </c>
      <c r="W415" s="1044">
        <v>3</v>
      </c>
      <c r="X415" s="1026">
        <v>0</v>
      </c>
      <c r="Y415" s="1047">
        <v>193</v>
      </c>
      <c r="Z415" s="1026">
        <v>20</v>
      </c>
      <c r="AA415" s="1027"/>
      <c r="AB415" s="1028">
        <v>46</v>
      </c>
      <c r="AC415" s="1028">
        <v>45</v>
      </c>
      <c r="AD415" s="1028">
        <v>17</v>
      </c>
      <c r="AE415" s="1028">
        <v>72</v>
      </c>
      <c r="AF415" s="1029">
        <v>26</v>
      </c>
      <c r="AG415" s="1019">
        <v>39.6</v>
      </c>
      <c r="AH415" s="837">
        <v>15.8</v>
      </c>
      <c r="AI415" s="319">
        <v>109.8</v>
      </c>
      <c r="AJ415" s="390">
        <f>SUM(AQ415:AU415)</f>
        <v>213</v>
      </c>
      <c r="AK415" s="327" t="s">
        <v>98</v>
      </c>
      <c r="AL415" s="328" t="s">
        <v>98</v>
      </c>
      <c r="AM415" s="329" t="s">
        <v>98</v>
      </c>
      <c r="AN415" s="330" t="s">
        <v>97</v>
      </c>
      <c r="AO415" s="328" t="s">
        <v>97</v>
      </c>
      <c r="AP415" s="329" t="s">
        <v>97</v>
      </c>
      <c r="AQ415" s="330">
        <v>8</v>
      </c>
      <c r="AR415" s="328">
        <v>46</v>
      </c>
      <c r="AS415" s="328">
        <v>74</v>
      </c>
      <c r="AT415" s="328">
        <v>62</v>
      </c>
      <c r="AU415" s="331">
        <v>23</v>
      </c>
      <c r="AV415" s="168">
        <f t="shared" si="168"/>
        <v>3</v>
      </c>
      <c r="AW415" s="167"/>
      <c r="AX415" s="167"/>
      <c r="AY415" s="167"/>
      <c r="AZ415" s="167"/>
      <c r="BA415" s="167"/>
      <c r="BB415" s="167"/>
      <c r="BC415" s="167">
        <v>3</v>
      </c>
      <c r="BD415" s="167"/>
      <c r="BE415" s="130"/>
    </row>
    <row r="416" spans="1:57" ht="32.25" thickBot="1" x14ac:dyDescent="0.3">
      <c r="A416" s="1395"/>
      <c r="B416" s="1612"/>
      <c r="C416" s="1610"/>
      <c r="D416" s="1657" t="s">
        <v>491</v>
      </c>
      <c r="E416" s="1302"/>
      <c r="F416" s="1305"/>
      <c r="G416" s="851">
        <f t="shared" si="162"/>
        <v>0</v>
      </c>
      <c r="H416" s="160">
        <f t="shared" si="154"/>
        <v>0</v>
      </c>
      <c r="I416" s="92"/>
      <c r="J416" s="92"/>
      <c r="K416" s="92"/>
      <c r="L416" s="101"/>
      <c r="M416" s="210">
        <f t="shared" si="170"/>
        <v>0</v>
      </c>
      <c r="N416" s="1039"/>
      <c r="O416" s="1039"/>
      <c r="P416" s="1039"/>
      <c r="Q416" s="1039"/>
      <c r="R416" s="1040"/>
      <c r="S416" s="1041"/>
      <c r="T416" s="1041"/>
      <c r="U416" s="1041"/>
      <c r="V416" s="1030"/>
      <c r="W416" s="1030"/>
      <c r="X416" s="1034"/>
      <c r="Y416" s="1032"/>
      <c r="Z416" s="1034"/>
      <c r="AA416" s="1019"/>
      <c r="AB416" s="837"/>
      <c r="AC416" s="837"/>
      <c r="AD416" s="837"/>
      <c r="AE416" s="837"/>
      <c r="AF416" s="838"/>
      <c r="AG416" s="1049"/>
      <c r="AH416" s="1050"/>
      <c r="AI416" s="831"/>
      <c r="AJ416" s="393">
        <f>SUM(AQ416:AU416)</f>
        <v>0</v>
      </c>
      <c r="AK416" s="345" t="s">
        <v>97</v>
      </c>
      <c r="AL416" s="97" t="s">
        <v>97</v>
      </c>
      <c r="AM416" s="98" t="s">
        <v>97</v>
      </c>
      <c r="AN416" s="99" t="s">
        <v>97</v>
      </c>
      <c r="AO416" s="97" t="s">
        <v>98</v>
      </c>
      <c r="AP416" s="98" t="s">
        <v>98</v>
      </c>
      <c r="AQ416" s="100"/>
      <c r="AR416" s="92"/>
      <c r="AS416" s="92"/>
      <c r="AT416" s="92"/>
      <c r="AU416" s="93"/>
      <c r="AV416" s="168">
        <f t="shared" si="168"/>
        <v>0</v>
      </c>
      <c r="AW416" s="404"/>
      <c r="AX416" s="404"/>
      <c r="AY416" s="404"/>
      <c r="AZ416" s="404"/>
      <c r="BA416" s="404"/>
      <c r="BB416" s="404"/>
      <c r="BC416" s="404"/>
      <c r="BD416" s="404"/>
      <c r="BE416" s="405"/>
    </row>
    <row r="417" spans="1:57" ht="31.9" customHeight="1" thickBot="1" x14ac:dyDescent="0.3">
      <c r="A417" s="1395"/>
      <c r="B417" s="1611" t="s">
        <v>167</v>
      </c>
      <c r="C417" s="1613" t="s">
        <v>378</v>
      </c>
      <c r="D417" s="709" t="s">
        <v>485</v>
      </c>
      <c r="E417" s="1300">
        <v>90</v>
      </c>
      <c r="F417" s="1303">
        <f t="shared" ref="F417" si="171">E417-SUM(M417:M421)</f>
        <v>4</v>
      </c>
      <c r="G417" s="852">
        <f t="shared" si="162"/>
        <v>0</v>
      </c>
      <c r="H417" s="147">
        <f t="shared" si="154"/>
        <v>0</v>
      </c>
      <c r="I417" s="72"/>
      <c r="J417" s="72"/>
      <c r="K417" s="72"/>
      <c r="L417" s="75"/>
      <c r="M417" s="199">
        <f t="shared" si="170"/>
        <v>0</v>
      </c>
      <c r="N417" s="1020"/>
      <c r="O417" s="1020"/>
      <c r="P417" s="1020"/>
      <c r="Q417" s="1020"/>
      <c r="R417" s="1024"/>
      <c r="S417" s="1051"/>
      <c r="T417" s="1051"/>
      <c r="U417" s="1051"/>
      <c r="V417" s="1020"/>
      <c r="W417" s="1020"/>
      <c r="X417" s="1024"/>
      <c r="Y417" s="1022"/>
      <c r="Z417" s="1024"/>
      <c r="AA417" s="1045"/>
      <c r="AB417" s="835"/>
      <c r="AC417" s="835"/>
      <c r="AD417" s="835"/>
      <c r="AE417" s="835"/>
      <c r="AF417" s="836"/>
      <c r="AG417" s="1045"/>
      <c r="AH417" s="1046"/>
      <c r="AI417" s="143"/>
      <c r="AJ417" s="151">
        <f>SUM(AN417:AP417)</f>
        <v>0</v>
      </c>
      <c r="AK417" s="76" t="s">
        <v>97</v>
      </c>
      <c r="AL417" s="77" t="s">
        <v>97</v>
      </c>
      <c r="AM417" s="78" t="s">
        <v>97</v>
      </c>
      <c r="AN417" s="74"/>
      <c r="AO417" s="72"/>
      <c r="AP417" s="73"/>
      <c r="AQ417" s="79" t="s">
        <v>97</v>
      </c>
      <c r="AR417" s="77" t="s">
        <v>97</v>
      </c>
      <c r="AS417" s="77" t="s">
        <v>97</v>
      </c>
      <c r="AT417" s="77" t="s">
        <v>97</v>
      </c>
      <c r="AU417" s="78" t="s">
        <v>97</v>
      </c>
      <c r="AV417" s="152">
        <f t="shared" si="168"/>
        <v>0</v>
      </c>
      <c r="AW417" s="120"/>
      <c r="AX417" s="120"/>
      <c r="AY417" s="120"/>
      <c r="AZ417" s="120"/>
      <c r="BA417" s="120"/>
      <c r="BB417" s="120"/>
      <c r="BC417" s="120"/>
      <c r="BD417" s="120"/>
      <c r="BE417" s="121"/>
    </row>
    <row r="418" spans="1:57" ht="48" thickBot="1" x14ac:dyDescent="0.3">
      <c r="A418" s="1395"/>
      <c r="B418" s="1612"/>
      <c r="C418" s="1614"/>
      <c r="D418" s="710" t="s">
        <v>490</v>
      </c>
      <c r="E418" s="1301"/>
      <c r="F418" s="1304"/>
      <c r="G418" s="850">
        <f t="shared" si="162"/>
        <v>0</v>
      </c>
      <c r="H418" s="402">
        <f t="shared" si="154"/>
        <v>0</v>
      </c>
      <c r="I418" s="319"/>
      <c r="J418" s="319"/>
      <c r="K418" s="319"/>
      <c r="L418" s="338"/>
      <c r="M418" s="750">
        <f t="shared" si="170"/>
        <v>0</v>
      </c>
      <c r="N418" s="1030"/>
      <c r="O418" s="1030"/>
      <c r="P418" s="1030"/>
      <c r="Q418" s="1030"/>
      <c r="R418" s="1034"/>
      <c r="S418" s="1025"/>
      <c r="T418" s="1025"/>
      <c r="U418" s="1025"/>
      <c r="V418" s="1044"/>
      <c r="W418" s="1044"/>
      <c r="X418" s="1026"/>
      <c r="Y418" s="1047"/>
      <c r="Z418" s="1026"/>
      <c r="AA418" s="1027"/>
      <c r="AB418" s="1028"/>
      <c r="AC418" s="1028"/>
      <c r="AD418" s="1028"/>
      <c r="AE418" s="1028"/>
      <c r="AF418" s="1029"/>
      <c r="AG418" s="1019"/>
      <c r="AH418" s="1048"/>
      <c r="AI418" s="337"/>
      <c r="AJ418" s="390">
        <f>SUM(AN418:AP418)</f>
        <v>0</v>
      </c>
      <c r="AK418" s="327" t="s">
        <v>98</v>
      </c>
      <c r="AL418" s="328" t="s">
        <v>98</v>
      </c>
      <c r="AM418" s="329" t="s">
        <v>98</v>
      </c>
      <c r="AN418" s="330"/>
      <c r="AO418" s="328"/>
      <c r="AP418" s="329"/>
      <c r="AQ418" s="330" t="s">
        <v>97</v>
      </c>
      <c r="AR418" s="328" t="s">
        <v>97</v>
      </c>
      <c r="AS418" s="328" t="s">
        <v>97</v>
      </c>
      <c r="AT418" s="328" t="s">
        <v>97</v>
      </c>
      <c r="AU418" s="329" t="s">
        <v>97</v>
      </c>
      <c r="AV418" s="152">
        <f t="shared" si="168"/>
        <v>0</v>
      </c>
      <c r="AW418" s="167"/>
      <c r="AX418" s="167"/>
      <c r="AY418" s="167"/>
      <c r="AZ418" s="167"/>
      <c r="BA418" s="167"/>
      <c r="BB418" s="167"/>
      <c r="BC418" s="167"/>
      <c r="BD418" s="167"/>
      <c r="BE418" s="130"/>
    </row>
    <row r="419" spans="1:57" ht="32.25" thickBot="1" x14ac:dyDescent="0.3">
      <c r="A419" s="1395"/>
      <c r="B419" s="1612"/>
      <c r="C419" s="1614"/>
      <c r="D419" s="710" t="s">
        <v>486</v>
      </c>
      <c r="E419" s="1301"/>
      <c r="F419" s="1304"/>
      <c r="G419" s="850">
        <f t="shared" si="162"/>
        <v>0</v>
      </c>
      <c r="H419" s="402">
        <f t="shared" si="154"/>
        <v>0</v>
      </c>
      <c r="I419" s="319"/>
      <c r="J419" s="319"/>
      <c r="K419" s="319"/>
      <c r="L419" s="338"/>
      <c r="M419" s="750">
        <f t="shared" si="170"/>
        <v>0</v>
      </c>
      <c r="N419" s="1030"/>
      <c r="O419" s="1030"/>
      <c r="P419" s="1030"/>
      <c r="Q419" s="1030"/>
      <c r="R419" s="1034"/>
      <c r="S419" s="1025"/>
      <c r="T419" s="1025"/>
      <c r="U419" s="1025"/>
      <c r="V419" s="1044"/>
      <c r="W419" s="1044"/>
      <c r="X419" s="1026"/>
      <c r="Y419" s="1047"/>
      <c r="Z419" s="1026"/>
      <c r="AA419" s="1027"/>
      <c r="AB419" s="1028"/>
      <c r="AC419" s="1028"/>
      <c r="AD419" s="1028"/>
      <c r="AE419" s="1028"/>
      <c r="AF419" s="1029"/>
      <c r="AG419" s="1019"/>
      <c r="AH419" s="1048"/>
      <c r="AI419" s="337"/>
      <c r="AJ419" s="390">
        <f>SUM(AK419:AM419)</f>
        <v>0</v>
      </c>
      <c r="AK419" s="327"/>
      <c r="AL419" s="328"/>
      <c r="AM419" s="329"/>
      <c r="AN419" s="330" t="s">
        <v>97</v>
      </c>
      <c r="AO419" s="328" t="s">
        <v>97</v>
      </c>
      <c r="AP419" s="329" t="s">
        <v>97</v>
      </c>
      <c r="AQ419" s="330" t="s">
        <v>97</v>
      </c>
      <c r="AR419" s="328" t="s">
        <v>97</v>
      </c>
      <c r="AS419" s="328" t="s">
        <v>97</v>
      </c>
      <c r="AT419" s="328" t="s">
        <v>97</v>
      </c>
      <c r="AU419" s="329" t="s">
        <v>97</v>
      </c>
      <c r="AV419" s="152">
        <f t="shared" si="168"/>
        <v>0</v>
      </c>
      <c r="AW419" s="167"/>
      <c r="AX419" s="167"/>
      <c r="AY419" s="167"/>
      <c r="AZ419" s="167"/>
      <c r="BA419" s="167"/>
      <c r="BB419" s="167"/>
      <c r="BC419" s="167"/>
      <c r="BD419" s="167"/>
      <c r="BE419" s="130"/>
    </row>
    <row r="420" spans="1:57" ht="32.25" thickBot="1" x14ac:dyDescent="0.3">
      <c r="A420" s="1395"/>
      <c r="B420" s="1612"/>
      <c r="C420" s="1614"/>
      <c r="D420" s="710" t="s">
        <v>15</v>
      </c>
      <c r="E420" s="1301"/>
      <c r="F420" s="1304"/>
      <c r="G420" s="850">
        <f t="shared" si="162"/>
        <v>86</v>
      </c>
      <c r="H420" s="402">
        <f t="shared" si="154"/>
        <v>0</v>
      </c>
      <c r="I420" s="319">
        <v>0</v>
      </c>
      <c r="J420" s="319">
        <v>0</v>
      </c>
      <c r="K420" s="319">
        <v>0</v>
      </c>
      <c r="L420" s="338">
        <v>0</v>
      </c>
      <c r="M420" s="750">
        <v>86</v>
      </c>
      <c r="N420" s="1030">
        <v>86</v>
      </c>
      <c r="O420" s="1030">
        <v>0</v>
      </c>
      <c r="P420" s="1030">
        <v>0</v>
      </c>
      <c r="Q420" s="1030">
        <v>0</v>
      </c>
      <c r="R420" s="1034">
        <v>0</v>
      </c>
      <c r="S420" s="1025">
        <v>12</v>
      </c>
      <c r="T420" s="1025">
        <v>0</v>
      </c>
      <c r="U420" s="1025">
        <v>0</v>
      </c>
      <c r="V420" s="1044">
        <v>74</v>
      </c>
      <c r="W420" s="1044">
        <v>0</v>
      </c>
      <c r="X420" s="1026">
        <v>0</v>
      </c>
      <c r="Y420" s="1047">
        <v>78</v>
      </c>
      <c r="Z420" s="1026">
        <v>8</v>
      </c>
      <c r="AA420" s="1027"/>
      <c r="AB420" s="1028">
        <v>15</v>
      </c>
      <c r="AC420" s="1028">
        <v>15</v>
      </c>
      <c r="AD420" s="1028">
        <v>0</v>
      </c>
      <c r="AE420" s="1028">
        <v>17</v>
      </c>
      <c r="AF420" s="1029">
        <v>0</v>
      </c>
      <c r="AG420" s="1019">
        <v>42</v>
      </c>
      <c r="AH420" s="837">
        <v>15</v>
      </c>
      <c r="AI420" s="319">
        <v>98.6</v>
      </c>
      <c r="AJ420" s="390">
        <f>SUM(AQ420:AU420)</f>
        <v>86</v>
      </c>
      <c r="AK420" s="327" t="s">
        <v>98</v>
      </c>
      <c r="AL420" s="328" t="s">
        <v>98</v>
      </c>
      <c r="AM420" s="329" t="s">
        <v>98</v>
      </c>
      <c r="AN420" s="330" t="s">
        <v>97</v>
      </c>
      <c r="AO420" s="328" t="s">
        <v>97</v>
      </c>
      <c r="AP420" s="329" t="s">
        <v>97</v>
      </c>
      <c r="AQ420" s="330">
        <v>10</v>
      </c>
      <c r="AR420" s="328">
        <v>24</v>
      </c>
      <c r="AS420" s="328">
        <v>24</v>
      </c>
      <c r="AT420" s="328">
        <v>24</v>
      </c>
      <c r="AU420" s="331">
        <v>4</v>
      </c>
      <c r="AV420" s="152">
        <f t="shared" si="168"/>
        <v>0</v>
      </c>
      <c r="AW420" s="167"/>
      <c r="AX420" s="167"/>
      <c r="AY420" s="167"/>
      <c r="AZ420" s="167"/>
      <c r="BA420" s="167"/>
      <c r="BB420" s="167"/>
      <c r="BC420" s="167"/>
      <c r="BD420" s="167"/>
      <c r="BE420" s="130"/>
    </row>
    <row r="421" spans="1:57" ht="32.25" thickBot="1" x14ac:dyDescent="0.3">
      <c r="A421" s="1395"/>
      <c r="B421" s="1615"/>
      <c r="C421" s="1616"/>
      <c r="D421" s="711" t="s">
        <v>491</v>
      </c>
      <c r="E421" s="1302"/>
      <c r="F421" s="1305"/>
      <c r="G421" s="851">
        <f t="shared" si="162"/>
        <v>0</v>
      </c>
      <c r="H421" s="160">
        <f t="shared" si="154"/>
        <v>0</v>
      </c>
      <c r="I421" s="92"/>
      <c r="J421" s="92"/>
      <c r="K421" s="92"/>
      <c r="L421" s="101"/>
      <c r="M421" s="210">
        <f t="shared" si="170"/>
        <v>0</v>
      </c>
      <c r="N421" s="1039"/>
      <c r="O421" s="1039"/>
      <c r="P421" s="1039"/>
      <c r="Q421" s="1039"/>
      <c r="R421" s="1040"/>
      <c r="S421" s="1052"/>
      <c r="T421" s="1052"/>
      <c r="U421" s="1052"/>
      <c r="V421" s="1039"/>
      <c r="W421" s="1039"/>
      <c r="X421" s="1040"/>
      <c r="Y421" s="1038"/>
      <c r="Z421" s="1040"/>
      <c r="AA421" s="1049"/>
      <c r="AB421" s="839"/>
      <c r="AC421" s="839"/>
      <c r="AD421" s="839"/>
      <c r="AE421" s="839"/>
      <c r="AF421" s="840"/>
      <c r="AG421" s="1049"/>
      <c r="AH421" s="1050"/>
      <c r="AI421" s="832"/>
      <c r="AJ421" s="170">
        <f>SUM(AQ421:AU421)</f>
        <v>0</v>
      </c>
      <c r="AK421" s="345" t="s">
        <v>97</v>
      </c>
      <c r="AL421" s="97" t="s">
        <v>97</v>
      </c>
      <c r="AM421" s="98" t="s">
        <v>97</v>
      </c>
      <c r="AN421" s="99" t="s">
        <v>97</v>
      </c>
      <c r="AO421" s="97" t="s">
        <v>98</v>
      </c>
      <c r="AP421" s="98" t="s">
        <v>98</v>
      </c>
      <c r="AQ421" s="100"/>
      <c r="AR421" s="92"/>
      <c r="AS421" s="92"/>
      <c r="AT421" s="92"/>
      <c r="AU421" s="93"/>
      <c r="AV421" s="171">
        <f t="shared" si="168"/>
        <v>0</v>
      </c>
      <c r="AW421" s="128"/>
      <c r="AX421" s="128"/>
      <c r="AY421" s="128"/>
      <c r="AZ421" s="128"/>
      <c r="BA421" s="128"/>
      <c r="BB421" s="128"/>
      <c r="BC421" s="128"/>
      <c r="BD421" s="128"/>
      <c r="BE421" s="129"/>
    </row>
    <row r="422" spans="1:57" ht="32.25" thickBot="1" x14ac:dyDescent="0.3">
      <c r="A422" s="1395"/>
      <c r="B422" s="1611" t="s">
        <v>110</v>
      </c>
      <c r="C422" s="1613" t="s">
        <v>337</v>
      </c>
      <c r="D422" s="709" t="s">
        <v>485</v>
      </c>
      <c r="E422" s="1300">
        <v>41</v>
      </c>
      <c r="F422" s="1303">
        <f t="shared" ref="F422" si="172">E422-SUM(M422:M426)</f>
        <v>-1</v>
      </c>
      <c r="G422" s="852">
        <f t="shared" si="162"/>
        <v>0</v>
      </c>
      <c r="H422" s="147">
        <f t="shared" si="154"/>
        <v>0</v>
      </c>
      <c r="I422" s="72"/>
      <c r="J422" s="72"/>
      <c r="K422" s="72"/>
      <c r="L422" s="75"/>
      <c r="M422" s="199">
        <f t="shared" si="170"/>
        <v>0</v>
      </c>
      <c r="N422" s="1020"/>
      <c r="O422" s="1020"/>
      <c r="P422" s="1020"/>
      <c r="Q422" s="1020"/>
      <c r="R422" s="1024"/>
      <c r="S422" s="1051"/>
      <c r="T422" s="1051"/>
      <c r="U422" s="1051"/>
      <c r="V422" s="1020"/>
      <c r="W422" s="1020"/>
      <c r="X422" s="1024"/>
      <c r="Y422" s="1022"/>
      <c r="Z422" s="1024"/>
      <c r="AA422" s="1045"/>
      <c r="AB422" s="835"/>
      <c r="AC422" s="835"/>
      <c r="AD422" s="835"/>
      <c r="AE422" s="835"/>
      <c r="AF422" s="836"/>
      <c r="AG422" s="1045"/>
      <c r="AH422" s="1046"/>
      <c r="AI422" s="143"/>
      <c r="AJ422" s="151">
        <f>SUM(AN422:AP422)</f>
        <v>0</v>
      </c>
      <c r="AK422" s="76" t="s">
        <v>97</v>
      </c>
      <c r="AL422" s="77" t="s">
        <v>97</v>
      </c>
      <c r="AM422" s="78" t="s">
        <v>97</v>
      </c>
      <c r="AN422" s="74"/>
      <c r="AO422" s="72"/>
      <c r="AP422" s="73"/>
      <c r="AQ422" s="79" t="s">
        <v>97</v>
      </c>
      <c r="AR422" s="77" t="s">
        <v>97</v>
      </c>
      <c r="AS422" s="77" t="s">
        <v>97</v>
      </c>
      <c r="AT422" s="77" t="s">
        <v>97</v>
      </c>
      <c r="AU422" s="78" t="s">
        <v>97</v>
      </c>
      <c r="AV422" s="152">
        <f t="shared" ref="AV422:AV436" si="173">SUM(AW422:BE422)</f>
        <v>0</v>
      </c>
      <c r="AW422" s="120"/>
      <c r="AX422" s="120"/>
      <c r="AY422" s="120"/>
      <c r="AZ422" s="120"/>
      <c r="BA422" s="120"/>
      <c r="BB422" s="120"/>
      <c r="BC422" s="120"/>
      <c r="BD422" s="120"/>
      <c r="BE422" s="121"/>
    </row>
    <row r="423" spans="1:57" ht="48" thickBot="1" x14ac:dyDescent="0.3">
      <c r="A423" s="1395"/>
      <c r="B423" s="1612"/>
      <c r="C423" s="1614"/>
      <c r="D423" s="710" t="s">
        <v>490</v>
      </c>
      <c r="E423" s="1301"/>
      <c r="F423" s="1304"/>
      <c r="G423" s="850">
        <f t="shared" si="162"/>
        <v>0</v>
      </c>
      <c r="H423" s="402">
        <f t="shared" si="154"/>
        <v>0</v>
      </c>
      <c r="I423" s="319"/>
      <c r="J423" s="319"/>
      <c r="K423" s="319"/>
      <c r="L423" s="338"/>
      <c r="M423" s="750">
        <f t="shared" si="170"/>
        <v>0</v>
      </c>
      <c r="N423" s="1030"/>
      <c r="O423" s="1030"/>
      <c r="P423" s="1030"/>
      <c r="Q423" s="1030"/>
      <c r="R423" s="1034"/>
      <c r="S423" s="1025"/>
      <c r="T423" s="1025"/>
      <c r="U423" s="1025"/>
      <c r="V423" s="1044"/>
      <c r="W423" s="1044"/>
      <c r="X423" s="1026"/>
      <c r="Y423" s="1047"/>
      <c r="Z423" s="1026"/>
      <c r="AA423" s="1027"/>
      <c r="AB423" s="1028"/>
      <c r="AC423" s="1028"/>
      <c r="AD423" s="1028"/>
      <c r="AE423" s="1028"/>
      <c r="AF423" s="1029"/>
      <c r="AG423" s="1019"/>
      <c r="AH423" s="1048"/>
      <c r="AI423" s="337"/>
      <c r="AJ423" s="390">
        <f>SUM(AN423:AP423)</f>
        <v>0</v>
      </c>
      <c r="AK423" s="327" t="s">
        <v>98</v>
      </c>
      <c r="AL423" s="328" t="s">
        <v>98</v>
      </c>
      <c r="AM423" s="329" t="s">
        <v>98</v>
      </c>
      <c r="AN423" s="330"/>
      <c r="AO423" s="328"/>
      <c r="AP423" s="329"/>
      <c r="AQ423" s="330" t="s">
        <v>97</v>
      </c>
      <c r="AR423" s="328" t="s">
        <v>97</v>
      </c>
      <c r="AS423" s="328" t="s">
        <v>97</v>
      </c>
      <c r="AT423" s="328" t="s">
        <v>97</v>
      </c>
      <c r="AU423" s="329" t="s">
        <v>97</v>
      </c>
      <c r="AV423" s="152">
        <f t="shared" si="173"/>
        <v>0</v>
      </c>
      <c r="AW423" s="167"/>
      <c r="AX423" s="167"/>
      <c r="AY423" s="167"/>
      <c r="AZ423" s="167"/>
      <c r="BA423" s="167"/>
      <c r="BB423" s="167"/>
      <c r="BC423" s="167"/>
      <c r="BD423" s="167"/>
      <c r="BE423" s="130"/>
    </row>
    <row r="424" spans="1:57" ht="32.25" thickBot="1" x14ac:dyDescent="0.3">
      <c r="A424" s="1395"/>
      <c r="B424" s="1612"/>
      <c r="C424" s="1614"/>
      <c r="D424" s="710" t="s">
        <v>486</v>
      </c>
      <c r="E424" s="1301"/>
      <c r="F424" s="1304"/>
      <c r="G424" s="850">
        <f t="shared" si="162"/>
        <v>0</v>
      </c>
      <c r="H424" s="402">
        <f t="shared" si="154"/>
        <v>0</v>
      </c>
      <c r="I424" s="319"/>
      <c r="J424" s="319"/>
      <c r="K424" s="319"/>
      <c r="L424" s="338"/>
      <c r="M424" s="750">
        <f t="shared" si="170"/>
        <v>0</v>
      </c>
      <c r="N424" s="1030"/>
      <c r="O424" s="1030"/>
      <c r="P424" s="1030"/>
      <c r="Q424" s="1030"/>
      <c r="R424" s="1034"/>
      <c r="S424" s="1025"/>
      <c r="T424" s="1025"/>
      <c r="U424" s="1025"/>
      <c r="V424" s="1044"/>
      <c r="W424" s="1044"/>
      <c r="X424" s="1026"/>
      <c r="Y424" s="1047"/>
      <c r="Z424" s="1026"/>
      <c r="AA424" s="1027"/>
      <c r="AB424" s="1028"/>
      <c r="AC424" s="1028"/>
      <c r="AD424" s="1028"/>
      <c r="AE424" s="1028"/>
      <c r="AF424" s="1029"/>
      <c r="AG424" s="1019"/>
      <c r="AH424" s="1048"/>
      <c r="AI424" s="337"/>
      <c r="AJ424" s="390">
        <f>SUM(AK424:AM424)</f>
        <v>0</v>
      </c>
      <c r="AK424" s="327"/>
      <c r="AL424" s="328"/>
      <c r="AM424" s="329"/>
      <c r="AN424" s="330" t="s">
        <v>97</v>
      </c>
      <c r="AO424" s="328" t="s">
        <v>97</v>
      </c>
      <c r="AP424" s="329" t="s">
        <v>97</v>
      </c>
      <c r="AQ424" s="330" t="s">
        <v>97</v>
      </c>
      <c r="AR424" s="328" t="s">
        <v>97</v>
      </c>
      <c r="AS424" s="328" t="s">
        <v>97</v>
      </c>
      <c r="AT424" s="328" t="s">
        <v>97</v>
      </c>
      <c r="AU424" s="329" t="s">
        <v>97</v>
      </c>
      <c r="AV424" s="152">
        <f t="shared" si="173"/>
        <v>0</v>
      </c>
      <c r="AW424" s="167"/>
      <c r="AX424" s="167"/>
      <c r="AY424" s="167"/>
      <c r="AZ424" s="167"/>
      <c r="BA424" s="167"/>
      <c r="BB424" s="167"/>
      <c r="BC424" s="167"/>
      <c r="BD424" s="167"/>
      <c r="BE424" s="130"/>
    </row>
    <row r="425" spans="1:57" ht="32.25" thickBot="1" x14ac:dyDescent="0.3">
      <c r="A425" s="1395"/>
      <c r="B425" s="1612"/>
      <c r="C425" s="1614"/>
      <c r="D425" s="710" t="s">
        <v>15</v>
      </c>
      <c r="E425" s="1301"/>
      <c r="F425" s="1304"/>
      <c r="G425" s="850">
        <f t="shared" si="162"/>
        <v>42</v>
      </c>
      <c r="H425" s="402">
        <f t="shared" si="154"/>
        <v>0</v>
      </c>
      <c r="I425" s="319">
        <v>0</v>
      </c>
      <c r="J425" s="319">
        <v>0</v>
      </c>
      <c r="K425" s="319">
        <v>0</v>
      </c>
      <c r="L425" s="338">
        <v>0</v>
      </c>
      <c r="M425" s="750">
        <v>42</v>
      </c>
      <c r="N425" s="1030">
        <v>42</v>
      </c>
      <c r="O425" s="1030">
        <v>0</v>
      </c>
      <c r="P425" s="1030">
        <v>0</v>
      </c>
      <c r="Q425" s="1030">
        <v>0</v>
      </c>
      <c r="R425" s="1034">
        <v>0</v>
      </c>
      <c r="S425" s="1025">
        <v>5</v>
      </c>
      <c r="T425" s="1025">
        <v>0</v>
      </c>
      <c r="U425" s="1025">
        <v>0</v>
      </c>
      <c r="V425" s="1044">
        <v>37</v>
      </c>
      <c r="W425" s="1044">
        <v>0</v>
      </c>
      <c r="X425" s="1026">
        <v>0</v>
      </c>
      <c r="Y425" s="1047">
        <v>37</v>
      </c>
      <c r="Z425" s="1026">
        <v>5</v>
      </c>
      <c r="AA425" s="1027"/>
      <c r="AB425" s="1028">
        <v>7</v>
      </c>
      <c r="AC425" s="1028">
        <v>7</v>
      </c>
      <c r="AD425" s="1028">
        <v>4</v>
      </c>
      <c r="AE425" s="1028">
        <v>33</v>
      </c>
      <c r="AF425" s="1029">
        <v>4</v>
      </c>
      <c r="AG425" s="1019">
        <v>38</v>
      </c>
      <c r="AH425" s="837">
        <v>15</v>
      </c>
      <c r="AI425" s="319">
        <v>90</v>
      </c>
      <c r="AJ425" s="390">
        <f>SUM(AQ425:AU425)</f>
        <v>42</v>
      </c>
      <c r="AK425" s="327" t="s">
        <v>98</v>
      </c>
      <c r="AL425" s="328" t="s">
        <v>98</v>
      </c>
      <c r="AM425" s="329" t="s">
        <v>98</v>
      </c>
      <c r="AN425" s="330" t="s">
        <v>97</v>
      </c>
      <c r="AO425" s="328" t="s">
        <v>97</v>
      </c>
      <c r="AP425" s="329" t="s">
        <v>97</v>
      </c>
      <c r="AQ425" s="330">
        <v>2</v>
      </c>
      <c r="AR425" s="328">
        <v>7</v>
      </c>
      <c r="AS425" s="328">
        <v>27</v>
      </c>
      <c r="AT425" s="328">
        <v>6</v>
      </c>
      <c r="AU425" s="331">
        <v>0</v>
      </c>
      <c r="AV425" s="152">
        <f t="shared" si="173"/>
        <v>0</v>
      </c>
      <c r="AW425" s="167"/>
      <c r="AX425" s="167"/>
      <c r="AY425" s="167"/>
      <c r="AZ425" s="167"/>
      <c r="BA425" s="167"/>
      <c r="BB425" s="167"/>
      <c r="BC425" s="167"/>
      <c r="BD425" s="167"/>
      <c r="BE425" s="130"/>
    </row>
    <row r="426" spans="1:57" ht="32.25" thickBot="1" x14ac:dyDescent="0.3">
      <c r="A426" s="1395"/>
      <c r="B426" s="1615"/>
      <c r="C426" s="1616"/>
      <c r="D426" s="711" t="s">
        <v>491</v>
      </c>
      <c r="E426" s="1302"/>
      <c r="F426" s="1305"/>
      <c r="G426" s="851">
        <f t="shared" si="162"/>
        <v>0</v>
      </c>
      <c r="H426" s="160">
        <f t="shared" si="154"/>
        <v>0</v>
      </c>
      <c r="I426" s="92"/>
      <c r="J426" s="92"/>
      <c r="K426" s="92"/>
      <c r="L426" s="101"/>
      <c r="M426" s="210">
        <f t="shared" si="170"/>
        <v>0</v>
      </c>
      <c r="N426" s="1039"/>
      <c r="O426" s="1039"/>
      <c r="P426" s="1039"/>
      <c r="Q426" s="1039"/>
      <c r="R426" s="1040"/>
      <c r="S426" s="1052"/>
      <c r="T426" s="1052"/>
      <c r="U426" s="1052"/>
      <c r="V426" s="1039"/>
      <c r="W426" s="1039"/>
      <c r="X426" s="1040"/>
      <c r="Y426" s="1038"/>
      <c r="Z426" s="1040"/>
      <c r="AA426" s="1049"/>
      <c r="AB426" s="839"/>
      <c r="AC426" s="839"/>
      <c r="AD426" s="839"/>
      <c r="AE426" s="839"/>
      <c r="AF426" s="840"/>
      <c r="AG426" s="1049"/>
      <c r="AH426" s="1050"/>
      <c r="AI426" s="832"/>
      <c r="AJ426" s="170">
        <f>SUM(AQ426:AU426)</f>
        <v>0</v>
      </c>
      <c r="AK426" s="345" t="s">
        <v>97</v>
      </c>
      <c r="AL426" s="97" t="s">
        <v>97</v>
      </c>
      <c r="AM426" s="98" t="s">
        <v>97</v>
      </c>
      <c r="AN426" s="99" t="s">
        <v>97</v>
      </c>
      <c r="AO426" s="97" t="s">
        <v>98</v>
      </c>
      <c r="AP426" s="98" t="s">
        <v>98</v>
      </c>
      <c r="AQ426" s="100"/>
      <c r="AR426" s="92"/>
      <c r="AS426" s="92"/>
      <c r="AT426" s="92"/>
      <c r="AU426" s="93"/>
      <c r="AV426" s="171">
        <f t="shared" si="173"/>
        <v>0</v>
      </c>
      <c r="AW426" s="128"/>
      <c r="AX426" s="128"/>
      <c r="AY426" s="128"/>
      <c r="AZ426" s="128"/>
      <c r="BA426" s="128"/>
      <c r="BB426" s="128"/>
      <c r="BC426" s="128"/>
      <c r="BD426" s="128"/>
      <c r="BE426" s="129"/>
    </row>
    <row r="427" spans="1:57" ht="31.9" customHeight="1" thickBot="1" x14ac:dyDescent="0.3">
      <c r="A427" s="1395"/>
      <c r="B427" s="1611" t="s">
        <v>168</v>
      </c>
      <c r="C427" s="1613" t="s">
        <v>379</v>
      </c>
      <c r="D427" s="709" t="s">
        <v>485</v>
      </c>
      <c r="E427" s="1300">
        <v>30</v>
      </c>
      <c r="F427" s="1303">
        <f t="shared" ref="F427" si="174">E427-SUM(M427:M431)</f>
        <v>15</v>
      </c>
      <c r="G427" s="852">
        <f t="shared" si="162"/>
        <v>0</v>
      </c>
      <c r="H427" s="147">
        <f t="shared" ref="H427:H436" si="175">SUM(I427:L427)</f>
        <v>0</v>
      </c>
      <c r="I427" s="72"/>
      <c r="J427" s="72"/>
      <c r="K427" s="72"/>
      <c r="L427" s="75"/>
      <c r="M427" s="590">
        <f t="shared" si="170"/>
        <v>0</v>
      </c>
      <c r="N427" s="1044"/>
      <c r="O427" s="1044"/>
      <c r="P427" s="1044"/>
      <c r="Q427" s="1044"/>
      <c r="R427" s="1026"/>
      <c r="S427" s="1051"/>
      <c r="T427" s="1051"/>
      <c r="U427" s="1051"/>
      <c r="V427" s="1020"/>
      <c r="W427" s="1020"/>
      <c r="X427" s="1024"/>
      <c r="Y427" s="1022"/>
      <c r="Z427" s="1024"/>
      <c r="AA427" s="1045"/>
      <c r="AB427" s="835"/>
      <c r="AC427" s="835"/>
      <c r="AD427" s="835"/>
      <c r="AE427" s="835"/>
      <c r="AF427" s="836"/>
      <c r="AG427" s="1045"/>
      <c r="AH427" s="1046"/>
      <c r="AI427" s="143"/>
      <c r="AJ427" s="151">
        <f>SUM(AN427:AP427)</f>
        <v>0</v>
      </c>
      <c r="AK427" s="76" t="s">
        <v>97</v>
      </c>
      <c r="AL427" s="77" t="s">
        <v>97</v>
      </c>
      <c r="AM427" s="78" t="s">
        <v>97</v>
      </c>
      <c r="AN427" s="74"/>
      <c r="AO427" s="72"/>
      <c r="AP427" s="73"/>
      <c r="AQ427" s="79" t="s">
        <v>97</v>
      </c>
      <c r="AR427" s="77" t="s">
        <v>97</v>
      </c>
      <c r="AS427" s="77" t="s">
        <v>97</v>
      </c>
      <c r="AT427" s="77" t="s">
        <v>97</v>
      </c>
      <c r="AU427" s="78" t="s">
        <v>97</v>
      </c>
      <c r="AV427" s="152">
        <f t="shared" si="173"/>
        <v>0</v>
      </c>
      <c r="AW427" s="120"/>
      <c r="AX427" s="120"/>
      <c r="AY427" s="120"/>
      <c r="AZ427" s="120"/>
      <c r="BA427" s="120"/>
      <c r="BB427" s="120"/>
      <c r="BC427" s="120"/>
      <c r="BD427" s="120"/>
      <c r="BE427" s="121"/>
    </row>
    <row r="428" spans="1:57" ht="48" thickBot="1" x14ac:dyDescent="0.3">
      <c r="A428" s="1395"/>
      <c r="B428" s="1612"/>
      <c r="C428" s="1614"/>
      <c r="D428" s="710" t="s">
        <v>490</v>
      </c>
      <c r="E428" s="1301"/>
      <c r="F428" s="1304"/>
      <c r="G428" s="850">
        <f t="shared" si="162"/>
        <v>0</v>
      </c>
      <c r="H428" s="402">
        <f t="shared" si="175"/>
        <v>0</v>
      </c>
      <c r="I428" s="319"/>
      <c r="J428" s="319"/>
      <c r="K428" s="319"/>
      <c r="L428" s="338"/>
      <c r="M428" s="750">
        <f t="shared" si="170"/>
        <v>0</v>
      </c>
      <c r="N428" s="1030"/>
      <c r="O428" s="1030"/>
      <c r="P428" s="1030"/>
      <c r="Q428" s="1030"/>
      <c r="R428" s="1034"/>
      <c r="S428" s="1025"/>
      <c r="T428" s="1025"/>
      <c r="U428" s="1025"/>
      <c r="V428" s="1044"/>
      <c r="W428" s="1044"/>
      <c r="X428" s="1026"/>
      <c r="Y428" s="1047"/>
      <c r="Z428" s="1026"/>
      <c r="AA428" s="1027"/>
      <c r="AB428" s="1028"/>
      <c r="AC428" s="1028"/>
      <c r="AD428" s="1028"/>
      <c r="AE428" s="1028"/>
      <c r="AF428" s="1029"/>
      <c r="AG428" s="1019"/>
      <c r="AH428" s="1048"/>
      <c r="AI428" s="337"/>
      <c r="AJ428" s="390">
        <f>SUM(AN428:AP428)</f>
        <v>0</v>
      </c>
      <c r="AK428" s="327" t="s">
        <v>98</v>
      </c>
      <c r="AL428" s="328" t="s">
        <v>98</v>
      </c>
      <c r="AM428" s="329" t="s">
        <v>98</v>
      </c>
      <c r="AN428" s="330"/>
      <c r="AO428" s="328"/>
      <c r="AP428" s="329"/>
      <c r="AQ428" s="330" t="s">
        <v>97</v>
      </c>
      <c r="AR428" s="328" t="s">
        <v>97</v>
      </c>
      <c r="AS428" s="328" t="s">
        <v>97</v>
      </c>
      <c r="AT428" s="328" t="s">
        <v>97</v>
      </c>
      <c r="AU428" s="329" t="s">
        <v>97</v>
      </c>
      <c r="AV428" s="152">
        <f t="shared" si="173"/>
        <v>0</v>
      </c>
      <c r="AW428" s="167"/>
      <c r="AX428" s="167"/>
      <c r="AY428" s="167"/>
      <c r="AZ428" s="167"/>
      <c r="BA428" s="167"/>
      <c r="BB428" s="167"/>
      <c r="BC428" s="167"/>
      <c r="BD428" s="167"/>
      <c r="BE428" s="130"/>
    </row>
    <row r="429" spans="1:57" ht="32.25" thickBot="1" x14ac:dyDescent="0.3">
      <c r="A429" s="1395"/>
      <c r="B429" s="1612"/>
      <c r="C429" s="1614"/>
      <c r="D429" s="710" t="s">
        <v>486</v>
      </c>
      <c r="E429" s="1301"/>
      <c r="F429" s="1304"/>
      <c r="G429" s="850">
        <f t="shared" si="162"/>
        <v>0</v>
      </c>
      <c r="H429" s="402">
        <f t="shared" si="175"/>
        <v>0</v>
      </c>
      <c r="I429" s="319"/>
      <c r="J429" s="319"/>
      <c r="K429" s="319"/>
      <c r="L429" s="338"/>
      <c r="M429" s="750">
        <f t="shared" si="170"/>
        <v>0</v>
      </c>
      <c r="N429" s="1030"/>
      <c r="O429" s="1030"/>
      <c r="P429" s="1030"/>
      <c r="Q429" s="1030"/>
      <c r="R429" s="1034"/>
      <c r="S429" s="1025"/>
      <c r="T429" s="1025"/>
      <c r="U429" s="1025"/>
      <c r="V429" s="1044"/>
      <c r="W429" s="1044"/>
      <c r="X429" s="1026"/>
      <c r="Y429" s="1047"/>
      <c r="Z429" s="1026"/>
      <c r="AA429" s="1027"/>
      <c r="AB429" s="1028"/>
      <c r="AC429" s="1028"/>
      <c r="AD429" s="1028"/>
      <c r="AE429" s="1028"/>
      <c r="AF429" s="1029"/>
      <c r="AG429" s="1019"/>
      <c r="AH429" s="1048"/>
      <c r="AI429" s="337"/>
      <c r="AJ429" s="390">
        <f>SUM(AK429:AM429)</f>
        <v>0</v>
      </c>
      <c r="AK429" s="327"/>
      <c r="AL429" s="328"/>
      <c r="AM429" s="329"/>
      <c r="AN429" s="330" t="s">
        <v>97</v>
      </c>
      <c r="AO429" s="328" t="s">
        <v>97</v>
      </c>
      <c r="AP429" s="329" t="s">
        <v>97</v>
      </c>
      <c r="AQ429" s="330" t="s">
        <v>97</v>
      </c>
      <c r="AR429" s="328" t="s">
        <v>97</v>
      </c>
      <c r="AS429" s="328" t="s">
        <v>97</v>
      </c>
      <c r="AT429" s="328" t="s">
        <v>97</v>
      </c>
      <c r="AU429" s="329" t="s">
        <v>97</v>
      </c>
      <c r="AV429" s="152">
        <f t="shared" si="173"/>
        <v>0</v>
      </c>
      <c r="AW429" s="167"/>
      <c r="AX429" s="167"/>
      <c r="AY429" s="167"/>
      <c r="AZ429" s="167"/>
      <c r="BA429" s="167"/>
      <c r="BB429" s="167"/>
      <c r="BC429" s="167"/>
      <c r="BD429" s="167"/>
      <c r="BE429" s="130"/>
    </row>
    <row r="430" spans="1:57" ht="32.25" thickBot="1" x14ac:dyDescent="0.3">
      <c r="A430" s="1395"/>
      <c r="B430" s="1612"/>
      <c r="C430" s="1614"/>
      <c r="D430" s="710" t="s">
        <v>15</v>
      </c>
      <c r="E430" s="1301"/>
      <c r="F430" s="1304"/>
      <c r="G430" s="850">
        <f t="shared" si="162"/>
        <v>15</v>
      </c>
      <c r="H430" s="402">
        <f t="shared" si="175"/>
        <v>0</v>
      </c>
      <c r="I430" s="319">
        <v>0</v>
      </c>
      <c r="J430" s="319">
        <v>0</v>
      </c>
      <c r="K430" s="319">
        <v>0</v>
      </c>
      <c r="L430" s="338">
        <v>0</v>
      </c>
      <c r="M430" s="750">
        <v>15</v>
      </c>
      <c r="N430" s="1030">
        <v>15</v>
      </c>
      <c r="O430" s="1030">
        <v>0</v>
      </c>
      <c r="P430" s="1030">
        <v>0</v>
      </c>
      <c r="Q430" s="1030">
        <v>0</v>
      </c>
      <c r="R430" s="1034">
        <v>0</v>
      </c>
      <c r="S430" s="1025">
        <v>0</v>
      </c>
      <c r="T430" s="1025">
        <v>0</v>
      </c>
      <c r="U430" s="1025">
        <v>0</v>
      </c>
      <c r="V430" s="1044">
        <v>15</v>
      </c>
      <c r="W430" s="1044">
        <v>0</v>
      </c>
      <c r="X430" s="1026">
        <v>0</v>
      </c>
      <c r="Y430" s="1047">
        <v>15</v>
      </c>
      <c r="Z430" s="1026">
        <v>0</v>
      </c>
      <c r="AA430" s="1027"/>
      <c r="AB430" s="1067">
        <v>4</v>
      </c>
      <c r="AC430" s="1266">
        <v>4</v>
      </c>
      <c r="AD430" s="1067">
        <v>1</v>
      </c>
      <c r="AE430" s="1067">
        <v>15</v>
      </c>
      <c r="AF430" s="1068">
        <v>2</v>
      </c>
      <c r="AG430" s="1069">
        <v>37</v>
      </c>
      <c r="AH430" s="1070">
        <v>14</v>
      </c>
      <c r="AI430" s="858">
        <v>80</v>
      </c>
      <c r="AJ430" s="390">
        <f>SUM(AQ430:AU430)</f>
        <v>15</v>
      </c>
      <c r="AK430" s="327" t="s">
        <v>98</v>
      </c>
      <c r="AL430" s="328" t="s">
        <v>98</v>
      </c>
      <c r="AM430" s="329" t="s">
        <v>98</v>
      </c>
      <c r="AN430" s="330" t="s">
        <v>97</v>
      </c>
      <c r="AO430" s="328" t="s">
        <v>97</v>
      </c>
      <c r="AP430" s="329" t="s">
        <v>97</v>
      </c>
      <c r="AQ430" s="859">
        <v>2</v>
      </c>
      <c r="AR430" s="860">
        <v>6</v>
      </c>
      <c r="AS430" s="860">
        <v>5</v>
      </c>
      <c r="AT430" s="860">
        <v>1</v>
      </c>
      <c r="AU430" s="861">
        <v>1</v>
      </c>
      <c r="AV430" s="152">
        <f t="shared" si="173"/>
        <v>0</v>
      </c>
      <c r="AW430" s="167"/>
      <c r="AX430" s="167"/>
      <c r="AY430" s="167"/>
      <c r="AZ430" s="167"/>
      <c r="BA430" s="167"/>
      <c r="BB430" s="167"/>
      <c r="BC430" s="167"/>
      <c r="BD430" s="167"/>
      <c r="BE430" s="130"/>
    </row>
    <row r="431" spans="1:57" ht="32.25" thickBot="1" x14ac:dyDescent="0.3">
      <c r="A431" s="1395"/>
      <c r="B431" s="1615"/>
      <c r="C431" s="1616"/>
      <c r="D431" s="711" t="s">
        <v>491</v>
      </c>
      <c r="E431" s="1302"/>
      <c r="F431" s="1305"/>
      <c r="G431" s="851">
        <f t="shared" si="162"/>
        <v>0</v>
      </c>
      <c r="H431" s="160">
        <f t="shared" si="175"/>
        <v>0</v>
      </c>
      <c r="I431" s="92"/>
      <c r="J431" s="92"/>
      <c r="K431" s="92"/>
      <c r="L431" s="101"/>
      <c r="M431" s="210">
        <f t="shared" si="170"/>
        <v>0</v>
      </c>
      <c r="N431" s="1039"/>
      <c r="O431" s="1039"/>
      <c r="P431" s="1039"/>
      <c r="Q431" s="1039"/>
      <c r="R431" s="1040"/>
      <c r="S431" s="1052"/>
      <c r="T431" s="1052"/>
      <c r="U431" s="1052"/>
      <c r="V431" s="1039"/>
      <c r="W431" s="1039"/>
      <c r="X431" s="1040"/>
      <c r="Y431" s="1038"/>
      <c r="Z431" s="1040"/>
      <c r="AA431" s="1049"/>
      <c r="AB431" s="839"/>
      <c r="AC431" s="839"/>
      <c r="AD431" s="839"/>
      <c r="AE431" s="839"/>
      <c r="AF431" s="840"/>
      <c r="AG431" s="1049"/>
      <c r="AH431" s="1050"/>
      <c r="AI431" s="832"/>
      <c r="AJ431" s="170">
        <f>SUM(AQ431:AU431)</f>
        <v>0</v>
      </c>
      <c r="AK431" s="345" t="s">
        <v>97</v>
      </c>
      <c r="AL431" s="97" t="s">
        <v>97</v>
      </c>
      <c r="AM431" s="98" t="s">
        <v>97</v>
      </c>
      <c r="AN431" s="99" t="s">
        <v>97</v>
      </c>
      <c r="AO431" s="97" t="s">
        <v>98</v>
      </c>
      <c r="AP431" s="98" t="s">
        <v>98</v>
      </c>
      <c r="AQ431" s="100"/>
      <c r="AR431" s="92"/>
      <c r="AS431" s="92"/>
      <c r="AT431" s="92"/>
      <c r="AU431" s="93"/>
      <c r="AV431" s="171">
        <f t="shared" si="173"/>
        <v>0</v>
      </c>
      <c r="AW431" s="128"/>
      <c r="AX431" s="128"/>
      <c r="AY431" s="128"/>
      <c r="AZ431" s="128"/>
      <c r="BA431" s="128"/>
      <c r="BB431" s="128"/>
      <c r="BC431" s="128"/>
      <c r="BD431" s="128"/>
      <c r="BE431" s="129"/>
    </row>
    <row r="432" spans="1:57" ht="31.9" customHeight="1" thickBot="1" x14ac:dyDescent="0.3">
      <c r="A432" s="1395"/>
      <c r="B432" s="1617" t="s">
        <v>166</v>
      </c>
      <c r="C432" s="1618" t="s">
        <v>377</v>
      </c>
      <c r="D432" s="709" t="s">
        <v>485</v>
      </c>
      <c r="E432" s="1300">
        <v>125</v>
      </c>
      <c r="F432" s="1303">
        <f t="shared" ref="F432" si="176">E432-SUM(M432:M436)</f>
        <v>-56</v>
      </c>
      <c r="G432" s="852">
        <f t="shared" si="162"/>
        <v>0</v>
      </c>
      <c r="H432" s="147">
        <f t="shared" si="175"/>
        <v>0</v>
      </c>
      <c r="I432" s="72"/>
      <c r="J432" s="72"/>
      <c r="K432" s="72"/>
      <c r="L432" s="75"/>
      <c r="M432" s="199">
        <f t="shared" si="170"/>
        <v>0</v>
      </c>
      <c r="N432" s="1020"/>
      <c r="O432" s="1020"/>
      <c r="P432" s="1020"/>
      <c r="Q432" s="1020"/>
      <c r="R432" s="1024"/>
      <c r="S432" s="1051"/>
      <c r="T432" s="1051"/>
      <c r="U432" s="1051"/>
      <c r="V432" s="1020"/>
      <c r="W432" s="1020"/>
      <c r="X432" s="1024"/>
      <c r="Y432" s="1022"/>
      <c r="Z432" s="1024"/>
      <c r="AA432" s="1045"/>
      <c r="AB432" s="835"/>
      <c r="AC432" s="835"/>
      <c r="AD432" s="835"/>
      <c r="AE432" s="835"/>
      <c r="AF432" s="836"/>
      <c r="AG432" s="1045"/>
      <c r="AH432" s="1046"/>
      <c r="AI432" s="143"/>
      <c r="AJ432" s="151">
        <f>SUM(AN432:AP432)</f>
        <v>0</v>
      </c>
      <c r="AK432" s="76" t="s">
        <v>97</v>
      </c>
      <c r="AL432" s="77" t="s">
        <v>97</v>
      </c>
      <c r="AM432" s="78" t="s">
        <v>97</v>
      </c>
      <c r="AN432" s="74"/>
      <c r="AO432" s="72"/>
      <c r="AP432" s="73"/>
      <c r="AQ432" s="79" t="s">
        <v>97</v>
      </c>
      <c r="AR432" s="77" t="s">
        <v>97</v>
      </c>
      <c r="AS432" s="77" t="s">
        <v>97</v>
      </c>
      <c r="AT432" s="77" t="s">
        <v>97</v>
      </c>
      <c r="AU432" s="78" t="s">
        <v>97</v>
      </c>
      <c r="AV432" s="152">
        <f t="shared" si="173"/>
        <v>0</v>
      </c>
      <c r="AW432" s="120"/>
      <c r="AX432" s="120"/>
      <c r="AY432" s="120"/>
      <c r="AZ432" s="120"/>
      <c r="BA432" s="120"/>
      <c r="BB432" s="120"/>
      <c r="BC432" s="120"/>
      <c r="BD432" s="120"/>
      <c r="BE432" s="121"/>
    </row>
    <row r="433" spans="1:57" ht="48" thickBot="1" x14ac:dyDescent="0.3">
      <c r="A433" s="1395"/>
      <c r="B433" s="1567"/>
      <c r="C433" s="1609"/>
      <c r="D433" s="710" t="s">
        <v>490</v>
      </c>
      <c r="E433" s="1301"/>
      <c r="F433" s="1304"/>
      <c r="G433" s="850">
        <f t="shared" si="162"/>
        <v>0</v>
      </c>
      <c r="H433" s="402">
        <f t="shared" si="175"/>
        <v>0</v>
      </c>
      <c r="I433" s="319"/>
      <c r="J433" s="319"/>
      <c r="K433" s="319"/>
      <c r="L433" s="338"/>
      <c r="M433" s="750">
        <f t="shared" si="170"/>
        <v>0</v>
      </c>
      <c r="N433" s="1030"/>
      <c r="O433" s="1030"/>
      <c r="P433" s="1030"/>
      <c r="Q433" s="1030"/>
      <c r="R433" s="1034"/>
      <c r="S433" s="1025"/>
      <c r="T433" s="1025"/>
      <c r="U433" s="1025"/>
      <c r="V433" s="1044"/>
      <c r="W433" s="1044"/>
      <c r="X433" s="1026"/>
      <c r="Y433" s="1047"/>
      <c r="Z433" s="1026"/>
      <c r="AA433" s="1027"/>
      <c r="AB433" s="1028"/>
      <c r="AC433" s="1028"/>
      <c r="AD433" s="1028"/>
      <c r="AE433" s="1028"/>
      <c r="AF433" s="1029"/>
      <c r="AG433" s="1019"/>
      <c r="AH433" s="1048"/>
      <c r="AI433" s="337"/>
      <c r="AJ433" s="390">
        <f>SUM(AN433:AP433)</f>
        <v>0</v>
      </c>
      <c r="AK433" s="327" t="s">
        <v>98</v>
      </c>
      <c r="AL433" s="328" t="s">
        <v>98</v>
      </c>
      <c r="AM433" s="329" t="s">
        <v>98</v>
      </c>
      <c r="AN433" s="330"/>
      <c r="AO433" s="328"/>
      <c r="AP433" s="329"/>
      <c r="AQ433" s="330" t="s">
        <v>97</v>
      </c>
      <c r="AR433" s="328" t="s">
        <v>97</v>
      </c>
      <c r="AS433" s="328" t="s">
        <v>97</v>
      </c>
      <c r="AT433" s="328" t="s">
        <v>97</v>
      </c>
      <c r="AU433" s="329" t="s">
        <v>97</v>
      </c>
      <c r="AV433" s="152">
        <f t="shared" si="173"/>
        <v>0</v>
      </c>
      <c r="AW433" s="167"/>
      <c r="AX433" s="167"/>
      <c r="AY433" s="167"/>
      <c r="AZ433" s="167"/>
      <c r="BA433" s="167"/>
      <c r="BB433" s="167"/>
      <c r="BC433" s="167"/>
      <c r="BD433" s="167"/>
      <c r="BE433" s="130"/>
    </row>
    <row r="434" spans="1:57" ht="32.25" thickBot="1" x14ac:dyDescent="0.3">
      <c r="A434" s="1395"/>
      <c r="B434" s="1567"/>
      <c r="C434" s="1609"/>
      <c r="D434" s="710" t="s">
        <v>486</v>
      </c>
      <c r="E434" s="1301"/>
      <c r="F434" s="1304"/>
      <c r="G434" s="850">
        <f t="shared" si="162"/>
        <v>0</v>
      </c>
      <c r="H434" s="402">
        <f t="shared" si="175"/>
        <v>0</v>
      </c>
      <c r="I434" s="319"/>
      <c r="J434" s="319"/>
      <c r="K434" s="319"/>
      <c r="L434" s="338"/>
      <c r="M434" s="750">
        <f t="shared" si="170"/>
        <v>0</v>
      </c>
      <c r="N434" s="1030"/>
      <c r="O434" s="1030"/>
      <c r="P434" s="1030"/>
      <c r="Q434" s="1030"/>
      <c r="R434" s="1034"/>
      <c r="S434" s="1025"/>
      <c r="T434" s="1025"/>
      <c r="U434" s="1025"/>
      <c r="V434" s="1044"/>
      <c r="W434" s="1044"/>
      <c r="X434" s="1026"/>
      <c r="Y434" s="1047"/>
      <c r="Z434" s="1026"/>
      <c r="AA434" s="1027"/>
      <c r="AB434" s="1028"/>
      <c r="AC434" s="1028"/>
      <c r="AD434" s="1028"/>
      <c r="AE434" s="1028"/>
      <c r="AF434" s="1029"/>
      <c r="AG434" s="1019"/>
      <c r="AH434" s="1048"/>
      <c r="AI434" s="337"/>
      <c r="AJ434" s="390">
        <f>SUM(AK434:AM434)</f>
        <v>0</v>
      </c>
      <c r="AK434" s="327"/>
      <c r="AL434" s="328"/>
      <c r="AM434" s="329"/>
      <c r="AN434" s="330" t="s">
        <v>97</v>
      </c>
      <c r="AO434" s="328" t="s">
        <v>97</v>
      </c>
      <c r="AP434" s="329" t="s">
        <v>97</v>
      </c>
      <c r="AQ434" s="330" t="s">
        <v>97</v>
      </c>
      <c r="AR434" s="328" t="s">
        <v>97</v>
      </c>
      <c r="AS434" s="328" t="s">
        <v>97</v>
      </c>
      <c r="AT434" s="328" t="s">
        <v>97</v>
      </c>
      <c r="AU434" s="329" t="s">
        <v>97</v>
      </c>
      <c r="AV434" s="152">
        <f t="shared" si="173"/>
        <v>0</v>
      </c>
      <c r="AW434" s="167"/>
      <c r="AX434" s="167"/>
      <c r="AY434" s="167"/>
      <c r="AZ434" s="167"/>
      <c r="BA434" s="167"/>
      <c r="BB434" s="167"/>
      <c r="BC434" s="167"/>
      <c r="BD434" s="167"/>
      <c r="BE434" s="130"/>
    </row>
    <row r="435" spans="1:57" ht="32.25" thickBot="1" x14ac:dyDescent="0.3">
      <c r="A435" s="1395"/>
      <c r="B435" s="1567"/>
      <c r="C435" s="1609"/>
      <c r="D435" s="710" t="s">
        <v>15</v>
      </c>
      <c r="E435" s="1301"/>
      <c r="F435" s="1304"/>
      <c r="G435" s="850">
        <f t="shared" si="162"/>
        <v>188</v>
      </c>
      <c r="H435" s="402">
        <f t="shared" si="175"/>
        <v>25</v>
      </c>
      <c r="I435" s="319">
        <v>9</v>
      </c>
      <c r="J435" s="319">
        <v>15</v>
      </c>
      <c r="K435" s="319">
        <v>1</v>
      </c>
      <c r="L435" s="338">
        <v>0</v>
      </c>
      <c r="M435" s="750">
        <f t="shared" si="170"/>
        <v>181</v>
      </c>
      <c r="N435" s="1030">
        <v>181</v>
      </c>
      <c r="O435" s="1030">
        <v>0</v>
      </c>
      <c r="P435" s="1030">
        <v>0</v>
      </c>
      <c r="Q435" s="1030">
        <v>0</v>
      </c>
      <c r="R435" s="1031">
        <v>0</v>
      </c>
      <c r="S435" s="1032">
        <v>60</v>
      </c>
      <c r="T435" s="1030">
        <v>0</v>
      </c>
      <c r="U435" s="1030">
        <v>0</v>
      </c>
      <c r="V435" s="1030">
        <v>118</v>
      </c>
      <c r="W435" s="1030">
        <v>3</v>
      </c>
      <c r="X435" s="1034">
        <v>0</v>
      </c>
      <c r="Y435" s="1025">
        <v>160</v>
      </c>
      <c r="Z435" s="1026">
        <v>21</v>
      </c>
      <c r="AA435" s="1027">
        <v>0</v>
      </c>
      <c r="AB435" s="1028">
        <v>46</v>
      </c>
      <c r="AC435" s="1028">
        <v>46</v>
      </c>
      <c r="AD435" s="1028">
        <v>0</v>
      </c>
      <c r="AE435" s="1028">
        <v>147</v>
      </c>
      <c r="AF435" s="1029">
        <v>19</v>
      </c>
      <c r="AG435" s="1019">
        <v>38.4</v>
      </c>
      <c r="AH435" s="838">
        <v>20</v>
      </c>
      <c r="AI435" s="325">
        <v>118.6</v>
      </c>
      <c r="AJ435" s="390">
        <f>SUM(AQ435:AU435)</f>
        <v>147</v>
      </c>
      <c r="AK435" s="327" t="s">
        <v>98</v>
      </c>
      <c r="AL435" s="328" t="s">
        <v>98</v>
      </c>
      <c r="AM435" s="329" t="s">
        <v>98</v>
      </c>
      <c r="AN435" s="330" t="s">
        <v>97</v>
      </c>
      <c r="AO435" s="328" t="s">
        <v>97</v>
      </c>
      <c r="AP435" s="329" t="s">
        <v>97</v>
      </c>
      <c r="AQ435" s="330">
        <v>6</v>
      </c>
      <c r="AR435" s="328">
        <v>7</v>
      </c>
      <c r="AS435" s="328">
        <v>51</v>
      </c>
      <c r="AT435" s="328">
        <v>75</v>
      </c>
      <c r="AU435" s="331">
        <v>8</v>
      </c>
      <c r="AV435" s="152">
        <f t="shared" si="173"/>
        <v>7</v>
      </c>
      <c r="AW435" s="404">
        <v>0</v>
      </c>
      <c r="AX435" s="404">
        <v>1</v>
      </c>
      <c r="AY435" s="404">
        <v>0</v>
      </c>
      <c r="AZ435" s="404">
        <v>0</v>
      </c>
      <c r="BA435" s="404">
        <v>3</v>
      </c>
      <c r="BB435" s="404">
        <v>1</v>
      </c>
      <c r="BC435" s="404">
        <v>1</v>
      </c>
      <c r="BD435" s="404">
        <v>1</v>
      </c>
      <c r="BE435" s="405">
        <v>0</v>
      </c>
    </row>
    <row r="436" spans="1:57" ht="32.25" thickBot="1" x14ac:dyDescent="0.3">
      <c r="A436" s="1395"/>
      <c r="B436" s="1579"/>
      <c r="C436" s="1619"/>
      <c r="D436" s="711" t="s">
        <v>491</v>
      </c>
      <c r="E436" s="1302"/>
      <c r="F436" s="1305"/>
      <c r="G436" s="851">
        <f t="shared" si="162"/>
        <v>0</v>
      </c>
      <c r="H436" s="160">
        <f t="shared" si="175"/>
        <v>0</v>
      </c>
      <c r="I436" s="92"/>
      <c r="J436" s="92"/>
      <c r="K436" s="92"/>
      <c r="L436" s="101"/>
      <c r="M436" s="210">
        <f t="shared" si="170"/>
        <v>0</v>
      </c>
      <c r="N436" s="1039"/>
      <c r="O436" s="1039"/>
      <c r="P436" s="1039"/>
      <c r="Q436" s="1039"/>
      <c r="R436" s="1040"/>
      <c r="S436" s="1052"/>
      <c r="T436" s="1052"/>
      <c r="U436" s="1052"/>
      <c r="V436" s="1039"/>
      <c r="W436" s="1039"/>
      <c r="X436" s="1040"/>
      <c r="Y436" s="1038"/>
      <c r="Z436" s="1040"/>
      <c r="AA436" s="1049"/>
      <c r="AB436" s="839"/>
      <c r="AC436" s="839"/>
      <c r="AD436" s="839"/>
      <c r="AE436" s="839"/>
      <c r="AF436" s="840"/>
      <c r="AG436" s="1049"/>
      <c r="AH436" s="1050"/>
      <c r="AI436" s="832"/>
      <c r="AJ436" s="170">
        <f>SUM(AQ436:AU436)</f>
        <v>0</v>
      </c>
      <c r="AK436" s="345" t="s">
        <v>97</v>
      </c>
      <c r="AL436" s="97" t="s">
        <v>97</v>
      </c>
      <c r="AM436" s="98" t="s">
        <v>97</v>
      </c>
      <c r="AN436" s="99" t="s">
        <v>97</v>
      </c>
      <c r="AO436" s="97" t="s">
        <v>98</v>
      </c>
      <c r="AP436" s="98" t="s">
        <v>98</v>
      </c>
      <c r="AQ436" s="100"/>
      <c r="AR436" s="92"/>
      <c r="AS436" s="92"/>
      <c r="AT436" s="92"/>
      <c r="AU436" s="93"/>
      <c r="AV436" s="171">
        <f t="shared" si="173"/>
        <v>0</v>
      </c>
      <c r="AW436" s="128"/>
      <c r="AX436" s="128"/>
      <c r="AY436" s="128"/>
      <c r="AZ436" s="128"/>
      <c r="BA436" s="128"/>
      <c r="BB436" s="128"/>
      <c r="BC436" s="128"/>
      <c r="BD436" s="128"/>
      <c r="BE436" s="129"/>
    </row>
    <row r="437" spans="1:57" ht="31.15" customHeight="1" x14ac:dyDescent="0.25">
      <c r="A437" s="1342" t="s">
        <v>542</v>
      </c>
      <c r="B437" s="1565" t="s">
        <v>723</v>
      </c>
      <c r="C437" s="1608" t="s">
        <v>384</v>
      </c>
      <c r="D437" s="709" t="s">
        <v>485</v>
      </c>
      <c r="E437" s="1300">
        <v>704</v>
      </c>
      <c r="F437" s="1303">
        <f>E437-SUM(M437:M446)</f>
        <v>25</v>
      </c>
      <c r="G437" s="852">
        <f t="shared" si="162"/>
        <v>56</v>
      </c>
      <c r="H437" s="147">
        <f>SUM(I437:L437)</f>
        <v>1</v>
      </c>
      <c r="I437" s="72">
        <v>1</v>
      </c>
      <c r="J437" s="72"/>
      <c r="K437" s="72"/>
      <c r="L437" s="75"/>
      <c r="M437" s="199">
        <f>IF(AND(SUM(N437:R437)=SUM(Y437:Z437),SUM(S437:X437)=SUM(Y437:Z437)),SUM(N437:R437),"ПЕРЕВІРТЕ ПРАВИЛЬНІСТЬ ДАНИХ")</f>
        <v>52</v>
      </c>
      <c r="N437" s="1020"/>
      <c r="O437" s="1020"/>
      <c r="P437" s="1020">
        <v>4</v>
      </c>
      <c r="Q437" s="1020"/>
      <c r="R437" s="1024">
        <v>48</v>
      </c>
      <c r="S437" s="1025">
        <v>4</v>
      </c>
      <c r="T437" s="1025"/>
      <c r="U437" s="1025"/>
      <c r="V437" s="1025">
        <v>39</v>
      </c>
      <c r="W437" s="1025">
        <v>5</v>
      </c>
      <c r="X437" s="1025">
        <v>4</v>
      </c>
      <c r="Y437" s="1022">
        <v>49</v>
      </c>
      <c r="Z437" s="1024">
        <v>3</v>
      </c>
      <c r="AA437" s="1045"/>
      <c r="AB437" s="835">
        <v>8</v>
      </c>
      <c r="AC437" s="835">
        <v>7</v>
      </c>
      <c r="AD437" s="835">
        <v>2</v>
      </c>
      <c r="AE437" s="835">
        <v>16</v>
      </c>
      <c r="AF437" s="836">
        <v>4</v>
      </c>
      <c r="AG437" s="1045">
        <v>40</v>
      </c>
      <c r="AH437" s="835">
        <v>17</v>
      </c>
      <c r="AI437" s="72">
        <v>9</v>
      </c>
      <c r="AJ437" s="151">
        <f>SUM(AN437:AP437)</f>
        <v>52</v>
      </c>
      <c r="AK437" s="76" t="s">
        <v>97</v>
      </c>
      <c r="AL437" s="77" t="s">
        <v>97</v>
      </c>
      <c r="AM437" s="78" t="s">
        <v>97</v>
      </c>
      <c r="AN437" s="74">
        <v>5</v>
      </c>
      <c r="AO437" s="72">
        <v>47</v>
      </c>
      <c r="AP437" s="73"/>
      <c r="AQ437" s="79" t="s">
        <v>97</v>
      </c>
      <c r="AR437" s="77" t="s">
        <v>97</v>
      </c>
      <c r="AS437" s="77" t="s">
        <v>97</v>
      </c>
      <c r="AT437" s="77" t="s">
        <v>97</v>
      </c>
      <c r="AU437" s="78" t="s">
        <v>97</v>
      </c>
      <c r="AV437" s="152">
        <f>SUM(AW437:BE437)</f>
        <v>4</v>
      </c>
      <c r="AW437" s="120"/>
      <c r="AX437" s="120"/>
      <c r="AY437" s="120"/>
      <c r="AZ437" s="120">
        <v>1</v>
      </c>
      <c r="BA437" s="120">
        <v>1</v>
      </c>
      <c r="BB437" s="120"/>
      <c r="BC437" s="120">
        <v>1</v>
      </c>
      <c r="BD437" s="120">
        <v>1</v>
      </c>
      <c r="BE437" s="121"/>
    </row>
    <row r="438" spans="1:57" ht="47.25" x14ac:dyDescent="0.25">
      <c r="A438" s="1343"/>
      <c r="B438" s="1567"/>
      <c r="C438" s="1609"/>
      <c r="D438" s="710" t="s">
        <v>490</v>
      </c>
      <c r="E438" s="1301"/>
      <c r="F438" s="1304"/>
      <c r="G438" s="850">
        <f t="shared" si="162"/>
        <v>0</v>
      </c>
      <c r="H438" s="402">
        <f>SUM(I438:L438)</f>
        <v>0</v>
      </c>
      <c r="I438" s="319"/>
      <c r="J438" s="319"/>
      <c r="K438" s="319"/>
      <c r="L438" s="338"/>
      <c r="M438" s="750">
        <f t="shared" ref="M438:M441" si="177">IF(AND(SUM(N438:R438)=SUM(Y438:Z438),SUM(S438:X438)=SUM(Y438:Z438)),SUM(N438:R438),"ПЕРЕВІРТЕ ПРАВИЛЬНІСТЬ ДАНИХ")</f>
        <v>0</v>
      </c>
      <c r="N438" s="1030"/>
      <c r="O438" s="1030"/>
      <c r="P438" s="1030"/>
      <c r="Q438" s="1030"/>
      <c r="R438" s="1026"/>
      <c r="S438" s="1025"/>
      <c r="T438" s="1025"/>
      <c r="U438" s="1025"/>
      <c r="V438" s="1025"/>
      <c r="W438" s="1025"/>
      <c r="X438" s="1025"/>
      <c r="Y438" s="1047"/>
      <c r="Z438" s="1026"/>
      <c r="AA438" s="1027"/>
      <c r="AB438" s="1028"/>
      <c r="AC438" s="1028"/>
      <c r="AD438" s="1028"/>
      <c r="AE438" s="1028"/>
      <c r="AF438" s="1029"/>
      <c r="AG438" s="1019"/>
      <c r="AH438" s="837"/>
      <c r="AI438" s="319"/>
      <c r="AJ438" s="390">
        <f>SUM(AN438:AP438)</f>
        <v>0</v>
      </c>
      <c r="AK438" s="327" t="s">
        <v>98</v>
      </c>
      <c r="AL438" s="328" t="s">
        <v>98</v>
      </c>
      <c r="AM438" s="329" t="s">
        <v>98</v>
      </c>
      <c r="AN438" s="330"/>
      <c r="AO438" s="328"/>
      <c r="AP438" s="329"/>
      <c r="AQ438" s="330" t="s">
        <v>97</v>
      </c>
      <c r="AR438" s="328" t="s">
        <v>97</v>
      </c>
      <c r="AS438" s="328" t="s">
        <v>97</v>
      </c>
      <c r="AT438" s="328" t="s">
        <v>97</v>
      </c>
      <c r="AU438" s="329" t="s">
        <v>97</v>
      </c>
      <c r="AV438" s="391">
        <f t="shared" ref="AV438:AV451" si="178">SUM(AW438:BE438)</f>
        <v>0</v>
      </c>
      <c r="AW438" s="404"/>
      <c r="AX438" s="404"/>
      <c r="AY438" s="404"/>
      <c r="AZ438" s="404"/>
      <c r="BA438" s="404"/>
      <c r="BB438" s="404"/>
      <c r="BC438" s="404"/>
      <c r="BD438" s="404"/>
      <c r="BE438" s="405"/>
    </row>
    <row r="439" spans="1:57" ht="31.5" x14ac:dyDescent="0.25">
      <c r="A439" s="1343"/>
      <c r="B439" s="1567"/>
      <c r="C439" s="1609"/>
      <c r="D439" s="710" t="s">
        <v>486</v>
      </c>
      <c r="E439" s="1301"/>
      <c r="F439" s="1304"/>
      <c r="G439" s="850">
        <f t="shared" si="162"/>
        <v>23</v>
      </c>
      <c r="H439" s="402">
        <f t="shared" ref="H439:H451" si="179">SUM(I439:L439)</f>
        <v>0</v>
      </c>
      <c r="I439" s="319"/>
      <c r="J439" s="319"/>
      <c r="K439" s="319"/>
      <c r="L439" s="338"/>
      <c r="M439" s="750">
        <f t="shared" si="177"/>
        <v>22</v>
      </c>
      <c r="N439" s="1030"/>
      <c r="O439" s="1030">
        <v>22</v>
      </c>
      <c r="P439" s="1035"/>
      <c r="Q439" s="1030"/>
      <c r="R439" s="1034"/>
      <c r="S439" s="1025"/>
      <c r="T439" s="1025"/>
      <c r="U439" s="1025">
        <v>22</v>
      </c>
      <c r="V439" s="1025"/>
      <c r="W439" s="1025"/>
      <c r="X439" s="1025"/>
      <c r="Y439" s="1047">
        <v>21</v>
      </c>
      <c r="Z439" s="1026">
        <v>1</v>
      </c>
      <c r="AA439" s="1027"/>
      <c r="AB439" s="1028">
        <v>2</v>
      </c>
      <c r="AC439" s="1028">
        <v>1</v>
      </c>
      <c r="AD439" s="1028">
        <v>2</v>
      </c>
      <c r="AE439" s="1028">
        <v>11</v>
      </c>
      <c r="AF439" s="1029">
        <v>1</v>
      </c>
      <c r="AG439" s="1019">
        <v>39</v>
      </c>
      <c r="AH439" s="837">
        <v>16</v>
      </c>
      <c r="AI439" s="319">
        <v>116.4</v>
      </c>
      <c r="AJ439" s="390">
        <f>SUM(AK439:AM439)</f>
        <v>22</v>
      </c>
      <c r="AK439" s="327">
        <v>15</v>
      </c>
      <c r="AL439" s="328">
        <v>7</v>
      </c>
      <c r="AM439" s="329"/>
      <c r="AN439" s="330" t="s">
        <v>97</v>
      </c>
      <c r="AO439" s="328" t="s">
        <v>97</v>
      </c>
      <c r="AP439" s="329" t="s">
        <v>97</v>
      </c>
      <c r="AQ439" s="330" t="s">
        <v>97</v>
      </c>
      <c r="AR439" s="328" t="s">
        <v>97</v>
      </c>
      <c r="AS439" s="328" t="s">
        <v>97</v>
      </c>
      <c r="AT439" s="328" t="s">
        <v>97</v>
      </c>
      <c r="AU439" s="329" t="s">
        <v>97</v>
      </c>
      <c r="AV439" s="391">
        <f t="shared" si="178"/>
        <v>1</v>
      </c>
      <c r="AW439" s="404"/>
      <c r="AX439" s="404"/>
      <c r="AY439" s="404"/>
      <c r="AZ439" s="404"/>
      <c r="BA439" s="404"/>
      <c r="BB439" s="404"/>
      <c r="BC439" s="404">
        <v>1</v>
      </c>
      <c r="BD439" s="404"/>
      <c r="BE439" s="405"/>
    </row>
    <row r="440" spans="1:57" ht="31.5" x14ac:dyDescent="0.25">
      <c r="A440" s="1343"/>
      <c r="B440" s="1567"/>
      <c r="C440" s="1609"/>
      <c r="D440" s="710" t="s">
        <v>15</v>
      </c>
      <c r="E440" s="1301"/>
      <c r="F440" s="1304"/>
      <c r="G440" s="850">
        <f t="shared" si="162"/>
        <v>230</v>
      </c>
      <c r="H440" s="402">
        <f t="shared" si="179"/>
        <v>16</v>
      </c>
      <c r="I440" s="319">
        <v>16</v>
      </c>
      <c r="J440" s="319"/>
      <c r="K440" s="319"/>
      <c r="L440" s="338"/>
      <c r="M440" s="750">
        <f t="shared" si="177"/>
        <v>218</v>
      </c>
      <c r="N440" s="1030"/>
      <c r="O440" s="1030"/>
      <c r="P440" s="1030">
        <v>7</v>
      </c>
      <c r="Q440" s="1030"/>
      <c r="R440" s="1034">
        <v>211</v>
      </c>
      <c r="S440" s="1025">
        <v>26</v>
      </c>
      <c r="T440" s="1025"/>
      <c r="U440" s="1025"/>
      <c r="V440" s="1025">
        <v>178</v>
      </c>
      <c r="W440" s="1025">
        <v>7</v>
      </c>
      <c r="X440" s="1025">
        <v>7</v>
      </c>
      <c r="Y440" s="1047">
        <v>191</v>
      </c>
      <c r="Z440" s="1026">
        <v>27</v>
      </c>
      <c r="AA440" s="1027"/>
      <c r="AB440" s="1028">
        <v>40</v>
      </c>
      <c r="AC440" s="1028">
        <v>32</v>
      </c>
      <c r="AD440" s="1028">
        <v>11</v>
      </c>
      <c r="AE440" s="1028">
        <v>104</v>
      </c>
      <c r="AF440" s="1029">
        <v>33</v>
      </c>
      <c r="AG440" s="1019">
        <v>40</v>
      </c>
      <c r="AH440" s="837">
        <v>18</v>
      </c>
      <c r="AI440" s="319">
        <v>90</v>
      </c>
      <c r="AJ440" s="390">
        <f>SUM(AQ440:AU440)</f>
        <v>218</v>
      </c>
      <c r="AK440" s="327" t="s">
        <v>98</v>
      </c>
      <c r="AL440" s="328" t="s">
        <v>98</v>
      </c>
      <c r="AM440" s="329" t="s">
        <v>98</v>
      </c>
      <c r="AN440" s="330" t="s">
        <v>97</v>
      </c>
      <c r="AO440" s="328" t="s">
        <v>97</v>
      </c>
      <c r="AP440" s="329" t="s">
        <v>97</v>
      </c>
      <c r="AQ440" s="330">
        <v>20</v>
      </c>
      <c r="AR440" s="328">
        <v>118</v>
      </c>
      <c r="AS440" s="328">
        <v>79</v>
      </c>
      <c r="AT440" s="328">
        <v>1</v>
      </c>
      <c r="AU440" s="329"/>
      <c r="AV440" s="391">
        <f t="shared" si="178"/>
        <v>12</v>
      </c>
      <c r="AW440" s="404"/>
      <c r="AX440" s="404">
        <v>1</v>
      </c>
      <c r="AY440" s="404">
        <v>1</v>
      </c>
      <c r="AZ440" s="404"/>
      <c r="BA440" s="404">
        <v>3</v>
      </c>
      <c r="BB440" s="404"/>
      <c r="BC440" s="404">
        <v>1</v>
      </c>
      <c r="BD440" s="404">
        <v>5</v>
      </c>
      <c r="BE440" s="405">
        <v>1</v>
      </c>
    </row>
    <row r="441" spans="1:57" ht="32.25" thickBot="1" x14ac:dyDescent="0.3">
      <c r="A441" s="1343"/>
      <c r="B441" s="1577"/>
      <c r="C441" s="1610"/>
      <c r="D441" s="1657" t="s">
        <v>491</v>
      </c>
      <c r="E441" s="1301"/>
      <c r="F441" s="1304"/>
      <c r="G441" s="851">
        <f t="shared" si="162"/>
        <v>0</v>
      </c>
      <c r="H441" s="160">
        <f t="shared" si="179"/>
        <v>0</v>
      </c>
      <c r="I441" s="92"/>
      <c r="J441" s="92"/>
      <c r="K441" s="92"/>
      <c r="L441" s="101"/>
      <c r="M441" s="210">
        <f t="shared" si="177"/>
        <v>0</v>
      </c>
      <c r="N441" s="1039"/>
      <c r="O441" s="1039"/>
      <c r="P441" s="1039"/>
      <c r="Q441" s="1039"/>
      <c r="R441" s="1040"/>
      <c r="S441" s="1041"/>
      <c r="T441" s="1041"/>
      <c r="U441" s="1041"/>
      <c r="V441" s="1030"/>
      <c r="W441" s="1030"/>
      <c r="X441" s="1034"/>
      <c r="Y441" s="1032"/>
      <c r="Z441" s="1034"/>
      <c r="AA441" s="1019"/>
      <c r="AB441" s="837"/>
      <c r="AC441" s="837"/>
      <c r="AD441" s="837"/>
      <c r="AE441" s="837"/>
      <c r="AF441" s="838"/>
      <c r="AG441" s="1049"/>
      <c r="AH441" s="1050"/>
      <c r="AI441" s="831"/>
      <c r="AJ441" s="170">
        <f>SUM(AQ441:AU441)</f>
        <v>0</v>
      </c>
      <c r="AK441" s="345" t="s">
        <v>97</v>
      </c>
      <c r="AL441" s="97" t="s">
        <v>97</v>
      </c>
      <c r="AM441" s="98" t="s">
        <v>97</v>
      </c>
      <c r="AN441" s="99" t="s">
        <v>97</v>
      </c>
      <c r="AO441" s="97" t="s">
        <v>98</v>
      </c>
      <c r="AP441" s="98" t="s">
        <v>98</v>
      </c>
      <c r="AQ441" s="100"/>
      <c r="AR441" s="92"/>
      <c r="AS441" s="92"/>
      <c r="AT441" s="92"/>
      <c r="AU441" s="93"/>
      <c r="AV441" s="165">
        <f t="shared" si="178"/>
        <v>0</v>
      </c>
      <c r="AW441" s="404"/>
      <c r="AX441" s="404"/>
      <c r="AY441" s="404"/>
      <c r="AZ441" s="404"/>
      <c r="BA441" s="404"/>
      <c r="BB441" s="404"/>
      <c r="BC441" s="404"/>
      <c r="BD441" s="404"/>
      <c r="BE441" s="405"/>
    </row>
    <row r="442" spans="1:57" ht="31.15" customHeight="1" thickBot="1" x14ac:dyDescent="0.3">
      <c r="A442" s="1343"/>
      <c r="B442" s="1565" t="s">
        <v>724</v>
      </c>
      <c r="C442" s="1608" t="s">
        <v>384</v>
      </c>
      <c r="D442" s="709" t="s">
        <v>485</v>
      </c>
      <c r="E442" s="1301"/>
      <c r="F442" s="1304"/>
      <c r="G442" s="852">
        <f t="shared" si="162"/>
        <v>91</v>
      </c>
      <c r="H442" s="147">
        <f t="shared" si="179"/>
        <v>1</v>
      </c>
      <c r="I442" s="72">
        <v>1</v>
      </c>
      <c r="J442" s="72"/>
      <c r="K442" s="72"/>
      <c r="L442" s="75"/>
      <c r="M442" s="199">
        <f t="shared" ref="M442:M486" si="180">IF(AND(SUM(N442:R442)=SUM(Y442:Z442),SUM(S442:X442)=SUM(Y442:Z442)),SUM(N442:R442),"ПЕРЕВІРТЕ ПРАВИЛЬНІСТЬ ДАНИХ")</f>
        <v>89</v>
      </c>
      <c r="N442" s="1020"/>
      <c r="O442" s="1020"/>
      <c r="P442" s="1020"/>
      <c r="Q442" s="1020"/>
      <c r="R442" s="1024">
        <v>89</v>
      </c>
      <c r="S442" s="1051">
        <v>4</v>
      </c>
      <c r="T442" s="1020"/>
      <c r="U442" s="1020"/>
      <c r="V442" s="1020">
        <v>85</v>
      </c>
      <c r="W442" s="1020"/>
      <c r="X442" s="1024"/>
      <c r="Y442" s="1022">
        <v>82</v>
      </c>
      <c r="Z442" s="1024">
        <v>7</v>
      </c>
      <c r="AA442" s="1045"/>
      <c r="AB442" s="835">
        <v>10</v>
      </c>
      <c r="AC442" s="835">
        <v>10</v>
      </c>
      <c r="AD442" s="835">
        <v>9</v>
      </c>
      <c r="AE442" s="835">
        <v>24</v>
      </c>
      <c r="AF442" s="836">
        <v>11</v>
      </c>
      <c r="AG442" s="1045">
        <v>39.1</v>
      </c>
      <c r="AH442" s="835">
        <v>16.899999999999999</v>
      </c>
      <c r="AI442" s="72">
        <v>9.8000000000000007</v>
      </c>
      <c r="AJ442" s="151">
        <f>SUM(AN442:AP442)</f>
        <v>89</v>
      </c>
      <c r="AK442" s="76" t="s">
        <v>97</v>
      </c>
      <c r="AL442" s="77" t="s">
        <v>97</v>
      </c>
      <c r="AM442" s="78" t="s">
        <v>97</v>
      </c>
      <c r="AN442" s="74">
        <v>3</v>
      </c>
      <c r="AO442" s="72">
        <v>86</v>
      </c>
      <c r="AP442" s="73"/>
      <c r="AQ442" s="79" t="s">
        <v>97</v>
      </c>
      <c r="AR442" s="77" t="s">
        <v>97</v>
      </c>
      <c r="AS442" s="77" t="s">
        <v>97</v>
      </c>
      <c r="AT442" s="77" t="s">
        <v>97</v>
      </c>
      <c r="AU442" s="78" t="s">
        <v>97</v>
      </c>
      <c r="AV442" s="166">
        <f t="shared" si="178"/>
        <v>2</v>
      </c>
      <c r="AW442" s="120"/>
      <c r="AX442" s="120"/>
      <c r="AY442" s="120"/>
      <c r="AZ442" s="120"/>
      <c r="BA442" s="120">
        <v>2</v>
      </c>
      <c r="BB442" s="120"/>
      <c r="BC442" s="120"/>
      <c r="BD442" s="120"/>
      <c r="BE442" s="121"/>
    </row>
    <row r="443" spans="1:57" ht="48" thickBot="1" x14ac:dyDescent="0.3">
      <c r="A443" s="1343"/>
      <c r="B443" s="1567"/>
      <c r="C443" s="1609"/>
      <c r="D443" s="710" t="s">
        <v>490</v>
      </c>
      <c r="E443" s="1301"/>
      <c r="F443" s="1304"/>
      <c r="G443" s="850">
        <f t="shared" si="162"/>
        <v>0</v>
      </c>
      <c r="H443" s="402">
        <f t="shared" si="179"/>
        <v>0</v>
      </c>
      <c r="I443" s="319"/>
      <c r="J443" s="319"/>
      <c r="K443" s="319"/>
      <c r="L443" s="338"/>
      <c r="M443" s="750">
        <f t="shared" si="180"/>
        <v>0</v>
      </c>
      <c r="N443" s="1030"/>
      <c r="O443" s="1030"/>
      <c r="P443" s="1030"/>
      <c r="Q443" s="1030"/>
      <c r="R443" s="1034"/>
      <c r="S443" s="1041"/>
      <c r="T443" s="1033"/>
      <c r="U443" s="1033"/>
      <c r="V443" s="1044"/>
      <c r="W443" s="1030"/>
      <c r="X443" s="1034"/>
      <c r="Y443" s="1047"/>
      <c r="Z443" s="1026"/>
      <c r="AA443" s="1027"/>
      <c r="AB443" s="1028"/>
      <c r="AC443" s="1028"/>
      <c r="AD443" s="1028"/>
      <c r="AE443" s="1028"/>
      <c r="AF443" s="1029"/>
      <c r="AG443" s="1019"/>
      <c r="AH443" s="837"/>
      <c r="AI443" s="319"/>
      <c r="AJ443" s="390">
        <f>SUM(AN443:AP443)</f>
        <v>0</v>
      </c>
      <c r="AK443" s="327" t="s">
        <v>98</v>
      </c>
      <c r="AL443" s="328" t="s">
        <v>98</v>
      </c>
      <c r="AM443" s="329" t="s">
        <v>98</v>
      </c>
      <c r="AN443" s="330"/>
      <c r="AO443" s="328"/>
      <c r="AP443" s="329"/>
      <c r="AQ443" s="330" t="s">
        <v>97</v>
      </c>
      <c r="AR443" s="328" t="s">
        <v>97</v>
      </c>
      <c r="AS443" s="328" t="s">
        <v>97</v>
      </c>
      <c r="AT443" s="328" t="s">
        <v>97</v>
      </c>
      <c r="AU443" s="329" t="s">
        <v>97</v>
      </c>
      <c r="AV443" s="168">
        <f t="shared" si="178"/>
        <v>0</v>
      </c>
      <c r="AW443" s="404"/>
      <c r="AX443" s="404"/>
      <c r="AY443" s="404"/>
      <c r="AZ443" s="404"/>
      <c r="BA443" s="404"/>
      <c r="BB443" s="404"/>
      <c r="BC443" s="404"/>
      <c r="BD443" s="404"/>
      <c r="BE443" s="405"/>
    </row>
    <row r="444" spans="1:57" ht="32.25" thickBot="1" x14ac:dyDescent="0.3">
      <c r="A444" s="1343"/>
      <c r="B444" s="1567"/>
      <c r="C444" s="1609"/>
      <c r="D444" s="710" t="s">
        <v>486</v>
      </c>
      <c r="E444" s="1301"/>
      <c r="F444" s="1304"/>
      <c r="G444" s="850">
        <f t="shared" si="162"/>
        <v>22</v>
      </c>
      <c r="H444" s="402">
        <f t="shared" si="179"/>
        <v>0</v>
      </c>
      <c r="I444" s="319"/>
      <c r="J444" s="319"/>
      <c r="K444" s="319"/>
      <c r="L444" s="338"/>
      <c r="M444" s="750">
        <f t="shared" si="180"/>
        <v>22</v>
      </c>
      <c r="N444" s="1030"/>
      <c r="O444" s="1030">
        <v>22</v>
      </c>
      <c r="P444" s="1035"/>
      <c r="Q444" s="392"/>
      <c r="R444" s="1034"/>
      <c r="S444" s="1041"/>
      <c r="T444" s="1030"/>
      <c r="U444" s="1030">
        <v>22</v>
      </c>
      <c r="V444" s="1030"/>
      <c r="W444" s="1030"/>
      <c r="X444" s="1034"/>
      <c r="Y444" s="1047">
        <v>21</v>
      </c>
      <c r="Z444" s="1026">
        <v>1</v>
      </c>
      <c r="AA444" s="1027"/>
      <c r="AB444" s="1028">
        <v>2</v>
      </c>
      <c r="AC444" s="1028">
        <v>2</v>
      </c>
      <c r="AD444" s="1028"/>
      <c r="AE444" s="1028"/>
      <c r="AF444" s="1029"/>
      <c r="AG444" s="1019"/>
      <c r="AH444" s="837"/>
      <c r="AI444" s="319">
        <v>84.36</v>
      </c>
      <c r="AJ444" s="390">
        <f>SUM(AK444:AM444)</f>
        <v>22</v>
      </c>
      <c r="AK444" s="327">
        <v>8</v>
      </c>
      <c r="AL444" s="328">
        <v>14</v>
      </c>
      <c r="AM444" s="329"/>
      <c r="AN444" s="330" t="s">
        <v>97</v>
      </c>
      <c r="AO444" s="328" t="s">
        <v>97</v>
      </c>
      <c r="AP444" s="329" t="s">
        <v>97</v>
      </c>
      <c r="AQ444" s="330" t="s">
        <v>97</v>
      </c>
      <c r="AR444" s="328" t="s">
        <v>97</v>
      </c>
      <c r="AS444" s="328" t="s">
        <v>97</v>
      </c>
      <c r="AT444" s="328" t="s">
        <v>97</v>
      </c>
      <c r="AU444" s="329" t="s">
        <v>97</v>
      </c>
      <c r="AV444" s="168">
        <f t="shared" si="178"/>
        <v>0</v>
      </c>
      <c r="AW444" s="404"/>
      <c r="AX444" s="404"/>
      <c r="AY444" s="404"/>
      <c r="AZ444" s="404"/>
      <c r="BA444" s="404"/>
      <c r="BB444" s="404"/>
      <c r="BC444" s="404"/>
      <c r="BD444" s="404"/>
      <c r="BE444" s="405"/>
    </row>
    <row r="445" spans="1:57" ht="32.25" thickBot="1" x14ac:dyDescent="0.3">
      <c r="A445" s="1343"/>
      <c r="B445" s="1567"/>
      <c r="C445" s="1609"/>
      <c r="D445" s="710" t="s">
        <v>15</v>
      </c>
      <c r="E445" s="1301"/>
      <c r="F445" s="1304"/>
      <c r="G445" s="850">
        <f t="shared" si="162"/>
        <v>285</v>
      </c>
      <c r="H445" s="402">
        <f t="shared" si="179"/>
        <v>9</v>
      </c>
      <c r="I445" s="319">
        <v>9</v>
      </c>
      <c r="J445" s="319"/>
      <c r="K445" s="319"/>
      <c r="L445" s="338"/>
      <c r="M445" s="750">
        <f t="shared" si="180"/>
        <v>276</v>
      </c>
      <c r="N445" s="1030"/>
      <c r="O445" s="1030"/>
      <c r="P445" s="1030">
        <v>6</v>
      </c>
      <c r="Q445" s="1030"/>
      <c r="R445" s="1034">
        <v>270</v>
      </c>
      <c r="S445" s="1041">
        <v>15</v>
      </c>
      <c r="T445" s="1030"/>
      <c r="U445" s="1030"/>
      <c r="V445" s="1030">
        <v>255</v>
      </c>
      <c r="W445" s="1030"/>
      <c r="X445" s="1034">
        <v>6</v>
      </c>
      <c r="Y445" s="1047">
        <v>230</v>
      </c>
      <c r="Z445" s="1026">
        <v>46</v>
      </c>
      <c r="AA445" s="1027"/>
      <c r="AB445" s="1028">
        <v>21</v>
      </c>
      <c r="AC445" s="1028">
        <v>21</v>
      </c>
      <c r="AD445" s="1028">
        <v>12</v>
      </c>
      <c r="AE445" s="1028">
        <v>42</v>
      </c>
      <c r="AF445" s="1029">
        <v>17</v>
      </c>
      <c r="AG445" s="1019">
        <v>39.9</v>
      </c>
      <c r="AH445" s="837">
        <v>17.5</v>
      </c>
      <c r="AI445" s="319">
        <v>97.1</v>
      </c>
      <c r="AJ445" s="390">
        <f>SUM(AQ445:AU445)</f>
        <v>276</v>
      </c>
      <c r="AK445" s="327" t="s">
        <v>98</v>
      </c>
      <c r="AL445" s="328" t="s">
        <v>98</v>
      </c>
      <c r="AM445" s="329" t="s">
        <v>98</v>
      </c>
      <c r="AN445" s="330" t="s">
        <v>97</v>
      </c>
      <c r="AO445" s="328" t="s">
        <v>97</v>
      </c>
      <c r="AP445" s="329" t="s">
        <v>97</v>
      </c>
      <c r="AQ445" s="330">
        <v>12</v>
      </c>
      <c r="AR445" s="328">
        <v>32</v>
      </c>
      <c r="AS445" s="328">
        <v>213</v>
      </c>
      <c r="AT445" s="328">
        <v>17</v>
      </c>
      <c r="AU445" s="329">
        <v>2</v>
      </c>
      <c r="AV445" s="168">
        <f t="shared" si="178"/>
        <v>9</v>
      </c>
      <c r="AW445" s="404"/>
      <c r="AX445" s="404"/>
      <c r="AY445" s="404">
        <v>1</v>
      </c>
      <c r="AZ445" s="404"/>
      <c r="BA445" s="404">
        <v>6</v>
      </c>
      <c r="BB445" s="404"/>
      <c r="BC445" s="404">
        <v>1</v>
      </c>
      <c r="BD445" s="404">
        <v>1</v>
      </c>
      <c r="BE445" s="405"/>
    </row>
    <row r="446" spans="1:57" ht="32.25" thickBot="1" x14ac:dyDescent="0.3">
      <c r="A446" s="1343"/>
      <c r="B446" s="1577"/>
      <c r="C446" s="1610"/>
      <c r="D446" s="1657" t="s">
        <v>491</v>
      </c>
      <c r="E446" s="1302"/>
      <c r="F446" s="1305"/>
      <c r="G446" s="851">
        <f t="shared" si="162"/>
        <v>0</v>
      </c>
      <c r="H446" s="160">
        <f t="shared" si="179"/>
        <v>0</v>
      </c>
      <c r="I446" s="92"/>
      <c r="J446" s="92"/>
      <c r="K446" s="92"/>
      <c r="L446" s="101"/>
      <c r="M446" s="210">
        <f t="shared" si="180"/>
        <v>0</v>
      </c>
      <c r="N446" s="1039"/>
      <c r="O446" s="1039"/>
      <c r="P446" s="1039"/>
      <c r="Q446" s="1039"/>
      <c r="R446" s="1040"/>
      <c r="S446" s="1052"/>
      <c r="T446" s="1039"/>
      <c r="U446" s="1039"/>
      <c r="V446" s="1030"/>
      <c r="W446" s="1039"/>
      <c r="X446" s="1040"/>
      <c r="Y446" s="1032"/>
      <c r="Z446" s="1034"/>
      <c r="AA446" s="1019"/>
      <c r="AB446" s="837"/>
      <c r="AC446" s="837"/>
      <c r="AD446" s="837"/>
      <c r="AE446" s="837"/>
      <c r="AF446" s="838"/>
      <c r="AG446" s="1042"/>
      <c r="AH446" s="1055"/>
      <c r="AI446" s="344"/>
      <c r="AJ446" s="393">
        <f>SUM(AQ446:AU446)</f>
        <v>0</v>
      </c>
      <c r="AK446" s="345" t="s">
        <v>97</v>
      </c>
      <c r="AL446" s="97" t="s">
        <v>97</v>
      </c>
      <c r="AM446" s="98" t="s">
        <v>97</v>
      </c>
      <c r="AN446" s="99" t="s">
        <v>97</v>
      </c>
      <c r="AO446" s="97" t="s">
        <v>98</v>
      </c>
      <c r="AP446" s="98" t="s">
        <v>98</v>
      </c>
      <c r="AQ446" s="100"/>
      <c r="AR446" s="92"/>
      <c r="AS446" s="92"/>
      <c r="AT446" s="92"/>
      <c r="AU446" s="93"/>
      <c r="AV446" s="168">
        <f t="shared" si="178"/>
        <v>0</v>
      </c>
      <c r="AW446" s="128"/>
      <c r="AX446" s="128"/>
      <c r="AY446" s="128"/>
      <c r="AZ446" s="128"/>
      <c r="BA446" s="128"/>
      <c r="BB446" s="128"/>
      <c r="BC446" s="128"/>
      <c r="BD446" s="128"/>
      <c r="BE446" s="129"/>
    </row>
    <row r="447" spans="1:57" ht="31.9" customHeight="1" thickBot="1" x14ac:dyDescent="0.3">
      <c r="A447" s="1343"/>
      <c r="B447" s="1565" t="s">
        <v>604</v>
      </c>
      <c r="C447" s="1608" t="s">
        <v>385</v>
      </c>
      <c r="D447" s="709" t="s">
        <v>485</v>
      </c>
      <c r="E447" s="1300">
        <v>95</v>
      </c>
      <c r="F447" s="1303">
        <f>E447-SUM(M447:M456)</f>
        <v>-1</v>
      </c>
      <c r="G447" s="852">
        <f t="shared" si="162"/>
        <v>0</v>
      </c>
      <c r="H447" s="147">
        <f t="shared" si="179"/>
        <v>0</v>
      </c>
      <c r="I447" s="72"/>
      <c r="J447" s="72"/>
      <c r="K447" s="72"/>
      <c r="L447" s="75"/>
      <c r="M447" s="199">
        <f t="shared" si="180"/>
        <v>0</v>
      </c>
      <c r="N447" s="1020"/>
      <c r="O447" s="1020"/>
      <c r="P447" s="1020"/>
      <c r="Q447" s="1020"/>
      <c r="R447" s="1024"/>
      <c r="S447" s="1051"/>
      <c r="T447" s="1051"/>
      <c r="U447" s="1051"/>
      <c r="V447" s="1020"/>
      <c r="W447" s="1020"/>
      <c r="X447" s="1024"/>
      <c r="Y447" s="1022"/>
      <c r="Z447" s="1024"/>
      <c r="AA447" s="1045"/>
      <c r="AB447" s="835"/>
      <c r="AC447" s="835"/>
      <c r="AD447" s="835"/>
      <c r="AE447" s="835"/>
      <c r="AF447" s="836"/>
      <c r="AG447" s="1045"/>
      <c r="AH447" s="1046"/>
      <c r="AI447" s="143"/>
      <c r="AJ447" s="151">
        <f>SUM(AN447:AP447)</f>
        <v>0</v>
      </c>
      <c r="AK447" s="76" t="s">
        <v>97</v>
      </c>
      <c r="AL447" s="77" t="s">
        <v>97</v>
      </c>
      <c r="AM447" s="78" t="s">
        <v>97</v>
      </c>
      <c r="AN447" s="74"/>
      <c r="AO447" s="72"/>
      <c r="AP447" s="73"/>
      <c r="AQ447" s="79" t="s">
        <v>97</v>
      </c>
      <c r="AR447" s="77" t="s">
        <v>97</v>
      </c>
      <c r="AS447" s="77" t="s">
        <v>97</v>
      </c>
      <c r="AT447" s="77" t="s">
        <v>97</v>
      </c>
      <c r="AU447" s="78" t="s">
        <v>97</v>
      </c>
      <c r="AV447" s="152">
        <f t="shared" si="178"/>
        <v>0</v>
      </c>
      <c r="AW447" s="120"/>
      <c r="AX447" s="120"/>
      <c r="AY447" s="120"/>
      <c r="AZ447" s="120"/>
      <c r="BA447" s="120"/>
      <c r="BB447" s="120"/>
      <c r="BC447" s="120"/>
      <c r="BD447" s="120"/>
      <c r="BE447" s="121"/>
    </row>
    <row r="448" spans="1:57" ht="48" thickBot="1" x14ac:dyDescent="0.3">
      <c r="A448" s="1343"/>
      <c r="B448" s="1567"/>
      <c r="C448" s="1609"/>
      <c r="D448" s="710" t="s">
        <v>490</v>
      </c>
      <c r="E448" s="1301"/>
      <c r="F448" s="1304"/>
      <c r="G448" s="850">
        <f t="shared" si="162"/>
        <v>0</v>
      </c>
      <c r="H448" s="402">
        <f t="shared" si="179"/>
        <v>0</v>
      </c>
      <c r="I448" s="319"/>
      <c r="J448" s="319"/>
      <c r="K448" s="319"/>
      <c r="L448" s="338"/>
      <c r="M448" s="750">
        <f t="shared" si="180"/>
        <v>0</v>
      </c>
      <c r="N448" s="1030"/>
      <c r="O448" s="1030"/>
      <c r="P448" s="1030"/>
      <c r="Q448" s="1030"/>
      <c r="R448" s="1034"/>
      <c r="S448" s="1025"/>
      <c r="T448" s="1025"/>
      <c r="U448" s="1025"/>
      <c r="V448" s="1044"/>
      <c r="W448" s="1044"/>
      <c r="X448" s="1026"/>
      <c r="Y448" s="1047"/>
      <c r="Z448" s="1026"/>
      <c r="AA448" s="1027"/>
      <c r="AB448" s="1028"/>
      <c r="AC448" s="1028"/>
      <c r="AD448" s="1028"/>
      <c r="AE448" s="1028"/>
      <c r="AF448" s="1029"/>
      <c r="AG448" s="1019"/>
      <c r="AH448" s="1048"/>
      <c r="AI448" s="337"/>
      <c r="AJ448" s="390">
        <f>SUM(AN448:AP448)</f>
        <v>0</v>
      </c>
      <c r="AK448" s="327" t="s">
        <v>98</v>
      </c>
      <c r="AL448" s="328" t="s">
        <v>98</v>
      </c>
      <c r="AM448" s="329" t="s">
        <v>98</v>
      </c>
      <c r="AN448" s="330"/>
      <c r="AO448" s="328"/>
      <c r="AP448" s="329"/>
      <c r="AQ448" s="330" t="s">
        <v>97</v>
      </c>
      <c r="AR448" s="328" t="s">
        <v>97</v>
      </c>
      <c r="AS448" s="328" t="s">
        <v>97</v>
      </c>
      <c r="AT448" s="328" t="s">
        <v>97</v>
      </c>
      <c r="AU448" s="329" t="s">
        <v>97</v>
      </c>
      <c r="AV448" s="152">
        <f t="shared" si="178"/>
        <v>0</v>
      </c>
      <c r="AW448" s="167"/>
      <c r="AX448" s="167"/>
      <c r="AY448" s="167"/>
      <c r="AZ448" s="167"/>
      <c r="BA448" s="167"/>
      <c r="BB448" s="167"/>
      <c r="BC448" s="167"/>
      <c r="BD448" s="167"/>
      <c r="BE448" s="130"/>
    </row>
    <row r="449" spans="1:57" ht="32.25" thickBot="1" x14ac:dyDescent="0.3">
      <c r="A449" s="1343"/>
      <c r="B449" s="1567"/>
      <c r="C449" s="1609"/>
      <c r="D449" s="710" t="s">
        <v>486</v>
      </c>
      <c r="E449" s="1301"/>
      <c r="F449" s="1304"/>
      <c r="G449" s="850">
        <f t="shared" si="162"/>
        <v>0</v>
      </c>
      <c r="H449" s="402">
        <f t="shared" si="179"/>
        <v>0</v>
      </c>
      <c r="I449" s="319"/>
      <c r="J449" s="319"/>
      <c r="K449" s="319"/>
      <c r="L449" s="338"/>
      <c r="M449" s="750">
        <f t="shared" si="180"/>
        <v>0</v>
      </c>
      <c r="N449" s="1030"/>
      <c r="O449" s="1030"/>
      <c r="P449" s="1030"/>
      <c r="Q449" s="1030"/>
      <c r="R449" s="1034"/>
      <c r="S449" s="1025"/>
      <c r="T449" s="1025"/>
      <c r="U449" s="1025"/>
      <c r="V449" s="1044"/>
      <c r="W449" s="1044"/>
      <c r="X449" s="1026"/>
      <c r="Y449" s="1047"/>
      <c r="Z449" s="1026"/>
      <c r="AA449" s="1027"/>
      <c r="AB449" s="1028"/>
      <c r="AC449" s="1028"/>
      <c r="AD449" s="1028"/>
      <c r="AE449" s="1028"/>
      <c r="AF449" s="1029"/>
      <c r="AG449" s="1019"/>
      <c r="AH449" s="1048"/>
      <c r="AI449" s="337"/>
      <c r="AJ449" s="390">
        <f>SUM(AK449:AM449)</f>
        <v>0</v>
      </c>
      <c r="AK449" s="327"/>
      <c r="AL449" s="328"/>
      <c r="AM449" s="329"/>
      <c r="AN449" s="330" t="s">
        <v>97</v>
      </c>
      <c r="AO449" s="328" t="s">
        <v>97</v>
      </c>
      <c r="AP449" s="329" t="s">
        <v>97</v>
      </c>
      <c r="AQ449" s="330" t="s">
        <v>97</v>
      </c>
      <c r="AR449" s="328" t="s">
        <v>97</v>
      </c>
      <c r="AS449" s="328" t="s">
        <v>97</v>
      </c>
      <c r="AT449" s="328" t="s">
        <v>97</v>
      </c>
      <c r="AU449" s="329" t="s">
        <v>97</v>
      </c>
      <c r="AV449" s="152">
        <f t="shared" si="178"/>
        <v>0</v>
      </c>
      <c r="AW449" s="167"/>
      <c r="AX449" s="167"/>
      <c r="AY449" s="167"/>
      <c r="AZ449" s="167"/>
      <c r="BA449" s="167"/>
      <c r="BB449" s="167"/>
      <c r="BC449" s="167"/>
      <c r="BD449" s="167"/>
      <c r="BE449" s="130"/>
    </row>
    <row r="450" spans="1:57" ht="32.25" thickBot="1" x14ac:dyDescent="0.3">
      <c r="A450" s="1343"/>
      <c r="B450" s="1567"/>
      <c r="C450" s="1609"/>
      <c r="D450" s="710" t="s">
        <v>15</v>
      </c>
      <c r="E450" s="1301"/>
      <c r="F450" s="1304"/>
      <c r="G450" s="850">
        <f t="shared" si="162"/>
        <v>92</v>
      </c>
      <c r="H450" s="402">
        <f t="shared" si="179"/>
        <v>0</v>
      </c>
      <c r="I450" s="319"/>
      <c r="J450" s="319"/>
      <c r="K450" s="319"/>
      <c r="L450" s="338"/>
      <c r="M450" s="750">
        <f t="shared" si="180"/>
        <v>91</v>
      </c>
      <c r="N450" s="1030"/>
      <c r="O450" s="1030"/>
      <c r="P450" s="1030"/>
      <c r="Q450" s="1030"/>
      <c r="R450" s="1034">
        <v>91</v>
      </c>
      <c r="S450" s="1032">
        <v>3</v>
      </c>
      <c r="T450" s="1030"/>
      <c r="U450" s="1030"/>
      <c r="V450" s="1030">
        <v>85</v>
      </c>
      <c r="W450" s="1030">
        <v>3</v>
      </c>
      <c r="X450" s="1034"/>
      <c r="Y450" s="1025">
        <v>77</v>
      </c>
      <c r="Z450" s="1026">
        <v>14</v>
      </c>
      <c r="AA450" s="1027"/>
      <c r="AB450" s="1028">
        <v>76</v>
      </c>
      <c r="AC450" s="1028">
        <v>76</v>
      </c>
      <c r="AD450" s="1028">
        <v>25</v>
      </c>
      <c r="AE450" s="1028">
        <v>53</v>
      </c>
      <c r="AF450" s="1029">
        <v>50</v>
      </c>
      <c r="AG450" s="1019">
        <v>45</v>
      </c>
      <c r="AH450" s="838">
        <v>22</v>
      </c>
      <c r="AI450" s="325">
        <v>120</v>
      </c>
      <c r="AJ450" s="390">
        <f>SUM(AQ450:AU450)</f>
        <v>91</v>
      </c>
      <c r="AK450" s="327" t="s">
        <v>98</v>
      </c>
      <c r="AL450" s="328" t="s">
        <v>98</v>
      </c>
      <c r="AM450" s="329" t="s">
        <v>98</v>
      </c>
      <c r="AN450" s="330" t="s">
        <v>97</v>
      </c>
      <c r="AO450" s="328" t="s">
        <v>97</v>
      </c>
      <c r="AP450" s="329" t="s">
        <v>97</v>
      </c>
      <c r="AQ450" s="330">
        <v>6</v>
      </c>
      <c r="AR450" s="328">
        <v>16</v>
      </c>
      <c r="AS450" s="328">
        <v>32</v>
      </c>
      <c r="AT450" s="328">
        <v>36</v>
      </c>
      <c r="AU450" s="331">
        <v>1</v>
      </c>
      <c r="AV450" s="152">
        <f t="shared" si="178"/>
        <v>1</v>
      </c>
      <c r="AW450" s="167"/>
      <c r="AX450" s="167"/>
      <c r="AY450" s="167"/>
      <c r="AZ450" s="167"/>
      <c r="BA450" s="167"/>
      <c r="BB450" s="167"/>
      <c r="BC450" s="167"/>
      <c r="BD450" s="167">
        <v>1</v>
      </c>
      <c r="BE450" s="130"/>
    </row>
    <row r="451" spans="1:57" ht="32.25" thickBot="1" x14ac:dyDescent="0.3">
      <c r="A451" s="1343"/>
      <c r="B451" s="1588"/>
      <c r="C451" s="1620"/>
      <c r="D451" s="711" t="s">
        <v>491</v>
      </c>
      <c r="E451" s="1301"/>
      <c r="F451" s="1304"/>
      <c r="G451" s="851">
        <f t="shared" si="162"/>
        <v>0</v>
      </c>
      <c r="H451" s="160">
        <f t="shared" si="179"/>
        <v>0</v>
      </c>
      <c r="I451" s="92"/>
      <c r="J451" s="92"/>
      <c r="K451" s="92"/>
      <c r="L451" s="101"/>
      <c r="M451" s="210">
        <f t="shared" si="180"/>
        <v>0</v>
      </c>
      <c r="N451" s="1039"/>
      <c r="O451" s="1039"/>
      <c r="P451" s="1039"/>
      <c r="Q451" s="1039"/>
      <c r="R451" s="1040"/>
      <c r="S451" s="1052"/>
      <c r="T451" s="1052"/>
      <c r="U451" s="1052"/>
      <c r="V451" s="1039"/>
      <c r="W451" s="1039"/>
      <c r="X451" s="1040"/>
      <c r="Y451" s="1038"/>
      <c r="Z451" s="1040"/>
      <c r="AA451" s="1049"/>
      <c r="AB451" s="839"/>
      <c r="AC451" s="839"/>
      <c r="AD451" s="839"/>
      <c r="AE451" s="839"/>
      <c r="AF451" s="840"/>
      <c r="AG451" s="1049"/>
      <c r="AH451" s="1050"/>
      <c r="AI451" s="832"/>
      <c r="AJ451" s="170">
        <f>SUM(AQ451:AU451)</f>
        <v>0</v>
      </c>
      <c r="AK451" s="345" t="s">
        <v>97</v>
      </c>
      <c r="AL451" s="97" t="s">
        <v>97</v>
      </c>
      <c r="AM451" s="98" t="s">
        <v>97</v>
      </c>
      <c r="AN451" s="99" t="s">
        <v>97</v>
      </c>
      <c r="AO451" s="97" t="s">
        <v>98</v>
      </c>
      <c r="AP451" s="98" t="s">
        <v>98</v>
      </c>
      <c r="AQ451" s="100"/>
      <c r="AR451" s="92"/>
      <c r="AS451" s="92"/>
      <c r="AT451" s="92"/>
      <c r="AU451" s="93"/>
      <c r="AV451" s="171">
        <f t="shared" si="178"/>
        <v>0</v>
      </c>
      <c r="AW451" s="128"/>
      <c r="AX451" s="128"/>
      <c r="AY451" s="128"/>
      <c r="AZ451" s="128"/>
      <c r="BA451" s="128"/>
      <c r="BB451" s="128"/>
      <c r="BC451" s="128"/>
      <c r="BD451" s="128"/>
      <c r="BE451" s="129"/>
    </row>
    <row r="452" spans="1:57" ht="31.15" customHeight="1" thickBot="1" x14ac:dyDescent="0.3">
      <c r="A452" s="1343"/>
      <c r="B452" s="1565" t="s">
        <v>725</v>
      </c>
      <c r="C452" s="1608" t="s">
        <v>385</v>
      </c>
      <c r="D452" s="709" t="s">
        <v>485</v>
      </c>
      <c r="E452" s="1301"/>
      <c r="F452" s="1304"/>
      <c r="G452" s="852">
        <f t="shared" si="162"/>
        <v>0</v>
      </c>
      <c r="H452" s="147">
        <f t="shared" ref="H452:H506" si="181">SUM(I452:L452)</f>
        <v>0</v>
      </c>
      <c r="I452" s="72"/>
      <c r="J452" s="72"/>
      <c r="K452" s="72"/>
      <c r="L452" s="75"/>
      <c r="M452" s="199">
        <f t="shared" si="180"/>
        <v>0</v>
      </c>
      <c r="N452" s="1020"/>
      <c r="O452" s="1020"/>
      <c r="P452" s="1020"/>
      <c r="Q452" s="1020"/>
      <c r="R452" s="1024"/>
      <c r="S452" s="1051"/>
      <c r="T452" s="1051"/>
      <c r="U452" s="1051"/>
      <c r="V452" s="1020"/>
      <c r="W452" s="1020"/>
      <c r="X452" s="1024"/>
      <c r="Y452" s="1022"/>
      <c r="Z452" s="1024"/>
      <c r="AA452" s="1045"/>
      <c r="AB452" s="835"/>
      <c r="AC452" s="835"/>
      <c r="AD452" s="835"/>
      <c r="AE452" s="835"/>
      <c r="AF452" s="836"/>
      <c r="AG452" s="1045"/>
      <c r="AH452" s="1046"/>
      <c r="AI452" s="143"/>
      <c r="AJ452" s="151">
        <f>SUM(AN452:AP452)</f>
        <v>0</v>
      </c>
      <c r="AK452" s="76" t="s">
        <v>97</v>
      </c>
      <c r="AL452" s="77" t="s">
        <v>97</v>
      </c>
      <c r="AM452" s="78" t="s">
        <v>97</v>
      </c>
      <c r="AN452" s="74"/>
      <c r="AO452" s="72"/>
      <c r="AP452" s="73"/>
      <c r="AQ452" s="79" t="s">
        <v>97</v>
      </c>
      <c r="AR452" s="77" t="s">
        <v>97</v>
      </c>
      <c r="AS452" s="77" t="s">
        <v>97</v>
      </c>
      <c r="AT452" s="77" t="s">
        <v>97</v>
      </c>
      <c r="AU452" s="78" t="s">
        <v>97</v>
      </c>
      <c r="AV452" s="152">
        <f t="shared" ref="AV452:AV486" si="182">SUM(AW452:BE452)</f>
        <v>0</v>
      </c>
      <c r="AW452" s="120"/>
      <c r="AX452" s="120"/>
      <c r="AY452" s="120"/>
      <c r="AZ452" s="120"/>
      <c r="BA452" s="120"/>
      <c r="BB452" s="120"/>
      <c r="BC452" s="120"/>
      <c r="BD452" s="120"/>
      <c r="BE452" s="121"/>
    </row>
    <row r="453" spans="1:57" ht="48" thickBot="1" x14ac:dyDescent="0.3">
      <c r="A453" s="1343"/>
      <c r="B453" s="1567"/>
      <c r="C453" s="1609"/>
      <c r="D453" s="710" t="s">
        <v>490</v>
      </c>
      <c r="E453" s="1301"/>
      <c r="F453" s="1304"/>
      <c r="G453" s="850">
        <f t="shared" si="162"/>
        <v>0</v>
      </c>
      <c r="H453" s="402">
        <f t="shared" si="181"/>
        <v>0</v>
      </c>
      <c r="I453" s="319"/>
      <c r="J453" s="319"/>
      <c r="K453" s="319"/>
      <c r="L453" s="338"/>
      <c r="M453" s="750">
        <f t="shared" si="180"/>
        <v>0</v>
      </c>
      <c r="N453" s="1030"/>
      <c r="O453" s="1030"/>
      <c r="P453" s="1030"/>
      <c r="Q453" s="1030"/>
      <c r="R453" s="1034"/>
      <c r="S453" s="1025"/>
      <c r="T453" s="1025"/>
      <c r="U453" s="1025"/>
      <c r="V453" s="1044"/>
      <c r="W453" s="1044"/>
      <c r="X453" s="1026"/>
      <c r="Y453" s="1047"/>
      <c r="Z453" s="1026"/>
      <c r="AA453" s="1027"/>
      <c r="AB453" s="1028"/>
      <c r="AC453" s="1028"/>
      <c r="AD453" s="1028"/>
      <c r="AE453" s="1028"/>
      <c r="AF453" s="1029"/>
      <c r="AG453" s="1019"/>
      <c r="AH453" s="1048"/>
      <c r="AI453" s="337"/>
      <c r="AJ453" s="390">
        <f>SUM(AN453:AP453)</f>
        <v>0</v>
      </c>
      <c r="AK453" s="327" t="s">
        <v>98</v>
      </c>
      <c r="AL453" s="328" t="s">
        <v>98</v>
      </c>
      <c r="AM453" s="329" t="s">
        <v>98</v>
      </c>
      <c r="AN453" s="330"/>
      <c r="AO453" s="328"/>
      <c r="AP453" s="329"/>
      <c r="AQ453" s="330" t="s">
        <v>97</v>
      </c>
      <c r="AR453" s="328" t="s">
        <v>97</v>
      </c>
      <c r="AS453" s="328" t="s">
        <v>97</v>
      </c>
      <c r="AT453" s="328" t="s">
        <v>97</v>
      </c>
      <c r="AU453" s="329" t="s">
        <v>97</v>
      </c>
      <c r="AV453" s="152">
        <f t="shared" si="182"/>
        <v>0</v>
      </c>
      <c r="AW453" s="167"/>
      <c r="AX453" s="167"/>
      <c r="AY453" s="167"/>
      <c r="AZ453" s="167"/>
      <c r="BA453" s="167"/>
      <c r="BB453" s="167"/>
      <c r="BC453" s="167"/>
      <c r="BD453" s="167"/>
      <c r="BE453" s="130"/>
    </row>
    <row r="454" spans="1:57" ht="32.25" thickBot="1" x14ac:dyDescent="0.3">
      <c r="A454" s="1343"/>
      <c r="B454" s="1567"/>
      <c r="C454" s="1609"/>
      <c r="D454" s="710" t="s">
        <v>486</v>
      </c>
      <c r="E454" s="1301"/>
      <c r="F454" s="1304"/>
      <c r="G454" s="850">
        <f t="shared" si="162"/>
        <v>0</v>
      </c>
      <c r="H454" s="402">
        <f t="shared" si="181"/>
        <v>0</v>
      </c>
      <c r="I454" s="319"/>
      <c r="J454" s="319"/>
      <c r="K454" s="319"/>
      <c r="L454" s="338"/>
      <c r="M454" s="750">
        <f t="shared" si="180"/>
        <v>0</v>
      </c>
      <c r="N454" s="1030"/>
      <c r="O454" s="1030"/>
      <c r="P454" s="1030"/>
      <c r="Q454" s="1030"/>
      <c r="R454" s="1034"/>
      <c r="S454" s="1025"/>
      <c r="T454" s="1025"/>
      <c r="U454" s="1025"/>
      <c r="V454" s="1044"/>
      <c r="W454" s="1044"/>
      <c r="X454" s="1026"/>
      <c r="Y454" s="1047"/>
      <c r="Z454" s="1026"/>
      <c r="AA454" s="1027"/>
      <c r="AB454" s="1028"/>
      <c r="AC454" s="1028"/>
      <c r="AD454" s="1028"/>
      <c r="AE454" s="1028"/>
      <c r="AF454" s="1029"/>
      <c r="AG454" s="1019"/>
      <c r="AH454" s="1048"/>
      <c r="AI454" s="337"/>
      <c r="AJ454" s="390">
        <f>SUM(AK454:AM454)</f>
        <v>0</v>
      </c>
      <c r="AK454" s="327"/>
      <c r="AL454" s="328"/>
      <c r="AM454" s="329"/>
      <c r="AN454" s="330" t="s">
        <v>97</v>
      </c>
      <c r="AO454" s="328" t="s">
        <v>97</v>
      </c>
      <c r="AP454" s="329" t="s">
        <v>97</v>
      </c>
      <c r="AQ454" s="330" t="s">
        <v>97</v>
      </c>
      <c r="AR454" s="328" t="s">
        <v>97</v>
      </c>
      <c r="AS454" s="328" t="s">
        <v>97</v>
      </c>
      <c r="AT454" s="328" t="s">
        <v>97</v>
      </c>
      <c r="AU454" s="329" t="s">
        <v>97</v>
      </c>
      <c r="AV454" s="152">
        <f t="shared" si="182"/>
        <v>0</v>
      </c>
      <c r="AW454" s="167"/>
      <c r="AX454" s="167"/>
      <c r="AY454" s="167"/>
      <c r="AZ454" s="167"/>
      <c r="BA454" s="167"/>
      <c r="BB454" s="167"/>
      <c r="BC454" s="167"/>
      <c r="BD454" s="167"/>
      <c r="BE454" s="130"/>
    </row>
    <row r="455" spans="1:57" ht="32.25" thickBot="1" x14ac:dyDescent="0.3">
      <c r="A455" s="1343"/>
      <c r="B455" s="1567"/>
      <c r="C455" s="1609"/>
      <c r="D455" s="710" t="s">
        <v>15</v>
      </c>
      <c r="E455" s="1301"/>
      <c r="F455" s="1304"/>
      <c r="G455" s="850">
        <f t="shared" si="162"/>
        <v>7</v>
      </c>
      <c r="H455" s="402">
        <f t="shared" si="181"/>
        <v>4</v>
      </c>
      <c r="I455" s="319">
        <v>1</v>
      </c>
      <c r="J455" s="319"/>
      <c r="K455" s="319">
        <v>3</v>
      </c>
      <c r="L455" s="320"/>
      <c r="M455" s="750">
        <f t="shared" si="180"/>
        <v>5</v>
      </c>
      <c r="N455" s="1030"/>
      <c r="O455" s="1030"/>
      <c r="P455" s="1030"/>
      <c r="Q455" s="1030"/>
      <c r="R455" s="1034">
        <v>5</v>
      </c>
      <c r="S455" s="1025">
        <v>5</v>
      </c>
      <c r="T455" s="1025"/>
      <c r="U455" s="1025"/>
      <c r="V455" s="1044"/>
      <c r="W455" s="1044"/>
      <c r="X455" s="1026"/>
      <c r="Y455" s="1047">
        <v>5</v>
      </c>
      <c r="Z455" s="1026"/>
      <c r="AA455" s="1027"/>
      <c r="AB455" s="1028">
        <v>4</v>
      </c>
      <c r="AC455" s="1028">
        <v>4</v>
      </c>
      <c r="AD455" s="1028"/>
      <c r="AE455" s="1028">
        <v>5</v>
      </c>
      <c r="AF455" s="1029">
        <v>4</v>
      </c>
      <c r="AG455" s="1019">
        <v>40</v>
      </c>
      <c r="AH455" s="837">
        <v>14</v>
      </c>
      <c r="AI455" s="319">
        <v>100</v>
      </c>
      <c r="AJ455" s="390">
        <f>SUM(AQ455:AU455)</f>
        <v>5</v>
      </c>
      <c r="AK455" s="327" t="s">
        <v>98</v>
      </c>
      <c r="AL455" s="328" t="s">
        <v>98</v>
      </c>
      <c r="AM455" s="329" t="s">
        <v>98</v>
      </c>
      <c r="AN455" s="330" t="s">
        <v>97</v>
      </c>
      <c r="AO455" s="328" t="s">
        <v>97</v>
      </c>
      <c r="AP455" s="329" t="s">
        <v>97</v>
      </c>
      <c r="AQ455" s="330"/>
      <c r="AR455" s="328">
        <v>2</v>
      </c>
      <c r="AS455" s="328">
        <v>1</v>
      </c>
      <c r="AT455" s="328">
        <v>2</v>
      </c>
      <c r="AU455" s="331"/>
      <c r="AV455" s="152">
        <f t="shared" si="182"/>
        <v>2</v>
      </c>
      <c r="AW455" s="167"/>
      <c r="AX455" s="167"/>
      <c r="AY455" s="167"/>
      <c r="AZ455" s="167"/>
      <c r="BA455" s="167"/>
      <c r="BB455" s="167"/>
      <c r="BC455" s="167"/>
      <c r="BD455" s="167">
        <v>2</v>
      </c>
      <c r="BE455" s="130"/>
    </row>
    <row r="456" spans="1:57" ht="32.25" thickBot="1" x14ac:dyDescent="0.3">
      <c r="A456" s="1343"/>
      <c r="B456" s="1588"/>
      <c r="C456" s="1620"/>
      <c r="D456" s="711" t="s">
        <v>491</v>
      </c>
      <c r="E456" s="1302"/>
      <c r="F456" s="1305"/>
      <c r="G456" s="851">
        <f t="shared" si="162"/>
        <v>0</v>
      </c>
      <c r="H456" s="160">
        <f t="shared" si="181"/>
        <v>0</v>
      </c>
      <c r="I456" s="92"/>
      <c r="J456" s="92"/>
      <c r="K456" s="92"/>
      <c r="L456" s="101"/>
      <c r="M456" s="210">
        <f t="shared" si="180"/>
        <v>0</v>
      </c>
      <c r="N456" s="1039"/>
      <c r="O456" s="1039"/>
      <c r="P456" s="1039"/>
      <c r="Q456" s="1039"/>
      <c r="R456" s="1040"/>
      <c r="S456" s="1052"/>
      <c r="T456" s="1052"/>
      <c r="U456" s="1052"/>
      <c r="V456" s="1039"/>
      <c r="W456" s="1039"/>
      <c r="X456" s="1040"/>
      <c r="Y456" s="1038"/>
      <c r="Z456" s="1040"/>
      <c r="AA456" s="1049"/>
      <c r="AB456" s="839"/>
      <c r="AC456" s="839"/>
      <c r="AD456" s="839"/>
      <c r="AE456" s="839"/>
      <c r="AF456" s="840"/>
      <c r="AG456" s="1049"/>
      <c r="AH456" s="1050"/>
      <c r="AI456" s="832"/>
      <c r="AJ456" s="170">
        <f>SUM(AQ456:AU456)</f>
        <v>0</v>
      </c>
      <c r="AK456" s="345" t="s">
        <v>97</v>
      </c>
      <c r="AL456" s="97" t="s">
        <v>97</v>
      </c>
      <c r="AM456" s="98" t="s">
        <v>97</v>
      </c>
      <c r="AN456" s="99" t="s">
        <v>97</v>
      </c>
      <c r="AO456" s="97" t="s">
        <v>98</v>
      </c>
      <c r="AP456" s="98" t="s">
        <v>98</v>
      </c>
      <c r="AQ456" s="100"/>
      <c r="AR456" s="92"/>
      <c r="AS456" s="92"/>
      <c r="AT456" s="92"/>
      <c r="AU456" s="93"/>
      <c r="AV456" s="171">
        <f t="shared" si="182"/>
        <v>0</v>
      </c>
      <c r="AW456" s="128"/>
      <c r="AX456" s="128"/>
      <c r="AY456" s="128"/>
      <c r="AZ456" s="128"/>
      <c r="BA456" s="128"/>
      <c r="BB456" s="128"/>
      <c r="BC456" s="128"/>
      <c r="BD456" s="128"/>
      <c r="BE456" s="129"/>
    </row>
    <row r="457" spans="1:57" ht="31.9" customHeight="1" thickBot="1" x14ac:dyDescent="0.3">
      <c r="A457" s="1343"/>
      <c r="B457" s="1565" t="s">
        <v>726</v>
      </c>
      <c r="C457" s="1608" t="s">
        <v>538</v>
      </c>
      <c r="D457" s="709" t="s">
        <v>485</v>
      </c>
      <c r="E457" s="1300">
        <v>40</v>
      </c>
      <c r="F457" s="1303">
        <f>E457-SUM(M457:M466)</f>
        <v>4</v>
      </c>
      <c r="G457" s="852">
        <f t="shared" si="162"/>
        <v>0</v>
      </c>
      <c r="H457" s="147">
        <f t="shared" si="181"/>
        <v>0</v>
      </c>
      <c r="I457" s="72"/>
      <c r="J457" s="72"/>
      <c r="K457" s="72"/>
      <c r="L457" s="75"/>
      <c r="M457" s="590">
        <f t="shared" si="180"/>
        <v>0</v>
      </c>
      <c r="N457" s="1044"/>
      <c r="O457" s="1044"/>
      <c r="P457" s="1044"/>
      <c r="Q457" s="1044"/>
      <c r="R457" s="1026"/>
      <c r="S457" s="1051"/>
      <c r="T457" s="1051"/>
      <c r="U457" s="1051"/>
      <c r="V457" s="1020"/>
      <c r="W457" s="1020"/>
      <c r="X457" s="1024"/>
      <c r="Y457" s="1022"/>
      <c r="Z457" s="1024"/>
      <c r="AA457" s="1045"/>
      <c r="AB457" s="835"/>
      <c r="AC457" s="835"/>
      <c r="AD457" s="835"/>
      <c r="AE457" s="835"/>
      <c r="AF457" s="836"/>
      <c r="AG457" s="1045"/>
      <c r="AH457" s="1046"/>
      <c r="AI457" s="143"/>
      <c r="AJ457" s="151">
        <f>SUM(AN457:AP457)</f>
        <v>0</v>
      </c>
      <c r="AK457" s="76" t="s">
        <v>97</v>
      </c>
      <c r="AL457" s="77" t="s">
        <v>97</v>
      </c>
      <c r="AM457" s="78" t="s">
        <v>97</v>
      </c>
      <c r="AN457" s="74"/>
      <c r="AO457" s="72"/>
      <c r="AP457" s="73"/>
      <c r="AQ457" s="79" t="s">
        <v>97</v>
      </c>
      <c r="AR457" s="77" t="s">
        <v>97</v>
      </c>
      <c r="AS457" s="77" t="s">
        <v>97</v>
      </c>
      <c r="AT457" s="77" t="s">
        <v>97</v>
      </c>
      <c r="AU457" s="78" t="s">
        <v>97</v>
      </c>
      <c r="AV457" s="152">
        <f t="shared" si="182"/>
        <v>0</v>
      </c>
      <c r="AW457" s="120"/>
      <c r="AX457" s="120"/>
      <c r="AY457" s="120"/>
      <c r="AZ457" s="120"/>
      <c r="BA457" s="120"/>
      <c r="BB457" s="120"/>
      <c r="BC457" s="120"/>
      <c r="BD457" s="120"/>
      <c r="BE457" s="121"/>
    </row>
    <row r="458" spans="1:57" ht="48" thickBot="1" x14ac:dyDescent="0.3">
      <c r="A458" s="1343"/>
      <c r="B458" s="1567"/>
      <c r="C458" s="1609"/>
      <c r="D458" s="710" t="s">
        <v>490</v>
      </c>
      <c r="E458" s="1301"/>
      <c r="F458" s="1304"/>
      <c r="G458" s="850">
        <f t="shared" si="162"/>
        <v>0</v>
      </c>
      <c r="H458" s="402">
        <f t="shared" si="181"/>
        <v>0</v>
      </c>
      <c r="I458" s="319"/>
      <c r="J458" s="319"/>
      <c r="K458" s="319"/>
      <c r="L458" s="338"/>
      <c r="M458" s="750">
        <f t="shared" si="180"/>
        <v>0</v>
      </c>
      <c r="N458" s="1030"/>
      <c r="O458" s="1030"/>
      <c r="P458" s="1030"/>
      <c r="Q458" s="1030"/>
      <c r="R458" s="1034"/>
      <c r="S458" s="1025"/>
      <c r="T458" s="1025"/>
      <c r="U458" s="1025"/>
      <c r="V458" s="1044"/>
      <c r="W458" s="1044"/>
      <c r="X458" s="1026"/>
      <c r="Y458" s="1047"/>
      <c r="Z458" s="1026"/>
      <c r="AA458" s="1027"/>
      <c r="AB458" s="1028"/>
      <c r="AC458" s="1028"/>
      <c r="AD458" s="1028"/>
      <c r="AE458" s="1028"/>
      <c r="AF458" s="1029"/>
      <c r="AG458" s="1019"/>
      <c r="AH458" s="1048"/>
      <c r="AI458" s="337"/>
      <c r="AJ458" s="390">
        <f>SUM(AN458:AP458)</f>
        <v>0</v>
      </c>
      <c r="AK458" s="327" t="s">
        <v>98</v>
      </c>
      <c r="AL458" s="328" t="s">
        <v>98</v>
      </c>
      <c r="AM458" s="329" t="s">
        <v>98</v>
      </c>
      <c r="AN458" s="330"/>
      <c r="AO458" s="328"/>
      <c r="AP458" s="329"/>
      <c r="AQ458" s="330" t="s">
        <v>97</v>
      </c>
      <c r="AR458" s="328" t="s">
        <v>97</v>
      </c>
      <c r="AS458" s="328" t="s">
        <v>97</v>
      </c>
      <c r="AT458" s="328" t="s">
        <v>97</v>
      </c>
      <c r="AU458" s="329" t="s">
        <v>97</v>
      </c>
      <c r="AV458" s="152">
        <f t="shared" si="182"/>
        <v>0</v>
      </c>
      <c r="AW458" s="167"/>
      <c r="AX458" s="167"/>
      <c r="AY458" s="167"/>
      <c r="AZ458" s="167"/>
      <c r="BA458" s="167"/>
      <c r="BB458" s="167"/>
      <c r="BC458" s="167"/>
      <c r="BD458" s="167"/>
      <c r="BE458" s="130"/>
    </row>
    <row r="459" spans="1:57" ht="32.25" thickBot="1" x14ac:dyDescent="0.3">
      <c r="A459" s="1343"/>
      <c r="B459" s="1567"/>
      <c r="C459" s="1609"/>
      <c r="D459" s="710" t="s">
        <v>486</v>
      </c>
      <c r="E459" s="1301"/>
      <c r="F459" s="1304"/>
      <c r="G459" s="850">
        <f t="shared" si="162"/>
        <v>0</v>
      </c>
      <c r="H459" s="402">
        <f t="shared" si="181"/>
        <v>0</v>
      </c>
      <c r="I459" s="319"/>
      <c r="J459" s="319"/>
      <c r="K459" s="319"/>
      <c r="L459" s="338"/>
      <c r="M459" s="750">
        <f t="shared" si="180"/>
        <v>0</v>
      </c>
      <c r="N459" s="1030"/>
      <c r="O459" s="1030"/>
      <c r="P459" s="1030"/>
      <c r="Q459" s="1030"/>
      <c r="R459" s="1034"/>
      <c r="S459" s="1025"/>
      <c r="T459" s="1025"/>
      <c r="U459" s="1025"/>
      <c r="V459" s="1044"/>
      <c r="W459" s="1044"/>
      <c r="X459" s="1026"/>
      <c r="Y459" s="1047"/>
      <c r="Z459" s="1026"/>
      <c r="AA459" s="1027"/>
      <c r="AB459" s="1028"/>
      <c r="AC459" s="1028"/>
      <c r="AD459" s="1028"/>
      <c r="AE459" s="1028"/>
      <c r="AF459" s="1029"/>
      <c r="AG459" s="1019"/>
      <c r="AH459" s="1048"/>
      <c r="AI459" s="337"/>
      <c r="AJ459" s="390">
        <f>SUM(AK459:AM459)</f>
        <v>0</v>
      </c>
      <c r="AK459" s="327"/>
      <c r="AL459" s="328"/>
      <c r="AM459" s="329"/>
      <c r="AN459" s="330" t="s">
        <v>97</v>
      </c>
      <c r="AO459" s="328" t="s">
        <v>97</v>
      </c>
      <c r="AP459" s="329" t="s">
        <v>97</v>
      </c>
      <c r="AQ459" s="330" t="s">
        <v>97</v>
      </c>
      <c r="AR459" s="328" t="s">
        <v>97</v>
      </c>
      <c r="AS459" s="328" t="s">
        <v>97</v>
      </c>
      <c r="AT459" s="328" t="s">
        <v>97</v>
      </c>
      <c r="AU459" s="329" t="s">
        <v>97</v>
      </c>
      <c r="AV459" s="152">
        <f t="shared" si="182"/>
        <v>0</v>
      </c>
      <c r="AW459" s="167"/>
      <c r="AX459" s="167"/>
      <c r="AY459" s="167"/>
      <c r="AZ459" s="167"/>
      <c r="BA459" s="167"/>
      <c r="BB459" s="167"/>
      <c r="BC459" s="167"/>
      <c r="BD459" s="167"/>
      <c r="BE459" s="130"/>
    </row>
    <row r="460" spans="1:57" ht="32.25" thickBot="1" x14ac:dyDescent="0.3">
      <c r="A460" s="1343"/>
      <c r="B460" s="1567"/>
      <c r="C460" s="1609"/>
      <c r="D460" s="710" t="s">
        <v>15</v>
      </c>
      <c r="E460" s="1301"/>
      <c r="F460" s="1304"/>
      <c r="G460" s="850">
        <f t="shared" si="162"/>
        <v>22</v>
      </c>
      <c r="H460" s="402">
        <f t="shared" si="181"/>
        <v>2</v>
      </c>
      <c r="I460" s="319">
        <v>1</v>
      </c>
      <c r="J460" s="319"/>
      <c r="K460" s="319">
        <v>1</v>
      </c>
      <c r="L460" s="320"/>
      <c r="M460" s="750">
        <f t="shared" si="180"/>
        <v>21</v>
      </c>
      <c r="N460" s="1030"/>
      <c r="O460" s="1030"/>
      <c r="P460" s="1030"/>
      <c r="Q460" s="1030"/>
      <c r="R460" s="1034">
        <v>21</v>
      </c>
      <c r="S460" s="1025"/>
      <c r="T460" s="1025"/>
      <c r="U460" s="1025"/>
      <c r="V460" s="1044">
        <v>21</v>
      </c>
      <c r="W460" s="1044"/>
      <c r="X460" s="1026"/>
      <c r="Y460" s="1032">
        <v>20</v>
      </c>
      <c r="Z460" s="1034">
        <v>1</v>
      </c>
      <c r="AA460" s="1027"/>
      <c r="AB460" s="1028">
        <v>2</v>
      </c>
      <c r="AC460" s="1028">
        <v>2</v>
      </c>
      <c r="AD460" s="1028">
        <v>2</v>
      </c>
      <c r="AE460" s="1028">
        <v>6</v>
      </c>
      <c r="AF460" s="1029"/>
      <c r="AG460" s="1019">
        <v>33</v>
      </c>
      <c r="AH460" s="837">
        <v>10</v>
      </c>
      <c r="AI460" s="319">
        <v>95</v>
      </c>
      <c r="AJ460" s="390">
        <f>SUM(AQ460:AU460)</f>
        <v>21</v>
      </c>
      <c r="AK460" s="327" t="s">
        <v>98</v>
      </c>
      <c r="AL460" s="328" t="s">
        <v>98</v>
      </c>
      <c r="AM460" s="329" t="s">
        <v>98</v>
      </c>
      <c r="AN460" s="330" t="s">
        <v>97</v>
      </c>
      <c r="AO460" s="328" t="s">
        <v>97</v>
      </c>
      <c r="AP460" s="329" t="s">
        <v>97</v>
      </c>
      <c r="AQ460" s="330"/>
      <c r="AR460" s="328">
        <v>2</v>
      </c>
      <c r="AS460" s="328">
        <v>19</v>
      </c>
      <c r="AT460" s="328"/>
      <c r="AU460" s="331"/>
      <c r="AV460" s="152">
        <f t="shared" si="182"/>
        <v>1</v>
      </c>
      <c r="AW460" s="167"/>
      <c r="AX460" s="167"/>
      <c r="AY460" s="167"/>
      <c r="AZ460" s="167"/>
      <c r="BA460" s="167"/>
      <c r="BB460" s="167"/>
      <c r="BC460" s="167">
        <v>1</v>
      </c>
      <c r="BD460" s="167"/>
      <c r="BE460" s="130"/>
    </row>
    <row r="461" spans="1:57" ht="32.25" thickBot="1" x14ac:dyDescent="0.3">
      <c r="A461" s="1343"/>
      <c r="B461" s="1588"/>
      <c r="C461" s="1620"/>
      <c r="D461" s="711" t="s">
        <v>491</v>
      </c>
      <c r="E461" s="1301"/>
      <c r="F461" s="1304"/>
      <c r="G461" s="851">
        <f t="shared" ref="G461:G524" si="183">SUM(M461,AV461)</f>
        <v>0</v>
      </c>
      <c r="H461" s="160">
        <f t="shared" si="181"/>
        <v>0</v>
      </c>
      <c r="I461" s="92"/>
      <c r="J461" s="92"/>
      <c r="K461" s="92"/>
      <c r="L461" s="101"/>
      <c r="M461" s="210">
        <f t="shared" si="180"/>
        <v>0</v>
      </c>
      <c r="N461" s="1039"/>
      <c r="O461" s="1039"/>
      <c r="P461" s="1039"/>
      <c r="Q461" s="1039"/>
      <c r="R461" s="1040"/>
      <c r="S461" s="1052"/>
      <c r="T461" s="1052"/>
      <c r="U461" s="1052"/>
      <c r="V461" s="1039"/>
      <c r="W461" s="1039"/>
      <c r="X461" s="1040"/>
      <c r="Y461" s="1038"/>
      <c r="Z461" s="1040"/>
      <c r="AA461" s="1049"/>
      <c r="AB461" s="839"/>
      <c r="AC461" s="839"/>
      <c r="AD461" s="839"/>
      <c r="AE461" s="839"/>
      <c r="AF461" s="840"/>
      <c r="AG461" s="1049"/>
      <c r="AH461" s="1050"/>
      <c r="AI461" s="832"/>
      <c r="AJ461" s="170">
        <f>SUM(AQ461:AU461)</f>
        <v>0</v>
      </c>
      <c r="AK461" s="345" t="s">
        <v>97</v>
      </c>
      <c r="AL461" s="97" t="s">
        <v>97</v>
      </c>
      <c r="AM461" s="98" t="s">
        <v>97</v>
      </c>
      <c r="AN461" s="99" t="s">
        <v>97</v>
      </c>
      <c r="AO461" s="97" t="s">
        <v>98</v>
      </c>
      <c r="AP461" s="98" t="s">
        <v>98</v>
      </c>
      <c r="AQ461" s="100"/>
      <c r="AR461" s="92"/>
      <c r="AS461" s="92"/>
      <c r="AT461" s="92"/>
      <c r="AU461" s="93"/>
      <c r="AV461" s="171">
        <f t="shared" si="182"/>
        <v>0</v>
      </c>
      <c r="AW461" s="128"/>
      <c r="AX461" s="128"/>
      <c r="AY461" s="128"/>
      <c r="AZ461" s="128"/>
      <c r="BA461" s="128"/>
      <c r="BB461" s="128"/>
      <c r="BC461" s="128"/>
      <c r="BD461" s="128"/>
      <c r="BE461" s="129"/>
    </row>
    <row r="462" spans="1:57" ht="31.9" customHeight="1" thickBot="1" x14ac:dyDescent="0.3">
      <c r="A462" s="1343"/>
      <c r="B462" s="1565" t="s">
        <v>727</v>
      </c>
      <c r="C462" s="1608" t="s">
        <v>538</v>
      </c>
      <c r="D462" s="709" t="s">
        <v>485</v>
      </c>
      <c r="E462" s="1301"/>
      <c r="F462" s="1304"/>
      <c r="G462" s="852">
        <f t="shared" si="183"/>
        <v>0</v>
      </c>
      <c r="H462" s="147">
        <f t="shared" si="181"/>
        <v>0</v>
      </c>
      <c r="I462" s="72"/>
      <c r="J462" s="72"/>
      <c r="K462" s="72"/>
      <c r="L462" s="75"/>
      <c r="M462" s="199">
        <f t="shared" si="180"/>
        <v>0</v>
      </c>
      <c r="N462" s="1020"/>
      <c r="O462" s="1020"/>
      <c r="P462" s="1020"/>
      <c r="Q462" s="1020"/>
      <c r="R462" s="1024"/>
      <c r="S462" s="1051"/>
      <c r="T462" s="1051"/>
      <c r="U462" s="1051"/>
      <c r="V462" s="1020"/>
      <c r="W462" s="1020"/>
      <c r="X462" s="1024"/>
      <c r="Y462" s="1022"/>
      <c r="Z462" s="1024"/>
      <c r="AA462" s="1045"/>
      <c r="AB462" s="835"/>
      <c r="AC462" s="835"/>
      <c r="AD462" s="835"/>
      <c r="AE462" s="835"/>
      <c r="AF462" s="836"/>
      <c r="AG462" s="1045"/>
      <c r="AH462" s="1046"/>
      <c r="AI462" s="143"/>
      <c r="AJ462" s="151">
        <f>SUM(AN462:AP462)</f>
        <v>0</v>
      </c>
      <c r="AK462" s="76" t="s">
        <v>97</v>
      </c>
      <c r="AL462" s="77" t="s">
        <v>97</v>
      </c>
      <c r="AM462" s="78" t="s">
        <v>97</v>
      </c>
      <c r="AN462" s="74"/>
      <c r="AO462" s="72"/>
      <c r="AP462" s="73"/>
      <c r="AQ462" s="79" t="s">
        <v>97</v>
      </c>
      <c r="AR462" s="77" t="s">
        <v>97</v>
      </c>
      <c r="AS462" s="77" t="s">
        <v>97</v>
      </c>
      <c r="AT462" s="77" t="s">
        <v>97</v>
      </c>
      <c r="AU462" s="78" t="s">
        <v>97</v>
      </c>
      <c r="AV462" s="152">
        <f t="shared" si="182"/>
        <v>0</v>
      </c>
      <c r="AW462" s="120"/>
      <c r="AX462" s="120"/>
      <c r="AY462" s="120"/>
      <c r="AZ462" s="120"/>
      <c r="BA462" s="120"/>
      <c r="BB462" s="120"/>
      <c r="BC462" s="120"/>
      <c r="BD462" s="120"/>
      <c r="BE462" s="121"/>
    </row>
    <row r="463" spans="1:57" ht="48" thickBot="1" x14ac:dyDescent="0.3">
      <c r="A463" s="1343"/>
      <c r="B463" s="1567"/>
      <c r="C463" s="1609"/>
      <c r="D463" s="710" t="s">
        <v>490</v>
      </c>
      <c r="E463" s="1301"/>
      <c r="F463" s="1304"/>
      <c r="G463" s="850">
        <f t="shared" si="183"/>
        <v>0</v>
      </c>
      <c r="H463" s="402">
        <f t="shared" si="181"/>
        <v>0</v>
      </c>
      <c r="I463" s="319"/>
      <c r="J463" s="319"/>
      <c r="K463" s="319"/>
      <c r="L463" s="338"/>
      <c r="M463" s="750">
        <f t="shared" si="180"/>
        <v>0</v>
      </c>
      <c r="N463" s="1030"/>
      <c r="O463" s="1030"/>
      <c r="P463" s="1030"/>
      <c r="Q463" s="1030"/>
      <c r="R463" s="1034"/>
      <c r="S463" s="1025"/>
      <c r="T463" s="1025"/>
      <c r="U463" s="1025"/>
      <c r="V463" s="1044"/>
      <c r="W463" s="1044"/>
      <c r="X463" s="1026"/>
      <c r="Y463" s="1047"/>
      <c r="Z463" s="1026"/>
      <c r="AA463" s="1027"/>
      <c r="AB463" s="1028"/>
      <c r="AC463" s="1028"/>
      <c r="AD463" s="1028"/>
      <c r="AE463" s="1028"/>
      <c r="AF463" s="1029"/>
      <c r="AG463" s="1019"/>
      <c r="AH463" s="1048"/>
      <c r="AI463" s="337"/>
      <c r="AJ463" s="390">
        <f>SUM(AN463:AP463)</f>
        <v>0</v>
      </c>
      <c r="AK463" s="327" t="s">
        <v>98</v>
      </c>
      <c r="AL463" s="328" t="s">
        <v>98</v>
      </c>
      <c r="AM463" s="329" t="s">
        <v>98</v>
      </c>
      <c r="AN463" s="330"/>
      <c r="AO463" s="328"/>
      <c r="AP463" s="329"/>
      <c r="AQ463" s="330" t="s">
        <v>97</v>
      </c>
      <c r="AR463" s="328" t="s">
        <v>97</v>
      </c>
      <c r="AS463" s="328" t="s">
        <v>97</v>
      </c>
      <c r="AT463" s="328" t="s">
        <v>97</v>
      </c>
      <c r="AU463" s="329" t="s">
        <v>97</v>
      </c>
      <c r="AV463" s="152">
        <f t="shared" si="182"/>
        <v>0</v>
      </c>
      <c r="AW463" s="167"/>
      <c r="AX463" s="167"/>
      <c r="AY463" s="167"/>
      <c r="AZ463" s="167"/>
      <c r="BA463" s="167"/>
      <c r="BB463" s="167"/>
      <c r="BC463" s="167"/>
      <c r="BD463" s="167"/>
      <c r="BE463" s="130"/>
    </row>
    <row r="464" spans="1:57" ht="32.25" thickBot="1" x14ac:dyDescent="0.3">
      <c r="A464" s="1343"/>
      <c r="B464" s="1567"/>
      <c r="C464" s="1609"/>
      <c r="D464" s="710" t="s">
        <v>486</v>
      </c>
      <c r="E464" s="1301"/>
      <c r="F464" s="1304"/>
      <c r="G464" s="850">
        <f t="shared" si="183"/>
        <v>0</v>
      </c>
      <c r="H464" s="402">
        <f t="shared" si="181"/>
        <v>0</v>
      </c>
      <c r="I464" s="319"/>
      <c r="J464" s="319"/>
      <c r="K464" s="319"/>
      <c r="L464" s="338"/>
      <c r="M464" s="750">
        <f>IF(AND(SUM(N464:R464)=SUM(Y464:Z464),SUM(S464:X464)=SUM(Y464:Z464)),SUM(N464:R464),"ПЕРЕВІРТЕ ПРАВИЛЬНІСТЬ ДАНИХ")</f>
        <v>0</v>
      </c>
      <c r="N464" s="1030"/>
      <c r="O464" s="1030"/>
      <c r="P464" s="1030"/>
      <c r="Q464" s="1030"/>
      <c r="R464" s="1034"/>
      <c r="S464" s="1025"/>
      <c r="T464" s="1025"/>
      <c r="U464" s="1025"/>
      <c r="V464" s="1044"/>
      <c r="W464" s="1044"/>
      <c r="X464" s="1026"/>
      <c r="Y464" s="1047"/>
      <c r="Z464" s="1026"/>
      <c r="AA464" s="1027"/>
      <c r="AB464" s="1028"/>
      <c r="AC464" s="1028"/>
      <c r="AD464" s="1028"/>
      <c r="AE464" s="1028"/>
      <c r="AF464" s="1029"/>
      <c r="AG464" s="1019"/>
      <c r="AH464" s="1048"/>
      <c r="AI464" s="337"/>
      <c r="AJ464" s="390">
        <f>SUM(AK464:AM464)</f>
        <v>0</v>
      </c>
      <c r="AK464" s="327"/>
      <c r="AL464" s="328"/>
      <c r="AM464" s="329"/>
      <c r="AN464" s="330" t="s">
        <v>97</v>
      </c>
      <c r="AO464" s="328" t="s">
        <v>97</v>
      </c>
      <c r="AP464" s="329" t="s">
        <v>97</v>
      </c>
      <c r="AQ464" s="330" t="s">
        <v>97</v>
      </c>
      <c r="AR464" s="328" t="s">
        <v>97</v>
      </c>
      <c r="AS464" s="328" t="s">
        <v>97</v>
      </c>
      <c r="AT464" s="328" t="s">
        <v>97</v>
      </c>
      <c r="AU464" s="329" t="s">
        <v>97</v>
      </c>
      <c r="AV464" s="152">
        <f t="shared" si="182"/>
        <v>0</v>
      </c>
      <c r="AW464" s="167"/>
      <c r="AX464" s="167"/>
      <c r="AY464" s="167"/>
      <c r="AZ464" s="167"/>
      <c r="BA464" s="167"/>
      <c r="BB464" s="167"/>
      <c r="BC464" s="167"/>
      <c r="BD464" s="167"/>
      <c r="BE464" s="130"/>
    </row>
    <row r="465" spans="1:57" ht="32.25" thickBot="1" x14ac:dyDescent="0.3">
      <c r="A465" s="1343"/>
      <c r="B465" s="1567"/>
      <c r="C465" s="1609"/>
      <c r="D465" s="710" t="s">
        <v>15</v>
      </c>
      <c r="E465" s="1301"/>
      <c r="F465" s="1304"/>
      <c r="G465" s="850">
        <f t="shared" si="183"/>
        <v>15</v>
      </c>
      <c r="H465" s="402">
        <f t="shared" si="181"/>
        <v>2</v>
      </c>
      <c r="I465" s="319"/>
      <c r="J465" s="319"/>
      <c r="K465" s="319">
        <v>2</v>
      </c>
      <c r="L465" s="320"/>
      <c r="M465" s="750">
        <f>IF(AND(SUM(N465:R465)=SUM(Y465:Z465),SUM(S465:X465)=SUM(Y465:Z465)),SUM(N465:R465),"ПЕРЕВІРТЕ ПРАВИЛЬНІСТЬ ДАНИХ")</f>
        <v>15</v>
      </c>
      <c r="N465" s="1030"/>
      <c r="O465" s="1030"/>
      <c r="P465" s="1030"/>
      <c r="Q465" s="1030"/>
      <c r="R465" s="1034">
        <v>15</v>
      </c>
      <c r="S465" s="1025"/>
      <c r="T465" s="1025"/>
      <c r="U465" s="1025"/>
      <c r="V465" s="1044">
        <v>15</v>
      </c>
      <c r="W465" s="1044"/>
      <c r="X465" s="1026"/>
      <c r="Y465" s="1047">
        <v>13</v>
      </c>
      <c r="Z465" s="1026">
        <v>2</v>
      </c>
      <c r="AA465" s="1027"/>
      <c r="AB465" s="1028">
        <v>2</v>
      </c>
      <c r="AC465" s="1028">
        <v>2</v>
      </c>
      <c r="AD465" s="1028">
        <v>1</v>
      </c>
      <c r="AE465" s="1028">
        <v>7</v>
      </c>
      <c r="AF465" s="1029">
        <v>0</v>
      </c>
      <c r="AG465" s="1019">
        <v>42</v>
      </c>
      <c r="AH465" s="837">
        <v>18</v>
      </c>
      <c r="AI465" s="319">
        <v>100</v>
      </c>
      <c r="AJ465" s="390">
        <f>SUM(AQ465:AU465)</f>
        <v>15</v>
      </c>
      <c r="AK465" s="327" t="s">
        <v>98</v>
      </c>
      <c r="AL465" s="328" t="s">
        <v>98</v>
      </c>
      <c r="AM465" s="329" t="s">
        <v>98</v>
      </c>
      <c r="AN465" s="330" t="s">
        <v>97</v>
      </c>
      <c r="AO465" s="328" t="s">
        <v>97</v>
      </c>
      <c r="AP465" s="329" t="s">
        <v>97</v>
      </c>
      <c r="AQ465" s="330"/>
      <c r="AR465" s="328"/>
      <c r="AS465" s="328">
        <v>15</v>
      </c>
      <c r="AT465" s="328"/>
      <c r="AU465" s="331"/>
      <c r="AV465" s="152">
        <f t="shared" si="182"/>
        <v>0</v>
      </c>
      <c r="AW465" s="167"/>
      <c r="AX465" s="167"/>
      <c r="AY465" s="167"/>
      <c r="AZ465" s="167"/>
      <c r="BA465" s="167"/>
      <c r="BB465" s="167"/>
      <c r="BC465" s="167"/>
      <c r="BD465" s="167"/>
      <c r="BE465" s="130"/>
    </row>
    <row r="466" spans="1:57" ht="32.25" thickBot="1" x14ac:dyDescent="0.3">
      <c r="A466" s="1343"/>
      <c r="B466" s="1588"/>
      <c r="C466" s="1620"/>
      <c r="D466" s="711" t="s">
        <v>491</v>
      </c>
      <c r="E466" s="1302"/>
      <c r="F466" s="1305"/>
      <c r="G466" s="851">
        <f t="shared" si="183"/>
        <v>0</v>
      </c>
      <c r="H466" s="160">
        <f t="shared" si="181"/>
        <v>0</v>
      </c>
      <c r="I466" s="92"/>
      <c r="J466" s="92"/>
      <c r="K466" s="92"/>
      <c r="L466" s="101"/>
      <c r="M466" s="210">
        <f t="shared" si="180"/>
        <v>0</v>
      </c>
      <c r="N466" s="1039"/>
      <c r="O466" s="1039"/>
      <c r="P466" s="1039"/>
      <c r="Q466" s="1039"/>
      <c r="R466" s="1040"/>
      <c r="S466" s="1052"/>
      <c r="T466" s="1052"/>
      <c r="U466" s="1052"/>
      <c r="V466" s="1039"/>
      <c r="W466" s="1039"/>
      <c r="X466" s="1040"/>
      <c r="Y466" s="1038"/>
      <c r="Z466" s="1040"/>
      <c r="AA466" s="1049"/>
      <c r="AB466" s="839"/>
      <c r="AC466" s="839"/>
      <c r="AD466" s="839"/>
      <c r="AE466" s="839"/>
      <c r="AF466" s="840"/>
      <c r="AG466" s="1049"/>
      <c r="AH466" s="1050"/>
      <c r="AI466" s="832"/>
      <c r="AJ466" s="170">
        <f>SUM(AQ466:AU466)</f>
        <v>0</v>
      </c>
      <c r="AK466" s="345" t="s">
        <v>97</v>
      </c>
      <c r="AL466" s="97" t="s">
        <v>97</v>
      </c>
      <c r="AM466" s="98" t="s">
        <v>97</v>
      </c>
      <c r="AN466" s="99" t="s">
        <v>97</v>
      </c>
      <c r="AO466" s="97" t="s">
        <v>98</v>
      </c>
      <c r="AP466" s="98" t="s">
        <v>98</v>
      </c>
      <c r="AQ466" s="100"/>
      <c r="AR466" s="92"/>
      <c r="AS466" s="92"/>
      <c r="AT466" s="92"/>
      <c r="AU466" s="93"/>
      <c r="AV466" s="171">
        <f t="shared" si="182"/>
        <v>0</v>
      </c>
      <c r="AW466" s="128"/>
      <c r="AX466" s="128"/>
      <c r="AY466" s="128"/>
      <c r="AZ466" s="128"/>
      <c r="BA466" s="128"/>
      <c r="BB466" s="128"/>
      <c r="BC466" s="128"/>
      <c r="BD466" s="128"/>
      <c r="BE466" s="129"/>
    </row>
    <row r="467" spans="1:57" ht="32.25" thickBot="1" x14ac:dyDescent="0.3">
      <c r="A467" s="1343"/>
      <c r="B467" s="1565" t="s">
        <v>728</v>
      </c>
      <c r="C467" s="1608" t="s">
        <v>383</v>
      </c>
      <c r="D467" s="709" t="s">
        <v>485</v>
      </c>
      <c r="E467" s="1300">
        <v>60</v>
      </c>
      <c r="F467" s="1303">
        <f>E467-SUM(M467:M471)</f>
        <v>-1</v>
      </c>
      <c r="G467" s="852">
        <f t="shared" si="183"/>
        <v>0</v>
      </c>
      <c r="H467" s="147">
        <f t="shared" si="181"/>
        <v>0</v>
      </c>
      <c r="I467" s="72"/>
      <c r="J467" s="72"/>
      <c r="K467" s="72"/>
      <c r="L467" s="75"/>
      <c r="M467" s="199">
        <f t="shared" si="180"/>
        <v>0</v>
      </c>
      <c r="N467" s="1020"/>
      <c r="O467" s="1020"/>
      <c r="P467" s="1020"/>
      <c r="Q467" s="1020"/>
      <c r="R467" s="1024"/>
      <c r="S467" s="1051"/>
      <c r="T467" s="1051"/>
      <c r="U467" s="1051"/>
      <c r="V467" s="1020"/>
      <c r="W467" s="1020"/>
      <c r="X467" s="1024"/>
      <c r="Y467" s="1022"/>
      <c r="Z467" s="1024"/>
      <c r="AA467" s="1045"/>
      <c r="AB467" s="835"/>
      <c r="AC467" s="835"/>
      <c r="AD467" s="835"/>
      <c r="AE467" s="835"/>
      <c r="AF467" s="836"/>
      <c r="AG467" s="1045"/>
      <c r="AH467" s="1046"/>
      <c r="AI467" s="143"/>
      <c r="AJ467" s="151">
        <f>SUM(AN467:AP467)</f>
        <v>0</v>
      </c>
      <c r="AK467" s="76" t="s">
        <v>97</v>
      </c>
      <c r="AL467" s="77" t="s">
        <v>97</v>
      </c>
      <c r="AM467" s="78" t="s">
        <v>97</v>
      </c>
      <c r="AN467" s="74"/>
      <c r="AO467" s="72"/>
      <c r="AP467" s="73"/>
      <c r="AQ467" s="79" t="s">
        <v>97</v>
      </c>
      <c r="AR467" s="77" t="s">
        <v>97</v>
      </c>
      <c r="AS467" s="77" t="s">
        <v>97</v>
      </c>
      <c r="AT467" s="77" t="s">
        <v>97</v>
      </c>
      <c r="AU467" s="78" t="s">
        <v>97</v>
      </c>
      <c r="AV467" s="152">
        <f t="shared" si="182"/>
        <v>0</v>
      </c>
      <c r="AW467" s="120"/>
      <c r="AX467" s="120"/>
      <c r="AY467" s="120"/>
      <c r="AZ467" s="120"/>
      <c r="BA467" s="120"/>
      <c r="BB467" s="120"/>
      <c r="BC467" s="120"/>
      <c r="BD467" s="120"/>
      <c r="BE467" s="121"/>
    </row>
    <row r="468" spans="1:57" ht="48" thickBot="1" x14ac:dyDescent="0.3">
      <c r="A468" s="1343"/>
      <c r="B468" s="1567"/>
      <c r="C468" s="1609"/>
      <c r="D468" s="710" t="s">
        <v>490</v>
      </c>
      <c r="E468" s="1301"/>
      <c r="F468" s="1304"/>
      <c r="G468" s="850">
        <f t="shared" si="183"/>
        <v>0</v>
      </c>
      <c r="H468" s="402">
        <f t="shared" si="181"/>
        <v>0</v>
      </c>
      <c r="I468" s="319"/>
      <c r="J468" s="319"/>
      <c r="K468" s="319"/>
      <c r="L468" s="338"/>
      <c r="M468" s="750">
        <f t="shared" si="180"/>
        <v>0</v>
      </c>
      <c r="N468" s="1030"/>
      <c r="O468" s="1030"/>
      <c r="P468" s="1030"/>
      <c r="Q468" s="1030"/>
      <c r="R468" s="1034"/>
      <c r="S468" s="1025"/>
      <c r="T468" s="1025"/>
      <c r="U468" s="1025"/>
      <c r="V468" s="1044"/>
      <c r="W468" s="1044"/>
      <c r="X468" s="1026"/>
      <c r="Y468" s="1047"/>
      <c r="Z468" s="1026"/>
      <c r="AA468" s="1027"/>
      <c r="AB468" s="1028"/>
      <c r="AC468" s="1028"/>
      <c r="AD468" s="1028"/>
      <c r="AE468" s="1028"/>
      <c r="AF468" s="1029"/>
      <c r="AG468" s="1019"/>
      <c r="AH468" s="1048"/>
      <c r="AI468" s="337"/>
      <c r="AJ468" s="390">
        <f>SUM(AN468:AP468)</f>
        <v>0</v>
      </c>
      <c r="AK468" s="327" t="s">
        <v>98</v>
      </c>
      <c r="AL468" s="328" t="s">
        <v>98</v>
      </c>
      <c r="AM468" s="329" t="s">
        <v>98</v>
      </c>
      <c r="AN468" s="330"/>
      <c r="AO468" s="328"/>
      <c r="AP468" s="329"/>
      <c r="AQ468" s="330" t="s">
        <v>97</v>
      </c>
      <c r="AR468" s="328" t="s">
        <v>97</v>
      </c>
      <c r="AS468" s="328" t="s">
        <v>97</v>
      </c>
      <c r="AT468" s="328" t="s">
        <v>97</v>
      </c>
      <c r="AU468" s="329" t="s">
        <v>97</v>
      </c>
      <c r="AV468" s="152">
        <f t="shared" si="182"/>
        <v>0</v>
      </c>
      <c r="AW468" s="167"/>
      <c r="AX468" s="167"/>
      <c r="AY468" s="167"/>
      <c r="AZ468" s="167"/>
      <c r="BA468" s="167"/>
      <c r="BB468" s="167"/>
      <c r="BC468" s="167"/>
      <c r="BD468" s="167"/>
      <c r="BE468" s="130"/>
    </row>
    <row r="469" spans="1:57" ht="32.25" thickBot="1" x14ac:dyDescent="0.3">
      <c r="A469" s="1343"/>
      <c r="B469" s="1567"/>
      <c r="C469" s="1609"/>
      <c r="D469" s="710" t="s">
        <v>486</v>
      </c>
      <c r="E469" s="1301"/>
      <c r="F469" s="1304"/>
      <c r="G469" s="850">
        <f t="shared" si="183"/>
        <v>0</v>
      </c>
      <c r="H469" s="402">
        <f t="shared" si="181"/>
        <v>0</v>
      </c>
      <c r="I469" s="319"/>
      <c r="J469" s="319"/>
      <c r="K469" s="319"/>
      <c r="L469" s="338"/>
      <c r="M469" s="750">
        <f t="shared" si="180"/>
        <v>0</v>
      </c>
      <c r="N469" s="1030"/>
      <c r="O469" s="1030"/>
      <c r="P469" s="1030"/>
      <c r="Q469" s="1030"/>
      <c r="R469" s="1034"/>
      <c r="S469" s="1025"/>
      <c r="T469" s="1025"/>
      <c r="U469" s="1025"/>
      <c r="V469" s="1044"/>
      <c r="W469" s="1044"/>
      <c r="X469" s="1026"/>
      <c r="Y469" s="1047"/>
      <c r="Z469" s="1026"/>
      <c r="AA469" s="1027"/>
      <c r="AB469" s="1028"/>
      <c r="AC469" s="1028"/>
      <c r="AD469" s="1028"/>
      <c r="AE469" s="1028"/>
      <c r="AF469" s="1029"/>
      <c r="AG469" s="1019"/>
      <c r="AH469" s="1048"/>
      <c r="AI469" s="337"/>
      <c r="AJ469" s="390">
        <f>SUM(AK469:AM469)</f>
        <v>0</v>
      </c>
      <c r="AK469" s="327"/>
      <c r="AL469" s="328"/>
      <c r="AM469" s="329"/>
      <c r="AN469" s="330" t="s">
        <v>97</v>
      </c>
      <c r="AO469" s="328" t="s">
        <v>97</v>
      </c>
      <c r="AP469" s="329" t="s">
        <v>97</v>
      </c>
      <c r="AQ469" s="330" t="s">
        <v>97</v>
      </c>
      <c r="AR469" s="328" t="s">
        <v>97</v>
      </c>
      <c r="AS469" s="328" t="s">
        <v>97</v>
      </c>
      <c r="AT469" s="328" t="s">
        <v>97</v>
      </c>
      <c r="AU469" s="329" t="s">
        <v>97</v>
      </c>
      <c r="AV469" s="152">
        <f t="shared" si="182"/>
        <v>0</v>
      </c>
      <c r="AW469" s="167"/>
      <c r="AX469" s="167"/>
      <c r="AY469" s="167"/>
      <c r="AZ469" s="167"/>
      <c r="BA469" s="167"/>
      <c r="BB469" s="167"/>
      <c r="BC469" s="167"/>
      <c r="BD469" s="167"/>
      <c r="BE469" s="130"/>
    </row>
    <row r="470" spans="1:57" ht="32.25" thickBot="1" x14ac:dyDescent="0.3">
      <c r="A470" s="1343"/>
      <c r="B470" s="1567"/>
      <c r="C470" s="1609"/>
      <c r="D470" s="710" t="s">
        <v>15</v>
      </c>
      <c r="E470" s="1301"/>
      <c r="F470" s="1304"/>
      <c r="G470" s="850">
        <f t="shared" si="183"/>
        <v>62</v>
      </c>
      <c r="H470" s="402">
        <f t="shared" si="181"/>
        <v>2</v>
      </c>
      <c r="I470" s="319">
        <v>2</v>
      </c>
      <c r="J470" s="319"/>
      <c r="K470" s="319"/>
      <c r="L470" s="338"/>
      <c r="M470" s="750">
        <v>61</v>
      </c>
      <c r="N470" s="1030"/>
      <c r="O470" s="1030"/>
      <c r="P470" s="1030"/>
      <c r="Q470" s="1030"/>
      <c r="R470" s="1034">
        <v>61</v>
      </c>
      <c r="S470" s="1025">
        <v>13</v>
      </c>
      <c r="T470" s="1025"/>
      <c r="U470" s="1025"/>
      <c r="V470" s="1044">
        <v>48</v>
      </c>
      <c r="W470" s="1044"/>
      <c r="X470" s="1026"/>
      <c r="Y470" s="1047">
        <v>53</v>
      </c>
      <c r="Z470" s="1026">
        <v>8</v>
      </c>
      <c r="AA470" s="1027"/>
      <c r="AB470" s="1028">
        <v>14</v>
      </c>
      <c r="AC470" s="1028">
        <v>10</v>
      </c>
      <c r="AD470" s="1028">
        <v>5</v>
      </c>
      <c r="AE470" s="1028">
        <v>9</v>
      </c>
      <c r="AF470" s="1029">
        <v>6</v>
      </c>
      <c r="AG470" s="1019">
        <v>36.700000000000003</v>
      </c>
      <c r="AH470" s="1048">
        <v>18</v>
      </c>
      <c r="AI470" s="337">
        <v>110.4</v>
      </c>
      <c r="AJ470" s="390">
        <f>SUM(AQ470:AU470)</f>
        <v>62</v>
      </c>
      <c r="AK470" s="327" t="s">
        <v>98</v>
      </c>
      <c r="AL470" s="328" t="s">
        <v>98</v>
      </c>
      <c r="AM470" s="329" t="s">
        <v>98</v>
      </c>
      <c r="AN470" s="330" t="s">
        <v>97</v>
      </c>
      <c r="AO470" s="328" t="s">
        <v>97</v>
      </c>
      <c r="AP470" s="329" t="s">
        <v>97</v>
      </c>
      <c r="AQ470" s="330">
        <v>2</v>
      </c>
      <c r="AR470" s="328">
        <v>9</v>
      </c>
      <c r="AS470" s="328">
        <v>17</v>
      </c>
      <c r="AT470" s="328">
        <v>34</v>
      </c>
      <c r="AU470" s="331"/>
      <c r="AV470" s="152">
        <f t="shared" si="182"/>
        <v>1</v>
      </c>
      <c r="AW470" s="167"/>
      <c r="AX470" s="167">
        <v>1</v>
      </c>
      <c r="AY470" s="167"/>
      <c r="AZ470" s="167"/>
      <c r="BA470" s="167"/>
      <c r="BB470" s="167"/>
      <c r="BC470" s="167"/>
      <c r="BD470" s="167"/>
      <c r="BE470" s="130"/>
    </row>
    <row r="471" spans="1:57" ht="32.25" thickBot="1" x14ac:dyDescent="0.3">
      <c r="A471" s="1343"/>
      <c r="B471" s="1588"/>
      <c r="C471" s="1620"/>
      <c r="D471" s="711" t="s">
        <v>491</v>
      </c>
      <c r="E471" s="1302"/>
      <c r="F471" s="1305"/>
      <c r="G471" s="851">
        <f t="shared" si="183"/>
        <v>0</v>
      </c>
      <c r="H471" s="160">
        <f t="shared" si="181"/>
        <v>0</v>
      </c>
      <c r="I471" s="92"/>
      <c r="J471" s="92"/>
      <c r="K471" s="92"/>
      <c r="L471" s="101"/>
      <c r="M471" s="210">
        <f t="shared" si="180"/>
        <v>0</v>
      </c>
      <c r="N471" s="1039"/>
      <c r="O471" s="1039"/>
      <c r="P471" s="1039"/>
      <c r="Q471" s="1039"/>
      <c r="R471" s="1040"/>
      <c r="S471" s="1052"/>
      <c r="T471" s="1052"/>
      <c r="U471" s="1052"/>
      <c r="V471" s="1039"/>
      <c r="W471" s="1039"/>
      <c r="X471" s="1040"/>
      <c r="Y471" s="1038"/>
      <c r="Z471" s="1040"/>
      <c r="AA471" s="1049"/>
      <c r="AB471" s="839"/>
      <c r="AC471" s="839"/>
      <c r="AD471" s="839"/>
      <c r="AE471" s="839"/>
      <c r="AF471" s="840"/>
      <c r="AG471" s="1049"/>
      <c r="AH471" s="1050"/>
      <c r="AI471" s="832"/>
      <c r="AJ471" s="170">
        <f>SUM(AQ471:AU471)</f>
        <v>0</v>
      </c>
      <c r="AK471" s="345" t="s">
        <v>97</v>
      </c>
      <c r="AL471" s="97" t="s">
        <v>97</v>
      </c>
      <c r="AM471" s="98" t="s">
        <v>97</v>
      </c>
      <c r="AN471" s="99" t="s">
        <v>97</v>
      </c>
      <c r="AO471" s="97" t="s">
        <v>98</v>
      </c>
      <c r="AP471" s="98" t="s">
        <v>98</v>
      </c>
      <c r="AQ471" s="100"/>
      <c r="AR471" s="92"/>
      <c r="AS471" s="92"/>
      <c r="AT471" s="92"/>
      <c r="AU471" s="93"/>
      <c r="AV471" s="171">
        <f t="shared" si="182"/>
        <v>0</v>
      </c>
      <c r="AW471" s="128"/>
      <c r="AX471" s="128"/>
      <c r="AY471" s="128"/>
      <c r="AZ471" s="128"/>
      <c r="BA471" s="128"/>
      <c r="BB471" s="128"/>
      <c r="BC471" s="128"/>
      <c r="BD471" s="128"/>
      <c r="BE471" s="129"/>
    </row>
    <row r="472" spans="1:57" ht="31.15" customHeight="1" thickBot="1" x14ac:dyDescent="0.3">
      <c r="A472" s="1343"/>
      <c r="B472" s="1565" t="s">
        <v>175</v>
      </c>
      <c r="C472" s="1608" t="s">
        <v>386</v>
      </c>
      <c r="D472" s="709" t="s">
        <v>485</v>
      </c>
      <c r="E472" s="1300">
        <v>10</v>
      </c>
      <c r="F472" s="1303">
        <f>E472-SUM(M472:M476)</f>
        <v>0</v>
      </c>
      <c r="G472" s="852">
        <f t="shared" si="183"/>
        <v>10</v>
      </c>
      <c r="H472" s="147">
        <f t="shared" si="181"/>
        <v>1</v>
      </c>
      <c r="I472" s="72">
        <v>1</v>
      </c>
      <c r="J472" s="72"/>
      <c r="K472" s="72"/>
      <c r="L472" s="75"/>
      <c r="M472" s="199">
        <f t="shared" si="180"/>
        <v>10</v>
      </c>
      <c r="N472" s="1020"/>
      <c r="O472" s="1020"/>
      <c r="P472" s="1020"/>
      <c r="Q472" s="1020"/>
      <c r="R472" s="1024">
        <v>10</v>
      </c>
      <c r="S472" s="1051"/>
      <c r="T472" s="1051"/>
      <c r="U472" s="1051"/>
      <c r="V472" s="1020">
        <v>10</v>
      </c>
      <c r="W472" s="1020"/>
      <c r="X472" s="1024"/>
      <c r="Y472" s="1022">
        <v>8</v>
      </c>
      <c r="Z472" s="1024">
        <v>2</v>
      </c>
      <c r="AA472" s="1045">
        <v>0</v>
      </c>
      <c r="AB472" s="835">
        <v>5</v>
      </c>
      <c r="AC472" s="835">
        <v>3</v>
      </c>
      <c r="AD472" s="835">
        <v>0</v>
      </c>
      <c r="AE472" s="835">
        <v>6</v>
      </c>
      <c r="AF472" s="836">
        <v>2</v>
      </c>
      <c r="AG472" s="1045">
        <v>42</v>
      </c>
      <c r="AH472" s="835">
        <v>28</v>
      </c>
      <c r="AI472" s="72">
        <v>16</v>
      </c>
      <c r="AJ472" s="151">
        <f>SUM(AN472:AP472)</f>
        <v>10</v>
      </c>
      <c r="AK472" s="76" t="s">
        <v>97</v>
      </c>
      <c r="AL472" s="77" t="s">
        <v>97</v>
      </c>
      <c r="AM472" s="78" t="s">
        <v>97</v>
      </c>
      <c r="AN472" s="74">
        <v>0</v>
      </c>
      <c r="AO472" s="72">
        <v>10</v>
      </c>
      <c r="AP472" s="73">
        <v>0</v>
      </c>
      <c r="AQ472" s="79" t="s">
        <v>97</v>
      </c>
      <c r="AR472" s="77" t="s">
        <v>97</v>
      </c>
      <c r="AS472" s="77" t="s">
        <v>97</v>
      </c>
      <c r="AT472" s="77" t="s">
        <v>97</v>
      </c>
      <c r="AU472" s="78" t="s">
        <v>97</v>
      </c>
      <c r="AV472" s="152">
        <f t="shared" si="182"/>
        <v>0</v>
      </c>
      <c r="AW472" s="120"/>
      <c r="AX472" s="120"/>
      <c r="AY472" s="120"/>
      <c r="AZ472" s="120"/>
      <c r="BA472" s="120"/>
      <c r="BB472" s="120"/>
      <c r="BC472" s="120"/>
      <c r="BD472" s="120"/>
      <c r="BE472" s="121"/>
    </row>
    <row r="473" spans="1:57" ht="48" thickBot="1" x14ac:dyDescent="0.3">
      <c r="A473" s="1343"/>
      <c r="B473" s="1567"/>
      <c r="C473" s="1609"/>
      <c r="D473" s="710" t="s">
        <v>490</v>
      </c>
      <c r="E473" s="1301"/>
      <c r="F473" s="1304"/>
      <c r="G473" s="850">
        <f t="shared" si="183"/>
        <v>0</v>
      </c>
      <c r="H473" s="402">
        <f t="shared" si="181"/>
        <v>0</v>
      </c>
      <c r="I473" s="319"/>
      <c r="J473" s="319"/>
      <c r="K473" s="319"/>
      <c r="L473" s="338"/>
      <c r="M473" s="750">
        <f t="shared" si="180"/>
        <v>0</v>
      </c>
      <c r="N473" s="1030"/>
      <c r="O473" s="1030"/>
      <c r="P473" s="1030"/>
      <c r="Q473" s="1030"/>
      <c r="R473" s="1034"/>
      <c r="S473" s="1025"/>
      <c r="T473" s="1025"/>
      <c r="U473" s="1025"/>
      <c r="V473" s="1044"/>
      <c r="W473" s="1044"/>
      <c r="X473" s="1026"/>
      <c r="Y473" s="1047"/>
      <c r="Z473" s="1026"/>
      <c r="AA473" s="1027"/>
      <c r="AB473" s="1028"/>
      <c r="AC473" s="1028"/>
      <c r="AD473" s="1028"/>
      <c r="AE473" s="1028"/>
      <c r="AF473" s="1029"/>
      <c r="AG473" s="1019"/>
      <c r="AH473" s="1048"/>
      <c r="AI473" s="337"/>
      <c r="AJ473" s="390">
        <f>SUM(AN473:AP473)</f>
        <v>0</v>
      </c>
      <c r="AK473" s="327" t="s">
        <v>98</v>
      </c>
      <c r="AL473" s="328" t="s">
        <v>98</v>
      </c>
      <c r="AM473" s="329" t="s">
        <v>98</v>
      </c>
      <c r="AN473" s="330"/>
      <c r="AO473" s="328"/>
      <c r="AP473" s="329"/>
      <c r="AQ473" s="330" t="s">
        <v>97</v>
      </c>
      <c r="AR473" s="328" t="s">
        <v>97</v>
      </c>
      <c r="AS473" s="328" t="s">
        <v>97</v>
      </c>
      <c r="AT473" s="328" t="s">
        <v>97</v>
      </c>
      <c r="AU473" s="329" t="s">
        <v>97</v>
      </c>
      <c r="AV473" s="152">
        <f t="shared" si="182"/>
        <v>0</v>
      </c>
      <c r="AW473" s="167"/>
      <c r="AX473" s="167"/>
      <c r="AY473" s="167"/>
      <c r="AZ473" s="167"/>
      <c r="BA473" s="167"/>
      <c r="BB473" s="167"/>
      <c r="BC473" s="167"/>
      <c r="BD473" s="167"/>
      <c r="BE473" s="130"/>
    </row>
    <row r="474" spans="1:57" ht="32.25" thickBot="1" x14ac:dyDescent="0.3">
      <c r="A474" s="1343"/>
      <c r="B474" s="1567"/>
      <c r="C474" s="1609"/>
      <c r="D474" s="710" t="s">
        <v>486</v>
      </c>
      <c r="E474" s="1301"/>
      <c r="F474" s="1304"/>
      <c r="G474" s="850">
        <f t="shared" si="183"/>
        <v>0</v>
      </c>
      <c r="H474" s="402">
        <f t="shared" si="181"/>
        <v>0</v>
      </c>
      <c r="I474" s="319"/>
      <c r="J474" s="319"/>
      <c r="K474" s="319"/>
      <c r="L474" s="338"/>
      <c r="M474" s="750">
        <f t="shared" si="180"/>
        <v>0</v>
      </c>
      <c r="N474" s="1030"/>
      <c r="O474" s="1030"/>
      <c r="P474" s="1030"/>
      <c r="Q474" s="1030"/>
      <c r="R474" s="1034"/>
      <c r="S474" s="1025"/>
      <c r="T474" s="1025"/>
      <c r="U474" s="1025"/>
      <c r="V474" s="1044"/>
      <c r="W474" s="1044"/>
      <c r="X474" s="1026"/>
      <c r="Y474" s="1047"/>
      <c r="Z474" s="1026"/>
      <c r="AA474" s="1027"/>
      <c r="AB474" s="1028"/>
      <c r="AC474" s="1028"/>
      <c r="AD474" s="1028"/>
      <c r="AE474" s="1028"/>
      <c r="AF474" s="1029"/>
      <c r="AG474" s="1019"/>
      <c r="AH474" s="1048"/>
      <c r="AI474" s="337"/>
      <c r="AJ474" s="390">
        <f>SUM(AK474:AM474)</f>
        <v>0</v>
      </c>
      <c r="AK474" s="327"/>
      <c r="AL474" s="328"/>
      <c r="AM474" s="329"/>
      <c r="AN474" s="330" t="s">
        <v>97</v>
      </c>
      <c r="AO474" s="328" t="s">
        <v>97</v>
      </c>
      <c r="AP474" s="329" t="s">
        <v>97</v>
      </c>
      <c r="AQ474" s="330" t="s">
        <v>97</v>
      </c>
      <c r="AR474" s="328" t="s">
        <v>97</v>
      </c>
      <c r="AS474" s="328" t="s">
        <v>97</v>
      </c>
      <c r="AT474" s="328" t="s">
        <v>97</v>
      </c>
      <c r="AU474" s="329" t="s">
        <v>97</v>
      </c>
      <c r="AV474" s="152">
        <f t="shared" si="182"/>
        <v>0</v>
      </c>
      <c r="AW474" s="167"/>
      <c r="AX474" s="167"/>
      <c r="AY474" s="167"/>
      <c r="AZ474" s="167"/>
      <c r="BA474" s="167"/>
      <c r="BB474" s="167"/>
      <c r="BC474" s="167"/>
      <c r="BD474" s="167"/>
      <c r="BE474" s="130"/>
    </row>
    <row r="475" spans="1:57" ht="32.25" thickBot="1" x14ac:dyDescent="0.3">
      <c r="A475" s="1343"/>
      <c r="B475" s="1567"/>
      <c r="C475" s="1609"/>
      <c r="D475" s="710" t="s">
        <v>15</v>
      </c>
      <c r="E475" s="1301"/>
      <c r="F475" s="1304"/>
      <c r="G475" s="850">
        <f t="shared" si="183"/>
        <v>0</v>
      </c>
      <c r="H475" s="402">
        <f t="shared" si="181"/>
        <v>0</v>
      </c>
      <c r="I475" s="319"/>
      <c r="J475" s="319"/>
      <c r="K475" s="319"/>
      <c r="L475" s="338"/>
      <c r="M475" s="750">
        <f t="shared" si="180"/>
        <v>0</v>
      </c>
      <c r="N475" s="1030"/>
      <c r="O475" s="1030"/>
      <c r="P475" s="1030"/>
      <c r="Q475" s="1030"/>
      <c r="R475" s="1034"/>
      <c r="S475" s="1025"/>
      <c r="T475" s="1025"/>
      <c r="U475" s="1025"/>
      <c r="V475" s="1044"/>
      <c r="W475" s="1044"/>
      <c r="X475" s="1026"/>
      <c r="Y475" s="1047"/>
      <c r="Z475" s="1026"/>
      <c r="AA475" s="1027"/>
      <c r="AB475" s="1028"/>
      <c r="AC475" s="1028"/>
      <c r="AD475" s="1028"/>
      <c r="AE475" s="1028"/>
      <c r="AF475" s="1029"/>
      <c r="AG475" s="1019"/>
      <c r="AH475" s="1048"/>
      <c r="AI475" s="337"/>
      <c r="AJ475" s="390">
        <f>SUM(AQ475:AU475)</f>
        <v>0</v>
      </c>
      <c r="AK475" s="327" t="s">
        <v>98</v>
      </c>
      <c r="AL475" s="328" t="s">
        <v>98</v>
      </c>
      <c r="AM475" s="329" t="s">
        <v>98</v>
      </c>
      <c r="AN475" s="330" t="s">
        <v>97</v>
      </c>
      <c r="AO475" s="328" t="s">
        <v>97</v>
      </c>
      <c r="AP475" s="329" t="s">
        <v>97</v>
      </c>
      <c r="AQ475" s="330"/>
      <c r="AR475" s="328"/>
      <c r="AS475" s="328"/>
      <c r="AT475" s="328"/>
      <c r="AU475" s="329"/>
      <c r="AV475" s="152">
        <f t="shared" si="182"/>
        <v>0</v>
      </c>
      <c r="AW475" s="167"/>
      <c r="AX475" s="167"/>
      <c r="AY475" s="167"/>
      <c r="AZ475" s="167"/>
      <c r="BA475" s="167"/>
      <c r="BB475" s="167"/>
      <c r="BC475" s="167"/>
      <c r="BD475" s="167"/>
      <c r="BE475" s="130"/>
    </row>
    <row r="476" spans="1:57" ht="32.25" thickBot="1" x14ac:dyDescent="0.3">
      <c r="A476" s="1343"/>
      <c r="B476" s="1588"/>
      <c r="C476" s="1620"/>
      <c r="D476" s="711" t="s">
        <v>491</v>
      </c>
      <c r="E476" s="1302"/>
      <c r="F476" s="1305"/>
      <c r="G476" s="851">
        <f t="shared" si="183"/>
        <v>0</v>
      </c>
      <c r="H476" s="160">
        <f t="shared" si="181"/>
        <v>0</v>
      </c>
      <c r="I476" s="92"/>
      <c r="J476" s="92"/>
      <c r="K476" s="92"/>
      <c r="L476" s="101"/>
      <c r="M476" s="210">
        <f t="shared" si="180"/>
        <v>0</v>
      </c>
      <c r="N476" s="1039"/>
      <c r="O476" s="1039"/>
      <c r="P476" s="1039"/>
      <c r="Q476" s="1039"/>
      <c r="R476" s="1040"/>
      <c r="S476" s="1052"/>
      <c r="T476" s="1052"/>
      <c r="U476" s="1052"/>
      <c r="V476" s="1039"/>
      <c r="W476" s="1039"/>
      <c r="X476" s="1040"/>
      <c r="Y476" s="1038"/>
      <c r="Z476" s="1040"/>
      <c r="AA476" s="1049"/>
      <c r="AB476" s="839"/>
      <c r="AC476" s="839"/>
      <c r="AD476" s="839"/>
      <c r="AE476" s="839"/>
      <c r="AF476" s="840"/>
      <c r="AG476" s="1049"/>
      <c r="AH476" s="1050"/>
      <c r="AI476" s="832"/>
      <c r="AJ476" s="170">
        <f>SUM(AQ476:AU476)</f>
        <v>0</v>
      </c>
      <c r="AK476" s="345" t="s">
        <v>97</v>
      </c>
      <c r="AL476" s="97" t="s">
        <v>97</v>
      </c>
      <c r="AM476" s="98" t="s">
        <v>97</v>
      </c>
      <c r="AN476" s="99" t="s">
        <v>97</v>
      </c>
      <c r="AO476" s="97" t="s">
        <v>98</v>
      </c>
      <c r="AP476" s="98" t="s">
        <v>98</v>
      </c>
      <c r="AQ476" s="100"/>
      <c r="AR476" s="92"/>
      <c r="AS476" s="92"/>
      <c r="AT476" s="92"/>
      <c r="AU476" s="93"/>
      <c r="AV476" s="171">
        <f t="shared" si="182"/>
        <v>0</v>
      </c>
      <c r="AW476" s="128"/>
      <c r="AX476" s="128"/>
      <c r="AY476" s="128"/>
      <c r="AZ476" s="128"/>
      <c r="BA476" s="128"/>
      <c r="BB476" s="128"/>
      <c r="BC476" s="128"/>
      <c r="BD476" s="128"/>
      <c r="BE476" s="129"/>
    </row>
    <row r="477" spans="1:57" ht="31.9" customHeight="1" thickBot="1" x14ac:dyDescent="0.3">
      <c r="A477" s="1343"/>
      <c r="B477" s="1565" t="s">
        <v>120</v>
      </c>
      <c r="C477" s="1608" t="s">
        <v>119</v>
      </c>
      <c r="D477" s="709" t="s">
        <v>485</v>
      </c>
      <c r="E477" s="1300">
        <v>70</v>
      </c>
      <c r="F477" s="1303">
        <f>E477-SUM(M477:M481)</f>
        <v>-1</v>
      </c>
      <c r="G477" s="852">
        <f t="shared" si="183"/>
        <v>0</v>
      </c>
      <c r="H477" s="147">
        <f t="shared" si="181"/>
        <v>0</v>
      </c>
      <c r="I477" s="72"/>
      <c r="J477" s="72"/>
      <c r="K477" s="72"/>
      <c r="L477" s="75"/>
      <c r="M477" s="199">
        <f t="shared" si="180"/>
        <v>0</v>
      </c>
      <c r="N477" s="1020"/>
      <c r="O477" s="1020"/>
      <c r="P477" s="1020"/>
      <c r="Q477" s="1020"/>
      <c r="R477" s="1024"/>
      <c r="S477" s="1051"/>
      <c r="T477" s="1051"/>
      <c r="U477" s="1051"/>
      <c r="V477" s="1020"/>
      <c r="W477" s="1020"/>
      <c r="X477" s="1024"/>
      <c r="Y477" s="1022"/>
      <c r="Z477" s="1024"/>
      <c r="AA477" s="1045"/>
      <c r="AB477" s="835"/>
      <c r="AC477" s="835"/>
      <c r="AD477" s="835"/>
      <c r="AE477" s="835"/>
      <c r="AF477" s="836"/>
      <c r="AG477" s="1045"/>
      <c r="AH477" s="1046"/>
      <c r="AI477" s="143"/>
      <c r="AJ477" s="151">
        <f>SUM(AN477:AP477)</f>
        <v>0</v>
      </c>
      <c r="AK477" s="76" t="s">
        <v>97</v>
      </c>
      <c r="AL477" s="77" t="s">
        <v>97</v>
      </c>
      <c r="AM477" s="78" t="s">
        <v>97</v>
      </c>
      <c r="AN477" s="74"/>
      <c r="AO477" s="72"/>
      <c r="AP477" s="73"/>
      <c r="AQ477" s="79" t="s">
        <v>97</v>
      </c>
      <c r="AR477" s="77" t="s">
        <v>97</v>
      </c>
      <c r="AS477" s="77" t="s">
        <v>97</v>
      </c>
      <c r="AT477" s="77" t="s">
        <v>97</v>
      </c>
      <c r="AU477" s="78" t="s">
        <v>97</v>
      </c>
      <c r="AV477" s="152">
        <f t="shared" si="182"/>
        <v>0</v>
      </c>
      <c r="AW477" s="120"/>
      <c r="AX477" s="120"/>
      <c r="AY477" s="120"/>
      <c r="AZ477" s="120"/>
      <c r="BA477" s="120"/>
      <c r="BB477" s="120"/>
      <c r="BC477" s="120"/>
      <c r="BD477" s="120"/>
      <c r="BE477" s="121"/>
    </row>
    <row r="478" spans="1:57" ht="48" thickBot="1" x14ac:dyDescent="0.3">
      <c r="A478" s="1343"/>
      <c r="B478" s="1567"/>
      <c r="C478" s="1609"/>
      <c r="D478" s="710" t="s">
        <v>490</v>
      </c>
      <c r="E478" s="1301"/>
      <c r="F478" s="1304"/>
      <c r="G478" s="850">
        <f t="shared" si="183"/>
        <v>0</v>
      </c>
      <c r="H478" s="402">
        <f t="shared" si="181"/>
        <v>0</v>
      </c>
      <c r="I478" s="319"/>
      <c r="J478" s="319"/>
      <c r="K478" s="319"/>
      <c r="L478" s="338"/>
      <c r="M478" s="750">
        <f t="shared" si="180"/>
        <v>0</v>
      </c>
      <c r="N478" s="1030"/>
      <c r="O478" s="1030"/>
      <c r="P478" s="1030"/>
      <c r="Q478" s="1030"/>
      <c r="R478" s="1034"/>
      <c r="S478" s="1025"/>
      <c r="T478" s="1025"/>
      <c r="U478" s="1025"/>
      <c r="V478" s="1044"/>
      <c r="W478" s="1044"/>
      <c r="X478" s="1026"/>
      <c r="Y478" s="1047"/>
      <c r="Z478" s="1026"/>
      <c r="AA478" s="1027"/>
      <c r="AB478" s="1028"/>
      <c r="AC478" s="1028"/>
      <c r="AD478" s="1028"/>
      <c r="AE478" s="1028"/>
      <c r="AF478" s="1029"/>
      <c r="AG478" s="1019"/>
      <c r="AH478" s="1048"/>
      <c r="AI478" s="337"/>
      <c r="AJ478" s="390">
        <f>SUM(AN478:AP478)</f>
        <v>0</v>
      </c>
      <c r="AK478" s="327" t="s">
        <v>98</v>
      </c>
      <c r="AL478" s="328" t="s">
        <v>98</v>
      </c>
      <c r="AM478" s="329" t="s">
        <v>98</v>
      </c>
      <c r="AN478" s="330"/>
      <c r="AO478" s="328"/>
      <c r="AP478" s="329"/>
      <c r="AQ478" s="330" t="s">
        <v>97</v>
      </c>
      <c r="AR478" s="328" t="s">
        <v>97</v>
      </c>
      <c r="AS478" s="328" t="s">
        <v>97</v>
      </c>
      <c r="AT478" s="328" t="s">
        <v>97</v>
      </c>
      <c r="AU478" s="329" t="s">
        <v>97</v>
      </c>
      <c r="AV478" s="152">
        <f t="shared" si="182"/>
        <v>0</v>
      </c>
      <c r="AW478" s="167"/>
      <c r="AX478" s="167"/>
      <c r="AY478" s="167"/>
      <c r="AZ478" s="167"/>
      <c r="BA478" s="167"/>
      <c r="BB478" s="167"/>
      <c r="BC478" s="167"/>
      <c r="BD478" s="167"/>
      <c r="BE478" s="130"/>
    </row>
    <row r="479" spans="1:57" ht="32.25" thickBot="1" x14ac:dyDescent="0.3">
      <c r="A479" s="1343"/>
      <c r="B479" s="1567"/>
      <c r="C479" s="1609"/>
      <c r="D479" s="710" t="s">
        <v>486</v>
      </c>
      <c r="E479" s="1301"/>
      <c r="F479" s="1304"/>
      <c r="G479" s="850">
        <f t="shared" si="183"/>
        <v>0</v>
      </c>
      <c r="H479" s="402">
        <f t="shared" si="181"/>
        <v>0</v>
      </c>
      <c r="I479" s="319"/>
      <c r="J479" s="319"/>
      <c r="K479" s="319"/>
      <c r="L479" s="338"/>
      <c r="M479" s="750">
        <f t="shared" si="180"/>
        <v>0</v>
      </c>
      <c r="N479" s="1030"/>
      <c r="O479" s="1030"/>
      <c r="P479" s="1030"/>
      <c r="Q479" s="1030"/>
      <c r="R479" s="1034"/>
      <c r="S479" s="1025"/>
      <c r="T479" s="1025"/>
      <c r="U479" s="1025"/>
      <c r="V479" s="1044"/>
      <c r="W479" s="1044"/>
      <c r="X479" s="1026"/>
      <c r="Y479" s="1047"/>
      <c r="Z479" s="1026"/>
      <c r="AA479" s="1027"/>
      <c r="AB479" s="1028"/>
      <c r="AC479" s="1028"/>
      <c r="AD479" s="1028"/>
      <c r="AE479" s="1028"/>
      <c r="AF479" s="1029"/>
      <c r="AG479" s="1019"/>
      <c r="AH479" s="1048"/>
      <c r="AI479" s="337"/>
      <c r="AJ479" s="390">
        <f>SUM(AK479:AM479)</f>
        <v>0</v>
      </c>
      <c r="AK479" s="327"/>
      <c r="AL479" s="328"/>
      <c r="AM479" s="329"/>
      <c r="AN479" s="330" t="s">
        <v>97</v>
      </c>
      <c r="AO479" s="328" t="s">
        <v>97</v>
      </c>
      <c r="AP479" s="329" t="s">
        <v>97</v>
      </c>
      <c r="AQ479" s="330" t="s">
        <v>97</v>
      </c>
      <c r="AR479" s="328" t="s">
        <v>97</v>
      </c>
      <c r="AS479" s="328" t="s">
        <v>97</v>
      </c>
      <c r="AT479" s="328" t="s">
        <v>97</v>
      </c>
      <c r="AU479" s="329" t="s">
        <v>97</v>
      </c>
      <c r="AV479" s="152">
        <f t="shared" si="182"/>
        <v>0</v>
      </c>
      <c r="AW479" s="167"/>
      <c r="AX479" s="167"/>
      <c r="AY479" s="167"/>
      <c r="AZ479" s="167"/>
      <c r="BA479" s="167"/>
      <c r="BB479" s="167"/>
      <c r="BC479" s="167"/>
      <c r="BD479" s="167"/>
      <c r="BE479" s="130"/>
    </row>
    <row r="480" spans="1:57" ht="32.25" thickBot="1" x14ac:dyDescent="0.3">
      <c r="A480" s="1343"/>
      <c r="B480" s="1567"/>
      <c r="C480" s="1609"/>
      <c r="D480" s="710" t="s">
        <v>15</v>
      </c>
      <c r="E480" s="1301"/>
      <c r="F480" s="1304"/>
      <c r="G480" s="850">
        <f t="shared" si="183"/>
        <v>71</v>
      </c>
      <c r="H480" s="402">
        <f t="shared" si="181"/>
        <v>1</v>
      </c>
      <c r="I480" s="319">
        <v>1</v>
      </c>
      <c r="J480" s="319"/>
      <c r="K480" s="319"/>
      <c r="L480" s="338"/>
      <c r="M480" s="750">
        <f t="shared" si="180"/>
        <v>71</v>
      </c>
      <c r="N480" s="1030"/>
      <c r="O480" s="1030"/>
      <c r="P480" s="1030"/>
      <c r="Q480" s="1030"/>
      <c r="R480" s="1034">
        <v>71</v>
      </c>
      <c r="S480" s="1025">
        <v>21</v>
      </c>
      <c r="T480" s="1025"/>
      <c r="U480" s="1025"/>
      <c r="V480" s="1044">
        <v>45</v>
      </c>
      <c r="W480" s="1044">
        <v>5</v>
      </c>
      <c r="X480" s="1026"/>
      <c r="Y480" s="1047">
        <v>67</v>
      </c>
      <c r="Z480" s="1026">
        <v>4</v>
      </c>
      <c r="AA480" s="1027"/>
      <c r="AB480" s="1028">
        <v>18</v>
      </c>
      <c r="AC480" s="1028">
        <v>18</v>
      </c>
      <c r="AD480" s="1028">
        <v>2</v>
      </c>
      <c r="AE480" s="1028">
        <v>5</v>
      </c>
      <c r="AF480" s="1029">
        <v>1</v>
      </c>
      <c r="AG480" s="1019">
        <v>35</v>
      </c>
      <c r="AH480" s="837">
        <v>19</v>
      </c>
      <c r="AI480" s="319" t="s">
        <v>729</v>
      </c>
      <c r="AJ480" s="390">
        <f>SUM(AQ480:AU480)</f>
        <v>71</v>
      </c>
      <c r="AK480" s="327" t="s">
        <v>98</v>
      </c>
      <c r="AL480" s="328" t="s">
        <v>98</v>
      </c>
      <c r="AM480" s="329" t="s">
        <v>98</v>
      </c>
      <c r="AN480" s="330" t="s">
        <v>97</v>
      </c>
      <c r="AO480" s="328" t="s">
        <v>97</v>
      </c>
      <c r="AP480" s="329" t="s">
        <v>97</v>
      </c>
      <c r="AQ480" s="330">
        <v>5</v>
      </c>
      <c r="AR480" s="328">
        <v>46</v>
      </c>
      <c r="AS480" s="328">
        <v>9</v>
      </c>
      <c r="AT480" s="328">
        <v>10</v>
      </c>
      <c r="AU480" s="331">
        <v>1</v>
      </c>
      <c r="AV480" s="152">
        <f t="shared" si="182"/>
        <v>0</v>
      </c>
      <c r="AW480" s="167"/>
      <c r="AX480" s="167"/>
      <c r="AY480" s="167"/>
      <c r="AZ480" s="167"/>
      <c r="BA480" s="167"/>
      <c r="BB480" s="167"/>
      <c r="BC480" s="167"/>
      <c r="BD480" s="167"/>
      <c r="BE480" s="130"/>
    </row>
    <row r="481" spans="1:57" ht="32.25" thickBot="1" x14ac:dyDescent="0.3">
      <c r="A481" s="1343"/>
      <c r="B481" s="1588"/>
      <c r="C481" s="1620"/>
      <c r="D481" s="711" t="s">
        <v>491</v>
      </c>
      <c r="E481" s="1302"/>
      <c r="F481" s="1305"/>
      <c r="G481" s="851">
        <f t="shared" si="183"/>
        <v>0</v>
      </c>
      <c r="H481" s="160">
        <f t="shared" si="181"/>
        <v>0</v>
      </c>
      <c r="I481" s="92"/>
      <c r="J481" s="92"/>
      <c r="K481" s="92"/>
      <c r="L481" s="101"/>
      <c r="M481" s="210">
        <f t="shared" si="180"/>
        <v>0</v>
      </c>
      <c r="N481" s="1039"/>
      <c r="O481" s="1039"/>
      <c r="P481" s="1039"/>
      <c r="Q481" s="1039"/>
      <c r="R481" s="1040"/>
      <c r="S481" s="1052"/>
      <c r="T481" s="1052"/>
      <c r="U481" s="1052"/>
      <c r="V481" s="1039"/>
      <c r="W481" s="1039"/>
      <c r="X481" s="1040"/>
      <c r="Y481" s="1038"/>
      <c r="Z481" s="1040"/>
      <c r="AA481" s="1049"/>
      <c r="AB481" s="839"/>
      <c r="AC481" s="839"/>
      <c r="AD481" s="839"/>
      <c r="AE481" s="839"/>
      <c r="AF481" s="840"/>
      <c r="AG481" s="1049"/>
      <c r="AH481" s="1050"/>
      <c r="AI481" s="832"/>
      <c r="AJ481" s="170">
        <f>SUM(AQ481:AU481)</f>
        <v>0</v>
      </c>
      <c r="AK481" s="345" t="s">
        <v>97</v>
      </c>
      <c r="AL481" s="97" t="s">
        <v>97</v>
      </c>
      <c r="AM481" s="98" t="s">
        <v>97</v>
      </c>
      <c r="AN481" s="99" t="s">
        <v>97</v>
      </c>
      <c r="AO481" s="97" t="s">
        <v>98</v>
      </c>
      <c r="AP481" s="98" t="s">
        <v>98</v>
      </c>
      <c r="AQ481" s="100"/>
      <c r="AR481" s="92"/>
      <c r="AS481" s="92"/>
      <c r="AT481" s="92"/>
      <c r="AU481" s="93"/>
      <c r="AV481" s="171">
        <f t="shared" si="182"/>
        <v>0</v>
      </c>
      <c r="AW481" s="128"/>
      <c r="AX481" s="128"/>
      <c r="AY481" s="128"/>
      <c r="AZ481" s="128"/>
      <c r="BA481" s="128"/>
      <c r="BB481" s="128"/>
      <c r="BC481" s="128"/>
      <c r="BD481" s="128"/>
      <c r="BE481" s="129"/>
    </row>
    <row r="482" spans="1:57" ht="31.15" customHeight="1" thickBot="1" x14ac:dyDescent="0.3">
      <c r="A482" s="1343"/>
      <c r="B482" s="1565" t="s">
        <v>169</v>
      </c>
      <c r="C482" s="1608" t="s">
        <v>380</v>
      </c>
      <c r="D482" s="709" t="s">
        <v>485</v>
      </c>
      <c r="E482" s="1300">
        <v>10</v>
      </c>
      <c r="F482" s="1303">
        <f>E482-SUM(M482:M486)</f>
        <v>2</v>
      </c>
      <c r="G482" s="852">
        <f t="shared" si="183"/>
        <v>4</v>
      </c>
      <c r="H482" s="147">
        <f t="shared" si="181"/>
        <v>0</v>
      </c>
      <c r="I482" s="72"/>
      <c r="J482" s="72"/>
      <c r="K482" s="72"/>
      <c r="L482" s="75"/>
      <c r="M482" s="199">
        <f t="shared" si="180"/>
        <v>4</v>
      </c>
      <c r="N482" s="1020"/>
      <c r="O482" s="1020"/>
      <c r="P482" s="1020"/>
      <c r="Q482" s="1020"/>
      <c r="R482" s="1021">
        <v>4</v>
      </c>
      <c r="S482" s="1022">
        <v>1</v>
      </c>
      <c r="T482" s="1020"/>
      <c r="U482" s="1020"/>
      <c r="V482" s="1023">
        <v>3</v>
      </c>
      <c r="W482" s="1020"/>
      <c r="X482" s="1024"/>
      <c r="Y482" s="1025">
        <v>4</v>
      </c>
      <c r="Z482" s="1026"/>
      <c r="AA482" s="1027"/>
      <c r="AB482" s="1028">
        <v>1</v>
      </c>
      <c r="AC482" s="1028">
        <v>1</v>
      </c>
      <c r="AD482" s="1028"/>
      <c r="AE482" s="1028">
        <v>4</v>
      </c>
      <c r="AF482" s="1029"/>
      <c r="AG482" s="1027">
        <v>34</v>
      </c>
      <c r="AH482" s="1029">
        <v>23</v>
      </c>
      <c r="AI482" s="74">
        <v>12</v>
      </c>
      <c r="AJ482" s="151">
        <f>SUM(AN482:AP482)</f>
        <v>4</v>
      </c>
      <c r="AK482" s="76" t="s">
        <v>97</v>
      </c>
      <c r="AL482" s="77" t="s">
        <v>97</v>
      </c>
      <c r="AM482" s="78" t="s">
        <v>97</v>
      </c>
      <c r="AN482" s="74"/>
      <c r="AO482" s="72">
        <v>4</v>
      </c>
      <c r="AP482" s="73"/>
      <c r="AQ482" s="79" t="s">
        <v>97</v>
      </c>
      <c r="AR482" s="77" t="s">
        <v>97</v>
      </c>
      <c r="AS482" s="77" t="s">
        <v>97</v>
      </c>
      <c r="AT482" s="77" t="s">
        <v>97</v>
      </c>
      <c r="AU482" s="80" t="s">
        <v>97</v>
      </c>
      <c r="AV482" s="152">
        <f t="shared" si="182"/>
        <v>0</v>
      </c>
      <c r="AW482" s="120"/>
      <c r="AX482" s="120"/>
      <c r="AY482" s="120"/>
      <c r="AZ482" s="120"/>
      <c r="BA482" s="120"/>
      <c r="BB482" s="120"/>
      <c r="BC482" s="120"/>
      <c r="BD482" s="120"/>
      <c r="BE482" s="121"/>
    </row>
    <row r="483" spans="1:57" ht="48" thickBot="1" x14ac:dyDescent="0.3">
      <c r="A483" s="1343"/>
      <c r="B483" s="1567"/>
      <c r="C483" s="1609"/>
      <c r="D483" s="710" t="s">
        <v>490</v>
      </c>
      <c r="E483" s="1301"/>
      <c r="F483" s="1304"/>
      <c r="G483" s="850">
        <f t="shared" si="183"/>
        <v>0</v>
      </c>
      <c r="H483" s="402">
        <f t="shared" si="181"/>
        <v>0</v>
      </c>
      <c r="I483" s="319"/>
      <c r="J483" s="319"/>
      <c r="K483" s="319"/>
      <c r="L483" s="338"/>
      <c r="M483" s="750">
        <f t="shared" si="180"/>
        <v>0</v>
      </c>
      <c r="N483" s="1030"/>
      <c r="O483" s="1030"/>
      <c r="P483" s="1030"/>
      <c r="Q483" s="1030"/>
      <c r="R483" s="1034"/>
      <c r="S483" s="1025"/>
      <c r="T483" s="1025"/>
      <c r="U483" s="1025"/>
      <c r="V483" s="1044"/>
      <c r="W483" s="1044"/>
      <c r="X483" s="1026"/>
      <c r="Y483" s="1047"/>
      <c r="Z483" s="1026"/>
      <c r="AA483" s="1027"/>
      <c r="AB483" s="1028"/>
      <c r="AC483" s="1028"/>
      <c r="AD483" s="1028"/>
      <c r="AE483" s="1028"/>
      <c r="AF483" s="1029"/>
      <c r="AG483" s="1019"/>
      <c r="AH483" s="1048"/>
      <c r="AI483" s="337"/>
      <c r="AJ483" s="390">
        <f>SUM(AN483:AP483)</f>
        <v>0</v>
      </c>
      <c r="AK483" s="327" t="s">
        <v>98</v>
      </c>
      <c r="AL483" s="328" t="s">
        <v>98</v>
      </c>
      <c r="AM483" s="329" t="s">
        <v>98</v>
      </c>
      <c r="AN483" s="330"/>
      <c r="AO483" s="328"/>
      <c r="AP483" s="329"/>
      <c r="AQ483" s="330" t="s">
        <v>97</v>
      </c>
      <c r="AR483" s="328" t="s">
        <v>97</v>
      </c>
      <c r="AS483" s="328" t="s">
        <v>97</v>
      </c>
      <c r="AT483" s="328" t="s">
        <v>97</v>
      </c>
      <c r="AU483" s="331" t="s">
        <v>97</v>
      </c>
      <c r="AV483" s="152">
        <f t="shared" si="182"/>
        <v>0</v>
      </c>
      <c r="AW483" s="167"/>
      <c r="AX483" s="167"/>
      <c r="AY483" s="167"/>
      <c r="AZ483" s="167"/>
      <c r="BA483" s="167"/>
      <c r="BB483" s="167"/>
      <c r="BC483" s="167"/>
      <c r="BD483" s="167"/>
      <c r="BE483" s="130"/>
    </row>
    <row r="484" spans="1:57" ht="32.25" thickBot="1" x14ac:dyDescent="0.3">
      <c r="A484" s="1343"/>
      <c r="B484" s="1567"/>
      <c r="C484" s="1609"/>
      <c r="D484" s="710" t="s">
        <v>486</v>
      </c>
      <c r="E484" s="1301"/>
      <c r="F484" s="1304"/>
      <c r="G484" s="850">
        <f t="shared" si="183"/>
        <v>0</v>
      </c>
      <c r="H484" s="402">
        <f t="shared" si="181"/>
        <v>0</v>
      </c>
      <c r="I484" s="319"/>
      <c r="J484" s="319"/>
      <c r="K484" s="319"/>
      <c r="L484" s="338"/>
      <c r="M484" s="750">
        <f t="shared" si="180"/>
        <v>0</v>
      </c>
      <c r="N484" s="1030"/>
      <c r="O484" s="1030"/>
      <c r="P484" s="1030"/>
      <c r="Q484" s="1030"/>
      <c r="R484" s="1034"/>
      <c r="S484" s="1025"/>
      <c r="T484" s="1025"/>
      <c r="U484" s="1025"/>
      <c r="V484" s="1044"/>
      <c r="W484" s="1044"/>
      <c r="X484" s="1026"/>
      <c r="Y484" s="1047"/>
      <c r="Z484" s="1026"/>
      <c r="AA484" s="1027"/>
      <c r="AB484" s="1028"/>
      <c r="AC484" s="1028"/>
      <c r="AD484" s="1028"/>
      <c r="AE484" s="1028"/>
      <c r="AF484" s="1029"/>
      <c r="AG484" s="1019"/>
      <c r="AH484" s="1048"/>
      <c r="AI484" s="337"/>
      <c r="AJ484" s="390">
        <f>SUM(AK484:AM484)</f>
        <v>0</v>
      </c>
      <c r="AK484" s="327"/>
      <c r="AL484" s="328"/>
      <c r="AM484" s="329"/>
      <c r="AN484" s="330" t="s">
        <v>97</v>
      </c>
      <c r="AO484" s="328" t="s">
        <v>97</v>
      </c>
      <c r="AP484" s="329" t="s">
        <v>97</v>
      </c>
      <c r="AQ484" s="330" t="s">
        <v>97</v>
      </c>
      <c r="AR484" s="328" t="s">
        <v>97</v>
      </c>
      <c r="AS484" s="328" t="s">
        <v>97</v>
      </c>
      <c r="AT484" s="328" t="s">
        <v>97</v>
      </c>
      <c r="AU484" s="331" t="s">
        <v>97</v>
      </c>
      <c r="AV484" s="152">
        <f t="shared" si="182"/>
        <v>0</v>
      </c>
      <c r="AW484" s="167"/>
      <c r="AX484" s="167"/>
      <c r="AY484" s="167"/>
      <c r="AZ484" s="167"/>
      <c r="BA484" s="167"/>
      <c r="BB484" s="167"/>
      <c r="BC484" s="167"/>
      <c r="BD484" s="167"/>
      <c r="BE484" s="130"/>
    </row>
    <row r="485" spans="1:57" ht="32.25" thickBot="1" x14ac:dyDescent="0.3">
      <c r="A485" s="1343"/>
      <c r="B485" s="1567"/>
      <c r="C485" s="1609"/>
      <c r="D485" s="710" t="s">
        <v>15</v>
      </c>
      <c r="E485" s="1301"/>
      <c r="F485" s="1304"/>
      <c r="G485" s="850">
        <f t="shared" si="183"/>
        <v>5</v>
      </c>
      <c r="H485" s="402">
        <f t="shared" si="181"/>
        <v>0</v>
      </c>
      <c r="I485" s="319"/>
      <c r="J485" s="319"/>
      <c r="K485" s="319"/>
      <c r="L485" s="338"/>
      <c r="M485" s="750">
        <f t="shared" si="180"/>
        <v>4</v>
      </c>
      <c r="N485" s="1030"/>
      <c r="O485" s="1030"/>
      <c r="P485" s="1030"/>
      <c r="Q485" s="1030"/>
      <c r="R485" s="1031">
        <v>4</v>
      </c>
      <c r="S485" s="1032">
        <v>1</v>
      </c>
      <c r="T485" s="1030"/>
      <c r="U485" s="1030"/>
      <c r="V485" s="1030">
        <v>3</v>
      </c>
      <c r="W485" s="1030"/>
      <c r="X485" s="1034"/>
      <c r="Y485" s="1025">
        <v>4</v>
      </c>
      <c r="Z485" s="1026"/>
      <c r="AA485" s="1027"/>
      <c r="AB485" s="1028"/>
      <c r="AC485" s="1028"/>
      <c r="AD485" s="1028"/>
      <c r="AE485" s="1028">
        <v>4</v>
      </c>
      <c r="AF485" s="1029"/>
      <c r="AG485" s="1019">
        <v>40</v>
      </c>
      <c r="AH485" s="838">
        <v>19</v>
      </c>
      <c r="AI485" s="325">
        <v>128</v>
      </c>
      <c r="AJ485" s="390">
        <f>SUM(AQ485:AU485)</f>
        <v>4</v>
      </c>
      <c r="AK485" s="327" t="s">
        <v>98</v>
      </c>
      <c r="AL485" s="328" t="s">
        <v>98</v>
      </c>
      <c r="AM485" s="329" t="s">
        <v>98</v>
      </c>
      <c r="AN485" s="330" t="s">
        <v>97</v>
      </c>
      <c r="AO485" s="328" t="s">
        <v>97</v>
      </c>
      <c r="AP485" s="329" t="s">
        <v>97</v>
      </c>
      <c r="AQ485" s="330"/>
      <c r="AR485" s="328"/>
      <c r="AS485" s="328">
        <v>1</v>
      </c>
      <c r="AT485" s="328">
        <v>3</v>
      </c>
      <c r="AU485" s="331"/>
      <c r="AV485" s="152">
        <f t="shared" si="182"/>
        <v>1</v>
      </c>
      <c r="AW485" s="404"/>
      <c r="AX485" s="404"/>
      <c r="AY485" s="404"/>
      <c r="AZ485" s="404"/>
      <c r="BA485" s="404">
        <v>1</v>
      </c>
      <c r="BB485" s="404"/>
      <c r="BC485" s="404"/>
      <c r="BD485" s="404"/>
      <c r="BE485" s="405"/>
    </row>
    <row r="486" spans="1:57" ht="32.25" thickBot="1" x14ac:dyDescent="0.3">
      <c r="A486" s="1343"/>
      <c r="B486" s="1588"/>
      <c r="C486" s="1620"/>
      <c r="D486" s="711" t="s">
        <v>491</v>
      </c>
      <c r="E486" s="1302"/>
      <c r="F486" s="1305"/>
      <c r="G486" s="851">
        <f t="shared" si="183"/>
        <v>0</v>
      </c>
      <c r="H486" s="160">
        <f t="shared" si="181"/>
        <v>0</v>
      </c>
      <c r="I486" s="92"/>
      <c r="J486" s="92"/>
      <c r="K486" s="92"/>
      <c r="L486" s="101"/>
      <c r="M486" s="210">
        <f t="shared" si="180"/>
        <v>0</v>
      </c>
      <c r="N486" s="1039"/>
      <c r="O486" s="1039"/>
      <c r="P486" s="1039"/>
      <c r="Q486" s="1039"/>
      <c r="R486" s="1040"/>
      <c r="S486" s="1052"/>
      <c r="T486" s="1052"/>
      <c r="U486" s="1052"/>
      <c r="V486" s="1039"/>
      <c r="W486" s="1039"/>
      <c r="X486" s="1040"/>
      <c r="Y486" s="1038"/>
      <c r="Z486" s="1040"/>
      <c r="AA486" s="1049"/>
      <c r="AB486" s="839"/>
      <c r="AC486" s="839"/>
      <c r="AD486" s="839"/>
      <c r="AE486" s="839"/>
      <c r="AF486" s="840"/>
      <c r="AG486" s="1049"/>
      <c r="AH486" s="1050"/>
      <c r="AI486" s="832"/>
      <c r="AJ486" s="170">
        <f>SUM(AQ486:AU486)</f>
        <v>0</v>
      </c>
      <c r="AK486" s="345" t="s">
        <v>97</v>
      </c>
      <c r="AL486" s="97" t="s">
        <v>97</v>
      </c>
      <c r="AM486" s="98" t="s">
        <v>97</v>
      </c>
      <c r="AN486" s="99" t="s">
        <v>97</v>
      </c>
      <c r="AO486" s="97" t="s">
        <v>98</v>
      </c>
      <c r="AP486" s="98" t="s">
        <v>98</v>
      </c>
      <c r="AQ486" s="100"/>
      <c r="AR486" s="92"/>
      <c r="AS486" s="92"/>
      <c r="AT486" s="92"/>
      <c r="AU486" s="101"/>
      <c r="AV486" s="171">
        <f t="shared" si="182"/>
        <v>0</v>
      </c>
      <c r="AW486" s="128"/>
      <c r="AX486" s="128"/>
      <c r="AY486" s="128"/>
      <c r="AZ486" s="128"/>
      <c r="BA486" s="128"/>
      <c r="BB486" s="128"/>
      <c r="BC486" s="128"/>
      <c r="BD486" s="128"/>
      <c r="BE486" s="129"/>
    </row>
    <row r="487" spans="1:57" ht="31.9" customHeight="1" thickBot="1" x14ac:dyDescent="0.3">
      <c r="A487" s="1343"/>
      <c r="B487" s="1565" t="s">
        <v>177</v>
      </c>
      <c r="C487" s="1608" t="s">
        <v>388</v>
      </c>
      <c r="D487" s="709" t="s">
        <v>485</v>
      </c>
      <c r="E487" s="1300">
        <v>30</v>
      </c>
      <c r="F487" s="1303">
        <f>E487-SUM(M487:M491)</f>
        <v>1</v>
      </c>
      <c r="G487" s="852">
        <f t="shared" si="183"/>
        <v>3</v>
      </c>
      <c r="H487" s="147">
        <f t="shared" si="181"/>
        <v>0</v>
      </c>
      <c r="I487" s="72"/>
      <c r="J487" s="72"/>
      <c r="K487" s="72"/>
      <c r="L487" s="75"/>
      <c r="M487" s="199">
        <f t="shared" ref="M487:M491" si="184">IF(AND(SUM(N487:R487)=SUM(Y487:Z487),SUM(S487:X487)=SUM(Y487:Z487)),SUM(N487:R487),"ПЕРЕВІРТЕ ПРАВИЛЬНІСТЬ ДАНИХ")</f>
        <v>3</v>
      </c>
      <c r="N487" s="1020"/>
      <c r="O487" s="1020"/>
      <c r="P487" s="1020"/>
      <c r="Q487" s="1020"/>
      <c r="R487" s="1021">
        <v>3</v>
      </c>
      <c r="S487" s="1022"/>
      <c r="T487" s="1020"/>
      <c r="U487" s="1020"/>
      <c r="V487" s="1023">
        <v>3</v>
      </c>
      <c r="W487" s="1020"/>
      <c r="X487" s="1024"/>
      <c r="Y487" s="1025">
        <v>2</v>
      </c>
      <c r="Z487" s="1026">
        <v>1</v>
      </c>
      <c r="AA487" s="1027"/>
      <c r="AB487" s="1028"/>
      <c r="AC487" s="1028"/>
      <c r="AD487" s="1028"/>
      <c r="AE487" s="1028"/>
      <c r="AF487" s="1029"/>
      <c r="AG487" s="1027">
        <v>43</v>
      </c>
      <c r="AH487" s="1029">
        <v>20</v>
      </c>
      <c r="AI487" s="74">
        <v>11</v>
      </c>
      <c r="AJ487" s="151">
        <f>SUM(AN487:AP487)</f>
        <v>3</v>
      </c>
      <c r="AK487" s="76" t="s">
        <v>97</v>
      </c>
      <c r="AL487" s="77" t="s">
        <v>97</v>
      </c>
      <c r="AM487" s="78" t="s">
        <v>97</v>
      </c>
      <c r="AN487" s="74"/>
      <c r="AO487" s="72">
        <v>3</v>
      </c>
      <c r="AP487" s="73"/>
      <c r="AQ487" s="79" t="s">
        <v>97</v>
      </c>
      <c r="AR487" s="77" t="s">
        <v>97</v>
      </c>
      <c r="AS487" s="77" t="s">
        <v>97</v>
      </c>
      <c r="AT487" s="77" t="s">
        <v>97</v>
      </c>
      <c r="AU487" s="80" t="s">
        <v>97</v>
      </c>
      <c r="AV487" s="152">
        <f t="shared" ref="AV487:AV506" si="185">SUM(AW487:BE487)</f>
        <v>0</v>
      </c>
      <c r="AW487" s="120"/>
      <c r="AX487" s="120"/>
      <c r="AY487" s="120"/>
      <c r="AZ487" s="120"/>
      <c r="BA487" s="120"/>
      <c r="BB487" s="120"/>
      <c r="BC487" s="120"/>
      <c r="BD487" s="120"/>
      <c r="BE487" s="121"/>
    </row>
    <row r="488" spans="1:57" ht="48" thickBot="1" x14ac:dyDescent="0.3">
      <c r="A488" s="1343"/>
      <c r="B488" s="1567"/>
      <c r="C488" s="1609"/>
      <c r="D488" s="710" t="s">
        <v>490</v>
      </c>
      <c r="E488" s="1301"/>
      <c r="F488" s="1304"/>
      <c r="G488" s="850">
        <f t="shared" si="183"/>
        <v>0</v>
      </c>
      <c r="H488" s="402">
        <f t="shared" si="181"/>
        <v>0</v>
      </c>
      <c r="I488" s="319"/>
      <c r="J488" s="319"/>
      <c r="K488" s="319"/>
      <c r="L488" s="338"/>
      <c r="M488" s="750">
        <f t="shared" si="184"/>
        <v>0</v>
      </c>
      <c r="N488" s="1030"/>
      <c r="O488" s="1030"/>
      <c r="P488" s="1030"/>
      <c r="Q488" s="1030"/>
      <c r="R488" s="1031"/>
      <c r="S488" s="1032"/>
      <c r="T488" s="1033"/>
      <c r="U488" s="1033"/>
      <c r="V488" s="1030"/>
      <c r="W488" s="1030"/>
      <c r="X488" s="1034"/>
      <c r="Y488" s="1025"/>
      <c r="Z488" s="1026"/>
      <c r="AA488" s="1027"/>
      <c r="AB488" s="1028"/>
      <c r="AC488" s="1028"/>
      <c r="AD488" s="1028"/>
      <c r="AE488" s="1028"/>
      <c r="AF488" s="1029"/>
      <c r="AG488" s="1019"/>
      <c r="AH488" s="838"/>
      <c r="AI488" s="325"/>
      <c r="AJ488" s="390">
        <f>SUM(AN488:AP488)</f>
        <v>0</v>
      </c>
      <c r="AK488" s="327" t="s">
        <v>98</v>
      </c>
      <c r="AL488" s="328" t="s">
        <v>98</v>
      </c>
      <c r="AM488" s="329" t="s">
        <v>98</v>
      </c>
      <c r="AN488" s="330"/>
      <c r="AO488" s="328"/>
      <c r="AP488" s="329"/>
      <c r="AQ488" s="330" t="s">
        <v>97</v>
      </c>
      <c r="AR488" s="328" t="s">
        <v>97</v>
      </c>
      <c r="AS488" s="328" t="s">
        <v>97</v>
      </c>
      <c r="AT488" s="328" t="s">
        <v>97</v>
      </c>
      <c r="AU488" s="331" t="s">
        <v>97</v>
      </c>
      <c r="AV488" s="152">
        <f t="shared" si="185"/>
        <v>0</v>
      </c>
      <c r="AW488" s="167"/>
      <c r="AX488" s="167"/>
      <c r="AY488" s="167"/>
      <c r="AZ488" s="167"/>
      <c r="BA488" s="167"/>
      <c r="BB488" s="167"/>
      <c r="BC488" s="167"/>
      <c r="BD488" s="167"/>
      <c r="BE488" s="130"/>
    </row>
    <row r="489" spans="1:57" ht="32.25" thickBot="1" x14ac:dyDescent="0.3">
      <c r="A489" s="1343"/>
      <c r="B489" s="1567"/>
      <c r="C489" s="1609"/>
      <c r="D489" s="710" t="s">
        <v>486</v>
      </c>
      <c r="E489" s="1301"/>
      <c r="F489" s="1304"/>
      <c r="G489" s="850">
        <f t="shared" si="183"/>
        <v>0</v>
      </c>
      <c r="H489" s="402">
        <f t="shared" si="181"/>
        <v>0</v>
      </c>
      <c r="I489" s="319"/>
      <c r="J489" s="319"/>
      <c r="K489" s="319"/>
      <c r="L489" s="338"/>
      <c r="M489" s="750">
        <f t="shared" si="184"/>
        <v>0</v>
      </c>
      <c r="N489" s="1030"/>
      <c r="O489" s="1030"/>
      <c r="P489" s="1035"/>
      <c r="Q489" s="392"/>
      <c r="R489" s="1031"/>
      <c r="S489" s="1032"/>
      <c r="T489" s="1030"/>
      <c r="U489" s="1030"/>
      <c r="V489" s="1030"/>
      <c r="W489" s="1030"/>
      <c r="X489" s="1034"/>
      <c r="Y489" s="1025"/>
      <c r="Z489" s="1026"/>
      <c r="AA489" s="1027"/>
      <c r="AB489" s="1028"/>
      <c r="AC489" s="1028"/>
      <c r="AD489" s="1028"/>
      <c r="AE489" s="1028"/>
      <c r="AF489" s="1029"/>
      <c r="AG489" s="1019"/>
      <c r="AH489" s="838"/>
      <c r="AI489" s="325"/>
      <c r="AJ489" s="390">
        <f>SUM(AK489:AM489)</f>
        <v>0</v>
      </c>
      <c r="AK489" s="327"/>
      <c r="AL489" s="328"/>
      <c r="AM489" s="329"/>
      <c r="AN489" s="330" t="s">
        <v>97</v>
      </c>
      <c r="AO489" s="328" t="s">
        <v>97</v>
      </c>
      <c r="AP489" s="329" t="s">
        <v>97</v>
      </c>
      <c r="AQ489" s="330" t="s">
        <v>97</v>
      </c>
      <c r="AR489" s="328" t="s">
        <v>97</v>
      </c>
      <c r="AS489" s="328" t="s">
        <v>97</v>
      </c>
      <c r="AT489" s="328" t="s">
        <v>97</v>
      </c>
      <c r="AU489" s="331" t="s">
        <v>97</v>
      </c>
      <c r="AV489" s="152">
        <f t="shared" si="185"/>
        <v>0</v>
      </c>
      <c r="AW489" s="167"/>
      <c r="AX489" s="167"/>
      <c r="AY489" s="167"/>
      <c r="AZ489" s="167"/>
      <c r="BA489" s="167"/>
      <c r="BB489" s="167"/>
      <c r="BC489" s="167"/>
      <c r="BD489" s="167"/>
      <c r="BE489" s="130"/>
    </row>
    <row r="490" spans="1:57" ht="32.25" thickBot="1" x14ac:dyDescent="0.3">
      <c r="A490" s="1343"/>
      <c r="B490" s="1567"/>
      <c r="C490" s="1609"/>
      <c r="D490" s="710" t="s">
        <v>15</v>
      </c>
      <c r="E490" s="1301"/>
      <c r="F490" s="1304"/>
      <c r="G490" s="850">
        <f t="shared" si="183"/>
        <v>27</v>
      </c>
      <c r="H490" s="402">
        <f t="shared" si="181"/>
        <v>0</v>
      </c>
      <c r="I490" s="319"/>
      <c r="J490" s="319"/>
      <c r="K490" s="319"/>
      <c r="L490" s="338"/>
      <c r="M490" s="750">
        <f t="shared" si="184"/>
        <v>26</v>
      </c>
      <c r="N490" s="1030"/>
      <c r="O490" s="1030"/>
      <c r="P490" s="1030"/>
      <c r="Q490" s="1030"/>
      <c r="R490" s="1031">
        <v>26</v>
      </c>
      <c r="S490" s="1032">
        <v>1</v>
      </c>
      <c r="T490" s="1030"/>
      <c r="U490" s="1030"/>
      <c r="V490" s="1030">
        <v>25</v>
      </c>
      <c r="W490" s="1030"/>
      <c r="X490" s="1034"/>
      <c r="Y490" s="1025">
        <v>26</v>
      </c>
      <c r="Z490" s="1026"/>
      <c r="AA490" s="1027"/>
      <c r="AB490" s="1028">
        <v>9</v>
      </c>
      <c r="AC490" s="1028">
        <v>7</v>
      </c>
      <c r="AD490" s="1028"/>
      <c r="AE490" s="1028">
        <v>23</v>
      </c>
      <c r="AF490" s="1029">
        <v>1</v>
      </c>
      <c r="AG490" s="1019">
        <v>44</v>
      </c>
      <c r="AH490" s="838">
        <v>18</v>
      </c>
      <c r="AI490" s="325">
        <v>100</v>
      </c>
      <c r="AJ490" s="390">
        <f>SUM(AQ490:AU490)</f>
        <v>26</v>
      </c>
      <c r="AK490" s="327" t="s">
        <v>98</v>
      </c>
      <c r="AL490" s="328" t="s">
        <v>98</v>
      </c>
      <c r="AM490" s="329" t="s">
        <v>98</v>
      </c>
      <c r="AN490" s="330" t="s">
        <v>97</v>
      </c>
      <c r="AO490" s="328" t="s">
        <v>97</v>
      </c>
      <c r="AP490" s="329" t="s">
        <v>97</v>
      </c>
      <c r="AQ490" s="330"/>
      <c r="AR490" s="328">
        <v>7</v>
      </c>
      <c r="AS490" s="328">
        <v>17</v>
      </c>
      <c r="AT490" s="328">
        <v>2</v>
      </c>
      <c r="AU490" s="331"/>
      <c r="AV490" s="152">
        <f t="shared" si="185"/>
        <v>1</v>
      </c>
      <c r="AW490" s="167"/>
      <c r="AX490" s="167"/>
      <c r="AY490" s="167"/>
      <c r="AZ490" s="167"/>
      <c r="BA490" s="167"/>
      <c r="BB490" s="167"/>
      <c r="BC490" s="167"/>
      <c r="BD490" s="167">
        <v>1</v>
      </c>
      <c r="BE490" s="130"/>
    </row>
    <row r="491" spans="1:57" ht="32.25" thickBot="1" x14ac:dyDescent="0.3">
      <c r="A491" s="1343"/>
      <c r="B491" s="1588"/>
      <c r="C491" s="1620"/>
      <c r="D491" s="711" t="s">
        <v>491</v>
      </c>
      <c r="E491" s="1302"/>
      <c r="F491" s="1305"/>
      <c r="G491" s="851">
        <f t="shared" si="183"/>
        <v>0</v>
      </c>
      <c r="H491" s="160">
        <f t="shared" si="181"/>
        <v>0</v>
      </c>
      <c r="I491" s="92"/>
      <c r="J491" s="92"/>
      <c r="K491" s="92"/>
      <c r="L491" s="101"/>
      <c r="M491" s="210">
        <f t="shared" si="184"/>
        <v>0</v>
      </c>
      <c r="N491" s="1036"/>
      <c r="O491" s="1036"/>
      <c r="P491" s="1036"/>
      <c r="Q491" s="1036"/>
      <c r="R491" s="1037"/>
      <c r="S491" s="1038"/>
      <c r="T491" s="1039"/>
      <c r="U491" s="1039"/>
      <c r="V491" s="1039"/>
      <c r="W491" s="1039"/>
      <c r="X491" s="1040"/>
      <c r="Y491" s="1053"/>
      <c r="Z491" s="1054"/>
      <c r="AA491" s="1042"/>
      <c r="AB491" s="1055"/>
      <c r="AC491" s="1055"/>
      <c r="AD491" s="1055"/>
      <c r="AE491" s="1055"/>
      <c r="AF491" s="1043"/>
      <c r="AG491" s="1042"/>
      <c r="AH491" s="1043"/>
      <c r="AI491" s="100"/>
      <c r="AJ491" s="170">
        <f>SUM(AQ491:AU491)</f>
        <v>0</v>
      </c>
      <c r="AK491" s="345" t="s">
        <v>97</v>
      </c>
      <c r="AL491" s="97" t="s">
        <v>97</v>
      </c>
      <c r="AM491" s="98" t="s">
        <v>97</v>
      </c>
      <c r="AN491" s="99" t="s">
        <v>97</v>
      </c>
      <c r="AO491" s="97" t="s">
        <v>98</v>
      </c>
      <c r="AP491" s="98" t="s">
        <v>98</v>
      </c>
      <c r="AQ491" s="100"/>
      <c r="AR491" s="92"/>
      <c r="AS491" s="92"/>
      <c r="AT491" s="92"/>
      <c r="AU491" s="101"/>
      <c r="AV491" s="171">
        <f t="shared" si="185"/>
        <v>0</v>
      </c>
      <c r="AW491" s="128"/>
      <c r="AX491" s="128"/>
      <c r="AY491" s="128"/>
      <c r="AZ491" s="128"/>
      <c r="BA491" s="128"/>
      <c r="BB491" s="128"/>
      <c r="BC491" s="128"/>
      <c r="BD491" s="128"/>
      <c r="BE491" s="129"/>
    </row>
    <row r="492" spans="1:57" ht="31.9" customHeight="1" thickBot="1" x14ac:dyDescent="0.3">
      <c r="A492" s="1343"/>
      <c r="B492" s="1565" t="s">
        <v>539</v>
      </c>
      <c r="C492" s="1608" t="s">
        <v>540</v>
      </c>
      <c r="D492" s="709" t="s">
        <v>485</v>
      </c>
      <c r="E492" s="1300">
        <v>30</v>
      </c>
      <c r="F492" s="1303">
        <f>E492-SUM(M492:M496)</f>
        <v>-3</v>
      </c>
      <c r="G492" s="852">
        <f t="shared" si="183"/>
        <v>12</v>
      </c>
      <c r="H492" s="147">
        <f t="shared" si="181"/>
        <v>1</v>
      </c>
      <c r="I492" s="72">
        <v>1</v>
      </c>
      <c r="J492" s="72"/>
      <c r="K492" s="72"/>
      <c r="L492" s="75"/>
      <c r="M492" s="199">
        <f t="shared" ref="M492:M506" si="186">IF(AND(SUM(N492:R492)=SUM(Y492:Z492),SUM(S492:X492)=SUM(Y492:Z492)),SUM(N492:R492),"ПЕРЕВІРТЕ ПРАВИЛЬНІСТЬ ДАНИХ")</f>
        <v>12</v>
      </c>
      <c r="N492" s="1020"/>
      <c r="O492" s="1020"/>
      <c r="P492" s="1020"/>
      <c r="Q492" s="1020"/>
      <c r="R492" s="1021">
        <v>12</v>
      </c>
      <c r="S492" s="1022">
        <v>1</v>
      </c>
      <c r="T492" s="1020"/>
      <c r="U492" s="1020"/>
      <c r="V492" s="1023">
        <v>11</v>
      </c>
      <c r="W492" s="1020"/>
      <c r="X492" s="1024"/>
      <c r="Y492" s="1022">
        <v>12</v>
      </c>
      <c r="Z492" s="1024"/>
      <c r="AA492" s="1045"/>
      <c r="AB492" s="835">
        <v>1</v>
      </c>
      <c r="AC492" s="835">
        <v>1</v>
      </c>
      <c r="AD492" s="835"/>
      <c r="AE492" s="835">
        <v>10</v>
      </c>
      <c r="AF492" s="836"/>
      <c r="AG492" s="1045">
        <v>37</v>
      </c>
      <c r="AH492" s="1046">
        <v>16</v>
      </c>
      <c r="AI492" s="74">
        <v>10</v>
      </c>
      <c r="AJ492" s="151">
        <f>SUM(AN492:AP492)</f>
        <v>12</v>
      </c>
      <c r="AK492" s="76" t="s">
        <v>97</v>
      </c>
      <c r="AL492" s="77" t="s">
        <v>97</v>
      </c>
      <c r="AM492" s="78" t="s">
        <v>97</v>
      </c>
      <c r="AN492" s="74">
        <v>1</v>
      </c>
      <c r="AO492" s="72">
        <v>11</v>
      </c>
      <c r="AP492" s="73"/>
      <c r="AQ492" s="79" t="s">
        <v>97</v>
      </c>
      <c r="AR492" s="77" t="s">
        <v>97</v>
      </c>
      <c r="AS492" s="77" t="s">
        <v>97</v>
      </c>
      <c r="AT492" s="77" t="s">
        <v>97</v>
      </c>
      <c r="AU492" s="80" t="s">
        <v>97</v>
      </c>
      <c r="AV492" s="152">
        <f t="shared" si="185"/>
        <v>0</v>
      </c>
      <c r="AW492" s="120"/>
      <c r="AX492" s="120"/>
      <c r="AY492" s="120"/>
      <c r="AZ492" s="120"/>
      <c r="BA492" s="120"/>
      <c r="BB492" s="120"/>
      <c r="BC492" s="120"/>
      <c r="BD492" s="120"/>
      <c r="BE492" s="121"/>
    </row>
    <row r="493" spans="1:57" ht="48" thickBot="1" x14ac:dyDescent="0.3">
      <c r="A493" s="1343"/>
      <c r="B493" s="1567"/>
      <c r="C493" s="1609"/>
      <c r="D493" s="710" t="s">
        <v>490</v>
      </c>
      <c r="E493" s="1301"/>
      <c r="F493" s="1304"/>
      <c r="G493" s="850">
        <f t="shared" si="183"/>
        <v>0</v>
      </c>
      <c r="H493" s="402">
        <f t="shared" si="181"/>
        <v>0</v>
      </c>
      <c r="I493" s="319"/>
      <c r="J493" s="319"/>
      <c r="K493" s="319"/>
      <c r="L493" s="338"/>
      <c r="M493" s="750">
        <f t="shared" si="186"/>
        <v>0</v>
      </c>
      <c r="N493" s="1030"/>
      <c r="O493" s="1030"/>
      <c r="P493" s="1030"/>
      <c r="Q493" s="1030"/>
      <c r="R493" s="1031"/>
      <c r="S493" s="1032"/>
      <c r="T493" s="1033"/>
      <c r="U493" s="1033"/>
      <c r="V493" s="1030"/>
      <c r="W493" s="1030"/>
      <c r="X493" s="1034"/>
      <c r="Y493" s="1047"/>
      <c r="Z493" s="1026"/>
      <c r="AA493" s="1027"/>
      <c r="AB493" s="1028"/>
      <c r="AC493" s="1028"/>
      <c r="AD493" s="1028"/>
      <c r="AE493" s="1028"/>
      <c r="AF493" s="1029"/>
      <c r="AG493" s="1019"/>
      <c r="AH493" s="1048"/>
      <c r="AI493" s="325"/>
      <c r="AJ493" s="390">
        <f>SUM(AN493:AP493)</f>
        <v>0</v>
      </c>
      <c r="AK493" s="327" t="s">
        <v>98</v>
      </c>
      <c r="AL493" s="328" t="s">
        <v>98</v>
      </c>
      <c r="AM493" s="329" t="s">
        <v>98</v>
      </c>
      <c r="AN493" s="330"/>
      <c r="AO493" s="328"/>
      <c r="AP493" s="329"/>
      <c r="AQ493" s="330" t="s">
        <v>97</v>
      </c>
      <c r="AR493" s="328" t="s">
        <v>97</v>
      </c>
      <c r="AS493" s="328" t="s">
        <v>97</v>
      </c>
      <c r="AT493" s="328" t="s">
        <v>97</v>
      </c>
      <c r="AU493" s="331" t="s">
        <v>97</v>
      </c>
      <c r="AV493" s="152">
        <f t="shared" si="185"/>
        <v>0</v>
      </c>
      <c r="AW493" s="167"/>
      <c r="AX493" s="167"/>
      <c r="AY493" s="167"/>
      <c r="AZ493" s="167"/>
      <c r="BA493" s="167"/>
      <c r="BB493" s="167"/>
      <c r="BC493" s="167"/>
      <c r="BD493" s="167"/>
      <c r="BE493" s="130"/>
    </row>
    <row r="494" spans="1:57" ht="32.25" thickBot="1" x14ac:dyDescent="0.3">
      <c r="A494" s="1343"/>
      <c r="B494" s="1567"/>
      <c r="C494" s="1609"/>
      <c r="D494" s="710" t="s">
        <v>486</v>
      </c>
      <c r="E494" s="1301"/>
      <c r="F494" s="1304"/>
      <c r="G494" s="850">
        <f t="shared" si="183"/>
        <v>0</v>
      </c>
      <c r="H494" s="402">
        <f t="shared" si="181"/>
        <v>0</v>
      </c>
      <c r="I494" s="319"/>
      <c r="J494" s="319"/>
      <c r="K494" s="319"/>
      <c r="L494" s="338"/>
      <c r="M494" s="750">
        <f t="shared" si="186"/>
        <v>0</v>
      </c>
      <c r="N494" s="1030"/>
      <c r="O494" s="1030"/>
      <c r="P494" s="1035"/>
      <c r="Q494" s="392"/>
      <c r="R494" s="1031"/>
      <c r="S494" s="1032"/>
      <c r="T494" s="1030"/>
      <c r="U494" s="1030"/>
      <c r="V494" s="1030"/>
      <c r="W494" s="1030"/>
      <c r="X494" s="1034"/>
      <c r="Y494" s="1047"/>
      <c r="Z494" s="1026"/>
      <c r="AA494" s="1027"/>
      <c r="AB494" s="1028"/>
      <c r="AC494" s="1028"/>
      <c r="AD494" s="1028"/>
      <c r="AE494" s="1028"/>
      <c r="AF494" s="1029"/>
      <c r="AG494" s="1019"/>
      <c r="AH494" s="1048"/>
      <c r="AI494" s="325"/>
      <c r="AJ494" s="390">
        <f>SUM(AK494:AM494)</f>
        <v>0</v>
      </c>
      <c r="AK494" s="327"/>
      <c r="AL494" s="328"/>
      <c r="AM494" s="329"/>
      <c r="AN494" s="330" t="s">
        <v>97</v>
      </c>
      <c r="AO494" s="328" t="s">
        <v>97</v>
      </c>
      <c r="AP494" s="329" t="s">
        <v>97</v>
      </c>
      <c r="AQ494" s="330" t="s">
        <v>97</v>
      </c>
      <c r="AR494" s="328" t="s">
        <v>97</v>
      </c>
      <c r="AS494" s="328" t="s">
        <v>97</v>
      </c>
      <c r="AT494" s="328" t="s">
        <v>97</v>
      </c>
      <c r="AU494" s="331" t="s">
        <v>97</v>
      </c>
      <c r="AV494" s="152">
        <f t="shared" si="185"/>
        <v>0</v>
      </c>
      <c r="AW494" s="167"/>
      <c r="AX494" s="167"/>
      <c r="AY494" s="167"/>
      <c r="AZ494" s="167"/>
      <c r="BA494" s="167"/>
      <c r="BB494" s="167"/>
      <c r="BC494" s="167"/>
      <c r="BD494" s="167"/>
      <c r="BE494" s="130"/>
    </row>
    <row r="495" spans="1:57" ht="32.25" thickBot="1" x14ac:dyDescent="0.3">
      <c r="A495" s="1343"/>
      <c r="B495" s="1567"/>
      <c r="C495" s="1609"/>
      <c r="D495" s="710" t="s">
        <v>15</v>
      </c>
      <c r="E495" s="1301"/>
      <c r="F495" s="1304"/>
      <c r="G495" s="850">
        <f t="shared" si="183"/>
        <v>21</v>
      </c>
      <c r="H495" s="402">
        <f t="shared" si="181"/>
        <v>0</v>
      </c>
      <c r="I495" s="319"/>
      <c r="J495" s="319"/>
      <c r="K495" s="319"/>
      <c r="L495" s="338"/>
      <c r="M495" s="750">
        <f t="shared" si="186"/>
        <v>21</v>
      </c>
      <c r="N495" s="1030"/>
      <c r="O495" s="1030"/>
      <c r="P495" s="1030"/>
      <c r="Q495" s="1030"/>
      <c r="R495" s="1031">
        <v>21</v>
      </c>
      <c r="S495" s="1032"/>
      <c r="T495" s="1030"/>
      <c r="U495" s="1030"/>
      <c r="V495" s="1030">
        <v>21</v>
      </c>
      <c r="W495" s="1030"/>
      <c r="X495" s="1034"/>
      <c r="Y495" s="1047">
        <v>16</v>
      </c>
      <c r="Z495" s="1026">
        <v>5</v>
      </c>
      <c r="AA495" s="1027"/>
      <c r="AB495" s="1028">
        <v>8</v>
      </c>
      <c r="AC495" s="1028">
        <v>5</v>
      </c>
      <c r="AD495" s="1028"/>
      <c r="AE495" s="1028">
        <v>15</v>
      </c>
      <c r="AF495" s="1029">
        <v>1</v>
      </c>
      <c r="AG495" s="1019">
        <v>38</v>
      </c>
      <c r="AH495" s="1048">
        <v>18</v>
      </c>
      <c r="AI495" s="325">
        <v>100</v>
      </c>
      <c r="AJ495" s="390">
        <f>SUM(AQ495:AU495)</f>
        <v>7</v>
      </c>
      <c r="AK495" s="327" t="s">
        <v>98</v>
      </c>
      <c r="AL495" s="328" t="s">
        <v>98</v>
      </c>
      <c r="AM495" s="329" t="s">
        <v>98</v>
      </c>
      <c r="AN495" s="330" t="s">
        <v>97</v>
      </c>
      <c r="AO495" s="328" t="s">
        <v>97</v>
      </c>
      <c r="AP495" s="329" t="s">
        <v>97</v>
      </c>
      <c r="AQ495" s="330"/>
      <c r="AR495" s="328">
        <v>3</v>
      </c>
      <c r="AS495" s="319"/>
      <c r="AT495" s="328">
        <v>4</v>
      </c>
      <c r="AU495" s="331"/>
      <c r="AV495" s="152">
        <f t="shared" si="185"/>
        <v>0</v>
      </c>
      <c r="AW495" s="167"/>
      <c r="AX495" s="167"/>
      <c r="AY495" s="167"/>
      <c r="AZ495" s="167"/>
      <c r="BA495" s="167"/>
      <c r="BB495" s="167"/>
      <c r="BC495" s="167"/>
      <c r="BD495" s="167"/>
      <c r="BE495" s="130"/>
    </row>
    <row r="496" spans="1:57" ht="32.25" thickBot="1" x14ac:dyDescent="0.3">
      <c r="A496" s="1343"/>
      <c r="B496" s="1588"/>
      <c r="C496" s="1620"/>
      <c r="D496" s="711" t="s">
        <v>491</v>
      </c>
      <c r="E496" s="1302"/>
      <c r="F496" s="1305"/>
      <c r="G496" s="851">
        <f t="shared" si="183"/>
        <v>0</v>
      </c>
      <c r="H496" s="160">
        <f t="shared" si="181"/>
        <v>0</v>
      </c>
      <c r="I496" s="92"/>
      <c r="J496" s="92"/>
      <c r="K496" s="92"/>
      <c r="L496" s="101"/>
      <c r="M496" s="210">
        <f t="shared" si="186"/>
        <v>0</v>
      </c>
      <c r="N496" s="1036"/>
      <c r="O496" s="1036"/>
      <c r="P496" s="1036"/>
      <c r="Q496" s="1036"/>
      <c r="R496" s="1037"/>
      <c r="S496" s="1038"/>
      <c r="T496" s="1039"/>
      <c r="U496" s="1039"/>
      <c r="V496" s="1039"/>
      <c r="W496" s="1039"/>
      <c r="X496" s="1040"/>
      <c r="Y496" s="1038"/>
      <c r="Z496" s="1040"/>
      <c r="AA496" s="1049"/>
      <c r="AB496" s="839"/>
      <c r="AC496" s="839"/>
      <c r="AD496" s="839"/>
      <c r="AE496" s="839"/>
      <c r="AF496" s="840"/>
      <c r="AG496" s="1049"/>
      <c r="AH496" s="1050"/>
      <c r="AI496" s="100"/>
      <c r="AJ496" s="170">
        <f>SUM(AQ496:AU496)</f>
        <v>0</v>
      </c>
      <c r="AK496" s="345" t="s">
        <v>97</v>
      </c>
      <c r="AL496" s="97" t="s">
        <v>97</v>
      </c>
      <c r="AM496" s="98" t="s">
        <v>97</v>
      </c>
      <c r="AN496" s="99" t="s">
        <v>97</v>
      </c>
      <c r="AO496" s="97" t="s">
        <v>98</v>
      </c>
      <c r="AP496" s="98" t="s">
        <v>98</v>
      </c>
      <c r="AQ496" s="100"/>
      <c r="AR496" s="92"/>
      <c r="AS496" s="142"/>
      <c r="AT496" s="92"/>
      <c r="AU496" s="101"/>
      <c r="AV496" s="171">
        <f t="shared" si="185"/>
        <v>0</v>
      </c>
      <c r="AW496" s="128"/>
      <c r="AX496" s="128"/>
      <c r="AY496" s="128"/>
      <c r="AZ496" s="128"/>
      <c r="BA496" s="128"/>
      <c r="BB496" s="128"/>
      <c r="BC496" s="128"/>
      <c r="BD496" s="128"/>
      <c r="BE496" s="129"/>
    </row>
    <row r="497" spans="1:57" ht="31.9" customHeight="1" thickBot="1" x14ac:dyDescent="0.3">
      <c r="A497" s="1343"/>
      <c r="B497" s="1565" t="s">
        <v>171</v>
      </c>
      <c r="C497" s="1608" t="s">
        <v>382</v>
      </c>
      <c r="D497" s="709" t="s">
        <v>485</v>
      </c>
      <c r="E497" s="1300">
        <v>90</v>
      </c>
      <c r="F497" s="1303">
        <f>E497-SUM(M497:M501)</f>
        <v>13</v>
      </c>
      <c r="G497" s="852">
        <f t="shared" si="183"/>
        <v>8</v>
      </c>
      <c r="H497" s="147">
        <f t="shared" si="181"/>
        <v>3</v>
      </c>
      <c r="I497" s="72">
        <v>3</v>
      </c>
      <c r="J497" s="72"/>
      <c r="K497" s="72"/>
      <c r="L497" s="75"/>
      <c r="M497" s="199">
        <f t="shared" si="186"/>
        <v>8</v>
      </c>
      <c r="N497" s="1020"/>
      <c r="O497" s="1020"/>
      <c r="P497" s="1020"/>
      <c r="Q497" s="1020"/>
      <c r="R497" s="1021">
        <v>8</v>
      </c>
      <c r="S497" s="1022">
        <v>4</v>
      </c>
      <c r="T497" s="1020"/>
      <c r="U497" s="1020"/>
      <c r="V497" s="1023">
        <v>4</v>
      </c>
      <c r="W497" s="1020"/>
      <c r="X497" s="1024"/>
      <c r="Y497" s="1025">
        <v>8</v>
      </c>
      <c r="Z497" s="1026"/>
      <c r="AA497" s="1027"/>
      <c r="AB497" s="1028">
        <v>2</v>
      </c>
      <c r="AC497" s="1028">
        <v>2</v>
      </c>
      <c r="AD497" s="1028"/>
      <c r="AE497" s="1028">
        <v>1</v>
      </c>
      <c r="AF497" s="1029"/>
      <c r="AG497" s="1027">
        <v>31</v>
      </c>
      <c r="AH497" s="1029">
        <v>15</v>
      </c>
      <c r="AI497" s="74">
        <v>6</v>
      </c>
      <c r="AJ497" s="151">
        <f>SUM(AN497:AP497)</f>
        <v>8</v>
      </c>
      <c r="AK497" s="76" t="s">
        <v>97</v>
      </c>
      <c r="AL497" s="77" t="s">
        <v>97</v>
      </c>
      <c r="AM497" s="78" t="s">
        <v>97</v>
      </c>
      <c r="AN497" s="74">
        <v>5</v>
      </c>
      <c r="AO497" s="72">
        <v>3</v>
      </c>
      <c r="AP497" s="73"/>
      <c r="AQ497" s="79" t="s">
        <v>97</v>
      </c>
      <c r="AR497" s="77" t="s">
        <v>97</v>
      </c>
      <c r="AS497" s="77" t="s">
        <v>97</v>
      </c>
      <c r="AT497" s="77" t="s">
        <v>97</v>
      </c>
      <c r="AU497" s="80" t="s">
        <v>97</v>
      </c>
      <c r="AV497" s="152">
        <f t="shared" si="185"/>
        <v>0</v>
      </c>
      <c r="AW497" s="120"/>
      <c r="AX497" s="120"/>
      <c r="AY497" s="120"/>
      <c r="AZ497" s="120"/>
      <c r="BA497" s="120"/>
      <c r="BB497" s="120"/>
      <c r="BC497" s="120"/>
      <c r="BD497" s="120"/>
      <c r="BE497" s="121"/>
    </row>
    <row r="498" spans="1:57" ht="48" thickBot="1" x14ac:dyDescent="0.3">
      <c r="A498" s="1343"/>
      <c r="B498" s="1567"/>
      <c r="C498" s="1609"/>
      <c r="D498" s="710" t="s">
        <v>490</v>
      </c>
      <c r="E498" s="1301"/>
      <c r="F498" s="1304"/>
      <c r="G498" s="850">
        <f t="shared" si="183"/>
        <v>0</v>
      </c>
      <c r="H498" s="402">
        <f t="shared" si="181"/>
        <v>0</v>
      </c>
      <c r="I498" s="319"/>
      <c r="J498" s="319"/>
      <c r="K498" s="319"/>
      <c r="L498" s="338"/>
      <c r="M498" s="750">
        <f t="shared" si="186"/>
        <v>0</v>
      </c>
      <c r="N498" s="1030"/>
      <c r="O498" s="1030"/>
      <c r="P498" s="1030"/>
      <c r="Q498" s="1030"/>
      <c r="R498" s="1031"/>
      <c r="S498" s="1032"/>
      <c r="T498" s="1033"/>
      <c r="U498" s="1033"/>
      <c r="V498" s="1030"/>
      <c r="W498" s="1030"/>
      <c r="X498" s="1034"/>
      <c r="Y498" s="1025"/>
      <c r="Z498" s="1026"/>
      <c r="AA498" s="1027"/>
      <c r="AB498" s="1028"/>
      <c r="AC498" s="1028"/>
      <c r="AD498" s="1028"/>
      <c r="AE498" s="1028"/>
      <c r="AF498" s="1029"/>
      <c r="AG498" s="1019"/>
      <c r="AH498" s="838"/>
      <c r="AI498" s="325"/>
      <c r="AJ498" s="390">
        <f>SUM(AN498:AP498)</f>
        <v>0</v>
      </c>
      <c r="AK498" s="327" t="s">
        <v>98</v>
      </c>
      <c r="AL498" s="328" t="s">
        <v>98</v>
      </c>
      <c r="AM498" s="329" t="s">
        <v>98</v>
      </c>
      <c r="AN498" s="330"/>
      <c r="AO498" s="328"/>
      <c r="AP498" s="329"/>
      <c r="AQ498" s="330" t="s">
        <v>97</v>
      </c>
      <c r="AR498" s="328" t="s">
        <v>97</v>
      </c>
      <c r="AS498" s="328" t="s">
        <v>97</v>
      </c>
      <c r="AT498" s="328" t="s">
        <v>97</v>
      </c>
      <c r="AU498" s="331" t="s">
        <v>97</v>
      </c>
      <c r="AV498" s="152">
        <f t="shared" si="185"/>
        <v>0</v>
      </c>
      <c r="AW498" s="167"/>
      <c r="AX498" s="167"/>
      <c r="AY498" s="167"/>
      <c r="AZ498" s="167"/>
      <c r="BA498" s="167"/>
      <c r="BB498" s="167"/>
      <c r="BC498" s="167"/>
      <c r="BD498" s="167"/>
      <c r="BE498" s="130"/>
    </row>
    <row r="499" spans="1:57" ht="32.25" thickBot="1" x14ac:dyDescent="0.3">
      <c r="A499" s="1343"/>
      <c r="B499" s="1567"/>
      <c r="C499" s="1609"/>
      <c r="D499" s="710" t="s">
        <v>486</v>
      </c>
      <c r="E499" s="1301"/>
      <c r="F499" s="1304"/>
      <c r="G499" s="850">
        <f t="shared" si="183"/>
        <v>0</v>
      </c>
      <c r="H499" s="402">
        <f t="shared" si="181"/>
        <v>0</v>
      </c>
      <c r="I499" s="319"/>
      <c r="J499" s="319"/>
      <c r="K499" s="319"/>
      <c r="L499" s="338"/>
      <c r="M499" s="750">
        <f t="shared" si="186"/>
        <v>0</v>
      </c>
      <c r="N499" s="1030"/>
      <c r="O499" s="1030"/>
      <c r="P499" s="1035"/>
      <c r="Q499" s="392"/>
      <c r="R499" s="1031"/>
      <c r="S499" s="1032"/>
      <c r="T499" s="1030"/>
      <c r="U499" s="1030"/>
      <c r="V499" s="1030"/>
      <c r="W499" s="1030"/>
      <c r="X499" s="1034"/>
      <c r="Y499" s="1025"/>
      <c r="Z499" s="1026"/>
      <c r="AA499" s="1027"/>
      <c r="AB499" s="1028"/>
      <c r="AC499" s="1028"/>
      <c r="AD499" s="1028"/>
      <c r="AE499" s="1028"/>
      <c r="AF499" s="1029"/>
      <c r="AG499" s="1019"/>
      <c r="AH499" s="838"/>
      <c r="AI499" s="325"/>
      <c r="AJ499" s="390">
        <f>SUM(AK499:AM499)</f>
        <v>0</v>
      </c>
      <c r="AK499" s="327"/>
      <c r="AL499" s="328"/>
      <c r="AM499" s="329"/>
      <c r="AN499" s="330" t="s">
        <v>97</v>
      </c>
      <c r="AO499" s="328" t="s">
        <v>97</v>
      </c>
      <c r="AP499" s="329" t="s">
        <v>97</v>
      </c>
      <c r="AQ499" s="330" t="s">
        <v>97</v>
      </c>
      <c r="AR499" s="328" t="s">
        <v>97</v>
      </c>
      <c r="AS499" s="328" t="s">
        <v>97</v>
      </c>
      <c r="AT499" s="328" t="s">
        <v>97</v>
      </c>
      <c r="AU499" s="331" t="s">
        <v>97</v>
      </c>
      <c r="AV499" s="152">
        <f t="shared" si="185"/>
        <v>0</v>
      </c>
      <c r="AW499" s="167"/>
      <c r="AX499" s="167"/>
      <c r="AY499" s="167"/>
      <c r="AZ499" s="167"/>
      <c r="BA499" s="167"/>
      <c r="BB499" s="167"/>
      <c r="BC499" s="167"/>
      <c r="BD499" s="167"/>
      <c r="BE499" s="130"/>
    </row>
    <row r="500" spans="1:57" ht="32.25" thickBot="1" x14ac:dyDescent="0.3">
      <c r="A500" s="1343"/>
      <c r="B500" s="1567"/>
      <c r="C500" s="1609"/>
      <c r="D500" s="710" t="s">
        <v>15</v>
      </c>
      <c r="E500" s="1301"/>
      <c r="F500" s="1304"/>
      <c r="G500" s="850">
        <f t="shared" si="183"/>
        <v>71</v>
      </c>
      <c r="H500" s="402">
        <f t="shared" si="181"/>
        <v>0</v>
      </c>
      <c r="I500" s="319"/>
      <c r="J500" s="319"/>
      <c r="K500" s="319"/>
      <c r="L500" s="338"/>
      <c r="M500" s="750">
        <f t="shared" si="186"/>
        <v>69</v>
      </c>
      <c r="N500" s="1030"/>
      <c r="O500" s="1030"/>
      <c r="P500" s="1030"/>
      <c r="Q500" s="1030"/>
      <c r="R500" s="1031">
        <v>69</v>
      </c>
      <c r="S500" s="1032">
        <v>24</v>
      </c>
      <c r="T500" s="1030"/>
      <c r="U500" s="1030"/>
      <c r="V500" s="1030">
        <v>45</v>
      </c>
      <c r="W500" s="1030"/>
      <c r="X500" s="1034"/>
      <c r="Y500" s="1025">
        <v>62</v>
      </c>
      <c r="Z500" s="1026">
        <v>7</v>
      </c>
      <c r="AA500" s="1027"/>
      <c r="AB500" s="1028">
        <v>31</v>
      </c>
      <c r="AC500" s="1028">
        <v>31</v>
      </c>
      <c r="AD500" s="1028">
        <v>6</v>
      </c>
      <c r="AE500" s="1028">
        <v>31</v>
      </c>
      <c r="AF500" s="1029">
        <v>11</v>
      </c>
      <c r="AG500" s="1019">
        <v>38</v>
      </c>
      <c r="AH500" s="838">
        <v>13</v>
      </c>
      <c r="AI500" s="325">
        <v>115</v>
      </c>
      <c r="AJ500" s="390">
        <f>SUM(AQ500:AU500)</f>
        <v>69</v>
      </c>
      <c r="AK500" s="327" t="s">
        <v>98</v>
      </c>
      <c r="AL500" s="328" t="s">
        <v>98</v>
      </c>
      <c r="AM500" s="329" t="s">
        <v>98</v>
      </c>
      <c r="AN500" s="330" t="s">
        <v>97</v>
      </c>
      <c r="AO500" s="328" t="s">
        <v>97</v>
      </c>
      <c r="AP500" s="329" t="s">
        <v>97</v>
      </c>
      <c r="AQ500" s="330">
        <v>21</v>
      </c>
      <c r="AR500" s="328">
        <v>11</v>
      </c>
      <c r="AS500" s="328">
        <v>13</v>
      </c>
      <c r="AT500" s="328">
        <v>16</v>
      </c>
      <c r="AU500" s="331">
        <v>8</v>
      </c>
      <c r="AV500" s="152">
        <f t="shared" si="185"/>
        <v>2</v>
      </c>
      <c r="AW500" s="404"/>
      <c r="AX500" s="404"/>
      <c r="AY500" s="404"/>
      <c r="AZ500" s="404"/>
      <c r="BA500" s="404">
        <v>1</v>
      </c>
      <c r="BB500" s="404"/>
      <c r="BC500" s="404">
        <v>1</v>
      </c>
      <c r="BD500" s="404"/>
      <c r="BE500" s="405"/>
    </row>
    <row r="501" spans="1:57" ht="32.25" thickBot="1" x14ac:dyDescent="0.3">
      <c r="A501" s="1343"/>
      <c r="B501" s="1588"/>
      <c r="C501" s="1620"/>
      <c r="D501" s="711" t="s">
        <v>491</v>
      </c>
      <c r="E501" s="1302"/>
      <c r="F501" s="1305"/>
      <c r="G501" s="851">
        <f t="shared" si="183"/>
        <v>0</v>
      </c>
      <c r="H501" s="160">
        <f t="shared" si="181"/>
        <v>0</v>
      </c>
      <c r="I501" s="92"/>
      <c r="J501" s="92"/>
      <c r="K501" s="92"/>
      <c r="L501" s="101"/>
      <c r="M501" s="210">
        <f t="shared" si="186"/>
        <v>0</v>
      </c>
      <c r="N501" s="1036"/>
      <c r="O501" s="1036"/>
      <c r="P501" s="1036"/>
      <c r="Q501" s="1036"/>
      <c r="R501" s="1037"/>
      <c r="S501" s="1038"/>
      <c r="T501" s="1039"/>
      <c r="U501" s="1039"/>
      <c r="V501" s="1039"/>
      <c r="W501" s="1039"/>
      <c r="X501" s="1040"/>
      <c r="Y501" s="1041"/>
      <c r="Z501" s="1034"/>
      <c r="AA501" s="1019"/>
      <c r="AB501" s="837"/>
      <c r="AC501" s="837"/>
      <c r="AD501" s="837"/>
      <c r="AE501" s="837"/>
      <c r="AF501" s="838"/>
      <c r="AG501" s="1042"/>
      <c r="AH501" s="1043"/>
      <c r="AI501" s="100"/>
      <c r="AJ501" s="170">
        <f>SUM(AQ501:AU501)</f>
        <v>0</v>
      </c>
      <c r="AK501" s="345" t="s">
        <v>97</v>
      </c>
      <c r="AL501" s="97" t="s">
        <v>97</v>
      </c>
      <c r="AM501" s="98" t="s">
        <v>97</v>
      </c>
      <c r="AN501" s="99" t="s">
        <v>97</v>
      </c>
      <c r="AO501" s="97" t="s">
        <v>98</v>
      </c>
      <c r="AP501" s="98" t="s">
        <v>98</v>
      </c>
      <c r="AQ501" s="100"/>
      <c r="AR501" s="92"/>
      <c r="AS501" s="92"/>
      <c r="AT501" s="92"/>
      <c r="AU501" s="101"/>
      <c r="AV501" s="171">
        <f t="shared" si="185"/>
        <v>0</v>
      </c>
      <c r="AW501" s="128"/>
      <c r="AX501" s="128"/>
      <c r="AY501" s="128"/>
      <c r="AZ501" s="128"/>
      <c r="BA501" s="128"/>
      <c r="BB501" s="128"/>
      <c r="BC501" s="128"/>
      <c r="BD501" s="128"/>
      <c r="BE501" s="129"/>
    </row>
    <row r="502" spans="1:57" ht="31.9" customHeight="1" thickBot="1" x14ac:dyDescent="0.3">
      <c r="A502" s="1343"/>
      <c r="B502" s="1565" t="s">
        <v>170</v>
      </c>
      <c r="C502" s="1608" t="s">
        <v>381</v>
      </c>
      <c r="D502" s="709" t="s">
        <v>485</v>
      </c>
      <c r="E502" s="1300">
        <v>135</v>
      </c>
      <c r="F502" s="1303">
        <f>E502-SUM(M502:M506)</f>
        <v>-2</v>
      </c>
      <c r="G502" s="852">
        <f t="shared" si="183"/>
        <v>0</v>
      </c>
      <c r="H502" s="147">
        <f t="shared" si="181"/>
        <v>0</v>
      </c>
      <c r="I502" s="72"/>
      <c r="J502" s="72"/>
      <c r="K502" s="72"/>
      <c r="L502" s="75"/>
      <c r="M502" s="199">
        <f t="shared" si="186"/>
        <v>0</v>
      </c>
      <c r="N502" s="1020"/>
      <c r="O502" s="1020"/>
      <c r="P502" s="1020"/>
      <c r="Q502" s="1020"/>
      <c r="R502" s="1024"/>
      <c r="S502" s="1051"/>
      <c r="T502" s="1051"/>
      <c r="U502" s="1051"/>
      <c r="V502" s="1020"/>
      <c r="W502" s="1020"/>
      <c r="X502" s="1024"/>
      <c r="Y502" s="1022"/>
      <c r="Z502" s="1024"/>
      <c r="AA502" s="1045"/>
      <c r="AB502" s="835"/>
      <c r="AC502" s="835"/>
      <c r="AD502" s="835"/>
      <c r="AE502" s="835"/>
      <c r="AF502" s="836"/>
      <c r="AG502" s="1045"/>
      <c r="AH502" s="1046"/>
      <c r="AI502" s="143"/>
      <c r="AJ502" s="151">
        <f>SUM(AN502:AP502)</f>
        <v>0</v>
      </c>
      <c r="AK502" s="76" t="s">
        <v>97</v>
      </c>
      <c r="AL502" s="77" t="s">
        <v>97</v>
      </c>
      <c r="AM502" s="78" t="s">
        <v>97</v>
      </c>
      <c r="AN502" s="74"/>
      <c r="AO502" s="72"/>
      <c r="AP502" s="73"/>
      <c r="AQ502" s="79" t="s">
        <v>97</v>
      </c>
      <c r="AR502" s="77" t="s">
        <v>97</v>
      </c>
      <c r="AS502" s="77" t="s">
        <v>97</v>
      </c>
      <c r="AT502" s="77" t="s">
        <v>97</v>
      </c>
      <c r="AU502" s="78" t="s">
        <v>97</v>
      </c>
      <c r="AV502" s="152">
        <f t="shared" si="185"/>
        <v>0</v>
      </c>
      <c r="AW502" s="120"/>
      <c r="AX502" s="120"/>
      <c r="AY502" s="120"/>
      <c r="AZ502" s="120"/>
      <c r="BA502" s="120"/>
      <c r="BB502" s="120"/>
      <c r="BC502" s="120"/>
      <c r="BD502" s="120"/>
      <c r="BE502" s="121"/>
    </row>
    <row r="503" spans="1:57" ht="48" thickBot="1" x14ac:dyDescent="0.3">
      <c r="A503" s="1343"/>
      <c r="B503" s="1567"/>
      <c r="C503" s="1609"/>
      <c r="D503" s="710" t="s">
        <v>490</v>
      </c>
      <c r="E503" s="1301"/>
      <c r="F503" s="1304"/>
      <c r="G503" s="850">
        <f t="shared" si="183"/>
        <v>0</v>
      </c>
      <c r="H503" s="402">
        <f t="shared" si="181"/>
        <v>0</v>
      </c>
      <c r="I503" s="319"/>
      <c r="J503" s="319"/>
      <c r="K503" s="319"/>
      <c r="L503" s="338"/>
      <c r="M503" s="750">
        <f t="shared" si="186"/>
        <v>0</v>
      </c>
      <c r="N503" s="1030"/>
      <c r="O503" s="1030"/>
      <c r="P503" s="1030"/>
      <c r="Q503" s="1030"/>
      <c r="R503" s="1034"/>
      <c r="S503" s="1025"/>
      <c r="T503" s="1025"/>
      <c r="U503" s="1025"/>
      <c r="V503" s="1044"/>
      <c r="W503" s="1044"/>
      <c r="X503" s="1026"/>
      <c r="Y503" s="1047"/>
      <c r="Z503" s="1026"/>
      <c r="AA503" s="1027"/>
      <c r="AB503" s="1028"/>
      <c r="AC503" s="1028"/>
      <c r="AD503" s="1028"/>
      <c r="AE503" s="1028"/>
      <c r="AF503" s="1029"/>
      <c r="AG503" s="1019"/>
      <c r="AH503" s="1048"/>
      <c r="AI503" s="337"/>
      <c r="AJ503" s="390">
        <f>SUM(AN503:AP503)</f>
        <v>0</v>
      </c>
      <c r="AK503" s="327" t="s">
        <v>98</v>
      </c>
      <c r="AL503" s="328" t="s">
        <v>98</v>
      </c>
      <c r="AM503" s="329" t="s">
        <v>98</v>
      </c>
      <c r="AN503" s="330"/>
      <c r="AO503" s="328"/>
      <c r="AP503" s="329"/>
      <c r="AQ503" s="330" t="s">
        <v>97</v>
      </c>
      <c r="AR503" s="328" t="s">
        <v>97</v>
      </c>
      <c r="AS503" s="328" t="s">
        <v>97</v>
      </c>
      <c r="AT503" s="328" t="s">
        <v>97</v>
      </c>
      <c r="AU503" s="329" t="s">
        <v>97</v>
      </c>
      <c r="AV503" s="152">
        <f t="shared" si="185"/>
        <v>0</v>
      </c>
      <c r="AW503" s="167"/>
      <c r="AX503" s="167"/>
      <c r="AY503" s="167"/>
      <c r="AZ503" s="167"/>
      <c r="BA503" s="167"/>
      <c r="BB503" s="167"/>
      <c r="BC503" s="167"/>
      <c r="BD503" s="167"/>
      <c r="BE503" s="130"/>
    </row>
    <row r="504" spans="1:57" ht="32.25" thickBot="1" x14ac:dyDescent="0.3">
      <c r="A504" s="1343"/>
      <c r="B504" s="1567"/>
      <c r="C504" s="1609"/>
      <c r="D504" s="710" t="s">
        <v>486</v>
      </c>
      <c r="E504" s="1301"/>
      <c r="F504" s="1304"/>
      <c r="G504" s="850">
        <f t="shared" si="183"/>
        <v>0</v>
      </c>
      <c r="H504" s="402">
        <f t="shared" si="181"/>
        <v>0</v>
      </c>
      <c r="I504" s="319"/>
      <c r="J504" s="319"/>
      <c r="K504" s="319"/>
      <c r="L504" s="338"/>
      <c r="M504" s="750">
        <f t="shared" si="186"/>
        <v>0</v>
      </c>
      <c r="N504" s="1030"/>
      <c r="O504" s="1030"/>
      <c r="P504" s="1030"/>
      <c r="Q504" s="1030"/>
      <c r="R504" s="1034"/>
      <c r="S504" s="1025"/>
      <c r="T504" s="1025"/>
      <c r="U504" s="1025"/>
      <c r="V504" s="1044"/>
      <c r="W504" s="1044"/>
      <c r="X504" s="1026"/>
      <c r="Y504" s="1047"/>
      <c r="Z504" s="1026"/>
      <c r="AA504" s="1027"/>
      <c r="AB504" s="1028"/>
      <c r="AC504" s="1028"/>
      <c r="AD504" s="1028"/>
      <c r="AE504" s="1028"/>
      <c r="AF504" s="1029"/>
      <c r="AG504" s="1019"/>
      <c r="AH504" s="1048"/>
      <c r="AI504" s="337"/>
      <c r="AJ504" s="390">
        <f>SUM(AK504:AM504)</f>
        <v>0</v>
      </c>
      <c r="AK504" s="327"/>
      <c r="AL504" s="328"/>
      <c r="AM504" s="329"/>
      <c r="AN504" s="330" t="s">
        <v>97</v>
      </c>
      <c r="AO504" s="328" t="s">
        <v>97</v>
      </c>
      <c r="AP504" s="329" t="s">
        <v>97</v>
      </c>
      <c r="AQ504" s="330" t="s">
        <v>97</v>
      </c>
      <c r="AR504" s="328" t="s">
        <v>97</v>
      </c>
      <c r="AS504" s="328" t="s">
        <v>97</v>
      </c>
      <c r="AT504" s="328" t="s">
        <v>97</v>
      </c>
      <c r="AU504" s="329" t="s">
        <v>97</v>
      </c>
      <c r="AV504" s="152">
        <f t="shared" si="185"/>
        <v>0</v>
      </c>
      <c r="AW504" s="167"/>
      <c r="AX504" s="167"/>
      <c r="AY504" s="167"/>
      <c r="AZ504" s="167"/>
      <c r="BA504" s="167"/>
      <c r="BB504" s="167"/>
      <c r="BC504" s="167"/>
      <c r="BD504" s="167"/>
      <c r="BE504" s="130"/>
    </row>
    <row r="505" spans="1:57" ht="32.25" thickBot="1" x14ac:dyDescent="0.3">
      <c r="A505" s="1343"/>
      <c r="B505" s="1567"/>
      <c r="C505" s="1609"/>
      <c r="D505" s="710" t="s">
        <v>15</v>
      </c>
      <c r="E505" s="1301"/>
      <c r="F505" s="1304"/>
      <c r="G505" s="850">
        <f t="shared" si="183"/>
        <v>141</v>
      </c>
      <c r="H505" s="402">
        <f t="shared" si="181"/>
        <v>3</v>
      </c>
      <c r="I505" s="319">
        <v>3</v>
      </c>
      <c r="J505" s="319"/>
      <c r="K505" s="319"/>
      <c r="L505" s="338"/>
      <c r="M505" s="750">
        <f t="shared" si="186"/>
        <v>137</v>
      </c>
      <c r="N505" s="1030"/>
      <c r="O505" s="1030"/>
      <c r="P505" s="1030"/>
      <c r="Q505" s="1030"/>
      <c r="R505" s="1034">
        <v>137</v>
      </c>
      <c r="S505" s="1025"/>
      <c r="T505" s="1025"/>
      <c r="U505" s="1025"/>
      <c r="V505" s="1044">
        <v>137</v>
      </c>
      <c r="W505" s="1044"/>
      <c r="X505" s="1026"/>
      <c r="Y505" s="1032">
        <v>117</v>
      </c>
      <c r="Z505" s="1034">
        <v>20</v>
      </c>
      <c r="AA505" s="1071"/>
      <c r="AB505" s="837">
        <v>54</v>
      </c>
      <c r="AC505" s="837">
        <v>45</v>
      </c>
      <c r="AD505" s="837">
        <v>25</v>
      </c>
      <c r="AE505" s="837">
        <v>39</v>
      </c>
      <c r="AF505" s="838">
        <v>8</v>
      </c>
      <c r="AG505" s="1019">
        <v>38.299999999999997</v>
      </c>
      <c r="AH505" s="1048">
        <v>14.8</v>
      </c>
      <c r="AI505" s="337">
        <v>88.6</v>
      </c>
      <c r="AJ505" s="390">
        <f>SUM(AQ505:AU505)</f>
        <v>137</v>
      </c>
      <c r="AK505" s="327" t="s">
        <v>98</v>
      </c>
      <c r="AL505" s="328" t="s">
        <v>98</v>
      </c>
      <c r="AM505" s="329" t="s">
        <v>98</v>
      </c>
      <c r="AN505" s="330" t="s">
        <v>97</v>
      </c>
      <c r="AO505" s="328" t="s">
        <v>97</v>
      </c>
      <c r="AP505" s="329" t="s">
        <v>97</v>
      </c>
      <c r="AQ505" s="357">
        <v>23</v>
      </c>
      <c r="AR505" s="338">
        <v>49</v>
      </c>
      <c r="AS505" s="338">
        <v>44</v>
      </c>
      <c r="AT505" s="338">
        <v>17</v>
      </c>
      <c r="AU505" s="320">
        <v>4</v>
      </c>
      <c r="AV505" s="152">
        <f t="shared" si="185"/>
        <v>4</v>
      </c>
      <c r="AW505" s="404"/>
      <c r="AX505" s="404"/>
      <c r="AY505" s="404">
        <v>1</v>
      </c>
      <c r="AZ505" s="404"/>
      <c r="BA505" s="404">
        <v>1</v>
      </c>
      <c r="BB505" s="404"/>
      <c r="BC505" s="404">
        <v>1</v>
      </c>
      <c r="BD505" s="404"/>
      <c r="BE505" s="405">
        <v>1</v>
      </c>
    </row>
    <row r="506" spans="1:57" ht="32.25" thickBot="1" x14ac:dyDescent="0.3">
      <c r="A506" s="1344"/>
      <c r="B506" s="1577"/>
      <c r="C506" s="1610"/>
      <c r="D506" s="1657" t="s">
        <v>491</v>
      </c>
      <c r="E506" s="1302"/>
      <c r="F506" s="1305"/>
      <c r="G506" s="851">
        <f t="shared" si="183"/>
        <v>0</v>
      </c>
      <c r="H506" s="160">
        <f t="shared" si="181"/>
        <v>0</v>
      </c>
      <c r="I506" s="92"/>
      <c r="J506" s="92"/>
      <c r="K506" s="92"/>
      <c r="L506" s="101"/>
      <c r="M506" s="210">
        <f t="shared" si="186"/>
        <v>0</v>
      </c>
      <c r="N506" s="1039"/>
      <c r="O506" s="1039"/>
      <c r="P506" s="1039"/>
      <c r="Q506" s="1039"/>
      <c r="R506" s="1040"/>
      <c r="S506" s="1052"/>
      <c r="T506" s="1052"/>
      <c r="U506" s="1052"/>
      <c r="V506" s="1039"/>
      <c r="W506" s="1039"/>
      <c r="X506" s="1040"/>
      <c r="Y506" s="1038"/>
      <c r="Z506" s="1040"/>
      <c r="AA506" s="1049"/>
      <c r="AB506" s="839"/>
      <c r="AC506" s="839"/>
      <c r="AD506" s="839"/>
      <c r="AE506" s="839"/>
      <c r="AF506" s="840"/>
      <c r="AG506" s="1049"/>
      <c r="AH506" s="1050"/>
      <c r="AI506" s="832"/>
      <c r="AJ506" s="170">
        <f>SUM(AQ506:AU506)</f>
        <v>0</v>
      </c>
      <c r="AK506" s="345" t="s">
        <v>97</v>
      </c>
      <c r="AL506" s="97" t="s">
        <v>97</v>
      </c>
      <c r="AM506" s="98" t="s">
        <v>97</v>
      </c>
      <c r="AN506" s="99" t="s">
        <v>97</v>
      </c>
      <c r="AO506" s="97" t="s">
        <v>98</v>
      </c>
      <c r="AP506" s="98" t="s">
        <v>98</v>
      </c>
      <c r="AQ506" s="100"/>
      <c r="AR506" s="92"/>
      <c r="AS506" s="92"/>
      <c r="AT506" s="92"/>
      <c r="AU506" s="93"/>
      <c r="AV506" s="171">
        <f t="shared" si="185"/>
        <v>0</v>
      </c>
      <c r="AW506" s="128"/>
      <c r="AX506" s="128"/>
      <c r="AY506" s="128"/>
      <c r="AZ506" s="128"/>
      <c r="BA506" s="128"/>
      <c r="BB506" s="128"/>
      <c r="BC506" s="128"/>
      <c r="BD506" s="128"/>
      <c r="BE506" s="129"/>
    </row>
    <row r="507" spans="1:57" ht="31.15" customHeight="1" x14ac:dyDescent="0.25">
      <c r="A507" s="1399" t="s">
        <v>603</v>
      </c>
      <c r="B507" s="1565" t="s">
        <v>318</v>
      </c>
      <c r="C507" s="1608">
        <v>43443757</v>
      </c>
      <c r="D507" s="709" t="s">
        <v>485</v>
      </c>
      <c r="E507" s="1325">
        <v>553</v>
      </c>
      <c r="F507" s="1328">
        <f>E507-SUM(M507:M511)</f>
        <v>121</v>
      </c>
      <c r="G507" s="864">
        <f t="shared" si="183"/>
        <v>48</v>
      </c>
      <c r="H507" s="147">
        <f>SUM(I507:L507)</f>
        <v>0</v>
      </c>
      <c r="I507" s="72"/>
      <c r="J507" s="72"/>
      <c r="K507" s="72"/>
      <c r="L507" s="75"/>
      <c r="M507" s="199">
        <f>IF(AND(SUM(N507:R507)=SUM(Y507:Z507),SUM(S507:X507)=SUM(Y507:Z507)),SUM(N507:R507),"ПЕРЕВІРТЕ ПРАВИЛЬНІСТЬ ДАНИХ")</f>
        <v>48</v>
      </c>
      <c r="N507" s="1020"/>
      <c r="O507" s="1020"/>
      <c r="P507" s="1020">
        <v>1</v>
      </c>
      <c r="Q507" s="1020"/>
      <c r="R507" s="1021">
        <v>47</v>
      </c>
      <c r="S507" s="1022"/>
      <c r="T507" s="1020"/>
      <c r="U507" s="1020"/>
      <c r="V507" s="1023">
        <v>47</v>
      </c>
      <c r="W507" s="1020"/>
      <c r="X507" s="1024">
        <v>1</v>
      </c>
      <c r="Y507" s="1025">
        <v>38</v>
      </c>
      <c r="Z507" s="1026">
        <v>10</v>
      </c>
      <c r="AA507" s="1027"/>
      <c r="AB507" s="1028">
        <v>24</v>
      </c>
      <c r="AC507" s="1028">
        <v>23</v>
      </c>
      <c r="AD507" s="1028"/>
      <c r="AE507" s="1028">
        <v>2</v>
      </c>
      <c r="AF507" s="1029"/>
      <c r="AG507" s="1027">
        <v>51</v>
      </c>
      <c r="AH507" s="1029">
        <v>20</v>
      </c>
      <c r="AI507" s="74">
        <v>10</v>
      </c>
      <c r="AJ507" s="151">
        <f>SUM(AN507:AP507)</f>
        <v>48</v>
      </c>
      <c r="AK507" s="76" t="s">
        <v>97</v>
      </c>
      <c r="AL507" s="77" t="s">
        <v>97</v>
      </c>
      <c r="AM507" s="78" t="s">
        <v>97</v>
      </c>
      <c r="AN507" s="74">
        <v>9</v>
      </c>
      <c r="AO507" s="72">
        <v>38</v>
      </c>
      <c r="AP507" s="73">
        <v>1</v>
      </c>
      <c r="AQ507" s="79" t="s">
        <v>97</v>
      </c>
      <c r="AR507" s="77" t="s">
        <v>97</v>
      </c>
      <c r="AS507" s="77" t="s">
        <v>97</v>
      </c>
      <c r="AT507" s="77" t="s">
        <v>97</v>
      </c>
      <c r="AU507" s="80" t="s">
        <v>97</v>
      </c>
      <c r="AV507" s="152">
        <f>SUM(AW507:BE507)</f>
        <v>0</v>
      </c>
      <c r="AW507" s="120"/>
      <c r="AX507" s="120"/>
      <c r="AY507" s="120"/>
      <c r="AZ507" s="120"/>
      <c r="BA507" s="120"/>
      <c r="BB507" s="120"/>
      <c r="BC507" s="120"/>
      <c r="BD507" s="120"/>
      <c r="BE507" s="121"/>
    </row>
    <row r="508" spans="1:57" ht="47.25" x14ac:dyDescent="0.25">
      <c r="A508" s="1400"/>
      <c r="B508" s="1567"/>
      <c r="C508" s="1609"/>
      <c r="D508" s="710" t="s">
        <v>490</v>
      </c>
      <c r="E508" s="1326"/>
      <c r="F508" s="1329"/>
      <c r="G508" s="850">
        <f t="shared" si="183"/>
        <v>0</v>
      </c>
      <c r="H508" s="402">
        <f t="shared" ref="H508:H571" si="187">SUM(I508:L508)</f>
        <v>0</v>
      </c>
      <c r="I508" s="319"/>
      <c r="J508" s="319"/>
      <c r="K508" s="319"/>
      <c r="L508" s="338"/>
      <c r="M508" s="750">
        <f t="shared" ref="M508:M561" si="188">IF(AND(SUM(N508:R508)=SUM(Y508:Z508),SUM(S508:X508)=SUM(Y508:Z508)),SUM(N508:R508),"ПЕРЕВІРТЕ ПРАВИЛЬНІСТЬ ДАНИХ")</f>
        <v>0</v>
      </c>
      <c r="N508" s="1030"/>
      <c r="O508" s="1030"/>
      <c r="P508" s="1030"/>
      <c r="Q508" s="1030"/>
      <c r="R508" s="1031"/>
      <c r="S508" s="1032"/>
      <c r="T508" s="1033"/>
      <c r="U508" s="1033"/>
      <c r="V508" s="1030"/>
      <c r="W508" s="1030"/>
      <c r="X508" s="1034"/>
      <c r="Y508" s="1025"/>
      <c r="Z508" s="1026"/>
      <c r="AA508" s="1027"/>
      <c r="AB508" s="1028"/>
      <c r="AC508" s="1028"/>
      <c r="AD508" s="1028"/>
      <c r="AE508" s="1028"/>
      <c r="AF508" s="1029"/>
      <c r="AG508" s="1019"/>
      <c r="AH508" s="838"/>
      <c r="AI508" s="325"/>
      <c r="AJ508" s="390">
        <f>SUM(AN508:AP508)</f>
        <v>0</v>
      </c>
      <c r="AK508" s="327" t="s">
        <v>98</v>
      </c>
      <c r="AL508" s="328" t="s">
        <v>98</v>
      </c>
      <c r="AM508" s="329" t="s">
        <v>98</v>
      </c>
      <c r="AN508" s="330"/>
      <c r="AO508" s="328"/>
      <c r="AP508" s="329"/>
      <c r="AQ508" s="330" t="s">
        <v>97</v>
      </c>
      <c r="AR508" s="328" t="s">
        <v>97</v>
      </c>
      <c r="AS508" s="328" t="s">
        <v>97</v>
      </c>
      <c r="AT508" s="328" t="s">
        <v>97</v>
      </c>
      <c r="AU508" s="331" t="s">
        <v>97</v>
      </c>
      <c r="AV508" s="391">
        <f t="shared" ref="AV508:AV516" si="189">SUM(AW508:BE508)</f>
        <v>0</v>
      </c>
      <c r="AW508" s="404"/>
      <c r="AX508" s="404"/>
      <c r="AY508" s="404"/>
      <c r="AZ508" s="404"/>
      <c r="BA508" s="404"/>
      <c r="BB508" s="404"/>
      <c r="BC508" s="404"/>
      <c r="BD508" s="404"/>
      <c r="BE508" s="405"/>
    </row>
    <row r="509" spans="1:57" ht="32.25" thickBot="1" x14ac:dyDescent="0.3">
      <c r="A509" s="1400"/>
      <c r="B509" s="1567"/>
      <c r="C509" s="1609"/>
      <c r="D509" s="710" t="s">
        <v>486</v>
      </c>
      <c r="E509" s="1326"/>
      <c r="F509" s="1329"/>
      <c r="G509" s="850">
        <f t="shared" si="183"/>
        <v>0</v>
      </c>
      <c r="H509" s="402">
        <f t="shared" si="187"/>
        <v>0</v>
      </c>
      <c r="I509" s="319"/>
      <c r="J509" s="319"/>
      <c r="K509" s="319"/>
      <c r="L509" s="338"/>
      <c r="M509" s="750">
        <f t="shared" si="188"/>
        <v>0</v>
      </c>
      <c r="N509" s="1030"/>
      <c r="O509" s="1030"/>
      <c r="P509" s="1035"/>
      <c r="Q509" s="392"/>
      <c r="R509" s="1031"/>
      <c r="S509" s="1032"/>
      <c r="T509" s="1030"/>
      <c r="U509" s="1030"/>
      <c r="V509" s="1030"/>
      <c r="W509" s="1030"/>
      <c r="X509" s="1034"/>
      <c r="Y509" s="1025"/>
      <c r="Z509" s="1026"/>
      <c r="AA509" s="1027"/>
      <c r="AB509" s="1028"/>
      <c r="AC509" s="1028"/>
      <c r="AD509" s="1028"/>
      <c r="AE509" s="1028"/>
      <c r="AF509" s="1029"/>
      <c r="AG509" s="1019"/>
      <c r="AH509" s="838"/>
      <c r="AI509" s="325"/>
      <c r="AJ509" s="390">
        <f>SUM(AK509:AM509)</f>
        <v>0</v>
      </c>
      <c r="AK509" s="327"/>
      <c r="AL509" s="328"/>
      <c r="AM509" s="329"/>
      <c r="AN509" s="330" t="s">
        <v>97</v>
      </c>
      <c r="AO509" s="328" t="s">
        <v>97</v>
      </c>
      <c r="AP509" s="329" t="s">
        <v>97</v>
      </c>
      <c r="AQ509" s="330" t="s">
        <v>97</v>
      </c>
      <c r="AR509" s="328" t="s">
        <v>97</v>
      </c>
      <c r="AS509" s="328" t="s">
        <v>97</v>
      </c>
      <c r="AT509" s="328" t="s">
        <v>97</v>
      </c>
      <c r="AU509" s="331" t="s">
        <v>97</v>
      </c>
      <c r="AV509" s="391">
        <f t="shared" si="189"/>
        <v>0</v>
      </c>
      <c r="AW509" s="404"/>
      <c r="AX509" s="404"/>
      <c r="AY509" s="404"/>
      <c r="AZ509" s="404"/>
      <c r="BA509" s="404"/>
      <c r="BB509" s="404"/>
      <c r="BC509" s="404"/>
      <c r="BD509" s="404"/>
      <c r="BE509" s="405"/>
    </row>
    <row r="510" spans="1:57" ht="31.5" x14ac:dyDescent="0.25">
      <c r="A510" s="1400"/>
      <c r="B510" s="1567"/>
      <c r="C510" s="1609"/>
      <c r="D510" s="710" t="s">
        <v>15</v>
      </c>
      <c r="E510" s="1326"/>
      <c r="F510" s="1329"/>
      <c r="G510" s="850">
        <f t="shared" si="183"/>
        <v>395</v>
      </c>
      <c r="H510" s="402">
        <f t="shared" si="187"/>
        <v>3</v>
      </c>
      <c r="I510" s="319">
        <v>3</v>
      </c>
      <c r="J510" s="319"/>
      <c r="K510" s="319"/>
      <c r="L510" s="338"/>
      <c r="M510" s="750">
        <f t="shared" si="188"/>
        <v>384</v>
      </c>
      <c r="N510" s="1030"/>
      <c r="O510" s="1030"/>
      <c r="P510" s="1030">
        <v>14</v>
      </c>
      <c r="Q510" s="1030"/>
      <c r="R510" s="1034">
        <v>370</v>
      </c>
      <c r="S510" s="1025">
        <v>20</v>
      </c>
      <c r="T510" s="1025"/>
      <c r="U510" s="1025"/>
      <c r="V510" s="1044">
        <v>350</v>
      </c>
      <c r="W510" s="1044"/>
      <c r="X510" s="1026">
        <v>14</v>
      </c>
      <c r="Y510" s="1047">
        <v>338</v>
      </c>
      <c r="Z510" s="1026">
        <v>46</v>
      </c>
      <c r="AA510" s="1027"/>
      <c r="AB510" s="1028">
        <v>87</v>
      </c>
      <c r="AC510" s="1028">
        <v>83</v>
      </c>
      <c r="AD510" s="1028">
        <v>1</v>
      </c>
      <c r="AE510" s="1028">
        <v>41</v>
      </c>
      <c r="AF510" s="1029">
        <v>1</v>
      </c>
      <c r="AG510" s="1019">
        <v>43</v>
      </c>
      <c r="AH510" s="1048">
        <v>17</v>
      </c>
      <c r="AI510" s="337">
        <v>110</v>
      </c>
      <c r="AJ510" s="390">
        <f>SUM(AQ510:AU510)</f>
        <v>384</v>
      </c>
      <c r="AK510" s="327" t="s">
        <v>98</v>
      </c>
      <c r="AL510" s="328" t="s">
        <v>98</v>
      </c>
      <c r="AM510" s="329" t="s">
        <v>98</v>
      </c>
      <c r="AN510" s="330" t="s">
        <v>97</v>
      </c>
      <c r="AO510" s="328" t="s">
        <v>97</v>
      </c>
      <c r="AP510" s="329" t="s">
        <v>97</v>
      </c>
      <c r="AQ510" s="330">
        <v>36</v>
      </c>
      <c r="AR510" s="328">
        <v>54</v>
      </c>
      <c r="AS510" s="328">
        <v>144</v>
      </c>
      <c r="AT510" s="328">
        <v>112</v>
      </c>
      <c r="AU510" s="329">
        <v>38</v>
      </c>
      <c r="AV510" s="168">
        <f t="shared" si="189"/>
        <v>11</v>
      </c>
      <c r="AW510" s="167"/>
      <c r="AX510" s="167"/>
      <c r="AY510" s="167"/>
      <c r="AZ510" s="167"/>
      <c r="BA510" s="167">
        <v>5</v>
      </c>
      <c r="BB510" s="167"/>
      <c r="BC510" s="167"/>
      <c r="BD510" s="167">
        <v>2</v>
      </c>
      <c r="BE510" s="130">
        <v>4</v>
      </c>
    </row>
    <row r="511" spans="1:57" ht="32.25" thickBot="1" x14ac:dyDescent="0.3">
      <c r="A511" s="1400"/>
      <c r="B511" s="1588"/>
      <c r="C511" s="1620"/>
      <c r="D511" s="711" t="s">
        <v>491</v>
      </c>
      <c r="E511" s="1327"/>
      <c r="F511" s="1330"/>
      <c r="G511" s="851">
        <f t="shared" si="183"/>
        <v>0</v>
      </c>
      <c r="H511" s="160">
        <f t="shared" si="187"/>
        <v>0</v>
      </c>
      <c r="I511" s="92"/>
      <c r="J511" s="92"/>
      <c r="K511" s="92"/>
      <c r="L511" s="101"/>
      <c r="M511" s="857">
        <f t="shared" si="188"/>
        <v>0</v>
      </c>
      <c r="N511" s="1036"/>
      <c r="O511" s="1036"/>
      <c r="P511" s="1036"/>
      <c r="Q511" s="1036"/>
      <c r="R511" s="1037"/>
      <c r="S511" s="1038"/>
      <c r="T511" s="1039"/>
      <c r="U511" s="1039"/>
      <c r="V511" s="1039"/>
      <c r="W511" s="1039"/>
      <c r="X511" s="1040"/>
      <c r="Y511" s="1041"/>
      <c r="Z511" s="1034"/>
      <c r="AA511" s="1019"/>
      <c r="AB511" s="837"/>
      <c r="AC511" s="837"/>
      <c r="AD511" s="837"/>
      <c r="AE511" s="837"/>
      <c r="AF511" s="838"/>
      <c r="AG511" s="1042"/>
      <c r="AH511" s="1043"/>
      <c r="AI511" s="100"/>
      <c r="AJ511" s="170">
        <f>SUM(AQ511:AU511)</f>
        <v>0</v>
      </c>
      <c r="AK511" s="345" t="s">
        <v>97</v>
      </c>
      <c r="AL511" s="97" t="s">
        <v>97</v>
      </c>
      <c r="AM511" s="98" t="s">
        <v>97</v>
      </c>
      <c r="AN511" s="99" t="s">
        <v>97</v>
      </c>
      <c r="AO511" s="97" t="s">
        <v>98</v>
      </c>
      <c r="AP511" s="98" t="s">
        <v>98</v>
      </c>
      <c r="AQ511" s="100"/>
      <c r="AR511" s="92"/>
      <c r="AS511" s="92"/>
      <c r="AT511" s="92"/>
      <c r="AU511" s="101"/>
      <c r="AV511" s="165">
        <f t="shared" si="189"/>
        <v>0</v>
      </c>
      <c r="AW511" s="128"/>
      <c r="AX511" s="128"/>
      <c r="AY511" s="128"/>
      <c r="AZ511" s="128"/>
      <c r="BA511" s="128"/>
      <c r="BB511" s="128"/>
      <c r="BC511" s="128"/>
      <c r="BD511" s="128"/>
      <c r="BE511" s="129"/>
    </row>
    <row r="512" spans="1:57" ht="32.25" thickBot="1" x14ac:dyDescent="0.3">
      <c r="A512" s="1400"/>
      <c r="B512" s="1565" t="s">
        <v>322</v>
      </c>
      <c r="C512" s="1608">
        <v>5483227</v>
      </c>
      <c r="D512" s="709" t="s">
        <v>485</v>
      </c>
      <c r="E512" s="1325">
        <v>210</v>
      </c>
      <c r="F512" s="1322">
        <f t="shared" ref="F512" si="190">E512-SUM(M512:M516)</f>
        <v>58</v>
      </c>
      <c r="G512" s="864">
        <f t="shared" si="183"/>
        <v>8</v>
      </c>
      <c r="H512" s="147">
        <f t="shared" si="187"/>
        <v>0</v>
      </c>
      <c r="I512" s="72"/>
      <c r="J512" s="72"/>
      <c r="K512" s="72"/>
      <c r="L512" s="75"/>
      <c r="M512" s="199">
        <f t="shared" si="188"/>
        <v>6</v>
      </c>
      <c r="N512" s="1020"/>
      <c r="O512" s="1020"/>
      <c r="P512" s="1020"/>
      <c r="Q512" s="1020"/>
      <c r="R512" s="1024">
        <v>6</v>
      </c>
      <c r="S512" s="1051"/>
      <c r="T512" s="1051"/>
      <c r="U512" s="1051"/>
      <c r="V512" s="1020">
        <v>6</v>
      </c>
      <c r="W512" s="1020"/>
      <c r="X512" s="1024"/>
      <c r="Y512" s="1022">
        <v>6</v>
      </c>
      <c r="Z512" s="1024"/>
      <c r="AA512" s="1045"/>
      <c r="AB512" s="835">
        <v>2</v>
      </c>
      <c r="AC512" s="835">
        <v>2</v>
      </c>
      <c r="AD512" s="835">
        <v>1</v>
      </c>
      <c r="AE512" s="835">
        <v>3</v>
      </c>
      <c r="AF512" s="836">
        <v>1</v>
      </c>
      <c r="AG512" s="1045">
        <v>35</v>
      </c>
      <c r="AH512" s="1046">
        <v>11</v>
      </c>
      <c r="AI512" s="143">
        <v>12</v>
      </c>
      <c r="AJ512" s="151">
        <f>SUM(AN512:AP512)</f>
        <v>6</v>
      </c>
      <c r="AK512" s="76" t="s">
        <v>97</v>
      </c>
      <c r="AL512" s="77" t="s">
        <v>97</v>
      </c>
      <c r="AM512" s="78" t="s">
        <v>97</v>
      </c>
      <c r="AN512" s="74">
        <v>3</v>
      </c>
      <c r="AO512" s="72">
        <v>2</v>
      </c>
      <c r="AP512" s="73">
        <v>1</v>
      </c>
      <c r="AQ512" s="79" t="s">
        <v>97</v>
      </c>
      <c r="AR512" s="77" t="s">
        <v>97</v>
      </c>
      <c r="AS512" s="77" t="s">
        <v>97</v>
      </c>
      <c r="AT512" s="77" t="s">
        <v>97</v>
      </c>
      <c r="AU512" s="78" t="s">
        <v>97</v>
      </c>
      <c r="AV512" s="152">
        <f t="shared" si="189"/>
        <v>2</v>
      </c>
      <c r="AW512" s="120"/>
      <c r="AX512" s="120">
        <v>1</v>
      </c>
      <c r="AY512" s="120"/>
      <c r="AZ512" s="120"/>
      <c r="BA512" s="120">
        <v>1</v>
      </c>
      <c r="BB512" s="120"/>
      <c r="BC512" s="120"/>
      <c r="BD512" s="120"/>
      <c r="BE512" s="121"/>
    </row>
    <row r="513" spans="1:57" ht="48" thickBot="1" x14ac:dyDescent="0.3">
      <c r="A513" s="1400"/>
      <c r="B513" s="1567"/>
      <c r="C513" s="1609"/>
      <c r="D513" s="710" t="s">
        <v>490</v>
      </c>
      <c r="E513" s="1326"/>
      <c r="F513" s="1323"/>
      <c r="G513" s="850">
        <f t="shared" si="183"/>
        <v>0</v>
      </c>
      <c r="H513" s="402">
        <f t="shared" si="187"/>
        <v>0</v>
      </c>
      <c r="I513" s="319"/>
      <c r="J513" s="319"/>
      <c r="K513" s="319"/>
      <c r="L513" s="338"/>
      <c r="M513" s="750">
        <f t="shared" si="188"/>
        <v>0</v>
      </c>
      <c r="N513" s="1030"/>
      <c r="O513" s="1030"/>
      <c r="P513" s="1030"/>
      <c r="Q513" s="1030"/>
      <c r="R513" s="1034"/>
      <c r="S513" s="1025"/>
      <c r="T513" s="1025"/>
      <c r="U513" s="1025"/>
      <c r="V513" s="1044"/>
      <c r="W513" s="1044"/>
      <c r="X513" s="1026"/>
      <c r="Y513" s="1047"/>
      <c r="Z513" s="1026"/>
      <c r="AA513" s="1027"/>
      <c r="AB513" s="1028"/>
      <c r="AC513" s="1028"/>
      <c r="AD513" s="1028"/>
      <c r="AE513" s="1028"/>
      <c r="AF513" s="1029"/>
      <c r="AG513" s="1019"/>
      <c r="AH513" s="1048"/>
      <c r="AI513" s="337"/>
      <c r="AJ513" s="390">
        <f>SUM(AN513:AP513)</f>
        <v>0</v>
      </c>
      <c r="AK513" s="327" t="s">
        <v>98</v>
      </c>
      <c r="AL513" s="328" t="s">
        <v>98</v>
      </c>
      <c r="AM513" s="329" t="s">
        <v>98</v>
      </c>
      <c r="AN513" s="330"/>
      <c r="AO513" s="328"/>
      <c r="AP513" s="329"/>
      <c r="AQ513" s="330" t="s">
        <v>97</v>
      </c>
      <c r="AR513" s="328" t="s">
        <v>97</v>
      </c>
      <c r="AS513" s="328" t="s">
        <v>97</v>
      </c>
      <c r="AT513" s="328" t="s">
        <v>97</v>
      </c>
      <c r="AU513" s="329" t="s">
        <v>97</v>
      </c>
      <c r="AV513" s="152">
        <f t="shared" si="189"/>
        <v>0</v>
      </c>
      <c r="AW513" s="167"/>
      <c r="AX513" s="167"/>
      <c r="AY513" s="167"/>
      <c r="AZ513" s="167"/>
      <c r="BA513" s="167"/>
      <c r="BB513" s="167"/>
      <c r="BC513" s="167"/>
      <c r="BD513" s="167"/>
      <c r="BE513" s="130"/>
    </row>
    <row r="514" spans="1:57" ht="32.25" thickBot="1" x14ac:dyDescent="0.3">
      <c r="A514" s="1400"/>
      <c r="B514" s="1567"/>
      <c r="C514" s="1609"/>
      <c r="D514" s="710" t="s">
        <v>486</v>
      </c>
      <c r="E514" s="1326"/>
      <c r="F514" s="1323"/>
      <c r="G514" s="850">
        <f t="shared" si="183"/>
        <v>0</v>
      </c>
      <c r="H514" s="402">
        <f t="shared" si="187"/>
        <v>0</v>
      </c>
      <c r="I514" s="319"/>
      <c r="J514" s="319"/>
      <c r="K514" s="319"/>
      <c r="L514" s="338"/>
      <c r="M514" s="750">
        <f t="shared" si="188"/>
        <v>0</v>
      </c>
      <c r="N514" s="1030"/>
      <c r="O514" s="1030"/>
      <c r="P514" s="1030"/>
      <c r="Q514" s="1030"/>
      <c r="R514" s="1034"/>
      <c r="S514" s="1025"/>
      <c r="T514" s="1025"/>
      <c r="U514" s="1025"/>
      <c r="V514" s="1044"/>
      <c r="W514" s="1044"/>
      <c r="X514" s="1026"/>
      <c r="Y514" s="1047"/>
      <c r="Z514" s="1026"/>
      <c r="AA514" s="1027"/>
      <c r="AB514" s="1028"/>
      <c r="AC514" s="1028"/>
      <c r="AD514" s="1028"/>
      <c r="AE514" s="1028"/>
      <c r="AF514" s="1029"/>
      <c r="AG514" s="1019"/>
      <c r="AH514" s="1048"/>
      <c r="AI514" s="337"/>
      <c r="AJ514" s="390">
        <f>SUM(AK514:AM514)</f>
        <v>0</v>
      </c>
      <c r="AK514" s="327"/>
      <c r="AL514" s="328"/>
      <c r="AM514" s="329"/>
      <c r="AN514" s="330" t="s">
        <v>97</v>
      </c>
      <c r="AO514" s="328" t="s">
        <v>97</v>
      </c>
      <c r="AP514" s="329" t="s">
        <v>97</v>
      </c>
      <c r="AQ514" s="330" t="s">
        <v>97</v>
      </c>
      <c r="AR514" s="328" t="s">
        <v>97</v>
      </c>
      <c r="AS514" s="328" t="s">
        <v>97</v>
      </c>
      <c r="AT514" s="328" t="s">
        <v>97</v>
      </c>
      <c r="AU514" s="329" t="s">
        <v>97</v>
      </c>
      <c r="AV514" s="152">
        <f t="shared" si="189"/>
        <v>0</v>
      </c>
      <c r="AW514" s="167"/>
      <c r="AX514" s="167"/>
      <c r="AY514" s="167"/>
      <c r="AZ514" s="167"/>
      <c r="BA514" s="167"/>
      <c r="BB514" s="167"/>
      <c r="BC514" s="167"/>
      <c r="BD514" s="167"/>
      <c r="BE514" s="130"/>
    </row>
    <row r="515" spans="1:57" ht="32.25" thickBot="1" x14ac:dyDescent="0.3">
      <c r="A515" s="1400"/>
      <c r="B515" s="1567"/>
      <c r="C515" s="1609"/>
      <c r="D515" s="710" t="s">
        <v>15</v>
      </c>
      <c r="E515" s="1326"/>
      <c r="F515" s="1323"/>
      <c r="G515" s="850">
        <f t="shared" si="183"/>
        <v>154</v>
      </c>
      <c r="H515" s="402">
        <f t="shared" si="187"/>
        <v>3</v>
      </c>
      <c r="I515" s="319"/>
      <c r="J515" s="319">
        <v>3</v>
      </c>
      <c r="K515" s="319"/>
      <c r="L515" s="338"/>
      <c r="M515" s="750">
        <v>146</v>
      </c>
      <c r="N515" s="1030"/>
      <c r="O515" s="1030"/>
      <c r="P515" s="1030"/>
      <c r="Q515" s="1030"/>
      <c r="R515" s="1034">
        <v>146</v>
      </c>
      <c r="S515" s="1025">
        <v>2</v>
      </c>
      <c r="T515" s="1025"/>
      <c r="U515" s="1025"/>
      <c r="V515" s="1044">
        <v>144</v>
      </c>
      <c r="W515" s="1044"/>
      <c r="X515" s="1026"/>
      <c r="Y515" s="1047">
        <v>121</v>
      </c>
      <c r="Z515" s="1026">
        <v>25</v>
      </c>
      <c r="AA515" s="1027"/>
      <c r="AB515" s="1028">
        <v>38</v>
      </c>
      <c r="AC515" s="1028">
        <v>35</v>
      </c>
      <c r="AD515" s="1028">
        <v>4</v>
      </c>
      <c r="AE515" s="1028">
        <v>92</v>
      </c>
      <c r="AF515" s="1029">
        <v>15</v>
      </c>
      <c r="AG515" s="1019">
        <v>35</v>
      </c>
      <c r="AH515" s="1048">
        <v>18</v>
      </c>
      <c r="AI515" s="337">
        <v>135</v>
      </c>
      <c r="AJ515" s="390">
        <f>SUM(AQ515:AU515)</f>
        <v>150</v>
      </c>
      <c r="AK515" s="327" t="s">
        <v>98</v>
      </c>
      <c r="AL515" s="328" t="s">
        <v>98</v>
      </c>
      <c r="AM515" s="329" t="s">
        <v>98</v>
      </c>
      <c r="AN515" s="330" t="s">
        <v>97</v>
      </c>
      <c r="AO515" s="328" t="s">
        <v>97</v>
      </c>
      <c r="AP515" s="329" t="s">
        <v>97</v>
      </c>
      <c r="AQ515" s="330">
        <v>4</v>
      </c>
      <c r="AR515" s="328">
        <v>4</v>
      </c>
      <c r="AS515" s="328">
        <v>61</v>
      </c>
      <c r="AT515" s="328">
        <v>27</v>
      </c>
      <c r="AU515" s="329">
        <v>54</v>
      </c>
      <c r="AV515" s="152">
        <f t="shared" ref="AV515" si="191">SUM(AW515:BE515)</f>
        <v>8</v>
      </c>
      <c r="AW515" s="167"/>
      <c r="AX515" s="167">
        <v>3</v>
      </c>
      <c r="AY515" s="167">
        <v>2</v>
      </c>
      <c r="AZ515" s="167"/>
      <c r="BA515" s="167"/>
      <c r="BB515" s="167"/>
      <c r="BC515" s="167">
        <v>1</v>
      </c>
      <c r="BD515" s="167">
        <v>2</v>
      </c>
      <c r="BE515" s="130"/>
    </row>
    <row r="516" spans="1:57" ht="32.25" thickBot="1" x14ac:dyDescent="0.3">
      <c r="A516" s="1400"/>
      <c r="B516" s="1588"/>
      <c r="C516" s="1620"/>
      <c r="D516" s="711" t="s">
        <v>491</v>
      </c>
      <c r="E516" s="1327"/>
      <c r="F516" s="1324"/>
      <c r="G516" s="851">
        <f t="shared" si="183"/>
        <v>0</v>
      </c>
      <c r="H516" s="160">
        <f t="shared" si="187"/>
        <v>0</v>
      </c>
      <c r="I516" s="92"/>
      <c r="J516" s="92"/>
      <c r="K516" s="92"/>
      <c r="L516" s="101"/>
      <c r="M516" s="210">
        <f t="shared" si="188"/>
        <v>0</v>
      </c>
      <c r="N516" s="1039"/>
      <c r="O516" s="1039"/>
      <c r="P516" s="1039"/>
      <c r="Q516" s="1039"/>
      <c r="R516" s="1040"/>
      <c r="S516" s="1052"/>
      <c r="T516" s="1052"/>
      <c r="U516" s="1052"/>
      <c r="V516" s="1039"/>
      <c r="W516" s="1039"/>
      <c r="X516" s="1040"/>
      <c r="Y516" s="1038"/>
      <c r="Z516" s="1040"/>
      <c r="AA516" s="1049"/>
      <c r="AB516" s="839"/>
      <c r="AC516" s="839"/>
      <c r="AD516" s="839"/>
      <c r="AE516" s="839"/>
      <c r="AF516" s="840"/>
      <c r="AG516" s="1049"/>
      <c r="AH516" s="1050"/>
      <c r="AI516" s="832"/>
      <c r="AJ516" s="170">
        <f>SUM(AQ516:AU516)</f>
        <v>0</v>
      </c>
      <c r="AK516" s="345" t="s">
        <v>97</v>
      </c>
      <c r="AL516" s="97" t="s">
        <v>97</v>
      </c>
      <c r="AM516" s="98" t="s">
        <v>97</v>
      </c>
      <c r="AN516" s="99" t="s">
        <v>97</v>
      </c>
      <c r="AO516" s="97" t="s">
        <v>98</v>
      </c>
      <c r="AP516" s="98" t="s">
        <v>98</v>
      </c>
      <c r="AQ516" s="100"/>
      <c r="AR516" s="92"/>
      <c r="AS516" s="92"/>
      <c r="AT516" s="92"/>
      <c r="AU516" s="93"/>
      <c r="AV516" s="171">
        <f t="shared" si="189"/>
        <v>0</v>
      </c>
      <c r="AW516" s="128"/>
      <c r="AX516" s="128"/>
      <c r="AY516" s="128"/>
      <c r="AZ516" s="128"/>
      <c r="BA516" s="128"/>
      <c r="BB516" s="128"/>
      <c r="BC516" s="128"/>
      <c r="BD516" s="128"/>
      <c r="BE516" s="129"/>
    </row>
    <row r="517" spans="1:57" ht="31.9" customHeight="1" thickBot="1" x14ac:dyDescent="0.3">
      <c r="A517" s="1400"/>
      <c r="B517" s="1565" t="s">
        <v>280</v>
      </c>
      <c r="C517" s="1608">
        <v>32884704</v>
      </c>
      <c r="D517" s="709" t="s">
        <v>485</v>
      </c>
      <c r="E517" s="1325">
        <v>67</v>
      </c>
      <c r="F517" s="1322">
        <f t="shared" ref="F517" si="192">E517-SUM(M517:M521)</f>
        <v>16</v>
      </c>
      <c r="G517" s="852">
        <f t="shared" si="183"/>
        <v>0</v>
      </c>
      <c r="H517" s="147">
        <f t="shared" si="187"/>
        <v>0</v>
      </c>
      <c r="I517" s="72"/>
      <c r="J517" s="72"/>
      <c r="K517" s="72"/>
      <c r="L517" s="75"/>
      <c r="M517" s="590">
        <f t="shared" si="188"/>
        <v>0</v>
      </c>
      <c r="N517" s="1044"/>
      <c r="O517" s="1044"/>
      <c r="P517" s="1044"/>
      <c r="Q517" s="1044"/>
      <c r="R517" s="1026"/>
      <c r="S517" s="1051"/>
      <c r="T517" s="1051"/>
      <c r="U517" s="1051"/>
      <c r="V517" s="1020"/>
      <c r="W517" s="1020"/>
      <c r="X517" s="1024"/>
      <c r="Y517" s="1022"/>
      <c r="Z517" s="1024"/>
      <c r="AA517" s="1045"/>
      <c r="AB517" s="835"/>
      <c r="AC517" s="835"/>
      <c r="AD517" s="835"/>
      <c r="AE517" s="835"/>
      <c r="AF517" s="836"/>
      <c r="AG517" s="1045"/>
      <c r="AH517" s="1046"/>
      <c r="AI517" s="143"/>
      <c r="AJ517" s="151">
        <f>SUM(AN517:AP517)</f>
        <v>0</v>
      </c>
      <c r="AK517" s="76" t="s">
        <v>97</v>
      </c>
      <c r="AL517" s="77" t="s">
        <v>97</v>
      </c>
      <c r="AM517" s="78" t="s">
        <v>97</v>
      </c>
      <c r="AN517" s="74"/>
      <c r="AO517" s="72"/>
      <c r="AP517" s="73"/>
      <c r="AQ517" s="79" t="s">
        <v>97</v>
      </c>
      <c r="AR517" s="77" t="s">
        <v>97</v>
      </c>
      <c r="AS517" s="77" t="s">
        <v>97</v>
      </c>
      <c r="AT517" s="77" t="s">
        <v>97</v>
      </c>
      <c r="AU517" s="78" t="s">
        <v>97</v>
      </c>
      <c r="AV517" s="152">
        <f t="shared" ref="AV517:AV561" si="193">SUM(AW517:BE517)</f>
        <v>0</v>
      </c>
      <c r="AW517" s="120"/>
      <c r="AX517" s="120"/>
      <c r="AY517" s="120"/>
      <c r="AZ517" s="120"/>
      <c r="BA517" s="120"/>
      <c r="BB517" s="120"/>
      <c r="BC517" s="120"/>
      <c r="BD517" s="120"/>
      <c r="BE517" s="121"/>
    </row>
    <row r="518" spans="1:57" ht="48" thickBot="1" x14ac:dyDescent="0.3">
      <c r="A518" s="1400"/>
      <c r="B518" s="1567"/>
      <c r="C518" s="1609"/>
      <c r="D518" s="710" t="s">
        <v>490</v>
      </c>
      <c r="E518" s="1326"/>
      <c r="F518" s="1323"/>
      <c r="G518" s="850">
        <f t="shared" si="183"/>
        <v>0</v>
      </c>
      <c r="H518" s="402">
        <f t="shared" si="187"/>
        <v>0</v>
      </c>
      <c r="I518" s="319"/>
      <c r="J518" s="319"/>
      <c r="K518" s="319"/>
      <c r="L518" s="338"/>
      <c r="M518" s="750">
        <f t="shared" si="188"/>
        <v>0</v>
      </c>
      <c r="N518" s="1030"/>
      <c r="O518" s="1030"/>
      <c r="P518" s="1030"/>
      <c r="Q518" s="1030"/>
      <c r="R518" s="1034"/>
      <c r="S518" s="1025"/>
      <c r="T518" s="1025"/>
      <c r="U518" s="1025"/>
      <c r="V518" s="1044"/>
      <c r="W518" s="1044"/>
      <c r="X518" s="1026"/>
      <c r="Y518" s="1047"/>
      <c r="Z518" s="1026"/>
      <c r="AA518" s="1027"/>
      <c r="AB518" s="1028"/>
      <c r="AC518" s="1028"/>
      <c r="AD518" s="1028"/>
      <c r="AE518" s="1028"/>
      <c r="AF518" s="1029"/>
      <c r="AG518" s="1019"/>
      <c r="AH518" s="1048"/>
      <c r="AI518" s="337"/>
      <c r="AJ518" s="390">
        <f>SUM(AN518:AP518)</f>
        <v>0</v>
      </c>
      <c r="AK518" s="327" t="s">
        <v>98</v>
      </c>
      <c r="AL518" s="328" t="s">
        <v>98</v>
      </c>
      <c r="AM518" s="329" t="s">
        <v>98</v>
      </c>
      <c r="AN518" s="330"/>
      <c r="AO518" s="328"/>
      <c r="AP518" s="329"/>
      <c r="AQ518" s="330" t="s">
        <v>97</v>
      </c>
      <c r="AR518" s="328" t="s">
        <v>97</v>
      </c>
      <c r="AS518" s="328" t="s">
        <v>97</v>
      </c>
      <c r="AT518" s="328" t="s">
        <v>97</v>
      </c>
      <c r="AU518" s="329" t="s">
        <v>97</v>
      </c>
      <c r="AV518" s="152">
        <f t="shared" si="193"/>
        <v>0</v>
      </c>
      <c r="AW518" s="167"/>
      <c r="AX518" s="167"/>
      <c r="AY518" s="167"/>
      <c r="AZ518" s="167"/>
      <c r="BA518" s="167"/>
      <c r="BB518" s="167"/>
      <c r="BC518" s="167"/>
      <c r="BD518" s="167"/>
      <c r="BE518" s="130"/>
    </row>
    <row r="519" spans="1:57" ht="32.25" thickBot="1" x14ac:dyDescent="0.3">
      <c r="A519" s="1400"/>
      <c r="B519" s="1567"/>
      <c r="C519" s="1609"/>
      <c r="D519" s="710" t="s">
        <v>486</v>
      </c>
      <c r="E519" s="1326"/>
      <c r="F519" s="1323"/>
      <c r="G519" s="850">
        <f t="shared" si="183"/>
        <v>0</v>
      </c>
      <c r="H519" s="402">
        <f t="shared" si="187"/>
        <v>0</v>
      </c>
      <c r="I519" s="319"/>
      <c r="J519" s="319"/>
      <c r="K519" s="319"/>
      <c r="L519" s="338"/>
      <c r="M519" s="750">
        <f t="shared" si="188"/>
        <v>0</v>
      </c>
      <c r="N519" s="1030"/>
      <c r="O519" s="1030"/>
      <c r="P519" s="1030"/>
      <c r="Q519" s="1030"/>
      <c r="R519" s="1034"/>
      <c r="S519" s="1025"/>
      <c r="T519" s="1025"/>
      <c r="U519" s="1025"/>
      <c r="V519" s="1044"/>
      <c r="W519" s="1044"/>
      <c r="X519" s="1026"/>
      <c r="Y519" s="1047"/>
      <c r="Z519" s="1026"/>
      <c r="AA519" s="1027"/>
      <c r="AB519" s="1028"/>
      <c r="AC519" s="1028"/>
      <c r="AD519" s="1028"/>
      <c r="AE519" s="1028"/>
      <c r="AF519" s="1029"/>
      <c r="AG519" s="1019"/>
      <c r="AH519" s="1048"/>
      <c r="AI519" s="337"/>
      <c r="AJ519" s="390">
        <f>SUM(AK519:AM519)</f>
        <v>0</v>
      </c>
      <c r="AK519" s="327"/>
      <c r="AL519" s="328"/>
      <c r="AM519" s="329"/>
      <c r="AN519" s="330" t="s">
        <v>97</v>
      </c>
      <c r="AO519" s="328" t="s">
        <v>97</v>
      </c>
      <c r="AP519" s="329" t="s">
        <v>97</v>
      </c>
      <c r="AQ519" s="330" t="s">
        <v>97</v>
      </c>
      <c r="AR519" s="328" t="s">
        <v>97</v>
      </c>
      <c r="AS519" s="328" t="s">
        <v>97</v>
      </c>
      <c r="AT519" s="328" t="s">
        <v>97</v>
      </c>
      <c r="AU519" s="329" t="s">
        <v>97</v>
      </c>
      <c r="AV519" s="152">
        <f t="shared" si="193"/>
        <v>0</v>
      </c>
      <c r="AW519" s="167"/>
      <c r="AX519" s="167"/>
      <c r="AY519" s="167"/>
      <c r="AZ519" s="167"/>
      <c r="BA519" s="167"/>
      <c r="BB519" s="167"/>
      <c r="BC519" s="167"/>
      <c r="BD519" s="167"/>
      <c r="BE519" s="130"/>
    </row>
    <row r="520" spans="1:57" ht="32.25" thickBot="1" x14ac:dyDescent="0.3">
      <c r="A520" s="1400"/>
      <c r="B520" s="1567"/>
      <c r="C520" s="1609"/>
      <c r="D520" s="710" t="s">
        <v>15</v>
      </c>
      <c r="E520" s="1326"/>
      <c r="F520" s="1323"/>
      <c r="G520" s="853">
        <f t="shared" si="183"/>
        <v>54</v>
      </c>
      <c r="H520" s="402">
        <f t="shared" si="187"/>
        <v>1</v>
      </c>
      <c r="I520" s="319"/>
      <c r="J520" s="319"/>
      <c r="K520" s="319">
        <v>1</v>
      </c>
      <c r="L520" s="338"/>
      <c r="M520" s="750">
        <f t="shared" si="188"/>
        <v>51</v>
      </c>
      <c r="N520" s="1030"/>
      <c r="O520" s="1030"/>
      <c r="P520" s="1030"/>
      <c r="Q520" s="1030"/>
      <c r="R520" s="1034">
        <v>51</v>
      </c>
      <c r="S520" s="1025"/>
      <c r="T520" s="1025"/>
      <c r="U520" s="1025"/>
      <c r="V520" s="1044">
        <v>51</v>
      </c>
      <c r="W520" s="1044"/>
      <c r="X520" s="1026"/>
      <c r="Y520" s="1047">
        <v>39</v>
      </c>
      <c r="Z520" s="1026">
        <v>12</v>
      </c>
      <c r="AA520" s="1027"/>
      <c r="AB520" s="1028">
        <v>43</v>
      </c>
      <c r="AC520" s="1028">
        <v>43</v>
      </c>
      <c r="AD520" s="1028">
        <v>29</v>
      </c>
      <c r="AE520" s="1028">
        <v>41</v>
      </c>
      <c r="AF520" s="1029">
        <v>17</v>
      </c>
      <c r="AG520" s="1019">
        <v>47</v>
      </c>
      <c r="AH520" s="1048">
        <v>24</v>
      </c>
      <c r="AI520" s="337">
        <v>130</v>
      </c>
      <c r="AJ520" s="390">
        <f>SUM(AQ520:AU520)</f>
        <v>51</v>
      </c>
      <c r="AK520" s="327" t="s">
        <v>98</v>
      </c>
      <c r="AL520" s="328" t="s">
        <v>98</v>
      </c>
      <c r="AM520" s="329" t="s">
        <v>98</v>
      </c>
      <c r="AN520" s="330" t="s">
        <v>97</v>
      </c>
      <c r="AO520" s="328" t="s">
        <v>97</v>
      </c>
      <c r="AP520" s="329" t="s">
        <v>97</v>
      </c>
      <c r="AQ520" s="330">
        <v>3</v>
      </c>
      <c r="AR520" s="328">
        <v>7</v>
      </c>
      <c r="AS520" s="328">
        <v>11</v>
      </c>
      <c r="AT520" s="328">
        <v>21</v>
      </c>
      <c r="AU520" s="329">
        <v>9</v>
      </c>
      <c r="AV520" s="152">
        <f t="shared" si="193"/>
        <v>3</v>
      </c>
      <c r="AW520" s="167"/>
      <c r="AX520" s="167"/>
      <c r="AY520" s="167"/>
      <c r="AZ520" s="167"/>
      <c r="BA520" s="167">
        <v>1</v>
      </c>
      <c r="BB520" s="167"/>
      <c r="BC520" s="167">
        <v>2</v>
      </c>
      <c r="BD520" s="167"/>
      <c r="BE520" s="130"/>
    </row>
    <row r="521" spans="1:57" ht="32.25" thickBot="1" x14ac:dyDescent="0.3">
      <c r="A521" s="1400"/>
      <c r="B521" s="1588"/>
      <c r="C521" s="1620"/>
      <c r="D521" s="711" t="s">
        <v>491</v>
      </c>
      <c r="E521" s="1327"/>
      <c r="F521" s="1324"/>
      <c r="G521" s="851">
        <f t="shared" si="183"/>
        <v>0</v>
      </c>
      <c r="H521" s="160">
        <f t="shared" si="187"/>
        <v>0</v>
      </c>
      <c r="I521" s="92"/>
      <c r="J521" s="92"/>
      <c r="K521" s="92"/>
      <c r="L521" s="101"/>
      <c r="M521" s="210">
        <f t="shared" si="188"/>
        <v>0</v>
      </c>
      <c r="N521" s="1039"/>
      <c r="O521" s="1039"/>
      <c r="P521" s="1039"/>
      <c r="Q521" s="1039"/>
      <c r="R521" s="1040"/>
      <c r="S521" s="1052"/>
      <c r="T521" s="1052"/>
      <c r="U521" s="1052"/>
      <c r="V521" s="1039"/>
      <c r="W521" s="1039"/>
      <c r="X521" s="1040"/>
      <c r="Y521" s="1038"/>
      <c r="Z521" s="1040"/>
      <c r="AA521" s="1049"/>
      <c r="AB521" s="839"/>
      <c r="AC521" s="839"/>
      <c r="AD521" s="839"/>
      <c r="AE521" s="839"/>
      <c r="AF521" s="840"/>
      <c r="AG521" s="1049"/>
      <c r="AH521" s="1050"/>
      <c r="AI521" s="832"/>
      <c r="AJ521" s="170">
        <f>SUM(AQ521:AU521)</f>
        <v>0</v>
      </c>
      <c r="AK521" s="345" t="s">
        <v>97</v>
      </c>
      <c r="AL521" s="97" t="s">
        <v>97</v>
      </c>
      <c r="AM521" s="98" t="s">
        <v>97</v>
      </c>
      <c r="AN521" s="99" t="s">
        <v>97</v>
      </c>
      <c r="AO521" s="97" t="s">
        <v>98</v>
      </c>
      <c r="AP521" s="98" t="s">
        <v>98</v>
      </c>
      <c r="AQ521" s="100"/>
      <c r="AR521" s="92"/>
      <c r="AS521" s="92"/>
      <c r="AT521" s="92"/>
      <c r="AU521" s="93"/>
      <c r="AV521" s="171">
        <f t="shared" si="193"/>
        <v>0</v>
      </c>
      <c r="AW521" s="128"/>
      <c r="AX521" s="128"/>
      <c r="AY521" s="128"/>
      <c r="AZ521" s="128"/>
      <c r="BA521" s="128"/>
      <c r="BB521" s="128"/>
      <c r="BC521" s="128"/>
      <c r="BD521" s="128"/>
      <c r="BE521" s="129"/>
    </row>
    <row r="522" spans="1:57" ht="31.9" customHeight="1" thickBot="1" x14ac:dyDescent="0.3">
      <c r="A522" s="1400"/>
      <c r="B522" s="1621" t="s">
        <v>182</v>
      </c>
      <c r="C522" s="1622">
        <v>1998390</v>
      </c>
      <c r="D522" s="709" t="s">
        <v>485</v>
      </c>
      <c r="E522" s="1325">
        <v>7</v>
      </c>
      <c r="F522" s="1322">
        <f t="shared" ref="F522" si="194">E522-SUM(M522:M526)</f>
        <v>7</v>
      </c>
      <c r="G522" s="852">
        <f t="shared" si="183"/>
        <v>0</v>
      </c>
      <c r="H522" s="147">
        <f t="shared" si="187"/>
        <v>0</v>
      </c>
      <c r="I522" s="72"/>
      <c r="J522" s="72"/>
      <c r="K522" s="72"/>
      <c r="L522" s="75"/>
      <c r="M522" s="199">
        <f t="shared" si="188"/>
        <v>0</v>
      </c>
      <c r="N522" s="1020"/>
      <c r="O522" s="1020"/>
      <c r="P522" s="1020"/>
      <c r="Q522" s="1020"/>
      <c r="R522" s="1024"/>
      <c r="S522" s="1051"/>
      <c r="T522" s="1051"/>
      <c r="U522" s="1051"/>
      <c r="V522" s="1020"/>
      <c r="W522" s="1020"/>
      <c r="X522" s="1024"/>
      <c r="Y522" s="1022"/>
      <c r="Z522" s="1024"/>
      <c r="AA522" s="1045"/>
      <c r="AB522" s="835"/>
      <c r="AC522" s="835"/>
      <c r="AD522" s="835"/>
      <c r="AE522" s="835"/>
      <c r="AF522" s="836"/>
      <c r="AG522" s="1045"/>
      <c r="AH522" s="1046"/>
      <c r="AI522" s="143"/>
      <c r="AJ522" s="151">
        <f>SUM(AN522:AP522)</f>
        <v>0</v>
      </c>
      <c r="AK522" s="76" t="s">
        <v>97</v>
      </c>
      <c r="AL522" s="77" t="s">
        <v>97</v>
      </c>
      <c r="AM522" s="78" t="s">
        <v>97</v>
      </c>
      <c r="AN522" s="74"/>
      <c r="AO522" s="72"/>
      <c r="AP522" s="73"/>
      <c r="AQ522" s="79" t="s">
        <v>97</v>
      </c>
      <c r="AR522" s="77" t="s">
        <v>97</v>
      </c>
      <c r="AS522" s="77" t="s">
        <v>97</v>
      </c>
      <c r="AT522" s="77" t="s">
        <v>97</v>
      </c>
      <c r="AU522" s="78" t="s">
        <v>97</v>
      </c>
      <c r="AV522" s="152">
        <f t="shared" si="193"/>
        <v>0</v>
      </c>
      <c r="AW522" s="120"/>
      <c r="AX522" s="120"/>
      <c r="AY522" s="120"/>
      <c r="AZ522" s="120"/>
      <c r="BA522" s="120"/>
      <c r="BB522" s="120"/>
      <c r="BC522" s="120"/>
      <c r="BD522" s="120"/>
      <c r="BE522" s="121"/>
    </row>
    <row r="523" spans="1:57" ht="48" thickBot="1" x14ac:dyDescent="0.3">
      <c r="A523" s="1400"/>
      <c r="B523" s="1623"/>
      <c r="C523" s="1624"/>
      <c r="D523" s="710" t="s">
        <v>490</v>
      </c>
      <c r="E523" s="1326"/>
      <c r="F523" s="1323"/>
      <c r="G523" s="850">
        <f t="shared" si="183"/>
        <v>0</v>
      </c>
      <c r="H523" s="402">
        <f t="shared" si="187"/>
        <v>0</v>
      </c>
      <c r="I523" s="319"/>
      <c r="J523" s="319"/>
      <c r="K523" s="319"/>
      <c r="L523" s="338"/>
      <c r="M523" s="750">
        <f t="shared" si="188"/>
        <v>0</v>
      </c>
      <c r="N523" s="1030"/>
      <c r="O523" s="1030"/>
      <c r="P523" s="1030"/>
      <c r="Q523" s="1030"/>
      <c r="R523" s="1034"/>
      <c r="S523" s="1025"/>
      <c r="T523" s="1025"/>
      <c r="U523" s="1025"/>
      <c r="V523" s="1044"/>
      <c r="W523" s="1044"/>
      <c r="X523" s="1026"/>
      <c r="Y523" s="1047"/>
      <c r="Z523" s="1026"/>
      <c r="AA523" s="1027"/>
      <c r="AB523" s="1028"/>
      <c r="AC523" s="1028"/>
      <c r="AD523" s="1028"/>
      <c r="AE523" s="1028"/>
      <c r="AF523" s="1029"/>
      <c r="AG523" s="1019"/>
      <c r="AH523" s="1048"/>
      <c r="AI523" s="337"/>
      <c r="AJ523" s="390">
        <f>SUM(AN523:AP523)</f>
        <v>0</v>
      </c>
      <c r="AK523" s="327" t="s">
        <v>98</v>
      </c>
      <c r="AL523" s="328" t="s">
        <v>98</v>
      </c>
      <c r="AM523" s="329" t="s">
        <v>98</v>
      </c>
      <c r="AN523" s="330"/>
      <c r="AO523" s="328"/>
      <c r="AP523" s="329"/>
      <c r="AQ523" s="330" t="s">
        <v>97</v>
      </c>
      <c r="AR523" s="328" t="s">
        <v>97</v>
      </c>
      <c r="AS523" s="328" t="s">
        <v>97</v>
      </c>
      <c r="AT523" s="328" t="s">
        <v>97</v>
      </c>
      <c r="AU523" s="329" t="s">
        <v>97</v>
      </c>
      <c r="AV523" s="152">
        <f t="shared" si="193"/>
        <v>0</v>
      </c>
      <c r="AW523" s="167"/>
      <c r="AX523" s="167"/>
      <c r="AY523" s="167"/>
      <c r="AZ523" s="167"/>
      <c r="BA523" s="167"/>
      <c r="BB523" s="167"/>
      <c r="BC523" s="167"/>
      <c r="BD523" s="167"/>
      <c r="BE523" s="130"/>
    </row>
    <row r="524" spans="1:57" ht="32.25" thickBot="1" x14ac:dyDescent="0.3">
      <c r="A524" s="1400"/>
      <c r="B524" s="1623"/>
      <c r="C524" s="1624"/>
      <c r="D524" s="710" t="s">
        <v>486</v>
      </c>
      <c r="E524" s="1326"/>
      <c r="F524" s="1323"/>
      <c r="G524" s="850">
        <f t="shared" si="183"/>
        <v>0</v>
      </c>
      <c r="H524" s="402">
        <f t="shared" si="187"/>
        <v>0</v>
      </c>
      <c r="I524" s="319"/>
      <c r="J524" s="319"/>
      <c r="K524" s="319"/>
      <c r="L524" s="338"/>
      <c r="M524" s="750">
        <f t="shared" si="188"/>
        <v>0</v>
      </c>
      <c r="N524" s="1030"/>
      <c r="O524" s="1030"/>
      <c r="P524" s="1030"/>
      <c r="Q524" s="1030"/>
      <c r="R524" s="1034"/>
      <c r="S524" s="1025"/>
      <c r="T524" s="1025"/>
      <c r="U524" s="1025"/>
      <c r="V524" s="1044"/>
      <c r="W524" s="1044"/>
      <c r="X524" s="1026"/>
      <c r="Y524" s="1047"/>
      <c r="Z524" s="1026"/>
      <c r="AA524" s="1027"/>
      <c r="AB524" s="1028"/>
      <c r="AC524" s="1028"/>
      <c r="AD524" s="1028"/>
      <c r="AE524" s="1028"/>
      <c r="AF524" s="1029"/>
      <c r="AG524" s="1019"/>
      <c r="AH524" s="1048"/>
      <c r="AI524" s="337"/>
      <c r="AJ524" s="390">
        <f>SUM(AK524:AM524)</f>
        <v>0</v>
      </c>
      <c r="AK524" s="327"/>
      <c r="AL524" s="328"/>
      <c r="AM524" s="329"/>
      <c r="AN524" s="330" t="s">
        <v>97</v>
      </c>
      <c r="AO524" s="328" t="s">
        <v>97</v>
      </c>
      <c r="AP524" s="329" t="s">
        <v>97</v>
      </c>
      <c r="AQ524" s="330" t="s">
        <v>97</v>
      </c>
      <c r="AR524" s="328" t="s">
        <v>97</v>
      </c>
      <c r="AS524" s="328" t="s">
        <v>97</v>
      </c>
      <c r="AT524" s="328" t="s">
        <v>97</v>
      </c>
      <c r="AU524" s="329" t="s">
        <v>97</v>
      </c>
      <c r="AV524" s="152">
        <f t="shared" si="193"/>
        <v>0</v>
      </c>
      <c r="AW524" s="167"/>
      <c r="AX524" s="167"/>
      <c r="AY524" s="167"/>
      <c r="AZ524" s="167"/>
      <c r="BA524" s="167"/>
      <c r="BB524" s="167"/>
      <c r="BC524" s="167"/>
      <c r="BD524" s="167"/>
      <c r="BE524" s="130"/>
    </row>
    <row r="525" spans="1:57" ht="32.25" thickBot="1" x14ac:dyDescent="0.3">
      <c r="A525" s="1400"/>
      <c r="B525" s="1623"/>
      <c r="C525" s="1624"/>
      <c r="D525" s="710" t="s">
        <v>15</v>
      </c>
      <c r="E525" s="1326"/>
      <c r="F525" s="1323"/>
      <c r="G525" s="850">
        <f t="shared" ref="G525:G588" si="195">SUM(M525,AV525)</f>
        <v>0</v>
      </c>
      <c r="H525" s="402">
        <f t="shared" si="187"/>
        <v>0</v>
      </c>
      <c r="I525" s="319"/>
      <c r="J525" s="319"/>
      <c r="K525" s="319"/>
      <c r="L525" s="338"/>
      <c r="M525" s="750">
        <f t="shared" si="188"/>
        <v>0</v>
      </c>
      <c r="N525" s="1030"/>
      <c r="O525" s="1030"/>
      <c r="P525" s="1030"/>
      <c r="Q525" s="1030"/>
      <c r="R525" s="1034"/>
      <c r="S525" s="1025"/>
      <c r="T525" s="1025"/>
      <c r="U525" s="1025"/>
      <c r="V525" s="1044"/>
      <c r="W525" s="1044"/>
      <c r="X525" s="1026"/>
      <c r="Y525" s="1047"/>
      <c r="Z525" s="1026"/>
      <c r="AA525" s="1027"/>
      <c r="AB525" s="1028"/>
      <c r="AC525" s="1028"/>
      <c r="AD525" s="1028"/>
      <c r="AE525" s="1028"/>
      <c r="AF525" s="1029"/>
      <c r="AG525" s="1019"/>
      <c r="AH525" s="1048"/>
      <c r="AI525" s="337"/>
      <c r="AJ525" s="390">
        <f>SUM(AQ525:AU525)</f>
        <v>0</v>
      </c>
      <c r="AK525" s="327" t="s">
        <v>98</v>
      </c>
      <c r="AL525" s="328" t="s">
        <v>98</v>
      </c>
      <c r="AM525" s="329" t="s">
        <v>98</v>
      </c>
      <c r="AN525" s="330" t="s">
        <v>97</v>
      </c>
      <c r="AO525" s="328" t="s">
        <v>97</v>
      </c>
      <c r="AP525" s="329" t="s">
        <v>97</v>
      </c>
      <c r="AQ525" s="330"/>
      <c r="AR525" s="328"/>
      <c r="AS525" s="328"/>
      <c r="AT525" s="328"/>
      <c r="AU525" s="329"/>
      <c r="AV525" s="152">
        <f t="shared" si="193"/>
        <v>0</v>
      </c>
      <c r="AW525" s="167"/>
      <c r="AX525" s="167"/>
      <c r="AY525" s="167"/>
      <c r="AZ525" s="167"/>
      <c r="BA525" s="167"/>
      <c r="BB525" s="167"/>
      <c r="BC525" s="167"/>
      <c r="BD525" s="167"/>
      <c r="BE525" s="130"/>
    </row>
    <row r="526" spans="1:57" ht="32.25" thickBot="1" x14ac:dyDescent="0.3">
      <c r="A526" s="1400"/>
      <c r="B526" s="1625"/>
      <c r="C526" s="1626"/>
      <c r="D526" s="711" t="s">
        <v>491</v>
      </c>
      <c r="E526" s="1327"/>
      <c r="F526" s="1324"/>
      <c r="G526" s="851">
        <f t="shared" si="195"/>
        <v>0</v>
      </c>
      <c r="H526" s="160">
        <f t="shared" si="187"/>
        <v>0</v>
      </c>
      <c r="I526" s="92"/>
      <c r="J526" s="92"/>
      <c r="K526" s="92"/>
      <c r="L526" s="101"/>
      <c r="M526" s="210">
        <f t="shared" si="188"/>
        <v>0</v>
      </c>
      <c r="N526" s="1039"/>
      <c r="O526" s="1039"/>
      <c r="P526" s="1039"/>
      <c r="Q526" s="1039"/>
      <c r="R526" s="1040"/>
      <c r="S526" s="1052"/>
      <c r="T526" s="1052"/>
      <c r="U526" s="1052"/>
      <c r="V526" s="1039"/>
      <c r="W526" s="1039"/>
      <c r="X526" s="1040"/>
      <c r="Y526" s="1038"/>
      <c r="Z526" s="1040"/>
      <c r="AA526" s="1049"/>
      <c r="AB526" s="839"/>
      <c r="AC526" s="839"/>
      <c r="AD526" s="839"/>
      <c r="AE526" s="839"/>
      <c r="AF526" s="840"/>
      <c r="AG526" s="1049"/>
      <c r="AH526" s="1050"/>
      <c r="AI526" s="832"/>
      <c r="AJ526" s="170">
        <f>SUM(AQ526:AU526)</f>
        <v>0</v>
      </c>
      <c r="AK526" s="345" t="s">
        <v>97</v>
      </c>
      <c r="AL526" s="97" t="s">
        <v>97</v>
      </c>
      <c r="AM526" s="98" t="s">
        <v>97</v>
      </c>
      <c r="AN526" s="99" t="s">
        <v>97</v>
      </c>
      <c r="AO526" s="97" t="s">
        <v>98</v>
      </c>
      <c r="AP526" s="98" t="s">
        <v>98</v>
      </c>
      <c r="AQ526" s="100"/>
      <c r="AR526" s="92"/>
      <c r="AS526" s="92"/>
      <c r="AT526" s="92"/>
      <c r="AU526" s="93"/>
      <c r="AV526" s="171">
        <f t="shared" si="193"/>
        <v>0</v>
      </c>
      <c r="AW526" s="128"/>
      <c r="AX526" s="128"/>
      <c r="AY526" s="128"/>
      <c r="AZ526" s="128"/>
      <c r="BA526" s="128"/>
      <c r="BB526" s="128"/>
      <c r="BC526" s="128"/>
      <c r="BD526" s="128"/>
      <c r="BE526" s="129"/>
    </row>
    <row r="527" spans="1:57" ht="32.25" thickBot="1" x14ac:dyDescent="0.3">
      <c r="A527" s="1400"/>
      <c r="B527" s="1621" t="s">
        <v>181</v>
      </c>
      <c r="C527" s="1622">
        <v>1998383</v>
      </c>
      <c r="D527" s="709" t="s">
        <v>485</v>
      </c>
      <c r="E527" s="1325">
        <v>34</v>
      </c>
      <c r="F527" s="1322">
        <f t="shared" ref="F527" si="196">E527-SUM(M527:M531)</f>
        <v>1</v>
      </c>
      <c r="G527" s="852">
        <f t="shared" si="195"/>
        <v>0</v>
      </c>
      <c r="H527" s="147">
        <f t="shared" si="187"/>
        <v>0</v>
      </c>
      <c r="I527" s="72"/>
      <c r="J527" s="72"/>
      <c r="K527" s="72"/>
      <c r="L527" s="75"/>
      <c r="M527" s="199">
        <f t="shared" si="188"/>
        <v>0</v>
      </c>
      <c r="N527" s="1020"/>
      <c r="O527" s="1020"/>
      <c r="P527" s="1020"/>
      <c r="Q527" s="1020"/>
      <c r="R527" s="1024"/>
      <c r="S527" s="1051"/>
      <c r="T527" s="1051"/>
      <c r="U527" s="1051"/>
      <c r="V527" s="1020"/>
      <c r="W527" s="1020"/>
      <c r="X527" s="1024"/>
      <c r="Y527" s="1022"/>
      <c r="Z527" s="1024"/>
      <c r="AA527" s="1045"/>
      <c r="AB527" s="835"/>
      <c r="AC527" s="835"/>
      <c r="AD527" s="835"/>
      <c r="AE527" s="835"/>
      <c r="AF527" s="836"/>
      <c r="AG527" s="1045"/>
      <c r="AH527" s="1046"/>
      <c r="AI527" s="143"/>
      <c r="AJ527" s="151">
        <f>SUM(AN527:AP527)</f>
        <v>0</v>
      </c>
      <c r="AK527" s="76" t="s">
        <v>97</v>
      </c>
      <c r="AL527" s="77" t="s">
        <v>97</v>
      </c>
      <c r="AM527" s="78" t="s">
        <v>97</v>
      </c>
      <c r="AN527" s="74"/>
      <c r="AO527" s="72"/>
      <c r="AP527" s="73"/>
      <c r="AQ527" s="79" t="s">
        <v>97</v>
      </c>
      <c r="AR527" s="77" t="s">
        <v>97</v>
      </c>
      <c r="AS527" s="77" t="s">
        <v>97</v>
      </c>
      <c r="AT527" s="77" t="s">
        <v>97</v>
      </c>
      <c r="AU527" s="78" t="s">
        <v>97</v>
      </c>
      <c r="AV527" s="152">
        <f t="shared" si="193"/>
        <v>0</v>
      </c>
      <c r="AW527" s="120"/>
      <c r="AX527" s="120"/>
      <c r="AY527" s="120"/>
      <c r="AZ527" s="120"/>
      <c r="BA527" s="120"/>
      <c r="BB527" s="120"/>
      <c r="BC527" s="120"/>
      <c r="BD527" s="120"/>
      <c r="BE527" s="121"/>
    </row>
    <row r="528" spans="1:57" ht="48" thickBot="1" x14ac:dyDescent="0.3">
      <c r="A528" s="1400"/>
      <c r="B528" s="1623"/>
      <c r="C528" s="1624"/>
      <c r="D528" s="710" t="s">
        <v>490</v>
      </c>
      <c r="E528" s="1326"/>
      <c r="F528" s="1323"/>
      <c r="G528" s="850">
        <f t="shared" si="195"/>
        <v>0</v>
      </c>
      <c r="H528" s="402">
        <f t="shared" si="187"/>
        <v>0</v>
      </c>
      <c r="I528" s="319"/>
      <c r="J528" s="319"/>
      <c r="K528" s="319"/>
      <c r="L528" s="338"/>
      <c r="M528" s="750">
        <f t="shared" si="188"/>
        <v>0</v>
      </c>
      <c r="N528" s="1030"/>
      <c r="O528" s="1030"/>
      <c r="P528" s="1030"/>
      <c r="Q528" s="1030"/>
      <c r="R528" s="1034"/>
      <c r="S528" s="1025"/>
      <c r="T528" s="1025"/>
      <c r="U528" s="1025"/>
      <c r="V528" s="1044"/>
      <c r="W528" s="1044"/>
      <c r="X528" s="1026"/>
      <c r="Y528" s="1047"/>
      <c r="Z528" s="1026"/>
      <c r="AA528" s="1027"/>
      <c r="AB528" s="1028"/>
      <c r="AC528" s="1028"/>
      <c r="AD528" s="1028"/>
      <c r="AE528" s="1028"/>
      <c r="AF528" s="1029"/>
      <c r="AG528" s="1019"/>
      <c r="AH528" s="1048"/>
      <c r="AI528" s="337"/>
      <c r="AJ528" s="390">
        <f>SUM(AN528:AP528)</f>
        <v>0</v>
      </c>
      <c r="AK528" s="327" t="s">
        <v>98</v>
      </c>
      <c r="AL528" s="328" t="s">
        <v>98</v>
      </c>
      <c r="AM528" s="329" t="s">
        <v>98</v>
      </c>
      <c r="AN528" s="330"/>
      <c r="AO528" s="328"/>
      <c r="AP528" s="329"/>
      <c r="AQ528" s="330" t="s">
        <v>97</v>
      </c>
      <c r="AR528" s="328" t="s">
        <v>97</v>
      </c>
      <c r="AS528" s="328" t="s">
        <v>97</v>
      </c>
      <c r="AT528" s="328" t="s">
        <v>97</v>
      </c>
      <c r="AU528" s="329" t="s">
        <v>97</v>
      </c>
      <c r="AV528" s="152">
        <f t="shared" si="193"/>
        <v>0</v>
      </c>
      <c r="AW528" s="167"/>
      <c r="AX528" s="167"/>
      <c r="AY528" s="167"/>
      <c r="AZ528" s="167"/>
      <c r="BA528" s="167"/>
      <c r="BB528" s="167"/>
      <c r="BC528" s="167"/>
      <c r="BD528" s="167"/>
      <c r="BE528" s="130"/>
    </row>
    <row r="529" spans="1:57" ht="32.25" thickBot="1" x14ac:dyDescent="0.3">
      <c r="A529" s="1400"/>
      <c r="B529" s="1623"/>
      <c r="C529" s="1624"/>
      <c r="D529" s="710" t="s">
        <v>486</v>
      </c>
      <c r="E529" s="1326"/>
      <c r="F529" s="1323"/>
      <c r="G529" s="850">
        <f t="shared" si="195"/>
        <v>0</v>
      </c>
      <c r="H529" s="402">
        <f t="shared" si="187"/>
        <v>0</v>
      </c>
      <c r="I529" s="319"/>
      <c r="J529" s="319"/>
      <c r="K529" s="319"/>
      <c r="L529" s="338"/>
      <c r="M529" s="750">
        <f t="shared" si="188"/>
        <v>0</v>
      </c>
      <c r="N529" s="1030"/>
      <c r="O529" s="1030"/>
      <c r="P529" s="1030"/>
      <c r="Q529" s="1030"/>
      <c r="R529" s="1034"/>
      <c r="S529" s="1025"/>
      <c r="T529" s="1025"/>
      <c r="U529" s="1025"/>
      <c r="V529" s="1044"/>
      <c r="W529" s="1044"/>
      <c r="X529" s="1026"/>
      <c r="Y529" s="1047"/>
      <c r="Z529" s="1026"/>
      <c r="AA529" s="1027"/>
      <c r="AB529" s="1028"/>
      <c r="AC529" s="1028"/>
      <c r="AD529" s="1028"/>
      <c r="AE529" s="1028"/>
      <c r="AF529" s="1029"/>
      <c r="AG529" s="1019"/>
      <c r="AH529" s="1048"/>
      <c r="AI529" s="337"/>
      <c r="AJ529" s="390">
        <f>SUM(AK529:AM529)</f>
        <v>0</v>
      </c>
      <c r="AK529" s="327"/>
      <c r="AL529" s="328"/>
      <c r="AM529" s="329"/>
      <c r="AN529" s="330" t="s">
        <v>97</v>
      </c>
      <c r="AO529" s="328" t="s">
        <v>97</v>
      </c>
      <c r="AP529" s="329" t="s">
        <v>97</v>
      </c>
      <c r="AQ529" s="330" t="s">
        <v>97</v>
      </c>
      <c r="AR529" s="328" t="s">
        <v>97</v>
      </c>
      <c r="AS529" s="328" t="s">
        <v>97</v>
      </c>
      <c r="AT529" s="328" t="s">
        <v>97</v>
      </c>
      <c r="AU529" s="329" t="s">
        <v>97</v>
      </c>
      <c r="AV529" s="152">
        <f t="shared" si="193"/>
        <v>0</v>
      </c>
      <c r="AW529" s="167"/>
      <c r="AX529" s="167"/>
      <c r="AY529" s="167"/>
      <c r="AZ529" s="167"/>
      <c r="BA529" s="167"/>
      <c r="BB529" s="167"/>
      <c r="BC529" s="167"/>
      <c r="BD529" s="167"/>
      <c r="BE529" s="130"/>
    </row>
    <row r="530" spans="1:57" ht="32.25" thickBot="1" x14ac:dyDescent="0.3">
      <c r="A530" s="1400"/>
      <c r="B530" s="1623"/>
      <c r="C530" s="1624"/>
      <c r="D530" s="710" t="s">
        <v>15</v>
      </c>
      <c r="E530" s="1326"/>
      <c r="F530" s="1323"/>
      <c r="G530" s="853">
        <f t="shared" si="195"/>
        <v>34</v>
      </c>
      <c r="H530" s="402">
        <f t="shared" si="187"/>
        <v>0</v>
      </c>
      <c r="I530" s="319"/>
      <c r="J530" s="319"/>
      <c r="K530" s="319"/>
      <c r="L530" s="338"/>
      <c r="M530" s="750">
        <f t="shared" si="188"/>
        <v>33</v>
      </c>
      <c r="N530" s="1030"/>
      <c r="O530" s="1030"/>
      <c r="P530" s="1030"/>
      <c r="Q530" s="1030"/>
      <c r="R530" s="1034">
        <v>33</v>
      </c>
      <c r="S530" s="1025"/>
      <c r="T530" s="1025"/>
      <c r="U530" s="1025"/>
      <c r="V530" s="1044">
        <v>33</v>
      </c>
      <c r="W530" s="1044"/>
      <c r="X530" s="1026"/>
      <c r="Y530" s="1047">
        <v>25</v>
      </c>
      <c r="Z530" s="1026">
        <v>8</v>
      </c>
      <c r="AA530" s="1027"/>
      <c r="AB530" s="1028">
        <v>10</v>
      </c>
      <c r="AC530" s="1028">
        <v>10</v>
      </c>
      <c r="AD530" s="1028">
        <v>3</v>
      </c>
      <c r="AE530" s="1028">
        <v>17</v>
      </c>
      <c r="AF530" s="1029">
        <v>5</v>
      </c>
      <c r="AG530" s="1019">
        <v>42</v>
      </c>
      <c r="AH530" s="1048">
        <v>13</v>
      </c>
      <c r="AI530" s="337">
        <v>110</v>
      </c>
      <c r="AJ530" s="390">
        <f>SUM(AQ530:AU530)</f>
        <v>33</v>
      </c>
      <c r="AK530" s="327" t="s">
        <v>98</v>
      </c>
      <c r="AL530" s="328" t="s">
        <v>98</v>
      </c>
      <c r="AM530" s="329" t="s">
        <v>98</v>
      </c>
      <c r="AN530" s="330" t="s">
        <v>97</v>
      </c>
      <c r="AO530" s="328" t="s">
        <v>97</v>
      </c>
      <c r="AP530" s="329" t="s">
        <v>97</v>
      </c>
      <c r="AQ530" s="330">
        <v>5</v>
      </c>
      <c r="AR530" s="328">
        <v>6</v>
      </c>
      <c r="AS530" s="328">
        <v>8</v>
      </c>
      <c r="AT530" s="328">
        <v>4</v>
      </c>
      <c r="AU530" s="329">
        <v>10</v>
      </c>
      <c r="AV530" s="152">
        <f t="shared" si="193"/>
        <v>1</v>
      </c>
      <c r="AW530" s="167"/>
      <c r="AX530" s="167"/>
      <c r="AY530" s="167">
        <v>1</v>
      </c>
      <c r="AZ530" s="167"/>
      <c r="BA530" s="167"/>
      <c r="BB530" s="167"/>
      <c r="BC530" s="167"/>
      <c r="BD530" s="167"/>
      <c r="BE530" s="130"/>
    </row>
    <row r="531" spans="1:57" ht="32.25" thickBot="1" x14ac:dyDescent="0.3">
      <c r="A531" s="1400"/>
      <c r="B531" s="1625"/>
      <c r="C531" s="1626"/>
      <c r="D531" s="711" t="s">
        <v>491</v>
      </c>
      <c r="E531" s="1327"/>
      <c r="F531" s="1324"/>
      <c r="G531" s="851">
        <f t="shared" si="195"/>
        <v>0</v>
      </c>
      <c r="H531" s="160">
        <f t="shared" si="187"/>
        <v>0</v>
      </c>
      <c r="I531" s="92"/>
      <c r="J531" s="92"/>
      <c r="K531" s="92"/>
      <c r="L531" s="101"/>
      <c r="M531" s="210">
        <f t="shared" si="188"/>
        <v>0</v>
      </c>
      <c r="N531" s="1039"/>
      <c r="O531" s="1039"/>
      <c r="P531" s="1039"/>
      <c r="Q531" s="1039"/>
      <c r="R531" s="1040"/>
      <c r="S531" s="1052"/>
      <c r="T531" s="1052"/>
      <c r="U531" s="1052"/>
      <c r="V531" s="1039"/>
      <c r="W531" s="1039"/>
      <c r="X531" s="1040"/>
      <c r="Y531" s="1038"/>
      <c r="Z531" s="1040"/>
      <c r="AA531" s="1049"/>
      <c r="AB531" s="839"/>
      <c r="AC531" s="839"/>
      <c r="AD531" s="839"/>
      <c r="AE531" s="839"/>
      <c r="AF531" s="840"/>
      <c r="AG531" s="1049"/>
      <c r="AH531" s="1050"/>
      <c r="AI531" s="832"/>
      <c r="AJ531" s="170">
        <f>SUM(AQ531:AU531)</f>
        <v>0</v>
      </c>
      <c r="AK531" s="345" t="s">
        <v>97</v>
      </c>
      <c r="AL531" s="97" t="s">
        <v>97</v>
      </c>
      <c r="AM531" s="98" t="s">
        <v>97</v>
      </c>
      <c r="AN531" s="99" t="s">
        <v>97</v>
      </c>
      <c r="AO531" s="97" t="s">
        <v>98</v>
      </c>
      <c r="AP531" s="98" t="s">
        <v>98</v>
      </c>
      <c r="AQ531" s="100"/>
      <c r="AR531" s="92"/>
      <c r="AS531" s="92"/>
      <c r="AT531" s="92"/>
      <c r="AU531" s="93"/>
      <c r="AV531" s="171">
        <f t="shared" si="193"/>
        <v>0</v>
      </c>
      <c r="AW531" s="128"/>
      <c r="AX531" s="128"/>
      <c r="AY531" s="128"/>
      <c r="AZ531" s="128"/>
      <c r="BA531" s="128"/>
      <c r="BB531" s="128"/>
      <c r="BC531" s="128"/>
      <c r="BD531" s="128"/>
      <c r="BE531" s="129"/>
    </row>
    <row r="532" spans="1:57" ht="32.25" thickBot="1" x14ac:dyDescent="0.3">
      <c r="A532" s="1400"/>
      <c r="B532" s="1621" t="s">
        <v>185</v>
      </c>
      <c r="C532" s="1622">
        <v>1998489</v>
      </c>
      <c r="D532" s="709" t="s">
        <v>485</v>
      </c>
      <c r="E532" s="1325">
        <v>160</v>
      </c>
      <c r="F532" s="1322">
        <f t="shared" ref="F532" si="197">E532-SUM(M532:M536)</f>
        <v>5</v>
      </c>
      <c r="G532" s="852">
        <f t="shared" si="195"/>
        <v>0</v>
      </c>
      <c r="H532" s="147">
        <f t="shared" si="187"/>
        <v>0</v>
      </c>
      <c r="I532" s="72"/>
      <c r="J532" s="72"/>
      <c r="K532" s="72"/>
      <c r="L532" s="75"/>
      <c r="M532" s="199">
        <f t="shared" si="188"/>
        <v>0</v>
      </c>
      <c r="N532" s="1020"/>
      <c r="O532" s="1020"/>
      <c r="P532" s="1020"/>
      <c r="Q532" s="1020"/>
      <c r="R532" s="1024"/>
      <c r="S532" s="1051"/>
      <c r="T532" s="1051"/>
      <c r="U532" s="1051"/>
      <c r="V532" s="1020"/>
      <c r="W532" s="1020"/>
      <c r="X532" s="1024"/>
      <c r="Y532" s="1022"/>
      <c r="Z532" s="1024"/>
      <c r="AA532" s="1045"/>
      <c r="AB532" s="835"/>
      <c r="AC532" s="835"/>
      <c r="AD532" s="835"/>
      <c r="AE532" s="835"/>
      <c r="AF532" s="836"/>
      <c r="AG532" s="1045"/>
      <c r="AH532" s="1046"/>
      <c r="AI532" s="143"/>
      <c r="AJ532" s="151">
        <f>SUM(AN532:AP532)</f>
        <v>0</v>
      </c>
      <c r="AK532" s="76" t="s">
        <v>97</v>
      </c>
      <c r="AL532" s="77" t="s">
        <v>97</v>
      </c>
      <c r="AM532" s="78" t="s">
        <v>97</v>
      </c>
      <c r="AN532" s="74"/>
      <c r="AO532" s="72"/>
      <c r="AP532" s="73"/>
      <c r="AQ532" s="79" t="s">
        <v>97</v>
      </c>
      <c r="AR532" s="77" t="s">
        <v>97</v>
      </c>
      <c r="AS532" s="77" t="s">
        <v>97</v>
      </c>
      <c r="AT532" s="77" t="s">
        <v>97</v>
      </c>
      <c r="AU532" s="78" t="s">
        <v>97</v>
      </c>
      <c r="AV532" s="152">
        <f t="shared" si="193"/>
        <v>0</v>
      </c>
      <c r="AW532" s="120"/>
      <c r="AX532" s="120"/>
      <c r="AY532" s="120"/>
      <c r="AZ532" s="120"/>
      <c r="BA532" s="120"/>
      <c r="BB532" s="120"/>
      <c r="BC532" s="120"/>
      <c r="BD532" s="120"/>
      <c r="BE532" s="121"/>
    </row>
    <row r="533" spans="1:57" ht="48" thickBot="1" x14ac:dyDescent="0.3">
      <c r="A533" s="1400"/>
      <c r="B533" s="1623"/>
      <c r="C533" s="1624"/>
      <c r="D533" s="710" t="s">
        <v>490</v>
      </c>
      <c r="E533" s="1326"/>
      <c r="F533" s="1323"/>
      <c r="G533" s="850">
        <f t="shared" si="195"/>
        <v>0</v>
      </c>
      <c r="H533" s="402">
        <f t="shared" si="187"/>
        <v>0</v>
      </c>
      <c r="I533" s="319"/>
      <c r="J533" s="319"/>
      <c r="K533" s="319"/>
      <c r="L533" s="338"/>
      <c r="M533" s="750">
        <f t="shared" si="188"/>
        <v>0</v>
      </c>
      <c r="N533" s="1030"/>
      <c r="O533" s="1030"/>
      <c r="P533" s="1030"/>
      <c r="Q533" s="1030"/>
      <c r="R533" s="1034"/>
      <c r="S533" s="1025"/>
      <c r="T533" s="1025"/>
      <c r="U533" s="1025"/>
      <c r="V533" s="1044"/>
      <c r="W533" s="1044"/>
      <c r="X533" s="1026"/>
      <c r="Y533" s="1047"/>
      <c r="Z533" s="1026"/>
      <c r="AA533" s="1027"/>
      <c r="AB533" s="1028"/>
      <c r="AC533" s="1028"/>
      <c r="AD533" s="1028"/>
      <c r="AE533" s="1028"/>
      <c r="AF533" s="1029"/>
      <c r="AG533" s="1019"/>
      <c r="AH533" s="1048"/>
      <c r="AI533" s="337"/>
      <c r="AJ533" s="390">
        <f>SUM(AN533:AP533)</f>
        <v>0</v>
      </c>
      <c r="AK533" s="327" t="s">
        <v>98</v>
      </c>
      <c r="AL533" s="328" t="s">
        <v>98</v>
      </c>
      <c r="AM533" s="329" t="s">
        <v>98</v>
      </c>
      <c r="AN533" s="330"/>
      <c r="AO533" s="328"/>
      <c r="AP533" s="329"/>
      <c r="AQ533" s="330" t="s">
        <v>97</v>
      </c>
      <c r="AR533" s="328" t="s">
        <v>97</v>
      </c>
      <c r="AS533" s="328" t="s">
        <v>97</v>
      </c>
      <c r="AT533" s="328" t="s">
        <v>97</v>
      </c>
      <c r="AU533" s="329" t="s">
        <v>97</v>
      </c>
      <c r="AV533" s="152">
        <f t="shared" si="193"/>
        <v>0</v>
      </c>
      <c r="AW533" s="167"/>
      <c r="AX533" s="167"/>
      <c r="AY533" s="167"/>
      <c r="AZ533" s="167"/>
      <c r="BA533" s="167"/>
      <c r="BB533" s="167"/>
      <c r="BC533" s="167"/>
      <c r="BD533" s="167"/>
      <c r="BE533" s="130"/>
    </row>
    <row r="534" spans="1:57" ht="32.25" thickBot="1" x14ac:dyDescent="0.3">
      <c r="A534" s="1400"/>
      <c r="B534" s="1623"/>
      <c r="C534" s="1624"/>
      <c r="D534" s="710" t="s">
        <v>486</v>
      </c>
      <c r="E534" s="1326"/>
      <c r="F534" s="1323"/>
      <c r="G534" s="850">
        <f t="shared" si="195"/>
        <v>0</v>
      </c>
      <c r="H534" s="402">
        <f t="shared" si="187"/>
        <v>0</v>
      </c>
      <c r="I534" s="319"/>
      <c r="J534" s="319"/>
      <c r="K534" s="319"/>
      <c r="L534" s="338"/>
      <c r="M534" s="750">
        <f t="shared" si="188"/>
        <v>0</v>
      </c>
      <c r="N534" s="1030"/>
      <c r="O534" s="1030"/>
      <c r="P534" s="1030"/>
      <c r="Q534" s="1030"/>
      <c r="R534" s="1034"/>
      <c r="S534" s="1025"/>
      <c r="T534" s="1025"/>
      <c r="U534" s="1025"/>
      <c r="V534" s="1044"/>
      <c r="W534" s="1044"/>
      <c r="X534" s="1026"/>
      <c r="Y534" s="1047"/>
      <c r="Z534" s="1026"/>
      <c r="AA534" s="1027"/>
      <c r="AB534" s="1028"/>
      <c r="AC534" s="1028"/>
      <c r="AD534" s="1028"/>
      <c r="AE534" s="1028"/>
      <c r="AF534" s="1029"/>
      <c r="AG534" s="1019"/>
      <c r="AH534" s="1048"/>
      <c r="AI534" s="337"/>
      <c r="AJ534" s="390">
        <f>SUM(AK534:AM534)</f>
        <v>0</v>
      </c>
      <c r="AK534" s="327"/>
      <c r="AL534" s="328"/>
      <c r="AM534" s="329"/>
      <c r="AN534" s="330" t="s">
        <v>97</v>
      </c>
      <c r="AO534" s="328" t="s">
        <v>97</v>
      </c>
      <c r="AP534" s="329" t="s">
        <v>97</v>
      </c>
      <c r="AQ534" s="330" t="s">
        <v>97</v>
      </c>
      <c r="AR534" s="328" t="s">
        <v>97</v>
      </c>
      <c r="AS534" s="328" t="s">
        <v>97</v>
      </c>
      <c r="AT534" s="328" t="s">
        <v>97</v>
      </c>
      <c r="AU534" s="329" t="s">
        <v>97</v>
      </c>
      <c r="AV534" s="152">
        <f t="shared" si="193"/>
        <v>0</v>
      </c>
      <c r="AW534" s="167"/>
      <c r="AX534" s="167"/>
      <c r="AY534" s="167"/>
      <c r="AZ534" s="167"/>
      <c r="BA534" s="167"/>
      <c r="BB534" s="167"/>
      <c r="BC534" s="167"/>
      <c r="BD534" s="167"/>
      <c r="BE534" s="130"/>
    </row>
    <row r="535" spans="1:57" ht="32.25" thickBot="1" x14ac:dyDescent="0.3">
      <c r="A535" s="1400"/>
      <c r="B535" s="1623"/>
      <c r="C535" s="1624"/>
      <c r="D535" s="710" t="s">
        <v>15</v>
      </c>
      <c r="E535" s="1326"/>
      <c r="F535" s="1323"/>
      <c r="G535" s="853">
        <f t="shared" si="195"/>
        <v>158</v>
      </c>
      <c r="H535" s="402">
        <f t="shared" si="187"/>
        <v>0</v>
      </c>
      <c r="I535" s="319"/>
      <c r="J535" s="319"/>
      <c r="K535" s="319"/>
      <c r="L535" s="338"/>
      <c r="M535" s="750">
        <f t="shared" si="188"/>
        <v>155</v>
      </c>
      <c r="N535" s="1030"/>
      <c r="O535" s="1030"/>
      <c r="P535" s="1030">
        <v>28</v>
      </c>
      <c r="Q535" s="1030"/>
      <c r="R535" s="1034">
        <v>127</v>
      </c>
      <c r="S535" s="1025"/>
      <c r="T535" s="1025"/>
      <c r="U535" s="1025"/>
      <c r="V535" s="1044">
        <v>127</v>
      </c>
      <c r="W535" s="1044"/>
      <c r="X535" s="1026">
        <v>28</v>
      </c>
      <c r="Y535" s="1047">
        <v>127</v>
      </c>
      <c r="Z535" s="1026">
        <v>28</v>
      </c>
      <c r="AA535" s="1027"/>
      <c r="AB535" s="1028">
        <v>52</v>
      </c>
      <c r="AC535" s="1028">
        <v>50</v>
      </c>
      <c r="AD535" s="1028">
        <v>24</v>
      </c>
      <c r="AE535" s="1028">
        <v>89</v>
      </c>
      <c r="AF535" s="1029">
        <v>9</v>
      </c>
      <c r="AG535" s="1019">
        <v>40</v>
      </c>
      <c r="AH535" s="1048">
        <v>10</v>
      </c>
      <c r="AI535" s="337">
        <v>120</v>
      </c>
      <c r="AJ535" s="390">
        <f>SUM(AQ535:AU535)</f>
        <v>155</v>
      </c>
      <c r="AK535" s="327" t="s">
        <v>98</v>
      </c>
      <c r="AL535" s="328" t="s">
        <v>98</v>
      </c>
      <c r="AM535" s="329" t="s">
        <v>98</v>
      </c>
      <c r="AN535" s="330" t="s">
        <v>97</v>
      </c>
      <c r="AO535" s="328" t="s">
        <v>97</v>
      </c>
      <c r="AP535" s="329" t="s">
        <v>97</v>
      </c>
      <c r="AQ535" s="330">
        <v>4</v>
      </c>
      <c r="AR535" s="328">
        <v>6</v>
      </c>
      <c r="AS535" s="328">
        <v>30</v>
      </c>
      <c r="AT535" s="328">
        <v>49</v>
      </c>
      <c r="AU535" s="329">
        <v>66</v>
      </c>
      <c r="AV535" s="152">
        <f t="shared" si="193"/>
        <v>3</v>
      </c>
      <c r="AW535" s="167"/>
      <c r="AX535" s="167"/>
      <c r="AY535" s="167">
        <v>1</v>
      </c>
      <c r="AZ535" s="167"/>
      <c r="BA535" s="167">
        <v>2</v>
      </c>
      <c r="BB535" s="167"/>
      <c r="BC535" s="167"/>
      <c r="BD535" s="167"/>
      <c r="BE535" s="130"/>
    </row>
    <row r="536" spans="1:57" ht="32.25" thickBot="1" x14ac:dyDescent="0.3">
      <c r="A536" s="1400"/>
      <c r="B536" s="1625"/>
      <c r="C536" s="1626"/>
      <c r="D536" s="711" t="s">
        <v>491</v>
      </c>
      <c r="E536" s="1327"/>
      <c r="F536" s="1324"/>
      <c r="G536" s="851">
        <f t="shared" si="195"/>
        <v>0</v>
      </c>
      <c r="H536" s="160">
        <f t="shared" si="187"/>
        <v>0</v>
      </c>
      <c r="I536" s="92"/>
      <c r="J536" s="92"/>
      <c r="K536" s="92"/>
      <c r="L536" s="101"/>
      <c r="M536" s="210">
        <f t="shared" si="188"/>
        <v>0</v>
      </c>
      <c r="N536" s="1039"/>
      <c r="O536" s="1039"/>
      <c r="P536" s="1039"/>
      <c r="Q536" s="1039"/>
      <c r="R536" s="1040"/>
      <c r="S536" s="1052"/>
      <c r="T536" s="1052"/>
      <c r="U536" s="1052"/>
      <c r="V536" s="1039"/>
      <c r="W536" s="1039"/>
      <c r="X536" s="1040"/>
      <c r="Y536" s="1038"/>
      <c r="Z536" s="1040"/>
      <c r="AA536" s="1049"/>
      <c r="AB536" s="839"/>
      <c r="AC536" s="839"/>
      <c r="AD536" s="839"/>
      <c r="AE536" s="839"/>
      <c r="AF536" s="840"/>
      <c r="AG536" s="1049"/>
      <c r="AH536" s="1050"/>
      <c r="AI536" s="832"/>
      <c r="AJ536" s="170">
        <f>SUM(AQ536:AU536)</f>
        <v>0</v>
      </c>
      <c r="AK536" s="345" t="s">
        <v>97</v>
      </c>
      <c r="AL536" s="97" t="s">
        <v>97</v>
      </c>
      <c r="AM536" s="98" t="s">
        <v>97</v>
      </c>
      <c r="AN536" s="99" t="s">
        <v>97</v>
      </c>
      <c r="AO536" s="97" t="s">
        <v>98</v>
      </c>
      <c r="AP536" s="98" t="s">
        <v>98</v>
      </c>
      <c r="AQ536" s="100"/>
      <c r="AR536" s="92"/>
      <c r="AS536" s="92"/>
      <c r="AT536" s="92"/>
      <c r="AU536" s="93"/>
      <c r="AV536" s="171">
        <f t="shared" si="193"/>
        <v>0</v>
      </c>
      <c r="AW536" s="128"/>
      <c r="AX536" s="128"/>
      <c r="AY536" s="128"/>
      <c r="AZ536" s="128"/>
      <c r="BA536" s="128"/>
      <c r="BB536" s="128"/>
      <c r="BC536" s="128"/>
      <c r="BD536" s="128"/>
      <c r="BE536" s="129"/>
    </row>
    <row r="537" spans="1:57" ht="31.15" customHeight="1" thickBot="1" x14ac:dyDescent="0.3">
      <c r="A537" s="1400"/>
      <c r="B537" s="1621" t="s">
        <v>288</v>
      </c>
      <c r="C537" s="1622">
        <v>34712085</v>
      </c>
      <c r="D537" s="709" t="s">
        <v>485</v>
      </c>
      <c r="E537" s="1325">
        <v>115</v>
      </c>
      <c r="F537" s="1322">
        <f t="shared" ref="F537" si="198">E537-SUM(M537:M541)</f>
        <v>-1</v>
      </c>
      <c r="G537" s="852">
        <f t="shared" si="195"/>
        <v>0</v>
      </c>
      <c r="H537" s="147">
        <f t="shared" si="187"/>
        <v>0</v>
      </c>
      <c r="I537" s="72"/>
      <c r="J537" s="72"/>
      <c r="K537" s="72"/>
      <c r="L537" s="75"/>
      <c r="M537" s="199">
        <f t="shared" si="188"/>
        <v>0</v>
      </c>
      <c r="N537" s="1020"/>
      <c r="O537" s="1020"/>
      <c r="P537" s="1020"/>
      <c r="Q537" s="1020"/>
      <c r="R537" s="1024"/>
      <c r="S537" s="1051"/>
      <c r="T537" s="1051"/>
      <c r="U537" s="1051"/>
      <c r="V537" s="1020"/>
      <c r="W537" s="1020"/>
      <c r="X537" s="1024"/>
      <c r="Y537" s="1022"/>
      <c r="Z537" s="1024"/>
      <c r="AA537" s="1045"/>
      <c r="AB537" s="835"/>
      <c r="AC537" s="835"/>
      <c r="AD537" s="835"/>
      <c r="AE537" s="835"/>
      <c r="AF537" s="836"/>
      <c r="AG537" s="1045"/>
      <c r="AH537" s="1046"/>
      <c r="AI537" s="143"/>
      <c r="AJ537" s="151">
        <f>SUM(AN537:AP537)</f>
        <v>0</v>
      </c>
      <c r="AK537" s="76" t="s">
        <v>97</v>
      </c>
      <c r="AL537" s="77" t="s">
        <v>97</v>
      </c>
      <c r="AM537" s="78" t="s">
        <v>97</v>
      </c>
      <c r="AN537" s="74"/>
      <c r="AO537" s="72"/>
      <c r="AP537" s="73"/>
      <c r="AQ537" s="79" t="s">
        <v>97</v>
      </c>
      <c r="AR537" s="77" t="s">
        <v>97</v>
      </c>
      <c r="AS537" s="77" t="s">
        <v>97</v>
      </c>
      <c r="AT537" s="77" t="s">
        <v>97</v>
      </c>
      <c r="AU537" s="78" t="s">
        <v>97</v>
      </c>
      <c r="AV537" s="152">
        <f t="shared" si="193"/>
        <v>0</v>
      </c>
      <c r="AW537" s="120"/>
      <c r="AX537" s="120"/>
      <c r="AY537" s="120"/>
      <c r="AZ537" s="120"/>
      <c r="BA537" s="120"/>
      <c r="BB537" s="120"/>
      <c r="BC537" s="120"/>
      <c r="BD537" s="120"/>
      <c r="BE537" s="121"/>
    </row>
    <row r="538" spans="1:57" ht="48" thickBot="1" x14ac:dyDescent="0.3">
      <c r="A538" s="1400"/>
      <c r="B538" s="1623"/>
      <c r="C538" s="1624"/>
      <c r="D538" s="710" t="s">
        <v>490</v>
      </c>
      <c r="E538" s="1326"/>
      <c r="F538" s="1323"/>
      <c r="G538" s="850">
        <f t="shared" si="195"/>
        <v>0</v>
      </c>
      <c r="H538" s="402">
        <f t="shared" si="187"/>
        <v>0</v>
      </c>
      <c r="I538" s="319"/>
      <c r="J538" s="319"/>
      <c r="K538" s="319"/>
      <c r="L538" s="338"/>
      <c r="M538" s="750">
        <f t="shared" si="188"/>
        <v>0</v>
      </c>
      <c r="N538" s="1030"/>
      <c r="O538" s="1030"/>
      <c r="P538" s="1030"/>
      <c r="Q538" s="1030"/>
      <c r="R538" s="1034"/>
      <c r="S538" s="1025"/>
      <c r="T538" s="1025"/>
      <c r="U538" s="1025"/>
      <c r="V538" s="1044"/>
      <c r="W538" s="1044"/>
      <c r="X538" s="1026"/>
      <c r="Y538" s="1047"/>
      <c r="Z538" s="1026"/>
      <c r="AA538" s="1027"/>
      <c r="AB538" s="1028"/>
      <c r="AC538" s="1028"/>
      <c r="AD538" s="1028"/>
      <c r="AE538" s="1028"/>
      <c r="AF538" s="1029"/>
      <c r="AG538" s="1019"/>
      <c r="AH538" s="1048"/>
      <c r="AI538" s="337"/>
      <c r="AJ538" s="390">
        <f>SUM(AN538:AP538)</f>
        <v>0</v>
      </c>
      <c r="AK538" s="327" t="s">
        <v>98</v>
      </c>
      <c r="AL538" s="328" t="s">
        <v>98</v>
      </c>
      <c r="AM538" s="329" t="s">
        <v>98</v>
      </c>
      <c r="AN538" s="330"/>
      <c r="AO538" s="328"/>
      <c r="AP538" s="329"/>
      <c r="AQ538" s="330" t="s">
        <v>97</v>
      </c>
      <c r="AR538" s="328" t="s">
        <v>97</v>
      </c>
      <c r="AS538" s="328" t="s">
        <v>97</v>
      </c>
      <c r="AT538" s="328" t="s">
        <v>97</v>
      </c>
      <c r="AU538" s="329" t="s">
        <v>97</v>
      </c>
      <c r="AV538" s="152">
        <f t="shared" si="193"/>
        <v>0</v>
      </c>
      <c r="AW538" s="167"/>
      <c r="AX538" s="167"/>
      <c r="AY538" s="167"/>
      <c r="AZ538" s="167"/>
      <c r="BA538" s="167"/>
      <c r="BB538" s="167"/>
      <c r="BC538" s="167"/>
      <c r="BD538" s="167"/>
      <c r="BE538" s="130"/>
    </row>
    <row r="539" spans="1:57" ht="32.25" thickBot="1" x14ac:dyDescent="0.3">
      <c r="A539" s="1400"/>
      <c r="B539" s="1623"/>
      <c r="C539" s="1624"/>
      <c r="D539" s="710" t="s">
        <v>486</v>
      </c>
      <c r="E539" s="1326"/>
      <c r="F539" s="1323"/>
      <c r="G539" s="850">
        <f t="shared" si="195"/>
        <v>0</v>
      </c>
      <c r="H539" s="402">
        <f t="shared" si="187"/>
        <v>0</v>
      </c>
      <c r="I539" s="319"/>
      <c r="J539" s="319"/>
      <c r="K539" s="319"/>
      <c r="L539" s="338"/>
      <c r="M539" s="750">
        <f t="shared" si="188"/>
        <v>0</v>
      </c>
      <c r="N539" s="1030"/>
      <c r="O539" s="1030"/>
      <c r="P539" s="1030"/>
      <c r="Q539" s="1030"/>
      <c r="R539" s="1034"/>
      <c r="S539" s="1025"/>
      <c r="T539" s="1025"/>
      <c r="U539" s="1025"/>
      <c r="V539" s="1044"/>
      <c r="W539" s="1044"/>
      <c r="X539" s="1026"/>
      <c r="Y539" s="1047"/>
      <c r="Z539" s="1026"/>
      <c r="AA539" s="1027"/>
      <c r="AB539" s="1028"/>
      <c r="AC539" s="1028"/>
      <c r="AD539" s="1028"/>
      <c r="AE539" s="1028"/>
      <c r="AF539" s="1029"/>
      <c r="AG539" s="1019"/>
      <c r="AH539" s="1048"/>
      <c r="AI539" s="337"/>
      <c r="AJ539" s="390">
        <f>SUM(AK539:AM539)</f>
        <v>0</v>
      </c>
      <c r="AK539" s="327"/>
      <c r="AL539" s="328"/>
      <c r="AM539" s="329"/>
      <c r="AN539" s="330" t="s">
        <v>97</v>
      </c>
      <c r="AO539" s="328" t="s">
        <v>97</v>
      </c>
      <c r="AP539" s="329" t="s">
        <v>97</v>
      </c>
      <c r="AQ539" s="330" t="s">
        <v>97</v>
      </c>
      <c r="AR539" s="328" t="s">
        <v>97</v>
      </c>
      <c r="AS539" s="328" t="s">
        <v>97</v>
      </c>
      <c r="AT539" s="328" t="s">
        <v>97</v>
      </c>
      <c r="AU539" s="329" t="s">
        <v>97</v>
      </c>
      <c r="AV539" s="152">
        <f t="shared" si="193"/>
        <v>0</v>
      </c>
      <c r="AW539" s="167"/>
      <c r="AX539" s="167"/>
      <c r="AY539" s="167"/>
      <c r="AZ539" s="167"/>
      <c r="BA539" s="167"/>
      <c r="BB539" s="167"/>
      <c r="BC539" s="167"/>
      <c r="BD539" s="167"/>
      <c r="BE539" s="130"/>
    </row>
    <row r="540" spans="1:57" ht="32.25" thickBot="1" x14ac:dyDescent="0.3">
      <c r="A540" s="1400"/>
      <c r="B540" s="1623"/>
      <c r="C540" s="1624"/>
      <c r="D540" s="710" t="s">
        <v>15</v>
      </c>
      <c r="E540" s="1326"/>
      <c r="F540" s="1323"/>
      <c r="G540" s="853">
        <f t="shared" si="195"/>
        <v>119</v>
      </c>
      <c r="H540" s="402">
        <f t="shared" si="187"/>
        <v>2</v>
      </c>
      <c r="I540" s="319">
        <v>2</v>
      </c>
      <c r="J540" s="319"/>
      <c r="K540" s="319"/>
      <c r="L540" s="338"/>
      <c r="M540" s="750">
        <f t="shared" si="188"/>
        <v>116</v>
      </c>
      <c r="N540" s="1030"/>
      <c r="O540" s="1030"/>
      <c r="P540" s="1030">
        <v>41</v>
      </c>
      <c r="Q540" s="1030"/>
      <c r="R540" s="1034">
        <v>75</v>
      </c>
      <c r="S540" s="1025"/>
      <c r="T540" s="1025"/>
      <c r="U540" s="1025"/>
      <c r="V540" s="1044">
        <v>75</v>
      </c>
      <c r="W540" s="1044"/>
      <c r="X540" s="1026">
        <v>41</v>
      </c>
      <c r="Y540" s="1047">
        <v>99</v>
      </c>
      <c r="Z540" s="1026">
        <v>17</v>
      </c>
      <c r="AA540" s="1027"/>
      <c r="AB540" s="1028">
        <v>58</v>
      </c>
      <c r="AC540" s="1028">
        <v>56</v>
      </c>
      <c r="AD540" s="1028">
        <v>9</v>
      </c>
      <c r="AE540" s="1028">
        <v>66</v>
      </c>
      <c r="AF540" s="1029">
        <v>4</v>
      </c>
      <c r="AG540" s="1019">
        <v>42</v>
      </c>
      <c r="AH540" s="1048">
        <v>20</v>
      </c>
      <c r="AI540" s="337">
        <v>75</v>
      </c>
      <c r="AJ540" s="390">
        <f>SUM(AQ540:AU540)</f>
        <v>116</v>
      </c>
      <c r="AK540" s="327" t="s">
        <v>98</v>
      </c>
      <c r="AL540" s="328" t="s">
        <v>98</v>
      </c>
      <c r="AM540" s="329" t="s">
        <v>98</v>
      </c>
      <c r="AN540" s="330" t="s">
        <v>97</v>
      </c>
      <c r="AO540" s="328" t="s">
        <v>97</v>
      </c>
      <c r="AP540" s="329" t="s">
        <v>97</v>
      </c>
      <c r="AQ540" s="330">
        <v>14</v>
      </c>
      <c r="AR540" s="328">
        <v>79</v>
      </c>
      <c r="AS540" s="328">
        <v>18</v>
      </c>
      <c r="AT540" s="328">
        <v>5</v>
      </c>
      <c r="AU540" s="329"/>
      <c r="AV540" s="152">
        <f t="shared" si="193"/>
        <v>3</v>
      </c>
      <c r="AW540" s="167"/>
      <c r="AX540" s="167">
        <v>1</v>
      </c>
      <c r="AY540" s="167">
        <v>1</v>
      </c>
      <c r="AZ540" s="167"/>
      <c r="BA540" s="167"/>
      <c r="BB540" s="167"/>
      <c r="BC540" s="167">
        <v>1</v>
      </c>
      <c r="BD540" s="167"/>
      <c r="BE540" s="130"/>
    </row>
    <row r="541" spans="1:57" ht="32.25" thickBot="1" x14ac:dyDescent="0.3">
      <c r="A541" s="1400"/>
      <c r="B541" s="1625"/>
      <c r="C541" s="1626"/>
      <c r="D541" s="711" t="s">
        <v>491</v>
      </c>
      <c r="E541" s="1327"/>
      <c r="F541" s="1324"/>
      <c r="G541" s="851">
        <f t="shared" si="195"/>
        <v>0</v>
      </c>
      <c r="H541" s="160">
        <f t="shared" si="187"/>
        <v>0</v>
      </c>
      <c r="I541" s="92"/>
      <c r="J541" s="92"/>
      <c r="K541" s="92"/>
      <c r="L541" s="101"/>
      <c r="M541" s="210">
        <f t="shared" si="188"/>
        <v>0</v>
      </c>
      <c r="N541" s="1039"/>
      <c r="O541" s="1039"/>
      <c r="P541" s="1039"/>
      <c r="Q541" s="1039"/>
      <c r="R541" s="1040"/>
      <c r="S541" s="1052"/>
      <c r="T541" s="1052"/>
      <c r="U541" s="1052"/>
      <c r="V541" s="1039"/>
      <c r="W541" s="1039"/>
      <c r="X541" s="1040"/>
      <c r="Y541" s="1038"/>
      <c r="Z541" s="1040"/>
      <c r="AA541" s="1049"/>
      <c r="AB541" s="839"/>
      <c r="AC541" s="839"/>
      <c r="AD541" s="839"/>
      <c r="AE541" s="839"/>
      <c r="AF541" s="840"/>
      <c r="AG541" s="1049"/>
      <c r="AH541" s="1050"/>
      <c r="AI541" s="832"/>
      <c r="AJ541" s="170">
        <f>SUM(AQ541:AU541)</f>
        <v>0</v>
      </c>
      <c r="AK541" s="345" t="s">
        <v>97</v>
      </c>
      <c r="AL541" s="97" t="s">
        <v>97</v>
      </c>
      <c r="AM541" s="98" t="s">
        <v>97</v>
      </c>
      <c r="AN541" s="99" t="s">
        <v>97</v>
      </c>
      <c r="AO541" s="97" t="s">
        <v>98</v>
      </c>
      <c r="AP541" s="98" t="s">
        <v>98</v>
      </c>
      <c r="AQ541" s="100"/>
      <c r="AR541" s="92"/>
      <c r="AS541" s="92"/>
      <c r="AT541" s="92"/>
      <c r="AU541" s="93"/>
      <c r="AV541" s="171">
        <f t="shared" si="193"/>
        <v>0</v>
      </c>
      <c r="AW541" s="128"/>
      <c r="AX541" s="128"/>
      <c r="AY541" s="128"/>
      <c r="AZ541" s="128"/>
      <c r="BA541" s="128"/>
      <c r="BB541" s="128"/>
      <c r="BC541" s="128"/>
      <c r="BD541" s="128"/>
      <c r="BE541" s="129"/>
    </row>
    <row r="542" spans="1:57" ht="31.15" customHeight="1" thickBot="1" x14ac:dyDescent="0.3">
      <c r="A542" s="1400"/>
      <c r="B542" s="1621" t="s">
        <v>183</v>
      </c>
      <c r="C542" s="1622">
        <v>1998443</v>
      </c>
      <c r="D542" s="709" t="s">
        <v>485</v>
      </c>
      <c r="E542" s="1325">
        <v>60</v>
      </c>
      <c r="F542" s="1322">
        <f t="shared" ref="F542" si="199">E542-SUM(M542:M546)</f>
        <v>-1</v>
      </c>
      <c r="G542" s="852">
        <f t="shared" si="195"/>
        <v>0</v>
      </c>
      <c r="H542" s="147">
        <f t="shared" si="187"/>
        <v>0</v>
      </c>
      <c r="I542" s="72"/>
      <c r="J542" s="72"/>
      <c r="K542" s="72"/>
      <c r="L542" s="75"/>
      <c r="M542" s="199">
        <f t="shared" si="188"/>
        <v>0</v>
      </c>
      <c r="N542" s="1020"/>
      <c r="O542" s="1020"/>
      <c r="P542" s="1020"/>
      <c r="Q542" s="1020"/>
      <c r="R542" s="1024"/>
      <c r="S542" s="1051"/>
      <c r="T542" s="1051"/>
      <c r="U542" s="1051"/>
      <c r="V542" s="1020"/>
      <c r="W542" s="1020"/>
      <c r="X542" s="1024"/>
      <c r="Y542" s="1022"/>
      <c r="Z542" s="1024"/>
      <c r="AA542" s="1045"/>
      <c r="AB542" s="835"/>
      <c r="AC542" s="835"/>
      <c r="AD542" s="835"/>
      <c r="AE542" s="835"/>
      <c r="AF542" s="836"/>
      <c r="AG542" s="1045"/>
      <c r="AH542" s="1046"/>
      <c r="AI542" s="143"/>
      <c r="AJ542" s="151">
        <f>SUM(AN542:AP542)</f>
        <v>0</v>
      </c>
      <c r="AK542" s="76" t="s">
        <v>97</v>
      </c>
      <c r="AL542" s="77" t="s">
        <v>97</v>
      </c>
      <c r="AM542" s="78" t="s">
        <v>97</v>
      </c>
      <c r="AN542" s="74"/>
      <c r="AO542" s="72"/>
      <c r="AP542" s="73"/>
      <c r="AQ542" s="79" t="s">
        <v>97</v>
      </c>
      <c r="AR542" s="77" t="s">
        <v>97</v>
      </c>
      <c r="AS542" s="77" t="s">
        <v>97</v>
      </c>
      <c r="AT542" s="77" t="s">
        <v>97</v>
      </c>
      <c r="AU542" s="78" t="s">
        <v>97</v>
      </c>
      <c r="AV542" s="152">
        <f t="shared" si="193"/>
        <v>0</v>
      </c>
      <c r="AW542" s="120"/>
      <c r="AX542" s="120"/>
      <c r="AY542" s="120"/>
      <c r="AZ542" s="120"/>
      <c r="BA542" s="120"/>
      <c r="BB542" s="120"/>
      <c r="BC542" s="120"/>
      <c r="BD542" s="120"/>
      <c r="BE542" s="121"/>
    </row>
    <row r="543" spans="1:57" ht="48" thickBot="1" x14ac:dyDescent="0.3">
      <c r="A543" s="1400"/>
      <c r="B543" s="1623"/>
      <c r="C543" s="1624"/>
      <c r="D543" s="710" t="s">
        <v>490</v>
      </c>
      <c r="E543" s="1326"/>
      <c r="F543" s="1323"/>
      <c r="G543" s="850">
        <f t="shared" si="195"/>
        <v>0</v>
      </c>
      <c r="H543" s="402">
        <f t="shared" si="187"/>
        <v>0</v>
      </c>
      <c r="I543" s="319"/>
      <c r="J543" s="319"/>
      <c r="K543" s="319"/>
      <c r="L543" s="338"/>
      <c r="M543" s="750">
        <f t="shared" si="188"/>
        <v>0</v>
      </c>
      <c r="N543" s="1030"/>
      <c r="O543" s="1030"/>
      <c r="P543" s="1030"/>
      <c r="Q543" s="1030"/>
      <c r="R543" s="1034"/>
      <c r="S543" s="1025"/>
      <c r="T543" s="1025"/>
      <c r="U543" s="1025"/>
      <c r="V543" s="1044"/>
      <c r="W543" s="1044"/>
      <c r="X543" s="1026"/>
      <c r="Y543" s="1047"/>
      <c r="Z543" s="1026"/>
      <c r="AA543" s="1027"/>
      <c r="AB543" s="1028"/>
      <c r="AC543" s="1028"/>
      <c r="AD543" s="1028"/>
      <c r="AE543" s="1028"/>
      <c r="AF543" s="1029"/>
      <c r="AG543" s="1019"/>
      <c r="AH543" s="1048"/>
      <c r="AI543" s="337"/>
      <c r="AJ543" s="390">
        <f>SUM(AN543:AP543)</f>
        <v>0</v>
      </c>
      <c r="AK543" s="327" t="s">
        <v>98</v>
      </c>
      <c r="AL543" s="328" t="s">
        <v>98</v>
      </c>
      <c r="AM543" s="329" t="s">
        <v>98</v>
      </c>
      <c r="AN543" s="330"/>
      <c r="AO543" s="328"/>
      <c r="AP543" s="329"/>
      <c r="AQ543" s="330" t="s">
        <v>97</v>
      </c>
      <c r="AR543" s="328" t="s">
        <v>97</v>
      </c>
      <c r="AS543" s="328" t="s">
        <v>97</v>
      </c>
      <c r="AT543" s="328" t="s">
        <v>97</v>
      </c>
      <c r="AU543" s="329" t="s">
        <v>97</v>
      </c>
      <c r="AV543" s="152">
        <f t="shared" si="193"/>
        <v>0</v>
      </c>
      <c r="AW543" s="167"/>
      <c r="AX543" s="167"/>
      <c r="AY543" s="167"/>
      <c r="AZ543" s="167"/>
      <c r="BA543" s="167"/>
      <c r="BB543" s="167"/>
      <c r="BC543" s="167"/>
      <c r="BD543" s="167"/>
      <c r="BE543" s="130"/>
    </row>
    <row r="544" spans="1:57" ht="32.25" thickBot="1" x14ac:dyDescent="0.3">
      <c r="A544" s="1400"/>
      <c r="B544" s="1623"/>
      <c r="C544" s="1624"/>
      <c r="D544" s="710" t="s">
        <v>486</v>
      </c>
      <c r="E544" s="1326"/>
      <c r="F544" s="1323"/>
      <c r="G544" s="850">
        <f t="shared" si="195"/>
        <v>0</v>
      </c>
      <c r="H544" s="402">
        <f t="shared" si="187"/>
        <v>0</v>
      </c>
      <c r="I544" s="319"/>
      <c r="J544" s="319"/>
      <c r="K544" s="319"/>
      <c r="L544" s="338"/>
      <c r="M544" s="750">
        <f t="shared" si="188"/>
        <v>0</v>
      </c>
      <c r="N544" s="1030"/>
      <c r="O544" s="1030"/>
      <c r="P544" s="1030"/>
      <c r="Q544" s="1030"/>
      <c r="R544" s="1034"/>
      <c r="S544" s="1025"/>
      <c r="T544" s="1025"/>
      <c r="U544" s="1025"/>
      <c r="V544" s="1044"/>
      <c r="W544" s="1044"/>
      <c r="X544" s="1026"/>
      <c r="Y544" s="1047"/>
      <c r="Z544" s="1026"/>
      <c r="AA544" s="1027"/>
      <c r="AB544" s="1028"/>
      <c r="AC544" s="1028"/>
      <c r="AD544" s="1028"/>
      <c r="AE544" s="1028"/>
      <c r="AF544" s="1029"/>
      <c r="AG544" s="1019"/>
      <c r="AH544" s="1048"/>
      <c r="AI544" s="337"/>
      <c r="AJ544" s="390">
        <f>SUM(AK544:AM544)</f>
        <v>0</v>
      </c>
      <c r="AK544" s="327"/>
      <c r="AL544" s="328"/>
      <c r="AM544" s="329"/>
      <c r="AN544" s="330" t="s">
        <v>97</v>
      </c>
      <c r="AO544" s="328" t="s">
        <v>97</v>
      </c>
      <c r="AP544" s="329" t="s">
        <v>97</v>
      </c>
      <c r="AQ544" s="330" t="s">
        <v>97</v>
      </c>
      <c r="AR544" s="328" t="s">
        <v>97</v>
      </c>
      <c r="AS544" s="328" t="s">
        <v>97</v>
      </c>
      <c r="AT544" s="328" t="s">
        <v>97</v>
      </c>
      <c r="AU544" s="329" t="s">
        <v>97</v>
      </c>
      <c r="AV544" s="152">
        <f t="shared" si="193"/>
        <v>0</v>
      </c>
      <c r="AW544" s="167"/>
      <c r="AX544" s="167"/>
      <c r="AY544" s="167"/>
      <c r="AZ544" s="167"/>
      <c r="BA544" s="167"/>
      <c r="BB544" s="167"/>
      <c r="BC544" s="167"/>
      <c r="BD544" s="167"/>
      <c r="BE544" s="130"/>
    </row>
    <row r="545" spans="1:57" ht="32.25" thickBot="1" x14ac:dyDescent="0.3">
      <c r="A545" s="1400"/>
      <c r="B545" s="1623"/>
      <c r="C545" s="1624"/>
      <c r="D545" s="710" t="s">
        <v>15</v>
      </c>
      <c r="E545" s="1326"/>
      <c r="F545" s="1323"/>
      <c r="G545" s="853">
        <f t="shared" si="195"/>
        <v>62</v>
      </c>
      <c r="H545" s="402">
        <f t="shared" si="187"/>
        <v>0</v>
      </c>
      <c r="I545" s="319"/>
      <c r="J545" s="319"/>
      <c r="K545" s="319"/>
      <c r="L545" s="338"/>
      <c r="M545" s="750">
        <f t="shared" si="188"/>
        <v>61</v>
      </c>
      <c r="N545" s="1030"/>
      <c r="O545" s="1030"/>
      <c r="P545" s="1030"/>
      <c r="Q545" s="1030"/>
      <c r="R545" s="1034">
        <v>61</v>
      </c>
      <c r="S545" s="1025">
        <v>2</v>
      </c>
      <c r="T545" s="1025"/>
      <c r="U545" s="1025"/>
      <c r="V545" s="1044">
        <v>59</v>
      </c>
      <c r="W545" s="1044"/>
      <c r="X545" s="1026"/>
      <c r="Y545" s="1047">
        <v>57</v>
      </c>
      <c r="Z545" s="1026">
        <v>4</v>
      </c>
      <c r="AA545" s="1027"/>
      <c r="AB545" s="1028">
        <v>28</v>
      </c>
      <c r="AC545" s="1028">
        <v>26</v>
      </c>
      <c r="AD545" s="1028">
        <v>3</v>
      </c>
      <c r="AE545" s="1028">
        <v>58</v>
      </c>
      <c r="AF545" s="1029">
        <v>8</v>
      </c>
      <c r="AG545" s="1019">
        <v>44</v>
      </c>
      <c r="AH545" s="1048">
        <v>22</v>
      </c>
      <c r="AI545" s="337">
        <v>75</v>
      </c>
      <c r="AJ545" s="390">
        <f>SUM(AQ545:AU545)</f>
        <v>61</v>
      </c>
      <c r="AK545" s="327" t="s">
        <v>98</v>
      </c>
      <c r="AL545" s="328" t="s">
        <v>98</v>
      </c>
      <c r="AM545" s="329" t="s">
        <v>98</v>
      </c>
      <c r="AN545" s="330" t="s">
        <v>97</v>
      </c>
      <c r="AO545" s="328" t="s">
        <v>97</v>
      </c>
      <c r="AP545" s="329" t="s">
        <v>97</v>
      </c>
      <c r="AQ545" s="330">
        <v>20</v>
      </c>
      <c r="AR545" s="328">
        <v>12</v>
      </c>
      <c r="AS545" s="328">
        <v>28</v>
      </c>
      <c r="AT545" s="328">
        <v>1</v>
      </c>
      <c r="AU545" s="329"/>
      <c r="AV545" s="152">
        <f t="shared" si="193"/>
        <v>1</v>
      </c>
      <c r="AW545" s="167"/>
      <c r="AX545" s="167"/>
      <c r="AY545" s="167"/>
      <c r="AZ545" s="167"/>
      <c r="BA545" s="167"/>
      <c r="BB545" s="167"/>
      <c r="BC545" s="167">
        <v>1</v>
      </c>
      <c r="BD545" s="167"/>
      <c r="BE545" s="130"/>
    </row>
    <row r="546" spans="1:57" ht="32.25" thickBot="1" x14ac:dyDescent="0.3">
      <c r="A546" s="1400"/>
      <c r="B546" s="1625"/>
      <c r="C546" s="1626"/>
      <c r="D546" s="711" t="s">
        <v>491</v>
      </c>
      <c r="E546" s="1327"/>
      <c r="F546" s="1324"/>
      <c r="G546" s="851">
        <f t="shared" si="195"/>
        <v>0</v>
      </c>
      <c r="H546" s="160">
        <f t="shared" si="187"/>
        <v>0</v>
      </c>
      <c r="I546" s="92"/>
      <c r="J546" s="92"/>
      <c r="K546" s="92"/>
      <c r="L546" s="101"/>
      <c r="M546" s="210">
        <f t="shared" si="188"/>
        <v>0</v>
      </c>
      <c r="N546" s="1039"/>
      <c r="O546" s="1039"/>
      <c r="P546" s="1039"/>
      <c r="Q546" s="1039"/>
      <c r="R546" s="1040"/>
      <c r="S546" s="1052"/>
      <c r="T546" s="1052"/>
      <c r="U546" s="1052"/>
      <c r="V546" s="1039"/>
      <c r="W546" s="1039"/>
      <c r="X546" s="1040"/>
      <c r="Y546" s="1038"/>
      <c r="Z546" s="1040"/>
      <c r="AA546" s="1049"/>
      <c r="AB546" s="839"/>
      <c r="AC546" s="839"/>
      <c r="AD546" s="839"/>
      <c r="AE546" s="839"/>
      <c r="AF546" s="840"/>
      <c r="AG546" s="1049"/>
      <c r="AH546" s="1050"/>
      <c r="AI546" s="832"/>
      <c r="AJ546" s="170">
        <f>SUM(AQ546:AU546)</f>
        <v>0</v>
      </c>
      <c r="AK546" s="345" t="s">
        <v>97</v>
      </c>
      <c r="AL546" s="97" t="s">
        <v>97</v>
      </c>
      <c r="AM546" s="98" t="s">
        <v>97</v>
      </c>
      <c r="AN546" s="99" t="s">
        <v>97</v>
      </c>
      <c r="AO546" s="97" t="s">
        <v>98</v>
      </c>
      <c r="AP546" s="98" t="s">
        <v>98</v>
      </c>
      <c r="AQ546" s="100"/>
      <c r="AR546" s="92"/>
      <c r="AS546" s="92"/>
      <c r="AT546" s="92"/>
      <c r="AU546" s="93"/>
      <c r="AV546" s="171">
        <f t="shared" si="193"/>
        <v>0</v>
      </c>
      <c r="AW546" s="128"/>
      <c r="AX546" s="128"/>
      <c r="AY546" s="128"/>
      <c r="AZ546" s="128"/>
      <c r="BA546" s="128"/>
      <c r="BB546" s="128"/>
      <c r="BC546" s="128"/>
      <c r="BD546" s="128"/>
      <c r="BE546" s="129"/>
    </row>
    <row r="547" spans="1:57" ht="31.15" customHeight="1" thickBot="1" x14ac:dyDescent="0.3">
      <c r="A547" s="1400"/>
      <c r="B547" s="1621" t="s">
        <v>285</v>
      </c>
      <c r="C547" s="1622">
        <v>33850812</v>
      </c>
      <c r="D547" s="709" t="s">
        <v>485</v>
      </c>
      <c r="E547" s="1319">
        <v>48</v>
      </c>
      <c r="F547" s="1322">
        <f t="shared" ref="F547" si="200">E547-SUM(M547:M551)</f>
        <v>1</v>
      </c>
      <c r="G547" s="852">
        <f t="shared" si="195"/>
        <v>0</v>
      </c>
      <c r="H547" s="147">
        <f t="shared" si="187"/>
        <v>0</v>
      </c>
      <c r="I547" s="72"/>
      <c r="J547" s="72"/>
      <c r="K547" s="72"/>
      <c r="L547" s="75"/>
      <c r="M547" s="199">
        <f t="shared" si="188"/>
        <v>0</v>
      </c>
      <c r="N547" s="1020"/>
      <c r="O547" s="1020"/>
      <c r="P547" s="1020"/>
      <c r="Q547" s="1020"/>
      <c r="R547" s="1024"/>
      <c r="S547" s="1051"/>
      <c r="T547" s="1051"/>
      <c r="U547" s="1051"/>
      <c r="V547" s="1020"/>
      <c r="W547" s="1020"/>
      <c r="X547" s="1024"/>
      <c r="Y547" s="1022"/>
      <c r="Z547" s="1024"/>
      <c r="AA547" s="1045"/>
      <c r="AB547" s="835"/>
      <c r="AC547" s="835"/>
      <c r="AD547" s="835"/>
      <c r="AE547" s="835"/>
      <c r="AF547" s="836"/>
      <c r="AG547" s="1045"/>
      <c r="AH547" s="1046"/>
      <c r="AI547" s="143"/>
      <c r="AJ547" s="151">
        <f>SUM(AN547:AP547)</f>
        <v>0</v>
      </c>
      <c r="AK547" s="76" t="s">
        <v>97</v>
      </c>
      <c r="AL547" s="77" t="s">
        <v>97</v>
      </c>
      <c r="AM547" s="78" t="s">
        <v>97</v>
      </c>
      <c r="AN547" s="74"/>
      <c r="AO547" s="72"/>
      <c r="AP547" s="73"/>
      <c r="AQ547" s="79" t="s">
        <v>97</v>
      </c>
      <c r="AR547" s="77" t="s">
        <v>97</v>
      </c>
      <c r="AS547" s="77" t="s">
        <v>97</v>
      </c>
      <c r="AT547" s="77" t="s">
        <v>97</v>
      </c>
      <c r="AU547" s="78" t="s">
        <v>97</v>
      </c>
      <c r="AV547" s="152">
        <f t="shared" si="193"/>
        <v>0</v>
      </c>
      <c r="AW547" s="120"/>
      <c r="AX547" s="120"/>
      <c r="AY547" s="120"/>
      <c r="AZ547" s="120"/>
      <c r="BA547" s="120"/>
      <c r="BB547" s="120"/>
      <c r="BC547" s="120"/>
      <c r="BD547" s="120"/>
      <c r="BE547" s="121"/>
    </row>
    <row r="548" spans="1:57" ht="48" thickBot="1" x14ac:dyDescent="0.3">
      <c r="A548" s="1400"/>
      <c r="B548" s="1623"/>
      <c r="C548" s="1624"/>
      <c r="D548" s="710" t="s">
        <v>490</v>
      </c>
      <c r="E548" s="1320"/>
      <c r="F548" s="1323"/>
      <c r="G548" s="850">
        <f t="shared" si="195"/>
        <v>0</v>
      </c>
      <c r="H548" s="402">
        <f t="shared" si="187"/>
        <v>0</v>
      </c>
      <c r="I548" s="319"/>
      <c r="J548" s="319"/>
      <c r="K548" s="319"/>
      <c r="L548" s="338"/>
      <c r="M548" s="750">
        <f t="shared" si="188"/>
        <v>0</v>
      </c>
      <c r="N548" s="1030"/>
      <c r="O548" s="1030"/>
      <c r="P548" s="1030"/>
      <c r="Q548" s="1030"/>
      <c r="R548" s="1034"/>
      <c r="S548" s="1025"/>
      <c r="T548" s="1025"/>
      <c r="U548" s="1025"/>
      <c r="V548" s="1044"/>
      <c r="W548" s="1044"/>
      <c r="X548" s="1026"/>
      <c r="Y548" s="1047"/>
      <c r="Z548" s="1026"/>
      <c r="AA548" s="1027"/>
      <c r="AB548" s="1028"/>
      <c r="AC548" s="1028"/>
      <c r="AD548" s="1028"/>
      <c r="AE548" s="1028"/>
      <c r="AF548" s="1029"/>
      <c r="AG548" s="1019"/>
      <c r="AH548" s="1048"/>
      <c r="AI548" s="337"/>
      <c r="AJ548" s="390">
        <f>SUM(AN548:AP548)</f>
        <v>0</v>
      </c>
      <c r="AK548" s="327" t="s">
        <v>98</v>
      </c>
      <c r="AL548" s="328" t="s">
        <v>98</v>
      </c>
      <c r="AM548" s="329" t="s">
        <v>98</v>
      </c>
      <c r="AN548" s="330"/>
      <c r="AO548" s="328"/>
      <c r="AP548" s="329"/>
      <c r="AQ548" s="330" t="s">
        <v>97</v>
      </c>
      <c r="AR548" s="328" t="s">
        <v>97</v>
      </c>
      <c r="AS548" s="328" t="s">
        <v>97</v>
      </c>
      <c r="AT548" s="328" t="s">
        <v>97</v>
      </c>
      <c r="AU548" s="329" t="s">
        <v>97</v>
      </c>
      <c r="AV548" s="152">
        <f t="shared" si="193"/>
        <v>0</v>
      </c>
      <c r="AW548" s="167"/>
      <c r="AX548" s="167"/>
      <c r="AY548" s="167"/>
      <c r="AZ548" s="167"/>
      <c r="BA548" s="167"/>
      <c r="BB548" s="167"/>
      <c r="BC548" s="167"/>
      <c r="BD548" s="167"/>
      <c r="BE548" s="130"/>
    </row>
    <row r="549" spans="1:57" ht="32.25" thickBot="1" x14ac:dyDescent="0.3">
      <c r="A549" s="1400"/>
      <c r="B549" s="1623"/>
      <c r="C549" s="1624"/>
      <c r="D549" s="710" t="s">
        <v>486</v>
      </c>
      <c r="E549" s="1320"/>
      <c r="F549" s="1323"/>
      <c r="G549" s="850">
        <f t="shared" si="195"/>
        <v>0</v>
      </c>
      <c r="H549" s="402">
        <f t="shared" si="187"/>
        <v>0</v>
      </c>
      <c r="I549" s="319"/>
      <c r="J549" s="319"/>
      <c r="K549" s="319"/>
      <c r="L549" s="338"/>
      <c r="M549" s="750">
        <f t="shared" si="188"/>
        <v>0</v>
      </c>
      <c r="N549" s="1030"/>
      <c r="O549" s="1030"/>
      <c r="P549" s="1030"/>
      <c r="Q549" s="1030"/>
      <c r="R549" s="1034"/>
      <c r="S549" s="1025"/>
      <c r="T549" s="1025"/>
      <c r="U549" s="1025"/>
      <c r="V549" s="1044"/>
      <c r="W549" s="1044"/>
      <c r="X549" s="1026"/>
      <c r="Y549" s="1047"/>
      <c r="Z549" s="1026"/>
      <c r="AA549" s="1027"/>
      <c r="AB549" s="1028"/>
      <c r="AC549" s="1028"/>
      <c r="AD549" s="1028"/>
      <c r="AE549" s="1028"/>
      <c r="AF549" s="1029"/>
      <c r="AG549" s="1019"/>
      <c r="AH549" s="1048"/>
      <c r="AI549" s="337"/>
      <c r="AJ549" s="390">
        <f>SUM(AK549:AM549)</f>
        <v>0</v>
      </c>
      <c r="AK549" s="327"/>
      <c r="AL549" s="328"/>
      <c r="AM549" s="329"/>
      <c r="AN549" s="330" t="s">
        <v>97</v>
      </c>
      <c r="AO549" s="328" t="s">
        <v>97</v>
      </c>
      <c r="AP549" s="329" t="s">
        <v>97</v>
      </c>
      <c r="AQ549" s="330" t="s">
        <v>97</v>
      </c>
      <c r="AR549" s="328" t="s">
        <v>97</v>
      </c>
      <c r="AS549" s="328" t="s">
        <v>97</v>
      </c>
      <c r="AT549" s="328" t="s">
        <v>97</v>
      </c>
      <c r="AU549" s="329" t="s">
        <v>97</v>
      </c>
      <c r="AV549" s="152">
        <f t="shared" si="193"/>
        <v>0</v>
      </c>
      <c r="AW549" s="167"/>
      <c r="AX549" s="167"/>
      <c r="AY549" s="167"/>
      <c r="AZ549" s="167"/>
      <c r="BA549" s="167"/>
      <c r="BB549" s="167"/>
      <c r="BC549" s="167"/>
      <c r="BD549" s="167"/>
      <c r="BE549" s="130"/>
    </row>
    <row r="550" spans="1:57" ht="32.25" thickBot="1" x14ac:dyDescent="0.3">
      <c r="A550" s="1400"/>
      <c r="B550" s="1623"/>
      <c r="C550" s="1624"/>
      <c r="D550" s="710" t="s">
        <v>15</v>
      </c>
      <c r="E550" s="1320"/>
      <c r="F550" s="1323"/>
      <c r="G550" s="853">
        <f t="shared" si="195"/>
        <v>47</v>
      </c>
      <c r="H550" s="402">
        <f t="shared" si="187"/>
        <v>0</v>
      </c>
      <c r="I550" s="319"/>
      <c r="J550" s="319"/>
      <c r="K550" s="319"/>
      <c r="L550" s="338"/>
      <c r="M550" s="750">
        <f t="shared" si="188"/>
        <v>47</v>
      </c>
      <c r="N550" s="1030"/>
      <c r="O550" s="1030"/>
      <c r="P550" s="1030"/>
      <c r="Q550" s="1030"/>
      <c r="R550" s="1034">
        <v>47</v>
      </c>
      <c r="S550" s="1025">
        <v>38</v>
      </c>
      <c r="T550" s="1025"/>
      <c r="U550" s="1025"/>
      <c r="V550" s="1044">
        <v>9</v>
      </c>
      <c r="W550" s="1044"/>
      <c r="X550" s="1026"/>
      <c r="Y550" s="1047">
        <v>42</v>
      </c>
      <c r="Z550" s="1026">
        <v>5</v>
      </c>
      <c r="AA550" s="1027"/>
      <c r="AB550" s="1028">
        <v>24</v>
      </c>
      <c r="AC550" s="1028">
        <v>20</v>
      </c>
      <c r="AD550" s="1028">
        <v>7</v>
      </c>
      <c r="AE550" s="1028">
        <v>9</v>
      </c>
      <c r="AF550" s="1029">
        <v>2</v>
      </c>
      <c r="AG550" s="1019">
        <v>42</v>
      </c>
      <c r="AH550" s="1048">
        <v>20</v>
      </c>
      <c r="AI550" s="337">
        <v>80</v>
      </c>
      <c r="AJ550" s="390">
        <f>SUM(AQ550:AU550)</f>
        <v>47</v>
      </c>
      <c r="AK550" s="327" t="s">
        <v>98</v>
      </c>
      <c r="AL550" s="328" t="s">
        <v>98</v>
      </c>
      <c r="AM550" s="329" t="s">
        <v>98</v>
      </c>
      <c r="AN550" s="330" t="s">
        <v>97</v>
      </c>
      <c r="AO550" s="328" t="s">
        <v>97</v>
      </c>
      <c r="AP550" s="329" t="s">
        <v>97</v>
      </c>
      <c r="AQ550" s="330">
        <v>14</v>
      </c>
      <c r="AR550" s="328">
        <v>9</v>
      </c>
      <c r="AS550" s="328">
        <v>19</v>
      </c>
      <c r="AT550" s="328">
        <v>5</v>
      </c>
      <c r="AU550" s="329"/>
      <c r="AV550" s="152">
        <f t="shared" si="193"/>
        <v>0</v>
      </c>
      <c r="AW550" s="167"/>
      <c r="AX550" s="167"/>
      <c r="AY550" s="167"/>
      <c r="AZ550" s="167"/>
      <c r="BA550" s="167"/>
      <c r="BB550" s="167"/>
      <c r="BC550" s="167"/>
      <c r="BD550" s="167"/>
      <c r="BE550" s="130"/>
    </row>
    <row r="551" spans="1:57" ht="32.25" thickBot="1" x14ac:dyDescent="0.3">
      <c r="A551" s="1400"/>
      <c r="B551" s="1625"/>
      <c r="C551" s="1626"/>
      <c r="D551" s="711" t="s">
        <v>491</v>
      </c>
      <c r="E551" s="1321"/>
      <c r="F551" s="1324"/>
      <c r="G551" s="851">
        <f t="shared" si="195"/>
        <v>0</v>
      </c>
      <c r="H551" s="160">
        <f t="shared" si="187"/>
        <v>0</v>
      </c>
      <c r="I551" s="92"/>
      <c r="J551" s="92"/>
      <c r="K551" s="92"/>
      <c r="L551" s="101"/>
      <c r="M551" s="210">
        <f t="shared" si="188"/>
        <v>0</v>
      </c>
      <c r="N551" s="1039"/>
      <c r="O551" s="1039"/>
      <c r="P551" s="1039"/>
      <c r="Q551" s="1039"/>
      <c r="R551" s="1040"/>
      <c r="S551" s="1052"/>
      <c r="T551" s="1052"/>
      <c r="U551" s="1052"/>
      <c r="V551" s="1039"/>
      <c r="W551" s="1039"/>
      <c r="X551" s="1040"/>
      <c r="Y551" s="1038"/>
      <c r="Z551" s="1040"/>
      <c r="AA551" s="1049"/>
      <c r="AB551" s="839"/>
      <c r="AC551" s="839"/>
      <c r="AD551" s="839"/>
      <c r="AE551" s="839"/>
      <c r="AF551" s="840"/>
      <c r="AG551" s="1049"/>
      <c r="AH551" s="1050"/>
      <c r="AI551" s="832"/>
      <c r="AJ551" s="170">
        <f>SUM(AQ551:AU551)</f>
        <v>0</v>
      </c>
      <c r="AK551" s="345" t="s">
        <v>97</v>
      </c>
      <c r="AL551" s="97" t="s">
        <v>97</v>
      </c>
      <c r="AM551" s="98" t="s">
        <v>97</v>
      </c>
      <c r="AN551" s="99" t="s">
        <v>97</v>
      </c>
      <c r="AO551" s="97" t="s">
        <v>98</v>
      </c>
      <c r="AP551" s="98" t="s">
        <v>98</v>
      </c>
      <c r="AQ551" s="100"/>
      <c r="AR551" s="92"/>
      <c r="AS551" s="92"/>
      <c r="AT551" s="92"/>
      <c r="AU551" s="93"/>
      <c r="AV551" s="171">
        <f t="shared" si="193"/>
        <v>0</v>
      </c>
      <c r="AW551" s="128"/>
      <c r="AX551" s="128"/>
      <c r="AY551" s="128"/>
      <c r="AZ551" s="128"/>
      <c r="BA551" s="128"/>
      <c r="BB551" s="128"/>
      <c r="BC551" s="128"/>
      <c r="BD551" s="128"/>
      <c r="BE551" s="129"/>
    </row>
    <row r="552" spans="1:57" ht="31.15" customHeight="1" thickBot="1" x14ac:dyDescent="0.3">
      <c r="A552" s="1400"/>
      <c r="B552" s="1621" t="s">
        <v>541</v>
      </c>
      <c r="C552" s="1622">
        <v>1998271</v>
      </c>
      <c r="D552" s="709" t="s">
        <v>485</v>
      </c>
      <c r="E552" s="1320">
        <v>88</v>
      </c>
      <c r="F552" s="1322">
        <f t="shared" ref="F552" si="201">E552-SUM(M552:M556)</f>
        <v>7</v>
      </c>
      <c r="G552" s="852">
        <f t="shared" si="195"/>
        <v>0</v>
      </c>
      <c r="H552" s="147">
        <f t="shared" si="187"/>
        <v>0</v>
      </c>
      <c r="I552" s="72"/>
      <c r="J552" s="72"/>
      <c r="K552" s="72"/>
      <c r="L552" s="75"/>
      <c r="M552" s="199">
        <f t="shared" si="188"/>
        <v>0</v>
      </c>
      <c r="N552" s="1020"/>
      <c r="O552" s="1020"/>
      <c r="P552" s="1020"/>
      <c r="Q552" s="1020"/>
      <c r="R552" s="1024"/>
      <c r="S552" s="1051"/>
      <c r="T552" s="1051"/>
      <c r="U552" s="1051"/>
      <c r="V552" s="1020"/>
      <c r="W552" s="1020"/>
      <c r="X552" s="1024"/>
      <c r="Y552" s="1022"/>
      <c r="Z552" s="1024"/>
      <c r="AA552" s="1045"/>
      <c r="AB552" s="835"/>
      <c r="AC552" s="835"/>
      <c r="AD552" s="835"/>
      <c r="AE552" s="835"/>
      <c r="AF552" s="836"/>
      <c r="AG552" s="1045"/>
      <c r="AH552" s="1046"/>
      <c r="AI552" s="143"/>
      <c r="AJ552" s="151">
        <f>SUM(AN552:AP552)</f>
        <v>0</v>
      </c>
      <c r="AK552" s="76" t="s">
        <v>97</v>
      </c>
      <c r="AL552" s="77" t="s">
        <v>97</v>
      </c>
      <c r="AM552" s="78" t="s">
        <v>97</v>
      </c>
      <c r="AN552" s="74"/>
      <c r="AO552" s="72"/>
      <c r="AP552" s="73"/>
      <c r="AQ552" s="79" t="s">
        <v>97</v>
      </c>
      <c r="AR552" s="77" t="s">
        <v>97</v>
      </c>
      <c r="AS552" s="77" t="s">
        <v>97</v>
      </c>
      <c r="AT552" s="77" t="s">
        <v>97</v>
      </c>
      <c r="AU552" s="78" t="s">
        <v>97</v>
      </c>
      <c r="AV552" s="152">
        <f t="shared" si="193"/>
        <v>0</v>
      </c>
      <c r="AW552" s="120"/>
      <c r="AX552" s="120"/>
      <c r="AY552" s="120"/>
      <c r="AZ552" s="120"/>
      <c r="BA552" s="120"/>
      <c r="BB552" s="120"/>
      <c r="BC552" s="120"/>
      <c r="BD552" s="120"/>
      <c r="BE552" s="121"/>
    </row>
    <row r="553" spans="1:57" ht="48" thickBot="1" x14ac:dyDescent="0.3">
      <c r="A553" s="1400"/>
      <c r="B553" s="1623"/>
      <c r="C553" s="1624"/>
      <c r="D553" s="710" t="s">
        <v>490</v>
      </c>
      <c r="E553" s="1320"/>
      <c r="F553" s="1323"/>
      <c r="G553" s="850">
        <f t="shared" si="195"/>
        <v>0</v>
      </c>
      <c r="H553" s="402">
        <f t="shared" si="187"/>
        <v>0</v>
      </c>
      <c r="I553" s="319"/>
      <c r="J553" s="319"/>
      <c r="K553" s="319"/>
      <c r="L553" s="338"/>
      <c r="M553" s="750">
        <f t="shared" si="188"/>
        <v>0</v>
      </c>
      <c r="N553" s="1030"/>
      <c r="O553" s="1030"/>
      <c r="P553" s="1030"/>
      <c r="Q553" s="1030"/>
      <c r="R553" s="1034"/>
      <c r="S553" s="1025"/>
      <c r="T553" s="1025"/>
      <c r="U553" s="1025"/>
      <c r="V553" s="1044"/>
      <c r="W553" s="1044"/>
      <c r="X553" s="1026"/>
      <c r="Y553" s="1047"/>
      <c r="Z553" s="1026"/>
      <c r="AA553" s="1027"/>
      <c r="AB553" s="1028"/>
      <c r="AC553" s="1028"/>
      <c r="AD553" s="1028"/>
      <c r="AE553" s="1028"/>
      <c r="AF553" s="1029"/>
      <c r="AG553" s="1019"/>
      <c r="AH553" s="1048"/>
      <c r="AI553" s="337"/>
      <c r="AJ553" s="390">
        <f>SUM(AN553:AP553)</f>
        <v>0</v>
      </c>
      <c r="AK553" s="327" t="s">
        <v>98</v>
      </c>
      <c r="AL553" s="328" t="s">
        <v>98</v>
      </c>
      <c r="AM553" s="329" t="s">
        <v>98</v>
      </c>
      <c r="AN553" s="330"/>
      <c r="AO553" s="328"/>
      <c r="AP553" s="329"/>
      <c r="AQ553" s="330" t="s">
        <v>97</v>
      </c>
      <c r="AR553" s="328" t="s">
        <v>97</v>
      </c>
      <c r="AS553" s="328" t="s">
        <v>97</v>
      </c>
      <c r="AT553" s="328" t="s">
        <v>97</v>
      </c>
      <c r="AU553" s="329" t="s">
        <v>97</v>
      </c>
      <c r="AV553" s="152">
        <f t="shared" si="193"/>
        <v>0</v>
      </c>
      <c r="AW553" s="167"/>
      <c r="AX553" s="167"/>
      <c r="AY553" s="167"/>
      <c r="AZ553" s="167"/>
      <c r="BA553" s="167"/>
      <c r="BB553" s="167"/>
      <c r="BC553" s="167"/>
      <c r="BD553" s="167"/>
      <c r="BE553" s="130"/>
    </row>
    <row r="554" spans="1:57" ht="32.25" thickBot="1" x14ac:dyDescent="0.3">
      <c r="A554" s="1400"/>
      <c r="B554" s="1623"/>
      <c r="C554" s="1624"/>
      <c r="D554" s="710" t="s">
        <v>486</v>
      </c>
      <c r="E554" s="1320"/>
      <c r="F554" s="1323"/>
      <c r="G554" s="850">
        <f t="shared" si="195"/>
        <v>0</v>
      </c>
      <c r="H554" s="402">
        <f t="shared" si="187"/>
        <v>0</v>
      </c>
      <c r="I554" s="319"/>
      <c r="J554" s="319"/>
      <c r="K554" s="319"/>
      <c r="L554" s="338"/>
      <c r="M554" s="750">
        <f t="shared" si="188"/>
        <v>0</v>
      </c>
      <c r="N554" s="1030"/>
      <c r="O554" s="1030"/>
      <c r="P554" s="1030"/>
      <c r="Q554" s="1030"/>
      <c r="R554" s="1034"/>
      <c r="S554" s="1025"/>
      <c r="T554" s="1025"/>
      <c r="U554" s="1025"/>
      <c r="V554" s="1044"/>
      <c r="W554" s="1044"/>
      <c r="X554" s="1026"/>
      <c r="Y554" s="1047"/>
      <c r="Z554" s="1026"/>
      <c r="AA554" s="1027"/>
      <c r="AB554" s="1028"/>
      <c r="AC554" s="1028"/>
      <c r="AD554" s="1028"/>
      <c r="AE554" s="1028"/>
      <c r="AF554" s="1029"/>
      <c r="AG554" s="1019"/>
      <c r="AH554" s="1048"/>
      <c r="AI554" s="337"/>
      <c r="AJ554" s="390">
        <f>SUM(AK554:AM554)</f>
        <v>0</v>
      </c>
      <c r="AK554" s="327"/>
      <c r="AL554" s="328"/>
      <c r="AM554" s="329"/>
      <c r="AN554" s="330" t="s">
        <v>97</v>
      </c>
      <c r="AO554" s="328" t="s">
        <v>97</v>
      </c>
      <c r="AP554" s="329" t="s">
        <v>97</v>
      </c>
      <c r="AQ554" s="330" t="s">
        <v>97</v>
      </c>
      <c r="AR554" s="328" t="s">
        <v>97</v>
      </c>
      <c r="AS554" s="328" t="s">
        <v>97</v>
      </c>
      <c r="AT554" s="328" t="s">
        <v>97</v>
      </c>
      <c r="AU554" s="329" t="s">
        <v>97</v>
      </c>
      <c r="AV554" s="152">
        <f t="shared" si="193"/>
        <v>0</v>
      </c>
      <c r="AW554" s="167"/>
      <c r="AX554" s="167"/>
      <c r="AY554" s="167"/>
      <c r="AZ554" s="167"/>
      <c r="BA554" s="167"/>
      <c r="BB554" s="167"/>
      <c r="BC554" s="167"/>
      <c r="BD554" s="167"/>
      <c r="BE554" s="130"/>
    </row>
    <row r="555" spans="1:57" ht="32.25" thickBot="1" x14ac:dyDescent="0.3">
      <c r="A555" s="1400"/>
      <c r="B555" s="1623"/>
      <c r="C555" s="1624"/>
      <c r="D555" s="710" t="s">
        <v>15</v>
      </c>
      <c r="E555" s="1320"/>
      <c r="F555" s="1323"/>
      <c r="G555" s="850">
        <f t="shared" si="195"/>
        <v>83</v>
      </c>
      <c r="H555" s="402">
        <f t="shared" si="187"/>
        <v>0</v>
      </c>
      <c r="I555" s="319"/>
      <c r="J555" s="319"/>
      <c r="K555" s="319"/>
      <c r="L555" s="338"/>
      <c r="M555" s="750">
        <f t="shared" si="188"/>
        <v>81</v>
      </c>
      <c r="N555" s="1030"/>
      <c r="O555" s="1030"/>
      <c r="P555" s="1030"/>
      <c r="Q555" s="1030"/>
      <c r="R555" s="1034">
        <v>81</v>
      </c>
      <c r="S555" s="1025"/>
      <c r="T555" s="1025"/>
      <c r="U555" s="1025"/>
      <c r="V555" s="1044">
        <v>81</v>
      </c>
      <c r="W555" s="1044"/>
      <c r="X555" s="1026"/>
      <c r="Y555" s="1047">
        <v>70</v>
      </c>
      <c r="Z555" s="1026">
        <v>11</v>
      </c>
      <c r="AA555" s="1027"/>
      <c r="AB555" s="1028">
        <v>24</v>
      </c>
      <c r="AC555" s="1028">
        <v>23</v>
      </c>
      <c r="AD555" s="1028">
        <v>4</v>
      </c>
      <c r="AE555" s="1028">
        <v>21</v>
      </c>
      <c r="AF555" s="1029">
        <v>11</v>
      </c>
      <c r="AG555" s="1019">
        <v>43</v>
      </c>
      <c r="AH555" s="1048">
        <v>23</v>
      </c>
      <c r="AI555" s="337">
        <v>125</v>
      </c>
      <c r="AJ555" s="390">
        <f>SUM(AQ555:AU555)</f>
        <v>81</v>
      </c>
      <c r="AK555" s="327" t="s">
        <v>98</v>
      </c>
      <c r="AL555" s="328" t="s">
        <v>98</v>
      </c>
      <c r="AM555" s="329" t="s">
        <v>98</v>
      </c>
      <c r="AN555" s="330" t="s">
        <v>97</v>
      </c>
      <c r="AO555" s="328" t="s">
        <v>97</v>
      </c>
      <c r="AP555" s="329" t="s">
        <v>97</v>
      </c>
      <c r="AQ555" s="330">
        <v>3</v>
      </c>
      <c r="AR555" s="328">
        <v>10</v>
      </c>
      <c r="AS555" s="328">
        <v>33</v>
      </c>
      <c r="AT555" s="328">
        <v>18</v>
      </c>
      <c r="AU555" s="329">
        <v>17</v>
      </c>
      <c r="AV555" s="152">
        <f t="shared" si="193"/>
        <v>2</v>
      </c>
      <c r="AW555" s="167"/>
      <c r="AX555" s="167">
        <v>2</v>
      </c>
      <c r="AY555" s="167"/>
      <c r="AZ555" s="167"/>
      <c r="BA555" s="167"/>
      <c r="BB555" s="167"/>
      <c r="BC555" s="167"/>
      <c r="BD555" s="167"/>
      <c r="BE555" s="130"/>
    </row>
    <row r="556" spans="1:57" ht="32.25" thickBot="1" x14ac:dyDescent="0.3">
      <c r="A556" s="1400"/>
      <c r="B556" s="1625"/>
      <c r="C556" s="1626"/>
      <c r="D556" s="711" t="s">
        <v>491</v>
      </c>
      <c r="E556" s="1321"/>
      <c r="F556" s="1324"/>
      <c r="G556" s="851">
        <f t="shared" si="195"/>
        <v>0</v>
      </c>
      <c r="H556" s="160">
        <f t="shared" si="187"/>
        <v>0</v>
      </c>
      <c r="I556" s="92"/>
      <c r="J556" s="92"/>
      <c r="K556" s="92"/>
      <c r="L556" s="101"/>
      <c r="M556" s="210">
        <f t="shared" si="188"/>
        <v>0</v>
      </c>
      <c r="N556" s="1039"/>
      <c r="O556" s="1039"/>
      <c r="P556" s="1039"/>
      <c r="Q556" s="1039"/>
      <c r="R556" s="1040"/>
      <c r="S556" s="1052"/>
      <c r="T556" s="1052"/>
      <c r="U556" s="1052"/>
      <c r="V556" s="1039"/>
      <c r="W556" s="1039"/>
      <c r="X556" s="1040"/>
      <c r="Y556" s="1038"/>
      <c r="Z556" s="1040"/>
      <c r="AA556" s="1049"/>
      <c r="AB556" s="839"/>
      <c r="AC556" s="839"/>
      <c r="AD556" s="839"/>
      <c r="AE556" s="839"/>
      <c r="AF556" s="840"/>
      <c r="AG556" s="1049"/>
      <c r="AH556" s="1050"/>
      <c r="AI556" s="832"/>
      <c r="AJ556" s="170">
        <f>SUM(AQ556:AU556)</f>
        <v>0</v>
      </c>
      <c r="AK556" s="345" t="s">
        <v>97</v>
      </c>
      <c r="AL556" s="97" t="s">
        <v>97</v>
      </c>
      <c r="AM556" s="98" t="s">
        <v>97</v>
      </c>
      <c r="AN556" s="99" t="s">
        <v>97</v>
      </c>
      <c r="AO556" s="97" t="s">
        <v>98</v>
      </c>
      <c r="AP556" s="98" t="s">
        <v>98</v>
      </c>
      <c r="AQ556" s="100"/>
      <c r="AR556" s="92"/>
      <c r="AS556" s="92"/>
      <c r="AT556" s="92"/>
      <c r="AU556" s="93"/>
      <c r="AV556" s="171">
        <f t="shared" si="193"/>
        <v>0</v>
      </c>
      <c r="AW556" s="128"/>
      <c r="AX556" s="128"/>
      <c r="AY556" s="128"/>
      <c r="AZ556" s="128"/>
      <c r="BA556" s="128"/>
      <c r="BB556" s="128"/>
      <c r="BC556" s="128"/>
      <c r="BD556" s="128"/>
      <c r="BE556" s="129"/>
    </row>
    <row r="557" spans="1:57" ht="32.25" thickBot="1" x14ac:dyDescent="0.3">
      <c r="A557" s="1400"/>
      <c r="B557" s="1621" t="s">
        <v>179</v>
      </c>
      <c r="C557" s="1622">
        <v>1998294</v>
      </c>
      <c r="D557" s="709" t="s">
        <v>485</v>
      </c>
      <c r="E557" s="1319">
        <v>37</v>
      </c>
      <c r="F557" s="1322">
        <f t="shared" ref="F557" si="202">E557-SUM(M557:M561)</f>
        <v>0</v>
      </c>
      <c r="G557" s="852">
        <f t="shared" si="195"/>
        <v>0</v>
      </c>
      <c r="H557" s="147">
        <f t="shared" si="187"/>
        <v>0</v>
      </c>
      <c r="I557" s="72"/>
      <c r="J557" s="72"/>
      <c r="K557" s="72"/>
      <c r="L557" s="75"/>
      <c r="M557" s="199">
        <f t="shared" si="188"/>
        <v>0</v>
      </c>
      <c r="N557" s="1020"/>
      <c r="O557" s="1020"/>
      <c r="P557" s="1020"/>
      <c r="Q557" s="1020"/>
      <c r="R557" s="1024"/>
      <c r="S557" s="1051"/>
      <c r="T557" s="1051"/>
      <c r="U557" s="1051"/>
      <c r="V557" s="1020"/>
      <c r="W557" s="1020"/>
      <c r="X557" s="1024"/>
      <c r="Y557" s="1022"/>
      <c r="Z557" s="1024"/>
      <c r="AA557" s="1045"/>
      <c r="AB557" s="835"/>
      <c r="AC557" s="835"/>
      <c r="AD557" s="835"/>
      <c r="AE557" s="835"/>
      <c r="AF557" s="836"/>
      <c r="AG557" s="1045"/>
      <c r="AH557" s="1046"/>
      <c r="AI557" s="143"/>
      <c r="AJ557" s="151">
        <f>SUM(AN557:AP557)</f>
        <v>0</v>
      </c>
      <c r="AK557" s="76" t="s">
        <v>97</v>
      </c>
      <c r="AL557" s="77" t="s">
        <v>97</v>
      </c>
      <c r="AM557" s="78" t="s">
        <v>97</v>
      </c>
      <c r="AN557" s="74"/>
      <c r="AO557" s="72"/>
      <c r="AP557" s="73"/>
      <c r="AQ557" s="79" t="s">
        <v>97</v>
      </c>
      <c r="AR557" s="77" t="s">
        <v>97</v>
      </c>
      <c r="AS557" s="77" t="s">
        <v>97</v>
      </c>
      <c r="AT557" s="77" t="s">
        <v>97</v>
      </c>
      <c r="AU557" s="78" t="s">
        <v>97</v>
      </c>
      <c r="AV557" s="152">
        <f t="shared" si="193"/>
        <v>0</v>
      </c>
      <c r="AW557" s="120"/>
      <c r="AX557" s="120"/>
      <c r="AY557" s="120"/>
      <c r="AZ557" s="120"/>
      <c r="BA557" s="120"/>
      <c r="BB557" s="120"/>
      <c r="BC557" s="120"/>
      <c r="BD557" s="120"/>
      <c r="BE557" s="121"/>
    </row>
    <row r="558" spans="1:57" ht="48" thickBot="1" x14ac:dyDescent="0.3">
      <c r="A558" s="1400"/>
      <c r="B558" s="1623"/>
      <c r="C558" s="1624"/>
      <c r="D558" s="710" t="s">
        <v>490</v>
      </c>
      <c r="E558" s="1320"/>
      <c r="F558" s="1323"/>
      <c r="G558" s="850">
        <f t="shared" si="195"/>
        <v>0</v>
      </c>
      <c r="H558" s="402">
        <f t="shared" si="187"/>
        <v>0</v>
      </c>
      <c r="I558" s="319"/>
      <c r="J558" s="319"/>
      <c r="K558" s="319"/>
      <c r="L558" s="338"/>
      <c r="M558" s="750">
        <f t="shared" si="188"/>
        <v>0</v>
      </c>
      <c r="N558" s="1030"/>
      <c r="O558" s="1030"/>
      <c r="P558" s="1030"/>
      <c r="Q558" s="1030"/>
      <c r="R558" s="1034"/>
      <c r="S558" s="1025"/>
      <c r="T558" s="1025"/>
      <c r="U558" s="1025"/>
      <c r="V558" s="1044"/>
      <c r="W558" s="1044"/>
      <c r="X558" s="1026"/>
      <c r="Y558" s="1047"/>
      <c r="Z558" s="1026"/>
      <c r="AA558" s="1027"/>
      <c r="AB558" s="1028"/>
      <c r="AC558" s="1028"/>
      <c r="AD558" s="1028"/>
      <c r="AE558" s="1028"/>
      <c r="AF558" s="1029"/>
      <c r="AG558" s="1019"/>
      <c r="AH558" s="1048"/>
      <c r="AI558" s="337"/>
      <c r="AJ558" s="390">
        <f>SUM(AN558:AP558)</f>
        <v>0</v>
      </c>
      <c r="AK558" s="327" t="s">
        <v>98</v>
      </c>
      <c r="AL558" s="328" t="s">
        <v>98</v>
      </c>
      <c r="AM558" s="329" t="s">
        <v>98</v>
      </c>
      <c r="AN558" s="330"/>
      <c r="AO558" s="328"/>
      <c r="AP558" s="329"/>
      <c r="AQ558" s="330" t="s">
        <v>97</v>
      </c>
      <c r="AR558" s="328" t="s">
        <v>97</v>
      </c>
      <c r="AS558" s="328" t="s">
        <v>97</v>
      </c>
      <c r="AT558" s="328" t="s">
        <v>97</v>
      </c>
      <c r="AU558" s="329" t="s">
        <v>97</v>
      </c>
      <c r="AV558" s="152">
        <f t="shared" si="193"/>
        <v>0</v>
      </c>
      <c r="AW558" s="167"/>
      <c r="AX558" s="167"/>
      <c r="AY558" s="167"/>
      <c r="AZ558" s="167"/>
      <c r="BA558" s="167"/>
      <c r="BB558" s="167"/>
      <c r="BC558" s="167"/>
      <c r="BD558" s="167"/>
      <c r="BE558" s="130"/>
    </row>
    <row r="559" spans="1:57" ht="32.25" thickBot="1" x14ac:dyDescent="0.3">
      <c r="A559" s="1400"/>
      <c r="B559" s="1623"/>
      <c r="C559" s="1624"/>
      <c r="D559" s="710" t="s">
        <v>486</v>
      </c>
      <c r="E559" s="1320"/>
      <c r="F559" s="1323"/>
      <c r="G559" s="850">
        <f t="shared" si="195"/>
        <v>0</v>
      </c>
      <c r="H559" s="402">
        <f t="shared" si="187"/>
        <v>0</v>
      </c>
      <c r="I559" s="319"/>
      <c r="J559" s="319"/>
      <c r="K559" s="319"/>
      <c r="L559" s="338"/>
      <c r="M559" s="750">
        <f t="shared" si="188"/>
        <v>0</v>
      </c>
      <c r="N559" s="1030"/>
      <c r="O559" s="1030"/>
      <c r="P559" s="1030"/>
      <c r="Q559" s="1030"/>
      <c r="R559" s="1034"/>
      <c r="S559" s="1025"/>
      <c r="T559" s="1025"/>
      <c r="U559" s="1025"/>
      <c r="V559" s="1044"/>
      <c r="W559" s="1044"/>
      <c r="X559" s="1026"/>
      <c r="Y559" s="1047"/>
      <c r="Z559" s="1026"/>
      <c r="AA559" s="1027"/>
      <c r="AB559" s="1028"/>
      <c r="AC559" s="1028"/>
      <c r="AD559" s="1028"/>
      <c r="AE559" s="1028"/>
      <c r="AF559" s="1029"/>
      <c r="AG559" s="1019"/>
      <c r="AH559" s="1048"/>
      <c r="AI559" s="337"/>
      <c r="AJ559" s="390">
        <f>SUM(AK559:AM559)</f>
        <v>0</v>
      </c>
      <c r="AK559" s="327"/>
      <c r="AL559" s="328"/>
      <c r="AM559" s="329"/>
      <c r="AN559" s="330" t="s">
        <v>97</v>
      </c>
      <c r="AO559" s="328" t="s">
        <v>97</v>
      </c>
      <c r="AP559" s="329" t="s">
        <v>97</v>
      </c>
      <c r="AQ559" s="330" t="s">
        <v>97</v>
      </c>
      <c r="AR559" s="328" t="s">
        <v>97</v>
      </c>
      <c r="AS559" s="328" t="s">
        <v>97</v>
      </c>
      <c r="AT559" s="328" t="s">
        <v>97</v>
      </c>
      <c r="AU559" s="329" t="s">
        <v>97</v>
      </c>
      <c r="AV559" s="152">
        <f t="shared" si="193"/>
        <v>0</v>
      </c>
      <c r="AW559" s="167"/>
      <c r="AX559" s="167"/>
      <c r="AY559" s="167"/>
      <c r="AZ559" s="167"/>
      <c r="BA559" s="167"/>
      <c r="BB559" s="167"/>
      <c r="BC559" s="167"/>
      <c r="BD559" s="167"/>
      <c r="BE559" s="130"/>
    </row>
    <row r="560" spans="1:57" ht="32.25" thickBot="1" x14ac:dyDescent="0.3">
      <c r="A560" s="1400"/>
      <c r="B560" s="1623"/>
      <c r="C560" s="1624"/>
      <c r="D560" s="710" t="s">
        <v>15</v>
      </c>
      <c r="E560" s="1320"/>
      <c r="F560" s="1323"/>
      <c r="G560" s="853">
        <f t="shared" si="195"/>
        <v>37</v>
      </c>
      <c r="H560" s="402">
        <f t="shared" si="187"/>
        <v>0</v>
      </c>
      <c r="I560" s="319"/>
      <c r="J560" s="319"/>
      <c r="K560" s="319"/>
      <c r="L560" s="338"/>
      <c r="M560" s="750">
        <f t="shared" si="188"/>
        <v>37</v>
      </c>
      <c r="N560" s="1030"/>
      <c r="O560" s="1030"/>
      <c r="P560" s="1030"/>
      <c r="Q560" s="1030"/>
      <c r="R560" s="1034">
        <v>37</v>
      </c>
      <c r="S560" s="1025"/>
      <c r="T560" s="1025"/>
      <c r="U560" s="1025"/>
      <c r="V560" s="1044">
        <v>37</v>
      </c>
      <c r="W560" s="1044"/>
      <c r="X560" s="1026"/>
      <c r="Y560" s="1047">
        <v>32</v>
      </c>
      <c r="Z560" s="1026">
        <v>5</v>
      </c>
      <c r="AA560" s="1027"/>
      <c r="AB560" s="1028">
        <v>10</v>
      </c>
      <c r="AC560" s="1028">
        <v>9</v>
      </c>
      <c r="AD560" s="1028">
        <v>2</v>
      </c>
      <c r="AE560" s="1028">
        <v>37</v>
      </c>
      <c r="AF560" s="1029">
        <v>3</v>
      </c>
      <c r="AG560" s="1019">
        <v>55</v>
      </c>
      <c r="AH560" s="1048">
        <v>19</v>
      </c>
      <c r="AI560" s="337">
        <v>115</v>
      </c>
      <c r="AJ560" s="390">
        <f>SUM(AQ560:AU560)</f>
        <v>37</v>
      </c>
      <c r="AK560" s="327" t="s">
        <v>98</v>
      </c>
      <c r="AL560" s="328" t="s">
        <v>98</v>
      </c>
      <c r="AM560" s="329" t="s">
        <v>98</v>
      </c>
      <c r="AN560" s="330" t="s">
        <v>97</v>
      </c>
      <c r="AO560" s="328" t="s">
        <v>97</v>
      </c>
      <c r="AP560" s="329" t="s">
        <v>97</v>
      </c>
      <c r="AQ560" s="330"/>
      <c r="AR560" s="328">
        <v>1</v>
      </c>
      <c r="AS560" s="328">
        <v>28</v>
      </c>
      <c r="AT560" s="328">
        <v>3</v>
      </c>
      <c r="AU560" s="329">
        <v>5</v>
      </c>
      <c r="AV560" s="152">
        <f t="shared" si="193"/>
        <v>0</v>
      </c>
      <c r="AW560" s="167"/>
      <c r="AX560" s="167"/>
      <c r="AY560" s="167"/>
      <c r="AZ560" s="167"/>
      <c r="BA560" s="167"/>
      <c r="BB560" s="167"/>
      <c r="BC560" s="167"/>
      <c r="BD560" s="167"/>
      <c r="BE560" s="130"/>
    </row>
    <row r="561" spans="1:57" ht="32.25" thickBot="1" x14ac:dyDescent="0.3">
      <c r="A561" s="1400"/>
      <c r="B561" s="1625"/>
      <c r="C561" s="1626"/>
      <c r="D561" s="711" t="s">
        <v>491</v>
      </c>
      <c r="E561" s="1321"/>
      <c r="F561" s="1324"/>
      <c r="G561" s="851">
        <f t="shared" si="195"/>
        <v>0</v>
      </c>
      <c r="H561" s="160">
        <f t="shared" si="187"/>
        <v>0</v>
      </c>
      <c r="I561" s="92"/>
      <c r="J561" s="92"/>
      <c r="K561" s="92"/>
      <c r="L561" s="101"/>
      <c r="M561" s="210">
        <f t="shared" si="188"/>
        <v>0</v>
      </c>
      <c r="N561" s="1039"/>
      <c r="O561" s="1039"/>
      <c r="P561" s="1039"/>
      <c r="Q561" s="1039"/>
      <c r="R561" s="1040"/>
      <c r="S561" s="1052"/>
      <c r="T561" s="1052"/>
      <c r="U561" s="1052"/>
      <c r="V561" s="1039"/>
      <c r="W561" s="1039"/>
      <c r="X561" s="1040"/>
      <c r="Y561" s="1038"/>
      <c r="Z561" s="1040"/>
      <c r="AA561" s="1049"/>
      <c r="AB561" s="839"/>
      <c r="AC561" s="839"/>
      <c r="AD561" s="839"/>
      <c r="AE561" s="839"/>
      <c r="AF561" s="840"/>
      <c r="AG561" s="1049"/>
      <c r="AH561" s="1050"/>
      <c r="AI561" s="832"/>
      <c r="AJ561" s="170">
        <f>SUM(AQ561:AU561)</f>
        <v>0</v>
      </c>
      <c r="AK561" s="345" t="s">
        <v>97</v>
      </c>
      <c r="AL561" s="97" t="s">
        <v>97</v>
      </c>
      <c r="AM561" s="98" t="s">
        <v>97</v>
      </c>
      <c r="AN561" s="99" t="s">
        <v>97</v>
      </c>
      <c r="AO561" s="97" t="s">
        <v>98</v>
      </c>
      <c r="AP561" s="98" t="s">
        <v>98</v>
      </c>
      <c r="AQ561" s="100"/>
      <c r="AR561" s="92"/>
      <c r="AS561" s="92"/>
      <c r="AT561" s="92"/>
      <c r="AU561" s="93"/>
      <c r="AV561" s="171">
        <f t="shared" si="193"/>
        <v>0</v>
      </c>
      <c r="AW561" s="128"/>
      <c r="AX561" s="128"/>
      <c r="AY561" s="128"/>
      <c r="AZ561" s="128"/>
      <c r="BA561" s="128"/>
      <c r="BB561" s="128"/>
      <c r="BC561" s="128"/>
      <c r="BD561" s="128"/>
      <c r="BE561" s="129"/>
    </row>
    <row r="562" spans="1:57" ht="32.25" thickBot="1" x14ac:dyDescent="0.3">
      <c r="A562" s="1400"/>
      <c r="B562" s="1621" t="s">
        <v>178</v>
      </c>
      <c r="C562" s="1622">
        <v>1998288</v>
      </c>
      <c r="D562" s="709" t="s">
        <v>485</v>
      </c>
      <c r="E562" s="1319">
        <v>21</v>
      </c>
      <c r="F562" s="1322">
        <f t="shared" ref="F562" si="203">E562-SUM(M562:M566)</f>
        <v>0</v>
      </c>
      <c r="G562" s="852">
        <f t="shared" si="195"/>
        <v>0</v>
      </c>
      <c r="H562" s="147">
        <f t="shared" si="187"/>
        <v>0</v>
      </c>
      <c r="I562" s="72"/>
      <c r="J562" s="72"/>
      <c r="K562" s="72"/>
      <c r="L562" s="75"/>
      <c r="M562" s="199">
        <f t="shared" ref="M562:M581" si="204">IF(AND(SUM(N562:R562)=SUM(Y562:Z562),SUM(S562:X562)=SUM(Y562:Z562)),SUM(N562:R562),"ПЕРЕВІРТЕ ПРАВИЛЬНІСТЬ ДАНИХ")</f>
        <v>0</v>
      </c>
      <c r="N562" s="1020"/>
      <c r="O562" s="1020"/>
      <c r="P562" s="1020"/>
      <c r="Q562" s="1020"/>
      <c r="R562" s="1024"/>
      <c r="S562" s="1051"/>
      <c r="T562" s="1051"/>
      <c r="U562" s="1051"/>
      <c r="V562" s="1020"/>
      <c r="W562" s="1020"/>
      <c r="X562" s="1024"/>
      <c r="Y562" s="1022"/>
      <c r="Z562" s="1024"/>
      <c r="AA562" s="1045"/>
      <c r="AB562" s="835"/>
      <c r="AC562" s="835"/>
      <c r="AD562" s="835"/>
      <c r="AE562" s="835"/>
      <c r="AF562" s="836"/>
      <c r="AG562" s="1045"/>
      <c r="AH562" s="1046"/>
      <c r="AI562" s="143"/>
      <c r="AJ562" s="151">
        <f>SUM(AN562:AP562)</f>
        <v>0</v>
      </c>
      <c r="AK562" s="76" t="s">
        <v>97</v>
      </c>
      <c r="AL562" s="77" t="s">
        <v>97</v>
      </c>
      <c r="AM562" s="78" t="s">
        <v>97</v>
      </c>
      <c r="AN562" s="74"/>
      <c r="AO562" s="72"/>
      <c r="AP562" s="73"/>
      <c r="AQ562" s="79" t="s">
        <v>97</v>
      </c>
      <c r="AR562" s="77" t="s">
        <v>97</v>
      </c>
      <c r="AS562" s="77" t="s">
        <v>97</v>
      </c>
      <c r="AT562" s="77" t="s">
        <v>97</v>
      </c>
      <c r="AU562" s="78" t="s">
        <v>97</v>
      </c>
      <c r="AV562" s="152">
        <f t="shared" ref="AV562:AV576" si="205">SUM(AW562:BE562)</f>
        <v>0</v>
      </c>
      <c r="AW562" s="120"/>
      <c r="AX562" s="120"/>
      <c r="AY562" s="120"/>
      <c r="AZ562" s="120"/>
      <c r="BA562" s="120"/>
      <c r="BB562" s="120"/>
      <c r="BC562" s="120"/>
      <c r="BD562" s="120"/>
      <c r="BE562" s="121"/>
    </row>
    <row r="563" spans="1:57" ht="48" thickBot="1" x14ac:dyDescent="0.3">
      <c r="A563" s="1400"/>
      <c r="B563" s="1623"/>
      <c r="C563" s="1624"/>
      <c r="D563" s="710" t="s">
        <v>490</v>
      </c>
      <c r="E563" s="1320"/>
      <c r="F563" s="1323"/>
      <c r="G563" s="850">
        <f t="shared" si="195"/>
        <v>0</v>
      </c>
      <c r="H563" s="402">
        <f t="shared" si="187"/>
        <v>0</v>
      </c>
      <c r="I563" s="319"/>
      <c r="J563" s="319"/>
      <c r="K563" s="319"/>
      <c r="L563" s="338"/>
      <c r="M563" s="750">
        <f t="shared" si="204"/>
        <v>0</v>
      </c>
      <c r="N563" s="1030"/>
      <c r="O563" s="1030"/>
      <c r="P563" s="1030"/>
      <c r="Q563" s="1030"/>
      <c r="R563" s="1034"/>
      <c r="S563" s="1025"/>
      <c r="T563" s="1025"/>
      <c r="U563" s="1025"/>
      <c r="V563" s="1044"/>
      <c r="W563" s="1044"/>
      <c r="X563" s="1026"/>
      <c r="Y563" s="1047"/>
      <c r="Z563" s="1026"/>
      <c r="AA563" s="1027"/>
      <c r="AB563" s="1028"/>
      <c r="AC563" s="1028"/>
      <c r="AD563" s="1028"/>
      <c r="AE563" s="1028"/>
      <c r="AF563" s="1029"/>
      <c r="AG563" s="1019"/>
      <c r="AH563" s="1048"/>
      <c r="AI563" s="337"/>
      <c r="AJ563" s="390">
        <f>SUM(AN563:AP563)</f>
        <v>0</v>
      </c>
      <c r="AK563" s="327" t="s">
        <v>98</v>
      </c>
      <c r="AL563" s="328" t="s">
        <v>98</v>
      </c>
      <c r="AM563" s="329" t="s">
        <v>98</v>
      </c>
      <c r="AN563" s="330"/>
      <c r="AO563" s="328"/>
      <c r="AP563" s="329"/>
      <c r="AQ563" s="330" t="s">
        <v>97</v>
      </c>
      <c r="AR563" s="328" t="s">
        <v>97</v>
      </c>
      <c r="AS563" s="328" t="s">
        <v>97</v>
      </c>
      <c r="AT563" s="328" t="s">
        <v>97</v>
      </c>
      <c r="AU563" s="329" t="s">
        <v>97</v>
      </c>
      <c r="AV563" s="152">
        <f t="shared" si="205"/>
        <v>0</v>
      </c>
      <c r="AW563" s="167"/>
      <c r="AX563" s="167"/>
      <c r="AY563" s="167"/>
      <c r="AZ563" s="167"/>
      <c r="BA563" s="167"/>
      <c r="BB563" s="167"/>
      <c r="BC563" s="167"/>
      <c r="BD563" s="167"/>
      <c r="BE563" s="130"/>
    </row>
    <row r="564" spans="1:57" ht="32.25" thickBot="1" x14ac:dyDescent="0.3">
      <c r="A564" s="1400"/>
      <c r="B564" s="1623"/>
      <c r="C564" s="1624"/>
      <c r="D564" s="710" t="s">
        <v>486</v>
      </c>
      <c r="E564" s="1320"/>
      <c r="F564" s="1323"/>
      <c r="G564" s="850">
        <f t="shared" si="195"/>
        <v>0</v>
      </c>
      <c r="H564" s="402">
        <f t="shared" si="187"/>
        <v>0</v>
      </c>
      <c r="I564" s="319"/>
      <c r="J564" s="319"/>
      <c r="K564" s="319"/>
      <c r="L564" s="338"/>
      <c r="M564" s="750">
        <f t="shared" si="204"/>
        <v>0</v>
      </c>
      <c r="N564" s="1030"/>
      <c r="O564" s="1030"/>
      <c r="P564" s="1030"/>
      <c r="Q564" s="1030"/>
      <c r="R564" s="1034"/>
      <c r="S564" s="1025"/>
      <c r="T564" s="1025"/>
      <c r="U564" s="1025"/>
      <c r="V564" s="1044"/>
      <c r="W564" s="1044"/>
      <c r="X564" s="1026"/>
      <c r="Y564" s="1047"/>
      <c r="Z564" s="1026"/>
      <c r="AA564" s="1027"/>
      <c r="AB564" s="1028"/>
      <c r="AC564" s="1028"/>
      <c r="AD564" s="1028"/>
      <c r="AE564" s="1028"/>
      <c r="AF564" s="1029"/>
      <c r="AG564" s="1019"/>
      <c r="AH564" s="1048"/>
      <c r="AI564" s="337"/>
      <c r="AJ564" s="390">
        <f>SUM(AK564:AM564)</f>
        <v>0</v>
      </c>
      <c r="AK564" s="327"/>
      <c r="AL564" s="328"/>
      <c r="AM564" s="329"/>
      <c r="AN564" s="330" t="s">
        <v>97</v>
      </c>
      <c r="AO564" s="328" t="s">
        <v>97</v>
      </c>
      <c r="AP564" s="329" t="s">
        <v>97</v>
      </c>
      <c r="AQ564" s="330" t="s">
        <v>97</v>
      </c>
      <c r="AR564" s="328" t="s">
        <v>97</v>
      </c>
      <c r="AS564" s="328" t="s">
        <v>97</v>
      </c>
      <c r="AT564" s="328" t="s">
        <v>97</v>
      </c>
      <c r="AU564" s="329" t="s">
        <v>97</v>
      </c>
      <c r="AV564" s="152">
        <f t="shared" si="205"/>
        <v>0</v>
      </c>
      <c r="AW564" s="167"/>
      <c r="AX564" s="167"/>
      <c r="AY564" s="167"/>
      <c r="AZ564" s="167"/>
      <c r="BA564" s="167"/>
      <c r="BB564" s="167"/>
      <c r="BC564" s="167"/>
      <c r="BD564" s="167"/>
      <c r="BE564" s="130"/>
    </row>
    <row r="565" spans="1:57" ht="32.25" thickBot="1" x14ac:dyDescent="0.3">
      <c r="A565" s="1400"/>
      <c r="B565" s="1623"/>
      <c r="C565" s="1624"/>
      <c r="D565" s="710" t="s">
        <v>15</v>
      </c>
      <c r="E565" s="1320"/>
      <c r="F565" s="1323"/>
      <c r="G565" s="853">
        <f t="shared" si="195"/>
        <v>22</v>
      </c>
      <c r="H565" s="402">
        <f t="shared" si="187"/>
        <v>1</v>
      </c>
      <c r="I565" s="319">
        <v>1</v>
      </c>
      <c r="J565" s="319"/>
      <c r="K565" s="319"/>
      <c r="L565" s="338"/>
      <c r="M565" s="750">
        <f t="shared" si="204"/>
        <v>21</v>
      </c>
      <c r="N565" s="1030"/>
      <c r="O565" s="1030"/>
      <c r="P565" s="1030"/>
      <c r="Q565" s="1030"/>
      <c r="R565" s="1034">
        <v>21</v>
      </c>
      <c r="S565" s="1025">
        <v>5</v>
      </c>
      <c r="T565" s="1025"/>
      <c r="U565" s="1025"/>
      <c r="V565" s="1044">
        <v>16</v>
      </c>
      <c r="W565" s="1044"/>
      <c r="X565" s="1026"/>
      <c r="Y565" s="1047">
        <v>17</v>
      </c>
      <c r="Z565" s="1026">
        <v>4</v>
      </c>
      <c r="AA565" s="1027"/>
      <c r="AB565" s="1028">
        <v>10</v>
      </c>
      <c r="AC565" s="1028">
        <v>9</v>
      </c>
      <c r="AD565" s="1028">
        <v>7</v>
      </c>
      <c r="AE565" s="1028">
        <v>8</v>
      </c>
      <c r="AF565" s="1029">
        <v>1</v>
      </c>
      <c r="AG565" s="1019">
        <v>44</v>
      </c>
      <c r="AH565" s="1048">
        <v>19</v>
      </c>
      <c r="AI565" s="337">
        <v>95</v>
      </c>
      <c r="AJ565" s="390">
        <f>SUM(AQ565:AU565)</f>
        <v>21</v>
      </c>
      <c r="AK565" s="327" t="s">
        <v>98</v>
      </c>
      <c r="AL565" s="328" t="s">
        <v>98</v>
      </c>
      <c r="AM565" s="329" t="s">
        <v>98</v>
      </c>
      <c r="AN565" s="330" t="s">
        <v>97</v>
      </c>
      <c r="AO565" s="328" t="s">
        <v>97</v>
      </c>
      <c r="AP565" s="329" t="s">
        <v>97</v>
      </c>
      <c r="AQ565" s="330">
        <v>1</v>
      </c>
      <c r="AR565" s="328">
        <v>6</v>
      </c>
      <c r="AS565" s="328">
        <v>11</v>
      </c>
      <c r="AT565" s="328">
        <v>3</v>
      </c>
      <c r="AU565" s="329"/>
      <c r="AV565" s="152">
        <f t="shared" si="205"/>
        <v>1</v>
      </c>
      <c r="AW565" s="167"/>
      <c r="AX565" s="167"/>
      <c r="AY565" s="167"/>
      <c r="AZ565" s="167"/>
      <c r="BA565" s="167"/>
      <c r="BB565" s="167"/>
      <c r="BC565" s="167">
        <v>1</v>
      </c>
      <c r="BD565" s="167"/>
      <c r="BE565" s="130"/>
    </row>
    <row r="566" spans="1:57" ht="32.25" thickBot="1" x14ac:dyDescent="0.3">
      <c r="A566" s="1400"/>
      <c r="B566" s="1625"/>
      <c r="C566" s="1626"/>
      <c r="D566" s="711" t="s">
        <v>491</v>
      </c>
      <c r="E566" s="1321"/>
      <c r="F566" s="1324"/>
      <c r="G566" s="851">
        <f t="shared" si="195"/>
        <v>0</v>
      </c>
      <c r="H566" s="160">
        <f t="shared" si="187"/>
        <v>0</v>
      </c>
      <c r="I566" s="92"/>
      <c r="J566" s="92"/>
      <c r="K566" s="92"/>
      <c r="L566" s="101"/>
      <c r="M566" s="210">
        <f t="shared" si="204"/>
        <v>0</v>
      </c>
      <c r="N566" s="1039"/>
      <c r="O566" s="1039"/>
      <c r="P566" s="1039"/>
      <c r="Q566" s="1039"/>
      <c r="R566" s="1040"/>
      <c r="S566" s="1052"/>
      <c r="T566" s="1052"/>
      <c r="U566" s="1052"/>
      <c r="V566" s="1039"/>
      <c r="W566" s="1039"/>
      <c r="X566" s="1040"/>
      <c r="Y566" s="1038"/>
      <c r="Z566" s="1040"/>
      <c r="AA566" s="1049"/>
      <c r="AB566" s="839"/>
      <c r="AC566" s="839"/>
      <c r="AD566" s="839"/>
      <c r="AE566" s="839"/>
      <c r="AF566" s="840"/>
      <c r="AG566" s="1049"/>
      <c r="AH566" s="1050"/>
      <c r="AI566" s="832"/>
      <c r="AJ566" s="170">
        <f>SUM(AQ566:AU566)</f>
        <v>0</v>
      </c>
      <c r="AK566" s="345" t="s">
        <v>97</v>
      </c>
      <c r="AL566" s="97" t="s">
        <v>97</v>
      </c>
      <c r="AM566" s="98" t="s">
        <v>97</v>
      </c>
      <c r="AN566" s="99" t="s">
        <v>97</v>
      </c>
      <c r="AO566" s="97" t="s">
        <v>98</v>
      </c>
      <c r="AP566" s="98" t="s">
        <v>98</v>
      </c>
      <c r="AQ566" s="100"/>
      <c r="AR566" s="92"/>
      <c r="AS566" s="92"/>
      <c r="AT566" s="92"/>
      <c r="AU566" s="93"/>
      <c r="AV566" s="171">
        <f t="shared" si="205"/>
        <v>0</v>
      </c>
      <c r="AW566" s="128"/>
      <c r="AX566" s="128"/>
      <c r="AY566" s="128"/>
      <c r="AZ566" s="128"/>
      <c r="BA566" s="128"/>
      <c r="BB566" s="128"/>
      <c r="BC566" s="128"/>
      <c r="BD566" s="128"/>
      <c r="BE566" s="129"/>
    </row>
    <row r="567" spans="1:57" ht="32.25" thickBot="1" x14ac:dyDescent="0.3">
      <c r="A567" s="1400"/>
      <c r="B567" s="1621" t="s">
        <v>176</v>
      </c>
      <c r="C567" s="1622">
        <v>1998265</v>
      </c>
      <c r="D567" s="709" t="s">
        <v>485</v>
      </c>
      <c r="E567" s="1319">
        <v>24</v>
      </c>
      <c r="F567" s="1322">
        <f t="shared" ref="F567" si="206">E567-SUM(M567:M571)</f>
        <v>2</v>
      </c>
      <c r="G567" s="852">
        <f t="shared" si="195"/>
        <v>0</v>
      </c>
      <c r="H567" s="147">
        <f t="shared" si="187"/>
        <v>0</v>
      </c>
      <c r="I567" s="72"/>
      <c r="J567" s="72"/>
      <c r="K567" s="72"/>
      <c r="L567" s="75"/>
      <c r="M567" s="199">
        <f t="shared" si="204"/>
        <v>0</v>
      </c>
      <c r="N567" s="1020"/>
      <c r="O567" s="1020"/>
      <c r="P567" s="1020"/>
      <c r="Q567" s="1020"/>
      <c r="R567" s="1024"/>
      <c r="S567" s="1051"/>
      <c r="T567" s="1051"/>
      <c r="U567" s="1051"/>
      <c r="V567" s="1020"/>
      <c r="W567" s="1020"/>
      <c r="X567" s="1024"/>
      <c r="Y567" s="1022"/>
      <c r="Z567" s="1024"/>
      <c r="AA567" s="1045"/>
      <c r="AB567" s="835"/>
      <c r="AC567" s="835"/>
      <c r="AD567" s="835"/>
      <c r="AE567" s="835"/>
      <c r="AF567" s="836"/>
      <c r="AG567" s="1045"/>
      <c r="AH567" s="1046"/>
      <c r="AI567" s="143"/>
      <c r="AJ567" s="151">
        <f>SUM(AN567:AP567)</f>
        <v>0</v>
      </c>
      <c r="AK567" s="76" t="s">
        <v>97</v>
      </c>
      <c r="AL567" s="77" t="s">
        <v>97</v>
      </c>
      <c r="AM567" s="78" t="s">
        <v>97</v>
      </c>
      <c r="AN567" s="74"/>
      <c r="AO567" s="72"/>
      <c r="AP567" s="73"/>
      <c r="AQ567" s="79" t="s">
        <v>97</v>
      </c>
      <c r="AR567" s="77" t="s">
        <v>97</v>
      </c>
      <c r="AS567" s="77" t="s">
        <v>97</v>
      </c>
      <c r="AT567" s="77" t="s">
        <v>97</v>
      </c>
      <c r="AU567" s="78" t="s">
        <v>97</v>
      </c>
      <c r="AV567" s="152">
        <f t="shared" si="205"/>
        <v>0</v>
      </c>
      <c r="AW567" s="120"/>
      <c r="AX567" s="120"/>
      <c r="AY567" s="120"/>
      <c r="AZ567" s="120"/>
      <c r="BA567" s="120"/>
      <c r="BB567" s="120"/>
      <c r="BC567" s="120"/>
      <c r="BD567" s="120"/>
      <c r="BE567" s="121"/>
    </row>
    <row r="568" spans="1:57" ht="48" thickBot="1" x14ac:dyDescent="0.3">
      <c r="A568" s="1400"/>
      <c r="B568" s="1623"/>
      <c r="C568" s="1624"/>
      <c r="D568" s="710" t="s">
        <v>490</v>
      </c>
      <c r="E568" s="1320"/>
      <c r="F568" s="1323"/>
      <c r="G568" s="850">
        <f t="shared" si="195"/>
        <v>0</v>
      </c>
      <c r="H568" s="402">
        <f t="shared" si="187"/>
        <v>0</v>
      </c>
      <c r="I568" s="319"/>
      <c r="J568" s="319"/>
      <c r="K568" s="319"/>
      <c r="L568" s="338"/>
      <c r="M568" s="750">
        <f t="shared" si="204"/>
        <v>0</v>
      </c>
      <c r="N568" s="1030"/>
      <c r="O568" s="1030"/>
      <c r="P568" s="1030"/>
      <c r="Q568" s="1030"/>
      <c r="R568" s="1034"/>
      <c r="S568" s="1025"/>
      <c r="T568" s="1025"/>
      <c r="U568" s="1025"/>
      <c r="V568" s="1044"/>
      <c r="W568" s="1044"/>
      <c r="X568" s="1026"/>
      <c r="Y568" s="1047"/>
      <c r="Z568" s="1026"/>
      <c r="AA568" s="1027"/>
      <c r="AB568" s="1028"/>
      <c r="AC568" s="1028"/>
      <c r="AD568" s="1028"/>
      <c r="AE568" s="1028"/>
      <c r="AF568" s="1029"/>
      <c r="AG568" s="1019"/>
      <c r="AH568" s="1048"/>
      <c r="AI568" s="337"/>
      <c r="AJ568" s="390">
        <f>SUM(AN568:AP568)</f>
        <v>0</v>
      </c>
      <c r="AK568" s="327" t="s">
        <v>98</v>
      </c>
      <c r="AL568" s="328" t="s">
        <v>98</v>
      </c>
      <c r="AM568" s="329" t="s">
        <v>98</v>
      </c>
      <c r="AN568" s="330"/>
      <c r="AO568" s="328"/>
      <c r="AP568" s="329"/>
      <c r="AQ568" s="330" t="s">
        <v>97</v>
      </c>
      <c r="AR568" s="328" t="s">
        <v>97</v>
      </c>
      <c r="AS568" s="328" t="s">
        <v>97</v>
      </c>
      <c r="AT568" s="328" t="s">
        <v>97</v>
      </c>
      <c r="AU568" s="329" t="s">
        <v>97</v>
      </c>
      <c r="AV568" s="152">
        <f t="shared" si="205"/>
        <v>0</v>
      </c>
      <c r="AW568" s="167"/>
      <c r="AX568" s="167"/>
      <c r="AY568" s="167"/>
      <c r="AZ568" s="167"/>
      <c r="BA568" s="167"/>
      <c r="BB568" s="167"/>
      <c r="BC568" s="167"/>
      <c r="BD568" s="167"/>
      <c r="BE568" s="130"/>
    </row>
    <row r="569" spans="1:57" ht="32.25" thickBot="1" x14ac:dyDescent="0.3">
      <c r="A569" s="1400"/>
      <c r="B569" s="1623"/>
      <c r="C569" s="1624"/>
      <c r="D569" s="710" t="s">
        <v>486</v>
      </c>
      <c r="E569" s="1320"/>
      <c r="F569" s="1323"/>
      <c r="G569" s="850">
        <f t="shared" si="195"/>
        <v>0</v>
      </c>
      <c r="H569" s="402">
        <f t="shared" si="187"/>
        <v>0</v>
      </c>
      <c r="I569" s="319"/>
      <c r="J569" s="319"/>
      <c r="K569" s="319"/>
      <c r="L569" s="338"/>
      <c r="M569" s="750">
        <f t="shared" si="204"/>
        <v>0</v>
      </c>
      <c r="N569" s="1030"/>
      <c r="O569" s="1030"/>
      <c r="P569" s="1030"/>
      <c r="Q569" s="1030"/>
      <c r="R569" s="1034"/>
      <c r="S569" s="1025"/>
      <c r="T569" s="1025"/>
      <c r="U569" s="1025"/>
      <c r="V569" s="1044"/>
      <c r="W569" s="1044"/>
      <c r="X569" s="1026"/>
      <c r="Y569" s="1047"/>
      <c r="Z569" s="1026"/>
      <c r="AA569" s="1027"/>
      <c r="AB569" s="1028"/>
      <c r="AC569" s="1028"/>
      <c r="AD569" s="1028"/>
      <c r="AE569" s="1028"/>
      <c r="AF569" s="1029"/>
      <c r="AG569" s="1019"/>
      <c r="AH569" s="1048"/>
      <c r="AI569" s="337"/>
      <c r="AJ569" s="390">
        <f>SUM(AK569:AM569)</f>
        <v>0</v>
      </c>
      <c r="AK569" s="327"/>
      <c r="AL569" s="328"/>
      <c r="AM569" s="329"/>
      <c r="AN569" s="330" t="s">
        <v>97</v>
      </c>
      <c r="AO569" s="328" t="s">
        <v>97</v>
      </c>
      <c r="AP569" s="329" t="s">
        <v>97</v>
      </c>
      <c r="AQ569" s="330" t="s">
        <v>97</v>
      </c>
      <c r="AR569" s="328" t="s">
        <v>97</v>
      </c>
      <c r="AS569" s="328" t="s">
        <v>97</v>
      </c>
      <c r="AT569" s="328" t="s">
        <v>97</v>
      </c>
      <c r="AU569" s="329" t="s">
        <v>97</v>
      </c>
      <c r="AV569" s="152">
        <f t="shared" si="205"/>
        <v>0</v>
      </c>
      <c r="AW569" s="167"/>
      <c r="AX569" s="167"/>
      <c r="AY569" s="167"/>
      <c r="AZ569" s="167"/>
      <c r="BA569" s="167"/>
      <c r="BB569" s="167"/>
      <c r="BC569" s="167"/>
      <c r="BD569" s="167"/>
      <c r="BE569" s="130"/>
    </row>
    <row r="570" spans="1:57" ht="32.25" thickBot="1" x14ac:dyDescent="0.3">
      <c r="A570" s="1400"/>
      <c r="B570" s="1623"/>
      <c r="C570" s="1624"/>
      <c r="D570" s="710" t="s">
        <v>15</v>
      </c>
      <c r="E570" s="1320"/>
      <c r="F570" s="1323"/>
      <c r="G570" s="853">
        <f t="shared" si="195"/>
        <v>23</v>
      </c>
      <c r="H570" s="402">
        <f t="shared" si="187"/>
        <v>0</v>
      </c>
      <c r="I570" s="319"/>
      <c r="J570" s="319"/>
      <c r="K570" s="319"/>
      <c r="L570" s="338"/>
      <c r="M570" s="750">
        <f t="shared" si="204"/>
        <v>22</v>
      </c>
      <c r="N570" s="1030"/>
      <c r="O570" s="1030"/>
      <c r="P570" s="1030"/>
      <c r="Q570" s="1030"/>
      <c r="R570" s="1034">
        <v>22</v>
      </c>
      <c r="S570" s="1025"/>
      <c r="T570" s="1025"/>
      <c r="U570" s="1025"/>
      <c r="V570" s="1044">
        <v>22</v>
      </c>
      <c r="W570" s="1044"/>
      <c r="X570" s="1026"/>
      <c r="Y570" s="1047">
        <v>20</v>
      </c>
      <c r="Z570" s="1026">
        <v>2</v>
      </c>
      <c r="AA570" s="1027"/>
      <c r="AB570" s="1028">
        <v>6</v>
      </c>
      <c r="AC570" s="1028">
        <v>6</v>
      </c>
      <c r="AD570" s="1028">
        <v>3</v>
      </c>
      <c r="AE570" s="1028">
        <v>10</v>
      </c>
      <c r="AF570" s="1029">
        <v>2</v>
      </c>
      <c r="AG570" s="1019">
        <v>44</v>
      </c>
      <c r="AH570" s="1048">
        <v>21</v>
      </c>
      <c r="AI570" s="337">
        <v>126</v>
      </c>
      <c r="AJ570" s="390">
        <f>SUM(AQ570:AU570)</f>
        <v>22</v>
      </c>
      <c r="AK570" s="327" t="s">
        <v>98</v>
      </c>
      <c r="AL570" s="328" t="s">
        <v>98</v>
      </c>
      <c r="AM570" s="329" t="s">
        <v>98</v>
      </c>
      <c r="AN570" s="330" t="s">
        <v>97</v>
      </c>
      <c r="AO570" s="328" t="s">
        <v>97</v>
      </c>
      <c r="AP570" s="329" t="s">
        <v>97</v>
      </c>
      <c r="AQ570" s="330">
        <v>2</v>
      </c>
      <c r="AR570" s="328"/>
      <c r="AS570" s="328">
        <v>11</v>
      </c>
      <c r="AT570" s="328">
        <v>3</v>
      </c>
      <c r="AU570" s="329">
        <v>6</v>
      </c>
      <c r="AV570" s="152">
        <f t="shared" si="205"/>
        <v>1</v>
      </c>
      <c r="AW570" s="167"/>
      <c r="AX570" s="167"/>
      <c r="AY570" s="167"/>
      <c r="AZ570" s="167"/>
      <c r="BA570" s="167"/>
      <c r="BB570" s="167"/>
      <c r="BC570" s="167">
        <v>1</v>
      </c>
      <c r="BD570" s="167"/>
      <c r="BE570" s="130"/>
    </row>
    <row r="571" spans="1:57" ht="32.25" thickBot="1" x14ac:dyDescent="0.3">
      <c r="A571" s="1400"/>
      <c r="B571" s="1625"/>
      <c r="C571" s="1626"/>
      <c r="D571" s="711" t="s">
        <v>491</v>
      </c>
      <c r="E571" s="1321"/>
      <c r="F571" s="1324"/>
      <c r="G571" s="851">
        <f t="shared" si="195"/>
        <v>0</v>
      </c>
      <c r="H571" s="160">
        <f t="shared" si="187"/>
        <v>0</v>
      </c>
      <c r="I571" s="92"/>
      <c r="J571" s="92"/>
      <c r="K571" s="92"/>
      <c r="L571" s="101"/>
      <c r="M571" s="210">
        <f t="shared" si="204"/>
        <v>0</v>
      </c>
      <c r="N571" s="1039"/>
      <c r="O571" s="1039"/>
      <c r="P571" s="1039"/>
      <c r="Q571" s="1039"/>
      <c r="R571" s="1040"/>
      <c r="S571" s="1052"/>
      <c r="T571" s="1052"/>
      <c r="U571" s="1052"/>
      <c r="V571" s="1039"/>
      <c r="W571" s="1039"/>
      <c r="X571" s="1040"/>
      <c r="Y571" s="1038"/>
      <c r="Z571" s="1040"/>
      <c r="AA571" s="1049"/>
      <c r="AB571" s="839"/>
      <c r="AC571" s="839"/>
      <c r="AD571" s="839"/>
      <c r="AE571" s="839"/>
      <c r="AF571" s="840"/>
      <c r="AG571" s="1049"/>
      <c r="AH571" s="1050"/>
      <c r="AI571" s="832"/>
      <c r="AJ571" s="170">
        <f>SUM(AQ571:AU571)</f>
        <v>0</v>
      </c>
      <c r="AK571" s="345" t="s">
        <v>97</v>
      </c>
      <c r="AL571" s="97" t="s">
        <v>97</v>
      </c>
      <c r="AM571" s="98" t="s">
        <v>97</v>
      </c>
      <c r="AN571" s="99" t="s">
        <v>97</v>
      </c>
      <c r="AO571" s="97" t="s">
        <v>98</v>
      </c>
      <c r="AP571" s="98" t="s">
        <v>98</v>
      </c>
      <c r="AQ571" s="100"/>
      <c r="AR571" s="92"/>
      <c r="AS571" s="92"/>
      <c r="AT571" s="92"/>
      <c r="AU571" s="93"/>
      <c r="AV571" s="171">
        <f t="shared" si="205"/>
        <v>0</v>
      </c>
      <c r="AW571" s="128"/>
      <c r="AX571" s="128"/>
      <c r="AY571" s="128"/>
      <c r="AZ571" s="128"/>
      <c r="BA571" s="128"/>
      <c r="BB571" s="128"/>
      <c r="BC571" s="128"/>
      <c r="BD571" s="128"/>
      <c r="BE571" s="129"/>
    </row>
    <row r="572" spans="1:57" ht="32.25" thickBot="1" x14ac:dyDescent="0.3">
      <c r="A572" s="1400"/>
      <c r="B572" s="1621" t="s">
        <v>184</v>
      </c>
      <c r="C572" s="1622">
        <v>1998455</v>
      </c>
      <c r="D572" s="709" t="s">
        <v>485</v>
      </c>
      <c r="E572" s="1319">
        <v>13</v>
      </c>
      <c r="F572" s="1322">
        <f t="shared" ref="F572" si="207">E572-SUM(M572:M576)</f>
        <v>-3</v>
      </c>
      <c r="G572" s="852">
        <f t="shared" si="195"/>
        <v>0</v>
      </c>
      <c r="H572" s="147">
        <f t="shared" ref="H572:H581" si="208">SUM(I572:L572)</f>
        <v>0</v>
      </c>
      <c r="I572" s="72"/>
      <c r="J572" s="72"/>
      <c r="K572" s="72"/>
      <c r="L572" s="75"/>
      <c r="M572" s="199">
        <f t="shared" si="204"/>
        <v>0</v>
      </c>
      <c r="N572" s="1020"/>
      <c r="O572" s="1020"/>
      <c r="P572" s="1020"/>
      <c r="Q572" s="1020"/>
      <c r="R572" s="1024"/>
      <c r="S572" s="1051"/>
      <c r="T572" s="1051"/>
      <c r="U572" s="1051"/>
      <c r="V572" s="1020"/>
      <c r="W572" s="1020"/>
      <c r="X572" s="1024"/>
      <c r="Y572" s="1022"/>
      <c r="Z572" s="1024"/>
      <c r="AA572" s="1045"/>
      <c r="AB572" s="835"/>
      <c r="AC572" s="835"/>
      <c r="AD572" s="835"/>
      <c r="AE572" s="835"/>
      <c r="AF572" s="836"/>
      <c r="AG572" s="1045"/>
      <c r="AH572" s="1046"/>
      <c r="AI572" s="143"/>
      <c r="AJ572" s="151">
        <f>SUM(AN572:AP572)</f>
        <v>0</v>
      </c>
      <c r="AK572" s="76" t="s">
        <v>97</v>
      </c>
      <c r="AL572" s="77" t="s">
        <v>97</v>
      </c>
      <c r="AM572" s="78" t="s">
        <v>97</v>
      </c>
      <c r="AN572" s="74"/>
      <c r="AO572" s="72"/>
      <c r="AP572" s="73"/>
      <c r="AQ572" s="79" t="s">
        <v>97</v>
      </c>
      <c r="AR572" s="77" t="s">
        <v>97</v>
      </c>
      <c r="AS572" s="77" t="s">
        <v>97</v>
      </c>
      <c r="AT572" s="77" t="s">
        <v>97</v>
      </c>
      <c r="AU572" s="78" t="s">
        <v>97</v>
      </c>
      <c r="AV572" s="152">
        <f t="shared" si="205"/>
        <v>0</v>
      </c>
      <c r="AW572" s="120"/>
      <c r="AX572" s="120"/>
      <c r="AY572" s="120"/>
      <c r="AZ572" s="120"/>
      <c r="BA572" s="120"/>
      <c r="BB572" s="120"/>
      <c r="BC572" s="120"/>
      <c r="BD572" s="120"/>
      <c r="BE572" s="121"/>
    </row>
    <row r="573" spans="1:57" ht="48" thickBot="1" x14ac:dyDescent="0.3">
      <c r="A573" s="1400"/>
      <c r="B573" s="1623"/>
      <c r="C573" s="1624"/>
      <c r="D573" s="710" t="s">
        <v>490</v>
      </c>
      <c r="E573" s="1320"/>
      <c r="F573" s="1323"/>
      <c r="G573" s="850">
        <f t="shared" si="195"/>
        <v>0</v>
      </c>
      <c r="H573" s="402">
        <f t="shared" si="208"/>
        <v>0</v>
      </c>
      <c r="I573" s="319"/>
      <c r="J573" s="319"/>
      <c r="K573" s="319"/>
      <c r="L573" s="338"/>
      <c r="M573" s="750">
        <f t="shared" si="204"/>
        <v>0</v>
      </c>
      <c r="N573" s="1030"/>
      <c r="O573" s="1030"/>
      <c r="P573" s="1030"/>
      <c r="Q573" s="1030"/>
      <c r="R573" s="1034"/>
      <c r="S573" s="1025"/>
      <c r="T573" s="1025"/>
      <c r="U573" s="1025"/>
      <c r="V573" s="1044"/>
      <c r="W573" s="1044"/>
      <c r="X573" s="1026"/>
      <c r="Y573" s="1047"/>
      <c r="Z573" s="1026"/>
      <c r="AA573" s="1027"/>
      <c r="AB573" s="1028"/>
      <c r="AC573" s="1028"/>
      <c r="AD573" s="1028"/>
      <c r="AE573" s="1028"/>
      <c r="AF573" s="1029"/>
      <c r="AG573" s="1019"/>
      <c r="AH573" s="1048"/>
      <c r="AI573" s="337"/>
      <c r="AJ573" s="390">
        <f>SUM(AN573:AP573)</f>
        <v>0</v>
      </c>
      <c r="AK573" s="327" t="s">
        <v>98</v>
      </c>
      <c r="AL573" s="328" t="s">
        <v>98</v>
      </c>
      <c r="AM573" s="329" t="s">
        <v>98</v>
      </c>
      <c r="AN573" s="330"/>
      <c r="AO573" s="328"/>
      <c r="AP573" s="329"/>
      <c r="AQ573" s="330" t="s">
        <v>97</v>
      </c>
      <c r="AR573" s="328" t="s">
        <v>97</v>
      </c>
      <c r="AS573" s="328" t="s">
        <v>97</v>
      </c>
      <c r="AT573" s="328" t="s">
        <v>97</v>
      </c>
      <c r="AU573" s="329" t="s">
        <v>97</v>
      </c>
      <c r="AV573" s="152">
        <f t="shared" si="205"/>
        <v>0</v>
      </c>
      <c r="AW573" s="167"/>
      <c r="AX573" s="167"/>
      <c r="AY573" s="167"/>
      <c r="AZ573" s="167"/>
      <c r="BA573" s="167"/>
      <c r="BB573" s="167"/>
      <c r="BC573" s="167"/>
      <c r="BD573" s="167"/>
      <c r="BE573" s="130"/>
    </row>
    <row r="574" spans="1:57" ht="32.25" thickBot="1" x14ac:dyDescent="0.3">
      <c r="A574" s="1400"/>
      <c r="B574" s="1623"/>
      <c r="C574" s="1624"/>
      <c r="D574" s="710" t="s">
        <v>486</v>
      </c>
      <c r="E574" s="1320"/>
      <c r="F574" s="1323"/>
      <c r="G574" s="850">
        <f t="shared" si="195"/>
        <v>0</v>
      </c>
      <c r="H574" s="402">
        <f t="shared" si="208"/>
        <v>0</v>
      </c>
      <c r="I574" s="319"/>
      <c r="J574" s="319"/>
      <c r="K574" s="319"/>
      <c r="L574" s="338"/>
      <c r="M574" s="750">
        <f t="shared" si="204"/>
        <v>0</v>
      </c>
      <c r="N574" s="1030"/>
      <c r="O574" s="1030"/>
      <c r="P574" s="1030"/>
      <c r="Q574" s="1030"/>
      <c r="R574" s="1034"/>
      <c r="S574" s="1025"/>
      <c r="T574" s="1025"/>
      <c r="U574" s="1025"/>
      <c r="V574" s="1044"/>
      <c r="W574" s="1044"/>
      <c r="X574" s="1026"/>
      <c r="Y574" s="1047"/>
      <c r="Z574" s="1026"/>
      <c r="AA574" s="1027"/>
      <c r="AB574" s="1028"/>
      <c r="AC574" s="1028"/>
      <c r="AD574" s="1028"/>
      <c r="AE574" s="1028"/>
      <c r="AF574" s="1029"/>
      <c r="AG574" s="1019"/>
      <c r="AH574" s="1048"/>
      <c r="AI574" s="337"/>
      <c r="AJ574" s="390">
        <f>SUM(AK574:AM574)</f>
        <v>0</v>
      </c>
      <c r="AK574" s="327"/>
      <c r="AL574" s="328"/>
      <c r="AM574" s="329"/>
      <c r="AN574" s="330" t="s">
        <v>97</v>
      </c>
      <c r="AO574" s="328" t="s">
        <v>97</v>
      </c>
      <c r="AP574" s="329" t="s">
        <v>97</v>
      </c>
      <c r="AQ574" s="330" t="s">
        <v>97</v>
      </c>
      <c r="AR574" s="328" t="s">
        <v>97</v>
      </c>
      <c r="AS574" s="328" t="s">
        <v>97</v>
      </c>
      <c r="AT574" s="328" t="s">
        <v>97</v>
      </c>
      <c r="AU574" s="329" t="s">
        <v>97</v>
      </c>
      <c r="AV574" s="152">
        <f t="shared" si="205"/>
        <v>0</v>
      </c>
      <c r="AW574" s="167"/>
      <c r="AX574" s="167"/>
      <c r="AY574" s="167"/>
      <c r="AZ574" s="167"/>
      <c r="BA574" s="167"/>
      <c r="BB574" s="167"/>
      <c r="BC574" s="167"/>
      <c r="BD574" s="167"/>
      <c r="BE574" s="130"/>
    </row>
    <row r="575" spans="1:57" ht="32.25" thickBot="1" x14ac:dyDescent="0.3">
      <c r="A575" s="1400"/>
      <c r="B575" s="1623"/>
      <c r="C575" s="1624"/>
      <c r="D575" s="710" t="s">
        <v>15</v>
      </c>
      <c r="E575" s="1320"/>
      <c r="F575" s="1323"/>
      <c r="G575" s="853">
        <f t="shared" si="195"/>
        <v>16</v>
      </c>
      <c r="H575" s="402">
        <f t="shared" si="208"/>
        <v>0</v>
      </c>
      <c r="I575" s="319"/>
      <c r="J575" s="319"/>
      <c r="K575" s="319"/>
      <c r="L575" s="338"/>
      <c r="M575" s="750">
        <f t="shared" si="204"/>
        <v>16</v>
      </c>
      <c r="N575" s="1030"/>
      <c r="O575" s="1030"/>
      <c r="P575" s="1030"/>
      <c r="Q575" s="1030"/>
      <c r="R575" s="1034">
        <v>16</v>
      </c>
      <c r="S575" s="1025"/>
      <c r="T575" s="1025"/>
      <c r="U575" s="1025"/>
      <c r="V575" s="1044">
        <v>16</v>
      </c>
      <c r="W575" s="1044"/>
      <c r="X575" s="1026"/>
      <c r="Y575" s="1047">
        <v>15</v>
      </c>
      <c r="Z575" s="1026">
        <v>1</v>
      </c>
      <c r="AA575" s="1027"/>
      <c r="AB575" s="1028">
        <v>6</v>
      </c>
      <c r="AC575" s="1028">
        <v>6</v>
      </c>
      <c r="AD575" s="1028"/>
      <c r="AE575" s="1028">
        <v>2</v>
      </c>
      <c r="AF575" s="1029"/>
      <c r="AG575" s="1019">
        <v>42</v>
      </c>
      <c r="AH575" s="1048">
        <v>22</v>
      </c>
      <c r="AI575" s="337">
        <v>100</v>
      </c>
      <c r="AJ575" s="390">
        <f>SUM(AQ575:AU575)</f>
        <v>16</v>
      </c>
      <c r="AK575" s="327" t="s">
        <v>98</v>
      </c>
      <c r="AL575" s="328" t="s">
        <v>98</v>
      </c>
      <c r="AM575" s="329" t="s">
        <v>98</v>
      </c>
      <c r="AN575" s="330" t="s">
        <v>97</v>
      </c>
      <c r="AO575" s="328" t="s">
        <v>97</v>
      </c>
      <c r="AP575" s="329" t="s">
        <v>97</v>
      </c>
      <c r="AQ575" s="330"/>
      <c r="AR575" s="328">
        <v>1</v>
      </c>
      <c r="AS575" s="328">
        <v>13</v>
      </c>
      <c r="AT575" s="328">
        <v>2</v>
      </c>
      <c r="AU575" s="329"/>
      <c r="AV575" s="152">
        <f t="shared" si="205"/>
        <v>0</v>
      </c>
      <c r="AW575" s="167"/>
      <c r="AX575" s="167"/>
      <c r="AY575" s="167"/>
      <c r="AZ575" s="167"/>
      <c r="BA575" s="167"/>
      <c r="BB575" s="167"/>
      <c r="BC575" s="167"/>
      <c r="BD575" s="167"/>
      <c r="BE575" s="130"/>
    </row>
    <row r="576" spans="1:57" ht="32.25" thickBot="1" x14ac:dyDescent="0.3">
      <c r="A576" s="1400"/>
      <c r="B576" s="1625"/>
      <c r="C576" s="1626"/>
      <c r="D576" s="711" t="s">
        <v>491</v>
      </c>
      <c r="E576" s="1321"/>
      <c r="F576" s="1324"/>
      <c r="G576" s="851">
        <f t="shared" si="195"/>
        <v>0</v>
      </c>
      <c r="H576" s="160">
        <f t="shared" si="208"/>
        <v>0</v>
      </c>
      <c r="I576" s="92"/>
      <c r="J576" s="92"/>
      <c r="K576" s="92"/>
      <c r="L576" s="101"/>
      <c r="M576" s="210">
        <f t="shared" si="204"/>
        <v>0</v>
      </c>
      <c r="N576" s="1039"/>
      <c r="O576" s="1039"/>
      <c r="P576" s="1039"/>
      <c r="Q576" s="1039"/>
      <c r="R576" s="1040"/>
      <c r="S576" s="1052"/>
      <c r="T576" s="1052"/>
      <c r="U576" s="1052"/>
      <c r="V576" s="1039"/>
      <c r="W576" s="1039"/>
      <c r="X576" s="1040"/>
      <c r="Y576" s="1038"/>
      <c r="Z576" s="1040"/>
      <c r="AA576" s="1049"/>
      <c r="AB576" s="839"/>
      <c r="AC576" s="839"/>
      <c r="AD576" s="839"/>
      <c r="AE576" s="839"/>
      <c r="AF576" s="840"/>
      <c r="AG576" s="1049"/>
      <c r="AH576" s="1050"/>
      <c r="AI576" s="832"/>
      <c r="AJ576" s="170">
        <f>SUM(AQ576:AU576)</f>
        <v>0</v>
      </c>
      <c r="AK576" s="345" t="s">
        <v>97</v>
      </c>
      <c r="AL576" s="97" t="s">
        <v>97</v>
      </c>
      <c r="AM576" s="98" t="s">
        <v>97</v>
      </c>
      <c r="AN576" s="99" t="s">
        <v>97</v>
      </c>
      <c r="AO576" s="97" t="s">
        <v>98</v>
      </c>
      <c r="AP576" s="98" t="s">
        <v>98</v>
      </c>
      <c r="AQ576" s="100"/>
      <c r="AR576" s="92"/>
      <c r="AS576" s="92"/>
      <c r="AT576" s="92"/>
      <c r="AU576" s="93"/>
      <c r="AV576" s="171">
        <f t="shared" si="205"/>
        <v>0</v>
      </c>
      <c r="AW576" s="128"/>
      <c r="AX576" s="128"/>
      <c r="AY576" s="128"/>
      <c r="AZ576" s="128"/>
      <c r="BA576" s="128"/>
      <c r="BB576" s="128"/>
      <c r="BC576" s="128"/>
      <c r="BD576" s="128"/>
      <c r="BE576" s="129"/>
    </row>
    <row r="577" spans="1:58" ht="32.25" thickBot="1" x14ac:dyDescent="0.3">
      <c r="A577" s="1400"/>
      <c r="B577" s="1621" t="s">
        <v>180</v>
      </c>
      <c r="C577" s="1622">
        <v>1998302</v>
      </c>
      <c r="D577" s="709" t="s">
        <v>485</v>
      </c>
      <c r="E577" s="1319">
        <v>11</v>
      </c>
      <c r="F577" s="1322">
        <f t="shared" ref="F577" si="209">E577-SUM(M577:M581)</f>
        <v>8</v>
      </c>
      <c r="G577" s="852">
        <f t="shared" si="195"/>
        <v>0</v>
      </c>
      <c r="H577" s="147">
        <f t="shared" si="208"/>
        <v>0</v>
      </c>
      <c r="I577" s="72"/>
      <c r="J577" s="72"/>
      <c r="K577" s="72"/>
      <c r="L577" s="75"/>
      <c r="M577" s="199">
        <f t="shared" si="204"/>
        <v>0</v>
      </c>
      <c r="N577" s="1020"/>
      <c r="O577" s="1020"/>
      <c r="P577" s="1020"/>
      <c r="Q577" s="1020"/>
      <c r="R577" s="1024"/>
      <c r="S577" s="1051"/>
      <c r="T577" s="1051"/>
      <c r="U577" s="1051"/>
      <c r="V577" s="1020"/>
      <c r="W577" s="1020"/>
      <c r="X577" s="1024"/>
      <c r="Y577" s="1022"/>
      <c r="Z577" s="1024"/>
      <c r="AA577" s="1045"/>
      <c r="AB577" s="835"/>
      <c r="AC577" s="835"/>
      <c r="AD577" s="835"/>
      <c r="AE577" s="835"/>
      <c r="AF577" s="836"/>
      <c r="AG577" s="1045"/>
      <c r="AH577" s="1046"/>
      <c r="AI577" s="143"/>
      <c r="AJ577" s="151">
        <f>SUM(AN577:AP577)</f>
        <v>0</v>
      </c>
      <c r="AK577" s="76" t="s">
        <v>97</v>
      </c>
      <c r="AL577" s="77" t="s">
        <v>97</v>
      </c>
      <c r="AM577" s="78" t="s">
        <v>97</v>
      </c>
      <c r="AN577" s="74"/>
      <c r="AO577" s="72"/>
      <c r="AP577" s="73"/>
      <c r="AQ577" s="79" t="s">
        <v>97</v>
      </c>
      <c r="AR577" s="77" t="s">
        <v>97</v>
      </c>
      <c r="AS577" s="77" t="s">
        <v>97</v>
      </c>
      <c r="AT577" s="77" t="s">
        <v>97</v>
      </c>
      <c r="AU577" s="78" t="s">
        <v>97</v>
      </c>
      <c r="AV577" s="152">
        <f t="shared" ref="AV577:AV581" si="210">SUM(AW577:BE577)</f>
        <v>0</v>
      </c>
      <c r="AW577" s="120"/>
      <c r="AX577" s="120"/>
      <c r="AY577" s="120"/>
      <c r="AZ577" s="120"/>
      <c r="BA577" s="120"/>
      <c r="BB577" s="120"/>
      <c r="BC577" s="120"/>
      <c r="BD577" s="120"/>
      <c r="BE577" s="121"/>
    </row>
    <row r="578" spans="1:58" ht="48" thickBot="1" x14ac:dyDescent="0.3">
      <c r="A578" s="1400"/>
      <c r="B578" s="1623"/>
      <c r="C578" s="1624"/>
      <c r="D578" s="710" t="s">
        <v>490</v>
      </c>
      <c r="E578" s="1320"/>
      <c r="F578" s="1323"/>
      <c r="G578" s="850">
        <f t="shared" si="195"/>
        <v>0</v>
      </c>
      <c r="H578" s="402">
        <f t="shared" si="208"/>
        <v>0</v>
      </c>
      <c r="I578" s="319"/>
      <c r="J578" s="319"/>
      <c r="K578" s="319"/>
      <c r="L578" s="338"/>
      <c r="M578" s="750">
        <f t="shared" si="204"/>
        <v>0</v>
      </c>
      <c r="N578" s="1030"/>
      <c r="O578" s="1030"/>
      <c r="P578" s="1030"/>
      <c r="Q578" s="1030"/>
      <c r="R578" s="1034"/>
      <c r="S578" s="1025"/>
      <c r="T578" s="1025"/>
      <c r="U578" s="1025"/>
      <c r="V578" s="1044"/>
      <c r="W578" s="1044"/>
      <c r="X578" s="1026"/>
      <c r="Y578" s="1047"/>
      <c r="Z578" s="1026"/>
      <c r="AA578" s="1027"/>
      <c r="AB578" s="1028"/>
      <c r="AC578" s="1028"/>
      <c r="AD578" s="1028"/>
      <c r="AE578" s="1028"/>
      <c r="AF578" s="1029"/>
      <c r="AG578" s="1019"/>
      <c r="AH578" s="1048"/>
      <c r="AI578" s="337"/>
      <c r="AJ578" s="390">
        <f>SUM(AN578:AP578)</f>
        <v>0</v>
      </c>
      <c r="AK578" s="327" t="s">
        <v>98</v>
      </c>
      <c r="AL578" s="328" t="s">
        <v>98</v>
      </c>
      <c r="AM578" s="329" t="s">
        <v>98</v>
      </c>
      <c r="AN578" s="330"/>
      <c r="AO578" s="328"/>
      <c r="AP578" s="329"/>
      <c r="AQ578" s="330" t="s">
        <v>97</v>
      </c>
      <c r="AR578" s="328" t="s">
        <v>97</v>
      </c>
      <c r="AS578" s="328" t="s">
        <v>97</v>
      </c>
      <c r="AT578" s="328" t="s">
        <v>97</v>
      </c>
      <c r="AU578" s="329" t="s">
        <v>97</v>
      </c>
      <c r="AV578" s="152">
        <f t="shared" si="210"/>
        <v>0</v>
      </c>
      <c r="AW578" s="167"/>
      <c r="AX578" s="167"/>
      <c r="AY578" s="167"/>
      <c r="AZ578" s="167"/>
      <c r="BA578" s="167"/>
      <c r="BB578" s="167"/>
      <c r="BC578" s="167"/>
      <c r="BD578" s="167"/>
      <c r="BE578" s="130"/>
    </row>
    <row r="579" spans="1:58" ht="32.25" thickBot="1" x14ac:dyDescent="0.3">
      <c r="A579" s="1400"/>
      <c r="B579" s="1623"/>
      <c r="C579" s="1624"/>
      <c r="D579" s="710" t="s">
        <v>486</v>
      </c>
      <c r="E579" s="1320"/>
      <c r="F579" s="1323"/>
      <c r="G579" s="850">
        <f t="shared" si="195"/>
        <v>0</v>
      </c>
      <c r="H579" s="402">
        <f t="shared" si="208"/>
        <v>0</v>
      </c>
      <c r="I579" s="319"/>
      <c r="J579" s="319"/>
      <c r="K579" s="319"/>
      <c r="L579" s="338"/>
      <c r="M579" s="750">
        <f t="shared" si="204"/>
        <v>0</v>
      </c>
      <c r="N579" s="1030"/>
      <c r="O579" s="1030"/>
      <c r="P579" s="1030"/>
      <c r="Q579" s="1030"/>
      <c r="R579" s="1034"/>
      <c r="S579" s="1025"/>
      <c r="T579" s="1025"/>
      <c r="U579" s="1025"/>
      <c r="V579" s="1044"/>
      <c r="W579" s="1044"/>
      <c r="X579" s="1026"/>
      <c r="Y579" s="1047"/>
      <c r="Z579" s="1026"/>
      <c r="AA579" s="1027"/>
      <c r="AB579" s="1028"/>
      <c r="AC579" s="1028"/>
      <c r="AD579" s="1028"/>
      <c r="AE579" s="1028"/>
      <c r="AF579" s="1029"/>
      <c r="AG579" s="1019"/>
      <c r="AH579" s="1048"/>
      <c r="AI579" s="337"/>
      <c r="AJ579" s="390">
        <f>SUM(AK579:AM579)</f>
        <v>0</v>
      </c>
      <c r="AK579" s="327"/>
      <c r="AL579" s="328"/>
      <c r="AM579" s="329"/>
      <c r="AN579" s="330" t="s">
        <v>97</v>
      </c>
      <c r="AO579" s="328" t="s">
        <v>97</v>
      </c>
      <c r="AP579" s="329" t="s">
        <v>97</v>
      </c>
      <c r="AQ579" s="330" t="s">
        <v>97</v>
      </c>
      <c r="AR579" s="328" t="s">
        <v>97</v>
      </c>
      <c r="AS579" s="328" t="s">
        <v>97</v>
      </c>
      <c r="AT579" s="328" t="s">
        <v>97</v>
      </c>
      <c r="AU579" s="329" t="s">
        <v>97</v>
      </c>
      <c r="AV579" s="152">
        <f t="shared" si="210"/>
        <v>0</v>
      </c>
      <c r="AW579" s="167"/>
      <c r="AX579" s="167"/>
      <c r="AY579" s="167"/>
      <c r="AZ579" s="167"/>
      <c r="BA579" s="167"/>
      <c r="BB579" s="167"/>
      <c r="BC579" s="167"/>
      <c r="BD579" s="167"/>
      <c r="BE579" s="130"/>
    </row>
    <row r="580" spans="1:58" ht="32.25" thickBot="1" x14ac:dyDescent="0.3">
      <c r="A580" s="1400"/>
      <c r="B580" s="1623"/>
      <c r="C580" s="1624"/>
      <c r="D580" s="710" t="s">
        <v>15</v>
      </c>
      <c r="E580" s="1320"/>
      <c r="F580" s="1323"/>
      <c r="G580" s="853">
        <f t="shared" si="195"/>
        <v>3</v>
      </c>
      <c r="H580" s="402">
        <f t="shared" si="208"/>
        <v>0</v>
      </c>
      <c r="I580" s="319"/>
      <c r="J580" s="319"/>
      <c r="K580" s="319"/>
      <c r="L580" s="338"/>
      <c r="M580" s="750">
        <f t="shared" si="204"/>
        <v>3</v>
      </c>
      <c r="N580" s="1030"/>
      <c r="O580" s="1030"/>
      <c r="P580" s="1030"/>
      <c r="Q580" s="1030"/>
      <c r="R580" s="1034">
        <v>3</v>
      </c>
      <c r="S580" s="1025"/>
      <c r="T580" s="1025"/>
      <c r="U580" s="1025"/>
      <c r="V580" s="1044">
        <v>3</v>
      </c>
      <c r="W580" s="1044"/>
      <c r="X580" s="1026"/>
      <c r="Y580" s="1047">
        <v>3</v>
      </c>
      <c r="Z580" s="1026"/>
      <c r="AA580" s="1027"/>
      <c r="AB580" s="1028"/>
      <c r="AC580" s="1028"/>
      <c r="AD580" s="1028">
        <v>2</v>
      </c>
      <c r="AE580" s="1028">
        <v>1</v>
      </c>
      <c r="AF580" s="1029"/>
      <c r="AG580" s="1019">
        <v>44</v>
      </c>
      <c r="AH580" s="1048">
        <v>20</v>
      </c>
      <c r="AI580" s="337">
        <v>85</v>
      </c>
      <c r="AJ580" s="390">
        <f>SUM(AQ580:AU580)</f>
        <v>3</v>
      </c>
      <c r="AK580" s="327" t="s">
        <v>98</v>
      </c>
      <c r="AL580" s="328" t="s">
        <v>98</v>
      </c>
      <c r="AM580" s="329" t="s">
        <v>98</v>
      </c>
      <c r="AN580" s="330" t="s">
        <v>97</v>
      </c>
      <c r="AO580" s="328" t="s">
        <v>97</v>
      </c>
      <c r="AP580" s="329" t="s">
        <v>97</v>
      </c>
      <c r="AQ580" s="330">
        <v>1</v>
      </c>
      <c r="AR580" s="328">
        <v>1</v>
      </c>
      <c r="AS580" s="328"/>
      <c r="AT580" s="328">
        <v>1</v>
      </c>
      <c r="AU580" s="329"/>
      <c r="AV580" s="152">
        <f t="shared" si="210"/>
        <v>0</v>
      </c>
      <c r="AW580" s="167"/>
      <c r="AX580" s="167"/>
      <c r="AY580" s="167"/>
      <c r="AZ580" s="167"/>
      <c r="BA580" s="167"/>
      <c r="BB580" s="167"/>
      <c r="BC580" s="167"/>
      <c r="BD580" s="167"/>
      <c r="BE580" s="130"/>
    </row>
    <row r="581" spans="1:58" ht="32.25" thickBot="1" x14ac:dyDescent="0.3">
      <c r="A581" s="1400"/>
      <c r="B581" s="1625"/>
      <c r="C581" s="1626"/>
      <c r="D581" s="711" t="s">
        <v>491</v>
      </c>
      <c r="E581" s="1321"/>
      <c r="F581" s="1324"/>
      <c r="G581" s="851">
        <f t="shared" si="195"/>
        <v>0</v>
      </c>
      <c r="H581" s="160">
        <f t="shared" si="208"/>
        <v>0</v>
      </c>
      <c r="I581" s="92"/>
      <c r="J581" s="92"/>
      <c r="K581" s="92"/>
      <c r="L581" s="101"/>
      <c r="M581" s="210">
        <f t="shared" si="204"/>
        <v>0</v>
      </c>
      <c r="N581" s="1039"/>
      <c r="O581" s="1039"/>
      <c r="P581" s="1039"/>
      <c r="Q581" s="1039"/>
      <c r="R581" s="1040"/>
      <c r="S581" s="1052"/>
      <c r="T581" s="1052"/>
      <c r="U581" s="1052"/>
      <c r="V581" s="1039"/>
      <c r="W581" s="1039"/>
      <c r="X581" s="1040"/>
      <c r="Y581" s="1038"/>
      <c r="Z581" s="1040"/>
      <c r="AA581" s="1049"/>
      <c r="AB581" s="839"/>
      <c r="AC581" s="839"/>
      <c r="AD581" s="839"/>
      <c r="AE581" s="839"/>
      <c r="AF581" s="840"/>
      <c r="AG581" s="1049"/>
      <c r="AH581" s="1050"/>
      <c r="AI581" s="832"/>
      <c r="AJ581" s="170">
        <f>SUM(AQ581:AU581)</f>
        <v>0</v>
      </c>
      <c r="AK581" s="345" t="s">
        <v>97</v>
      </c>
      <c r="AL581" s="97" t="s">
        <v>97</v>
      </c>
      <c r="AM581" s="98" t="s">
        <v>97</v>
      </c>
      <c r="AN581" s="99" t="s">
        <v>97</v>
      </c>
      <c r="AO581" s="97" t="s">
        <v>98</v>
      </c>
      <c r="AP581" s="98" t="s">
        <v>98</v>
      </c>
      <c r="AQ581" s="100"/>
      <c r="AR581" s="92"/>
      <c r="AS581" s="92"/>
      <c r="AT581" s="92"/>
      <c r="AU581" s="93"/>
      <c r="AV581" s="171">
        <f t="shared" si="210"/>
        <v>0</v>
      </c>
      <c r="AW581" s="128"/>
      <c r="AX581" s="128"/>
      <c r="AY581" s="128"/>
      <c r="AZ581" s="128"/>
      <c r="BA581" s="128"/>
      <c r="BB581" s="128"/>
      <c r="BC581" s="128"/>
      <c r="BD581" s="128"/>
      <c r="BE581" s="129"/>
    </row>
    <row r="582" spans="1:58" ht="31.15" customHeight="1" x14ac:dyDescent="0.25">
      <c r="A582" s="1342" t="s">
        <v>545</v>
      </c>
      <c r="B582" s="1565" t="s">
        <v>266</v>
      </c>
      <c r="C582" s="1608">
        <v>25430078</v>
      </c>
      <c r="D582" s="709" t="s">
        <v>485</v>
      </c>
      <c r="E582" s="1300">
        <v>503</v>
      </c>
      <c r="F582" s="1303">
        <f>E582-SUM(M582:M586)</f>
        <v>-9</v>
      </c>
      <c r="G582" s="852">
        <f t="shared" si="195"/>
        <v>128</v>
      </c>
      <c r="H582" s="147">
        <f>SUM(I582:L582)</f>
        <v>1</v>
      </c>
      <c r="I582" s="72"/>
      <c r="J582" s="72"/>
      <c r="K582" s="72"/>
      <c r="L582" s="75">
        <v>1</v>
      </c>
      <c r="M582" s="199">
        <f>IF(AND(SUM(N582:R582)=SUM(Y582:Z582),SUM(S582:X582)=SUM(Y582:Z582)),SUM(N582:R582),"ПЕРЕВІРТЕ ПРАВИЛЬНІСТЬ ДАНИХ")</f>
        <v>126</v>
      </c>
      <c r="N582" s="1020"/>
      <c r="O582" s="1020"/>
      <c r="P582" s="1020"/>
      <c r="Q582" s="1020"/>
      <c r="R582" s="1021">
        <v>126</v>
      </c>
      <c r="S582" s="1022">
        <v>4</v>
      </c>
      <c r="T582" s="1020"/>
      <c r="U582" s="1020"/>
      <c r="V582" s="1023">
        <v>105</v>
      </c>
      <c r="W582" s="1020">
        <v>17</v>
      </c>
      <c r="X582" s="1024"/>
      <c r="Y582" s="1051">
        <v>96</v>
      </c>
      <c r="Z582" s="1024">
        <v>30</v>
      </c>
      <c r="AA582" s="1045"/>
      <c r="AB582" s="835">
        <v>60</v>
      </c>
      <c r="AC582" s="835">
        <v>60</v>
      </c>
      <c r="AD582" s="835">
        <v>8</v>
      </c>
      <c r="AE582" s="835">
        <v>80</v>
      </c>
      <c r="AF582" s="836">
        <v>5</v>
      </c>
      <c r="AG582" s="1045">
        <v>47.87</v>
      </c>
      <c r="AH582" s="836">
        <v>28.23</v>
      </c>
      <c r="AI582" s="74">
        <v>13.16</v>
      </c>
      <c r="AJ582" s="151">
        <f>SUM(AN582:AP582)</f>
        <v>126</v>
      </c>
      <c r="AK582" s="76" t="s">
        <v>97</v>
      </c>
      <c r="AL582" s="77" t="s">
        <v>97</v>
      </c>
      <c r="AM582" s="78" t="s">
        <v>97</v>
      </c>
      <c r="AN582" s="74">
        <v>8</v>
      </c>
      <c r="AO582" s="72">
        <v>102</v>
      </c>
      <c r="AP582" s="73">
        <v>16</v>
      </c>
      <c r="AQ582" s="79" t="s">
        <v>97</v>
      </c>
      <c r="AR582" s="77" t="s">
        <v>97</v>
      </c>
      <c r="AS582" s="77" t="s">
        <v>97</v>
      </c>
      <c r="AT582" s="77" t="s">
        <v>97</v>
      </c>
      <c r="AU582" s="80" t="s">
        <v>97</v>
      </c>
      <c r="AV582" s="152">
        <f>SUM(AW582:BE582)</f>
        <v>2</v>
      </c>
      <c r="AW582" s="120"/>
      <c r="AX582" s="120"/>
      <c r="AY582" s="120"/>
      <c r="AZ582" s="120"/>
      <c r="BA582" s="120">
        <v>2</v>
      </c>
      <c r="BB582" s="120"/>
      <c r="BC582" s="120"/>
      <c r="BD582" s="120"/>
      <c r="BE582" s="121"/>
      <c r="BF582" s="117"/>
    </row>
    <row r="583" spans="1:58" ht="47.25" x14ac:dyDescent="0.25">
      <c r="A583" s="1343"/>
      <c r="B583" s="1567"/>
      <c r="C583" s="1609"/>
      <c r="D583" s="710" t="s">
        <v>490</v>
      </c>
      <c r="E583" s="1301"/>
      <c r="F583" s="1304"/>
      <c r="G583" s="850">
        <f t="shared" si="195"/>
        <v>0</v>
      </c>
      <c r="H583" s="402">
        <f t="shared" ref="H583:H621" si="211">SUM(I583:L583)</f>
        <v>0</v>
      </c>
      <c r="I583" s="319"/>
      <c r="J583" s="319"/>
      <c r="K583" s="319"/>
      <c r="L583" s="338"/>
      <c r="M583" s="750">
        <f t="shared" ref="M583:M621" si="212">IF(AND(SUM(N583:R583)=SUM(Y583:Z583),SUM(S583:X583)=SUM(Y583:Z583)),SUM(N583:R583),"ПЕРЕВІРТЕ ПРАВИЛЬНІСТЬ ДАНИХ")</f>
        <v>0</v>
      </c>
      <c r="N583" s="1030"/>
      <c r="O583" s="1030"/>
      <c r="P583" s="1030"/>
      <c r="Q583" s="1030"/>
      <c r="R583" s="1031"/>
      <c r="S583" s="1032"/>
      <c r="T583" s="1033"/>
      <c r="U583" s="1033"/>
      <c r="V583" s="1030"/>
      <c r="W583" s="1030"/>
      <c r="X583" s="1034"/>
      <c r="Y583" s="1025"/>
      <c r="Z583" s="1026"/>
      <c r="AA583" s="1027"/>
      <c r="AB583" s="1028"/>
      <c r="AC583" s="1028"/>
      <c r="AD583" s="1028"/>
      <c r="AE583" s="1028"/>
      <c r="AF583" s="1029"/>
      <c r="AG583" s="1019"/>
      <c r="AH583" s="838"/>
      <c r="AI583" s="325"/>
      <c r="AJ583" s="390">
        <f>SUM(AN583:AP583)</f>
        <v>0</v>
      </c>
      <c r="AK583" s="327" t="s">
        <v>98</v>
      </c>
      <c r="AL583" s="328" t="s">
        <v>98</v>
      </c>
      <c r="AM583" s="329" t="s">
        <v>98</v>
      </c>
      <c r="AN583" s="330"/>
      <c r="AO583" s="328"/>
      <c r="AP583" s="329"/>
      <c r="AQ583" s="330" t="s">
        <v>97</v>
      </c>
      <c r="AR583" s="328" t="s">
        <v>97</v>
      </c>
      <c r="AS583" s="328" t="s">
        <v>97</v>
      </c>
      <c r="AT583" s="328" t="s">
        <v>97</v>
      </c>
      <c r="AU583" s="331" t="s">
        <v>97</v>
      </c>
      <c r="AV583" s="391">
        <f t="shared" ref="AV583:AV596" si="213">SUM(AW583:BE583)</f>
        <v>0</v>
      </c>
      <c r="AW583" s="404"/>
      <c r="AX583" s="404"/>
      <c r="AY583" s="404"/>
      <c r="AZ583" s="404"/>
      <c r="BA583" s="404"/>
      <c r="BB583" s="404"/>
      <c r="BC583" s="404"/>
      <c r="BD583" s="404"/>
      <c r="BE583" s="405"/>
      <c r="BF583" s="117"/>
    </row>
    <row r="584" spans="1:58" ht="31.5" x14ac:dyDescent="0.25">
      <c r="A584" s="1343"/>
      <c r="B584" s="1567"/>
      <c r="C584" s="1609"/>
      <c r="D584" s="710" t="s">
        <v>486</v>
      </c>
      <c r="E584" s="1301"/>
      <c r="F584" s="1304"/>
      <c r="G584" s="850">
        <f t="shared" si="195"/>
        <v>0</v>
      </c>
      <c r="H584" s="402">
        <f t="shared" si="211"/>
        <v>0</v>
      </c>
      <c r="I584" s="319"/>
      <c r="J584" s="319"/>
      <c r="K584" s="319"/>
      <c r="L584" s="338"/>
      <c r="M584" s="750">
        <f t="shared" si="212"/>
        <v>0</v>
      </c>
      <c r="N584" s="1030"/>
      <c r="O584" s="1030"/>
      <c r="P584" s="1035"/>
      <c r="Q584" s="392"/>
      <c r="R584" s="1031"/>
      <c r="S584" s="1032"/>
      <c r="T584" s="1030"/>
      <c r="U584" s="1030"/>
      <c r="V584" s="1030"/>
      <c r="W584" s="1030"/>
      <c r="X584" s="1034"/>
      <c r="Y584" s="1025"/>
      <c r="Z584" s="1026"/>
      <c r="AA584" s="1027"/>
      <c r="AB584" s="1028"/>
      <c r="AC584" s="1028"/>
      <c r="AD584" s="1028"/>
      <c r="AE584" s="1028"/>
      <c r="AF584" s="1029"/>
      <c r="AG584" s="1019"/>
      <c r="AH584" s="838"/>
      <c r="AI584" s="325"/>
      <c r="AJ584" s="390">
        <f>SUM(AK584:AM584)</f>
        <v>0</v>
      </c>
      <c r="AK584" s="327"/>
      <c r="AL584" s="328"/>
      <c r="AM584" s="329"/>
      <c r="AN584" s="330" t="s">
        <v>97</v>
      </c>
      <c r="AO584" s="328" t="s">
        <v>97</v>
      </c>
      <c r="AP584" s="329" t="s">
        <v>97</v>
      </c>
      <c r="AQ584" s="330" t="s">
        <v>97</v>
      </c>
      <c r="AR584" s="328" t="s">
        <v>97</v>
      </c>
      <c r="AS584" s="328" t="s">
        <v>97</v>
      </c>
      <c r="AT584" s="328" t="s">
        <v>97</v>
      </c>
      <c r="AU584" s="331" t="s">
        <v>97</v>
      </c>
      <c r="AV584" s="391">
        <f t="shared" si="213"/>
        <v>0</v>
      </c>
      <c r="AW584" s="404"/>
      <c r="AX584" s="404"/>
      <c r="AY584" s="404"/>
      <c r="AZ584" s="404"/>
      <c r="BA584" s="404"/>
      <c r="BB584" s="404"/>
      <c r="BC584" s="404"/>
      <c r="BD584" s="404"/>
      <c r="BE584" s="405"/>
      <c r="BF584" s="117"/>
    </row>
    <row r="585" spans="1:58" ht="31.5" x14ac:dyDescent="0.25">
      <c r="A585" s="1343"/>
      <c r="B585" s="1567"/>
      <c r="C585" s="1609"/>
      <c r="D585" s="710" t="s">
        <v>15</v>
      </c>
      <c r="E585" s="1301"/>
      <c r="F585" s="1304"/>
      <c r="G585" s="850">
        <f t="shared" si="195"/>
        <v>400</v>
      </c>
      <c r="H585" s="402">
        <f t="shared" si="211"/>
        <v>8</v>
      </c>
      <c r="I585" s="319">
        <v>1</v>
      </c>
      <c r="J585" s="319">
        <v>4</v>
      </c>
      <c r="K585" s="319">
        <v>3</v>
      </c>
      <c r="L585" s="338"/>
      <c r="M585" s="750">
        <f t="shared" si="212"/>
        <v>386</v>
      </c>
      <c r="N585" s="1030">
        <v>386</v>
      </c>
      <c r="O585" s="1030"/>
      <c r="P585" s="1030"/>
      <c r="Q585" s="1030"/>
      <c r="R585" s="1031"/>
      <c r="S585" s="1032">
        <v>15</v>
      </c>
      <c r="T585" s="1030"/>
      <c r="U585" s="1030"/>
      <c r="V585" s="1030">
        <v>345</v>
      </c>
      <c r="W585" s="1030">
        <v>26</v>
      </c>
      <c r="X585" s="1034"/>
      <c r="Y585" s="1025">
        <v>317</v>
      </c>
      <c r="Z585" s="1026">
        <v>69</v>
      </c>
      <c r="AA585" s="1027"/>
      <c r="AB585" s="1028">
        <v>173</v>
      </c>
      <c r="AC585" s="1028">
        <v>173</v>
      </c>
      <c r="AD585" s="1028">
        <v>22</v>
      </c>
      <c r="AE585" s="1028">
        <v>241</v>
      </c>
      <c r="AF585" s="1029">
        <v>5</v>
      </c>
      <c r="AG585" s="1019">
        <v>44.33</v>
      </c>
      <c r="AH585" s="838">
        <v>23.45</v>
      </c>
      <c r="AI585" s="325">
        <v>97.47</v>
      </c>
      <c r="AJ585" s="390">
        <f>SUM(AQ585:AU585)</f>
        <v>386</v>
      </c>
      <c r="AK585" s="327" t="s">
        <v>98</v>
      </c>
      <c r="AL585" s="328" t="s">
        <v>98</v>
      </c>
      <c r="AM585" s="329" t="s">
        <v>98</v>
      </c>
      <c r="AN585" s="330" t="s">
        <v>97</v>
      </c>
      <c r="AO585" s="328" t="s">
        <v>97</v>
      </c>
      <c r="AP585" s="329" t="s">
        <v>97</v>
      </c>
      <c r="AQ585" s="330">
        <v>17</v>
      </c>
      <c r="AR585" s="328">
        <v>43</v>
      </c>
      <c r="AS585" s="328">
        <v>273</v>
      </c>
      <c r="AT585" s="328">
        <v>49</v>
      </c>
      <c r="AU585" s="331">
        <v>4</v>
      </c>
      <c r="AV585" s="391">
        <f t="shared" si="213"/>
        <v>14</v>
      </c>
      <c r="AW585" s="404"/>
      <c r="AX585" s="404"/>
      <c r="AY585" s="404"/>
      <c r="AZ585" s="404">
        <v>1</v>
      </c>
      <c r="BA585" s="404">
        <v>7</v>
      </c>
      <c r="BB585" s="404"/>
      <c r="BC585" s="404">
        <v>1</v>
      </c>
      <c r="BD585" s="404">
        <v>5</v>
      </c>
      <c r="BE585" s="405"/>
      <c r="BF585" s="117"/>
    </row>
    <row r="586" spans="1:58" ht="32.25" thickBot="1" x14ac:dyDescent="0.3">
      <c r="A586" s="1343"/>
      <c r="B586" s="1577"/>
      <c r="C586" s="1610"/>
      <c r="D586" s="1657" t="s">
        <v>491</v>
      </c>
      <c r="E586" s="1302"/>
      <c r="F586" s="1305"/>
      <c r="G586" s="851">
        <f t="shared" si="195"/>
        <v>0</v>
      </c>
      <c r="H586" s="160">
        <f t="shared" si="211"/>
        <v>0</v>
      </c>
      <c r="I586" s="92"/>
      <c r="J586" s="92"/>
      <c r="K586" s="92"/>
      <c r="L586" s="101"/>
      <c r="M586" s="857">
        <f t="shared" si="212"/>
        <v>0</v>
      </c>
      <c r="N586" s="1036"/>
      <c r="O586" s="1036"/>
      <c r="P586" s="1036"/>
      <c r="Q586" s="1036"/>
      <c r="R586" s="1037"/>
      <c r="S586" s="1038"/>
      <c r="T586" s="1039"/>
      <c r="U586" s="1039"/>
      <c r="V586" s="1039"/>
      <c r="W586" s="1039"/>
      <c r="X586" s="1040"/>
      <c r="Y586" s="1041"/>
      <c r="Z586" s="1034"/>
      <c r="AA586" s="1019"/>
      <c r="AB586" s="837"/>
      <c r="AC586" s="837"/>
      <c r="AD586" s="837"/>
      <c r="AE586" s="837"/>
      <c r="AF586" s="838"/>
      <c r="AG586" s="1042"/>
      <c r="AH586" s="1043"/>
      <c r="AI586" s="100"/>
      <c r="AJ586" s="170">
        <f>SUM(AQ586:AU586)</f>
        <v>0</v>
      </c>
      <c r="AK586" s="345" t="s">
        <v>97</v>
      </c>
      <c r="AL586" s="97" t="s">
        <v>97</v>
      </c>
      <c r="AM586" s="98" t="s">
        <v>97</v>
      </c>
      <c r="AN586" s="99" t="s">
        <v>97</v>
      </c>
      <c r="AO586" s="97" t="s">
        <v>98</v>
      </c>
      <c r="AP586" s="98" t="s">
        <v>98</v>
      </c>
      <c r="AQ586" s="100"/>
      <c r="AR586" s="92"/>
      <c r="AS586" s="92"/>
      <c r="AT586" s="92"/>
      <c r="AU586" s="101"/>
      <c r="AV586" s="165">
        <f t="shared" si="213"/>
        <v>0</v>
      </c>
      <c r="AW586" s="128"/>
      <c r="AX586" s="128"/>
      <c r="AY586" s="128"/>
      <c r="AZ586" s="128"/>
      <c r="BA586" s="128"/>
      <c r="BB586" s="128"/>
      <c r="BC586" s="128"/>
      <c r="BD586" s="128"/>
      <c r="BE586" s="129"/>
      <c r="BF586" s="117"/>
    </row>
    <row r="587" spans="1:58" ht="32.25" thickBot="1" x14ac:dyDescent="0.3">
      <c r="A587" s="1343"/>
      <c r="B587" s="1565" t="s">
        <v>733</v>
      </c>
      <c r="C587" s="1608" t="s">
        <v>547</v>
      </c>
      <c r="D587" s="709" t="s">
        <v>485</v>
      </c>
      <c r="E587" s="1300">
        <v>182</v>
      </c>
      <c r="F587" s="1303">
        <f t="shared" ref="F587" si="214">E587-SUM(M587:M591)</f>
        <v>-26</v>
      </c>
      <c r="G587" s="852">
        <f t="shared" si="195"/>
        <v>0</v>
      </c>
      <c r="H587" s="147">
        <f t="shared" si="211"/>
        <v>0</v>
      </c>
      <c r="I587" s="72"/>
      <c r="J587" s="72"/>
      <c r="K587" s="72"/>
      <c r="L587" s="75"/>
      <c r="M587" s="199">
        <f t="shared" si="212"/>
        <v>0</v>
      </c>
      <c r="N587" s="1020"/>
      <c r="O587" s="1020"/>
      <c r="P587" s="1020"/>
      <c r="Q587" s="1020"/>
      <c r="R587" s="1024"/>
      <c r="S587" s="1025"/>
      <c r="T587" s="1025"/>
      <c r="U587" s="1025"/>
      <c r="V587" s="1044"/>
      <c r="W587" s="1044"/>
      <c r="X587" s="1026"/>
      <c r="Y587" s="1022"/>
      <c r="Z587" s="1024"/>
      <c r="AA587" s="1045"/>
      <c r="AB587" s="835"/>
      <c r="AC587" s="835"/>
      <c r="AD587" s="835"/>
      <c r="AE587" s="835"/>
      <c r="AF587" s="836"/>
      <c r="AG587" s="1045"/>
      <c r="AH587" s="1046"/>
      <c r="AI587" s="143"/>
      <c r="AJ587" s="151">
        <f>SUM(AN587:AP587)</f>
        <v>0</v>
      </c>
      <c r="AK587" s="76" t="s">
        <v>97</v>
      </c>
      <c r="AL587" s="77" t="s">
        <v>97</v>
      </c>
      <c r="AM587" s="78" t="s">
        <v>97</v>
      </c>
      <c r="AN587" s="74"/>
      <c r="AO587" s="72"/>
      <c r="AP587" s="73"/>
      <c r="AQ587" s="79" t="s">
        <v>97</v>
      </c>
      <c r="AR587" s="77" t="s">
        <v>97</v>
      </c>
      <c r="AS587" s="77" t="s">
        <v>97</v>
      </c>
      <c r="AT587" s="77" t="s">
        <v>97</v>
      </c>
      <c r="AU587" s="78" t="s">
        <v>97</v>
      </c>
      <c r="AV587" s="166">
        <f t="shared" si="213"/>
        <v>0</v>
      </c>
      <c r="AW587" s="167"/>
      <c r="AX587" s="167"/>
      <c r="AY587" s="167"/>
      <c r="AZ587" s="167"/>
      <c r="BA587" s="167"/>
      <c r="BB587" s="167"/>
      <c r="BC587" s="167"/>
      <c r="BD587" s="167"/>
      <c r="BE587" s="130"/>
      <c r="BF587" s="117"/>
    </row>
    <row r="588" spans="1:58" ht="48" thickBot="1" x14ac:dyDescent="0.3">
      <c r="A588" s="1343"/>
      <c r="B588" s="1567"/>
      <c r="C588" s="1609"/>
      <c r="D588" s="710" t="s">
        <v>490</v>
      </c>
      <c r="E588" s="1301"/>
      <c r="F588" s="1304"/>
      <c r="G588" s="850">
        <f t="shared" si="195"/>
        <v>0</v>
      </c>
      <c r="H588" s="402">
        <f t="shared" si="211"/>
        <v>0</v>
      </c>
      <c r="I588" s="319"/>
      <c r="J588" s="319"/>
      <c r="K588" s="319"/>
      <c r="L588" s="338"/>
      <c r="M588" s="750">
        <f t="shared" si="212"/>
        <v>0</v>
      </c>
      <c r="N588" s="1030"/>
      <c r="O588" s="1030"/>
      <c r="P588" s="1030"/>
      <c r="Q588" s="1030"/>
      <c r="R588" s="1034"/>
      <c r="S588" s="1025"/>
      <c r="T588" s="1025"/>
      <c r="U588" s="1025"/>
      <c r="V588" s="1044"/>
      <c r="W588" s="1044"/>
      <c r="X588" s="1026"/>
      <c r="Y588" s="1047"/>
      <c r="Z588" s="1026"/>
      <c r="AA588" s="1027"/>
      <c r="AB588" s="1028"/>
      <c r="AC588" s="1028"/>
      <c r="AD588" s="1028"/>
      <c r="AE588" s="1028"/>
      <c r="AF588" s="1029"/>
      <c r="AG588" s="1019"/>
      <c r="AH588" s="1048"/>
      <c r="AI588" s="337"/>
      <c r="AJ588" s="390">
        <f>SUM(AN588:AP588)</f>
        <v>0</v>
      </c>
      <c r="AK588" s="327" t="s">
        <v>98</v>
      </c>
      <c r="AL588" s="328" t="s">
        <v>98</v>
      </c>
      <c r="AM588" s="329" t="s">
        <v>98</v>
      </c>
      <c r="AN588" s="330"/>
      <c r="AO588" s="328"/>
      <c r="AP588" s="329"/>
      <c r="AQ588" s="330" t="s">
        <v>97</v>
      </c>
      <c r="AR588" s="328" t="s">
        <v>97</v>
      </c>
      <c r="AS588" s="328" t="s">
        <v>97</v>
      </c>
      <c r="AT588" s="328" t="s">
        <v>97</v>
      </c>
      <c r="AU588" s="329" t="s">
        <v>97</v>
      </c>
      <c r="AV588" s="168">
        <f t="shared" si="213"/>
        <v>0</v>
      </c>
      <c r="AW588" s="167"/>
      <c r="AX588" s="167"/>
      <c r="AY588" s="167"/>
      <c r="AZ588" s="167"/>
      <c r="BA588" s="167"/>
      <c r="BB588" s="167"/>
      <c r="BC588" s="167"/>
      <c r="BD588" s="167"/>
      <c r="BE588" s="130"/>
      <c r="BF588" s="117"/>
    </row>
    <row r="589" spans="1:58" ht="31.5" x14ac:dyDescent="0.25">
      <c r="A589" s="1343"/>
      <c r="B589" s="1567"/>
      <c r="C589" s="1609"/>
      <c r="D589" s="710" t="s">
        <v>486</v>
      </c>
      <c r="E589" s="1301"/>
      <c r="F589" s="1304"/>
      <c r="G589" s="850">
        <f t="shared" ref="G589:G652" si="215">SUM(M589,AV589)</f>
        <v>0</v>
      </c>
      <c r="H589" s="402">
        <f t="shared" si="211"/>
        <v>0</v>
      </c>
      <c r="I589" s="319"/>
      <c r="J589" s="319"/>
      <c r="K589" s="319"/>
      <c r="L589" s="338"/>
      <c r="M589" s="750">
        <f t="shared" si="212"/>
        <v>0</v>
      </c>
      <c r="N589" s="1030"/>
      <c r="O589" s="1030"/>
      <c r="P589" s="1030"/>
      <c r="Q589" s="1030"/>
      <c r="R589" s="1034"/>
      <c r="S589" s="1025"/>
      <c r="T589" s="1025"/>
      <c r="U589" s="1025"/>
      <c r="V589" s="1044"/>
      <c r="W589" s="1044"/>
      <c r="X589" s="1026"/>
      <c r="Y589" s="1047"/>
      <c r="Z589" s="1026"/>
      <c r="AA589" s="1027"/>
      <c r="AB589" s="1028"/>
      <c r="AC589" s="1028"/>
      <c r="AD589" s="1028"/>
      <c r="AE589" s="1028"/>
      <c r="AF589" s="1029"/>
      <c r="AG589" s="1019"/>
      <c r="AH589" s="1048"/>
      <c r="AI589" s="337"/>
      <c r="AJ589" s="390">
        <f>SUM(AK589:AM589)</f>
        <v>0</v>
      </c>
      <c r="AK589" s="327"/>
      <c r="AL589" s="328"/>
      <c r="AM589" s="329"/>
      <c r="AN589" s="330" t="s">
        <v>97</v>
      </c>
      <c r="AO589" s="328" t="s">
        <v>97</v>
      </c>
      <c r="AP589" s="329" t="s">
        <v>97</v>
      </c>
      <c r="AQ589" s="330" t="s">
        <v>97</v>
      </c>
      <c r="AR589" s="328" t="s">
        <v>97</v>
      </c>
      <c r="AS589" s="328" t="s">
        <v>97</v>
      </c>
      <c r="AT589" s="328" t="s">
        <v>97</v>
      </c>
      <c r="AU589" s="329" t="s">
        <v>97</v>
      </c>
      <c r="AV589" s="168">
        <f t="shared" si="213"/>
        <v>0</v>
      </c>
      <c r="AW589" s="167"/>
      <c r="AX589" s="167"/>
      <c r="AY589" s="167"/>
      <c r="AZ589" s="167"/>
      <c r="BA589" s="167"/>
      <c r="BB589" s="167"/>
      <c r="BC589" s="167"/>
      <c r="BD589" s="167"/>
      <c r="BE589" s="130"/>
      <c r="BF589" s="117"/>
    </row>
    <row r="590" spans="1:58" ht="32.25" thickBot="1" x14ac:dyDescent="0.3">
      <c r="A590" s="1343"/>
      <c r="B590" s="1567"/>
      <c r="C590" s="1609"/>
      <c r="D590" s="710" t="s">
        <v>15</v>
      </c>
      <c r="E590" s="1301"/>
      <c r="F590" s="1304"/>
      <c r="G590" s="850">
        <f t="shared" si="215"/>
        <v>210</v>
      </c>
      <c r="H590" s="402">
        <f t="shared" si="211"/>
        <v>4</v>
      </c>
      <c r="I590" s="319">
        <v>4</v>
      </c>
      <c r="J590" s="319"/>
      <c r="K590" s="319"/>
      <c r="L590" s="338"/>
      <c r="M590" s="750">
        <f t="shared" ref="M590" si="216">IF(AND(SUM(N590:R590)=SUM(Y590:Z590),SUM(S590:X590)=SUM(Y590:Z590)),SUM(N590:R590),"ПЕРЕВІРТЕ ПРАВИЛЬНІСТЬ ДАНИХ")</f>
        <v>208</v>
      </c>
      <c r="N590" s="1030">
        <v>208</v>
      </c>
      <c r="O590" s="1030"/>
      <c r="P590" s="1030"/>
      <c r="Q590" s="1030"/>
      <c r="R590" s="1031"/>
      <c r="S590" s="1032"/>
      <c r="T590" s="1030"/>
      <c r="U590" s="1030"/>
      <c r="V590" s="1030">
        <v>208</v>
      </c>
      <c r="W590" s="1030"/>
      <c r="X590" s="1034"/>
      <c r="Y590" s="1025">
        <v>178</v>
      </c>
      <c r="Z590" s="1026">
        <v>30</v>
      </c>
      <c r="AA590" s="1027"/>
      <c r="AB590" s="1028">
        <v>60</v>
      </c>
      <c r="AC590" s="1028">
        <v>60</v>
      </c>
      <c r="AD590" s="1028">
        <v>9</v>
      </c>
      <c r="AE590" s="1028">
        <v>104</v>
      </c>
      <c r="AF590" s="1029">
        <v>32</v>
      </c>
      <c r="AG590" s="1019">
        <v>36</v>
      </c>
      <c r="AH590" s="838">
        <v>25</v>
      </c>
      <c r="AI590" s="325">
        <v>105</v>
      </c>
      <c r="AJ590" s="390">
        <f>SUM(AQ590:AU590)</f>
        <v>208</v>
      </c>
      <c r="AK590" s="327" t="s">
        <v>98</v>
      </c>
      <c r="AL590" s="328" t="s">
        <v>98</v>
      </c>
      <c r="AM590" s="329" t="s">
        <v>98</v>
      </c>
      <c r="AN590" s="330" t="s">
        <v>97</v>
      </c>
      <c r="AO590" s="328" t="s">
        <v>97</v>
      </c>
      <c r="AP590" s="329" t="s">
        <v>97</v>
      </c>
      <c r="AQ590" s="330">
        <v>6</v>
      </c>
      <c r="AR590" s="328">
        <v>22</v>
      </c>
      <c r="AS590" s="328">
        <v>127</v>
      </c>
      <c r="AT590" s="328">
        <v>45</v>
      </c>
      <c r="AU590" s="331">
        <v>8</v>
      </c>
      <c r="AV590" s="391">
        <f t="shared" si="213"/>
        <v>2</v>
      </c>
      <c r="AW590" s="404"/>
      <c r="AX590" s="404"/>
      <c r="AY590" s="404"/>
      <c r="AZ590" s="404"/>
      <c r="BA590" s="404">
        <v>1</v>
      </c>
      <c r="BB590" s="404"/>
      <c r="BC590" s="404"/>
      <c r="BD590" s="404"/>
      <c r="BE590" s="405">
        <v>1</v>
      </c>
      <c r="BF590" s="117"/>
    </row>
    <row r="591" spans="1:58" ht="32.25" thickBot="1" x14ac:dyDescent="0.3">
      <c r="A591" s="1343"/>
      <c r="B591" s="1577"/>
      <c r="C591" s="1610"/>
      <c r="D591" s="1657" t="s">
        <v>491</v>
      </c>
      <c r="E591" s="1302"/>
      <c r="F591" s="1305"/>
      <c r="G591" s="851">
        <f t="shared" si="215"/>
        <v>0</v>
      </c>
      <c r="H591" s="160">
        <f t="shared" si="211"/>
        <v>0</v>
      </c>
      <c r="I591" s="92"/>
      <c r="J591" s="92"/>
      <c r="K591" s="92"/>
      <c r="L591" s="101"/>
      <c r="M591" s="210">
        <f t="shared" si="212"/>
        <v>0</v>
      </c>
      <c r="N591" s="1039"/>
      <c r="O591" s="1039"/>
      <c r="P591" s="1039"/>
      <c r="Q591" s="1039"/>
      <c r="R591" s="1040"/>
      <c r="S591" s="1041"/>
      <c r="T591" s="1041"/>
      <c r="U591" s="1041"/>
      <c r="V591" s="1030"/>
      <c r="W591" s="1030"/>
      <c r="X591" s="1034"/>
      <c r="Y591" s="1032"/>
      <c r="Z591" s="1034"/>
      <c r="AA591" s="1019"/>
      <c r="AB591" s="837"/>
      <c r="AC591" s="837"/>
      <c r="AD591" s="837"/>
      <c r="AE591" s="837"/>
      <c r="AF591" s="838"/>
      <c r="AG591" s="1049"/>
      <c r="AH591" s="1050"/>
      <c r="AI591" s="831"/>
      <c r="AJ591" s="393">
        <f>SUM(AQ591:AU591)</f>
        <v>0</v>
      </c>
      <c r="AK591" s="345" t="s">
        <v>97</v>
      </c>
      <c r="AL591" s="97" t="s">
        <v>97</v>
      </c>
      <c r="AM591" s="98" t="s">
        <v>97</v>
      </c>
      <c r="AN591" s="99" t="s">
        <v>97</v>
      </c>
      <c r="AO591" s="97" t="s">
        <v>98</v>
      </c>
      <c r="AP591" s="98" t="s">
        <v>98</v>
      </c>
      <c r="AQ591" s="100"/>
      <c r="AR591" s="92"/>
      <c r="AS591" s="92"/>
      <c r="AT591" s="92"/>
      <c r="AU591" s="93"/>
      <c r="AV591" s="168">
        <f t="shared" si="213"/>
        <v>0</v>
      </c>
      <c r="AW591" s="404"/>
      <c r="AX591" s="404"/>
      <c r="AY591" s="404"/>
      <c r="AZ591" s="404"/>
      <c r="BA591" s="404"/>
      <c r="BB591" s="404"/>
      <c r="BC591" s="404"/>
      <c r="BD591" s="404"/>
      <c r="BE591" s="405"/>
      <c r="BF591" s="117"/>
    </row>
    <row r="592" spans="1:58" ht="32.25" thickBot="1" x14ac:dyDescent="0.3">
      <c r="A592" s="1343"/>
      <c r="B592" s="1565" t="s">
        <v>311</v>
      </c>
      <c r="C592" s="1608">
        <v>41973328</v>
      </c>
      <c r="D592" s="709" t="s">
        <v>485</v>
      </c>
      <c r="E592" s="1300">
        <v>200</v>
      </c>
      <c r="F592" s="1303">
        <f t="shared" ref="F592" si="217">E592-SUM(M592:M596)</f>
        <v>85</v>
      </c>
      <c r="G592" s="852">
        <f t="shared" si="215"/>
        <v>0</v>
      </c>
      <c r="H592" s="147">
        <f t="shared" si="211"/>
        <v>0</v>
      </c>
      <c r="I592" s="72"/>
      <c r="J592" s="72"/>
      <c r="K592" s="72"/>
      <c r="L592" s="75"/>
      <c r="M592" s="199">
        <f t="shared" si="212"/>
        <v>0</v>
      </c>
      <c r="N592" s="1020"/>
      <c r="O592" s="1020"/>
      <c r="P592" s="1020"/>
      <c r="Q592" s="1020"/>
      <c r="R592" s="1024"/>
      <c r="S592" s="1051"/>
      <c r="T592" s="1051"/>
      <c r="U592" s="1051"/>
      <c r="V592" s="1020"/>
      <c r="W592" s="1020"/>
      <c r="X592" s="1024"/>
      <c r="Y592" s="1022"/>
      <c r="Z592" s="1024"/>
      <c r="AA592" s="1045"/>
      <c r="AB592" s="835"/>
      <c r="AC592" s="835"/>
      <c r="AD592" s="835"/>
      <c r="AE592" s="835"/>
      <c r="AF592" s="836"/>
      <c r="AG592" s="1045"/>
      <c r="AH592" s="1046"/>
      <c r="AI592" s="143"/>
      <c r="AJ592" s="151">
        <f>SUM(AN592:AP592)</f>
        <v>0</v>
      </c>
      <c r="AK592" s="76" t="s">
        <v>97</v>
      </c>
      <c r="AL592" s="77" t="s">
        <v>97</v>
      </c>
      <c r="AM592" s="78" t="s">
        <v>97</v>
      </c>
      <c r="AN592" s="74"/>
      <c r="AO592" s="72"/>
      <c r="AP592" s="73"/>
      <c r="AQ592" s="79" t="s">
        <v>97</v>
      </c>
      <c r="AR592" s="77" t="s">
        <v>97</v>
      </c>
      <c r="AS592" s="77" t="s">
        <v>97</v>
      </c>
      <c r="AT592" s="77" t="s">
        <v>97</v>
      </c>
      <c r="AU592" s="78" t="s">
        <v>97</v>
      </c>
      <c r="AV592" s="152">
        <f t="shared" si="213"/>
        <v>0</v>
      </c>
      <c r="AW592" s="120"/>
      <c r="AX592" s="120"/>
      <c r="AY592" s="120"/>
      <c r="AZ592" s="120"/>
      <c r="BA592" s="120"/>
      <c r="BB592" s="120"/>
      <c r="BC592" s="120"/>
      <c r="BD592" s="120"/>
      <c r="BE592" s="121"/>
      <c r="BF592" s="117"/>
    </row>
    <row r="593" spans="1:58" ht="48" thickBot="1" x14ac:dyDescent="0.3">
      <c r="A593" s="1343"/>
      <c r="B593" s="1567"/>
      <c r="C593" s="1609"/>
      <c r="D593" s="710" t="s">
        <v>490</v>
      </c>
      <c r="E593" s="1301"/>
      <c r="F593" s="1304"/>
      <c r="G593" s="850">
        <f t="shared" si="215"/>
        <v>0</v>
      </c>
      <c r="H593" s="402">
        <f t="shared" si="211"/>
        <v>0</v>
      </c>
      <c r="I593" s="319"/>
      <c r="J593" s="319"/>
      <c r="K593" s="319"/>
      <c r="L593" s="338"/>
      <c r="M593" s="750">
        <f t="shared" si="212"/>
        <v>0</v>
      </c>
      <c r="N593" s="1030"/>
      <c r="O593" s="1030"/>
      <c r="P593" s="1030"/>
      <c r="Q593" s="1030"/>
      <c r="R593" s="1034"/>
      <c r="S593" s="1025"/>
      <c r="T593" s="1025"/>
      <c r="U593" s="1025"/>
      <c r="V593" s="1044"/>
      <c r="W593" s="1044"/>
      <c r="X593" s="1026"/>
      <c r="Y593" s="1047"/>
      <c r="Z593" s="1026"/>
      <c r="AA593" s="1027"/>
      <c r="AB593" s="1028"/>
      <c r="AC593" s="1028"/>
      <c r="AD593" s="1028"/>
      <c r="AE593" s="1028"/>
      <c r="AF593" s="1029"/>
      <c r="AG593" s="1019"/>
      <c r="AH593" s="1048"/>
      <c r="AI593" s="337"/>
      <c r="AJ593" s="390">
        <f>SUM(AN593:AP593)</f>
        <v>0</v>
      </c>
      <c r="AK593" s="327" t="s">
        <v>98</v>
      </c>
      <c r="AL593" s="328" t="s">
        <v>98</v>
      </c>
      <c r="AM593" s="329" t="s">
        <v>98</v>
      </c>
      <c r="AN593" s="330"/>
      <c r="AO593" s="328"/>
      <c r="AP593" s="329"/>
      <c r="AQ593" s="330" t="s">
        <v>97</v>
      </c>
      <c r="AR593" s="328" t="s">
        <v>97</v>
      </c>
      <c r="AS593" s="328" t="s">
        <v>97</v>
      </c>
      <c r="AT593" s="328" t="s">
        <v>97</v>
      </c>
      <c r="AU593" s="329" t="s">
        <v>97</v>
      </c>
      <c r="AV593" s="152">
        <f t="shared" si="213"/>
        <v>0</v>
      </c>
      <c r="AW593" s="167"/>
      <c r="AX593" s="167"/>
      <c r="AY593" s="167"/>
      <c r="AZ593" s="167"/>
      <c r="BA593" s="167"/>
      <c r="BB593" s="167"/>
      <c r="BC593" s="167"/>
      <c r="BD593" s="167"/>
      <c r="BE593" s="130"/>
      <c r="BF593" s="117"/>
    </row>
    <row r="594" spans="1:58" ht="31.5" x14ac:dyDescent="0.25">
      <c r="A594" s="1343"/>
      <c r="B594" s="1567"/>
      <c r="C594" s="1609"/>
      <c r="D594" s="710" t="s">
        <v>486</v>
      </c>
      <c r="E594" s="1301"/>
      <c r="F594" s="1304"/>
      <c r="G594" s="850">
        <f t="shared" si="215"/>
        <v>0</v>
      </c>
      <c r="H594" s="402">
        <f t="shared" si="211"/>
        <v>0</v>
      </c>
      <c r="I594" s="319"/>
      <c r="J594" s="319"/>
      <c r="K594" s="319"/>
      <c r="L594" s="338"/>
      <c r="M594" s="750">
        <f t="shared" si="212"/>
        <v>0</v>
      </c>
      <c r="N594" s="1030"/>
      <c r="O594" s="1030"/>
      <c r="P594" s="1030"/>
      <c r="Q594" s="1030"/>
      <c r="R594" s="1034"/>
      <c r="S594" s="1025"/>
      <c r="T594" s="1025"/>
      <c r="U594" s="1025"/>
      <c r="V594" s="1044"/>
      <c r="W594" s="1044"/>
      <c r="X594" s="1026"/>
      <c r="Y594" s="1047"/>
      <c r="Z594" s="1026"/>
      <c r="AA594" s="1027"/>
      <c r="AB594" s="1028"/>
      <c r="AC594" s="1028"/>
      <c r="AD594" s="1028"/>
      <c r="AE594" s="1028"/>
      <c r="AF594" s="1029"/>
      <c r="AG594" s="1019"/>
      <c r="AH594" s="1048"/>
      <c r="AI594" s="337"/>
      <c r="AJ594" s="390">
        <f>SUM(AK594:AM594)</f>
        <v>0</v>
      </c>
      <c r="AK594" s="327"/>
      <c r="AL594" s="328"/>
      <c r="AM594" s="329"/>
      <c r="AN594" s="330" t="s">
        <v>97</v>
      </c>
      <c r="AO594" s="328" t="s">
        <v>97</v>
      </c>
      <c r="AP594" s="329" t="s">
        <v>97</v>
      </c>
      <c r="AQ594" s="330" t="s">
        <v>97</v>
      </c>
      <c r="AR594" s="328" t="s">
        <v>97</v>
      </c>
      <c r="AS594" s="328" t="s">
        <v>97</v>
      </c>
      <c r="AT594" s="328" t="s">
        <v>97</v>
      </c>
      <c r="AU594" s="329" t="s">
        <v>97</v>
      </c>
      <c r="AV594" s="152">
        <f t="shared" si="213"/>
        <v>0</v>
      </c>
      <c r="AW594" s="167"/>
      <c r="AX594" s="167"/>
      <c r="AY594" s="167"/>
      <c r="AZ594" s="167"/>
      <c r="BA594" s="167"/>
      <c r="BB594" s="167"/>
      <c r="BC594" s="167"/>
      <c r="BD594" s="167"/>
      <c r="BE594" s="130"/>
      <c r="BF594" s="117"/>
    </row>
    <row r="595" spans="1:58" ht="32.25" thickBot="1" x14ac:dyDescent="0.3">
      <c r="A595" s="1343"/>
      <c r="B595" s="1567"/>
      <c r="C595" s="1609"/>
      <c r="D595" s="710" t="s">
        <v>15</v>
      </c>
      <c r="E595" s="1301"/>
      <c r="F595" s="1304"/>
      <c r="G595" s="850">
        <f t="shared" si="215"/>
        <v>126</v>
      </c>
      <c r="H595" s="402">
        <f t="shared" si="211"/>
        <v>51</v>
      </c>
      <c r="I595" s="319">
        <v>7</v>
      </c>
      <c r="J595" s="319">
        <v>44</v>
      </c>
      <c r="K595" s="319"/>
      <c r="L595" s="338"/>
      <c r="M595" s="750">
        <v>115</v>
      </c>
      <c r="N595" s="1030"/>
      <c r="O595" s="1030"/>
      <c r="P595" s="1030"/>
      <c r="Q595" s="1030"/>
      <c r="R595" s="1031">
        <v>115</v>
      </c>
      <c r="S595" s="1032">
        <v>56</v>
      </c>
      <c r="T595" s="1030"/>
      <c r="U595" s="1030"/>
      <c r="V595" s="1030">
        <v>49</v>
      </c>
      <c r="W595" s="1030">
        <v>10</v>
      </c>
      <c r="X595" s="1034"/>
      <c r="Y595" s="1025">
        <v>98</v>
      </c>
      <c r="Z595" s="1026">
        <v>17</v>
      </c>
      <c r="AA595" s="1027"/>
      <c r="AB595" s="1028">
        <v>49</v>
      </c>
      <c r="AC595" s="1028">
        <v>48</v>
      </c>
      <c r="AD595" s="1028"/>
      <c r="AE595" s="1028"/>
      <c r="AF595" s="1029">
        <v>4</v>
      </c>
      <c r="AG595" s="1019">
        <v>41.99</v>
      </c>
      <c r="AH595" s="838">
        <v>22.36</v>
      </c>
      <c r="AI595" s="325">
        <v>102.88</v>
      </c>
      <c r="AJ595" s="390">
        <f>SUM(AQ595:AU595)</f>
        <v>116</v>
      </c>
      <c r="AK595" s="327" t="s">
        <v>97</v>
      </c>
      <c r="AL595" s="328" t="s">
        <v>97</v>
      </c>
      <c r="AM595" s="329" t="s">
        <v>97</v>
      </c>
      <c r="AN595" s="330" t="s">
        <v>97</v>
      </c>
      <c r="AO595" s="328" t="s">
        <v>98</v>
      </c>
      <c r="AP595" s="327" t="s">
        <v>98</v>
      </c>
      <c r="AQ595" s="330">
        <v>19</v>
      </c>
      <c r="AR595" s="328">
        <v>18</v>
      </c>
      <c r="AS595" s="328">
        <v>46</v>
      </c>
      <c r="AT595" s="328">
        <v>27</v>
      </c>
      <c r="AU595" s="331">
        <v>6</v>
      </c>
      <c r="AV595" s="391">
        <v>11</v>
      </c>
      <c r="AW595" s="404"/>
      <c r="AX595" s="404"/>
      <c r="AY595" s="404"/>
      <c r="AZ595" s="404"/>
      <c r="BA595" s="404">
        <v>10</v>
      </c>
      <c r="BB595" s="404"/>
      <c r="BC595" s="404"/>
      <c r="BD595" s="404">
        <v>1</v>
      </c>
      <c r="BE595" s="405"/>
      <c r="BF595" s="117"/>
    </row>
    <row r="596" spans="1:58" ht="32.25" thickBot="1" x14ac:dyDescent="0.3">
      <c r="A596" s="1343"/>
      <c r="B596" s="1577"/>
      <c r="C596" s="1610"/>
      <c r="D596" s="711" t="s">
        <v>491</v>
      </c>
      <c r="E596" s="1302"/>
      <c r="F596" s="1305"/>
      <c r="G596" s="851">
        <f t="shared" si="215"/>
        <v>0</v>
      </c>
      <c r="H596" s="160">
        <f t="shared" si="211"/>
        <v>0</v>
      </c>
      <c r="I596" s="92"/>
      <c r="J596" s="92"/>
      <c r="K596" s="92"/>
      <c r="L596" s="101"/>
      <c r="M596" s="210">
        <f t="shared" si="212"/>
        <v>0</v>
      </c>
      <c r="N596" s="1039"/>
      <c r="O596" s="1039"/>
      <c r="P596" s="1039"/>
      <c r="Q596" s="1039"/>
      <c r="R596" s="1040"/>
      <c r="S596" s="1052"/>
      <c r="T596" s="1052"/>
      <c r="U596" s="1052"/>
      <c r="V596" s="1039"/>
      <c r="W596" s="1039"/>
      <c r="X596" s="1040"/>
      <c r="Y596" s="1038"/>
      <c r="Z596" s="1040"/>
      <c r="AA596" s="1049"/>
      <c r="AB596" s="839"/>
      <c r="AC596" s="839"/>
      <c r="AD596" s="839"/>
      <c r="AE596" s="839"/>
      <c r="AF596" s="840"/>
      <c r="AG596" s="1049"/>
      <c r="AH596" s="1050"/>
      <c r="AI596" s="832"/>
      <c r="AJ596" s="170">
        <f>SUM(AQ596:AU596)</f>
        <v>0</v>
      </c>
      <c r="AK596" s="345" t="s">
        <v>97</v>
      </c>
      <c r="AL596" s="97" t="s">
        <v>97</v>
      </c>
      <c r="AM596" s="98" t="s">
        <v>97</v>
      </c>
      <c r="AN596" s="99" t="s">
        <v>97</v>
      </c>
      <c r="AO596" s="97" t="s">
        <v>98</v>
      </c>
      <c r="AP596" s="98" t="s">
        <v>98</v>
      </c>
      <c r="AQ596" s="100"/>
      <c r="AR596" s="92"/>
      <c r="AS596" s="92"/>
      <c r="AT596" s="92"/>
      <c r="AU596" s="93"/>
      <c r="AV596" s="171">
        <f t="shared" si="213"/>
        <v>0</v>
      </c>
      <c r="AW596" s="128"/>
      <c r="AX596" s="128"/>
      <c r="AY596" s="128"/>
      <c r="AZ596" s="128"/>
      <c r="BA596" s="128"/>
      <c r="BB596" s="128"/>
      <c r="BC596" s="128"/>
      <c r="BD596" s="128"/>
      <c r="BE596" s="129"/>
      <c r="BF596" s="117"/>
    </row>
    <row r="597" spans="1:58" ht="32.25" thickBot="1" x14ac:dyDescent="0.3">
      <c r="A597" s="1343"/>
      <c r="B597" s="1565" t="s">
        <v>734</v>
      </c>
      <c r="C597" s="1608" t="s">
        <v>548</v>
      </c>
      <c r="D597" s="709" t="s">
        <v>485</v>
      </c>
      <c r="E597" s="1300">
        <v>80</v>
      </c>
      <c r="F597" s="1303">
        <f t="shared" ref="F597" si="218">E597-SUM(M597:M601)</f>
        <v>4</v>
      </c>
      <c r="G597" s="852">
        <f t="shared" si="215"/>
        <v>0</v>
      </c>
      <c r="H597" s="147">
        <f t="shared" si="211"/>
        <v>0</v>
      </c>
      <c r="I597" s="72"/>
      <c r="J597" s="72"/>
      <c r="K597" s="72"/>
      <c r="L597" s="75"/>
      <c r="M597" s="199">
        <f t="shared" si="212"/>
        <v>0</v>
      </c>
      <c r="N597" s="1020"/>
      <c r="O597" s="1020"/>
      <c r="P597" s="1020"/>
      <c r="Q597" s="1020"/>
      <c r="R597" s="1024"/>
      <c r="S597" s="1051"/>
      <c r="T597" s="1051"/>
      <c r="U597" s="1051"/>
      <c r="V597" s="1020"/>
      <c r="W597" s="1020"/>
      <c r="X597" s="1024"/>
      <c r="Y597" s="1022"/>
      <c r="Z597" s="1024"/>
      <c r="AA597" s="1045"/>
      <c r="AB597" s="835"/>
      <c r="AC597" s="835"/>
      <c r="AD597" s="835"/>
      <c r="AE597" s="835"/>
      <c r="AF597" s="836"/>
      <c r="AG597" s="1045"/>
      <c r="AH597" s="1046"/>
      <c r="AI597" s="143"/>
      <c r="AJ597" s="151">
        <f>SUM(AN597:AP597)</f>
        <v>0</v>
      </c>
      <c r="AK597" s="76" t="s">
        <v>97</v>
      </c>
      <c r="AL597" s="77" t="s">
        <v>97</v>
      </c>
      <c r="AM597" s="78" t="s">
        <v>97</v>
      </c>
      <c r="AN597" s="74"/>
      <c r="AO597" s="72"/>
      <c r="AP597" s="73"/>
      <c r="AQ597" s="79" t="s">
        <v>97</v>
      </c>
      <c r="AR597" s="77" t="s">
        <v>97</v>
      </c>
      <c r="AS597" s="77" t="s">
        <v>97</v>
      </c>
      <c r="AT597" s="77" t="s">
        <v>97</v>
      </c>
      <c r="AU597" s="78" t="s">
        <v>97</v>
      </c>
      <c r="AV597" s="152">
        <f t="shared" ref="AV597:AV621" si="219">SUM(AW597:BE597)</f>
        <v>0</v>
      </c>
      <c r="AW597" s="120"/>
      <c r="AX597" s="120"/>
      <c r="AY597" s="120"/>
      <c r="AZ597" s="120"/>
      <c r="BA597" s="120"/>
      <c r="BB597" s="120"/>
      <c r="BC597" s="120"/>
      <c r="BD597" s="120"/>
      <c r="BE597" s="121"/>
      <c r="BF597" s="117"/>
    </row>
    <row r="598" spans="1:58" ht="48" thickBot="1" x14ac:dyDescent="0.3">
      <c r="A598" s="1343"/>
      <c r="B598" s="1567"/>
      <c r="C598" s="1609"/>
      <c r="D598" s="710" t="s">
        <v>490</v>
      </c>
      <c r="E598" s="1301"/>
      <c r="F598" s="1304"/>
      <c r="G598" s="850">
        <f t="shared" si="215"/>
        <v>0</v>
      </c>
      <c r="H598" s="402">
        <f t="shared" si="211"/>
        <v>0</v>
      </c>
      <c r="I598" s="319"/>
      <c r="J598" s="319"/>
      <c r="K598" s="319"/>
      <c r="L598" s="338"/>
      <c r="M598" s="750">
        <f t="shared" si="212"/>
        <v>0</v>
      </c>
      <c r="N598" s="1030"/>
      <c r="O598" s="1030"/>
      <c r="P598" s="1030"/>
      <c r="Q598" s="1030"/>
      <c r="R598" s="1034"/>
      <c r="S598" s="1025"/>
      <c r="T598" s="1025"/>
      <c r="U598" s="1025"/>
      <c r="V598" s="1044"/>
      <c r="W598" s="1044"/>
      <c r="X598" s="1026"/>
      <c r="Y598" s="1047"/>
      <c r="Z598" s="1026"/>
      <c r="AA598" s="1027"/>
      <c r="AB598" s="1028"/>
      <c r="AC598" s="1028"/>
      <c r="AD598" s="1028"/>
      <c r="AE598" s="1028"/>
      <c r="AF598" s="1029"/>
      <c r="AG598" s="1019"/>
      <c r="AH598" s="1048"/>
      <c r="AI598" s="337"/>
      <c r="AJ598" s="390">
        <f>SUM(AN598:AP598)</f>
        <v>0</v>
      </c>
      <c r="AK598" s="327" t="s">
        <v>98</v>
      </c>
      <c r="AL598" s="328" t="s">
        <v>98</v>
      </c>
      <c r="AM598" s="329" t="s">
        <v>98</v>
      </c>
      <c r="AN598" s="330"/>
      <c r="AO598" s="328"/>
      <c r="AP598" s="329"/>
      <c r="AQ598" s="330" t="s">
        <v>97</v>
      </c>
      <c r="AR598" s="328" t="s">
        <v>97</v>
      </c>
      <c r="AS598" s="328" t="s">
        <v>97</v>
      </c>
      <c r="AT598" s="328" t="s">
        <v>97</v>
      </c>
      <c r="AU598" s="329" t="s">
        <v>97</v>
      </c>
      <c r="AV598" s="152">
        <f t="shared" si="219"/>
        <v>0</v>
      </c>
      <c r="AW598" s="167"/>
      <c r="AX598" s="167"/>
      <c r="AY598" s="167"/>
      <c r="AZ598" s="167"/>
      <c r="BA598" s="167"/>
      <c r="BB598" s="167"/>
      <c r="BC598" s="167"/>
      <c r="BD598" s="167"/>
      <c r="BE598" s="130"/>
      <c r="BF598" s="117"/>
    </row>
    <row r="599" spans="1:58" ht="31.5" x14ac:dyDescent="0.25">
      <c r="A599" s="1343"/>
      <c r="B599" s="1567"/>
      <c r="C599" s="1609"/>
      <c r="D599" s="710" t="s">
        <v>486</v>
      </c>
      <c r="E599" s="1301"/>
      <c r="F599" s="1304"/>
      <c r="G599" s="850">
        <f t="shared" si="215"/>
        <v>0</v>
      </c>
      <c r="H599" s="402">
        <f t="shared" si="211"/>
        <v>0</v>
      </c>
      <c r="I599" s="319"/>
      <c r="J599" s="319"/>
      <c r="K599" s="319"/>
      <c r="L599" s="338"/>
      <c r="M599" s="750">
        <f t="shared" si="212"/>
        <v>0</v>
      </c>
      <c r="N599" s="1030"/>
      <c r="O599" s="1030"/>
      <c r="P599" s="1030"/>
      <c r="Q599" s="1030"/>
      <c r="R599" s="1034"/>
      <c r="S599" s="1025"/>
      <c r="T599" s="1025"/>
      <c r="U599" s="1025"/>
      <c r="V599" s="1044"/>
      <c r="W599" s="1044"/>
      <c r="X599" s="1026"/>
      <c r="Y599" s="1047"/>
      <c r="Z599" s="1026"/>
      <c r="AA599" s="1027"/>
      <c r="AB599" s="1028"/>
      <c r="AC599" s="1028"/>
      <c r="AD599" s="1028"/>
      <c r="AE599" s="1028"/>
      <c r="AF599" s="1029"/>
      <c r="AG599" s="1019"/>
      <c r="AH599" s="1048"/>
      <c r="AI599" s="337"/>
      <c r="AJ599" s="390">
        <f>SUM(AK599:AM599)</f>
        <v>0</v>
      </c>
      <c r="AK599" s="327"/>
      <c r="AL599" s="328"/>
      <c r="AM599" s="329"/>
      <c r="AN599" s="330" t="s">
        <v>97</v>
      </c>
      <c r="AO599" s="328" t="s">
        <v>97</v>
      </c>
      <c r="AP599" s="329" t="s">
        <v>97</v>
      </c>
      <c r="AQ599" s="330" t="s">
        <v>97</v>
      </c>
      <c r="AR599" s="328" t="s">
        <v>97</v>
      </c>
      <c r="AS599" s="328" t="s">
        <v>97</v>
      </c>
      <c r="AT599" s="328" t="s">
        <v>97</v>
      </c>
      <c r="AU599" s="329" t="s">
        <v>97</v>
      </c>
      <c r="AV599" s="152">
        <f t="shared" si="219"/>
        <v>0</v>
      </c>
      <c r="AW599" s="167"/>
      <c r="AX599" s="167"/>
      <c r="AY599" s="167"/>
      <c r="AZ599" s="167"/>
      <c r="BA599" s="167"/>
      <c r="BB599" s="167"/>
      <c r="BC599" s="167"/>
      <c r="BD599" s="167"/>
      <c r="BE599" s="130"/>
      <c r="BF599" s="117"/>
    </row>
    <row r="600" spans="1:58" ht="32.25" thickBot="1" x14ac:dyDescent="0.3">
      <c r="A600" s="1343"/>
      <c r="B600" s="1567"/>
      <c r="C600" s="1609"/>
      <c r="D600" s="710" t="s">
        <v>15</v>
      </c>
      <c r="E600" s="1301"/>
      <c r="F600" s="1304"/>
      <c r="G600" s="850">
        <f t="shared" si="215"/>
        <v>79</v>
      </c>
      <c r="H600" s="402">
        <f t="shared" si="211"/>
        <v>0</v>
      </c>
      <c r="I600" s="319">
        <v>0</v>
      </c>
      <c r="J600" s="319">
        <v>0</v>
      </c>
      <c r="K600" s="319">
        <v>0</v>
      </c>
      <c r="L600" s="338">
        <v>0</v>
      </c>
      <c r="M600" s="750">
        <f t="shared" si="212"/>
        <v>76</v>
      </c>
      <c r="N600" s="1030">
        <v>0</v>
      </c>
      <c r="O600" s="1030">
        <v>0</v>
      </c>
      <c r="P600" s="1030">
        <v>0</v>
      </c>
      <c r="Q600" s="1030">
        <v>0</v>
      </c>
      <c r="R600" s="1031">
        <v>76</v>
      </c>
      <c r="S600" s="1032">
        <v>13</v>
      </c>
      <c r="T600" s="1030">
        <v>0</v>
      </c>
      <c r="U600" s="1030">
        <v>0</v>
      </c>
      <c r="V600" s="1030">
        <v>62</v>
      </c>
      <c r="W600" s="1030">
        <v>1</v>
      </c>
      <c r="X600" s="1034">
        <v>0</v>
      </c>
      <c r="Y600" s="1025">
        <v>66</v>
      </c>
      <c r="Z600" s="1026">
        <v>10</v>
      </c>
      <c r="AA600" s="1027">
        <v>0</v>
      </c>
      <c r="AB600" s="1028">
        <v>24</v>
      </c>
      <c r="AC600" s="1028">
        <v>24</v>
      </c>
      <c r="AD600" s="1028">
        <v>0</v>
      </c>
      <c r="AE600" s="1028">
        <v>45</v>
      </c>
      <c r="AF600" s="1029">
        <v>2</v>
      </c>
      <c r="AG600" s="1019">
        <v>34</v>
      </c>
      <c r="AH600" s="838">
        <v>22</v>
      </c>
      <c r="AI600" s="325">
        <v>95</v>
      </c>
      <c r="AJ600" s="390">
        <f>SUM(AQ600:AU600)</f>
        <v>71</v>
      </c>
      <c r="AK600" s="327" t="s">
        <v>98</v>
      </c>
      <c r="AL600" s="328" t="s">
        <v>98</v>
      </c>
      <c r="AM600" s="329" t="s">
        <v>98</v>
      </c>
      <c r="AN600" s="330" t="s">
        <v>97</v>
      </c>
      <c r="AO600" s="328" t="s">
        <v>97</v>
      </c>
      <c r="AP600" s="329" t="s">
        <v>97</v>
      </c>
      <c r="AQ600" s="330">
        <v>3</v>
      </c>
      <c r="AR600" s="328">
        <v>22</v>
      </c>
      <c r="AS600" s="328">
        <v>34</v>
      </c>
      <c r="AT600" s="328">
        <v>9</v>
      </c>
      <c r="AU600" s="331">
        <v>3</v>
      </c>
      <c r="AV600" s="391">
        <f t="shared" si="219"/>
        <v>3</v>
      </c>
      <c r="AW600" s="404">
        <v>0</v>
      </c>
      <c r="AX600" s="404">
        <v>0</v>
      </c>
      <c r="AY600" s="404">
        <v>0</v>
      </c>
      <c r="AZ600" s="404">
        <v>0</v>
      </c>
      <c r="BA600" s="404">
        <v>3</v>
      </c>
      <c r="BB600" s="404">
        <v>0</v>
      </c>
      <c r="BC600" s="404">
        <v>0</v>
      </c>
      <c r="BD600" s="404">
        <v>0</v>
      </c>
      <c r="BE600" s="405">
        <v>0</v>
      </c>
      <c r="BF600" s="117"/>
    </row>
    <row r="601" spans="1:58" ht="32.25" thickBot="1" x14ac:dyDescent="0.3">
      <c r="A601" s="1343"/>
      <c r="B601" s="1588"/>
      <c r="C601" s="1620"/>
      <c r="D601" s="711" t="s">
        <v>491</v>
      </c>
      <c r="E601" s="1302"/>
      <c r="F601" s="1305"/>
      <c r="G601" s="851">
        <f t="shared" si="215"/>
        <v>0</v>
      </c>
      <c r="H601" s="160">
        <f t="shared" si="211"/>
        <v>0</v>
      </c>
      <c r="I601" s="92"/>
      <c r="J601" s="92"/>
      <c r="K601" s="92"/>
      <c r="L601" s="101"/>
      <c r="M601" s="210">
        <f t="shared" si="212"/>
        <v>0</v>
      </c>
      <c r="N601" s="1039"/>
      <c r="O601" s="1039"/>
      <c r="P601" s="1039"/>
      <c r="Q601" s="1039"/>
      <c r="R601" s="1040"/>
      <c r="S601" s="1052"/>
      <c r="T601" s="1052"/>
      <c r="U601" s="1052"/>
      <c r="V601" s="1039"/>
      <c r="W601" s="1039"/>
      <c r="X601" s="1040"/>
      <c r="Y601" s="1038"/>
      <c r="Z601" s="1040"/>
      <c r="AA601" s="1049"/>
      <c r="AB601" s="839"/>
      <c r="AC601" s="839"/>
      <c r="AD601" s="839"/>
      <c r="AE601" s="839"/>
      <c r="AF601" s="840"/>
      <c r="AG601" s="1049"/>
      <c r="AH601" s="1050"/>
      <c r="AI601" s="832"/>
      <c r="AJ601" s="170">
        <f>SUM(AQ601:AU601)</f>
        <v>0</v>
      </c>
      <c r="AK601" s="345" t="s">
        <v>97</v>
      </c>
      <c r="AL601" s="97" t="s">
        <v>97</v>
      </c>
      <c r="AM601" s="98" t="s">
        <v>97</v>
      </c>
      <c r="AN601" s="99" t="s">
        <v>97</v>
      </c>
      <c r="AO601" s="97" t="s">
        <v>98</v>
      </c>
      <c r="AP601" s="98" t="s">
        <v>98</v>
      </c>
      <c r="AQ601" s="100"/>
      <c r="AR601" s="92"/>
      <c r="AS601" s="92"/>
      <c r="AT601" s="92"/>
      <c r="AU601" s="93"/>
      <c r="AV601" s="171">
        <f t="shared" si="219"/>
        <v>0</v>
      </c>
      <c r="AW601" s="128"/>
      <c r="AX601" s="128"/>
      <c r="AY601" s="128"/>
      <c r="AZ601" s="128"/>
      <c r="BA601" s="128"/>
      <c r="BB601" s="128"/>
      <c r="BC601" s="128"/>
      <c r="BD601" s="128"/>
      <c r="BE601" s="129"/>
      <c r="BF601" s="117"/>
    </row>
    <row r="602" spans="1:58" ht="32.25" thickBot="1" x14ac:dyDescent="0.3">
      <c r="A602" s="1343"/>
      <c r="B602" s="1565" t="s">
        <v>736</v>
      </c>
      <c r="C602" s="1608" t="s">
        <v>549</v>
      </c>
      <c r="D602" s="709" t="s">
        <v>485</v>
      </c>
      <c r="E602" s="1300">
        <v>13</v>
      </c>
      <c r="F602" s="1303">
        <f t="shared" ref="F602" si="220">E602-SUM(M602:M606)</f>
        <v>0</v>
      </c>
      <c r="G602" s="852">
        <f t="shared" si="215"/>
        <v>0</v>
      </c>
      <c r="H602" s="147">
        <f t="shared" si="211"/>
        <v>0</v>
      </c>
      <c r="I602" s="72"/>
      <c r="J602" s="72"/>
      <c r="K602" s="72"/>
      <c r="L602" s="75"/>
      <c r="M602" s="590">
        <f t="shared" si="212"/>
        <v>0</v>
      </c>
      <c r="N602" s="1044"/>
      <c r="O602" s="1044"/>
      <c r="P602" s="1044"/>
      <c r="Q602" s="1044"/>
      <c r="R602" s="1026"/>
      <c r="S602" s="1051"/>
      <c r="T602" s="1051"/>
      <c r="U602" s="1051"/>
      <c r="V602" s="1020"/>
      <c r="W602" s="1020"/>
      <c r="X602" s="1024"/>
      <c r="Y602" s="1022"/>
      <c r="Z602" s="1024"/>
      <c r="AA602" s="1045"/>
      <c r="AB602" s="835"/>
      <c r="AC602" s="835"/>
      <c r="AD602" s="835"/>
      <c r="AE602" s="835"/>
      <c r="AF602" s="836"/>
      <c r="AG602" s="1045"/>
      <c r="AH602" s="1046"/>
      <c r="AI602" s="143"/>
      <c r="AJ602" s="151">
        <f>SUM(AN602:AP602)</f>
        <v>0</v>
      </c>
      <c r="AK602" s="76" t="s">
        <v>97</v>
      </c>
      <c r="AL602" s="77" t="s">
        <v>97</v>
      </c>
      <c r="AM602" s="78" t="s">
        <v>97</v>
      </c>
      <c r="AN602" s="74"/>
      <c r="AO602" s="72"/>
      <c r="AP602" s="73"/>
      <c r="AQ602" s="79" t="s">
        <v>97</v>
      </c>
      <c r="AR602" s="77" t="s">
        <v>97</v>
      </c>
      <c r="AS602" s="77" t="s">
        <v>97</v>
      </c>
      <c r="AT602" s="77" t="s">
        <v>97</v>
      </c>
      <c r="AU602" s="78" t="s">
        <v>97</v>
      </c>
      <c r="AV602" s="152">
        <f t="shared" si="219"/>
        <v>0</v>
      </c>
      <c r="AW602" s="120"/>
      <c r="AX602" s="120"/>
      <c r="AY602" s="120"/>
      <c r="AZ602" s="120"/>
      <c r="BA602" s="120"/>
      <c r="BB602" s="120"/>
      <c r="BC602" s="120"/>
      <c r="BD602" s="120"/>
      <c r="BE602" s="121"/>
      <c r="BF602" s="117"/>
    </row>
    <row r="603" spans="1:58" ht="48" thickBot="1" x14ac:dyDescent="0.3">
      <c r="A603" s="1343"/>
      <c r="B603" s="1567"/>
      <c r="C603" s="1609"/>
      <c r="D603" s="710" t="s">
        <v>490</v>
      </c>
      <c r="E603" s="1301"/>
      <c r="F603" s="1304"/>
      <c r="G603" s="850">
        <f t="shared" si="215"/>
        <v>0</v>
      </c>
      <c r="H603" s="402">
        <f t="shared" si="211"/>
        <v>0</v>
      </c>
      <c r="I603" s="319"/>
      <c r="J603" s="319"/>
      <c r="K603" s="319"/>
      <c r="L603" s="338"/>
      <c r="M603" s="750">
        <f t="shared" si="212"/>
        <v>0</v>
      </c>
      <c r="N603" s="1030"/>
      <c r="O603" s="1030"/>
      <c r="P603" s="1030"/>
      <c r="Q603" s="1030"/>
      <c r="R603" s="1034"/>
      <c r="S603" s="1025"/>
      <c r="T603" s="1025"/>
      <c r="U603" s="1025"/>
      <c r="V603" s="1044"/>
      <c r="W603" s="1044"/>
      <c r="X603" s="1026"/>
      <c r="Y603" s="1047"/>
      <c r="Z603" s="1026"/>
      <c r="AA603" s="1027"/>
      <c r="AB603" s="1028"/>
      <c r="AC603" s="1028"/>
      <c r="AD603" s="1028"/>
      <c r="AE603" s="1028"/>
      <c r="AF603" s="1029"/>
      <c r="AG603" s="1019"/>
      <c r="AH603" s="1048"/>
      <c r="AI603" s="337"/>
      <c r="AJ603" s="390">
        <f>SUM(AN603:AP603)</f>
        <v>0</v>
      </c>
      <c r="AK603" s="327" t="s">
        <v>98</v>
      </c>
      <c r="AL603" s="328" t="s">
        <v>98</v>
      </c>
      <c r="AM603" s="329" t="s">
        <v>98</v>
      </c>
      <c r="AN603" s="330"/>
      <c r="AO603" s="328"/>
      <c r="AP603" s="329"/>
      <c r="AQ603" s="330" t="s">
        <v>97</v>
      </c>
      <c r="AR603" s="328" t="s">
        <v>97</v>
      </c>
      <c r="AS603" s="328" t="s">
        <v>97</v>
      </c>
      <c r="AT603" s="328" t="s">
        <v>97</v>
      </c>
      <c r="AU603" s="329" t="s">
        <v>97</v>
      </c>
      <c r="AV603" s="152">
        <f t="shared" si="219"/>
        <v>0</v>
      </c>
      <c r="AW603" s="167"/>
      <c r="AX603" s="167"/>
      <c r="AY603" s="167"/>
      <c r="AZ603" s="167"/>
      <c r="BA603" s="167"/>
      <c r="BB603" s="167"/>
      <c r="BC603" s="167"/>
      <c r="BD603" s="167"/>
      <c r="BE603" s="130"/>
      <c r="BF603" s="117"/>
    </row>
    <row r="604" spans="1:58" ht="31.5" x14ac:dyDescent="0.25">
      <c r="A604" s="1343"/>
      <c r="B604" s="1567"/>
      <c r="C604" s="1609"/>
      <c r="D604" s="710" t="s">
        <v>486</v>
      </c>
      <c r="E604" s="1301"/>
      <c r="F604" s="1304"/>
      <c r="G604" s="850">
        <f t="shared" si="215"/>
        <v>0</v>
      </c>
      <c r="H604" s="402">
        <f t="shared" si="211"/>
        <v>0</v>
      </c>
      <c r="I604" s="319"/>
      <c r="J604" s="319"/>
      <c r="K604" s="319"/>
      <c r="L604" s="338"/>
      <c r="M604" s="750">
        <f t="shared" si="212"/>
        <v>0</v>
      </c>
      <c r="N604" s="1030"/>
      <c r="O604" s="1030"/>
      <c r="P604" s="1030"/>
      <c r="Q604" s="1030"/>
      <c r="R604" s="1034"/>
      <c r="S604" s="1025"/>
      <c r="T604" s="1025"/>
      <c r="U604" s="1025"/>
      <c r="V604" s="1044"/>
      <c r="W604" s="1044"/>
      <c r="X604" s="1026"/>
      <c r="Y604" s="1047"/>
      <c r="Z604" s="1026"/>
      <c r="AA604" s="1027"/>
      <c r="AB604" s="1028"/>
      <c r="AC604" s="1028"/>
      <c r="AD604" s="1028"/>
      <c r="AE604" s="1028"/>
      <c r="AF604" s="1029"/>
      <c r="AG604" s="1019"/>
      <c r="AH604" s="1048"/>
      <c r="AI604" s="337"/>
      <c r="AJ604" s="390">
        <f>SUM(AK604:AM604)</f>
        <v>0</v>
      </c>
      <c r="AK604" s="327"/>
      <c r="AL604" s="328"/>
      <c r="AM604" s="329"/>
      <c r="AN604" s="330" t="s">
        <v>97</v>
      </c>
      <c r="AO604" s="328" t="s">
        <v>97</v>
      </c>
      <c r="AP604" s="329" t="s">
        <v>97</v>
      </c>
      <c r="AQ604" s="330" t="s">
        <v>97</v>
      </c>
      <c r="AR604" s="328" t="s">
        <v>97</v>
      </c>
      <c r="AS604" s="328" t="s">
        <v>97</v>
      </c>
      <c r="AT604" s="328" t="s">
        <v>97</v>
      </c>
      <c r="AU604" s="329" t="s">
        <v>97</v>
      </c>
      <c r="AV604" s="152">
        <f t="shared" si="219"/>
        <v>0</v>
      </c>
      <c r="AW604" s="167"/>
      <c r="AX604" s="167"/>
      <c r="AY604" s="167"/>
      <c r="AZ604" s="167"/>
      <c r="BA604" s="167"/>
      <c r="BB604" s="167"/>
      <c r="BC604" s="167"/>
      <c r="BD604" s="167"/>
      <c r="BE604" s="130"/>
      <c r="BF604" s="117"/>
    </row>
    <row r="605" spans="1:58" ht="32.25" thickBot="1" x14ac:dyDescent="0.3">
      <c r="A605" s="1343"/>
      <c r="B605" s="1567"/>
      <c r="C605" s="1609"/>
      <c r="D605" s="710" t="s">
        <v>15</v>
      </c>
      <c r="E605" s="1301"/>
      <c r="F605" s="1304"/>
      <c r="G605" s="850">
        <f t="shared" si="215"/>
        <v>13</v>
      </c>
      <c r="H605" s="402">
        <f t="shared" si="211"/>
        <v>0</v>
      </c>
      <c r="I605" s="319"/>
      <c r="J605" s="319"/>
      <c r="K605" s="319"/>
      <c r="L605" s="338"/>
      <c r="M605" s="750">
        <f t="shared" si="212"/>
        <v>13</v>
      </c>
      <c r="N605" s="1030"/>
      <c r="O605" s="1030"/>
      <c r="P605" s="1030"/>
      <c r="Q605" s="1030"/>
      <c r="R605" s="1031">
        <v>13</v>
      </c>
      <c r="S605" s="1032">
        <v>1</v>
      </c>
      <c r="T605" s="1030"/>
      <c r="U605" s="1030"/>
      <c r="V605" s="1030">
        <v>12</v>
      </c>
      <c r="W605" s="1030"/>
      <c r="X605" s="1034"/>
      <c r="Y605" s="1025">
        <v>13</v>
      </c>
      <c r="Z605" s="1026"/>
      <c r="AA605" s="1027"/>
      <c r="AB605" s="1028">
        <v>8</v>
      </c>
      <c r="AC605" s="1028">
        <v>7</v>
      </c>
      <c r="AD605" s="1028"/>
      <c r="AE605" s="1028">
        <v>9</v>
      </c>
      <c r="AF605" s="1029">
        <v>1</v>
      </c>
      <c r="AG605" s="1019">
        <v>45</v>
      </c>
      <c r="AH605" s="838">
        <v>23.7</v>
      </c>
      <c r="AI605" s="325">
        <v>83.8</v>
      </c>
      <c r="AJ605" s="390">
        <f>SUM(AQ605:AU605)</f>
        <v>13</v>
      </c>
      <c r="AK605" s="327" t="s">
        <v>98</v>
      </c>
      <c r="AL605" s="328" t="s">
        <v>98</v>
      </c>
      <c r="AM605" s="329" t="s">
        <v>98</v>
      </c>
      <c r="AN605" s="330" t="s">
        <v>97</v>
      </c>
      <c r="AO605" s="328" t="s">
        <v>97</v>
      </c>
      <c r="AP605" s="329" t="s">
        <v>97</v>
      </c>
      <c r="AQ605" s="330">
        <v>5</v>
      </c>
      <c r="AR605" s="328">
        <v>2</v>
      </c>
      <c r="AS605" s="328">
        <v>2</v>
      </c>
      <c r="AT605" s="328">
        <v>3</v>
      </c>
      <c r="AU605" s="331">
        <v>1</v>
      </c>
      <c r="AV605" s="391">
        <f t="shared" si="219"/>
        <v>0</v>
      </c>
      <c r="AW605" s="404"/>
      <c r="AX605" s="404"/>
      <c r="AY605" s="404"/>
      <c r="AZ605" s="404"/>
      <c r="BA605" s="404"/>
      <c r="BB605" s="404"/>
      <c r="BC605" s="404"/>
      <c r="BD605" s="404"/>
      <c r="BE605" s="405"/>
      <c r="BF605" s="117"/>
    </row>
    <row r="606" spans="1:58" ht="32.25" thickBot="1" x14ac:dyDescent="0.3">
      <c r="A606" s="1343"/>
      <c r="B606" s="1577"/>
      <c r="C606" s="1610"/>
      <c r="D606" s="711" t="s">
        <v>491</v>
      </c>
      <c r="E606" s="1302"/>
      <c r="F606" s="1305"/>
      <c r="G606" s="851">
        <f t="shared" si="215"/>
        <v>0</v>
      </c>
      <c r="H606" s="160">
        <f t="shared" si="211"/>
        <v>0</v>
      </c>
      <c r="I606" s="92"/>
      <c r="J606" s="92"/>
      <c r="K606" s="92"/>
      <c r="L606" s="101"/>
      <c r="M606" s="210">
        <f t="shared" si="212"/>
        <v>0</v>
      </c>
      <c r="N606" s="1039"/>
      <c r="O606" s="1039"/>
      <c r="P606" s="1039"/>
      <c r="Q606" s="1039"/>
      <c r="R606" s="1040"/>
      <c r="S606" s="1052"/>
      <c r="T606" s="1052"/>
      <c r="U606" s="1052"/>
      <c r="V606" s="1039"/>
      <c r="W606" s="1039"/>
      <c r="X606" s="1040"/>
      <c r="Y606" s="1038"/>
      <c r="Z606" s="1040"/>
      <c r="AA606" s="1049"/>
      <c r="AB606" s="839"/>
      <c r="AC606" s="839"/>
      <c r="AD606" s="839"/>
      <c r="AE606" s="839"/>
      <c r="AF606" s="840"/>
      <c r="AG606" s="1049"/>
      <c r="AH606" s="1050"/>
      <c r="AI606" s="832"/>
      <c r="AJ606" s="170">
        <f>SUM(AQ606:AU606)</f>
        <v>0</v>
      </c>
      <c r="AK606" s="345" t="s">
        <v>97</v>
      </c>
      <c r="AL606" s="97" t="s">
        <v>97</v>
      </c>
      <c r="AM606" s="98" t="s">
        <v>97</v>
      </c>
      <c r="AN606" s="99" t="s">
        <v>97</v>
      </c>
      <c r="AO606" s="97" t="s">
        <v>98</v>
      </c>
      <c r="AP606" s="98" t="s">
        <v>98</v>
      </c>
      <c r="AQ606" s="100"/>
      <c r="AR606" s="92"/>
      <c r="AS606" s="92"/>
      <c r="AT606" s="92"/>
      <c r="AU606" s="93"/>
      <c r="AV606" s="171">
        <f t="shared" si="219"/>
        <v>0</v>
      </c>
      <c r="AW606" s="128"/>
      <c r="AX606" s="128"/>
      <c r="AY606" s="128"/>
      <c r="AZ606" s="128"/>
      <c r="BA606" s="128"/>
      <c r="BB606" s="128"/>
      <c r="BC606" s="128"/>
      <c r="BD606" s="128"/>
      <c r="BE606" s="129"/>
      <c r="BF606" s="117"/>
    </row>
    <row r="607" spans="1:58" ht="31.9" customHeight="1" thickBot="1" x14ac:dyDescent="0.3">
      <c r="A607" s="1343"/>
      <c r="B607" s="1565" t="s">
        <v>272</v>
      </c>
      <c r="C607" s="1608" t="s">
        <v>398</v>
      </c>
      <c r="D607" s="709" t="s">
        <v>485</v>
      </c>
      <c r="E607" s="1300">
        <v>50</v>
      </c>
      <c r="F607" s="1303">
        <f t="shared" ref="F607" si="221">E607-SUM(M607:M611)</f>
        <v>-9</v>
      </c>
      <c r="G607" s="852">
        <f t="shared" si="215"/>
        <v>0</v>
      </c>
      <c r="H607" s="147">
        <f t="shared" si="211"/>
        <v>0</v>
      </c>
      <c r="I607" s="72"/>
      <c r="J607" s="72"/>
      <c r="K607" s="72"/>
      <c r="L607" s="75"/>
      <c r="M607" s="199">
        <f t="shared" si="212"/>
        <v>0</v>
      </c>
      <c r="N607" s="1020"/>
      <c r="O607" s="1020"/>
      <c r="P607" s="1020"/>
      <c r="Q607" s="1020"/>
      <c r="R607" s="1024"/>
      <c r="S607" s="1051"/>
      <c r="T607" s="1051"/>
      <c r="U607" s="1051"/>
      <c r="V607" s="1020"/>
      <c r="W607" s="1020"/>
      <c r="X607" s="1024"/>
      <c r="Y607" s="1022"/>
      <c r="Z607" s="1024"/>
      <c r="AA607" s="1045"/>
      <c r="AB607" s="835"/>
      <c r="AC607" s="835"/>
      <c r="AD607" s="835"/>
      <c r="AE607" s="835"/>
      <c r="AF607" s="836"/>
      <c r="AG607" s="1045"/>
      <c r="AH607" s="1046"/>
      <c r="AI607" s="143"/>
      <c r="AJ607" s="151">
        <f>SUM(AN607:AP607)</f>
        <v>0</v>
      </c>
      <c r="AK607" s="76" t="s">
        <v>97</v>
      </c>
      <c r="AL607" s="77" t="s">
        <v>97</v>
      </c>
      <c r="AM607" s="78" t="s">
        <v>97</v>
      </c>
      <c r="AN607" s="74"/>
      <c r="AO607" s="72"/>
      <c r="AP607" s="73"/>
      <c r="AQ607" s="79" t="s">
        <v>97</v>
      </c>
      <c r="AR607" s="77" t="s">
        <v>97</v>
      </c>
      <c r="AS607" s="77" t="s">
        <v>97</v>
      </c>
      <c r="AT607" s="77" t="s">
        <v>97</v>
      </c>
      <c r="AU607" s="78" t="s">
        <v>97</v>
      </c>
      <c r="AV607" s="152">
        <f t="shared" si="219"/>
        <v>0</v>
      </c>
      <c r="AW607" s="120"/>
      <c r="AX607" s="120"/>
      <c r="AY607" s="120"/>
      <c r="AZ607" s="120"/>
      <c r="BA607" s="120"/>
      <c r="BB607" s="120"/>
      <c r="BC607" s="120"/>
      <c r="BD607" s="120"/>
      <c r="BE607" s="121"/>
      <c r="BF607" s="117"/>
    </row>
    <row r="608" spans="1:58" ht="48" thickBot="1" x14ac:dyDescent="0.3">
      <c r="A608" s="1343"/>
      <c r="B608" s="1567"/>
      <c r="C608" s="1609"/>
      <c r="D608" s="710" t="s">
        <v>490</v>
      </c>
      <c r="E608" s="1301"/>
      <c r="F608" s="1304"/>
      <c r="G608" s="850">
        <f t="shared" si="215"/>
        <v>0</v>
      </c>
      <c r="H608" s="402">
        <f t="shared" si="211"/>
        <v>0</v>
      </c>
      <c r="I608" s="319"/>
      <c r="J608" s="319"/>
      <c r="K608" s="319"/>
      <c r="L608" s="338"/>
      <c r="M608" s="750">
        <f t="shared" si="212"/>
        <v>0</v>
      </c>
      <c r="N608" s="1030"/>
      <c r="O608" s="1030"/>
      <c r="P608" s="1030"/>
      <c r="Q608" s="1030"/>
      <c r="R608" s="1034"/>
      <c r="S608" s="1025"/>
      <c r="T608" s="1025"/>
      <c r="U608" s="1025"/>
      <c r="V608" s="1044"/>
      <c r="W608" s="1044"/>
      <c r="X608" s="1026"/>
      <c r="Y608" s="1047"/>
      <c r="Z608" s="1026"/>
      <c r="AA608" s="1027"/>
      <c r="AB608" s="1028"/>
      <c r="AC608" s="1028"/>
      <c r="AD608" s="1028"/>
      <c r="AE608" s="1028"/>
      <c r="AF608" s="1029"/>
      <c r="AG608" s="1019"/>
      <c r="AH608" s="1048"/>
      <c r="AI608" s="337"/>
      <c r="AJ608" s="390">
        <f>SUM(AN608:AP608)</f>
        <v>0</v>
      </c>
      <c r="AK608" s="327" t="s">
        <v>98</v>
      </c>
      <c r="AL608" s="328" t="s">
        <v>98</v>
      </c>
      <c r="AM608" s="329" t="s">
        <v>98</v>
      </c>
      <c r="AN608" s="330"/>
      <c r="AO608" s="328"/>
      <c r="AP608" s="329"/>
      <c r="AQ608" s="330" t="s">
        <v>97</v>
      </c>
      <c r="AR608" s="328" t="s">
        <v>97</v>
      </c>
      <c r="AS608" s="328" t="s">
        <v>97</v>
      </c>
      <c r="AT608" s="328" t="s">
        <v>97</v>
      </c>
      <c r="AU608" s="329" t="s">
        <v>97</v>
      </c>
      <c r="AV608" s="152">
        <f t="shared" si="219"/>
        <v>0</v>
      </c>
      <c r="AW608" s="167"/>
      <c r="AX608" s="167"/>
      <c r="AY608" s="167"/>
      <c r="AZ608" s="167"/>
      <c r="BA608" s="167"/>
      <c r="BB608" s="167"/>
      <c r="BC608" s="167"/>
      <c r="BD608" s="167"/>
      <c r="BE608" s="130"/>
      <c r="BF608" s="117"/>
    </row>
    <row r="609" spans="1:58" ht="31.5" x14ac:dyDescent="0.25">
      <c r="A609" s="1343"/>
      <c r="B609" s="1567"/>
      <c r="C609" s="1609"/>
      <c r="D609" s="710" t="s">
        <v>486</v>
      </c>
      <c r="E609" s="1301"/>
      <c r="F609" s="1304"/>
      <c r="G609" s="850">
        <f t="shared" si="215"/>
        <v>0</v>
      </c>
      <c r="H609" s="402">
        <f t="shared" si="211"/>
        <v>0</v>
      </c>
      <c r="I609" s="319"/>
      <c r="J609" s="319"/>
      <c r="K609" s="319"/>
      <c r="L609" s="338"/>
      <c r="M609" s="750">
        <f t="shared" si="212"/>
        <v>0</v>
      </c>
      <c r="N609" s="1030"/>
      <c r="O609" s="1030"/>
      <c r="P609" s="1030"/>
      <c r="Q609" s="1030"/>
      <c r="R609" s="1034"/>
      <c r="S609" s="1025"/>
      <c r="T609" s="1025"/>
      <c r="U609" s="1025"/>
      <c r="V609" s="1044"/>
      <c r="W609" s="1044"/>
      <c r="X609" s="1026"/>
      <c r="Y609" s="1047"/>
      <c r="Z609" s="1026"/>
      <c r="AA609" s="1027"/>
      <c r="AB609" s="1028"/>
      <c r="AC609" s="1028"/>
      <c r="AD609" s="1028"/>
      <c r="AE609" s="1028"/>
      <c r="AF609" s="1029"/>
      <c r="AG609" s="1019"/>
      <c r="AH609" s="1048"/>
      <c r="AI609" s="337"/>
      <c r="AJ609" s="390">
        <f>SUM(AK609:AM609)</f>
        <v>0</v>
      </c>
      <c r="AK609" s="327"/>
      <c r="AL609" s="328"/>
      <c r="AM609" s="329"/>
      <c r="AN609" s="330" t="s">
        <v>97</v>
      </c>
      <c r="AO609" s="328" t="s">
        <v>97</v>
      </c>
      <c r="AP609" s="329" t="s">
        <v>97</v>
      </c>
      <c r="AQ609" s="330" t="s">
        <v>97</v>
      </c>
      <c r="AR609" s="328" t="s">
        <v>97</v>
      </c>
      <c r="AS609" s="328" t="s">
        <v>97</v>
      </c>
      <c r="AT609" s="328" t="s">
        <v>97</v>
      </c>
      <c r="AU609" s="329" t="s">
        <v>97</v>
      </c>
      <c r="AV609" s="152">
        <f t="shared" si="219"/>
        <v>0</v>
      </c>
      <c r="AW609" s="167"/>
      <c r="AX609" s="167"/>
      <c r="AY609" s="167"/>
      <c r="AZ609" s="167"/>
      <c r="BA609" s="167"/>
      <c r="BB609" s="167"/>
      <c r="BC609" s="167"/>
      <c r="BD609" s="167"/>
      <c r="BE609" s="130"/>
      <c r="BF609" s="117"/>
    </row>
    <row r="610" spans="1:58" ht="32.25" thickBot="1" x14ac:dyDescent="0.3">
      <c r="A610" s="1343"/>
      <c r="B610" s="1567"/>
      <c r="C610" s="1609"/>
      <c r="D610" s="710" t="s">
        <v>15</v>
      </c>
      <c r="E610" s="1301"/>
      <c r="F610" s="1304"/>
      <c r="G610" s="850">
        <f t="shared" si="215"/>
        <v>59</v>
      </c>
      <c r="H610" s="402">
        <f t="shared" si="211"/>
        <v>8</v>
      </c>
      <c r="I610" s="319">
        <v>8</v>
      </c>
      <c r="J610" s="319"/>
      <c r="K610" s="319"/>
      <c r="L610" s="338"/>
      <c r="M610" s="750">
        <f t="shared" si="212"/>
        <v>59</v>
      </c>
      <c r="N610" s="1030"/>
      <c r="O610" s="1030"/>
      <c r="P610" s="1030"/>
      <c r="Q610" s="1030"/>
      <c r="R610" s="1031">
        <v>59</v>
      </c>
      <c r="S610" s="1032">
        <v>11</v>
      </c>
      <c r="T610" s="1030"/>
      <c r="U610" s="1030"/>
      <c r="V610" s="1030">
        <v>47</v>
      </c>
      <c r="W610" s="1030">
        <v>1</v>
      </c>
      <c r="X610" s="1034"/>
      <c r="Y610" s="1025">
        <v>56</v>
      </c>
      <c r="Z610" s="1026">
        <v>3</v>
      </c>
      <c r="AA610" s="1027"/>
      <c r="AB610" s="1028">
        <v>20</v>
      </c>
      <c r="AC610" s="1028">
        <v>18</v>
      </c>
      <c r="AD610" s="1028">
        <v>4</v>
      </c>
      <c r="AE610" s="1028">
        <v>31</v>
      </c>
      <c r="AF610" s="1029">
        <v>4</v>
      </c>
      <c r="AG610" s="1019">
        <v>43.3</v>
      </c>
      <c r="AH610" s="838">
        <v>16.899999999999999</v>
      </c>
      <c r="AI610" s="325">
        <v>107.3</v>
      </c>
      <c r="AJ610" s="390">
        <f>SUM(AQ610:AU610)</f>
        <v>48</v>
      </c>
      <c r="AK610" s="327" t="s">
        <v>98</v>
      </c>
      <c r="AL610" s="328" t="s">
        <v>98</v>
      </c>
      <c r="AM610" s="329" t="s">
        <v>98</v>
      </c>
      <c r="AN610" s="330" t="s">
        <v>97</v>
      </c>
      <c r="AO610" s="328" t="s">
        <v>97</v>
      </c>
      <c r="AP610" s="329" t="s">
        <v>97</v>
      </c>
      <c r="AQ610" s="330">
        <v>2</v>
      </c>
      <c r="AR610" s="328">
        <v>10</v>
      </c>
      <c r="AS610" s="328">
        <v>18</v>
      </c>
      <c r="AT610" s="328">
        <v>14</v>
      </c>
      <c r="AU610" s="331">
        <v>4</v>
      </c>
      <c r="AV610" s="391">
        <f t="shared" si="219"/>
        <v>0</v>
      </c>
      <c r="AW610" s="404"/>
      <c r="AX610" s="404"/>
      <c r="AY610" s="404"/>
      <c r="AZ610" s="404"/>
      <c r="BA610" s="404"/>
      <c r="BB610" s="404"/>
      <c r="BC610" s="404"/>
      <c r="BD610" s="404"/>
      <c r="BE610" s="405"/>
      <c r="BF610" s="117"/>
    </row>
    <row r="611" spans="1:58" ht="32.25" thickBot="1" x14ac:dyDescent="0.3">
      <c r="A611" s="1343"/>
      <c r="B611" s="1588"/>
      <c r="C611" s="1620"/>
      <c r="D611" s="711" t="s">
        <v>491</v>
      </c>
      <c r="E611" s="1302"/>
      <c r="F611" s="1305"/>
      <c r="G611" s="851">
        <f t="shared" si="215"/>
        <v>0</v>
      </c>
      <c r="H611" s="160">
        <f t="shared" si="211"/>
        <v>0</v>
      </c>
      <c r="I611" s="92"/>
      <c r="J611" s="92"/>
      <c r="K611" s="92"/>
      <c r="L611" s="101"/>
      <c r="M611" s="210">
        <f t="shared" si="212"/>
        <v>0</v>
      </c>
      <c r="N611" s="1039"/>
      <c r="O611" s="1039"/>
      <c r="P611" s="1039"/>
      <c r="Q611" s="1039"/>
      <c r="R611" s="1040"/>
      <c r="S611" s="1052"/>
      <c r="T611" s="1052"/>
      <c r="U611" s="1052"/>
      <c r="V611" s="1039"/>
      <c r="W611" s="1039"/>
      <c r="X611" s="1040"/>
      <c r="Y611" s="1038"/>
      <c r="Z611" s="1040"/>
      <c r="AA611" s="1049"/>
      <c r="AB611" s="839"/>
      <c r="AC611" s="839"/>
      <c r="AD611" s="839"/>
      <c r="AE611" s="839"/>
      <c r="AF611" s="840"/>
      <c r="AG611" s="1049"/>
      <c r="AH611" s="1050"/>
      <c r="AI611" s="832"/>
      <c r="AJ611" s="170">
        <f>SUM(AQ611:AU611)</f>
        <v>0</v>
      </c>
      <c r="AK611" s="345" t="s">
        <v>97</v>
      </c>
      <c r="AL611" s="97" t="s">
        <v>97</v>
      </c>
      <c r="AM611" s="98" t="s">
        <v>97</v>
      </c>
      <c r="AN611" s="99" t="s">
        <v>97</v>
      </c>
      <c r="AO611" s="97" t="s">
        <v>98</v>
      </c>
      <c r="AP611" s="98" t="s">
        <v>98</v>
      </c>
      <c r="AQ611" s="100"/>
      <c r="AR611" s="92"/>
      <c r="AS611" s="92"/>
      <c r="AT611" s="92"/>
      <c r="AU611" s="93"/>
      <c r="AV611" s="171">
        <f t="shared" si="219"/>
        <v>0</v>
      </c>
      <c r="AW611" s="128"/>
      <c r="AX611" s="128"/>
      <c r="AY611" s="128"/>
      <c r="AZ611" s="128"/>
      <c r="BA611" s="128"/>
      <c r="BB611" s="128"/>
      <c r="BC611" s="128"/>
      <c r="BD611" s="128"/>
      <c r="BE611" s="129"/>
    </row>
    <row r="612" spans="1:58" ht="32.25" thickBot="1" x14ac:dyDescent="0.3">
      <c r="A612" s="1343"/>
      <c r="B612" s="1565" t="s">
        <v>186</v>
      </c>
      <c r="C612" s="1608" t="s">
        <v>550</v>
      </c>
      <c r="D612" s="709" t="s">
        <v>485</v>
      </c>
      <c r="E612" s="1300">
        <v>60</v>
      </c>
      <c r="F612" s="1303">
        <f t="shared" ref="F612" si="222">E612-SUM(M612:M616)</f>
        <v>7</v>
      </c>
      <c r="G612" s="852">
        <f t="shared" si="215"/>
        <v>0</v>
      </c>
      <c r="H612" s="147">
        <f t="shared" si="211"/>
        <v>0</v>
      </c>
      <c r="I612" s="72"/>
      <c r="J612" s="72"/>
      <c r="K612" s="72"/>
      <c r="L612" s="75"/>
      <c r="M612" s="199">
        <f t="shared" si="212"/>
        <v>0</v>
      </c>
      <c r="N612" s="1020"/>
      <c r="O612" s="1020"/>
      <c r="P612" s="1020"/>
      <c r="Q612" s="1020"/>
      <c r="R612" s="1024"/>
      <c r="S612" s="1051"/>
      <c r="T612" s="1051"/>
      <c r="U612" s="1051"/>
      <c r="V612" s="1020"/>
      <c r="W612" s="1020"/>
      <c r="X612" s="1024"/>
      <c r="Y612" s="1022"/>
      <c r="Z612" s="1024"/>
      <c r="AA612" s="1045"/>
      <c r="AB612" s="835"/>
      <c r="AC612" s="835"/>
      <c r="AD612" s="835"/>
      <c r="AE612" s="835"/>
      <c r="AF612" s="836"/>
      <c r="AG612" s="1045"/>
      <c r="AH612" s="1046"/>
      <c r="AI612" s="143"/>
      <c r="AJ612" s="151">
        <f>SUM(AN612:AP612)</f>
        <v>0</v>
      </c>
      <c r="AK612" s="76" t="s">
        <v>97</v>
      </c>
      <c r="AL612" s="77" t="s">
        <v>97</v>
      </c>
      <c r="AM612" s="78" t="s">
        <v>97</v>
      </c>
      <c r="AN612" s="74"/>
      <c r="AO612" s="72"/>
      <c r="AP612" s="73"/>
      <c r="AQ612" s="79" t="s">
        <v>97</v>
      </c>
      <c r="AR612" s="77" t="s">
        <v>97</v>
      </c>
      <c r="AS612" s="77" t="s">
        <v>97</v>
      </c>
      <c r="AT612" s="77" t="s">
        <v>97</v>
      </c>
      <c r="AU612" s="78" t="s">
        <v>97</v>
      </c>
      <c r="AV612" s="152">
        <f t="shared" si="219"/>
        <v>0</v>
      </c>
      <c r="AW612" s="120"/>
      <c r="AX612" s="120"/>
      <c r="AY612" s="120"/>
      <c r="AZ612" s="120"/>
      <c r="BA612" s="120"/>
      <c r="BB612" s="120"/>
      <c r="BC612" s="120"/>
      <c r="BD612" s="120"/>
      <c r="BE612" s="121"/>
    </row>
    <row r="613" spans="1:58" ht="48" thickBot="1" x14ac:dyDescent="0.3">
      <c r="A613" s="1343"/>
      <c r="B613" s="1567"/>
      <c r="C613" s="1609"/>
      <c r="D613" s="710" t="s">
        <v>490</v>
      </c>
      <c r="E613" s="1301"/>
      <c r="F613" s="1304"/>
      <c r="G613" s="850">
        <f t="shared" si="215"/>
        <v>0</v>
      </c>
      <c r="H613" s="402">
        <f t="shared" si="211"/>
        <v>0</v>
      </c>
      <c r="I613" s="319"/>
      <c r="J613" s="319"/>
      <c r="K613" s="319"/>
      <c r="L613" s="338"/>
      <c r="M613" s="750">
        <f t="shared" si="212"/>
        <v>0</v>
      </c>
      <c r="N613" s="1030"/>
      <c r="O613" s="1030"/>
      <c r="P613" s="1030"/>
      <c r="Q613" s="1030"/>
      <c r="R613" s="1034"/>
      <c r="S613" s="1025"/>
      <c r="T613" s="1025"/>
      <c r="U613" s="1025"/>
      <c r="V613" s="1044"/>
      <c r="W613" s="1044"/>
      <c r="X613" s="1026"/>
      <c r="Y613" s="1047"/>
      <c r="Z613" s="1026"/>
      <c r="AA613" s="1027"/>
      <c r="AB613" s="1028"/>
      <c r="AC613" s="1028"/>
      <c r="AD613" s="1028"/>
      <c r="AE613" s="1028"/>
      <c r="AF613" s="1029"/>
      <c r="AG613" s="1019"/>
      <c r="AH613" s="1048"/>
      <c r="AI613" s="337"/>
      <c r="AJ613" s="390">
        <f>SUM(AN613:AP613)</f>
        <v>0</v>
      </c>
      <c r="AK613" s="327" t="s">
        <v>98</v>
      </c>
      <c r="AL613" s="328" t="s">
        <v>98</v>
      </c>
      <c r="AM613" s="329" t="s">
        <v>98</v>
      </c>
      <c r="AN613" s="330"/>
      <c r="AO613" s="328"/>
      <c r="AP613" s="329"/>
      <c r="AQ613" s="330" t="s">
        <v>97</v>
      </c>
      <c r="AR613" s="328" t="s">
        <v>97</v>
      </c>
      <c r="AS613" s="328" t="s">
        <v>97</v>
      </c>
      <c r="AT613" s="328" t="s">
        <v>97</v>
      </c>
      <c r="AU613" s="329" t="s">
        <v>97</v>
      </c>
      <c r="AV613" s="152">
        <f t="shared" si="219"/>
        <v>0</v>
      </c>
      <c r="AW613" s="167"/>
      <c r="AX613" s="167"/>
      <c r="AY613" s="167"/>
      <c r="AZ613" s="167"/>
      <c r="BA613" s="167"/>
      <c r="BB613" s="167"/>
      <c r="BC613" s="167"/>
      <c r="BD613" s="167"/>
      <c r="BE613" s="130"/>
    </row>
    <row r="614" spans="1:58" ht="32.25" thickBot="1" x14ac:dyDescent="0.3">
      <c r="A614" s="1343"/>
      <c r="B614" s="1567"/>
      <c r="C614" s="1609"/>
      <c r="D614" s="710" t="s">
        <v>486</v>
      </c>
      <c r="E614" s="1301"/>
      <c r="F614" s="1304"/>
      <c r="G614" s="850">
        <f t="shared" si="215"/>
        <v>0</v>
      </c>
      <c r="H614" s="402">
        <f t="shared" si="211"/>
        <v>0</v>
      </c>
      <c r="I614" s="319"/>
      <c r="J614" s="319"/>
      <c r="K614" s="319"/>
      <c r="L614" s="338"/>
      <c r="M614" s="750">
        <f t="shared" si="212"/>
        <v>0</v>
      </c>
      <c r="N614" s="1030"/>
      <c r="O614" s="1030"/>
      <c r="P614" s="1030"/>
      <c r="Q614" s="1030"/>
      <c r="R614" s="1034"/>
      <c r="S614" s="1025"/>
      <c r="T614" s="1025"/>
      <c r="U614" s="1025"/>
      <c r="V614" s="1044"/>
      <c r="W614" s="1044"/>
      <c r="X614" s="1026"/>
      <c r="Y614" s="1047"/>
      <c r="Z614" s="1026"/>
      <c r="AA614" s="1027"/>
      <c r="AB614" s="1028"/>
      <c r="AC614" s="1028"/>
      <c r="AD614" s="1028"/>
      <c r="AE614" s="1028"/>
      <c r="AF614" s="1029"/>
      <c r="AG614" s="1019"/>
      <c r="AH614" s="1048"/>
      <c r="AI614" s="337"/>
      <c r="AJ614" s="390">
        <f>SUM(AK614:AM614)</f>
        <v>0</v>
      </c>
      <c r="AK614" s="327"/>
      <c r="AL614" s="328"/>
      <c r="AM614" s="329"/>
      <c r="AN614" s="330" t="s">
        <v>97</v>
      </c>
      <c r="AO614" s="328" t="s">
        <v>97</v>
      </c>
      <c r="AP614" s="329" t="s">
        <v>97</v>
      </c>
      <c r="AQ614" s="330" t="s">
        <v>97</v>
      </c>
      <c r="AR614" s="328" t="s">
        <v>97</v>
      </c>
      <c r="AS614" s="328" t="s">
        <v>97</v>
      </c>
      <c r="AT614" s="328" t="s">
        <v>97</v>
      </c>
      <c r="AU614" s="329" t="s">
        <v>97</v>
      </c>
      <c r="AV614" s="152">
        <f t="shared" si="219"/>
        <v>0</v>
      </c>
      <c r="AW614" s="167"/>
      <c r="AX614" s="167"/>
      <c r="AY614" s="167"/>
      <c r="AZ614" s="167"/>
      <c r="BA614" s="167"/>
      <c r="BB614" s="167"/>
      <c r="BC614" s="167"/>
      <c r="BD614" s="167"/>
      <c r="BE614" s="130"/>
    </row>
    <row r="615" spans="1:58" ht="32.25" thickBot="1" x14ac:dyDescent="0.3">
      <c r="A615" s="1343"/>
      <c r="B615" s="1567"/>
      <c r="C615" s="1609"/>
      <c r="D615" s="710" t="s">
        <v>15</v>
      </c>
      <c r="E615" s="1301"/>
      <c r="F615" s="1304"/>
      <c r="G615" s="850">
        <f t="shared" si="215"/>
        <v>53</v>
      </c>
      <c r="H615" s="402">
        <f t="shared" si="211"/>
        <v>0</v>
      </c>
      <c r="I615" s="319"/>
      <c r="J615" s="319"/>
      <c r="K615" s="319"/>
      <c r="L615" s="338"/>
      <c r="M615" s="750">
        <f t="shared" si="212"/>
        <v>53</v>
      </c>
      <c r="N615" s="403">
        <v>30</v>
      </c>
      <c r="O615" s="403"/>
      <c r="P615" s="1030"/>
      <c r="Q615" s="1030"/>
      <c r="R615" s="1034">
        <v>23</v>
      </c>
      <c r="S615" s="1025">
        <v>6</v>
      </c>
      <c r="T615" s="1025"/>
      <c r="U615" s="1025"/>
      <c r="V615" s="1044">
        <v>45</v>
      </c>
      <c r="W615" s="1044">
        <v>2</v>
      </c>
      <c r="X615" s="1026"/>
      <c r="Y615" s="1047">
        <v>42</v>
      </c>
      <c r="Z615" s="1026">
        <v>11</v>
      </c>
      <c r="AA615" s="1027"/>
      <c r="AB615" s="1028">
        <v>24</v>
      </c>
      <c r="AC615" s="1028">
        <v>24</v>
      </c>
      <c r="AD615" s="1028">
        <v>4</v>
      </c>
      <c r="AE615" s="1028">
        <v>26</v>
      </c>
      <c r="AF615" s="1029">
        <v>1</v>
      </c>
      <c r="AG615" s="1019">
        <v>44</v>
      </c>
      <c r="AH615" s="1048">
        <v>22</v>
      </c>
      <c r="AI615" s="337">
        <v>96</v>
      </c>
      <c r="AJ615" s="390">
        <v>53</v>
      </c>
      <c r="AK615" s="327" t="s">
        <v>98</v>
      </c>
      <c r="AL615" s="328" t="s">
        <v>98</v>
      </c>
      <c r="AM615" s="329" t="s">
        <v>98</v>
      </c>
      <c r="AN615" s="330" t="s">
        <v>97</v>
      </c>
      <c r="AO615" s="328" t="s">
        <v>97</v>
      </c>
      <c r="AP615" s="329" t="s">
        <v>97</v>
      </c>
      <c r="AQ615" s="330">
        <v>4</v>
      </c>
      <c r="AR615" s="328">
        <v>5</v>
      </c>
      <c r="AS615" s="328">
        <v>36</v>
      </c>
      <c r="AT615" s="328">
        <v>8</v>
      </c>
      <c r="AU615" s="329"/>
      <c r="AV615" s="152">
        <f t="shared" si="219"/>
        <v>0</v>
      </c>
      <c r="AW615" s="167"/>
      <c r="AX615" s="167"/>
      <c r="AY615" s="167"/>
      <c r="AZ615" s="167"/>
      <c r="BA615" s="167"/>
      <c r="BB615" s="167"/>
      <c r="BC615" s="167"/>
      <c r="BD615" s="167"/>
      <c r="BE615" s="130"/>
    </row>
    <row r="616" spans="1:58" ht="32.25" thickBot="1" x14ac:dyDescent="0.3">
      <c r="A616" s="1343"/>
      <c r="B616" s="1577"/>
      <c r="C616" s="1610"/>
      <c r="D616" s="711" t="s">
        <v>491</v>
      </c>
      <c r="E616" s="1302"/>
      <c r="F616" s="1305"/>
      <c r="G616" s="851">
        <f t="shared" si="215"/>
        <v>0</v>
      </c>
      <c r="H616" s="160">
        <f t="shared" si="211"/>
        <v>0</v>
      </c>
      <c r="I616" s="92"/>
      <c r="J616" s="92"/>
      <c r="K616" s="92"/>
      <c r="L616" s="101"/>
      <c r="M616" s="210">
        <f t="shared" si="212"/>
        <v>0</v>
      </c>
      <c r="N616" s="1039"/>
      <c r="O616" s="1039"/>
      <c r="P616" s="1039"/>
      <c r="Q616" s="1039"/>
      <c r="R616" s="1040"/>
      <c r="S616" s="1052"/>
      <c r="T616" s="1052"/>
      <c r="U616" s="1052"/>
      <c r="V616" s="1039"/>
      <c r="W616" s="1039"/>
      <c r="X616" s="1040"/>
      <c r="Y616" s="1038"/>
      <c r="Z616" s="1040"/>
      <c r="AA616" s="1049"/>
      <c r="AB616" s="839"/>
      <c r="AC616" s="839"/>
      <c r="AD616" s="839"/>
      <c r="AE616" s="839"/>
      <c r="AF616" s="840"/>
      <c r="AG616" s="1049"/>
      <c r="AH616" s="1050"/>
      <c r="AI616" s="832"/>
      <c r="AJ616" s="170">
        <f>SUM(AQ616:AU616)</f>
        <v>0</v>
      </c>
      <c r="AK616" s="345" t="s">
        <v>97</v>
      </c>
      <c r="AL616" s="97" t="s">
        <v>97</v>
      </c>
      <c r="AM616" s="98" t="s">
        <v>97</v>
      </c>
      <c r="AN616" s="99" t="s">
        <v>97</v>
      </c>
      <c r="AO616" s="97" t="s">
        <v>98</v>
      </c>
      <c r="AP616" s="98" t="s">
        <v>98</v>
      </c>
      <c r="AQ616" s="100"/>
      <c r="AR616" s="92"/>
      <c r="AS616" s="92"/>
      <c r="AT616" s="92"/>
      <c r="AU616" s="93"/>
      <c r="AV616" s="171">
        <f t="shared" si="219"/>
        <v>0</v>
      </c>
      <c r="AW616" s="128"/>
      <c r="AX616" s="128"/>
      <c r="AY616" s="128"/>
      <c r="AZ616" s="128"/>
      <c r="BA616" s="128"/>
      <c r="BB616" s="128"/>
      <c r="BC616" s="128"/>
      <c r="BD616" s="128"/>
      <c r="BE616" s="129"/>
    </row>
    <row r="617" spans="1:58" ht="32.25" thickBot="1" x14ac:dyDescent="0.3">
      <c r="A617" s="1343"/>
      <c r="B617" s="1565" t="s">
        <v>259</v>
      </c>
      <c r="C617" s="1608" t="s">
        <v>464</v>
      </c>
      <c r="D617" s="709" t="s">
        <v>485</v>
      </c>
      <c r="E617" s="1300">
        <v>40</v>
      </c>
      <c r="F617" s="1303">
        <f t="shared" ref="F617" si="223">E617-SUM(M617:M621)</f>
        <v>29</v>
      </c>
      <c r="G617" s="852">
        <f t="shared" si="215"/>
        <v>0</v>
      </c>
      <c r="H617" s="147">
        <f t="shared" si="211"/>
        <v>0</v>
      </c>
      <c r="I617" s="72"/>
      <c r="J617" s="72"/>
      <c r="K617" s="72"/>
      <c r="L617" s="75"/>
      <c r="M617" s="199">
        <f t="shared" si="212"/>
        <v>0</v>
      </c>
      <c r="N617" s="1020"/>
      <c r="O617" s="1020"/>
      <c r="P617" s="1020"/>
      <c r="Q617" s="1020"/>
      <c r="R617" s="1024"/>
      <c r="S617" s="1051"/>
      <c r="T617" s="1051"/>
      <c r="U617" s="1051"/>
      <c r="V617" s="1020"/>
      <c r="W617" s="1020"/>
      <c r="X617" s="1024"/>
      <c r="Y617" s="1022"/>
      <c r="Z617" s="1024"/>
      <c r="AA617" s="1045"/>
      <c r="AB617" s="835"/>
      <c r="AC617" s="835"/>
      <c r="AD617" s="835"/>
      <c r="AE617" s="835"/>
      <c r="AF617" s="836"/>
      <c r="AG617" s="1045"/>
      <c r="AH617" s="1046"/>
      <c r="AI617" s="143"/>
      <c r="AJ617" s="151">
        <f>SUM(AN617:AP617)</f>
        <v>0</v>
      </c>
      <c r="AK617" s="76" t="s">
        <v>97</v>
      </c>
      <c r="AL617" s="77" t="s">
        <v>97</v>
      </c>
      <c r="AM617" s="78" t="s">
        <v>97</v>
      </c>
      <c r="AN617" s="74"/>
      <c r="AO617" s="72"/>
      <c r="AP617" s="73"/>
      <c r="AQ617" s="79" t="s">
        <v>97</v>
      </c>
      <c r="AR617" s="77" t="s">
        <v>97</v>
      </c>
      <c r="AS617" s="77" t="s">
        <v>97</v>
      </c>
      <c r="AT617" s="77" t="s">
        <v>97</v>
      </c>
      <c r="AU617" s="78" t="s">
        <v>97</v>
      </c>
      <c r="AV617" s="152">
        <f t="shared" si="219"/>
        <v>0</v>
      </c>
      <c r="AW617" s="120"/>
      <c r="AX617" s="120"/>
      <c r="AY617" s="120"/>
      <c r="AZ617" s="120"/>
      <c r="BA617" s="120"/>
      <c r="BB617" s="120"/>
      <c r="BC617" s="120"/>
      <c r="BD617" s="120"/>
      <c r="BE617" s="121"/>
    </row>
    <row r="618" spans="1:58" ht="48" thickBot="1" x14ac:dyDescent="0.3">
      <c r="A618" s="1343"/>
      <c r="B618" s="1567"/>
      <c r="C618" s="1609"/>
      <c r="D618" s="710" t="s">
        <v>490</v>
      </c>
      <c r="E618" s="1301"/>
      <c r="F618" s="1304"/>
      <c r="G618" s="850">
        <f t="shared" si="215"/>
        <v>0</v>
      </c>
      <c r="H618" s="402">
        <f t="shared" si="211"/>
        <v>0</v>
      </c>
      <c r="I618" s="319"/>
      <c r="J618" s="319"/>
      <c r="K618" s="319"/>
      <c r="L618" s="338"/>
      <c r="M618" s="750">
        <f t="shared" si="212"/>
        <v>0</v>
      </c>
      <c r="N618" s="1030"/>
      <c r="O618" s="1030"/>
      <c r="P618" s="1030"/>
      <c r="Q618" s="1030"/>
      <c r="R618" s="1034"/>
      <c r="S618" s="1025"/>
      <c r="T618" s="1025"/>
      <c r="U618" s="1025"/>
      <c r="V618" s="1044"/>
      <c r="W618" s="1044"/>
      <c r="X618" s="1026"/>
      <c r="Y618" s="1047"/>
      <c r="Z618" s="1026"/>
      <c r="AA618" s="1027"/>
      <c r="AB618" s="1028"/>
      <c r="AC618" s="1028"/>
      <c r="AD618" s="1028"/>
      <c r="AE618" s="1028"/>
      <c r="AF618" s="1029"/>
      <c r="AG618" s="1019"/>
      <c r="AH618" s="1048"/>
      <c r="AI618" s="337"/>
      <c r="AJ618" s="390">
        <f>SUM(AN618:AP618)</f>
        <v>0</v>
      </c>
      <c r="AK618" s="327" t="s">
        <v>98</v>
      </c>
      <c r="AL618" s="328" t="s">
        <v>98</v>
      </c>
      <c r="AM618" s="329" t="s">
        <v>98</v>
      </c>
      <c r="AN618" s="330"/>
      <c r="AO618" s="328"/>
      <c r="AP618" s="329"/>
      <c r="AQ618" s="330" t="s">
        <v>97</v>
      </c>
      <c r="AR618" s="328" t="s">
        <v>97</v>
      </c>
      <c r="AS618" s="328" t="s">
        <v>97</v>
      </c>
      <c r="AT618" s="328" t="s">
        <v>97</v>
      </c>
      <c r="AU618" s="329" t="s">
        <v>97</v>
      </c>
      <c r="AV618" s="152">
        <f t="shared" si="219"/>
        <v>0</v>
      </c>
      <c r="AW618" s="167"/>
      <c r="AX618" s="167"/>
      <c r="AY618" s="167"/>
      <c r="AZ618" s="167"/>
      <c r="BA618" s="167"/>
      <c r="BB618" s="167"/>
      <c r="BC618" s="167"/>
      <c r="BD618" s="167"/>
      <c r="BE618" s="130"/>
    </row>
    <row r="619" spans="1:58" ht="31.5" x14ac:dyDescent="0.25">
      <c r="A619" s="1343"/>
      <c r="B619" s="1567"/>
      <c r="C619" s="1609"/>
      <c r="D619" s="710" t="s">
        <v>486</v>
      </c>
      <c r="E619" s="1301"/>
      <c r="F619" s="1304"/>
      <c r="G619" s="850">
        <f t="shared" si="215"/>
        <v>0</v>
      </c>
      <c r="H619" s="402">
        <f t="shared" si="211"/>
        <v>0</v>
      </c>
      <c r="I619" s="319"/>
      <c r="J619" s="319"/>
      <c r="K619" s="319"/>
      <c r="L619" s="338"/>
      <c r="M619" s="750">
        <f t="shared" si="212"/>
        <v>0</v>
      </c>
      <c r="N619" s="1030"/>
      <c r="O619" s="1030"/>
      <c r="P619" s="1030"/>
      <c r="Q619" s="1030"/>
      <c r="R619" s="1034"/>
      <c r="S619" s="1025"/>
      <c r="T619" s="1025"/>
      <c r="U619" s="1025"/>
      <c r="V619" s="1044"/>
      <c r="W619" s="1044"/>
      <c r="X619" s="1026"/>
      <c r="Y619" s="1047"/>
      <c r="Z619" s="1026"/>
      <c r="AA619" s="1027"/>
      <c r="AB619" s="1028"/>
      <c r="AC619" s="1028"/>
      <c r="AD619" s="1028"/>
      <c r="AE619" s="1028"/>
      <c r="AF619" s="1029"/>
      <c r="AG619" s="1019"/>
      <c r="AH619" s="1048"/>
      <c r="AI619" s="337"/>
      <c r="AJ619" s="390">
        <f>SUM(AK619:AM619)</f>
        <v>0</v>
      </c>
      <c r="AK619" s="327"/>
      <c r="AL619" s="328"/>
      <c r="AM619" s="329"/>
      <c r="AN619" s="330" t="s">
        <v>97</v>
      </c>
      <c r="AO619" s="328" t="s">
        <v>97</v>
      </c>
      <c r="AP619" s="329" t="s">
        <v>97</v>
      </c>
      <c r="AQ619" s="330" t="s">
        <v>97</v>
      </c>
      <c r="AR619" s="328" t="s">
        <v>97</v>
      </c>
      <c r="AS619" s="328" t="s">
        <v>97</v>
      </c>
      <c r="AT619" s="328" t="s">
        <v>97</v>
      </c>
      <c r="AU619" s="329" t="s">
        <v>97</v>
      </c>
      <c r="AV619" s="152">
        <f t="shared" si="219"/>
        <v>0</v>
      </c>
      <c r="AW619" s="167"/>
      <c r="AX619" s="167"/>
      <c r="AY619" s="167"/>
      <c r="AZ619" s="167"/>
      <c r="BA619" s="167"/>
      <c r="BB619" s="167"/>
      <c r="BC619" s="167"/>
      <c r="BD619" s="167"/>
      <c r="BE619" s="130"/>
    </row>
    <row r="620" spans="1:58" ht="32.25" thickBot="1" x14ac:dyDescent="0.3">
      <c r="A620" s="1343"/>
      <c r="B620" s="1567"/>
      <c r="C620" s="1609"/>
      <c r="D620" s="710" t="s">
        <v>15</v>
      </c>
      <c r="E620" s="1301"/>
      <c r="F620" s="1304"/>
      <c r="G620" s="850">
        <f t="shared" si="215"/>
        <v>11</v>
      </c>
      <c r="H620" s="402">
        <f t="shared" si="211"/>
        <v>0</v>
      </c>
      <c r="I620" s="319">
        <v>0</v>
      </c>
      <c r="J620" s="319">
        <v>0</v>
      </c>
      <c r="K620" s="319">
        <v>0</v>
      </c>
      <c r="L620" s="338">
        <v>0</v>
      </c>
      <c r="M620" s="750">
        <f t="shared" ref="M620" si="224">IF(AND(SUM(N620:R620)=SUM(Y620:Z620),SUM(S620:X620)=SUM(Y620:Z620)),SUM(N620:R620),"ПЕРЕВІРТЕ ПРАВИЛЬНІСТЬ ДАНИХ")</f>
        <v>11</v>
      </c>
      <c r="N620" s="1030">
        <v>0</v>
      </c>
      <c r="O620" s="1030">
        <v>0</v>
      </c>
      <c r="P620" s="1030">
        <v>0</v>
      </c>
      <c r="Q620" s="1030">
        <v>0</v>
      </c>
      <c r="R620" s="1031">
        <v>11</v>
      </c>
      <c r="S620" s="1032">
        <v>0</v>
      </c>
      <c r="T620" s="1030">
        <v>0</v>
      </c>
      <c r="U620" s="1030">
        <v>0</v>
      </c>
      <c r="V620" s="1030">
        <v>11</v>
      </c>
      <c r="W620" s="1030">
        <v>0</v>
      </c>
      <c r="X620" s="1034">
        <v>0</v>
      </c>
      <c r="Y620" s="1025">
        <v>9</v>
      </c>
      <c r="Z620" s="1026">
        <v>2</v>
      </c>
      <c r="AA620" s="1027">
        <v>0</v>
      </c>
      <c r="AB620" s="1028">
        <v>7</v>
      </c>
      <c r="AC620" s="1028">
        <v>7</v>
      </c>
      <c r="AD620" s="1028">
        <v>1</v>
      </c>
      <c r="AE620" s="1028">
        <v>7</v>
      </c>
      <c r="AF620" s="1029">
        <v>1</v>
      </c>
      <c r="AG620" s="1019">
        <v>40</v>
      </c>
      <c r="AH620" s="838">
        <v>11</v>
      </c>
      <c r="AI620" s="325">
        <v>110</v>
      </c>
      <c r="AJ620" s="390">
        <f>SUM(AQ620:AU620)</f>
        <v>11</v>
      </c>
      <c r="AK620" s="327" t="s">
        <v>98</v>
      </c>
      <c r="AL620" s="328" t="s">
        <v>98</v>
      </c>
      <c r="AM620" s="329" t="s">
        <v>98</v>
      </c>
      <c r="AN620" s="330" t="s">
        <v>97</v>
      </c>
      <c r="AO620" s="328" t="s">
        <v>97</v>
      </c>
      <c r="AP620" s="329" t="s">
        <v>97</v>
      </c>
      <c r="AQ620" s="330">
        <v>0</v>
      </c>
      <c r="AR620" s="328">
        <v>2</v>
      </c>
      <c r="AS620" s="328">
        <v>5</v>
      </c>
      <c r="AT620" s="328">
        <v>4</v>
      </c>
      <c r="AU620" s="331">
        <v>0</v>
      </c>
      <c r="AV620" s="391">
        <f t="shared" ref="AV620" si="225">SUM(AW620:BE620)</f>
        <v>0</v>
      </c>
      <c r="AW620" s="404">
        <v>0</v>
      </c>
      <c r="AX620" s="404">
        <v>0</v>
      </c>
      <c r="AY620" s="404">
        <v>0</v>
      </c>
      <c r="AZ620" s="404">
        <v>0</v>
      </c>
      <c r="BA620" s="404">
        <v>0</v>
      </c>
      <c r="BB620" s="404">
        <v>0</v>
      </c>
      <c r="BC620" s="404">
        <v>0</v>
      </c>
      <c r="BD620" s="404">
        <v>0</v>
      </c>
      <c r="BE620" s="405">
        <v>0</v>
      </c>
    </row>
    <row r="621" spans="1:58" ht="32.25" thickBot="1" x14ac:dyDescent="0.3">
      <c r="A621" s="1344"/>
      <c r="B621" s="1588"/>
      <c r="C621" s="1620"/>
      <c r="D621" s="711" t="s">
        <v>491</v>
      </c>
      <c r="E621" s="1302"/>
      <c r="F621" s="1305"/>
      <c r="G621" s="851">
        <f t="shared" si="215"/>
        <v>0</v>
      </c>
      <c r="H621" s="160">
        <f t="shared" si="211"/>
        <v>0</v>
      </c>
      <c r="I621" s="92"/>
      <c r="J621" s="92"/>
      <c r="K621" s="92"/>
      <c r="L621" s="101"/>
      <c r="M621" s="210">
        <f t="shared" si="212"/>
        <v>0</v>
      </c>
      <c r="N621" s="1039"/>
      <c r="O621" s="1039"/>
      <c r="P621" s="1039"/>
      <c r="Q621" s="1039"/>
      <c r="R621" s="1040"/>
      <c r="S621" s="1052"/>
      <c r="T621" s="1052"/>
      <c r="U621" s="1052"/>
      <c r="V621" s="1039"/>
      <c r="W621" s="1039"/>
      <c r="X621" s="1040"/>
      <c r="Y621" s="1038"/>
      <c r="Z621" s="1040"/>
      <c r="AA621" s="1049"/>
      <c r="AB621" s="839"/>
      <c r="AC621" s="839"/>
      <c r="AD621" s="839"/>
      <c r="AE621" s="839"/>
      <c r="AF621" s="840"/>
      <c r="AG621" s="1049"/>
      <c r="AH621" s="1050"/>
      <c r="AI621" s="832"/>
      <c r="AJ621" s="170">
        <f>SUM(AQ621:AU621)</f>
        <v>0</v>
      </c>
      <c r="AK621" s="345" t="s">
        <v>97</v>
      </c>
      <c r="AL621" s="97" t="s">
        <v>97</v>
      </c>
      <c r="AM621" s="98" t="s">
        <v>97</v>
      </c>
      <c r="AN621" s="99" t="s">
        <v>97</v>
      </c>
      <c r="AO621" s="97" t="s">
        <v>98</v>
      </c>
      <c r="AP621" s="98" t="s">
        <v>98</v>
      </c>
      <c r="AQ621" s="100"/>
      <c r="AR621" s="92"/>
      <c r="AS621" s="92"/>
      <c r="AT621" s="92"/>
      <c r="AU621" s="93"/>
      <c r="AV621" s="171">
        <f t="shared" si="219"/>
        <v>0</v>
      </c>
      <c r="AW621" s="128"/>
      <c r="AX621" s="128"/>
      <c r="AY621" s="128"/>
      <c r="AZ621" s="128"/>
      <c r="BA621" s="128"/>
      <c r="BB621" s="128"/>
      <c r="BC621" s="128"/>
      <c r="BD621" s="128"/>
      <c r="BE621" s="129"/>
    </row>
    <row r="622" spans="1:58" ht="47.45" customHeight="1" x14ac:dyDescent="0.25">
      <c r="A622" s="1345" t="s">
        <v>553</v>
      </c>
      <c r="B622" s="1565" t="s">
        <v>605</v>
      </c>
      <c r="C622" s="1627" t="s">
        <v>351</v>
      </c>
      <c r="D622" s="709" t="s">
        <v>485</v>
      </c>
      <c r="E622" s="1300">
        <v>820</v>
      </c>
      <c r="F622" s="1303">
        <f>E622-SUM(M622:M636)</f>
        <v>-47</v>
      </c>
      <c r="G622" s="841">
        <f t="shared" si="215"/>
        <v>72</v>
      </c>
      <c r="H622" s="402">
        <f>SUM(I622:L622)</f>
        <v>1</v>
      </c>
      <c r="I622" s="72">
        <v>1</v>
      </c>
      <c r="J622" s="72"/>
      <c r="K622" s="72"/>
      <c r="L622" s="73"/>
      <c r="M622" s="199">
        <f t="shared" ref="M622:M685" si="226">IF(AND(SUM(N622:R622)=SUM(Y622:Z622),SUM(S622:X622)=SUM(Y622:Z622)),SUM(N622:R622),"ПЕРЕВІРТЕ ПРАВИЛЬНІСТЬ ДАНИХ")</f>
        <v>71</v>
      </c>
      <c r="N622" s="1020"/>
      <c r="O622" s="1020"/>
      <c r="P622" s="1020"/>
      <c r="Q622" s="1020"/>
      <c r="R622" s="1024">
        <v>71</v>
      </c>
      <c r="S622" s="1022">
        <v>12</v>
      </c>
      <c r="T622" s="1020"/>
      <c r="U622" s="1020"/>
      <c r="V622" s="1023">
        <v>56</v>
      </c>
      <c r="W622" s="1020">
        <v>3</v>
      </c>
      <c r="X622" s="1024"/>
      <c r="Y622" s="1022">
        <v>55</v>
      </c>
      <c r="Z622" s="1024">
        <v>16</v>
      </c>
      <c r="AA622" s="1045"/>
      <c r="AB622" s="835">
        <v>23</v>
      </c>
      <c r="AC622" s="835">
        <v>23</v>
      </c>
      <c r="AD622" s="835"/>
      <c r="AE622" s="835">
        <v>41</v>
      </c>
      <c r="AF622" s="1046">
        <v>8</v>
      </c>
      <c r="AG622" s="1045">
        <v>41</v>
      </c>
      <c r="AH622" s="1046">
        <v>20</v>
      </c>
      <c r="AI622" s="74">
        <v>11</v>
      </c>
      <c r="AJ622" s="151">
        <f>SUM(AN622:AP622)</f>
        <v>71</v>
      </c>
      <c r="AK622" s="79" t="s">
        <v>97</v>
      </c>
      <c r="AL622" s="77" t="s">
        <v>97</v>
      </c>
      <c r="AM622" s="78" t="s">
        <v>97</v>
      </c>
      <c r="AN622" s="74">
        <v>3</v>
      </c>
      <c r="AO622" s="72">
        <v>68</v>
      </c>
      <c r="AP622" s="73">
        <v>0</v>
      </c>
      <c r="AQ622" s="79" t="s">
        <v>97</v>
      </c>
      <c r="AR622" s="77" t="s">
        <v>97</v>
      </c>
      <c r="AS622" s="77" t="s">
        <v>97</v>
      </c>
      <c r="AT622" s="77" t="s">
        <v>97</v>
      </c>
      <c r="AU622" s="78" t="s">
        <v>97</v>
      </c>
      <c r="AV622" s="152">
        <f t="shared" ref="AV622:AV685" si="227">SUM(AW622:BE622)</f>
        <v>1</v>
      </c>
      <c r="AW622" s="120"/>
      <c r="AX622" s="120"/>
      <c r="AY622" s="120"/>
      <c r="AZ622" s="120"/>
      <c r="BA622" s="120"/>
      <c r="BB622" s="120"/>
      <c r="BC622" s="120"/>
      <c r="BD622" s="120"/>
      <c r="BE622" s="121">
        <v>1</v>
      </c>
    </row>
    <row r="623" spans="1:58" ht="47.25" x14ac:dyDescent="0.25">
      <c r="A623" s="1346"/>
      <c r="B623" s="1567"/>
      <c r="C623" s="1628"/>
      <c r="D623" s="710" t="s">
        <v>490</v>
      </c>
      <c r="E623" s="1301"/>
      <c r="F623" s="1304"/>
      <c r="G623" s="843">
        <f t="shared" si="215"/>
        <v>0</v>
      </c>
      <c r="H623" s="402">
        <f t="shared" ref="H623:H681" si="228">SUM(I623:L623)</f>
        <v>0</v>
      </c>
      <c r="I623" s="319"/>
      <c r="J623" s="319"/>
      <c r="K623" s="319"/>
      <c r="L623" s="320"/>
      <c r="M623" s="750">
        <f t="shared" si="226"/>
        <v>0</v>
      </c>
      <c r="N623" s="1030"/>
      <c r="O623" s="1030"/>
      <c r="P623" s="1030"/>
      <c r="Q623" s="1030"/>
      <c r="R623" s="1034"/>
      <c r="S623" s="1032"/>
      <c r="T623" s="1033"/>
      <c r="U623" s="1033"/>
      <c r="V623" s="1030"/>
      <c r="W623" s="1030"/>
      <c r="X623" s="1034"/>
      <c r="Y623" s="1047"/>
      <c r="Z623" s="1026"/>
      <c r="AA623" s="1027"/>
      <c r="AB623" s="1028"/>
      <c r="AC623" s="1028"/>
      <c r="AD623" s="1028"/>
      <c r="AE623" s="1028"/>
      <c r="AF623" s="1059"/>
      <c r="AG623" s="1019"/>
      <c r="AH623" s="1048"/>
      <c r="AI623" s="325"/>
      <c r="AJ623" s="390">
        <f>SUM(AN623:AP623)</f>
        <v>0</v>
      </c>
      <c r="AK623" s="330" t="s">
        <v>98</v>
      </c>
      <c r="AL623" s="328" t="s">
        <v>98</v>
      </c>
      <c r="AM623" s="329" t="s">
        <v>98</v>
      </c>
      <c r="AN623" s="330"/>
      <c r="AO623" s="328"/>
      <c r="AP623" s="329"/>
      <c r="AQ623" s="330" t="s">
        <v>97</v>
      </c>
      <c r="AR623" s="328" t="s">
        <v>97</v>
      </c>
      <c r="AS623" s="328" t="s">
        <v>97</v>
      </c>
      <c r="AT623" s="328" t="s">
        <v>97</v>
      </c>
      <c r="AU623" s="329" t="s">
        <v>97</v>
      </c>
      <c r="AV623" s="391">
        <f t="shared" si="227"/>
        <v>0</v>
      </c>
      <c r="AW623" s="404"/>
      <c r="AX623" s="404"/>
      <c r="AY623" s="404"/>
      <c r="AZ623" s="404"/>
      <c r="BA623" s="404"/>
      <c r="BB623" s="404"/>
      <c r="BC623" s="404"/>
      <c r="BD623" s="404"/>
      <c r="BE623" s="405"/>
    </row>
    <row r="624" spans="1:58" ht="31.5" x14ac:dyDescent="0.25">
      <c r="A624" s="1346"/>
      <c r="B624" s="1567"/>
      <c r="C624" s="1628"/>
      <c r="D624" s="710" t="s">
        <v>486</v>
      </c>
      <c r="E624" s="1301"/>
      <c r="F624" s="1304"/>
      <c r="G624" s="843">
        <f t="shared" si="215"/>
        <v>12</v>
      </c>
      <c r="H624" s="402">
        <f t="shared" si="228"/>
        <v>0</v>
      </c>
      <c r="I624" s="319"/>
      <c r="J624" s="319"/>
      <c r="K624" s="319"/>
      <c r="L624" s="320"/>
      <c r="M624" s="750">
        <f t="shared" si="226"/>
        <v>12</v>
      </c>
      <c r="N624" s="1030"/>
      <c r="O624" s="1030">
        <v>12</v>
      </c>
      <c r="P624" s="1035"/>
      <c r="Q624" s="392"/>
      <c r="R624" s="1034"/>
      <c r="S624" s="1032"/>
      <c r="T624" s="1030"/>
      <c r="U624" s="1030">
        <v>12</v>
      </c>
      <c r="V624" s="1030"/>
      <c r="W624" s="1030"/>
      <c r="X624" s="1034"/>
      <c r="Y624" s="1047">
        <v>11</v>
      </c>
      <c r="Z624" s="1026">
        <v>1</v>
      </c>
      <c r="AA624" s="1027"/>
      <c r="AB624" s="1028">
        <v>5</v>
      </c>
      <c r="AC624" s="1028">
        <v>5</v>
      </c>
      <c r="AD624" s="1028"/>
      <c r="AE624" s="1028">
        <v>7</v>
      </c>
      <c r="AF624" s="1059">
        <v>2</v>
      </c>
      <c r="AG624" s="1019">
        <v>41</v>
      </c>
      <c r="AH624" s="1048">
        <v>22</v>
      </c>
      <c r="AI624" s="325">
        <v>90</v>
      </c>
      <c r="AJ624" s="390">
        <f>SUM(AK624:AM624)</f>
        <v>12</v>
      </c>
      <c r="AK624" s="330">
        <v>6</v>
      </c>
      <c r="AL624" s="328">
        <v>5</v>
      </c>
      <c r="AM624" s="329">
        <v>1</v>
      </c>
      <c r="AN624" s="330" t="s">
        <v>97</v>
      </c>
      <c r="AO624" s="328" t="s">
        <v>97</v>
      </c>
      <c r="AP624" s="329" t="s">
        <v>97</v>
      </c>
      <c r="AQ624" s="330" t="s">
        <v>97</v>
      </c>
      <c r="AR624" s="328" t="s">
        <v>97</v>
      </c>
      <c r="AS624" s="328" t="s">
        <v>97</v>
      </c>
      <c r="AT624" s="328" t="s">
        <v>97</v>
      </c>
      <c r="AU624" s="329" t="s">
        <v>97</v>
      </c>
      <c r="AV624" s="391">
        <f t="shared" si="227"/>
        <v>0</v>
      </c>
      <c r="AW624" s="404"/>
      <c r="AX624" s="404"/>
      <c r="AY624" s="404"/>
      <c r="AZ624" s="404"/>
      <c r="BA624" s="404"/>
      <c r="BB624" s="404"/>
      <c r="BC624" s="404"/>
      <c r="BD624" s="404">
        <v>0</v>
      </c>
      <c r="BE624" s="405"/>
    </row>
    <row r="625" spans="1:57" ht="31.5" x14ac:dyDescent="0.25">
      <c r="A625" s="1346"/>
      <c r="B625" s="1567"/>
      <c r="C625" s="1628"/>
      <c r="D625" s="710" t="s">
        <v>15</v>
      </c>
      <c r="E625" s="1301"/>
      <c r="F625" s="1304"/>
      <c r="G625" s="843">
        <f t="shared" si="215"/>
        <v>510</v>
      </c>
      <c r="H625" s="402">
        <f t="shared" si="228"/>
        <v>13</v>
      </c>
      <c r="I625" s="319">
        <v>10</v>
      </c>
      <c r="J625" s="319"/>
      <c r="K625" s="319">
        <v>3</v>
      </c>
      <c r="L625" s="320"/>
      <c r="M625" s="750">
        <f t="shared" si="226"/>
        <v>498</v>
      </c>
      <c r="N625" s="1030"/>
      <c r="O625" s="1030"/>
      <c r="P625" s="1030"/>
      <c r="Q625" s="1030"/>
      <c r="R625" s="1034">
        <v>498</v>
      </c>
      <c r="S625" s="1032">
        <v>113</v>
      </c>
      <c r="T625" s="1030"/>
      <c r="U625" s="1030"/>
      <c r="V625" s="1030">
        <v>357</v>
      </c>
      <c r="W625" s="1030">
        <v>28</v>
      </c>
      <c r="X625" s="1034"/>
      <c r="Y625" s="1047">
        <v>403</v>
      </c>
      <c r="Z625" s="1026">
        <v>95</v>
      </c>
      <c r="AA625" s="1027"/>
      <c r="AB625" s="1028">
        <v>161</v>
      </c>
      <c r="AC625" s="1028">
        <v>157</v>
      </c>
      <c r="AD625" s="1028">
        <v>1</v>
      </c>
      <c r="AE625" s="1028">
        <v>183</v>
      </c>
      <c r="AF625" s="1059">
        <v>73</v>
      </c>
      <c r="AG625" s="1019">
        <v>42</v>
      </c>
      <c r="AH625" s="1048">
        <v>23</v>
      </c>
      <c r="AI625" s="325">
        <v>85</v>
      </c>
      <c r="AJ625" s="390">
        <f>SUM(AQ625:AU625)</f>
        <v>498</v>
      </c>
      <c r="AK625" s="330" t="s">
        <v>98</v>
      </c>
      <c r="AL625" s="328" t="s">
        <v>98</v>
      </c>
      <c r="AM625" s="329" t="s">
        <v>98</v>
      </c>
      <c r="AN625" s="330" t="s">
        <v>97</v>
      </c>
      <c r="AO625" s="328" t="s">
        <v>97</v>
      </c>
      <c r="AP625" s="329" t="s">
        <v>97</v>
      </c>
      <c r="AQ625" s="330">
        <v>52</v>
      </c>
      <c r="AR625" s="328">
        <v>164</v>
      </c>
      <c r="AS625" s="328">
        <v>252</v>
      </c>
      <c r="AT625" s="328">
        <v>30</v>
      </c>
      <c r="AU625" s="329"/>
      <c r="AV625" s="391">
        <f t="shared" si="227"/>
        <v>12</v>
      </c>
      <c r="AW625" s="404"/>
      <c r="AX625" s="404"/>
      <c r="AY625" s="404">
        <v>2</v>
      </c>
      <c r="AZ625" s="404"/>
      <c r="BA625" s="404">
        <v>8</v>
      </c>
      <c r="BB625" s="404"/>
      <c r="BC625" s="404"/>
      <c r="BD625" s="404">
        <v>1</v>
      </c>
      <c r="BE625" s="405">
        <v>1</v>
      </c>
    </row>
    <row r="626" spans="1:57" ht="32.25" thickBot="1" x14ac:dyDescent="0.3">
      <c r="A626" s="1346"/>
      <c r="B626" s="1567"/>
      <c r="C626" s="1628"/>
      <c r="D626" s="1657" t="s">
        <v>491</v>
      </c>
      <c r="E626" s="1301"/>
      <c r="F626" s="1304"/>
      <c r="G626" s="848">
        <f t="shared" si="215"/>
        <v>0</v>
      </c>
      <c r="H626" s="160">
        <f t="shared" si="228"/>
        <v>0</v>
      </c>
      <c r="I626" s="92"/>
      <c r="J626" s="92"/>
      <c r="K626" s="92"/>
      <c r="L626" s="93"/>
      <c r="M626" s="210">
        <f t="shared" si="226"/>
        <v>0</v>
      </c>
      <c r="N626" s="1039"/>
      <c r="O626" s="1039"/>
      <c r="P626" s="1039"/>
      <c r="Q626" s="1039"/>
      <c r="R626" s="1040"/>
      <c r="S626" s="1038"/>
      <c r="T626" s="1039"/>
      <c r="U626" s="1039"/>
      <c r="V626" s="1039"/>
      <c r="W626" s="1039"/>
      <c r="X626" s="1040"/>
      <c r="Y626" s="1038"/>
      <c r="Z626" s="1040"/>
      <c r="AA626" s="1049"/>
      <c r="AB626" s="839"/>
      <c r="AC626" s="839"/>
      <c r="AD626" s="839"/>
      <c r="AE626" s="839"/>
      <c r="AF626" s="1050"/>
      <c r="AG626" s="1049"/>
      <c r="AH626" s="1050"/>
      <c r="AI626" s="100"/>
      <c r="AJ626" s="170">
        <f>SUM(AQ626:AU626)</f>
        <v>0</v>
      </c>
      <c r="AK626" s="99" t="s">
        <v>97</v>
      </c>
      <c r="AL626" s="97" t="s">
        <v>97</v>
      </c>
      <c r="AM626" s="98" t="s">
        <v>97</v>
      </c>
      <c r="AN626" s="99" t="s">
        <v>97</v>
      </c>
      <c r="AO626" s="97" t="s">
        <v>98</v>
      </c>
      <c r="AP626" s="98" t="s">
        <v>98</v>
      </c>
      <c r="AQ626" s="100"/>
      <c r="AR626" s="92"/>
      <c r="AS626" s="92"/>
      <c r="AT626" s="92"/>
      <c r="AU626" s="93"/>
      <c r="AV626" s="165">
        <f t="shared" si="227"/>
        <v>0</v>
      </c>
      <c r="AW626" s="128"/>
      <c r="AX626" s="128"/>
      <c r="AY626" s="128"/>
      <c r="AZ626" s="128"/>
      <c r="BA626" s="128"/>
      <c r="BB626" s="128"/>
      <c r="BC626" s="128"/>
      <c r="BD626" s="128"/>
      <c r="BE626" s="129"/>
    </row>
    <row r="627" spans="1:57" ht="47.45" customHeight="1" x14ac:dyDescent="0.25">
      <c r="A627" s="1346"/>
      <c r="B627" s="1567" t="s">
        <v>606</v>
      </c>
      <c r="C627" s="1628"/>
      <c r="D627" s="964" t="s">
        <v>485</v>
      </c>
      <c r="E627" s="1301"/>
      <c r="F627" s="1304"/>
      <c r="G627" s="841">
        <f t="shared" si="215"/>
        <v>17</v>
      </c>
      <c r="H627" s="147">
        <f t="shared" si="228"/>
        <v>3</v>
      </c>
      <c r="I627" s="72">
        <v>3</v>
      </c>
      <c r="J627" s="72"/>
      <c r="K627" s="72"/>
      <c r="L627" s="73"/>
      <c r="M627" s="199">
        <f t="shared" si="226"/>
        <v>15</v>
      </c>
      <c r="N627" s="1020"/>
      <c r="O627" s="1020"/>
      <c r="P627" s="1020"/>
      <c r="Q627" s="1020"/>
      <c r="R627" s="1024">
        <v>15</v>
      </c>
      <c r="S627" s="1022">
        <v>5</v>
      </c>
      <c r="T627" s="1020"/>
      <c r="U627" s="1020"/>
      <c r="V627" s="1020">
        <v>10</v>
      </c>
      <c r="W627" s="1020"/>
      <c r="X627" s="1024"/>
      <c r="Y627" s="1022">
        <v>13</v>
      </c>
      <c r="Z627" s="1024">
        <v>2</v>
      </c>
      <c r="AA627" s="1045"/>
      <c r="AB627" s="835"/>
      <c r="AC627" s="835"/>
      <c r="AD627" s="835"/>
      <c r="AE627" s="835">
        <v>9</v>
      </c>
      <c r="AF627" s="1046"/>
      <c r="AG627" s="1045">
        <v>43</v>
      </c>
      <c r="AH627" s="1046">
        <v>16</v>
      </c>
      <c r="AI627" s="74">
        <v>7.5</v>
      </c>
      <c r="AJ627" s="151">
        <f>SUM(AN627:AP627)</f>
        <v>15</v>
      </c>
      <c r="AK627" s="79" t="s">
        <v>97</v>
      </c>
      <c r="AL627" s="77" t="s">
        <v>97</v>
      </c>
      <c r="AM627" s="78" t="s">
        <v>97</v>
      </c>
      <c r="AN627" s="74">
        <v>3</v>
      </c>
      <c r="AO627" s="72">
        <v>12</v>
      </c>
      <c r="AP627" s="73"/>
      <c r="AQ627" s="79" t="s">
        <v>97</v>
      </c>
      <c r="AR627" s="77" t="s">
        <v>97</v>
      </c>
      <c r="AS627" s="77" t="s">
        <v>97</v>
      </c>
      <c r="AT627" s="77" t="s">
        <v>97</v>
      </c>
      <c r="AU627" s="78" t="s">
        <v>97</v>
      </c>
      <c r="AV627" s="152">
        <f t="shared" si="227"/>
        <v>2</v>
      </c>
      <c r="AW627" s="120"/>
      <c r="AX627" s="120"/>
      <c r="AY627" s="120"/>
      <c r="AZ627" s="120"/>
      <c r="BA627" s="120">
        <v>2</v>
      </c>
      <c r="BB627" s="120"/>
      <c r="BC627" s="120"/>
      <c r="BD627" s="120"/>
      <c r="BE627" s="121"/>
    </row>
    <row r="628" spans="1:57" ht="47.25" x14ac:dyDescent="0.25">
      <c r="A628" s="1346"/>
      <c r="B628" s="1567"/>
      <c r="C628" s="1628"/>
      <c r="D628" s="965" t="s">
        <v>490</v>
      </c>
      <c r="E628" s="1301"/>
      <c r="F628" s="1304"/>
      <c r="G628" s="843">
        <f t="shared" si="215"/>
        <v>0</v>
      </c>
      <c r="H628" s="402">
        <f t="shared" si="228"/>
        <v>0</v>
      </c>
      <c r="I628" s="319"/>
      <c r="J628" s="319"/>
      <c r="K628" s="319"/>
      <c r="L628" s="320"/>
      <c r="M628" s="750">
        <f t="shared" si="226"/>
        <v>0</v>
      </c>
      <c r="N628" s="1030"/>
      <c r="O628" s="1030"/>
      <c r="P628" s="1030"/>
      <c r="Q628" s="1030"/>
      <c r="R628" s="1034"/>
      <c r="S628" s="1032"/>
      <c r="T628" s="1030"/>
      <c r="U628" s="1030"/>
      <c r="V628" s="1030"/>
      <c r="W628" s="1030"/>
      <c r="X628" s="1034"/>
      <c r="Y628" s="1032"/>
      <c r="Z628" s="1034"/>
      <c r="AA628" s="1019"/>
      <c r="AB628" s="837"/>
      <c r="AC628" s="837"/>
      <c r="AD628" s="837"/>
      <c r="AE628" s="837"/>
      <c r="AF628" s="1048"/>
      <c r="AG628" s="1019"/>
      <c r="AH628" s="1048"/>
      <c r="AI628" s="325"/>
      <c r="AJ628" s="390">
        <f>SUM(AN628:AP628)</f>
        <v>0</v>
      </c>
      <c r="AK628" s="330" t="s">
        <v>98</v>
      </c>
      <c r="AL628" s="328" t="s">
        <v>98</v>
      </c>
      <c r="AM628" s="329" t="s">
        <v>98</v>
      </c>
      <c r="AN628" s="330"/>
      <c r="AO628" s="328"/>
      <c r="AP628" s="329"/>
      <c r="AQ628" s="330" t="s">
        <v>97</v>
      </c>
      <c r="AR628" s="328" t="s">
        <v>97</v>
      </c>
      <c r="AS628" s="328" t="s">
        <v>97</v>
      </c>
      <c r="AT628" s="328" t="s">
        <v>97</v>
      </c>
      <c r="AU628" s="329" t="s">
        <v>97</v>
      </c>
      <c r="AV628" s="391">
        <f t="shared" si="227"/>
        <v>0</v>
      </c>
      <c r="AW628" s="404"/>
      <c r="AX628" s="404"/>
      <c r="AY628" s="404"/>
      <c r="AZ628" s="404"/>
      <c r="BA628" s="404"/>
      <c r="BB628" s="404"/>
      <c r="BC628" s="404"/>
      <c r="BD628" s="404"/>
      <c r="BE628" s="405"/>
    </row>
    <row r="629" spans="1:57" ht="31.5" x14ac:dyDescent="0.25">
      <c r="A629" s="1346"/>
      <c r="B629" s="1567"/>
      <c r="C629" s="1628"/>
      <c r="D629" s="965" t="s">
        <v>486</v>
      </c>
      <c r="E629" s="1301"/>
      <c r="F629" s="1304"/>
      <c r="G629" s="843">
        <f t="shared" si="215"/>
        <v>0</v>
      </c>
      <c r="H629" s="402">
        <f t="shared" si="228"/>
        <v>0</v>
      </c>
      <c r="I629" s="319"/>
      <c r="J629" s="319"/>
      <c r="K629" s="319"/>
      <c r="L629" s="320"/>
      <c r="M629" s="750">
        <f t="shared" si="226"/>
        <v>0</v>
      </c>
      <c r="N629" s="1030"/>
      <c r="O629" s="1030"/>
      <c r="P629" s="1030"/>
      <c r="Q629" s="1030"/>
      <c r="R629" s="1034"/>
      <c r="S629" s="1032"/>
      <c r="T629" s="1030"/>
      <c r="U629" s="1030"/>
      <c r="V629" s="1030"/>
      <c r="W629" s="1030"/>
      <c r="X629" s="1034"/>
      <c r="Y629" s="1032"/>
      <c r="Z629" s="1034"/>
      <c r="AA629" s="1019"/>
      <c r="AB629" s="837"/>
      <c r="AC629" s="837"/>
      <c r="AD629" s="837"/>
      <c r="AE629" s="837"/>
      <c r="AF629" s="1048"/>
      <c r="AG629" s="1019"/>
      <c r="AH629" s="1048"/>
      <c r="AI629" s="325"/>
      <c r="AJ629" s="390">
        <f>SUM(AK629:AM629)</f>
        <v>0</v>
      </c>
      <c r="AK629" s="330"/>
      <c r="AL629" s="328"/>
      <c r="AM629" s="329"/>
      <c r="AN629" s="330" t="s">
        <v>97</v>
      </c>
      <c r="AO629" s="328" t="s">
        <v>97</v>
      </c>
      <c r="AP629" s="329" t="s">
        <v>97</v>
      </c>
      <c r="AQ629" s="330" t="s">
        <v>97</v>
      </c>
      <c r="AR629" s="328" t="s">
        <v>97</v>
      </c>
      <c r="AS629" s="328" t="s">
        <v>97</v>
      </c>
      <c r="AT629" s="328" t="s">
        <v>97</v>
      </c>
      <c r="AU629" s="329" t="s">
        <v>97</v>
      </c>
      <c r="AV629" s="391">
        <f t="shared" si="227"/>
        <v>0</v>
      </c>
      <c r="AW629" s="404"/>
      <c r="AX629" s="404"/>
      <c r="AY629" s="404"/>
      <c r="AZ629" s="404"/>
      <c r="BA629" s="404"/>
      <c r="BB629" s="404"/>
      <c r="BC629" s="404"/>
      <c r="BD629" s="404"/>
      <c r="BE629" s="405"/>
    </row>
    <row r="630" spans="1:57" ht="31.5" x14ac:dyDescent="0.25">
      <c r="A630" s="1346"/>
      <c r="B630" s="1567"/>
      <c r="C630" s="1628"/>
      <c r="D630" s="965" t="s">
        <v>15</v>
      </c>
      <c r="E630" s="1301"/>
      <c r="F630" s="1304"/>
      <c r="G630" s="843">
        <f t="shared" si="215"/>
        <v>167</v>
      </c>
      <c r="H630" s="402">
        <f t="shared" si="228"/>
        <v>3</v>
      </c>
      <c r="I630" s="319">
        <v>3</v>
      </c>
      <c r="J630" s="319"/>
      <c r="K630" s="319"/>
      <c r="L630" s="320"/>
      <c r="M630" s="750">
        <f t="shared" si="226"/>
        <v>163</v>
      </c>
      <c r="N630" s="1030"/>
      <c r="O630" s="1030"/>
      <c r="P630" s="1030"/>
      <c r="Q630" s="1030"/>
      <c r="R630" s="1034">
        <v>163</v>
      </c>
      <c r="S630" s="1032">
        <v>50</v>
      </c>
      <c r="T630" s="1030"/>
      <c r="U630" s="1030"/>
      <c r="V630" s="1030">
        <v>112</v>
      </c>
      <c r="W630" s="1030">
        <v>1</v>
      </c>
      <c r="X630" s="1034"/>
      <c r="Y630" s="1032">
        <v>138</v>
      </c>
      <c r="Z630" s="1034">
        <v>25</v>
      </c>
      <c r="AA630" s="1019"/>
      <c r="AB630" s="837">
        <v>34</v>
      </c>
      <c r="AC630" s="837">
        <v>34</v>
      </c>
      <c r="AD630" s="837"/>
      <c r="AE630" s="837">
        <v>98</v>
      </c>
      <c r="AF630" s="1048"/>
      <c r="AG630" s="1019">
        <v>49</v>
      </c>
      <c r="AH630" s="1048">
        <v>25</v>
      </c>
      <c r="AI630" s="325">
        <v>75</v>
      </c>
      <c r="AJ630" s="390">
        <f>SUM(AQ630:AU630)</f>
        <v>163</v>
      </c>
      <c r="AK630" s="330" t="s">
        <v>98</v>
      </c>
      <c r="AL630" s="328" t="s">
        <v>98</v>
      </c>
      <c r="AM630" s="329" t="s">
        <v>98</v>
      </c>
      <c r="AN630" s="330" t="s">
        <v>97</v>
      </c>
      <c r="AO630" s="328" t="s">
        <v>97</v>
      </c>
      <c r="AP630" s="329" t="s">
        <v>97</v>
      </c>
      <c r="AQ630" s="325">
        <v>52</v>
      </c>
      <c r="AR630" s="319">
        <v>52</v>
      </c>
      <c r="AS630" s="319">
        <v>52</v>
      </c>
      <c r="AT630" s="319">
        <v>7</v>
      </c>
      <c r="AU630" s="320"/>
      <c r="AV630" s="391">
        <f t="shared" si="227"/>
        <v>4</v>
      </c>
      <c r="AW630" s="404"/>
      <c r="AX630" s="404">
        <v>1</v>
      </c>
      <c r="AY630" s="404">
        <v>1</v>
      </c>
      <c r="AZ630" s="404"/>
      <c r="BA630" s="404">
        <v>2</v>
      </c>
      <c r="BB630" s="404"/>
      <c r="BC630" s="404"/>
      <c r="BD630" s="404"/>
      <c r="BE630" s="405"/>
    </row>
    <row r="631" spans="1:57" ht="32.25" thickBot="1" x14ac:dyDescent="0.3">
      <c r="A631" s="1346"/>
      <c r="B631" s="1567"/>
      <c r="C631" s="1628"/>
      <c r="D631" s="1658" t="s">
        <v>491</v>
      </c>
      <c r="E631" s="1301"/>
      <c r="F631" s="1304"/>
      <c r="G631" s="848">
        <f t="shared" si="215"/>
        <v>0</v>
      </c>
      <c r="H631" s="160">
        <f t="shared" si="228"/>
        <v>0</v>
      </c>
      <c r="I631" s="92"/>
      <c r="J631" s="92"/>
      <c r="K631" s="92"/>
      <c r="L631" s="93"/>
      <c r="M631" s="210">
        <f t="shared" si="226"/>
        <v>0</v>
      </c>
      <c r="N631" s="1039"/>
      <c r="O631" s="1039"/>
      <c r="P631" s="1039"/>
      <c r="Q631" s="1039"/>
      <c r="R631" s="1040"/>
      <c r="S631" s="1038"/>
      <c r="T631" s="1039"/>
      <c r="U631" s="1039"/>
      <c r="V631" s="1039"/>
      <c r="W631" s="1039"/>
      <c r="X631" s="1040"/>
      <c r="Y631" s="1038"/>
      <c r="Z631" s="1040"/>
      <c r="AA631" s="1049"/>
      <c r="AB631" s="839"/>
      <c r="AC631" s="839"/>
      <c r="AD631" s="839"/>
      <c r="AE631" s="839"/>
      <c r="AF631" s="1050"/>
      <c r="AG631" s="1049"/>
      <c r="AH631" s="1050"/>
      <c r="AI631" s="100"/>
      <c r="AJ631" s="170">
        <f>SUM(AQ631:AU631)</f>
        <v>0</v>
      </c>
      <c r="AK631" s="99" t="s">
        <v>97</v>
      </c>
      <c r="AL631" s="97" t="s">
        <v>97</v>
      </c>
      <c r="AM631" s="98" t="s">
        <v>97</v>
      </c>
      <c r="AN631" s="99" t="s">
        <v>97</v>
      </c>
      <c r="AO631" s="97" t="s">
        <v>98</v>
      </c>
      <c r="AP631" s="98" t="s">
        <v>98</v>
      </c>
      <c r="AQ631" s="100"/>
      <c r="AR631" s="92"/>
      <c r="AS631" s="92"/>
      <c r="AT631" s="92"/>
      <c r="AU631" s="93"/>
      <c r="AV631" s="165">
        <f t="shared" si="227"/>
        <v>0</v>
      </c>
      <c r="AW631" s="128"/>
      <c r="AX631" s="128"/>
      <c r="AY631" s="128"/>
      <c r="AZ631" s="128"/>
      <c r="BA631" s="128"/>
      <c r="BB631" s="128"/>
      <c r="BC631" s="128"/>
      <c r="BD631" s="128"/>
      <c r="BE631" s="129"/>
    </row>
    <row r="632" spans="1:57" ht="47.45" customHeight="1" x14ac:dyDescent="0.25">
      <c r="A632" s="1346"/>
      <c r="B632" s="1567" t="s">
        <v>607</v>
      </c>
      <c r="C632" s="1628"/>
      <c r="D632" s="964" t="s">
        <v>485</v>
      </c>
      <c r="E632" s="1301"/>
      <c r="F632" s="1304"/>
      <c r="G632" s="841">
        <f t="shared" si="215"/>
        <v>0</v>
      </c>
      <c r="H632" s="147">
        <f t="shared" si="228"/>
        <v>0</v>
      </c>
      <c r="I632" s="72"/>
      <c r="J632" s="72"/>
      <c r="K632" s="72"/>
      <c r="L632" s="73"/>
      <c r="M632" s="199">
        <f t="shared" si="226"/>
        <v>0</v>
      </c>
      <c r="N632" s="1020"/>
      <c r="O632" s="1020"/>
      <c r="P632" s="1020"/>
      <c r="Q632" s="1020"/>
      <c r="R632" s="1024"/>
      <c r="S632" s="1022"/>
      <c r="T632" s="1020"/>
      <c r="U632" s="1020"/>
      <c r="V632" s="1020"/>
      <c r="W632" s="1020"/>
      <c r="X632" s="1024"/>
      <c r="Y632" s="1022"/>
      <c r="Z632" s="1024"/>
      <c r="AA632" s="1045"/>
      <c r="AB632" s="835"/>
      <c r="AC632" s="835"/>
      <c r="AD632" s="835"/>
      <c r="AE632" s="835"/>
      <c r="AF632" s="1046"/>
      <c r="AG632" s="1045"/>
      <c r="AH632" s="1046"/>
      <c r="AI632" s="74"/>
      <c r="AJ632" s="151">
        <f>SUM(AN632:AP632)</f>
        <v>0</v>
      </c>
      <c r="AK632" s="79" t="s">
        <v>97</v>
      </c>
      <c r="AL632" s="77" t="s">
        <v>97</v>
      </c>
      <c r="AM632" s="78" t="s">
        <v>97</v>
      </c>
      <c r="AN632" s="74"/>
      <c r="AO632" s="72"/>
      <c r="AP632" s="73"/>
      <c r="AQ632" s="79" t="s">
        <v>97</v>
      </c>
      <c r="AR632" s="77" t="s">
        <v>97</v>
      </c>
      <c r="AS632" s="77" t="s">
        <v>97</v>
      </c>
      <c r="AT632" s="77" t="s">
        <v>97</v>
      </c>
      <c r="AU632" s="78" t="s">
        <v>97</v>
      </c>
      <c r="AV632" s="152">
        <f t="shared" si="227"/>
        <v>0</v>
      </c>
      <c r="AW632" s="120"/>
      <c r="AX632" s="120"/>
      <c r="AY632" s="120"/>
      <c r="AZ632" s="120"/>
      <c r="BA632" s="120"/>
      <c r="BB632" s="120"/>
      <c r="BC632" s="120"/>
      <c r="BD632" s="120"/>
      <c r="BE632" s="121"/>
    </row>
    <row r="633" spans="1:57" ht="47.25" x14ac:dyDescent="0.25">
      <c r="A633" s="1346"/>
      <c r="B633" s="1567"/>
      <c r="C633" s="1628"/>
      <c r="D633" s="965" t="s">
        <v>490</v>
      </c>
      <c r="E633" s="1301"/>
      <c r="F633" s="1304"/>
      <c r="G633" s="843">
        <f t="shared" si="215"/>
        <v>0</v>
      </c>
      <c r="H633" s="402">
        <f t="shared" si="228"/>
        <v>0</v>
      </c>
      <c r="I633" s="319"/>
      <c r="J633" s="319"/>
      <c r="K633" s="319"/>
      <c r="L633" s="320"/>
      <c r="M633" s="750">
        <f t="shared" si="226"/>
        <v>0</v>
      </c>
      <c r="N633" s="1030"/>
      <c r="O633" s="1030"/>
      <c r="P633" s="1030"/>
      <c r="Q633" s="1030"/>
      <c r="R633" s="1034"/>
      <c r="S633" s="1032"/>
      <c r="T633" s="1030"/>
      <c r="U633" s="1030"/>
      <c r="V633" s="1030"/>
      <c r="W633" s="1030"/>
      <c r="X633" s="1034"/>
      <c r="Y633" s="1032"/>
      <c r="Z633" s="1034"/>
      <c r="AA633" s="1019"/>
      <c r="AB633" s="837"/>
      <c r="AC633" s="837"/>
      <c r="AD633" s="837"/>
      <c r="AE633" s="837"/>
      <c r="AF633" s="1048"/>
      <c r="AG633" s="1019"/>
      <c r="AH633" s="1048"/>
      <c r="AI633" s="325"/>
      <c r="AJ633" s="390">
        <f>SUM(AN633:AP633)</f>
        <v>0</v>
      </c>
      <c r="AK633" s="330" t="s">
        <v>98</v>
      </c>
      <c r="AL633" s="328" t="s">
        <v>98</v>
      </c>
      <c r="AM633" s="329" t="s">
        <v>98</v>
      </c>
      <c r="AN633" s="330"/>
      <c r="AO633" s="328"/>
      <c r="AP633" s="329"/>
      <c r="AQ633" s="330" t="s">
        <v>97</v>
      </c>
      <c r="AR633" s="328" t="s">
        <v>97</v>
      </c>
      <c r="AS633" s="328" t="s">
        <v>97</v>
      </c>
      <c r="AT633" s="328" t="s">
        <v>97</v>
      </c>
      <c r="AU633" s="329" t="s">
        <v>97</v>
      </c>
      <c r="AV633" s="391">
        <f t="shared" si="227"/>
        <v>0</v>
      </c>
      <c r="AW633" s="404"/>
      <c r="AX633" s="404"/>
      <c r="AY633" s="404"/>
      <c r="AZ633" s="404"/>
      <c r="BA633" s="404"/>
      <c r="BB633" s="404"/>
      <c r="BC633" s="404"/>
      <c r="BD633" s="404"/>
      <c r="BE633" s="405"/>
    </row>
    <row r="634" spans="1:57" ht="31.5" x14ac:dyDescent="0.25">
      <c r="A634" s="1346"/>
      <c r="B634" s="1567"/>
      <c r="C634" s="1628"/>
      <c r="D634" s="965" t="s">
        <v>486</v>
      </c>
      <c r="E634" s="1301"/>
      <c r="F634" s="1304"/>
      <c r="G634" s="843">
        <f t="shared" si="215"/>
        <v>0</v>
      </c>
      <c r="H634" s="402">
        <f t="shared" si="228"/>
        <v>0</v>
      </c>
      <c r="I634" s="319"/>
      <c r="J634" s="319"/>
      <c r="K634" s="319"/>
      <c r="L634" s="320"/>
      <c r="M634" s="750">
        <f t="shared" si="226"/>
        <v>0</v>
      </c>
      <c r="N634" s="1030"/>
      <c r="O634" s="1030"/>
      <c r="P634" s="1030"/>
      <c r="Q634" s="1030"/>
      <c r="R634" s="1034"/>
      <c r="S634" s="1032"/>
      <c r="T634" s="1030"/>
      <c r="U634" s="1030"/>
      <c r="V634" s="1030"/>
      <c r="W634" s="1030"/>
      <c r="X634" s="1034"/>
      <c r="Y634" s="1032"/>
      <c r="Z634" s="1034"/>
      <c r="AA634" s="1019"/>
      <c r="AB634" s="837"/>
      <c r="AC634" s="837"/>
      <c r="AD634" s="837"/>
      <c r="AE634" s="837"/>
      <c r="AF634" s="1048"/>
      <c r="AG634" s="1019"/>
      <c r="AH634" s="1048"/>
      <c r="AI634" s="325"/>
      <c r="AJ634" s="390">
        <f>SUM(AK634:AM634)</f>
        <v>0</v>
      </c>
      <c r="AK634" s="330"/>
      <c r="AL634" s="328"/>
      <c r="AM634" s="329"/>
      <c r="AN634" s="330" t="s">
        <v>97</v>
      </c>
      <c r="AO634" s="328" t="s">
        <v>97</v>
      </c>
      <c r="AP634" s="329" t="s">
        <v>97</v>
      </c>
      <c r="AQ634" s="330" t="s">
        <v>97</v>
      </c>
      <c r="AR634" s="328" t="s">
        <v>97</v>
      </c>
      <c r="AS634" s="328" t="s">
        <v>97</v>
      </c>
      <c r="AT634" s="328" t="s">
        <v>97</v>
      </c>
      <c r="AU634" s="329" t="s">
        <v>97</v>
      </c>
      <c r="AV634" s="391">
        <f t="shared" si="227"/>
        <v>0</v>
      </c>
      <c r="AW634" s="404"/>
      <c r="AX634" s="404"/>
      <c r="AY634" s="404"/>
      <c r="AZ634" s="404"/>
      <c r="BA634" s="404"/>
      <c r="BB634" s="404"/>
      <c r="BC634" s="404"/>
      <c r="BD634" s="404"/>
      <c r="BE634" s="405"/>
    </row>
    <row r="635" spans="1:57" ht="31.5" x14ac:dyDescent="0.25">
      <c r="A635" s="1346"/>
      <c r="B635" s="1567"/>
      <c r="C635" s="1628"/>
      <c r="D635" s="965" t="s">
        <v>15</v>
      </c>
      <c r="E635" s="1301"/>
      <c r="F635" s="1304"/>
      <c r="G635" s="843">
        <f t="shared" si="215"/>
        <v>110</v>
      </c>
      <c r="H635" s="402">
        <f t="shared" si="228"/>
        <v>1</v>
      </c>
      <c r="I635" s="319"/>
      <c r="J635" s="319">
        <v>1</v>
      </c>
      <c r="K635" s="319"/>
      <c r="L635" s="320"/>
      <c r="M635" s="750">
        <f t="shared" si="226"/>
        <v>108</v>
      </c>
      <c r="N635" s="1030"/>
      <c r="O635" s="1030"/>
      <c r="P635" s="1030"/>
      <c r="Q635" s="1030"/>
      <c r="R635" s="1034">
        <v>108</v>
      </c>
      <c r="S635" s="1032">
        <v>20</v>
      </c>
      <c r="T635" s="1030"/>
      <c r="U635" s="1030"/>
      <c r="V635" s="1030">
        <v>61</v>
      </c>
      <c r="W635" s="1030">
        <v>27</v>
      </c>
      <c r="X635" s="1034"/>
      <c r="Y635" s="1032">
        <v>94</v>
      </c>
      <c r="Z635" s="1034">
        <v>14</v>
      </c>
      <c r="AA635" s="1019"/>
      <c r="AB635" s="837">
        <v>24</v>
      </c>
      <c r="AC635" s="837">
        <v>24</v>
      </c>
      <c r="AD635" s="837"/>
      <c r="AE635" s="837">
        <v>93</v>
      </c>
      <c r="AF635" s="1048">
        <v>8</v>
      </c>
      <c r="AG635" s="1019" t="s">
        <v>737</v>
      </c>
      <c r="AH635" s="1048">
        <v>13</v>
      </c>
      <c r="AI635" s="325">
        <v>100</v>
      </c>
      <c r="AJ635" s="390">
        <f>SUM(AQ635:AU635)</f>
        <v>108</v>
      </c>
      <c r="AK635" s="330" t="s">
        <v>98</v>
      </c>
      <c r="AL635" s="328" t="s">
        <v>98</v>
      </c>
      <c r="AM635" s="329" t="s">
        <v>98</v>
      </c>
      <c r="AN635" s="330" t="s">
        <v>97</v>
      </c>
      <c r="AO635" s="328" t="s">
        <v>97</v>
      </c>
      <c r="AP635" s="329" t="s">
        <v>97</v>
      </c>
      <c r="AQ635" s="330">
        <v>2</v>
      </c>
      <c r="AR635" s="328">
        <v>30</v>
      </c>
      <c r="AS635" s="328">
        <v>47</v>
      </c>
      <c r="AT635" s="328">
        <v>22</v>
      </c>
      <c r="AU635" s="329">
        <v>7</v>
      </c>
      <c r="AV635" s="391">
        <f t="shared" si="227"/>
        <v>2</v>
      </c>
      <c r="AW635" s="404">
        <v>1</v>
      </c>
      <c r="AX635" s="404"/>
      <c r="AY635" s="404"/>
      <c r="AZ635" s="404"/>
      <c r="BA635" s="404"/>
      <c r="BB635" s="404"/>
      <c r="BC635" s="404"/>
      <c r="BD635" s="404">
        <v>1</v>
      </c>
      <c r="BE635" s="405"/>
    </row>
    <row r="636" spans="1:57" ht="32.25" thickBot="1" x14ac:dyDescent="0.3">
      <c r="A636" s="1346"/>
      <c r="B636" s="1669"/>
      <c r="C636" s="1670"/>
      <c r="D636" s="966" t="s">
        <v>491</v>
      </c>
      <c r="E636" s="1302"/>
      <c r="F636" s="1305"/>
      <c r="G636" s="848">
        <f t="shared" si="215"/>
        <v>0</v>
      </c>
      <c r="H636" s="407">
        <f t="shared" si="228"/>
        <v>0</v>
      </c>
      <c r="I636" s="344"/>
      <c r="J636" s="344"/>
      <c r="K636" s="344"/>
      <c r="L636" s="359"/>
      <c r="M636" s="857">
        <f t="shared" si="226"/>
        <v>0</v>
      </c>
      <c r="N636" s="1036"/>
      <c r="O636" s="1036"/>
      <c r="P636" s="1036"/>
      <c r="Q636" s="1036"/>
      <c r="R636" s="1054"/>
      <c r="S636" s="1056"/>
      <c r="T636" s="1036"/>
      <c r="U636" s="1036"/>
      <c r="V636" s="1036"/>
      <c r="W636" s="1036"/>
      <c r="X636" s="1054"/>
      <c r="Y636" s="1056"/>
      <c r="Z636" s="1054"/>
      <c r="AA636" s="1042"/>
      <c r="AB636" s="1055"/>
      <c r="AC636" s="1055"/>
      <c r="AD636" s="1055"/>
      <c r="AE636" s="1055"/>
      <c r="AF636" s="1057"/>
      <c r="AG636" s="1042"/>
      <c r="AH636" s="1057"/>
      <c r="AI636" s="343"/>
      <c r="AJ636" s="393">
        <f>SUM(AQ636:AU636)</f>
        <v>0</v>
      </c>
      <c r="AK636" s="436" t="s">
        <v>97</v>
      </c>
      <c r="AL636" s="434" t="s">
        <v>97</v>
      </c>
      <c r="AM636" s="435" t="s">
        <v>97</v>
      </c>
      <c r="AN636" s="436" t="s">
        <v>97</v>
      </c>
      <c r="AO636" s="434" t="s">
        <v>98</v>
      </c>
      <c r="AP636" s="435" t="s">
        <v>98</v>
      </c>
      <c r="AQ636" s="343"/>
      <c r="AR636" s="344"/>
      <c r="AS636" s="344"/>
      <c r="AT636" s="344"/>
      <c r="AU636" s="359"/>
      <c r="AV636" s="394">
        <f t="shared" si="227"/>
        <v>0</v>
      </c>
      <c r="AW636" s="409"/>
      <c r="AX636" s="409"/>
      <c r="AY636" s="409"/>
      <c r="AZ636" s="409"/>
      <c r="BA636" s="409"/>
      <c r="BB636" s="409"/>
      <c r="BC636" s="409"/>
      <c r="BD636" s="409"/>
      <c r="BE636" s="410"/>
    </row>
    <row r="637" spans="1:57" ht="31.5" x14ac:dyDescent="0.25">
      <c r="A637" s="1346"/>
      <c r="B637" s="1581" t="s">
        <v>738</v>
      </c>
      <c r="C637" s="1629" t="s">
        <v>399</v>
      </c>
      <c r="D637" s="709" t="s">
        <v>485</v>
      </c>
      <c r="E637" s="1312">
        <v>38</v>
      </c>
      <c r="F637" s="1303">
        <f t="shared" ref="F637" si="229">E637-SUM(M637:M641)</f>
        <v>1</v>
      </c>
      <c r="G637" s="852">
        <f t="shared" si="215"/>
        <v>0</v>
      </c>
      <c r="H637" s="147">
        <f t="shared" si="228"/>
        <v>0</v>
      </c>
      <c r="I637" s="72"/>
      <c r="J637" s="72"/>
      <c r="K637" s="72"/>
      <c r="L637" s="73"/>
      <c r="M637" s="199">
        <f t="shared" si="226"/>
        <v>0</v>
      </c>
      <c r="N637" s="1020"/>
      <c r="O637" s="1020"/>
      <c r="P637" s="1020"/>
      <c r="Q637" s="1020"/>
      <c r="R637" s="1024"/>
      <c r="S637" s="1022"/>
      <c r="T637" s="1020"/>
      <c r="U637" s="1020"/>
      <c r="V637" s="1020"/>
      <c r="W637" s="1020"/>
      <c r="X637" s="1024"/>
      <c r="Y637" s="1022"/>
      <c r="Z637" s="1024"/>
      <c r="AA637" s="1045"/>
      <c r="AB637" s="835"/>
      <c r="AC637" s="835"/>
      <c r="AD637" s="835"/>
      <c r="AE637" s="835"/>
      <c r="AF637" s="1046"/>
      <c r="AG637" s="1045"/>
      <c r="AH637" s="1046"/>
      <c r="AI637" s="74"/>
      <c r="AJ637" s="151">
        <f>SUM(AN637:AP637)</f>
        <v>0</v>
      </c>
      <c r="AK637" s="79" t="s">
        <v>97</v>
      </c>
      <c r="AL637" s="77" t="s">
        <v>97</v>
      </c>
      <c r="AM637" s="78" t="s">
        <v>97</v>
      </c>
      <c r="AN637" s="74"/>
      <c r="AO637" s="72"/>
      <c r="AP637" s="73"/>
      <c r="AQ637" s="79" t="s">
        <v>97</v>
      </c>
      <c r="AR637" s="77" t="s">
        <v>97</v>
      </c>
      <c r="AS637" s="77" t="s">
        <v>97</v>
      </c>
      <c r="AT637" s="77" t="s">
        <v>97</v>
      </c>
      <c r="AU637" s="78" t="s">
        <v>97</v>
      </c>
      <c r="AV637" s="152">
        <f t="shared" si="227"/>
        <v>0</v>
      </c>
      <c r="AW637" s="120"/>
      <c r="AX637" s="120"/>
      <c r="AY637" s="120"/>
      <c r="AZ637" s="120"/>
      <c r="BA637" s="120"/>
      <c r="BB637" s="120"/>
      <c r="BC637" s="120"/>
      <c r="BD637" s="120"/>
      <c r="BE637" s="121"/>
    </row>
    <row r="638" spans="1:57" ht="47.25" x14ac:dyDescent="0.25">
      <c r="A638" s="1346"/>
      <c r="B638" s="1583"/>
      <c r="C638" s="1630"/>
      <c r="D638" s="710" t="s">
        <v>490</v>
      </c>
      <c r="E638" s="1313"/>
      <c r="F638" s="1304"/>
      <c r="G638" s="850">
        <f t="shared" si="215"/>
        <v>0</v>
      </c>
      <c r="H638" s="402">
        <f t="shared" si="228"/>
        <v>0</v>
      </c>
      <c r="I638" s="319"/>
      <c r="J638" s="319"/>
      <c r="K638" s="319"/>
      <c r="L638" s="320"/>
      <c r="M638" s="750">
        <f t="shared" si="226"/>
        <v>0</v>
      </c>
      <c r="N638" s="1030"/>
      <c r="O638" s="1030"/>
      <c r="P638" s="1030"/>
      <c r="Q638" s="1030"/>
      <c r="R638" s="1034"/>
      <c r="S638" s="1032"/>
      <c r="T638" s="1030"/>
      <c r="U638" s="1030"/>
      <c r="V638" s="1030"/>
      <c r="W638" s="1030"/>
      <c r="X638" s="1034"/>
      <c r="Y638" s="1032"/>
      <c r="Z638" s="1034"/>
      <c r="AA638" s="1019"/>
      <c r="AB638" s="837"/>
      <c r="AC638" s="837"/>
      <c r="AD638" s="837"/>
      <c r="AE638" s="837"/>
      <c r="AF638" s="1048"/>
      <c r="AG638" s="1019"/>
      <c r="AH638" s="1048"/>
      <c r="AI638" s="325"/>
      <c r="AJ638" s="390">
        <f>SUM(AN638:AP638)</f>
        <v>0</v>
      </c>
      <c r="AK638" s="330" t="s">
        <v>98</v>
      </c>
      <c r="AL638" s="328" t="s">
        <v>98</v>
      </c>
      <c r="AM638" s="329" t="s">
        <v>98</v>
      </c>
      <c r="AN638" s="330"/>
      <c r="AO638" s="328"/>
      <c r="AP638" s="329"/>
      <c r="AQ638" s="330" t="s">
        <v>97</v>
      </c>
      <c r="AR638" s="328" t="s">
        <v>97</v>
      </c>
      <c r="AS638" s="328" t="s">
        <v>97</v>
      </c>
      <c r="AT638" s="328" t="s">
        <v>97</v>
      </c>
      <c r="AU638" s="329" t="s">
        <v>97</v>
      </c>
      <c r="AV638" s="391">
        <f t="shared" si="227"/>
        <v>0</v>
      </c>
      <c r="AW638" s="404"/>
      <c r="AX638" s="404"/>
      <c r="AY638" s="404"/>
      <c r="AZ638" s="404"/>
      <c r="BA638" s="404"/>
      <c r="BB638" s="404"/>
      <c r="BC638" s="404"/>
      <c r="BD638" s="404"/>
      <c r="BE638" s="405"/>
    </row>
    <row r="639" spans="1:57" ht="31.5" x14ac:dyDescent="0.25">
      <c r="A639" s="1346"/>
      <c r="B639" s="1583"/>
      <c r="C639" s="1630"/>
      <c r="D639" s="710" t="s">
        <v>486</v>
      </c>
      <c r="E639" s="1313"/>
      <c r="F639" s="1304"/>
      <c r="G639" s="850">
        <f t="shared" si="215"/>
        <v>0</v>
      </c>
      <c r="H639" s="402">
        <f t="shared" si="228"/>
        <v>0</v>
      </c>
      <c r="I639" s="319"/>
      <c r="J639" s="319"/>
      <c r="K639" s="319"/>
      <c r="L639" s="320"/>
      <c r="M639" s="750">
        <f t="shared" si="226"/>
        <v>0</v>
      </c>
      <c r="N639" s="1030"/>
      <c r="O639" s="1030"/>
      <c r="P639" s="1030"/>
      <c r="Q639" s="1030"/>
      <c r="R639" s="1034"/>
      <c r="S639" s="1032"/>
      <c r="T639" s="1030"/>
      <c r="U639" s="1030"/>
      <c r="V639" s="1030"/>
      <c r="W639" s="1030"/>
      <c r="X639" s="1034"/>
      <c r="Y639" s="1032"/>
      <c r="Z639" s="1034"/>
      <c r="AA639" s="1019"/>
      <c r="AB639" s="837"/>
      <c r="AC639" s="837"/>
      <c r="AD639" s="837"/>
      <c r="AE639" s="837"/>
      <c r="AF639" s="1048"/>
      <c r="AG639" s="1019"/>
      <c r="AH639" s="1048"/>
      <c r="AI639" s="325"/>
      <c r="AJ639" s="390">
        <f>SUM(AK639:AM639)</f>
        <v>0</v>
      </c>
      <c r="AK639" s="330"/>
      <c r="AL639" s="328"/>
      <c r="AM639" s="329"/>
      <c r="AN639" s="330" t="s">
        <v>97</v>
      </c>
      <c r="AO639" s="328" t="s">
        <v>97</v>
      </c>
      <c r="AP639" s="329" t="s">
        <v>97</v>
      </c>
      <c r="AQ639" s="330" t="s">
        <v>97</v>
      </c>
      <c r="AR639" s="328" t="s">
        <v>97</v>
      </c>
      <c r="AS639" s="328" t="s">
        <v>97</v>
      </c>
      <c r="AT639" s="328" t="s">
        <v>97</v>
      </c>
      <c r="AU639" s="329" t="s">
        <v>97</v>
      </c>
      <c r="AV639" s="391">
        <f t="shared" si="227"/>
        <v>0</v>
      </c>
      <c r="AW639" s="404"/>
      <c r="AX639" s="404"/>
      <c r="AY639" s="404"/>
      <c r="AZ639" s="404"/>
      <c r="BA639" s="404"/>
      <c r="BB639" s="404"/>
      <c r="BC639" s="404"/>
      <c r="BD639" s="404"/>
      <c r="BE639" s="405"/>
    </row>
    <row r="640" spans="1:57" ht="31.5" x14ac:dyDescent="0.25">
      <c r="A640" s="1346"/>
      <c r="B640" s="1583"/>
      <c r="C640" s="1630"/>
      <c r="D640" s="710" t="s">
        <v>15</v>
      </c>
      <c r="E640" s="1313"/>
      <c r="F640" s="1304"/>
      <c r="G640" s="854">
        <f t="shared" si="215"/>
        <v>37</v>
      </c>
      <c r="H640" s="402">
        <f t="shared" si="228"/>
        <v>0</v>
      </c>
      <c r="I640" s="319"/>
      <c r="J640" s="319"/>
      <c r="K640" s="319"/>
      <c r="L640" s="320"/>
      <c r="M640" s="750">
        <f t="shared" si="226"/>
        <v>37</v>
      </c>
      <c r="N640" s="1030"/>
      <c r="O640" s="1030"/>
      <c r="P640" s="1030"/>
      <c r="Q640" s="1030"/>
      <c r="R640" s="1034">
        <v>37</v>
      </c>
      <c r="S640" s="1032">
        <v>20</v>
      </c>
      <c r="T640" s="1030"/>
      <c r="U640" s="1030"/>
      <c r="V640" s="1030">
        <v>17</v>
      </c>
      <c r="W640" s="1030"/>
      <c r="X640" s="1048"/>
      <c r="Y640" s="1019">
        <v>29</v>
      </c>
      <c r="Z640" s="1048">
        <v>8</v>
      </c>
      <c r="AA640" s="1019"/>
      <c r="AB640" s="837">
        <v>11</v>
      </c>
      <c r="AC640" s="837">
        <v>11</v>
      </c>
      <c r="AD640" s="837"/>
      <c r="AE640" s="837">
        <v>36</v>
      </c>
      <c r="AF640" s="1048">
        <v>2</v>
      </c>
      <c r="AG640" s="1078">
        <v>39</v>
      </c>
      <c r="AH640" s="1048">
        <v>20</v>
      </c>
      <c r="AI640" s="325">
        <v>91</v>
      </c>
      <c r="AJ640" s="390">
        <f>SUM(AQ640:AU640)</f>
        <v>37</v>
      </c>
      <c r="AK640" s="330" t="s">
        <v>98</v>
      </c>
      <c r="AL640" s="328" t="s">
        <v>98</v>
      </c>
      <c r="AM640" s="329" t="s">
        <v>98</v>
      </c>
      <c r="AN640" s="330" t="s">
        <v>97</v>
      </c>
      <c r="AO640" s="328" t="s">
        <v>97</v>
      </c>
      <c r="AP640" s="329" t="s">
        <v>97</v>
      </c>
      <c r="AQ640" s="325">
        <v>1</v>
      </c>
      <c r="AR640" s="319">
        <v>9</v>
      </c>
      <c r="AS640" s="319">
        <v>24</v>
      </c>
      <c r="AT640" s="319">
        <v>3</v>
      </c>
      <c r="AU640" s="329"/>
      <c r="AV640" s="391">
        <f t="shared" si="227"/>
        <v>0</v>
      </c>
      <c r="AW640" s="404"/>
      <c r="AX640" s="404"/>
      <c r="AY640" s="404"/>
      <c r="AZ640" s="404"/>
      <c r="BA640" s="404"/>
      <c r="BB640" s="404"/>
      <c r="BC640" s="404"/>
      <c r="BD640" s="404"/>
      <c r="BE640" s="405"/>
    </row>
    <row r="641" spans="1:57" ht="32.25" thickBot="1" x14ac:dyDescent="0.3">
      <c r="A641" s="1346"/>
      <c r="B641" s="1583"/>
      <c r="C641" s="1630"/>
      <c r="D641" s="1657" t="s">
        <v>491</v>
      </c>
      <c r="E641" s="1315"/>
      <c r="F641" s="1304"/>
      <c r="G641" s="879">
        <f t="shared" si="215"/>
        <v>0</v>
      </c>
      <c r="H641" s="160">
        <f t="shared" si="228"/>
        <v>0</v>
      </c>
      <c r="I641" s="92"/>
      <c r="J641" s="92"/>
      <c r="K641" s="92"/>
      <c r="L641" s="93"/>
      <c r="M641" s="210">
        <f t="shared" si="226"/>
        <v>0</v>
      </c>
      <c r="N641" s="1039"/>
      <c r="O641" s="1039"/>
      <c r="P641" s="1039"/>
      <c r="Q641" s="1039"/>
      <c r="R641" s="1040"/>
      <c r="S641" s="1038"/>
      <c r="T641" s="1039"/>
      <c r="U641" s="1039"/>
      <c r="V641" s="1039"/>
      <c r="W641" s="1039"/>
      <c r="X641" s="1040"/>
      <c r="Y641" s="1038"/>
      <c r="Z641" s="1040"/>
      <c r="AA641" s="1049"/>
      <c r="AB641" s="839"/>
      <c r="AC641" s="839"/>
      <c r="AD641" s="839"/>
      <c r="AE641" s="839"/>
      <c r="AF641" s="1050"/>
      <c r="AG641" s="1049"/>
      <c r="AH641" s="1050"/>
      <c r="AI641" s="100"/>
      <c r="AJ641" s="170">
        <f>SUM(AQ641:AU641)</f>
        <v>0</v>
      </c>
      <c r="AK641" s="99" t="s">
        <v>97</v>
      </c>
      <c r="AL641" s="97" t="s">
        <v>97</v>
      </c>
      <c r="AM641" s="98" t="s">
        <v>97</v>
      </c>
      <c r="AN641" s="99" t="s">
        <v>97</v>
      </c>
      <c r="AO641" s="97" t="s">
        <v>98</v>
      </c>
      <c r="AP641" s="98" t="s">
        <v>98</v>
      </c>
      <c r="AQ641" s="100"/>
      <c r="AR641" s="92"/>
      <c r="AS641" s="92"/>
      <c r="AT641" s="92"/>
      <c r="AU641" s="93"/>
      <c r="AV641" s="165">
        <f t="shared" si="227"/>
        <v>0</v>
      </c>
      <c r="AW641" s="128"/>
      <c r="AX641" s="128"/>
      <c r="AY641" s="128"/>
      <c r="AZ641" s="128"/>
      <c r="BA641" s="128"/>
      <c r="BB641" s="128"/>
      <c r="BC641" s="128"/>
      <c r="BD641" s="128"/>
      <c r="BE641" s="129"/>
    </row>
    <row r="642" spans="1:57" ht="31.5" x14ac:dyDescent="0.25">
      <c r="A642" s="1346"/>
      <c r="B642" s="1581" t="s">
        <v>551</v>
      </c>
      <c r="C642" s="1629" t="s">
        <v>402</v>
      </c>
      <c r="D642" s="709" t="s">
        <v>485</v>
      </c>
      <c r="E642" s="1312">
        <v>17</v>
      </c>
      <c r="F642" s="1303">
        <f t="shared" ref="F642" si="230">E642-SUM(M642:M646)</f>
        <v>-1</v>
      </c>
      <c r="G642" s="841">
        <f t="shared" si="215"/>
        <v>0</v>
      </c>
      <c r="H642" s="147">
        <f t="shared" si="228"/>
        <v>0</v>
      </c>
      <c r="I642" s="72"/>
      <c r="J642" s="72"/>
      <c r="K642" s="72"/>
      <c r="L642" s="73"/>
      <c r="M642" s="199">
        <f t="shared" si="226"/>
        <v>0</v>
      </c>
      <c r="N642" s="1020"/>
      <c r="O642" s="1020"/>
      <c r="P642" s="1020"/>
      <c r="Q642" s="1020"/>
      <c r="R642" s="1024"/>
      <c r="S642" s="1022"/>
      <c r="T642" s="1020"/>
      <c r="U642" s="1020"/>
      <c r="V642" s="1020"/>
      <c r="W642" s="1020"/>
      <c r="X642" s="1024"/>
      <c r="Y642" s="1022"/>
      <c r="Z642" s="1024"/>
      <c r="AA642" s="1045"/>
      <c r="AB642" s="835"/>
      <c r="AC642" s="835"/>
      <c r="AD642" s="835"/>
      <c r="AE642" s="835"/>
      <c r="AF642" s="1046"/>
      <c r="AG642" s="1045"/>
      <c r="AH642" s="1046"/>
      <c r="AI642" s="74"/>
      <c r="AJ642" s="151">
        <f>SUM(AN642:AP642)</f>
        <v>0</v>
      </c>
      <c r="AK642" s="79" t="s">
        <v>97</v>
      </c>
      <c r="AL642" s="77" t="s">
        <v>97</v>
      </c>
      <c r="AM642" s="78" t="s">
        <v>97</v>
      </c>
      <c r="AN642" s="74"/>
      <c r="AO642" s="72"/>
      <c r="AP642" s="73"/>
      <c r="AQ642" s="79" t="s">
        <v>97</v>
      </c>
      <c r="AR642" s="77" t="s">
        <v>97</v>
      </c>
      <c r="AS642" s="77" t="s">
        <v>97</v>
      </c>
      <c r="AT642" s="77" t="s">
        <v>97</v>
      </c>
      <c r="AU642" s="78" t="s">
        <v>97</v>
      </c>
      <c r="AV642" s="152">
        <f t="shared" si="227"/>
        <v>0</v>
      </c>
      <c r="AW642" s="120"/>
      <c r="AX642" s="120"/>
      <c r="AY642" s="120"/>
      <c r="AZ642" s="120"/>
      <c r="BA642" s="120"/>
      <c r="BB642" s="120"/>
      <c r="BC642" s="120"/>
      <c r="BD642" s="120"/>
      <c r="BE642" s="121"/>
    </row>
    <row r="643" spans="1:57" ht="47.25" x14ac:dyDescent="0.25">
      <c r="A643" s="1346"/>
      <c r="B643" s="1583"/>
      <c r="C643" s="1630"/>
      <c r="D643" s="710" t="s">
        <v>490</v>
      </c>
      <c r="E643" s="1313"/>
      <c r="F643" s="1304"/>
      <c r="G643" s="843">
        <f t="shared" si="215"/>
        <v>0</v>
      </c>
      <c r="H643" s="402">
        <f t="shared" si="228"/>
        <v>0</v>
      </c>
      <c r="I643" s="319"/>
      <c r="J643" s="319"/>
      <c r="K643" s="319"/>
      <c r="L643" s="320"/>
      <c r="M643" s="750">
        <f t="shared" si="226"/>
        <v>0</v>
      </c>
      <c r="N643" s="1030"/>
      <c r="O643" s="1030"/>
      <c r="P643" s="1030"/>
      <c r="Q643" s="1030"/>
      <c r="R643" s="1034"/>
      <c r="S643" s="1032"/>
      <c r="T643" s="1030"/>
      <c r="U643" s="1030"/>
      <c r="V643" s="1030"/>
      <c r="W643" s="1030"/>
      <c r="X643" s="1034"/>
      <c r="Y643" s="1032"/>
      <c r="Z643" s="1034"/>
      <c r="AA643" s="1019"/>
      <c r="AB643" s="837"/>
      <c r="AC643" s="837"/>
      <c r="AD643" s="837"/>
      <c r="AE643" s="837"/>
      <c r="AF643" s="1048"/>
      <c r="AG643" s="1019"/>
      <c r="AH643" s="1048"/>
      <c r="AI643" s="325"/>
      <c r="AJ643" s="390">
        <f>SUM(AN643:AP643)</f>
        <v>0</v>
      </c>
      <c r="AK643" s="330" t="s">
        <v>98</v>
      </c>
      <c r="AL643" s="328" t="s">
        <v>98</v>
      </c>
      <c r="AM643" s="329" t="s">
        <v>98</v>
      </c>
      <c r="AN643" s="330"/>
      <c r="AO643" s="328"/>
      <c r="AP643" s="329"/>
      <c r="AQ643" s="330" t="s">
        <v>97</v>
      </c>
      <c r="AR643" s="328" t="s">
        <v>97</v>
      </c>
      <c r="AS643" s="328" t="s">
        <v>97</v>
      </c>
      <c r="AT643" s="328" t="s">
        <v>97</v>
      </c>
      <c r="AU643" s="329" t="s">
        <v>97</v>
      </c>
      <c r="AV643" s="391">
        <f t="shared" si="227"/>
        <v>0</v>
      </c>
      <c r="AW643" s="404"/>
      <c r="AX643" s="404"/>
      <c r="AY643" s="404"/>
      <c r="AZ643" s="404"/>
      <c r="BA643" s="404"/>
      <c r="BB643" s="404"/>
      <c r="BC643" s="404"/>
      <c r="BD643" s="404"/>
      <c r="BE643" s="405"/>
    </row>
    <row r="644" spans="1:57" ht="31.5" x14ac:dyDescent="0.25">
      <c r="A644" s="1346"/>
      <c r="B644" s="1583"/>
      <c r="C644" s="1630"/>
      <c r="D644" s="710" t="s">
        <v>486</v>
      </c>
      <c r="E644" s="1313"/>
      <c r="F644" s="1304"/>
      <c r="G644" s="843">
        <f t="shared" si="215"/>
        <v>0</v>
      </c>
      <c r="H644" s="402">
        <f t="shared" si="228"/>
        <v>0</v>
      </c>
      <c r="I644" s="319"/>
      <c r="J644" s="319"/>
      <c r="K644" s="319"/>
      <c r="L644" s="320"/>
      <c r="M644" s="750">
        <f t="shared" si="226"/>
        <v>0</v>
      </c>
      <c r="N644" s="1030"/>
      <c r="O644" s="1030"/>
      <c r="P644" s="1030"/>
      <c r="Q644" s="1030"/>
      <c r="R644" s="1034"/>
      <c r="S644" s="1032"/>
      <c r="T644" s="1030"/>
      <c r="U644" s="1030"/>
      <c r="V644" s="1030"/>
      <c r="W644" s="1030"/>
      <c r="X644" s="1034"/>
      <c r="Y644" s="1032"/>
      <c r="Z644" s="1034"/>
      <c r="AA644" s="1019"/>
      <c r="AB644" s="837"/>
      <c r="AC644" s="837"/>
      <c r="AD644" s="837"/>
      <c r="AE644" s="837"/>
      <c r="AF644" s="1048"/>
      <c r="AG644" s="1019"/>
      <c r="AH644" s="1048"/>
      <c r="AI644" s="325"/>
      <c r="AJ644" s="390">
        <f>SUM(AK644:AM644)</f>
        <v>0</v>
      </c>
      <c r="AK644" s="330"/>
      <c r="AL644" s="328"/>
      <c r="AM644" s="329"/>
      <c r="AN644" s="330" t="s">
        <v>97</v>
      </c>
      <c r="AO644" s="328" t="s">
        <v>97</v>
      </c>
      <c r="AP644" s="329" t="s">
        <v>97</v>
      </c>
      <c r="AQ644" s="330" t="s">
        <v>97</v>
      </c>
      <c r="AR644" s="328" t="s">
        <v>97</v>
      </c>
      <c r="AS644" s="328" t="s">
        <v>97</v>
      </c>
      <c r="AT644" s="328" t="s">
        <v>97</v>
      </c>
      <c r="AU644" s="329" t="s">
        <v>97</v>
      </c>
      <c r="AV644" s="391">
        <f t="shared" si="227"/>
        <v>0</v>
      </c>
      <c r="AW644" s="404"/>
      <c r="AX644" s="404"/>
      <c r="AY644" s="404"/>
      <c r="AZ644" s="404"/>
      <c r="BA644" s="404"/>
      <c r="BB644" s="404"/>
      <c r="BC644" s="404"/>
      <c r="BD644" s="404"/>
      <c r="BE644" s="405"/>
    </row>
    <row r="645" spans="1:57" ht="31.5" x14ac:dyDescent="0.25">
      <c r="A645" s="1346"/>
      <c r="B645" s="1583"/>
      <c r="C645" s="1630"/>
      <c r="D645" s="710" t="s">
        <v>15</v>
      </c>
      <c r="E645" s="1313"/>
      <c r="F645" s="1304"/>
      <c r="G645" s="843">
        <f t="shared" si="215"/>
        <v>18</v>
      </c>
      <c r="H645" s="402">
        <f t="shared" si="228"/>
        <v>2</v>
      </c>
      <c r="I645" s="319">
        <v>1</v>
      </c>
      <c r="J645" s="319"/>
      <c r="K645" s="319">
        <v>1</v>
      </c>
      <c r="L645" s="320"/>
      <c r="M645" s="750">
        <f t="shared" si="226"/>
        <v>18</v>
      </c>
      <c r="N645" s="1030"/>
      <c r="O645" s="1030"/>
      <c r="P645" s="1030"/>
      <c r="Q645" s="1030"/>
      <c r="R645" s="1034">
        <v>18</v>
      </c>
      <c r="S645" s="1032">
        <v>2</v>
      </c>
      <c r="T645" s="1030"/>
      <c r="U645" s="1030"/>
      <c r="V645" s="1030">
        <v>16</v>
      </c>
      <c r="W645" s="1030"/>
      <c r="X645" s="1034"/>
      <c r="Y645" s="1032">
        <v>15</v>
      </c>
      <c r="Z645" s="1034">
        <v>3</v>
      </c>
      <c r="AA645" s="1019"/>
      <c r="AB645" s="837">
        <v>6</v>
      </c>
      <c r="AC645" s="837">
        <v>6</v>
      </c>
      <c r="AD645" s="837"/>
      <c r="AE645" s="837">
        <v>13</v>
      </c>
      <c r="AF645" s="1048"/>
      <c r="AG645" s="1019">
        <v>40.39</v>
      </c>
      <c r="AH645" s="1048">
        <v>18.38</v>
      </c>
      <c r="AI645" s="325">
        <v>78.3</v>
      </c>
      <c r="AJ645" s="390">
        <f>SUM(AQ645:AU645)</f>
        <v>18</v>
      </c>
      <c r="AK645" s="330" t="s">
        <v>98</v>
      </c>
      <c r="AL645" s="328" t="s">
        <v>98</v>
      </c>
      <c r="AM645" s="329" t="s">
        <v>98</v>
      </c>
      <c r="AN645" s="330" t="s">
        <v>97</v>
      </c>
      <c r="AO645" s="328" t="s">
        <v>97</v>
      </c>
      <c r="AP645" s="329" t="s">
        <v>97</v>
      </c>
      <c r="AQ645" s="330">
        <v>1</v>
      </c>
      <c r="AR645" s="328">
        <v>8</v>
      </c>
      <c r="AS645" s="328">
        <v>9</v>
      </c>
      <c r="AT645" s="328"/>
      <c r="AU645" s="329"/>
      <c r="AV645" s="391">
        <f t="shared" si="227"/>
        <v>0</v>
      </c>
      <c r="AW645" s="404"/>
      <c r="AX645" s="404"/>
      <c r="AY645" s="404"/>
      <c r="AZ645" s="404"/>
      <c r="BA645" s="404"/>
      <c r="BB645" s="404"/>
      <c r="BC645" s="404"/>
      <c r="BD645" s="404"/>
      <c r="BE645" s="405"/>
    </row>
    <row r="646" spans="1:57" ht="32.25" thickBot="1" x14ac:dyDescent="0.3">
      <c r="A646" s="1346"/>
      <c r="B646" s="1585"/>
      <c r="C646" s="1631"/>
      <c r="D646" s="711" t="s">
        <v>491</v>
      </c>
      <c r="E646" s="1314"/>
      <c r="F646" s="1305"/>
      <c r="G646" s="848">
        <f t="shared" si="215"/>
        <v>0</v>
      </c>
      <c r="H646" s="160">
        <f t="shared" si="228"/>
        <v>0</v>
      </c>
      <c r="I646" s="92"/>
      <c r="J646" s="92"/>
      <c r="K646" s="92"/>
      <c r="L646" s="93"/>
      <c r="M646" s="210">
        <f t="shared" si="226"/>
        <v>0</v>
      </c>
      <c r="N646" s="1039"/>
      <c r="O646" s="1039"/>
      <c r="P646" s="1039"/>
      <c r="Q646" s="1039"/>
      <c r="R646" s="1040"/>
      <c r="S646" s="1038"/>
      <c r="T646" s="1039"/>
      <c r="U646" s="1039"/>
      <c r="V646" s="1039"/>
      <c r="W646" s="1039"/>
      <c r="X646" s="1040"/>
      <c r="Y646" s="1038"/>
      <c r="Z646" s="1040"/>
      <c r="AA646" s="1049"/>
      <c r="AB646" s="839"/>
      <c r="AC646" s="839"/>
      <c r="AD646" s="839"/>
      <c r="AE646" s="839"/>
      <c r="AF646" s="1050"/>
      <c r="AG646" s="1049"/>
      <c r="AH646" s="1050"/>
      <c r="AI646" s="100"/>
      <c r="AJ646" s="170">
        <f>SUM(AQ646:AU646)</f>
        <v>0</v>
      </c>
      <c r="AK646" s="99" t="s">
        <v>97</v>
      </c>
      <c r="AL646" s="97" t="s">
        <v>97</v>
      </c>
      <c r="AM646" s="98" t="s">
        <v>97</v>
      </c>
      <c r="AN646" s="99" t="s">
        <v>97</v>
      </c>
      <c r="AO646" s="97" t="s">
        <v>98</v>
      </c>
      <c r="AP646" s="98" t="s">
        <v>98</v>
      </c>
      <c r="AQ646" s="100"/>
      <c r="AR646" s="92"/>
      <c r="AS646" s="92"/>
      <c r="AT646" s="92"/>
      <c r="AU646" s="93"/>
      <c r="AV646" s="165">
        <f t="shared" si="227"/>
        <v>0</v>
      </c>
      <c r="AW646" s="128"/>
      <c r="AX646" s="128"/>
      <c r="AY646" s="128"/>
      <c r="AZ646" s="128"/>
      <c r="BA646" s="128"/>
      <c r="BB646" s="128"/>
      <c r="BC646" s="128"/>
      <c r="BD646" s="128"/>
      <c r="BE646" s="129"/>
    </row>
    <row r="647" spans="1:57" ht="47.45" customHeight="1" x14ac:dyDescent="0.25">
      <c r="A647" s="1346"/>
      <c r="B647" s="1581" t="s">
        <v>196</v>
      </c>
      <c r="C647" s="1632" t="s">
        <v>407</v>
      </c>
      <c r="D647" s="709" t="s">
        <v>485</v>
      </c>
      <c r="E647" s="1312">
        <v>15</v>
      </c>
      <c r="F647" s="1303">
        <f t="shared" ref="F647" si="231">E647-SUM(M647:M651)</f>
        <v>-3</v>
      </c>
      <c r="G647" s="852">
        <f t="shared" si="215"/>
        <v>0</v>
      </c>
      <c r="H647" s="147">
        <f t="shared" si="228"/>
        <v>0</v>
      </c>
      <c r="I647" s="72"/>
      <c r="J647" s="72"/>
      <c r="K647" s="72"/>
      <c r="L647" s="73"/>
      <c r="M647" s="199">
        <f t="shared" si="226"/>
        <v>0</v>
      </c>
      <c r="N647" s="1020"/>
      <c r="O647" s="1020"/>
      <c r="P647" s="1020"/>
      <c r="Q647" s="1020"/>
      <c r="R647" s="1024"/>
      <c r="S647" s="1022"/>
      <c r="T647" s="1020"/>
      <c r="U647" s="1020"/>
      <c r="V647" s="1020"/>
      <c r="W647" s="1020"/>
      <c r="X647" s="1024"/>
      <c r="Y647" s="1022"/>
      <c r="Z647" s="1024"/>
      <c r="AA647" s="1045"/>
      <c r="AB647" s="835"/>
      <c r="AC647" s="835"/>
      <c r="AD647" s="835"/>
      <c r="AE647" s="835"/>
      <c r="AF647" s="1046"/>
      <c r="AG647" s="1045"/>
      <c r="AH647" s="1046"/>
      <c r="AI647" s="74"/>
      <c r="AJ647" s="151">
        <f>SUM(AN647:AP647)</f>
        <v>0</v>
      </c>
      <c r="AK647" s="79" t="s">
        <v>97</v>
      </c>
      <c r="AL647" s="77" t="s">
        <v>97</v>
      </c>
      <c r="AM647" s="78" t="s">
        <v>97</v>
      </c>
      <c r="AN647" s="74"/>
      <c r="AO647" s="72"/>
      <c r="AP647" s="73"/>
      <c r="AQ647" s="79" t="s">
        <v>97</v>
      </c>
      <c r="AR647" s="77" t="s">
        <v>97</v>
      </c>
      <c r="AS647" s="77" t="s">
        <v>97</v>
      </c>
      <c r="AT647" s="77" t="s">
        <v>97</v>
      </c>
      <c r="AU647" s="78" t="s">
        <v>97</v>
      </c>
      <c r="AV647" s="152">
        <f t="shared" si="227"/>
        <v>0</v>
      </c>
      <c r="AW647" s="120"/>
      <c r="AX647" s="120"/>
      <c r="AY647" s="120"/>
      <c r="AZ647" s="120"/>
      <c r="BA647" s="120"/>
      <c r="BB647" s="120"/>
      <c r="BC647" s="120"/>
      <c r="BD647" s="120"/>
      <c r="BE647" s="121"/>
    </row>
    <row r="648" spans="1:57" ht="47.25" x14ac:dyDescent="0.25">
      <c r="A648" s="1346"/>
      <c r="B648" s="1583"/>
      <c r="C648" s="1633"/>
      <c r="D648" s="710" t="s">
        <v>490</v>
      </c>
      <c r="E648" s="1313"/>
      <c r="F648" s="1304"/>
      <c r="G648" s="850">
        <f t="shared" si="215"/>
        <v>0</v>
      </c>
      <c r="H648" s="402">
        <f t="shared" si="228"/>
        <v>0</v>
      </c>
      <c r="I648" s="319"/>
      <c r="J648" s="319"/>
      <c r="K648" s="319"/>
      <c r="L648" s="320"/>
      <c r="M648" s="750">
        <f t="shared" si="226"/>
        <v>0</v>
      </c>
      <c r="N648" s="1030"/>
      <c r="O648" s="1030"/>
      <c r="P648" s="1030"/>
      <c r="Q648" s="1030"/>
      <c r="R648" s="1034"/>
      <c r="S648" s="1032"/>
      <c r="T648" s="1030"/>
      <c r="U648" s="1030"/>
      <c r="V648" s="1030"/>
      <c r="W648" s="1030"/>
      <c r="X648" s="1034"/>
      <c r="Y648" s="1032"/>
      <c r="Z648" s="1034"/>
      <c r="AA648" s="1019"/>
      <c r="AB648" s="837"/>
      <c r="AC648" s="837"/>
      <c r="AD648" s="837"/>
      <c r="AE648" s="837"/>
      <c r="AF648" s="1048"/>
      <c r="AG648" s="1019"/>
      <c r="AH648" s="1048"/>
      <c r="AI648" s="325"/>
      <c r="AJ648" s="390">
        <f>SUM(AN648:AP648)</f>
        <v>0</v>
      </c>
      <c r="AK648" s="330" t="s">
        <v>98</v>
      </c>
      <c r="AL648" s="328" t="s">
        <v>98</v>
      </c>
      <c r="AM648" s="329" t="s">
        <v>98</v>
      </c>
      <c r="AN648" s="330"/>
      <c r="AO648" s="328"/>
      <c r="AP648" s="329"/>
      <c r="AQ648" s="330" t="s">
        <v>97</v>
      </c>
      <c r="AR648" s="328" t="s">
        <v>97</v>
      </c>
      <c r="AS648" s="328" t="s">
        <v>97</v>
      </c>
      <c r="AT648" s="328" t="s">
        <v>97</v>
      </c>
      <c r="AU648" s="329" t="s">
        <v>97</v>
      </c>
      <c r="AV648" s="391">
        <f t="shared" si="227"/>
        <v>0</v>
      </c>
      <c r="AW648" s="404"/>
      <c r="AX648" s="404"/>
      <c r="AY648" s="404"/>
      <c r="AZ648" s="404"/>
      <c r="BA648" s="404"/>
      <c r="BB648" s="404"/>
      <c r="BC648" s="404"/>
      <c r="BD648" s="404"/>
      <c r="BE648" s="405"/>
    </row>
    <row r="649" spans="1:57" ht="31.5" x14ac:dyDescent="0.25">
      <c r="A649" s="1346"/>
      <c r="B649" s="1583"/>
      <c r="C649" s="1633"/>
      <c r="D649" s="710" t="s">
        <v>486</v>
      </c>
      <c r="E649" s="1313"/>
      <c r="F649" s="1304"/>
      <c r="G649" s="850">
        <f t="shared" si="215"/>
        <v>0</v>
      </c>
      <c r="H649" s="402">
        <f t="shared" si="228"/>
        <v>0</v>
      </c>
      <c r="I649" s="319"/>
      <c r="J649" s="319"/>
      <c r="K649" s="319"/>
      <c r="L649" s="320"/>
      <c r="M649" s="750">
        <f t="shared" si="226"/>
        <v>0</v>
      </c>
      <c r="N649" s="1030"/>
      <c r="O649" s="1030"/>
      <c r="P649" s="1030"/>
      <c r="Q649" s="1030"/>
      <c r="R649" s="1034"/>
      <c r="S649" s="1032"/>
      <c r="T649" s="1030"/>
      <c r="U649" s="1030"/>
      <c r="V649" s="1030"/>
      <c r="W649" s="1030"/>
      <c r="X649" s="1034"/>
      <c r="Y649" s="1032"/>
      <c r="Z649" s="1034"/>
      <c r="AA649" s="1019"/>
      <c r="AB649" s="837"/>
      <c r="AC649" s="837"/>
      <c r="AD649" s="837"/>
      <c r="AE649" s="837"/>
      <c r="AF649" s="1048"/>
      <c r="AG649" s="1019"/>
      <c r="AH649" s="1048"/>
      <c r="AI649" s="325"/>
      <c r="AJ649" s="390">
        <f>SUM(AK649:AM649)</f>
        <v>0</v>
      </c>
      <c r="AK649" s="330"/>
      <c r="AL649" s="328"/>
      <c r="AM649" s="329"/>
      <c r="AN649" s="330" t="s">
        <v>97</v>
      </c>
      <c r="AO649" s="328" t="s">
        <v>97</v>
      </c>
      <c r="AP649" s="329" t="s">
        <v>97</v>
      </c>
      <c r="AQ649" s="330" t="s">
        <v>97</v>
      </c>
      <c r="AR649" s="328" t="s">
        <v>97</v>
      </c>
      <c r="AS649" s="328" t="s">
        <v>97</v>
      </c>
      <c r="AT649" s="328" t="s">
        <v>97</v>
      </c>
      <c r="AU649" s="329" t="s">
        <v>97</v>
      </c>
      <c r="AV649" s="391">
        <f t="shared" si="227"/>
        <v>0</v>
      </c>
      <c r="AW649" s="404"/>
      <c r="AX649" s="404"/>
      <c r="AY649" s="404"/>
      <c r="AZ649" s="404"/>
      <c r="BA649" s="404"/>
      <c r="BB649" s="404"/>
      <c r="BC649" s="404"/>
      <c r="BD649" s="404"/>
      <c r="BE649" s="405"/>
    </row>
    <row r="650" spans="1:57" ht="31.5" x14ac:dyDescent="0.25">
      <c r="A650" s="1346"/>
      <c r="B650" s="1583"/>
      <c r="C650" s="1633"/>
      <c r="D650" s="710" t="s">
        <v>15</v>
      </c>
      <c r="E650" s="1313"/>
      <c r="F650" s="1304"/>
      <c r="G650" s="850">
        <f t="shared" si="215"/>
        <v>19</v>
      </c>
      <c r="H650" s="402">
        <f t="shared" si="228"/>
        <v>0</v>
      </c>
      <c r="I650" s="319"/>
      <c r="J650" s="319"/>
      <c r="K650" s="319"/>
      <c r="L650" s="320"/>
      <c r="M650" s="750">
        <f t="shared" si="226"/>
        <v>18</v>
      </c>
      <c r="N650" s="1030"/>
      <c r="O650" s="1030"/>
      <c r="P650" s="1030"/>
      <c r="Q650" s="1030"/>
      <c r="R650" s="1034">
        <v>18</v>
      </c>
      <c r="S650" s="1032">
        <v>7</v>
      </c>
      <c r="T650" s="1030"/>
      <c r="U650" s="1030"/>
      <c r="V650" s="1030">
        <v>11</v>
      </c>
      <c r="W650" s="1030"/>
      <c r="X650" s="1034"/>
      <c r="Y650" s="1032">
        <v>15</v>
      </c>
      <c r="Z650" s="1034">
        <v>3</v>
      </c>
      <c r="AA650" s="1019"/>
      <c r="AB650" s="837">
        <v>11</v>
      </c>
      <c r="AC650" s="837">
        <v>11</v>
      </c>
      <c r="AD650" s="837"/>
      <c r="AE650" s="837"/>
      <c r="AF650" s="1048">
        <v>18</v>
      </c>
      <c r="AG650" s="1019">
        <v>44</v>
      </c>
      <c r="AH650" s="1048">
        <v>22</v>
      </c>
      <c r="AI650" s="325"/>
      <c r="AJ650" s="390">
        <f>SUM(AQ650:AU650)</f>
        <v>18</v>
      </c>
      <c r="AK650" s="330" t="s">
        <v>98</v>
      </c>
      <c r="AL650" s="328" t="s">
        <v>98</v>
      </c>
      <c r="AM650" s="329" t="s">
        <v>98</v>
      </c>
      <c r="AN650" s="330" t="s">
        <v>97</v>
      </c>
      <c r="AO650" s="328" t="s">
        <v>97</v>
      </c>
      <c r="AP650" s="329" t="s">
        <v>97</v>
      </c>
      <c r="AQ650" s="330">
        <v>3</v>
      </c>
      <c r="AR650" s="328">
        <v>9</v>
      </c>
      <c r="AS650" s="328">
        <v>6</v>
      </c>
      <c r="AT650" s="328"/>
      <c r="AU650" s="329"/>
      <c r="AV650" s="391">
        <f t="shared" si="227"/>
        <v>1</v>
      </c>
      <c r="AW650" s="404"/>
      <c r="AX650" s="404"/>
      <c r="AY650" s="404"/>
      <c r="AZ650" s="404"/>
      <c r="BA650" s="404">
        <v>1</v>
      </c>
      <c r="BB650" s="404"/>
      <c r="BC650" s="404"/>
      <c r="BD650" s="404"/>
      <c r="BE650" s="405"/>
    </row>
    <row r="651" spans="1:57" ht="32.25" thickBot="1" x14ac:dyDescent="0.3">
      <c r="A651" s="1346"/>
      <c r="B651" s="1585"/>
      <c r="C651" s="1634"/>
      <c r="D651" s="711" t="s">
        <v>491</v>
      </c>
      <c r="E651" s="1314"/>
      <c r="F651" s="1305"/>
      <c r="G651" s="851">
        <f t="shared" si="215"/>
        <v>0</v>
      </c>
      <c r="H651" s="160">
        <f t="shared" si="228"/>
        <v>0</v>
      </c>
      <c r="I651" s="92"/>
      <c r="J651" s="92"/>
      <c r="K651" s="92"/>
      <c r="L651" s="93"/>
      <c r="M651" s="210">
        <f t="shared" si="226"/>
        <v>0</v>
      </c>
      <c r="N651" s="1039"/>
      <c r="O651" s="1039"/>
      <c r="P651" s="1039"/>
      <c r="Q651" s="1039"/>
      <c r="R651" s="1040"/>
      <c r="S651" s="1038"/>
      <c r="T651" s="1039"/>
      <c r="U651" s="1039"/>
      <c r="V651" s="1039"/>
      <c r="W651" s="1039"/>
      <c r="X651" s="1040"/>
      <c r="Y651" s="1038"/>
      <c r="Z651" s="1040"/>
      <c r="AA651" s="1049"/>
      <c r="AB651" s="839"/>
      <c r="AC651" s="839"/>
      <c r="AD651" s="839"/>
      <c r="AE651" s="839"/>
      <c r="AF651" s="1050"/>
      <c r="AG651" s="1049"/>
      <c r="AH651" s="1050"/>
      <c r="AI651" s="100"/>
      <c r="AJ651" s="170">
        <f>SUM(AQ651:AU651)</f>
        <v>0</v>
      </c>
      <c r="AK651" s="99" t="s">
        <v>97</v>
      </c>
      <c r="AL651" s="97" t="s">
        <v>97</v>
      </c>
      <c r="AM651" s="98" t="s">
        <v>97</v>
      </c>
      <c r="AN651" s="99" t="s">
        <v>97</v>
      </c>
      <c r="AO651" s="97" t="s">
        <v>98</v>
      </c>
      <c r="AP651" s="98" t="s">
        <v>98</v>
      </c>
      <c r="AQ651" s="100"/>
      <c r="AR651" s="92"/>
      <c r="AS651" s="92"/>
      <c r="AT651" s="92"/>
      <c r="AU651" s="93"/>
      <c r="AV651" s="165">
        <f t="shared" si="227"/>
        <v>0</v>
      </c>
      <c r="AW651" s="128"/>
      <c r="AX651" s="128"/>
      <c r="AY651" s="128"/>
      <c r="AZ651" s="128"/>
      <c r="BA651" s="128"/>
      <c r="BB651" s="128"/>
      <c r="BC651" s="128"/>
      <c r="BD651" s="128"/>
      <c r="BE651" s="129"/>
    </row>
    <row r="652" spans="1:57" ht="31.5" x14ac:dyDescent="0.25">
      <c r="A652" s="1346"/>
      <c r="B652" s="1581" t="s">
        <v>193</v>
      </c>
      <c r="C652" s="1629" t="s">
        <v>404</v>
      </c>
      <c r="D652" s="709" t="s">
        <v>485</v>
      </c>
      <c r="E652" s="1312">
        <v>42</v>
      </c>
      <c r="F652" s="1303">
        <f t="shared" ref="F652" si="232">E652-SUM(M652:M656)</f>
        <v>-8</v>
      </c>
      <c r="G652" s="852">
        <f t="shared" si="215"/>
        <v>0</v>
      </c>
      <c r="H652" s="147">
        <f t="shared" si="228"/>
        <v>0</v>
      </c>
      <c r="I652" s="72"/>
      <c r="J652" s="72"/>
      <c r="K652" s="72"/>
      <c r="L652" s="73"/>
      <c r="M652" s="199">
        <f t="shared" si="226"/>
        <v>0</v>
      </c>
      <c r="N652" s="1020"/>
      <c r="O652" s="1020"/>
      <c r="P652" s="1020"/>
      <c r="Q652" s="1020"/>
      <c r="R652" s="1024"/>
      <c r="S652" s="1022"/>
      <c r="T652" s="1020"/>
      <c r="U652" s="1020"/>
      <c r="V652" s="1020"/>
      <c r="W652" s="1020"/>
      <c r="X652" s="1024"/>
      <c r="Y652" s="1022"/>
      <c r="Z652" s="1024"/>
      <c r="AA652" s="1045"/>
      <c r="AB652" s="835"/>
      <c r="AC652" s="835"/>
      <c r="AD652" s="835"/>
      <c r="AE652" s="835"/>
      <c r="AF652" s="1046"/>
      <c r="AG652" s="1045"/>
      <c r="AH652" s="1046"/>
      <c r="AI652" s="74"/>
      <c r="AJ652" s="151">
        <f>SUM(AN652:AP652)</f>
        <v>0</v>
      </c>
      <c r="AK652" s="79" t="s">
        <v>97</v>
      </c>
      <c r="AL652" s="77" t="s">
        <v>97</v>
      </c>
      <c r="AM652" s="78" t="s">
        <v>97</v>
      </c>
      <c r="AN652" s="74"/>
      <c r="AO652" s="72"/>
      <c r="AP652" s="73"/>
      <c r="AQ652" s="79" t="s">
        <v>97</v>
      </c>
      <c r="AR652" s="77" t="s">
        <v>97</v>
      </c>
      <c r="AS652" s="77" t="s">
        <v>97</v>
      </c>
      <c r="AT652" s="77" t="s">
        <v>97</v>
      </c>
      <c r="AU652" s="78" t="s">
        <v>97</v>
      </c>
      <c r="AV652" s="152">
        <f t="shared" si="227"/>
        <v>0</v>
      </c>
      <c r="AW652" s="120"/>
      <c r="AX652" s="120"/>
      <c r="AY652" s="120"/>
      <c r="AZ652" s="120"/>
      <c r="BA652" s="120"/>
      <c r="BB652" s="120"/>
      <c r="BC652" s="120"/>
      <c r="BD652" s="120"/>
      <c r="BE652" s="121"/>
    </row>
    <row r="653" spans="1:57" ht="47.25" x14ac:dyDescent="0.25">
      <c r="A653" s="1346"/>
      <c r="B653" s="1583"/>
      <c r="C653" s="1630"/>
      <c r="D653" s="710" t="s">
        <v>490</v>
      </c>
      <c r="E653" s="1313"/>
      <c r="F653" s="1304"/>
      <c r="G653" s="850">
        <f t="shared" ref="G653:G716" si="233">SUM(M653,AV653)</f>
        <v>0</v>
      </c>
      <c r="H653" s="402">
        <f t="shared" si="228"/>
        <v>0</v>
      </c>
      <c r="I653" s="319"/>
      <c r="J653" s="319"/>
      <c r="K653" s="319"/>
      <c r="L653" s="320"/>
      <c r="M653" s="750">
        <f t="shared" si="226"/>
        <v>0</v>
      </c>
      <c r="N653" s="1030"/>
      <c r="O653" s="1030"/>
      <c r="P653" s="1030"/>
      <c r="Q653" s="1030"/>
      <c r="R653" s="1034"/>
      <c r="S653" s="1032"/>
      <c r="T653" s="1030"/>
      <c r="U653" s="1030"/>
      <c r="V653" s="1030"/>
      <c r="W653" s="1030"/>
      <c r="X653" s="1034"/>
      <c r="Y653" s="1032"/>
      <c r="Z653" s="1034"/>
      <c r="AA653" s="1019"/>
      <c r="AB653" s="837"/>
      <c r="AC653" s="837"/>
      <c r="AD653" s="837"/>
      <c r="AE653" s="837"/>
      <c r="AF653" s="1048"/>
      <c r="AG653" s="1019"/>
      <c r="AH653" s="1048"/>
      <c r="AI653" s="325"/>
      <c r="AJ653" s="390">
        <f>SUM(AN653:AP653)</f>
        <v>0</v>
      </c>
      <c r="AK653" s="330" t="s">
        <v>98</v>
      </c>
      <c r="AL653" s="328" t="s">
        <v>98</v>
      </c>
      <c r="AM653" s="329" t="s">
        <v>98</v>
      </c>
      <c r="AN653" s="330"/>
      <c r="AO653" s="328"/>
      <c r="AP653" s="329"/>
      <c r="AQ653" s="330" t="s">
        <v>97</v>
      </c>
      <c r="AR653" s="328" t="s">
        <v>97</v>
      </c>
      <c r="AS653" s="328" t="s">
        <v>97</v>
      </c>
      <c r="AT653" s="328" t="s">
        <v>97</v>
      </c>
      <c r="AU653" s="329" t="s">
        <v>97</v>
      </c>
      <c r="AV653" s="391">
        <f t="shared" si="227"/>
        <v>0</v>
      </c>
      <c r="AW653" s="404"/>
      <c r="AX653" s="404"/>
      <c r="AY653" s="404"/>
      <c r="AZ653" s="404"/>
      <c r="BA653" s="404"/>
      <c r="BB653" s="404"/>
      <c r="BC653" s="404"/>
      <c r="BD653" s="404"/>
      <c r="BE653" s="405"/>
    </row>
    <row r="654" spans="1:57" ht="31.5" x14ac:dyDescent="0.25">
      <c r="A654" s="1346"/>
      <c r="B654" s="1583"/>
      <c r="C654" s="1630"/>
      <c r="D654" s="710" t="s">
        <v>486</v>
      </c>
      <c r="E654" s="1313"/>
      <c r="F654" s="1304"/>
      <c r="G654" s="854">
        <f t="shared" si="233"/>
        <v>0</v>
      </c>
      <c r="H654" s="402">
        <f t="shared" si="228"/>
        <v>0</v>
      </c>
      <c r="I654" s="319"/>
      <c r="J654" s="319"/>
      <c r="K654" s="319"/>
      <c r="L654" s="320"/>
      <c r="M654" s="750">
        <f t="shared" si="226"/>
        <v>0</v>
      </c>
      <c r="N654" s="1030"/>
      <c r="O654" s="1030"/>
      <c r="P654" s="1030"/>
      <c r="Q654" s="1030"/>
      <c r="R654" s="1034"/>
      <c r="S654" s="1032"/>
      <c r="T654" s="1030"/>
      <c r="U654" s="1030"/>
      <c r="V654" s="1030"/>
      <c r="W654" s="1030"/>
      <c r="X654" s="1034"/>
      <c r="Y654" s="1032"/>
      <c r="Z654" s="1034"/>
      <c r="AA654" s="1019"/>
      <c r="AB654" s="837"/>
      <c r="AC654" s="837"/>
      <c r="AD654" s="837"/>
      <c r="AE654" s="837"/>
      <c r="AF654" s="1048"/>
      <c r="AG654" s="1019"/>
      <c r="AH654" s="1048"/>
      <c r="AI654" s="325"/>
      <c r="AJ654" s="390">
        <f>SUM(AK654:AM654)</f>
        <v>0</v>
      </c>
      <c r="AK654" s="330"/>
      <c r="AL654" s="328"/>
      <c r="AM654" s="329"/>
      <c r="AN654" s="330" t="s">
        <v>97</v>
      </c>
      <c r="AO654" s="328" t="s">
        <v>97</v>
      </c>
      <c r="AP654" s="329" t="s">
        <v>97</v>
      </c>
      <c r="AQ654" s="330" t="s">
        <v>97</v>
      </c>
      <c r="AR654" s="328" t="s">
        <v>97</v>
      </c>
      <c r="AS654" s="328" t="s">
        <v>97</v>
      </c>
      <c r="AT654" s="328" t="s">
        <v>97</v>
      </c>
      <c r="AU654" s="329" t="s">
        <v>97</v>
      </c>
      <c r="AV654" s="391">
        <f t="shared" si="227"/>
        <v>0</v>
      </c>
      <c r="AW654" s="404"/>
      <c r="AX654" s="404"/>
      <c r="AY654" s="404"/>
      <c r="AZ654" s="404"/>
      <c r="BA654" s="404"/>
      <c r="BB654" s="404"/>
      <c r="BC654" s="404"/>
      <c r="BD654" s="404"/>
      <c r="BE654" s="405"/>
    </row>
    <row r="655" spans="1:57" ht="31.5" x14ac:dyDescent="0.25">
      <c r="A655" s="1346"/>
      <c r="B655" s="1583"/>
      <c r="C655" s="1630"/>
      <c r="D655" s="710" t="s">
        <v>15</v>
      </c>
      <c r="E655" s="1313"/>
      <c r="F655" s="1304"/>
      <c r="G655" s="854">
        <f t="shared" si="233"/>
        <v>53</v>
      </c>
      <c r="H655" s="402">
        <f t="shared" si="228"/>
        <v>4</v>
      </c>
      <c r="I655" s="319">
        <v>3</v>
      </c>
      <c r="J655" s="319"/>
      <c r="K655" s="319">
        <v>1</v>
      </c>
      <c r="L655" s="320"/>
      <c r="M655" s="750">
        <f t="shared" si="226"/>
        <v>50</v>
      </c>
      <c r="N655" s="1030"/>
      <c r="O655" s="1030"/>
      <c r="P655" s="1030"/>
      <c r="Q655" s="1030"/>
      <c r="R655" s="1034">
        <v>50</v>
      </c>
      <c r="S655" s="1032">
        <v>6</v>
      </c>
      <c r="T655" s="1030"/>
      <c r="U655" s="1030"/>
      <c r="V655" s="1030">
        <v>21</v>
      </c>
      <c r="W655" s="1030">
        <v>23</v>
      </c>
      <c r="X655" s="1034"/>
      <c r="Y655" s="1032">
        <v>41</v>
      </c>
      <c r="Z655" s="1034">
        <v>9</v>
      </c>
      <c r="AA655" s="1019"/>
      <c r="AB655" s="837">
        <v>7</v>
      </c>
      <c r="AC655" s="837">
        <v>7</v>
      </c>
      <c r="AD655" s="837">
        <v>1</v>
      </c>
      <c r="AE655" s="837">
        <v>32</v>
      </c>
      <c r="AF655" s="1048">
        <v>7</v>
      </c>
      <c r="AG655" s="1019">
        <v>44</v>
      </c>
      <c r="AH655" s="1048">
        <v>23</v>
      </c>
      <c r="AI655" s="325">
        <v>81.099999999999994</v>
      </c>
      <c r="AJ655" s="390">
        <v>46</v>
      </c>
      <c r="AK655" s="330" t="s">
        <v>98</v>
      </c>
      <c r="AL655" s="328" t="s">
        <v>98</v>
      </c>
      <c r="AM655" s="329" t="s">
        <v>98</v>
      </c>
      <c r="AN655" s="330" t="s">
        <v>97</v>
      </c>
      <c r="AO655" s="328" t="s">
        <v>97</v>
      </c>
      <c r="AP655" s="329" t="s">
        <v>97</v>
      </c>
      <c r="AQ655" s="325">
        <v>8</v>
      </c>
      <c r="AR655" s="319">
        <v>12</v>
      </c>
      <c r="AS655" s="319">
        <v>21</v>
      </c>
      <c r="AT655" s="319">
        <v>4</v>
      </c>
      <c r="AU655" s="320">
        <v>1</v>
      </c>
      <c r="AV655" s="391">
        <f t="shared" si="227"/>
        <v>3</v>
      </c>
      <c r="AW655" s="404">
        <v>1</v>
      </c>
      <c r="AX655" s="404"/>
      <c r="AY655" s="404"/>
      <c r="AZ655" s="404"/>
      <c r="BA655" s="404"/>
      <c r="BB655" s="404"/>
      <c r="BC655" s="404">
        <v>1</v>
      </c>
      <c r="BD655" s="404">
        <v>1</v>
      </c>
      <c r="BE655" s="405"/>
    </row>
    <row r="656" spans="1:57" ht="32.25" thickBot="1" x14ac:dyDescent="0.3">
      <c r="A656" s="1346"/>
      <c r="B656" s="1585"/>
      <c r="C656" s="1631"/>
      <c r="D656" s="711" t="s">
        <v>491</v>
      </c>
      <c r="E656" s="1314"/>
      <c r="F656" s="1305"/>
      <c r="G656" s="851">
        <f t="shared" si="233"/>
        <v>0</v>
      </c>
      <c r="H656" s="160">
        <f t="shared" si="228"/>
        <v>0</v>
      </c>
      <c r="I656" s="92"/>
      <c r="J656" s="92"/>
      <c r="K656" s="92"/>
      <c r="L656" s="93"/>
      <c r="M656" s="210">
        <f t="shared" si="226"/>
        <v>0</v>
      </c>
      <c r="N656" s="1039"/>
      <c r="O656" s="1039"/>
      <c r="P656" s="1039"/>
      <c r="Q656" s="1039"/>
      <c r="R656" s="1040"/>
      <c r="S656" s="1038"/>
      <c r="T656" s="1039"/>
      <c r="U656" s="1039"/>
      <c r="V656" s="1039"/>
      <c r="W656" s="1039"/>
      <c r="X656" s="1040"/>
      <c r="Y656" s="1038"/>
      <c r="Z656" s="1040"/>
      <c r="AA656" s="1049"/>
      <c r="AB656" s="839"/>
      <c r="AC656" s="839"/>
      <c r="AD656" s="839"/>
      <c r="AE656" s="839"/>
      <c r="AF656" s="1050"/>
      <c r="AG656" s="1049"/>
      <c r="AH656" s="1050"/>
      <c r="AI656" s="100"/>
      <c r="AJ656" s="170">
        <f>SUM(AQ656:AU656)</f>
        <v>0</v>
      </c>
      <c r="AK656" s="99" t="s">
        <v>97</v>
      </c>
      <c r="AL656" s="97" t="s">
        <v>97</v>
      </c>
      <c r="AM656" s="98" t="s">
        <v>97</v>
      </c>
      <c r="AN656" s="99" t="s">
        <v>97</v>
      </c>
      <c r="AO656" s="97" t="s">
        <v>98</v>
      </c>
      <c r="AP656" s="98" t="s">
        <v>98</v>
      </c>
      <c r="AQ656" s="100"/>
      <c r="AR656" s="92"/>
      <c r="AS656" s="92"/>
      <c r="AT656" s="92"/>
      <c r="AU656" s="93"/>
      <c r="AV656" s="165">
        <f t="shared" si="227"/>
        <v>0</v>
      </c>
      <c r="AW656" s="128"/>
      <c r="AX656" s="128"/>
      <c r="AY656" s="128"/>
      <c r="AZ656" s="128"/>
      <c r="BA656" s="128"/>
      <c r="BB656" s="128"/>
      <c r="BC656" s="128"/>
      <c r="BD656" s="128"/>
      <c r="BE656" s="129"/>
    </row>
    <row r="657" spans="1:57" ht="32.25" thickBot="1" x14ac:dyDescent="0.3">
      <c r="A657" s="1346"/>
      <c r="B657" s="1583" t="s">
        <v>739</v>
      </c>
      <c r="C657" s="1635" t="s">
        <v>403</v>
      </c>
      <c r="D657" s="1659" t="s">
        <v>485</v>
      </c>
      <c r="E657" s="1301">
        <v>30</v>
      </c>
      <c r="F657" s="1304">
        <f t="shared" ref="F657" si="234">E657-SUM(M657:M661)</f>
        <v>2</v>
      </c>
      <c r="G657" s="849">
        <f t="shared" si="233"/>
        <v>0</v>
      </c>
      <c r="H657" s="416">
        <f t="shared" si="228"/>
        <v>0</v>
      </c>
      <c r="I657" s="84"/>
      <c r="J657" s="84"/>
      <c r="K657" s="84"/>
      <c r="L657" s="85"/>
      <c r="M657" s="590">
        <f t="shared" si="226"/>
        <v>0</v>
      </c>
      <c r="N657" s="1044"/>
      <c r="O657" s="1044"/>
      <c r="P657" s="1044"/>
      <c r="Q657" s="1044"/>
      <c r="R657" s="1026"/>
      <c r="S657" s="1025"/>
      <c r="T657" s="1025"/>
      <c r="U657" s="1025"/>
      <c r="V657" s="1044"/>
      <c r="W657" s="1044"/>
      <c r="X657" s="1026"/>
      <c r="Y657" s="1047"/>
      <c r="Z657" s="1026"/>
      <c r="AA657" s="1027"/>
      <c r="AB657" s="1028"/>
      <c r="AC657" s="1028"/>
      <c r="AD657" s="1028"/>
      <c r="AE657" s="1028"/>
      <c r="AF657" s="1029"/>
      <c r="AG657" s="1045"/>
      <c r="AH657" s="1046"/>
      <c r="AI657" s="102"/>
      <c r="AJ657" s="195">
        <f>SUM(AN657:AP657)</f>
        <v>0</v>
      </c>
      <c r="AK657" s="144" t="s">
        <v>97</v>
      </c>
      <c r="AL657" s="142" t="s">
        <v>97</v>
      </c>
      <c r="AM657" s="105" t="s">
        <v>97</v>
      </c>
      <c r="AN657" s="83"/>
      <c r="AO657" s="84"/>
      <c r="AP657" s="103"/>
      <c r="AQ657" s="146" t="s">
        <v>97</v>
      </c>
      <c r="AR657" s="142" t="s">
        <v>97</v>
      </c>
      <c r="AS657" s="142" t="s">
        <v>97</v>
      </c>
      <c r="AT657" s="142" t="s">
        <v>97</v>
      </c>
      <c r="AU657" s="105" t="s">
        <v>97</v>
      </c>
      <c r="AV657" s="365">
        <f t="shared" si="227"/>
        <v>0</v>
      </c>
      <c r="AW657" s="167"/>
      <c r="AX657" s="167"/>
      <c r="AY657" s="167"/>
      <c r="AZ657" s="167"/>
      <c r="BA657" s="167"/>
      <c r="BB657" s="167"/>
      <c r="BC657" s="167"/>
      <c r="BD657" s="167"/>
      <c r="BE657" s="130"/>
    </row>
    <row r="658" spans="1:57" ht="48" thickBot="1" x14ac:dyDescent="0.3">
      <c r="A658" s="1346"/>
      <c r="B658" s="1583"/>
      <c r="C658" s="1635"/>
      <c r="D658" s="710" t="s">
        <v>490</v>
      </c>
      <c r="E658" s="1301"/>
      <c r="F658" s="1304"/>
      <c r="G658" s="850">
        <f t="shared" si="233"/>
        <v>0</v>
      </c>
      <c r="H658" s="402">
        <f t="shared" si="228"/>
        <v>0</v>
      </c>
      <c r="I658" s="319"/>
      <c r="J658" s="319"/>
      <c r="K658" s="319"/>
      <c r="L658" s="338"/>
      <c r="M658" s="750">
        <f t="shared" si="226"/>
        <v>0</v>
      </c>
      <c r="N658" s="1030"/>
      <c r="O658" s="1030"/>
      <c r="P658" s="1030"/>
      <c r="Q658" s="1030"/>
      <c r="R658" s="1034"/>
      <c r="S658" s="1025"/>
      <c r="T658" s="1025"/>
      <c r="U658" s="1025"/>
      <c r="V658" s="1044"/>
      <c r="W658" s="1044"/>
      <c r="X658" s="1026"/>
      <c r="Y658" s="1047"/>
      <c r="Z658" s="1026"/>
      <c r="AA658" s="1027"/>
      <c r="AB658" s="1028"/>
      <c r="AC658" s="1028"/>
      <c r="AD658" s="1028"/>
      <c r="AE658" s="1028"/>
      <c r="AF658" s="1029"/>
      <c r="AG658" s="1019"/>
      <c r="AH658" s="1048"/>
      <c r="AI658" s="337"/>
      <c r="AJ658" s="390">
        <f>SUM(AN658:AP658)</f>
        <v>0</v>
      </c>
      <c r="AK658" s="327" t="s">
        <v>98</v>
      </c>
      <c r="AL658" s="328" t="s">
        <v>98</v>
      </c>
      <c r="AM658" s="329" t="s">
        <v>98</v>
      </c>
      <c r="AN658" s="330"/>
      <c r="AO658" s="328"/>
      <c r="AP658" s="329"/>
      <c r="AQ658" s="330" t="s">
        <v>97</v>
      </c>
      <c r="AR658" s="328" t="s">
        <v>97</v>
      </c>
      <c r="AS658" s="328" t="s">
        <v>97</v>
      </c>
      <c r="AT658" s="328" t="s">
        <v>97</v>
      </c>
      <c r="AU658" s="329" t="s">
        <v>97</v>
      </c>
      <c r="AV658" s="152">
        <f t="shared" si="227"/>
        <v>0</v>
      </c>
      <c r="AW658" s="167"/>
      <c r="AX658" s="167"/>
      <c r="AY658" s="167"/>
      <c r="AZ658" s="167"/>
      <c r="BA658" s="167"/>
      <c r="BB658" s="167"/>
      <c r="BC658" s="167"/>
      <c r="BD658" s="167"/>
      <c r="BE658" s="130"/>
    </row>
    <row r="659" spans="1:57" ht="32.25" thickBot="1" x14ac:dyDescent="0.3">
      <c r="A659" s="1346"/>
      <c r="B659" s="1583"/>
      <c r="C659" s="1635"/>
      <c r="D659" s="710" t="s">
        <v>486</v>
      </c>
      <c r="E659" s="1301"/>
      <c r="F659" s="1304"/>
      <c r="G659" s="850">
        <f t="shared" si="233"/>
        <v>0</v>
      </c>
      <c r="H659" s="402">
        <f t="shared" si="228"/>
        <v>0</v>
      </c>
      <c r="I659" s="319"/>
      <c r="J659" s="319"/>
      <c r="K659" s="319"/>
      <c r="L659" s="338"/>
      <c r="M659" s="750">
        <f t="shared" si="226"/>
        <v>0</v>
      </c>
      <c r="N659" s="1030"/>
      <c r="O659" s="1030"/>
      <c r="P659" s="1030"/>
      <c r="Q659" s="1030"/>
      <c r="R659" s="1034"/>
      <c r="S659" s="1025"/>
      <c r="T659" s="1025"/>
      <c r="U659" s="1025"/>
      <c r="V659" s="1044"/>
      <c r="W659" s="1044"/>
      <c r="X659" s="1026"/>
      <c r="Y659" s="1047"/>
      <c r="Z659" s="1026"/>
      <c r="AA659" s="1027"/>
      <c r="AB659" s="1028"/>
      <c r="AC659" s="1028"/>
      <c r="AD659" s="1028"/>
      <c r="AE659" s="1028"/>
      <c r="AF659" s="1029"/>
      <c r="AG659" s="1019"/>
      <c r="AH659" s="1048"/>
      <c r="AI659" s="337"/>
      <c r="AJ659" s="390">
        <f>SUM(AK659:AM659)</f>
        <v>0</v>
      </c>
      <c r="AK659" s="327"/>
      <c r="AL659" s="328"/>
      <c r="AM659" s="329"/>
      <c r="AN659" s="330" t="s">
        <v>97</v>
      </c>
      <c r="AO659" s="328" t="s">
        <v>97</v>
      </c>
      <c r="AP659" s="329" t="s">
        <v>97</v>
      </c>
      <c r="AQ659" s="330" t="s">
        <v>97</v>
      </c>
      <c r="AR659" s="328" t="s">
        <v>97</v>
      </c>
      <c r="AS659" s="328" t="s">
        <v>97</v>
      </c>
      <c r="AT659" s="328" t="s">
        <v>97</v>
      </c>
      <c r="AU659" s="329" t="s">
        <v>97</v>
      </c>
      <c r="AV659" s="152">
        <f t="shared" si="227"/>
        <v>0</v>
      </c>
      <c r="AW659" s="167"/>
      <c r="AX659" s="167"/>
      <c r="AY659" s="167"/>
      <c r="AZ659" s="167"/>
      <c r="BA659" s="167"/>
      <c r="BB659" s="167"/>
      <c r="BC659" s="167"/>
      <c r="BD659" s="167"/>
      <c r="BE659" s="130"/>
    </row>
    <row r="660" spans="1:57" ht="32.25" thickBot="1" x14ac:dyDescent="0.3">
      <c r="A660" s="1346"/>
      <c r="B660" s="1583"/>
      <c r="C660" s="1635"/>
      <c r="D660" s="710" t="s">
        <v>15</v>
      </c>
      <c r="E660" s="1301"/>
      <c r="F660" s="1304"/>
      <c r="G660" s="850">
        <f t="shared" si="233"/>
        <v>29</v>
      </c>
      <c r="H660" s="402">
        <f t="shared" si="228"/>
        <v>1</v>
      </c>
      <c r="I660" s="319">
        <v>1</v>
      </c>
      <c r="J660" s="319"/>
      <c r="K660" s="319"/>
      <c r="L660" s="338"/>
      <c r="M660" s="750">
        <f t="shared" si="226"/>
        <v>28</v>
      </c>
      <c r="N660" s="1030"/>
      <c r="O660" s="1030"/>
      <c r="P660" s="1030"/>
      <c r="Q660" s="1030"/>
      <c r="R660" s="1034">
        <v>28</v>
      </c>
      <c r="S660" s="1025">
        <v>3</v>
      </c>
      <c r="T660" s="1025"/>
      <c r="U660" s="1025"/>
      <c r="V660" s="1044">
        <v>24</v>
      </c>
      <c r="W660" s="1044">
        <v>1</v>
      </c>
      <c r="X660" s="1026"/>
      <c r="Y660" s="1047">
        <v>24</v>
      </c>
      <c r="Z660" s="1026">
        <v>4</v>
      </c>
      <c r="AA660" s="1027"/>
      <c r="AB660" s="1028">
        <v>6</v>
      </c>
      <c r="AC660" s="1028">
        <v>6</v>
      </c>
      <c r="AD660" s="1028"/>
      <c r="AE660" s="1028">
        <v>12</v>
      </c>
      <c r="AF660" s="1029">
        <v>2</v>
      </c>
      <c r="AG660" s="1019">
        <v>41</v>
      </c>
      <c r="AH660" s="1048">
        <v>20</v>
      </c>
      <c r="AI660" s="337">
        <v>78</v>
      </c>
      <c r="AJ660" s="390">
        <f>SUM(AQ660:AU660)</f>
        <v>28</v>
      </c>
      <c r="AK660" s="327" t="s">
        <v>98</v>
      </c>
      <c r="AL660" s="328" t="s">
        <v>98</v>
      </c>
      <c r="AM660" s="329" t="s">
        <v>98</v>
      </c>
      <c r="AN660" s="330" t="s">
        <v>97</v>
      </c>
      <c r="AO660" s="328" t="s">
        <v>97</v>
      </c>
      <c r="AP660" s="329" t="s">
        <v>97</v>
      </c>
      <c r="AQ660" s="330">
        <v>2</v>
      </c>
      <c r="AR660" s="328">
        <v>4</v>
      </c>
      <c r="AS660" s="328">
        <v>22</v>
      </c>
      <c r="AT660" s="328"/>
      <c r="AU660" s="329"/>
      <c r="AV660" s="152">
        <f t="shared" si="227"/>
        <v>1</v>
      </c>
      <c r="AW660" s="167"/>
      <c r="AX660" s="167"/>
      <c r="AY660" s="167"/>
      <c r="AZ660" s="167"/>
      <c r="BA660" s="167"/>
      <c r="BB660" s="167"/>
      <c r="BC660" s="167"/>
      <c r="BD660" s="167">
        <v>1</v>
      </c>
      <c r="BE660" s="130"/>
    </row>
    <row r="661" spans="1:57" ht="32.25" thickBot="1" x14ac:dyDescent="0.3">
      <c r="A661" s="1346"/>
      <c r="B661" s="1583"/>
      <c r="C661" s="1635"/>
      <c r="D661" s="1657" t="s">
        <v>491</v>
      </c>
      <c r="E661" s="1301"/>
      <c r="F661" s="1304"/>
      <c r="G661" s="879">
        <f t="shared" si="233"/>
        <v>0</v>
      </c>
      <c r="H661" s="407">
        <f t="shared" si="228"/>
        <v>0</v>
      </c>
      <c r="I661" s="344"/>
      <c r="J661" s="344"/>
      <c r="K661" s="344"/>
      <c r="L661" s="360"/>
      <c r="M661" s="857">
        <f t="shared" si="226"/>
        <v>0</v>
      </c>
      <c r="N661" s="1036"/>
      <c r="O661" s="1036"/>
      <c r="P661" s="1036"/>
      <c r="Q661" s="1036"/>
      <c r="R661" s="1054"/>
      <c r="S661" s="1053"/>
      <c r="T661" s="1053"/>
      <c r="U661" s="1053"/>
      <c r="V661" s="1036"/>
      <c r="W661" s="1036"/>
      <c r="X661" s="1054"/>
      <c r="Y661" s="1056"/>
      <c r="Z661" s="1054"/>
      <c r="AA661" s="1042"/>
      <c r="AB661" s="1055"/>
      <c r="AC661" s="1055"/>
      <c r="AD661" s="1055"/>
      <c r="AE661" s="1055"/>
      <c r="AF661" s="1043"/>
      <c r="AG661" s="1049"/>
      <c r="AH661" s="1079"/>
      <c r="AI661" s="831"/>
      <c r="AJ661" s="393">
        <f>SUM(AQ661:AU661)</f>
        <v>0</v>
      </c>
      <c r="AK661" s="725" t="s">
        <v>97</v>
      </c>
      <c r="AL661" s="434" t="s">
        <v>97</v>
      </c>
      <c r="AM661" s="435" t="s">
        <v>97</v>
      </c>
      <c r="AN661" s="436" t="s">
        <v>97</v>
      </c>
      <c r="AO661" s="434" t="s">
        <v>98</v>
      </c>
      <c r="AP661" s="435" t="s">
        <v>98</v>
      </c>
      <c r="AQ661" s="343"/>
      <c r="AR661" s="344"/>
      <c r="AS661" s="344"/>
      <c r="AT661" s="344"/>
      <c r="AU661" s="359"/>
      <c r="AV661" s="880">
        <f t="shared" si="227"/>
        <v>0</v>
      </c>
      <c r="AW661" s="409"/>
      <c r="AX661" s="409"/>
      <c r="AY661" s="409"/>
      <c r="AZ661" s="409"/>
      <c r="BA661" s="409"/>
      <c r="BB661" s="409"/>
      <c r="BC661" s="409"/>
      <c r="BD661" s="409"/>
      <c r="BE661" s="410"/>
    </row>
    <row r="662" spans="1:57" ht="31.5" x14ac:dyDescent="0.25">
      <c r="A662" s="1346"/>
      <c r="B662" s="1581" t="s">
        <v>740</v>
      </c>
      <c r="C662" s="1629" t="s">
        <v>405</v>
      </c>
      <c r="D662" s="1662" t="s">
        <v>485</v>
      </c>
      <c r="E662" s="1306">
        <v>22</v>
      </c>
      <c r="F662" s="1309">
        <f t="shared" ref="F662" si="235">E662-SUM(M662:M666)</f>
        <v>-2</v>
      </c>
      <c r="G662" s="881">
        <f t="shared" si="233"/>
        <v>0</v>
      </c>
      <c r="H662" s="882">
        <f t="shared" si="228"/>
        <v>0</v>
      </c>
      <c r="I662" s="72"/>
      <c r="J662" s="72"/>
      <c r="K662" s="72"/>
      <c r="L662" s="73"/>
      <c r="M662" s="883">
        <f t="shared" si="226"/>
        <v>0</v>
      </c>
      <c r="N662" s="1080"/>
      <c r="O662" s="1080"/>
      <c r="P662" s="1080"/>
      <c r="Q662" s="1080"/>
      <c r="R662" s="1081"/>
      <c r="S662" s="1082"/>
      <c r="T662" s="1080"/>
      <c r="U662" s="1080"/>
      <c r="V662" s="1080"/>
      <c r="W662" s="1080"/>
      <c r="X662" s="1081"/>
      <c r="Y662" s="1082"/>
      <c r="Z662" s="1081"/>
      <c r="AA662" s="1045"/>
      <c r="AB662" s="835"/>
      <c r="AC662" s="835"/>
      <c r="AD662" s="835"/>
      <c r="AE662" s="835"/>
      <c r="AF662" s="1046"/>
      <c r="AG662" s="1045"/>
      <c r="AH662" s="1046"/>
      <c r="AI662" s="74"/>
      <c r="AJ662" s="151">
        <f>SUM(AN662:AP662)</f>
        <v>0</v>
      </c>
      <c r="AK662" s="79" t="s">
        <v>97</v>
      </c>
      <c r="AL662" s="77" t="s">
        <v>97</v>
      </c>
      <c r="AM662" s="78" t="s">
        <v>97</v>
      </c>
      <c r="AN662" s="74"/>
      <c r="AO662" s="72"/>
      <c r="AP662" s="73"/>
      <c r="AQ662" s="79" t="s">
        <v>97</v>
      </c>
      <c r="AR662" s="77" t="s">
        <v>97</v>
      </c>
      <c r="AS662" s="77" t="s">
        <v>97</v>
      </c>
      <c r="AT662" s="77" t="s">
        <v>97</v>
      </c>
      <c r="AU662" s="78" t="s">
        <v>97</v>
      </c>
      <c r="AV662" s="152">
        <f t="shared" si="227"/>
        <v>0</v>
      </c>
      <c r="AW662" s="884"/>
      <c r="AX662" s="884"/>
      <c r="AY662" s="884"/>
      <c r="AZ662" s="884"/>
      <c r="BA662" s="884"/>
      <c r="BB662" s="884"/>
      <c r="BC662" s="884"/>
      <c r="BD662" s="884"/>
      <c r="BE662" s="885"/>
    </row>
    <row r="663" spans="1:57" ht="47.25" x14ac:dyDescent="0.25">
      <c r="A663" s="1346"/>
      <c r="B663" s="1583"/>
      <c r="C663" s="1630"/>
      <c r="D663" s="1663" t="s">
        <v>490</v>
      </c>
      <c r="E663" s="1307"/>
      <c r="F663" s="1310"/>
      <c r="G663" s="886">
        <f t="shared" si="233"/>
        <v>0</v>
      </c>
      <c r="H663" s="887">
        <f t="shared" si="228"/>
        <v>0</v>
      </c>
      <c r="I663" s="319"/>
      <c r="J663" s="319"/>
      <c r="K663" s="319"/>
      <c r="L663" s="320"/>
      <c r="M663" s="888">
        <f t="shared" si="226"/>
        <v>0</v>
      </c>
      <c r="N663" s="1083"/>
      <c r="O663" s="1083"/>
      <c r="P663" s="1083"/>
      <c r="Q663" s="1083"/>
      <c r="R663" s="1084"/>
      <c r="S663" s="1085"/>
      <c r="T663" s="1083"/>
      <c r="U663" s="1083"/>
      <c r="V663" s="1083"/>
      <c r="W663" s="1083"/>
      <c r="X663" s="1084"/>
      <c r="Y663" s="1085"/>
      <c r="Z663" s="1084"/>
      <c r="AA663" s="1019"/>
      <c r="AB663" s="837"/>
      <c r="AC663" s="837"/>
      <c r="AD663" s="837"/>
      <c r="AE663" s="837"/>
      <c r="AF663" s="1048"/>
      <c r="AG663" s="1019"/>
      <c r="AH663" s="1048"/>
      <c r="AI663" s="325"/>
      <c r="AJ663" s="390">
        <f>SUM(AN663:AP663)</f>
        <v>0</v>
      </c>
      <c r="AK663" s="330" t="s">
        <v>98</v>
      </c>
      <c r="AL663" s="328" t="s">
        <v>98</v>
      </c>
      <c r="AM663" s="329" t="s">
        <v>98</v>
      </c>
      <c r="AN663" s="330"/>
      <c r="AO663" s="328"/>
      <c r="AP663" s="329"/>
      <c r="AQ663" s="330" t="s">
        <v>97</v>
      </c>
      <c r="AR663" s="328" t="s">
        <v>97</v>
      </c>
      <c r="AS663" s="328" t="s">
        <v>97</v>
      </c>
      <c r="AT663" s="328" t="s">
        <v>97</v>
      </c>
      <c r="AU663" s="329" t="s">
        <v>97</v>
      </c>
      <c r="AV663" s="391">
        <f t="shared" si="227"/>
        <v>0</v>
      </c>
      <c r="AW663" s="889"/>
      <c r="AX663" s="889"/>
      <c r="AY663" s="889"/>
      <c r="AZ663" s="889"/>
      <c r="BA663" s="889"/>
      <c r="BB663" s="889"/>
      <c r="BC663" s="889"/>
      <c r="BD663" s="889"/>
      <c r="BE663" s="890"/>
    </row>
    <row r="664" spans="1:57" ht="31.5" x14ac:dyDescent="0.25">
      <c r="A664" s="1346"/>
      <c r="B664" s="1583"/>
      <c r="C664" s="1630"/>
      <c r="D664" s="1663" t="s">
        <v>486</v>
      </c>
      <c r="E664" s="1307"/>
      <c r="F664" s="1310"/>
      <c r="G664" s="886">
        <f t="shared" si="233"/>
        <v>0</v>
      </c>
      <c r="H664" s="887">
        <f t="shared" si="228"/>
        <v>0</v>
      </c>
      <c r="I664" s="319"/>
      <c r="J664" s="319"/>
      <c r="K664" s="319"/>
      <c r="L664" s="320"/>
      <c r="M664" s="888">
        <f t="shared" si="226"/>
        <v>0</v>
      </c>
      <c r="N664" s="1083"/>
      <c r="O664" s="1083"/>
      <c r="P664" s="1083"/>
      <c r="Q664" s="1083"/>
      <c r="R664" s="1084"/>
      <c r="S664" s="1085"/>
      <c r="T664" s="1083"/>
      <c r="U664" s="1083"/>
      <c r="V664" s="1083"/>
      <c r="W664" s="1083"/>
      <c r="X664" s="1084"/>
      <c r="Y664" s="1085"/>
      <c r="Z664" s="1084"/>
      <c r="AA664" s="1019"/>
      <c r="AB664" s="837"/>
      <c r="AC664" s="837"/>
      <c r="AD664" s="837"/>
      <c r="AE664" s="837"/>
      <c r="AF664" s="1048"/>
      <c r="AG664" s="1019"/>
      <c r="AH664" s="1048"/>
      <c r="AI664" s="325"/>
      <c r="AJ664" s="390">
        <f>SUM(AK664:AM664)</f>
        <v>0</v>
      </c>
      <c r="AK664" s="330"/>
      <c r="AL664" s="328"/>
      <c r="AM664" s="329"/>
      <c r="AN664" s="330" t="s">
        <v>97</v>
      </c>
      <c r="AO664" s="328" t="s">
        <v>97</v>
      </c>
      <c r="AP664" s="329" t="s">
        <v>97</v>
      </c>
      <c r="AQ664" s="330" t="s">
        <v>97</v>
      </c>
      <c r="AR664" s="328" t="s">
        <v>97</v>
      </c>
      <c r="AS664" s="328" t="s">
        <v>97</v>
      </c>
      <c r="AT664" s="328" t="s">
        <v>97</v>
      </c>
      <c r="AU664" s="329" t="s">
        <v>97</v>
      </c>
      <c r="AV664" s="391">
        <f t="shared" si="227"/>
        <v>0</v>
      </c>
      <c r="AW664" s="889"/>
      <c r="AX664" s="889"/>
      <c r="AY664" s="889"/>
      <c r="AZ664" s="889"/>
      <c r="BA664" s="889"/>
      <c r="BB664" s="889"/>
      <c r="BC664" s="889"/>
      <c r="BD664" s="889"/>
      <c r="BE664" s="890"/>
    </row>
    <row r="665" spans="1:57" ht="31.5" x14ac:dyDescent="0.25">
      <c r="A665" s="1346"/>
      <c r="B665" s="1583"/>
      <c r="C665" s="1630"/>
      <c r="D665" s="1663" t="s">
        <v>15</v>
      </c>
      <c r="E665" s="1307"/>
      <c r="F665" s="1310"/>
      <c r="G665" s="886">
        <f t="shared" si="233"/>
        <v>24</v>
      </c>
      <c r="H665" s="887">
        <f t="shared" si="228"/>
        <v>0</v>
      </c>
      <c r="I665" s="319"/>
      <c r="J665" s="319"/>
      <c r="K665" s="319"/>
      <c r="L665" s="320"/>
      <c r="M665" s="888">
        <f t="shared" si="226"/>
        <v>24</v>
      </c>
      <c r="N665" s="1083"/>
      <c r="O665" s="1083"/>
      <c r="P665" s="1083"/>
      <c r="Q665" s="1083"/>
      <c r="R665" s="1084">
        <v>24</v>
      </c>
      <c r="S665" s="1085"/>
      <c r="T665" s="1083"/>
      <c r="U665" s="1083"/>
      <c r="V665" s="1083">
        <v>24</v>
      </c>
      <c r="W665" s="1083"/>
      <c r="X665" s="1084"/>
      <c r="Y665" s="1085">
        <v>22</v>
      </c>
      <c r="Z665" s="1084">
        <v>2</v>
      </c>
      <c r="AA665" s="1019"/>
      <c r="AB665" s="837">
        <v>6</v>
      </c>
      <c r="AC665" s="837">
        <v>6</v>
      </c>
      <c r="AD665" s="837"/>
      <c r="AE665" s="837">
        <v>14</v>
      </c>
      <c r="AF665" s="1048">
        <v>4</v>
      </c>
      <c r="AG665" s="1019">
        <v>37</v>
      </c>
      <c r="AH665" s="1048">
        <v>15</v>
      </c>
      <c r="AI665" s="325">
        <v>95</v>
      </c>
      <c r="AJ665" s="390">
        <f>SUM(AQ665:AU665)</f>
        <v>24</v>
      </c>
      <c r="AK665" s="330" t="s">
        <v>98</v>
      </c>
      <c r="AL665" s="328" t="s">
        <v>98</v>
      </c>
      <c r="AM665" s="329" t="s">
        <v>98</v>
      </c>
      <c r="AN665" s="330" t="s">
        <v>97</v>
      </c>
      <c r="AO665" s="328" t="s">
        <v>97</v>
      </c>
      <c r="AP665" s="329" t="s">
        <v>97</v>
      </c>
      <c r="AQ665" s="330">
        <v>1</v>
      </c>
      <c r="AR665" s="328">
        <v>6</v>
      </c>
      <c r="AS665" s="328">
        <v>13</v>
      </c>
      <c r="AT665" s="328">
        <v>2</v>
      </c>
      <c r="AU665" s="329">
        <v>2</v>
      </c>
      <c r="AV665" s="391">
        <f t="shared" si="227"/>
        <v>0</v>
      </c>
      <c r="AW665" s="889"/>
      <c r="AX665" s="889"/>
      <c r="AY665" s="889"/>
      <c r="AZ665" s="889"/>
      <c r="BA665" s="889"/>
      <c r="BB665" s="889"/>
      <c r="BC665" s="889"/>
      <c r="BD665" s="889"/>
      <c r="BE665" s="890"/>
    </row>
    <row r="666" spans="1:57" ht="32.25" thickBot="1" x14ac:dyDescent="0.3">
      <c r="A666" s="1346"/>
      <c r="B666" s="1585"/>
      <c r="C666" s="1631"/>
      <c r="D666" s="1664" t="s">
        <v>491</v>
      </c>
      <c r="E666" s="1308"/>
      <c r="F666" s="1311"/>
      <c r="G666" s="891">
        <f t="shared" si="233"/>
        <v>0</v>
      </c>
      <c r="H666" s="892">
        <f t="shared" si="228"/>
        <v>0</v>
      </c>
      <c r="I666" s="92"/>
      <c r="J666" s="92"/>
      <c r="K666" s="92"/>
      <c r="L666" s="93"/>
      <c r="M666" s="893">
        <f t="shared" si="226"/>
        <v>0</v>
      </c>
      <c r="N666" s="1086"/>
      <c r="O666" s="1086"/>
      <c r="P666" s="1086"/>
      <c r="Q666" s="1086"/>
      <c r="R666" s="1087"/>
      <c r="S666" s="1088"/>
      <c r="T666" s="1086"/>
      <c r="U666" s="1086"/>
      <c r="V666" s="1086"/>
      <c r="W666" s="1086"/>
      <c r="X666" s="1087"/>
      <c r="Y666" s="1088"/>
      <c r="Z666" s="1087"/>
      <c r="AA666" s="1049"/>
      <c r="AB666" s="839"/>
      <c r="AC666" s="839"/>
      <c r="AD666" s="839"/>
      <c r="AE666" s="839"/>
      <c r="AF666" s="1050"/>
      <c r="AG666" s="1049"/>
      <c r="AH666" s="1050"/>
      <c r="AI666" s="100"/>
      <c r="AJ666" s="170">
        <f>SUM(AQ666:AU666)</f>
        <v>0</v>
      </c>
      <c r="AK666" s="99" t="s">
        <v>97</v>
      </c>
      <c r="AL666" s="97" t="s">
        <v>97</v>
      </c>
      <c r="AM666" s="98" t="s">
        <v>97</v>
      </c>
      <c r="AN666" s="99" t="s">
        <v>97</v>
      </c>
      <c r="AO666" s="97" t="s">
        <v>98</v>
      </c>
      <c r="AP666" s="98" t="s">
        <v>98</v>
      </c>
      <c r="AQ666" s="100"/>
      <c r="AR666" s="92"/>
      <c r="AS666" s="92"/>
      <c r="AT666" s="92"/>
      <c r="AU666" s="93"/>
      <c r="AV666" s="165">
        <f t="shared" si="227"/>
        <v>0</v>
      </c>
      <c r="AW666" s="894"/>
      <c r="AX666" s="894"/>
      <c r="AY666" s="894"/>
      <c r="AZ666" s="894"/>
      <c r="BA666" s="894"/>
      <c r="BB666" s="894"/>
      <c r="BC666" s="894"/>
      <c r="BD666" s="894"/>
      <c r="BE666" s="895"/>
    </row>
    <row r="667" spans="1:57" ht="47.45" customHeight="1" x14ac:dyDescent="0.25">
      <c r="A667" s="1346"/>
      <c r="B667" s="1581" t="s">
        <v>195</v>
      </c>
      <c r="C667" s="1636" t="str">
        <f>IF(C666=0,"",C666)</f>
        <v/>
      </c>
      <c r="D667" s="709" t="s">
        <v>485</v>
      </c>
      <c r="E667" s="1312">
        <v>12</v>
      </c>
      <c r="F667" s="1303">
        <f t="shared" ref="F667" si="236">E667-SUM(M667:M671)</f>
        <v>-1</v>
      </c>
      <c r="G667" s="841">
        <f t="shared" si="233"/>
        <v>0</v>
      </c>
      <c r="H667" s="147">
        <f t="shared" si="228"/>
        <v>0</v>
      </c>
      <c r="I667" s="72"/>
      <c r="J667" s="72"/>
      <c r="K667" s="72"/>
      <c r="L667" s="73"/>
      <c r="M667" s="199">
        <f t="shared" si="226"/>
        <v>0</v>
      </c>
      <c r="N667" s="1020"/>
      <c r="O667" s="1020"/>
      <c r="P667" s="1020"/>
      <c r="Q667" s="1020"/>
      <c r="R667" s="1024"/>
      <c r="S667" s="1022"/>
      <c r="T667" s="1020"/>
      <c r="U667" s="1020"/>
      <c r="V667" s="1020"/>
      <c r="W667" s="1020"/>
      <c r="X667" s="1024"/>
      <c r="Y667" s="1022"/>
      <c r="Z667" s="1024"/>
      <c r="AA667" s="1045"/>
      <c r="AB667" s="835"/>
      <c r="AC667" s="835"/>
      <c r="AD667" s="835"/>
      <c r="AE667" s="835"/>
      <c r="AF667" s="1046"/>
      <c r="AG667" s="1045"/>
      <c r="AH667" s="1046"/>
      <c r="AI667" s="74"/>
      <c r="AJ667" s="151">
        <f>SUM(AN667:AP667)</f>
        <v>0</v>
      </c>
      <c r="AK667" s="79" t="s">
        <v>97</v>
      </c>
      <c r="AL667" s="77" t="s">
        <v>97</v>
      </c>
      <c r="AM667" s="78" t="s">
        <v>97</v>
      </c>
      <c r="AN667" s="74"/>
      <c r="AO667" s="72"/>
      <c r="AP667" s="73"/>
      <c r="AQ667" s="79" t="s">
        <v>97</v>
      </c>
      <c r="AR667" s="77" t="s">
        <v>97</v>
      </c>
      <c r="AS667" s="77" t="s">
        <v>97</v>
      </c>
      <c r="AT667" s="77" t="s">
        <v>97</v>
      </c>
      <c r="AU667" s="78" t="s">
        <v>97</v>
      </c>
      <c r="AV667" s="152">
        <f t="shared" si="227"/>
        <v>0</v>
      </c>
      <c r="AW667" s="120"/>
      <c r="AX667" s="120"/>
      <c r="AY667" s="120"/>
      <c r="AZ667" s="120"/>
      <c r="BA667" s="120"/>
      <c r="BB667" s="120"/>
      <c r="BC667" s="120"/>
      <c r="BD667" s="120"/>
      <c r="BE667" s="121"/>
    </row>
    <row r="668" spans="1:57" ht="47.25" x14ac:dyDescent="0.25">
      <c r="A668" s="1346"/>
      <c r="B668" s="1583"/>
      <c r="C668" s="1637"/>
      <c r="D668" s="710" t="s">
        <v>490</v>
      </c>
      <c r="E668" s="1313"/>
      <c r="F668" s="1304"/>
      <c r="G668" s="843">
        <f t="shared" si="233"/>
        <v>0</v>
      </c>
      <c r="H668" s="402">
        <f t="shared" si="228"/>
        <v>0</v>
      </c>
      <c r="I668" s="319"/>
      <c r="J668" s="319"/>
      <c r="K668" s="319"/>
      <c r="L668" s="320"/>
      <c r="M668" s="750">
        <f t="shared" si="226"/>
        <v>0</v>
      </c>
      <c r="N668" s="1030"/>
      <c r="O668" s="1030"/>
      <c r="P668" s="1030"/>
      <c r="Q668" s="1030"/>
      <c r="R668" s="1034"/>
      <c r="S668" s="1032"/>
      <c r="T668" s="1030"/>
      <c r="U668" s="1030"/>
      <c r="V668" s="1030"/>
      <c r="W668" s="1030"/>
      <c r="X668" s="1034"/>
      <c r="Y668" s="1032"/>
      <c r="Z668" s="1034"/>
      <c r="AA668" s="1019"/>
      <c r="AB668" s="837"/>
      <c r="AC668" s="837"/>
      <c r="AD668" s="837"/>
      <c r="AE668" s="837"/>
      <c r="AF668" s="1048"/>
      <c r="AG668" s="1019"/>
      <c r="AH668" s="1048"/>
      <c r="AI668" s="325"/>
      <c r="AJ668" s="390">
        <f>SUM(AN668:AP668)</f>
        <v>0</v>
      </c>
      <c r="AK668" s="330" t="s">
        <v>98</v>
      </c>
      <c r="AL668" s="328" t="s">
        <v>98</v>
      </c>
      <c r="AM668" s="329" t="s">
        <v>98</v>
      </c>
      <c r="AN668" s="330"/>
      <c r="AO668" s="328"/>
      <c r="AP668" s="329"/>
      <c r="AQ668" s="330" t="s">
        <v>97</v>
      </c>
      <c r="AR668" s="328" t="s">
        <v>97</v>
      </c>
      <c r="AS668" s="328" t="s">
        <v>97</v>
      </c>
      <c r="AT668" s="328" t="s">
        <v>97</v>
      </c>
      <c r="AU668" s="329" t="s">
        <v>97</v>
      </c>
      <c r="AV668" s="391">
        <f t="shared" si="227"/>
        <v>0</v>
      </c>
      <c r="AW668" s="404"/>
      <c r="AX668" s="404"/>
      <c r="AY668" s="404"/>
      <c r="AZ668" s="404"/>
      <c r="BA668" s="404"/>
      <c r="BB668" s="404"/>
      <c r="BC668" s="404"/>
      <c r="BD668" s="404"/>
      <c r="BE668" s="405"/>
    </row>
    <row r="669" spans="1:57" ht="31.5" x14ac:dyDescent="0.25">
      <c r="A669" s="1346"/>
      <c r="B669" s="1583"/>
      <c r="C669" s="1637"/>
      <c r="D669" s="710" t="s">
        <v>486</v>
      </c>
      <c r="E669" s="1313"/>
      <c r="F669" s="1304"/>
      <c r="G669" s="843">
        <f t="shared" si="233"/>
        <v>0</v>
      </c>
      <c r="H669" s="402">
        <f t="shared" si="228"/>
        <v>0</v>
      </c>
      <c r="I669" s="319"/>
      <c r="J669" s="319"/>
      <c r="K669" s="319"/>
      <c r="L669" s="320"/>
      <c r="M669" s="750">
        <f t="shared" si="226"/>
        <v>0</v>
      </c>
      <c r="N669" s="1030"/>
      <c r="O669" s="1030"/>
      <c r="P669" s="1030"/>
      <c r="Q669" s="1030"/>
      <c r="R669" s="1034"/>
      <c r="S669" s="1032"/>
      <c r="T669" s="1030"/>
      <c r="U669" s="1030"/>
      <c r="V669" s="1030"/>
      <c r="W669" s="1030"/>
      <c r="X669" s="1034"/>
      <c r="Y669" s="1032"/>
      <c r="Z669" s="1034"/>
      <c r="AA669" s="1019"/>
      <c r="AB669" s="837"/>
      <c r="AC669" s="837"/>
      <c r="AD669" s="837"/>
      <c r="AE669" s="837"/>
      <c r="AF669" s="1048"/>
      <c r="AG669" s="1019"/>
      <c r="AH669" s="1048"/>
      <c r="AI669" s="325"/>
      <c r="AJ669" s="390">
        <f>SUM(AK669:AM669)</f>
        <v>0</v>
      </c>
      <c r="AK669" s="330"/>
      <c r="AL669" s="328"/>
      <c r="AM669" s="329"/>
      <c r="AN669" s="330" t="s">
        <v>97</v>
      </c>
      <c r="AO669" s="328" t="s">
        <v>97</v>
      </c>
      <c r="AP669" s="329" t="s">
        <v>97</v>
      </c>
      <c r="AQ669" s="330" t="s">
        <v>97</v>
      </c>
      <c r="AR669" s="328" t="s">
        <v>97</v>
      </c>
      <c r="AS669" s="328" t="s">
        <v>97</v>
      </c>
      <c r="AT669" s="328" t="s">
        <v>97</v>
      </c>
      <c r="AU669" s="329" t="s">
        <v>97</v>
      </c>
      <c r="AV669" s="391">
        <f t="shared" si="227"/>
        <v>0</v>
      </c>
      <c r="AW669" s="404"/>
      <c r="AX669" s="404"/>
      <c r="AY669" s="404"/>
      <c r="AZ669" s="404"/>
      <c r="BA669" s="404"/>
      <c r="BB669" s="404"/>
      <c r="BC669" s="404"/>
      <c r="BD669" s="404"/>
      <c r="BE669" s="405"/>
    </row>
    <row r="670" spans="1:57" ht="31.5" x14ac:dyDescent="0.25">
      <c r="A670" s="1346"/>
      <c r="B670" s="1583"/>
      <c r="C670" s="1637"/>
      <c r="D670" s="710" t="s">
        <v>15</v>
      </c>
      <c r="E670" s="1313"/>
      <c r="F670" s="1304"/>
      <c r="G670" s="843">
        <f t="shared" si="233"/>
        <v>13</v>
      </c>
      <c r="H670" s="402">
        <f t="shared" si="228"/>
        <v>0</v>
      </c>
      <c r="I670" s="319"/>
      <c r="J670" s="319"/>
      <c r="K670" s="319"/>
      <c r="L670" s="320"/>
      <c r="M670" s="750">
        <f t="shared" si="226"/>
        <v>13</v>
      </c>
      <c r="N670" s="1030"/>
      <c r="O670" s="1030"/>
      <c r="P670" s="1030"/>
      <c r="Q670" s="1030"/>
      <c r="R670" s="1034">
        <v>13</v>
      </c>
      <c r="S670" s="1032"/>
      <c r="T670" s="1030"/>
      <c r="U670" s="1030"/>
      <c r="V670" s="1030">
        <v>13</v>
      </c>
      <c r="W670" s="1030"/>
      <c r="X670" s="1034"/>
      <c r="Y670" s="1032">
        <v>11</v>
      </c>
      <c r="Z670" s="1034">
        <v>2</v>
      </c>
      <c r="AA670" s="1019"/>
      <c r="AB670" s="837">
        <v>2</v>
      </c>
      <c r="AC670" s="837">
        <v>2</v>
      </c>
      <c r="AD670" s="837"/>
      <c r="AE670" s="837">
        <v>9</v>
      </c>
      <c r="AF670" s="1048">
        <v>3</v>
      </c>
      <c r="AG670" s="1019">
        <v>41.5</v>
      </c>
      <c r="AH670" s="1089" t="s">
        <v>741</v>
      </c>
      <c r="AI670" s="325">
        <v>98.4</v>
      </c>
      <c r="AJ670" s="390">
        <f>SUM(AQ670:AU670)</f>
        <v>13</v>
      </c>
      <c r="AK670" s="330" t="s">
        <v>98</v>
      </c>
      <c r="AL670" s="328" t="s">
        <v>98</v>
      </c>
      <c r="AM670" s="329" t="s">
        <v>98</v>
      </c>
      <c r="AN670" s="330" t="s">
        <v>97</v>
      </c>
      <c r="AO670" s="328" t="s">
        <v>97</v>
      </c>
      <c r="AP670" s="329" t="s">
        <v>97</v>
      </c>
      <c r="AQ670" s="325"/>
      <c r="AR670" s="319">
        <v>4</v>
      </c>
      <c r="AS670" s="319">
        <v>6</v>
      </c>
      <c r="AT670" s="319">
        <v>3</v>
      </c>
      <c r="AU670" s="320"/>
      <c r="AV670" s="391">
        <f t="shared" si="227"/>
        <v>0</v>
      </c>
      <c r="AW670" s="404"/>
      <c r="AX670" s="404"/>
      <c r="AY670" s="404"/>
      <c r="AZ670" s="404"/>
      <c r="BA670" s="404"/>
      <c r="BB670" s="404"/>
      <c r="BC670" s="404"/>
      <c r="BD670" s="404"/>
      <c r="BE670" s="405"/>
    </row>
    <row r="671" spans="1:57" ht="32.25" thickBot="1" x14ac:dyDescent="0.3">
      <c r="A671" s="1346"/>
      <c r="B671" s="1585"/>
      <c r="C671" s="1638"/>
      <c r="D671" s="711" t="s">
        <v>491</v>
      </c>
      <c r="E671" s="1314"/>
      <c r="F671" s="1305"/>
      <c r="G671" s="848">
        <f t="shared" si="233"/>
        <v>0</v>
      </c>
      <c r="H671" s="160">
        <f t="shared" si="228"/>
        <v>0</v>
      </c>
      <c r="I671" s="92"/>
      <c r="J671" s="92"/>
      <c r="K671" s="92"/>
      <c r="L671" s="93"/>
      <c r="M671" s="210">
        <f t="shared" si="226"/>
        <v>0</v>
      </c>
      <c r="N671" s="1039"/>
      <c r="O671" s="1039"/>
      <c r="P671" s="1039"/>
      <c r="Q671" s="1039"/>
      <c r="R671" s="1040"/>
      <c r="S671" s="1038"/>
      <c r="T671" s="1039"/>
      <c r="U671" s="1039"/>
      <c r="V671" s="1039"/>
      <c r="W671" s="1039"/>
      <c r="X671" s="1040"/>
      <c r="Y671" s="1038"/>
      <c r="Z671" s="1040"/>
      <c r="AA671" s="1049"/>
      <c r="AB671" s="839"/>
      <c r="AC671" s="839"/>
      <c r="AD671" s="839"/>
      <c r="AE671" s="839"/>
      <c r="AF671" s="1050"/>
      <c r="AG671" s="1049"/>
      <c r="AH671" s="1050"/>
      <c r="AI671" s="100"/>
      <c r="AJ671" s="170">
        <f>SUM(AQ671:AU671)</f>
        <v>0</v>
      </c>
      <c r="AK671" s="99" t="s">
        <v>97</v>
      </c>
      <c r="AL671" s="97" t="s">
        <v>97</v>
      </c>
      <c r="AM671" s="98" t="s">
        <v>97</v>
      </c>
      <c r="AN671" s="99" t="s">
        <v>97</v>
      </c>
      <c r="AO671" s="97" t="s">
        <v>98</v>
      </c>
      <c r="AP671" s="98" t="s">
        <v>98</v>
      </c>
      <c r="AQ671" s="100"/>
      <c r="AR671" s="92"/>
      <c r="AS671" s="92"/>
      <c r="AT671" s="92"/>
      <c r="AU671" s="93"/>
      <c r="AV671" s="165">
        <f t="shared" si="227"/>
        <v>0</v>
      </c>
      <c r="AW671" s="128"/>
      <c r="AX671" s="128"/>
      <c r="AY671" s="128"/>
      <c r="AZ671" s="128"/>
      <c r="BA671" s="128"/>
      <c r="BB671" s="128"/>
      <c r="BC671" s="128"/>
      <c r="BD671" s="128"/>
      <c r="BE671" s="129"/>
    </row>
    <row r="672" spans="1:57" ht="32.25" thickBot="1" x14ac:dyDescent="0.3">
      <c r="A672" s="1346"/>
      <c r="B672" s="1581" t="s">
        <v>608</v>
      </c>
      <c r="C672" s="1629" t="s">
        <v>400</v>
      </c>
      <c r="D672" s="709" t="s">
        <v>485</v>
      </c>
      <c r="E672" s="1312">
        <v>15</v>
      </c>
      <c r="F672" s="1303">
        <f t="shared" ref="F672" si="237">E672-SUM(M672:M676)</f>
        <v>-2</v>
      </c>
      <c r="G672" s="841">
        <f t="shared" si="233"/>
        <v>0</v>
      </c>
      <c r="H672" s="147">
        <f t="shared" si="228"/>
        <v>0</v>
      </c>
      <c r="I672" s="72"/>
      <c r="J672" s="72"/>
      <c r="K672" s="72"/>
      <c r="L672" s="73"/>
      <c r="M672" s="199">
        <f t="shared" si="226"/>
        <v>0</v>
      </c>
      <c r="N672" s="1020"/>
      <c r="O672" s="1020"/>
      <c r="P672" s="1020"/>
      <c r="Q672" s="1020"/>
      <c r="R672" s="1024"/>
      <c r="S672" s="1022"/>
      <c r="T672" s="1020"/>
      <c r="U672" s="1020"/>
      <c r="V672" s="1023"/>
      <c r="W672" s="1020"/>
      <c r="X672" s="1024"/>
      <c r="Y672" s="1022"/>
      <c r="Z672" s="1024"/>
      <c r="AA672" s="1045"/>
      <c r="AB672" s="835"/>
      <c r="AC672" s="835"/>
      <c r="AD672" s="835"/>
      <c r="AE672" s="835"/>
      <c r="AF672" s="1046"/>
      <c r="AG672" s="1045"/>
      <c r="AH672" s="1046"/>
      <c r="AI672" s="74"/>
      <c r="AJ672" s="170">
        <f>SUM(AN671:AU671)</f>
        <v>0</v>
      </c>
      <c r="AK672" s="79" t="s">
        <v>97</v>
      </c>
      <c r="AL672" s="77" t="s">
        <v>97</v>
      </c>
      <c r="AM672" s="78" t="s">
        <v>97</v>
      </c>
      <c r="AN672" s="74"/>
      <c r="AO672" s="72"/>
      <c r="AP672" s="73"/>
      <c r="AQ672" s="79" t="s">
        <v>97</v>
      </c>
      <c r="AR672" s="77" t="s">
        <v>97</v>
      </c>
      <c r="AS672" s="77" t="s">
        <v>97</v>
      </c>
      <c r="AT672" s="77" t="s">
        <v>97</v>
      </c>
      <c r="AU672" s="78" t="s">
        <v>97</v>
      </c>
      <c r="AV672" s="152">
        <f t="shared" si="227"/>
        <v>0</v>
      </c>
      <c r="AW672" s="120"/>
      <c r="AX672" s="120"/>
      <c r="AY672" s="120"/>
      <c r="AZ672" s="120"/>
      <c r="BA672" s="120"/>
      <c r="BB672" s="120"/>
      <c r="BC672" s="120"/>
      <c r="BD672" s="120"/>
      <c r="BE672" s="121"/>
    </row>
    <row r="673" spans="1:57" ht="47.25" x14ac:dyDescent="0.25">
      <c r="A673" s="1346"/>
      <c r="B673" s="1583"/>
      <c r="C673" s="1630"/>
      <c r="D673" s="710" t="s">
        <v>490</v>
      </c>
      <c r="E673" s="1313"/>
      <c r="F673" s="1304"/>
      <c r="G673" s="843">
        <f t="shared" si="233"/>
        <v>0</v>
      </c>
      <c r="H673" s="402">
        <f t="shared" si="228"/>
        <v>0</v>
      </c>
      <c r="I673" s="319"/>
      <c r="J673" s="319"/>
      <c r="K673" s="319"/>
      <c r="L673" s="320"/>
      <c r="M673" s="750">
        <f t="shared" si="226"/>
        <v>0</v>
      </c>
      <c r="N673" s="1030"/>
      <c r="O673" s="1030"/>
      <c r="P673" s="1030"/>
      <c r="Q673" s="1030"/>
      <c r="R673" s="1034"/>
      <c r="S673" s="1032"/>
      <c r="T673" s="1033"/>
      <c r="U673" s="1033"/>
      <c r="V673" s="1030"/>
      <c r="W673" s="1030"/>
      <c r="X673" s="1034"/>
      <c r="Y673" s="1032"/>
      <c r="Z673" s="1034"/>
      <c r="AA673" s="1019"/>
      <c r="AB673" s="837"/>
      <c r="AC673" s="837"/>
      <c r="AD673" s="837"/>
      <c r="AE673" s="837"/>
      <c r="AF673" s="1048"/>
      <c r="AG673" s="1019"/>
      <c r="AH673" s="1048"/>
      <c r="AI673" s="325"/>
      <c r="AJ673" s="390">
        <v>0</v>
      </c>
      <c r="AK673" s="330" t="s">
        <v>98</v>
      </c>
      <c r="AL673" s="328" t="s">
        <v>98</v>
      </c>
      <c r="AM673" s="329" t="s">
        <v>98</v>
      </c>
      <c r="AN673" s="330"/>
      <c r="AO673" s="328"/>
      <c r="AP673" s="329"/>
      <c r="AQ673" s="330" t="s">
        <v>97</v>
      </c>
      <c r="AR673" s="328" t="s">
        <v>97</v>
      </c>
      <c r="AS673" s="328" t="s">
        <v>97</v>
      </c>
      <c r="AT673" s="328" t="s">
        <v>97</v>
      </c>
      <c r="AU673" s="329" t="s">
        <v>97</v>
      </c>
      <c r="AV673" s="391">
        <f t="shared" si="227"/>
        <v>0</v>
      </c>
      <c r="AW673" s="404"/>
      <c r="AX673" s="404"/>
      <c r="AY673" s="404"/>
      <c r="AZ673" s="404"/>
      <c r="BA673" s="404"/>
      <c r="BB673" s="404"/>
      <c r="BC673" s="404"/>
      <c r="BD673" s="404"/>
      <c r="BE673" s="405"/>
    </row>
    <row r="674" spans="1:57" ht="31.5" x14ac:dyDescent="0.25">
      <c r="A674" s="1346"/>
      <c r="B674" s="1583"/>
      <c r="C674" s="1630"/>
      <c r="D674" s="710" t="s">
        <v>486</v>
      </c>
      <c r="E674" s="1313"/>
      <c r="F674" s="1304"/>
      <c r="G674" s="843">
        <f t="shared" si="233"/>
        <v>0</v>
      </c>
      <c r="H674" s="402">
        <f t="shared" si="228"/>
        <v>0</v>
      </c>
      <c r="I674" s="319"/>
      <c r="J674" s="319"/>
      <c r="K674" s="319"/>
      <c r="L674" s="320"/>
      <c r="M674" s="750">
        <f t="shared" si="226"/>
        <v>0</v>
      </c>
      <c r="N674" s="1030"/>
      <c r="O674" s="1030"/>
      <c r="P674" s="1035"/>
      <c r="Q674" s="392"/>
      <c r="R674" s="1034"/>
      <c r="S674" s="1032"/>
      <c r="T674" s="1030"/>
      <c r="U674" s="1030"/>
      <c r="V674" s="1030"/>
      <c r="W674" s="1030"/>
      <c r="X674" s="1034"/>
      <c r="Y674" s="1032"/>
      <c r="Z674" s="1034"/>
      <c r="AA674" s="1019"/>
      <c r="AB674" s="837"/>
      <c r="AC674" s="837"/>
      <c r="AD674" s="837"/>
      <c r="AE674" s="837"/>
      <c r="AF674" s="1048"/>
      <c r="AG674" s="1019"/>
      <c r="AH674" s="1048"/>
      <c r="AI674" s="325"/>
      <c r="AJ674" s="390">
        <v>0</v>
      </c>
      <c r="AK674" s="330"/>
      <c r="AL674" s="328"/>
      <c r="AM674" s="329"/>
      <c r="AN674" s="330" t="s">
        <v>97</v>
      </c>
      <c r="AO674" s="328" t="s">
        <v>97</v>
      </c>
      <c r="AP674" s="329" t="s">
        <v>97</v>
      </c>
      <c r="AQ674" s="330" t="s">
        <v>97</v>
      </c>
      <c r="AR674" s="328" t="s">
        <v>97</v>
      </c>
      <c r="AS674" s="328" t="s">
        <v>97</v>
      </c>
      <c r="AT674" s="328" t="s">
        <v>97</v>
      </c>
      <c r="AU674" s="329" t="s">
        <v>97</v>
      </c>
      <c r="AV674" s="391">
        <f t="shared" si="227"/>
        <v>0</v>
      </c>
      <c r="AW674" s="404"/>
      <c r="AX674" s="404"/>
      <c r="AY674" s="404"/>
      <c r="AZ674" s="404"/>
      <c r="BA674" s="404"/>
      <c r="BB674" s="404"/>
      <c r="BC674" s="404"/>
      <c r="BD674" s="404"/>
      <c r="BE674" s="405"/>
    </row>
    <row r="675" spans="1:57" ht="31.5" x14ac:dyDescent="0.25">
      <c r="A675" s="1346"/>
      <c r="B675" s="1583"/>
      <c r="C675" s="1630"/>
      <c r="D675" s="710" t="s">
        <v>15</v>
      </c>
      <c r="E675" s="1313"/>
      <c r="F675" s="1304"/>
      <c r="G675" s="843">
        <f t="shared" si="233"/>
        <v>17</v>
      </c>
      <c r="H675" s="402">
        <f t="shared" si="228"/>
        <v>0</v>
      </c>
      <c r="I675" s="319"/>
      <c r="J675" s="319"/>
      <c r="K675" s="319"/>
      <c r="L675" s="320"/>
      <c r="M675" s="750">
        <f t="shared" si="226"/>
        <v>17</v>
      </c>
      <c r="N675" s="1030"/>
      <c r="O675" s="1030"/>
      <c r="P675" s="1030"/>
      <c r="Q675" s="1030"/>
      <c r="R675" s="1034">
        <v>17</v>
      </c>
      <c r="S675" s="1032">
        <v>3</v>
      </c>
      <c r="T675" s="1030"/>
      <c r="U675" s="1030"/>
      <c r="V675" s="1030">
        <v>14</v>
      </c>
      <c r="W675" s="1030"/>
      <c r="X675" s="1034"/>
      <c r="Y675" s="1032">
        <v>14</v>
      </c>
      <c r="Z675" s="1034">
        <v>3</v>
      </c>
      <c r="AA675" s="1019"/>
      <c r="AB675" s="837"/>
      <c r="AC675" s="837"/>
      <c r="AD675" s="837">
        <v>2</v>
      </c>
      <c r="AE675" s="837">
        <v>2</v>
      </c>
      <c r="AF675" s="1048"/>
      <c r="AG675" s="1019">
        <v>36.700000000000003</v>
      </c>
      <c r="AH675" s="1048">
        <v>13.5</v>
      </c>
      <c r="AI675" s="325">
        <v>93.8</v>
      </c>
      <c r="AJ675" s="390">
        <v>17</v>
      </c>
      <c r="AK675" s="330" t="s">
        <v>98</v>
      </c>
      <c r="AL675" s="328" t="s">
        <v>98</v>
      </c>
      <c r="AM675" s="329" t="s">
        <v>98</v>
      </c>
      <c r="AN675" s="330" t="s">
        <v>97</v>
      </c>
      <c r="AO675" s="328" t="s">
        <v>97</v>
      </c>
      <c r="AP675" s="329" t="s">
        <v>97</v>
      </c>
      <c r="AQ675" s="330">
        <v>0</v>
      </c>
      <c r="AR675" s="328">
        <v>3</v>
      </c>
      <c r="AS675" s="328">
        <v>14</v>
      </c>
      <c r="AT675" s="328">
        <v>0</v>
      </c>
      <c r="AU675" s="329">
        <v>0</v>
      </c>
      <c r="AV675" s="391">
        <f t="shared" si="227"/>
        <v>0</v>
      </c>
      <c r="AW675" s="404"/>
      <c r="AX675" s="404"/>
      <c r="AY675" s="404"/>
      <c r="AZ675" s="404"/>
      <c r="BA675" s="404"/>
      <c r="BB675" s="404"/>
      <c r="BC675" s="404"/>
      <c r="BD675" s="404"/>
      <c r="BE675" s="405"/>
    </row>
    <row r="676" spans="1:57" ht="32.25" thickBot="1" x14ac:dyDescent="0.3">
      <c r="A676" s="1346"/>
      <c r="B676" s="1583"/>
      <c r="C676" s="1630"/>
      <c r="D676" s="1657" t="s">
        <v>491</v>
      </c>
      <c r="E676" s="1315"/>
      <c r="F676" s="1304"/>
      <c r="G676" s="896">
        <f t="shared" si="233"/>
        <v>0</v>
      </c>
      <c r="H676" s="407">
        <f t="shared" si="228"/>
        <v>0</v>
      </c>
      <c r="I676" s="344"/>
      <c r="J676" s="344"/>
      <c r="K676" s="344"/>
      <c r="L676" s="359"/>
      <c r="M676" s="857">
        <f t="shared" si="226"/>
        <v>0</v>
      </c>
      <c r="N676" s="1036"/>
      <c r="O676" s="1036"/>
      <c r="P676" s="1036"/>
      <c r="Q676" s="1036"/>
      <c r="R676" s="1054"/>
      <c r="S676" s="1056"/>
      <c r="T676" s="1036"/>
      <c r="U676" s="1036"/>
      <c r="V676" s="1036"/>
      <c r="W676" s="1036"/>
      <c r="X676" s="1054"/>
      <c r="Y676" s="1056"/>
      <c r="Z676" s="1054"/>
      <c r="AA676" s="1042"/>
      <c r="AB676" s="1055"/>
      <c r="AC676" s="1055"/>
      <c r="AD676" s="1055"/>
      <c r="AE676" s="1055"/>
      <c r="AF676" s="1057"/>
      <c r="AG676" s="1042"/>
      <c r="AH676" s="1057"/>
      <c r="AI676" s="343"/>
      <c r="AJ676" s="393">
        <v>0</v>
      </c>
      <c r="AK676" s="436" t="s">
        <v>97</v>
      </c>
      <c r="AL676" s="434" t="s">
        <v>97</v>
      </c>
      <c r="AM676" s="435" t="s">
        <v>97</v>
      </c>
      <c r="AN676" s="436" t="s">
        <v>97</v>
      </c>
      <c r="AO676" s="434" t="s">
        <v>98</v>
      </c>
      <c r="AP676" s="435" t="s">
        <v>98</v>
      </c>
      <c r="AQ676" s="343"/>
      <c r="AR676" s="344"/>
      <c r="AS676" s="344"/>
      <c r="AT676" s="344"/>
      <c r="AU676" s="359"/>
      <c r="AV676" s="165">
        <f t="shared" si="227"/>
        <v>0</v>
      </c>
      <c r="AW676" s="128"/>
      <c r="AX676" s="128"/>
      <c r="AY676" s="128"/>
      <c r="AZ676" s="128"/>
      <c r="BA676" s="128"/>
      <c r="BB676" s="128"/>
      <c r="BC676" s="128"/>
      <c r="BD676" s="128"/>
      <c r="BE676" s="129"/>
    </row>
    <row r="677" spans="1:57" ht="31.5" x14ac:dyDescent="0.25">
      <c r="A677" s="1346"/>
      <c r="B677" s="1581" t="s">
        <v>609</v>
      </c>
      <c r="C677" s="1629" t="s">
        <v>401</v>
      </c>
      <c r="D677" s="709" t="s">
        <v>485</v>
      </c>
      <c r="E677" s="1312">
        <v>15</v>
      </c>
      <c r="F677" s="1303">
        <f t="shared" ref="F677" si="238">E677-SUM(M677:M681)</f>
        <v>-13</v>
      </c>
      <c r="G677" s="841">
        <f t="shared" si="233"/>
        <v>0</v>
      </c>
      <c r="H677" s="147">
        <f t="shared" si="228"/>
        <v>0</v>
      </c>
      <c r="I677" s="72"/>
      <c r="J677" s="72"/>
      <c r="K677" s="72"/>
      <c r="L677" s="73"/>
      <c r="M677" s="199">
        <f t="shared" si="226"/>
        <v>0</v>
      </c>
      <c r="N677" s="1020"/>
      <c r="O677" s="1020"/>
      <c r="P677" s="1020"/>
      <c r="Q677" s="1020"/>
      <c r="R677" s="1024"/>
      <c r="S677" s="1022"/>
      <c r="T677" s="1020"/>
      <c r="U677" s="1020"/>
      <c r="V677" s="1020"/>
      <c r="W677" s="1020"/>
      <c r="X677" s="1024"/>
      <c r="Y677" s="1022"/>
      <c r="Z677" s="1024"/>
      <c r="AA677" s="1045"/>
      <c r="AB677" s="835"/>
      <c r="AC677" s="835"/>
      <c r="AD677" s="835"/>
      <c r="AE677" s="835"/>
      <c r="AF677" s="1046"/>
      <c r="AG677" s="1045"/>
      <c r="AH677" s="1046"/>
      <c r="AI677" s="74"/>
      <c r="AJ677" s="151">
        <f>SUM(AN677:AP677)</f>
        <v>0</v>
      </c>
      <c r="AK677" s="79" t="s">
        <v>97</v>
      </c>
      <c r="AL677" s="77" t="s">
        <v>97</v>
      </c>
      <c r="AM677" s="78" t="s">
        <v>97</v>
      </c>
      <c r="AN677" s="74"/>
      <c r="AO677" s="72"/>
      <c r="AP677" s="73"/>
      <c r="AQ677" s="79" t="s">
        <v>97</v>
      </c>
      <c r="AR677" s="77" t="s">
        <v>97</v>
      </c>
      <c r="AS677" s="77" t="s">
        <v>97</v>
      </c>
      <c r="AT677" s="77" t="s">
        <v>97</v>
      </c>
      <c r="AU677" s="78" t="s">
        <v>97</v>
      </c>
      <c r="AV677" s="152">
        <f t="shared" si="227"/>
        <v>0</v>
      </c>
      <c r="AW677" s="120"/>
      <c r="AX677" s="120"/>
      <c r="AY677" s="120"/>
      <c r="AZ677" s="120"/>
      <c r="BA677" s="120"/>
      <c r="BB677" s="120"/>
      <c r="BC677" s="120"/>
      <c r="BD677" s="120"/>
      <c r="BE677" s="121"/>
    </row>
    <row r="678" spans="1:57" ht="47.25" x14ac:dyDescent="0.25">
      <c r="A678" s="1346"/>
      <c r="B678" s="1583"/>
      <c r="C678" s="1630"/>
      <c r="D678" s="710" t="s">
        <v>490</v>
      </c>
      <c r="E678" s="1313"/>
      <c r="F678" s="1304"/>
      <c r="G678" s="843">
        <f t="shared" si="233"/>
        <v>0</v>
      </c>
      <c r="H678" s="402">
        <f t="shared" si="228"/>
        <v>0</v>
      </c>
      <c r="I678" s="319"/>
      <c r="J678" s="319"/>
      <c r="K678" s="319"/>
      <c r="L678" s="320"/>
      <c r="M678" s="750">
        <f t="shared" si="226"/>
        <v>0</v>
      </c>
      <c r="N678" s="1030"/>
      <c r="O678" s="1030"/>
      <c r="P678" s="1030"/>
      <c r="Q678" s="1030"/>
      <c r="R678" s="1034"/>
      <c r="S678" s="1032"/>
      <c r="T678" s="1030"/>
      <c r="U678" s="1030"/>
      <c r="V678" s="1030"/>
      <c r="W678" s="1030"/>
      <c r="X678" s="1034"/>
      <c r="Y678" s="1032"/>
      <c r="Z678" s="1034"/>
      <c r="AA678" s="1019"/>
      <c r="AB678" s="837"/>
      <c r="AC678" s="837"/>
      <c r="AD678" s="837"/>
      <c r="AE678" s="837"/>
      <c r="AF678" s="1048"/>
      <c r="AG678" s="1019"/>
      <c r="AH678" s="1048"/>
      <c r="AI678" s="325"/>
      <c r="AJ678" s="390">
        <f>SUM(AN678:AP678)</f>
        <v>0</v>
      </c>
      <c r="AK678" s="330" t="s">
        <v>98</v>
      </c>
      <c r="AL678" s="328" t="s">
        <v>98</v>
      </c>
      <c r="AM678" s="329" t="s">
        <v>98</v>
      </c>
      <c r="AN678" s="330"/>
      <c r="AO678" s="328"/>
      <c r="AP678" s="329"/>
      <c r="AQ678" s="330" t="s">
        <v>97</v>
      </c>
      <c r="AR678" s="328" t="s">
        <v>97</v>
      </c>
      <c r="AS678" s="328" t="s">
        <v>97</v>
      </c>
      <c r="AT678" s="328" t="s">
        <v>97</v>
      </c>
      <c r="AU678" s="329" t="s">
        <v>97</v>
      </c>
      <c r="AV678" s="391">
        <f t="shared" si="227"/>
        <v>0</v>
      </c>
      <c r="AW678" s="404"/>
      <c r="AX678" s="404"/>
      <c r="AY678" s="404"/>
      <c r="AZ678" s="404"/>
      <c r="BA678" s="404"/>
      <c r="BB678" s="404"/>
      <c r="BC678" s="404"/>
      <c r="BD678" s="404"/>
      <c r="BE678" s="405"/>
    </row>
    <row r="679" spans="1:57" ht="31.5" x14ac:dyDescent="0.25">
      <c r="A679" s="1346"/>
      <c r="B679" s="1583"/>
      <c r="C679" s="1630"/>
      <c r="D679" s="710" t="s">
        <v>486</v>
      </c>
      <c r="E679" s="1313"/>
      <c r="F679" s="1304"/>
      <c r="G679" s="843">
        <f t="shared" si="233"/>
        <v>0</v>
      </c>
      <c r="H679" s="402">
        <f t="shared" si="228"/>
        <v>0</v>
      </c>
      <c r="I679" s="319"/>
      <c r="J679" s="319"/>
      <c r="K679" s="319"/>
      <c r="L679" s="320"/>
      <c r="M679" s="750">
        <f t="shared" si="226"/>
        <v>0</v>
      </c>
      <c r="N679" s="1030"/>
      <c r="O679" s="1030"/>
      <c r="P679" s="1030"/>
      <c r="Q679" s="1030"/>
      <c r="R679" s="1034"/>
      <c r="S679" s="1032"/>
      <c r="T679" s="1030"/>
      <c r="U679" s="1030"/>
      <c r="V679" s="1030"/>
      <c r="W679" s="1030"/>
      <c r="X679" s="1034"/>
      <c r="Y679" s="1032"/>
      <c r="Z679" s="1034"/>
      <c r="AA679" s="1019"/>
      <c r="AB679" s="837"/>
      <c r="AC679" s="837"/>
      <c r="AD679" s="837"/>
      <c r="AE679" s="837"/>
      <c r="AF679" s="1048"/>
      <c r="AG679" s="1019"/>
      <c r="AH679" s="1048"/>
      <c r="AI679" s="325"/>
      <c r="AJ679" s="390">
        <f>SUM(AK679:AM679)</f>
        <v>0</v>
      </c>
      <c r="AK679" s="330"/>
      <c r="AL679" s="328"/>
      <c r="AM679" s="329"/>
      <c r="AN679" s="330" t="s">
        <v>97</v>
      </c>
      <c r="AO679" s="328" t="s">
        <v>97</v>
      </c>
      <c r="AP679" s="329" t="s">
        <v>97</v>
      </c>
      <c r="AQ679" s="330" t="s">
        <v>97</v>
      </c>
      <c r="AR679" s="328" t="s">
        <v>97</v>
      </c>
      <c r="AS679" s="328" t="s">
        <v>97</v>
      </c>
      <c r="AT679" s="328" t="s">
        <v>97</v>
      </c>
      <c r="AU679" s="329" t="s">
        <v>97</v>
      </c>
      <c r="AV679" s="391">
        <f t="shared" si="227"/>
        <v>0</v>
      </c>
      <c r="AW679" s="404"/>
      <c r="AX679" s="404"/>
      <c r="AY679" s="404"/>
      <c r="AZ679" s="404"/>
      <c r="BA679" s="404"/>
      <c r="BB679" s="404"/>
      <c r="BC679" s="404"/>
      <c r="BD679" s="404"/>
      <c r="BE679" s="405"/>
    </row>
    <row r="680" spans="1:57" ht="31.5" x14ac:dyDescent="0.25">
      <c r="A680" s="1346"/>
      <c r="B680" s="1583"/>
      <c r="C680" s="1630"/>
      <c r="D680" s="710" t="s">
        <v>15</v>
      </c>
      <c r="E680" s="1313"/>
      <c r="F680" s="1304"/>
      <c r="G680" s="843">
        <f t="shared" si="233"/>
        <v>28</v>
      </c>
      <c r="H680" s="402">
        <f t="shared" si="228"/>
        <v>0</v>
      </c>
      <c r="I680" s="319"/>
      <c r="J680" s="319"/>
      <c r="K680" s="319"/>
      <c r="L680" s="320"/>
      <c r="M680" s="750">
        <v>28</v>
      </c>
      <c r="N680" s="1030"/>
      <c r="O680" s="1030"/>
      <c r="P680" s="1030"/>
      <c r="Q680" s="1030"/>
      <c r="R680" s="1034">
        <v>28</v>
      </c>
      <c r="S680" s="1032">
        <v>4</v>
      </c>
      <c r="T680" s="1030"/>
      <c r="U680" s="1030"/>
      <c r="V680" s="1030"/>
      <c r="W680" s="1030">
        <v>24</v>
      </c>
      <c r="X680" s="1034"/>
      <c r="Y680" s="1032">
        <v>23</v>
      </c>
      <c r="Z680" s="1034">
        <v>5</v>
      </c>
      <c r="AA680" s="1019"/>
      <c r="AB680" s="837">
        <v>10</v>
      </c>
      <c r="AC680" s="837">
        <v>10</v>
      </c>
      <c r="AD680" s="837"/>
      <c r="AE680" s="837">
        <v>20</v>
      </c>
      <c r="AF680" s="1048"/>
      <c r="AG680" s="1019">
        <v>42</v>
      </c>
      <c r="AH680" s="1048">
        <v>25</v>
      </c>
      <c r="AI680" s="325">
        <v>97</v>
      </c>
      <c r="AJ680" s="390">
        <f>SUM(AQ680:AU680)</f>
        <v>29</v>
      </c>
      <c r="AK680" s="330" t="s">
        <v>98</v>
      </c>
      <c r="AL680" s="328" t="s">
        <v>98</v>
      </c>
      <c r="AM680" s="329" t="s">
        <v>98</v>
      </c>
      <c r="AN680" s="330" t="s">
        <v>97</v>
      </c>
      <c r="AO680" s="328" t="s">
        <v>97</v>
      </c>
      <c r="AP680" s="329" t="s">
        <v>97</v>
      </c>
      <c r="AQ680" s="325">
        <v>0</v>
      </c>
      <c r="AR680" s="319">
        <v>4</v>
      </c>
      <c r="AS680" s="319">
        <v>22</v>
      </c>
      <c r="AT680" s="319">
        <v>3</v>
      </c>
      <c r="AU680" s="329"/>
      <c r="AV680" s="391">
        <f t="shared" si="227"/>
        <v>0</v>
      </c>
      <c r="AW680" s="404"/>
      <c r="AX680" s="404"/>
      <c r="AY680" s="404"/>
      <c r="AZ680" s="404"/>
      <c r="BA680" s="404"/>
      <c r="BB680" s="404"/>
      <c r="BC680" s="404"/>
      <c r="BD680" s="404"/>
      <c r="BE680" s="405"/>
    </row>
    <row r="681" spans="1:57" ht="32.25" thickBot="1" x14ac:dyDescent="0.3">
      <c r="A681" s="1346"/>
      <c r="B681" s="1585"/>
      <c r="C681" s="1631"/>
      <c r="D681" s="711" t="s">
        <v>491</v>
      </c>
      <c r="E681" s="1314"/>
      <c r="F681" s="1305"/>
      <c r="G681" s="848">
        <f t="shared" si="233"/>
        <v>0</v>
      </c>
      <c r="H681" s="160">
        <f t="shared" si="228"/>
        <v>0</v>
      </c>
      <c r="I681" s="92"/>
      <c r="J681" s="92"/>
      <c r="K681" s="92"/>
      <c r="L681" s="93"/>
      <c r="M681" s="210">
        <f t="shared" si="226"/>
        <v>0</v>
      </c>
      <c r="N681" s="1039"/>
      <c r="O681" s="1039"/>
      <c r="P681" s="1039"/>
      <c r="Q681" s="1039"/>
      <c r="R681" s="1040"/>
      <c r="S681" s="1038"/>
      <c r="T681" s="1039"/>
      <c r="U681" s="1039"/>
      <c r="V681" s="1039"/>
      <c r="W681" s="1039"/>
      <c r="X681" s="1040"/>
      <c r="Y681" s="1038"/>
      <c r="Z681" s="1040"/>
      <c r="AA681" s="1049"/>
      <c r="AB681" s="839"/>
      <c r="AC681" s="839"/>
      <c r="AD681" s="839"/>
      <c r="AE681" s="839"/>
      <c r="AF681" s="1050"/>
      <c r="AG681" s="1049"/>
      <c r="AH681" s="1050"/>
      <c r="AI681" s="100"/>
      <c r="AJ681" s="170">
        <f>SUM(AQ681:AU681)</f>
        <v>0</v>
      </c>
      <c r="AK681" s="99" t="s">
        <v>97</v>
      </c>
      <c r="AL681" s="97" t="s">
        <v>97</v>
      </c>
      <c r="AM681" s="98" t="s">
        <v>97</v>
      </c>
      <c r="AN681" s="99" t="s">
        <v>97</v>
      </c>
      <c r="AO681" s="97" t="s">
        <v>98</v>
      </c>
      <c r="AP681" s="98" t="s">
        <v>98</v>
      </c>
      <c r="AQ681" s="100"/>
      <c r="AR681" s="92"/>
      <c r="AS681" s="92"/>
      <c r="AT681" s="92"/>
      <c r="AU681" s="93"/>
      <c r="AV681" s="394">
        <f t="shared" si="227"/>
        <v>0</v>
      </c>
      <c r="AW681" s="409"/>
      <c r="AX681" s="409"/>
      <c r="AY681" s="409"/>
      <c r="AZ681" s="409"/>
      <c r="BA681" s="409"/>
      <c r="BB681" s="409"/>
      <c r="BC681" s="409"/>
      <c r="BD681" s="409"/>
      <c r="BE681" s="410"/>
    </row>
    <row r="682" spans="1:57" ht="63" customHeight="1" x14ac:dyDescent="0.25">
      <c r="A682" s="1346"/>
      <c r="B682" s="1581" t="s">
        <v>554</v>
      </c>
      <c r="C682" s="1629" t="s">
        <v>552</v>
      </c>
      <c r="D682" s="709" t="s">
        <v>485</v>
      </c>
      <c r="E682" s="1312">
        <v>80</v>
      </c>
      <c r="F682" s="1316">
        <f>E682-SUM(M682:M686)</f>
        <v>-3</v>
      </c>
      <c r="G682" s="841">
        <f t="shared" si="233"/>
        <v>0</v>
      </c>
      <c r="H682" s="147">
        <f t="shared" ref="H682:H686" si="239">SUM(I682:L682)</f>
        <v>0</v>
      </c>
      <c r="I682" s="72"/>
      <c r="J682" s="72"/>
      <c r="K682" s="72"/>
      <c r="L682" s="73"/>
      <c r="M682" s="199">
        <f t="shared" si="226"/>
        <v>0</v>
      </c>
      <c r="N682" s="1020"/>
      <c r="O682" s="1020"/>
      <c r="P682" s="1020"/>
      <c r="Q682" s="1020"/>
      <c r="R682" s="1024"/>
      <c r="S682" s="1022"/>
      <c r="T682" s="1020"/>
      <c r="U682" s="1020"/>
      <c r="V682" s="1020"/>
      <c r="W682" s="1020"/>
      <c r="X682" s="1024"/>
      <c r="Y682" s="1022"/>
      <c r="Z682" s="1024"/>
      <c r="AA682" s="1045"/>
      <c r="AB682" s="835"/>
      <c r="AC682" s="835"/>
      <c r="AD682" s="835"/>
      <c r="AE682" s="835"/>
      <c r="AF682" s="1046"/>
      <c r="AG682" s="1045"/>
      <c r="AH682" s="1046"/>
      <c r="AI682" s="74"/>
      <c r="AJ682" s="151">
        <f>SUM(AN682:AP682)</f>
        <v>0</v>
      </c>
      <c r="AK682" s="79" t="s">
        <v>97</v>
      </c>
      <c r="AL682" s="77" t="s">
        <v>97</v>
      </c>
      <c r="AM682" s="78" t="s">
        <v>97</v>
      </c>
      <c r="AN682" s="74"/>
      <c r="AO682" s="72"/>
      <c r="AP682" s="73"/>
      <c r="AQ682" s="79" t="s">
        <v>97</v>
      </c>
      <c r="AR682" s="77" t="s">
        <v>97</v>
      </c>
      <c r="AS682" s="77" t="s">
        <v>97</v>
      </c>
      <c r="AT682" s="77" t="s">
        <v>97</v>
      </c>
      <c r="AU682" s="80" t="s">
        <v>97</v>
      </c>
      <c r="AV682" s="152">
        <f t="shared" si="227"/>
        <v>0</v>
      </c>
      <c r="AW682" s="120"/>
      <c r="AX682" s="120"/>
      <c r="AY682" s="120"/>
      <c r="AZ682" s="120"/>
      <c r="BA682" s="120"/>
      <c r="BB682" s="120"/>
      <c r="BC682" s="120"/>
      <c r="BD682" s="120"/>
      <c r="BE682" s="121"/>
    </row>
    <row r="683" spans="1:57" ht="47.25" x14ac:dyDescent="0.25">
      <c r="A683" s="1346"/>
      <c r="B683" s="1583"/>
      <c r="C683" s="1630"/>
      <c r="D683" s="710" t="s">
        <v>490</v>
      </c>
      <c r="E683" s="1313"/>
      <c r="F683" s="1317"/>
      <c r="G683" s="843">
        <f t="shared" si="233"/>
        <v>0</v>
      </c>
      <c r="H683" s="402">
        <f t="shared" si="239"/>
        <v>0</v>
      </c>
      <c r="I683" s="319"/>
      <c r="J683" s="319"/>
      <c r="K683" s="319"/>
      <c r="L683" s="320"/>
      <c r="M683" s="750">
        <f t="shared" si="226"/>
        <v>0</v>
      </c>
      <c r="N683" s="1030"/>
      <c r="O683" s="1030"/>
      <c r="P683" s="1030"/>
      <c r="Q683" s="1030"/>
      <c r="R683" s="1034"/>
      <c r="S683" s="1032"/>
      <c r="T683" s="1030"/>
      <c r="U683" s="1030"/>
      <c r="V683" s="1030"/>
      <c r="W683" s="1030"/>
      <c r="X683" s="1034"/>
      <c r="Y683" s="1032"/>
      <c r="Z683" s="1034"/>
      <c r="AA683" s="1019"/>
      <c r="AB683" s="837"/>
      <c r="AC683" s="837"/>
      <c r="AD683" s="837"/>
      <c r="AE683" s="837"/>
      <c r="AF683" s="1048"/>
      <c r="AG683" s="1019"/>
      <c r="AH683" s="1048"/>
      <c r="AI683" s="325"/>
      <c r="AJ683" s="390">
        <f>SUM(AN683:AP683)</f>
        <v>0</v>
      </c>
      <c r="AK683" s="330" t="s">
        <v>98</v>
      </c>
      <c r="AL683" s="328" t="s">
        <v>98</v>
      </c>
      <c r="AM683" s="329" t="s">
        <v>98</v>
      </c>
      <c r="AN683" s="330"/>
      <c r="AO683" s="328"/>
      <c r="AP683" s="329"/>
      <c r="AQ683" s="330" t="s">
        <v>97</v>
      </c>
      <c r="AR683" s="328" t="s">
        <v>97</v>
      </c>
      <c r="AS683" s="328" t="s">
        <v>97</v>
      </c>
      <c r="AT683" s="328" t="s">
        <v>97</v>
      </c>
      <c r="AU683" s="331" t="s">
        <v>97</v>
      </c>
      <c r="AV683" s="391">
        <f t="shared" si="227"/>
        <v>0</v>
      </c>
      <c r="AW683" s="404"/>
      <c r="AX683" s="404"/>
      <c r="AY683" s="404"/>
      <c r="AZ683" s="404"/>
      <c r="BA683" s="404"/>
      <c r="BB683" s="404"/>
      <c r="BC683" s="404"/>
      <c r="BD683" s="404"/>
      <c r="BE683" s="405"/>
    </row>
    <row r="684" spans="1:57" ht="31.5" x14ac:dyDescent="0.25">
      <c r="A684" s="1346"/>
      <c r="B684" s="1583"/>
      <c r="C684" s="1630"/>
      <c r="D684" s="710" t="s">
        <v>486</v>
      </c>
      <c r="E684" s="1313"/>
      <c r="F684" s="1317"/>
      <c r="G684" s="843">
        <f t="shared" si="233"/>
        <v>0</v>
      </c>
      <c r="H684" s="402">
        <f t="shared" si="239"/>
        <v>0</v>
      </c>
      <c r="I684" s="319"/>
      <c r="J684" s="319"/>
      <c r="K684" s="319"/>
      <c r="L684" s="320"/>
      <c r="M684" s="750">
        <f t="shared" si="226"/>
        <v>0</v>
      </c>
      <c r="N684" s="1030"/>
      <c r="O684" s="1030"/>
      <c r="P684" s="1030"/>
      <c r="Q684" s="1030"/>
      <c r="R684" s="1034"/>
      <c r="S684" s="1032"/>
      <c r="T684" s="1030"/>
      <c r="U684" s="1030"/>
      <c r="V684" s="1030"/>
      <c r="W684" s="1030"/>
      <c r="X684" s="1034"/>
      <c r="Y684" s="1032"/>
      <c r="Z684" s="1034"/>
      <c r="AA684" s="1019"/>
      <c r="AB684" s="837"/>
      <c r="AC684" s="837"/>
      <c r="AD684" s="837"/>
      <c r="AE684" s="837"/>
      <c r="AF684" s="1048"/>
      <c r="AG684" s="1019"/>
      <c r="AH684" s="1048"/>
      <c r="AI684" s="325"/>
      <c r="AJ684" s="390">
        <f>SUM(AK684:AM684)</f>
        <v>0</v>
      </c>
      <c r="AK684" s="330"/>
      <c r="AL684" s="328"/>
      <c r="AM684" s="329"/>
      <c r="AN684" s="330" t="s">
        <v>97</v>
      </c>
      <c r="AO684" s="328" t="s">
        <v>97</v>
      </c>
      <c r="AP684" s="329" t="s">
        <v>97</v>
      </c>
      <c r="AQ684" s="330" t="s">
        <v>97</v>
      </c>
      <c r="AR684" s="328" t="s">
        <v>97</v>
      </c>
      <c r="AS684" s="328" t="s">
        <v>97</v>
      </c>
      <c r="AT684" s="328" t="s">
        <v>97</v>
      </c>
      <c r="AU684" s="331" t="s">
        <v>97</v>
      </c>
      <c r="AV684" s="391">
        <f t="shared" si="227"/>
        <v>0</v>
      </c>
      <c r="AW684" s="404"/>
      <c r="AX684" s="404"/>
      <c r="AY684" s="404"/>
      <c r="AZ684" s="404"/>
      <c r="BA684" s="404"/>
      <c r="BB684" s="404"/>
      <c r="BC684" s="404"/>
      <c r="BD684" s="404"/>
      <c r="BE684" s="405"/>
    </row>
    <row r="685" spans="1:57" ht="31.5" x14ac:dyDescent="0.25">
      <c r="A685" s="1346"/>
      <c r="B685" s="1583"/>
      <c r="C685" s="1630"/>
      <c r="D685" s="710" t="s">
        <v>15</v>
      </c>
      <c r="E685" s="1313"/>
      <c r="F685" s="1317"/>
      <c r="G685" s="843">
        <f t="shared" si="233"/>
        <v>84</v>
      </c>
      <c r="H685" s="402">
        <f t="shared" si="239"/>
        <v>2</v>
      </c>
      <c r="I685" s="319">
        <v>2</v>
      </c>
      <c r="J685" s="319"/>
      <c r="K685" s="319"/>
      <c r="L685" s="320"/>
      <c r="M685" s="750">
        <f t="shared" si="226"/>
        <v>83</v>
      </c>
      <c r="N685" s="1030"/>
      <c r="O685" s="1030"/>
      <c r="P685" s="1030"/>
      <c r="Q685" s="1030"/>
      <c r="R685" s="1034">
        <v>83</v>
      </c>
      <c r="S685" s="1032">
        <v>7</v>
      </c>
      <c r="T685" s="1030"/>
      <c r="U685" s="1030"/>
      <c r="V685" s="1030">
        <v>71</v>
      </c>
      <c r="W685" s="1030">
        <v>5</v>
      </c>
      <c r="X685" s="1034"/>
      <c r="Y685" s="1032">
        <v>66</v>
      </c>
      <c r="Z685" s="1034">
        <v>17</v>
      </c>
      <c r="AA685" s="1019"/>
      <c r="AB685" s="837">
        <v>13</v>
      </c>
      <c r="AC685" s="837">
        <v>11</v>
      </c>
      <c r="AD685" s="837">
        <v>7</v>
      </c>
      <c r="AE685" s="837">
        <v>79</v>
      </c>
      <c r="AF685" s="1048">
        <v>9</v>
      </c>
      <c r="AG685" s="1019">
        <v>36</v>
      </c>
      <c r="AH685" s="1048">
        <v>16</v>
      </c>
      <c r="AI685" s="325">
        <v>95</v>
      </c>
      <c r="AJ685" s="390">
        <v>77</v>
      </c>
      <c r="AK685" s="330" t="s">
        <v>98</v>
      </c>
      <c r="AL685" s="328" t="s">
        <v>98</v>
      </c>
      <c r="AM685" s="329" t="s">
        <v>98</v>
      </c>
      <c r="AN685" s="330" t="s">
        <v>97</v>
      </c>
      <c r="AO685" s="328" t="s">
        <v>97</v>
      </c>
      <c r="AP685" s="329" t="s">
        <v>97</v>
      </c>
      <c r="AQ685" s="330">
        <v>17</v>
      </c>
      <c r="AR685" s="328">
        <v>12</v>
      </c>
      <c r="AS685" s="328">
        <v>31</v>
      </c>
      <c r="AT685" s="328">
        <v>9</v>
      </c>
      <c r="AU685" s="331">
        <v>8</v>
      </c>
      <c r="AV685" s="391">
        <f t="shared" si="227"/>
        <v>1</v>
      </c>
      <c r="AW685" s="404"/>
      <c r="AX685" s="404"/>
      <c r="AY685" s="404"/>
      <c r="AZ685" s="404"/>
      <c r="BA685" s="404">
        <v>1</v>
      </c>
      <c r="BB685" s="404"/>
      <c r="BC685" s="404"/>
      <c r="BD685" s="404"/>
      <c r="BE685" s="405"/>
    </row>
    <row r="686" spans="1:57" ht="32.25" thickBot="1" x14ac:dyDescent="0.3">
      <c r="A686" s="1346"/>
      <c r="B686" s="1585"/>
      <c r="C686" s="1631"/>
      <c r="D686" s="711" t="s">
        <v>491</v>
      </c>
      <c r="E686" s="1314"/>
      <c r="F686" s="1318"/>
      <c r="G686" s="848">
        <f t="shared" si="233"/>
        <v>0</v>
      </c>
      <c r="H686" s="160">
        <f t="shared" si="239"/>
        <v>0</v>
      </c>
      <c r="I686" s="92"/>
      <c r="J686" s="92"/>
      <c r="K686" s="92"/>
      <c r="L686" s="93"/>
      <c r="M686" s="210">
        <f t="shared" ref="M686" si="240">IF(AND(SUM(N686:R686)=SUM(Y686:Z686),SUM(S686:X686)=SUM(Y686:Z686)),SUM(N686:R686),"ПЕРЕВІРТЕ ПРАВИЛЬНІСТЬ ДАНИХ")</f>
        <v>0</v>
      </c>
      <c r="N686" s="1039"/>
      <c r="O686" s="1039"/>
      <c r="P686" s="1039"/>
      <c r="Q686" s="1039"/>
      <c r="R686" s="1040"/>
      <c r="S686" s="1038"/>
      <c r="T686" s="1039"/>
      <c r="U686" s="1039"/>
      <c r="V686" s="1039"/>
      <c r="W686" s="1039"/>
      <c r="X686" s="1040"/>
      <c r="Y686" s="1038"/>
      <c r="Z686" s="1040"/>
      <c r="AA686" s="1049"/>
      <c r="AB686" s="839"/>
      <c r="AC686" s="839"/>
      <c r="AD686" s="839"/>
      <c r="AE686" s="839"/>
      <c r="AF686" s="1050"/>
      <c r="AG686" s="1049"/>
      <c r="AH686" s="1050"/>
      <c r="AI686" s="100"/>
      <c r="AJ686" s="170">
        <f>SUM(AQ686:AU686)</f>
        <v>0</v>
      </c>
      <c r="AK686" s="99" t="s">
        <v>97</v>
      </c>
      <c r="AL686" s="97" t="s">
        <v>97</v>
      </c>
      <c r="AM686" s="98" t="s">
        <v>97</v>
      </c>
      <c r="AN686" s="99" t="s">
        <v>97</v>
      </c>
      <c r="AO686" s="97" t="s">
        <v>98</v>
      </c>
      <c r="AP686" s="98" t="s">
        <v>98</v>
      </c>
      <c r="AQ686" s="100"/>
      <c r="AR686" s="92"/>
      <c r="AS686" s="92"/>
      <c r="AT686" s="92"/>
      <c r="AU686" s="101"/>
      <c r="AV686" s="165">
        <f t="shared" ref="AV686" si="241">SUM(AW686:BE686)</f>
        <v>0</v>
      </c>
      <c r="AW686" s="128"/>
      <c r="AX686" s="128"/>
      <c r="AY686" s="128"/>
      <c r="AZ686" s="128"/>
      <c r="BA686" s="128"/>
      <c r="BB686" s="128"/>
      <c r="BC686" s="128"/>
      <c r="BD686" s="128"/>
      <c r="BE686" s="129"/>
    </row>
    <row r="687" spans="1:57" ht="31.15" customHeight="1" x14ac:dyDescent="0.25">
      <c r="A687" s="1345" t="s">
        <v>555</v>
      </c>
      <c r="B687" s="1565" t="s">
        <v>610</v>
      </c>
      <c r="C687" s="1608" t="s">
        <v>556</v>
      </c>
      <c r="D687" s="709" t="s">
        <v>485</v>
      </c>
      <c r="E687" s="1300">
        <v>191</v>
      </c>
      <c r="F687" s="1303">
        <f>E687-SUM(M687:M691)</f>
        <v>-1</v>
      </c>
      <c r="G687" s="852">
        <f t="shared" si="233"/>
        <v>37</v>
      </c>
      <c r="H687" s="147">
        <f>SUM(I687:L687)</f>
        <v>2</v>
      </c>
      <c r="I687" s="72"/>
      <c r="J687" s="72">
        <v>2</v>
      </c>
      <c r="K687" s="72"/>
      <c r="L687" s="75"/>
      <c r="M687" s="199">
        <f>IF(AND(SUM(N687:R687)=SUM(Y687:Z687),SUM(S687:X687)=SUM(Y687:Z687)),SUM(N687:R687),"ПЕРЕВІРТЕ ПРАВИЛЬНІСТЬ ДАНИХ")</f>
        <v>36</v>
      </c>
      <c r="N687" s="1020">
        <v>36</v>
      </c>
      <c r="O687" s="1020"/>
      <c r="P687" s="1020"/>
      <c r="Q687" s="1020"/>
      <c r="R687" s="1021"/>
      <c r="S687" s="1022">
        <v>2</v>
      </c>
      <c r="T687" s="1020"/>
      <c r="U687" s="1020"/>
      <c r="V687" s="1023">
        <v>34</v>
      </c>
      <c r="W687" s="1020"/>
      <c r="X687" s="1024"/>
      <c r="Y687" s="1025">
        <v>34</v>
      </c>
      <c r="Z687" s="1026">
        <v>2</v>
      </c>
      <c r="AA687" s="1027"/>
      <c r="AB687" s="1028">
        <v>12</v>
      </c>
      <c r="AC687" s="1028">
        <v>12</v>
      </c>
      <c r="AD687" s="1028">
        <v>2</v>
      </c>
      <c r="AE687" s="1028">
        <v>25</v>
      </c>
      <c r="AF687" s="1029">
        <v>2</v>
      </c>
      <c r="AG687" s="1027">
        <v>40</v>
      </c>
      <c r="AH687" s="1029">
        <v>20</v>
      </c>
      <c r="AI687" s="74">
        <v>10</v>
      </c>
      <c r="AJ687" s="151">
        <f>SUM(AN687:AP687)</f>
        <v>36</v>
      </c>
      <c r="AK687" s="76" t="s">
        <v>97</v>
      </c>
      <c r="AL687" s="77" t="s">
        <v>97</v>
      </c>
      <c r="AM687" s="78" t="s">
        <v>97</v>
      </c>
      <c r="AN687" s="74">
        <v>2</v>
      </c>
      <c r="AO687" s="72">
        <v>34</v>
      </c>
      <c r="AP687" s="73"/>
      <c r="AQ687" s="79" t="s">
        <v>97</v>
      </c>
      <c r="AR687" s="77" t="s">
        <v>97</v>
      </c>
      <c r="AS687" s="77" t="s">
        <v>97</v>
      </c>
      <c r="AT687" s="77" t="s">
        <v>97</v>
      </c>
      <c r="AU687" s="80" t="s">
        <v>97</v>
      </c>
      <c r="AV687" s="152">
        <f>SUM(AW687:BE687)</f>
        <v>1</v>
      </c>
      <c r="AW687" s="120"/>
      <c r="AX687" s="120"/>
      <c r="AY687" s="120"/>
      <c r="AZ687" s="120"/>
      <c r="BA687" s="120">
        <v>1</v>
      </c>
      <c r="BB687" s="120"/>
      <c r="BC687" s="120"/>
      <c r="BD687" s="120"/>
      <c r="BE687" s="121"/>
    </row>
    <row r="688" spans="1:57" ht="47.25" x14ac:dyDescent="0.25">
      <c r="A688" s="1346"/>
      <c r="B688" s="1567"/>
      <c r="C688" s="1609"/>
      <c r="D688" s="710" t="s">
        <v>490</v>
      </c>
      <c r="E688" s="1301"/>
      <c r="F688" s="1304"/>
      <c r="G688" s="850">
        <f t="shared" si="233"/>
        <v>0</v>
      </c>
      <c r="H688" s="402">
        <f>SUM(I688:L688)</f>
        <v>0</v>
      </c>
      <c r="I688" s="319"/>
      <c r="J688" s="319"/>
      <c r="K688" s="319"/>
      <c r="L688" s="338"/>
      <c r="M688" s="750">
        <f t="shared" ref="M688:M711" si="242">IF(AND(SUM(N688:R688)=SUM(Y688:Z688),SUM(S688:X688)=SUM(Y688:Z688)),SUM(N688:R688),"ПЕРЕВІРТЕ ПРАВИЛЬНІСТЬ ДАНИХ")</f>
        <v>0</v>
      </c>
      <c r="N688" s="1030"/>
      <c r="O688" s="1030"/>
      <c r="P688" s="1030"/>
      <c r="Q688" s="1030"/>
      <c r="R688" s="1031"/>
      <c r="S688" s="1032"/>
      <c r="T688" s="1033"/>
      <c r="U688" s="1033"/>
      <c r="V688" s="1030"/>
      <c r="W688" s="1030"/>
      <c r="X688" s="1034"/>
      <c r="Y688" s="1025"/>
      <c r="Z688" s="1026"/>
      <c r="AA688" s="1027"/>
      <c r="AB688" s="1028"/>
      <c r="AC688" s="1028"/>
      <c r="AD688" s="1028"/>
      <c r="AE688" s="1028"/>
      <c r="AF688" s="1029"/>
      <c r="AG688" s="1019"/>
      <c r="AH688" s="838"/>
      <c r="AI688" s="325"/>
      <c r="AJ688" s="390">
        <f>SUM(AN688:AP688)</f>
        <v>0</v>
      </c>
      <c r="AK688" s="327" t="s">
        <v>98</v>
      </c>
      <c r="AL688" s="328" t="s">
        <v>98</v>
      </c>
      <c r="AM688" s="329" t="s">
        <v>98</v>
      </c>
      <c r="AN688" s="330"/>
      <c r="AO688" s="328"/>
      <c r="AP688" s="329"/>
      <c r="AQ688" s="330" t="s">
        <v>97</v>
      </c>
      <c r="AR688" s="328" t="s">
        <v>97</v>
      </c>
      <c r="AS688" s="328" t="s">
        <v>97</v>
      </c>
      <c r="AT688" s="328" t="s">
        <v>97</v>
      </c>
      <c r="AU688" s="331" t="s">
        <v>97</v>
      </c>
      <c r="AV688" s="391">
        <f t="shared" ref="AV688:AV701" si="243">SUM(AW688:BE688)</f>
        <v>0</v>
      </c>
      <c r="AW688" s="404"/>
      <c r="AX688" s="404"/>
      <c r="AY688" s="404"/>
      <c r="AZ688" s="404"/>
      <c r="BA688" s="404"/>
      <c r="BB688" s="404"/>
      <c r="BC688" s="404"/>
      <c r="BD688" s="404"/>
      <c r="BE688" s="405"/>
    </row>
    <row r="689" spans="1:57" ht="31.5" x14ac:dyDescent="0.25">
      <c r="A689" s="1346"/>
      <c r="B689" s="1567"/>
      <c r="C689" s="1609"/>
      <c r="D689" s="710" t="s">
        <v>486</v>
      </c>
      <c r="E689" s="1301"/>
      <c r="F689" s="1304"/>
      <c r="G689" s="850">
        <f t="shared" si="233"/>
        <v>6</v>
      </c>
      <c r="H689" s="402">
        <f t="shared" ref="H689:H695" si="244">SUM(I689:L689)</f>
        <v>0</v>
      </c>
      <c r="I689" s="319"/>
      <c r="J689" s="319"/>
      <c r="K689" s="319"/>
      <c r="L689" s="338"/>
      <c r="M689" s="750">
        <f t="shared" si="242"/>
        <v>6</v>
      </c>
      <c r="N689" s="1030"/>
      <c r="O689" s="1030">
        <v>6</v>
      </c>
      <c r="P689" s="1035"/>
      <c r="Q689" s="392"/>
      <c r="R689" s="1031"/>
      <c r="S689" s="1032"/>
      <c r="T689" s="1030"/>
      <c r="U689" s="1030">
        <v>6</v>
      </c>
      <c r="V689" s="1030"/>
      <c r="W689" s="1030"/>
      <c r="X689" s="1034"/>
      <c r="Y689" s="1025">
        <v>6</v>
      </c>
      <c r="Z689" s="1026">
        <v>0</v>
      </c>
      <c r="AA689" s="1027"/>
      <c r="AB689" s="1028">
        <v>2</v>
      </c>
      <c r="AC689" s="1028">
        <v>2</v>
      </c>
      <c r="AD689" s="1028"/>
      <c r="AE689" s="1028">
        <v>1</v>
      </c>
      <c r="AF689" s="1029"/>
      <c r="AG689" s="1019">
        <v>48</v>
      </c>
      <c r="AH689" s="838">
        <v>20</v>
      </c>
      <c r="AI689" s="325">
        <v>74.7</v>
      </c>
      <c r="AJ689" s="390">
        <f>SUM(AK689:AM689)</f>
        <v>6</v>
      </c>
      <c r="AK689" s="327">
        <v>4</v>
      </c>
      <c r="AL689" s="328">
        <v>2</v>
      </c>
      <c r="AM689" s="329"/>
      <c r="AN689" s="330" t="s">
        <v>97</v>
      </c>
      <c r="AO689" s="328" t="s">
        <v>97</v>
      </c>
      <c r="AP689" s="329" t="s">
        <v>97</v>
      </c>
      <c r="AQ689" s="330" t="s">
        <v>97</v>
      </c>
      <c r="AR689" s="328" t="s">
        <v>97</v>
      </c>
      <c r="AS689" s="328" t="s">
        <v>97</v>
      </c>
      <c r="AT689" s="328" t="s">
        <v>97</v>
      </c>
      <c r="AU689" s="331" t="s">
        <v>97</v>
      </c>
      <c r="AV689" s="391">
        <f t="shared" si="243"/>
        <v>0</v>
      </c>
      <c r="AW689" s="404"/>
      <c r="AX689" s="404"/>
      <c r="AY689" s="404"/>
      <c r="AZ689" s="404"/>
      <c r="BA689" s="404"/>
      <c r="BB689" s="404"/>
      <c r="BC689" s="404"/>
      <c r="BD689" s="404"/>
      <c r="BE689" s="405"/>
    </row>
    <row r="690" spans="1:57" ht="31.5" x14ac:dyDescent="0.25">
      <c r="A690" s="1346"/>
      <c r="B690" s="1567"/>
      <c r="C690" s="1609"/>
      <c r="D690" s="710" t="s">
        <v>15</v>
      </c>
      <c r="E690" s="1301"/>
      <c r="F690" s="1304"/>
      <c r="G690" s="850">
        <f t="shared" si="233"/>
        <v>150</v>
      </c>
      <c r="H690" s="402">
        <f t="shared" si="244"/>
        <v>3</v>
      </c>
      <c r="I690" s="319"/>
      <c r="J690" s="319">
        <v>3</v>
      </c>
      <c r="K690" s="319"/>
      <c r="L690" s="338"/>
      <c r="M690" s="750">
        <f t="shared" si="242"/>
        <v>150</v>
      </c>
      <c r="N690" s="1030">
        <v>150</v>
      </c>
      <c r="O690" s="1030"/>
      <c r="P690" s="1030"/>
      <c r="Q690" s="1030"/>
      <c r="R690" s="1031"/>
      <c r="S690" s="1032">
        <v>14</v>
      </c>
      <c r="T690" s="1030"/>
      <c r="U690" s="1030"/>
      <c r="V690" s="1030">
        <v>135</v>
      </c>
      <c r="W690" s="1030">
        <v>1</v>
      </c>
      <c r="X690" s="1034"/>
      <c r="Y690" s="1025">
        <v>129</v>
      </c>
      <c r="Z690" s="1026">
        <v>21</v>
      </c>
      <c r="AA690" s="1027"/>
      <c r="AB690" s="1028">
        <v>45</v>
      </c>
      <c r="AC690" s="1028">
        <v>45</v>
      </c>
      <c r="AD690" s="1028">
        <v>7</v>
      </c>
      <c r="AE690" s="1028">
        <v>65</v>
      </c>
      <c r="AF690" s="1029">
        <v>7</v>
      </c>
      <c r="AG690" s="1019">
        <v>38</v>
      </c>
      <c r="AH690" s="838">
        <v>19</v>
      </c>
      <c r="AI690" s="325">
        <v>100</v>
      </c>
      <c r="AJ690" s="390">
        <f>SUM(AQ690:AU690)</f>
        <v>150</v>
      </c>
      <c r="AK690" s="327" t="s">
        <v>98</v>
      </c>
      <c r="AL690" s="328" t="s">
        <v>98</v>
      </c>
      <c r="AM690" s="329" t="s">
        <v>98</v>
      </c>
      <c r="AN690" s="330" t="s">
        <v>97</v>
      </c>
      <c r="AO690" s="328" t="s">
        <v>97</v>
      </c>
      <c r="AP690" s="329" t="s">
        <v>97</v>
      </c>
      <c r="AQ690" s="330">
        <v>9</v>
      </c>
      <c r="AR690" s="328">
        <v>13</v>
      </c>
      <c r="AS690" s="328">
        <v>120</v>
      </c>
      <c r="AT690" s="328">
        <v>8</v>
      </c>
      <c r="AU690" s="331"/>
      <c r="AV690" s="391">
        <f t="shared" si="243"/>
        <v>0</v>
      </c>
      <c r="AW690" s="404"/>
      <c r="AX690" s="404"/>
      <c r="AY690" s="404"/>
      <c r="AZ690" s="404"/>
      <c r="BA690" s="404"/>
      <c r="BB690" s="404"/>
      <c r="BC690" s="404"/>
      <c r="BD690" s="404"/>
      <c r="BE690" s="405"/>
    </row>
    <row r="691" spans="1:57" ht="32.25" thickBot="1" x14ac:dyDescent="0.3">
      <c r="A691" s="1346"/>
      <c r="B691" s="1577"/>
      <c r="C691" s="1610"/>
      <c r="D691" s="1657" t="s">
        <v>491</v>
      </c>
      <c r="E691" s="1302"/>
      <c r="F691" s="1305"/>
      <c r="G691" s="851">
        <f t="shared" si="233"/>
        <v>0</v>
      </c>
      <c r="H691" s="160">
        <f t="shared" si="244"/>
        <v>0</v>
      </c>
      <c r="I691" s="92"/>
      <c r="J691" s="92"/>
      <c r="K691" s="92"/>
      <c r="L691" s="101"/>
      <c r="M691" s="857">
        <f t="shared" si="242"/>
        <v>0</v>
      </c>
      <c r="N691" s="1036"/>
      <c r="O691" s="1036"/>
      <c r="P691" s="1036"/>
      <c r="Q691" s="1036"/>
      <c r="R691" s="1037"/>
      <c r="S691" s="1038"/>
      <c r="T691" s="1039"/>
      <c r="U691" s="1039"/>
      <c r="V691" s="1039"/>
      <c r="W691" s="1039"/>
      <c r="X691" s="1040"/>
      <c r="Y691" s="1041"/>
      <c r="Z691" s="1034"/>
      <c r="AA691" s="1019"/>
      <c r="AB691" s="837"/>
      <c r="AC691" s="837"/>
      <c r="AD691" s="837"/>
      <c r="AE691" s="837"/>
      <c r="AF691" s="838"/>
      <c r="AG691" s="1042"/>
      <c r="AH691" s="1043"/>
      <c r="AI691" s="100"/>
      <c r="AJ691" s="170">
        <f>SUM(AQ691:AU691)</f>
        <v>0</v>
      </c>
      <c r="AK691" s="345" t="s">
        <v>97</v>
      </c>
      <c r="AL691" s="97" t="s">
        <v>97</v>
      </c>
      <c r="AM691" s="98" t="s">
        <v>97</v>
      </c>
      <c r="AN691" s="99" t="s">
        <v>97</v>
      </c>
      <c r="AO691" s="97" t="s">
        <v>98</v>
      </c>
      <c r="AP691" s="98" t="s">
        <v>98</v>
      </c>
      <c r="AQ691" s="100"/>
      <c r="AR691" s="92"/>
      <c r="AS691" s="92"/>
      <c r="AT691" s="92"/>
      <c r="AU691" s="101"/>
      <c r="AV691" s="165">
        <f t="shared" si="243"/>
        <v>0</v>
      </c>
      <c r="AW691" s="128"/>
      <c r="AX691" s="128"/>
      <c r="AY691" s="128"/>
      <c r="AZ691" s="128"/>
      <c r="BA691" s="128"/>
      <c r="BB691" s="128"/>
      <c r="BC691" s="128"/>
      <c r="BD691" s="128"/>
      <c r="BE691" s="129"/>
    </row>
    <row r="692" spans="1:57" ht="31.9" customHeight="1" thickBot="1" x14ac:dyDescent="0.3">
      <c r="A692" s="1346"/>
      <c r="B692" s="1565" t="s">
        <v>611</v>
      </c>
      <c r="C692" s="1608" t="s">
        <v>408</v>
      </c>
      <c r="D692" s="709" t="s">
        <v>485</v>
      </c>
      <c r="E692" s="1300">
        <v>25</v>
      </c>
      <c r="F692" s="1303">
        <f>E692-SUM(M692:M696)</f>
        <v>7</v>
      </c>
      <c r="G692" s="852">
        <f t="shared" si="233"/>
        <v>0</v>
      </c>
      <c r="H692" s="147">
        <f t="shared" si="244"/>
        <v>0</v>
      </c>
      <c r="I692" s="72"/>
      <c r="J692" s="72"/>
      <c r="K692" s="72"/>
      <c r="L692" s="75"/>
      <c r="M692" s="199">
        <f t="shared" si="242"/>
        <v>0</v>
      </c>
      <c r="N692" s="1020"/>
      <c r="O692" s="1020"/>
      <c r="P692" s="1020"/>
      <c r="Q692" s="1020"/>
      <c r="R692" s="1024"/>
      <c r="S692" s="1025"/>
      <c r="T692" s="1025"/>
      <c r="U692" s="1025"/>
      <c r="V692" s="1044"/>
      <c r="W692" s="1044"/>
      <c r="X692" s="1026"/>
      <c r="Y692" s="1022"/>
      <c r="Z692" s="1024"/>
      <c r="AA692" s="1045"/>
      <c r="AB692" s="835"/>
      <c r="AC692" s="835"/>
      <c r="AD692" s="835"/>
      <c r="AE692" s="835"/>
      <c r="AF692" s="836"/>
      <c r="AG692" s="1045"/>
      <c r="AH692" s="1046"/>
      <c r="AI692" s="143"/>
      <c r="AJ692" s="151">
        <f>SUM(AN692:AP692)</f>
        <v>0</v>
      </c>
      <c r="AK692" s="76" t="s">
        <v>97</v>
      </c>
      <c r="AL692" s="77" t="s">
        <v>97</v>
      </c>
      <c r="AM692" s="78" t="s">
        <v>97</v>
      </c>
      <c r="AN692" s="74"/>
      <c r="AO692" s="72"/>
      <c r="AP692" s="73"/>
      <c r="AQ692" s="79" t="s">
        <v>97</v>
      </c>
      <c r="AR692" s="77" t="s">
        <v>97</v>
      </c>
      <c r="AS692" s="77" t="s">
        <v>97</v>
      </c>
      <c r="AT692" s="77" t="s">
        <v>97</v>
      </c>
      <c r="AU692" s="78" t="s">
        <v>97</v>
      </c>
      <c r="AV692" s="166">
        <f t="shared" si="243"/>
        <v>0</v>
      </c>
      <c r="AW692" s="167"/>
      <c r="AX692" s="167"/>
      <c r="AY692" s="167"/>
      <c r="AZ692" s="167"/>
      <c r="BA692" s="167"/>
      <c r="BB692" s="167"/>
      <c r="BC692" s="167"/>
      <c r="BD692" s="167"/>
      <c r="BE692" s="130"/>
    </row>
    <row r="693" spans="1:57" ht="48" thickBot="1" x14ac:dyDescent="0.3">
      <c r="A693" s="1346"/>
      <c r="B693" s="1567"/>
      <c r="C693" s="1609"/>
      <c r="D693" s="710" t="s">
        <v>490</v>
      </c>
      <c r="E693" s="1301"/>
      <c r="F693" s="1304"/>
      <c r="G693" s="850">
        <f t="shared" si="233"/>
        <v>0</v>
      </c>
      <c r="H693" s="402">
        <f t="shared" si="244"/>
        <v>0</v>
      </c>
      <c r="I693" s="319"/>
      <c r="J693" s="319"/>
      <c r="K693" s="319"/>
      <c r="L693" s="338"/>
      <c r="M693" s="750">
        <f t="shared" si="242"/>
        <v>0</v>
      </c>
      <c r="N693" s="1030"/>
      <c r="O693" s="1030"/>
      <c r="P693" s="1030"/>
      <c r="Q693" s="1030"/>
      <c r="R693" s="1034"/>
      <c r="S693" s="1025"/>
      <c r="T693" s="1025"/>
      <c r="U693" s="1025"/>
      <c r="V693" s="1044"/>
      <c r="W693" s="1044"/>
      <c r="X693" s="1026"/>
      <c r="Y693" s="1047"/>
      <c r="Z693" s="1026"/>
      <c r="AA693" s="1027"/>
      <c r="AB693" s="1028"/>
      <c r="AC693" s="1028"/>
      <c r="AD693" s="1028"/>
      <c r="AE693" s="1028"/>
      <c r="AF693" s="1029"/>
      <c r="AG693" s="1019"/>
      <c r="AH693" s="1048"/>
      <c r="AI693" s="337"/>
      <c r="AJ693" s="390">
        <f>SUM(AN693:AP693)</f>
        <v>0</v>
      </c>
      <c r="AK693" s="327" t="s">
        <v>98</v>
      </c>
      <c r="AL693" s="328" t="s">
        <v>98</v>
      </c>
      <c r="AM693" s="329" t="s">
        <v>98</v>
      </c>
      <c r="AN693" s="330"/>
      <c r="AO693" s="328"/>
      <c r="AP693" s="329"/>
      <c r="AQ693" s="330" t="s">
        <v>97</v>
      </c>
      <c r="AR693" s="328" t="s">
        <v>97</v>
      </c>
      <c r="AS693" s="328" t="s">
        <v>97</v>
      </c>
      <c r="AT693" s="328" t="s">
        <v>97</v>
      </c>
      <c r="AU693" s="329" t="s">
        <v>97</v>
      </c>
      <c r="AV693" s="168">
        <f t="shared" si="243"/>
        <v>0</v>
      </c>
      <c r="AW693" s="167"/>
      <c r="AX693" s="167"/>
      <c r="AY693" s="167"/>
      <c r="AZ693" s="167"/>
      <c r="BA693" s="167"/>
      <c r="BB693" s="167"/>
      <c r="BC693" s="167"/>
      <c r="BD693" s="167"/>
      <c r="BE693" s="130"/>
    </row>
    <row r="694" spans="1:57" ht="32.25" thickBot="1" x14ac:dyDescent="0.3">
      <c r="A694" s="1346"/>
      <c r="B694" s="1567"/>
      <c r="C694" s="1609"/>
      <c r="D694" s="710" t="s">
        <v>486</v>
      </c>
      <c r="E694" s="1301"/>
      <c r="F694" s="1304"/>
      <c r="G694" s="850">
        <f t="shared" si="233"/>
        <v>0</v>
      </c>
      <c r="H694" s="402">
        <f t="shared" si="244"/>
        <v>0</v>
      </c>
      <c r="I694" s="319"/>
      <c r="J694" s="319"/>
      <c r="K694" s="319"/>
      <c r="L694" s="338"/>
      <c r="M694" s="750">
        <f t="shared" si="242"/>
        <v>0</v>
      </c>
      <c r="N694" s="1030"/>
      <c r="O694" s="1030"/>
      <c r="P694" s="1030"/>
      <c r="Q694" s="1030"/>
      <c r="R694" s="1034"/>
      <c r="S694" s="1025"/>
      <c r="T694" s="1025"/>
      <c r="U694" s="1025"/>
      <c r="V694" s="1044"/>
      <c r="W694" s="1044"/>
      <c r="X694" s="1026"/>
      <c r="Y694" s="1047"/>
      <c r="Z694" s="1026"/>
      <c r="AA694" s="1027"/>
      <c r="AB694" s="1028"/>
      <c r="AC694" s="1028"/>
      <c r="AD694" s="1028"/>
      <c r="AE694" s="1028"/>
      <c r="AF694" s="1029"/>
      <c r="AG694" s="1019"/>
      <c r="AH694" s="1048"/>
      <c r="AI694" s="337"/>
      <c r="AJ694" s="390">
        <f>SUM(AK694:AM694)</f>
        <v>0</v>
      </c>
      <c r="AK694" s="327"/>
      <c r="AL694" s="328"/>
      <c r="AM694" s="329"/>
      <c r="AN694" s="330" t="s">
        <v>97</v>
      </c>
      <c r="AO694" s="328" t="s">
        <v>97</v>
      </c>
      <c r="AP694" s="329" t="s">
        <v>97</v>
      </c>
      <c r="AQ694" s="330" t="s">
        <v>97</v>
      </c>
      <c r="AR694" s="328" t="s">
        <v>97</v>
      </c>
      <c r="AS694" s="328" t="s">
        <v>97</v>
      </c>
      <c r="AT694" s="328" t="s">
        <v>97</v>
      </c>
      <c r="AU694" s="329" t="s">
        <v>97</v>
      </c>
      <c r="AV694" s="168">
        <f t="shared" si="243"/>
        <v>0</v>
      </c>
      <c r="AW694" s="167"/>
      <c r="AX694" s="167"/>
      <c r="AY694" s="167"/>
      <c r="AZ694" s="167"/>
      <c r="BA694" s="167"/>
      <c r="BB694" s="167"/>
      <c r="BC694" s="167"/>
      <c r="BD694" s="167"/>
      <c r="BE694" s="130"/>
    </row>
    <row r="695" spans="1:57" ht="32.25" thickBot="1" x14ac:dyDescent="0.3">
      <c r="A695" s="1346"/>
      <c r="B695" s="1567"/>
      <c r="C695" s="1609"/>
      <c r="D695" s="710" t="s">
        <v>15</v>
      </c>
      <c r="E695" s="1301"/>
      <c r="F695" s="1304"/>
      <c r="G695" s="850">
        <f t="shared" si="233"/>
        <v>18</v>
      </c>
      <c r="H695" s="402">
        <f t="shared" si="244"/>
        <v>0</v>
      </c>
      <c r="I695" s="319"/>
      <c r="J695" s="319"/>
      <c r="K695" s="319"/>
      <c r="L695" s="338"/>
      <c r="M695" s="750">
        <f t="shared" si="242"/>
        <v>18</v>
      </c>
      <c r="N695" s="1030">
        <v>18</v>
      </c>
      <c r="O695" s="1030"/>
      <c r="P695" s="1030"/>
      <c r="Q695" s="1030"/>
      <c r="R695" s="1034"/>
      <c r="S695" s="1025">
        <v>2</v>
      </c>
      <c r="T695" s="1025"/>
      <c r="U695" s="1025"/>
      <c r="V695" s="1044">
        <v>16</v>
      </c>
      <c r="W695" s="1044"/>
      <c r="X695" s="1026"/>
      <c r="Y695" s="1047">
        <v>16</v>
      </c>
      <c r="Z695" s="1026">
        <v>2</v>
      </c>
      <c r="AA695" s="1027"/>
      <c r="AB695" s="1028">
        <v>6</v>
      </c>
      <c r="AC695" s="1028">
        <v>6</v>
      </c>
      <c r="AD695" s="1028"/>
      <c r="AE695" s="1028">
        <v>14</v>
      </c>
      <c r="AF695" s="1029">
        <v>3</v>
      </c>
      <c r="AG695" s="1019">
        <v>42</v>
      </c>
      <c r="AH695" s="1048">
        <v>22</v>
      </c>
      <c r="AI695" s="337">
        <v>76</v>
      </c>
      <c r="AJ695" s="390">
        <f>SUM(AQ695:AU695)</f>
        <v>18</v>
      </c>
      <c r="AK695" s="327" t="s">
        <v>98</v>
      </c>
      <c r="AL695" s="328" t="s">
        <v>98</v>
      </c>
      <c r="AM695" s="329" t="s">
        <v>98</v>
      </c>
      <c r="AN695" s="330" t="s">
        <v>97</v>
      </c>
      <c r="AO695" s="328" t="s">
        <v>97</v>
      </c>
      <c r="AP695" s="329" t="s">
        <v>97</v>
      </c>
      <c r="AQ695" s="330">
        <v>3</v>
      </c>
      <c r="AR695" s="328">
        <v>11</v>
      </c>
      <c r="AS695" s="328">
        <v>4</v>
      </c>
      <c r="AT695" s="328"/>
      <c r="AU695" s="329"/>
      <c r="AV695" s="168">
        <f t="shared" si="243"/>
        <v>0</v>
      </c>
      <c r="AW695" s="167"/>
      <c r="AX695" s="167"/>
      <c r="AY695" s="167"/>
      <c r="AZ695" s="167"/>
      <c r="BA695" s="167"/>
      <c r="BB695" s="167"/>
      <c r="BC695" s="167"/>
      <c r="BD695" s="167"/>
      <c r="BE695" s="130"/>
    </row>
    <row r="696" spans="1:57" ht="32.25" thickBot="1" x14ac:dyDescent="0.3">
      <c r="A696" s="1346"/>
      <c r="B696" s="1577"/>
      <c r="C696" s="1610"/>
      <c r="D696" s="1657" t="s">
        <v>491</v>
      </c>
      <c r="E696" s="1302"/>
      <c r="F696" s="1305"/>
      <c r="G696" s="851">
        <f t="shared" si="233"/>
        <v>0</v>
      </c>
      <c r="H696" s="160">
        <f t="shared" ref="H696:H701" si="245">SUM(I696:L696)</f>
        <v>0</v>
      </c>
      <c r="I696" s="92"/>
      <c r="J696" s="92"/>
      <c r="K696" s="92"/>
      <c r="L696" s="101"/>
      <c r="M696" s="210">
        <f t="shared" si="242"/>
        <v>0</v>
      </c>
      <c r="N696" s="1039"/>
      <c r="O696" s="1039"/>
      <c r="P696" s="1039"/>
      <c r="Q696" s="1039"/>
      <c r="R696" s="1040"/>
      <c r="S696" s="1041"/>
      <c r="T696" s="1041"/>
      <c r="U696" s="1041"/>
      <c r="V696" s="1030"/>
      <c r="W696" s="1030"/>
      <c r="X696" s="1034"/>
      <c r="Y696" s="1032"/>
      <c r="Z696" s="1034"/>
      <c r="AA696" s="1019"/>
      <c r="AB696" s="837"/>
      <c r="AC696" s="837"/>
      <c r="AD696" s="837"/>
      <c r="AE696" s="837"/>
      <c r="AF696" s="838"/>
      <c r="AG696" s="1049"/>
      <c r="AH696" s="1050"/>
      <c r="AI696" s="831"/>
      <c r="AJ696" s="393">
        <f>SUM(AQ696:AU696)</f>
        <v>0</v>
      </c>
      <c r="AK696" s="345" t="s">
        <v>97</v>
      </c>
      <c r="AL696" s="97" t="s">
        <v>97</v>
      </c>
      <c r="AM696" s="98" t="s">
        <v>97</v>
      </c>
      <c r="AN696" s="99" t="s">
        <v>97</v>
      </c>
      <c r="AO696" s="97" t="s">
        <v>98</v>
      </c>
      <c r="AP696" s="98" t="s">
        <v>98</v>
      </c>
      <c r="AQ696" s="100"/>
      <c r="AR696" s="92"/>
      <c r="AS696" s="92"/>
      <c r="AT696" s="92"/>
      <c r="AU696" s="93"/>
      <c r="AV696" s="168">
        <f t="shared" si="243"/>
        <v>0</v>
      </c>
      <c r="AW696" s="404"/>
      <c r="AX696" s="404"/>
      <c r="AY696" s="404"/>
      <c r="AZ696" s="404"/>
      <c r="BA696" s="404"/>
      <c r="BB696" s="404"/>
      <c r="BC696" s="404"/>
      <c r="BD696" s="404"/>
      <c r="BE696" s="405"/>
    </row>
    <row r="697" spans="1:57" ht="32.25" thickBot="1" x14ac:dyDescent="0.3">
      <c r="A697" s="1346"/>
      <c r="B697" s="1565" t="s">
        <v>744</v>
      </c>
      <c r="C697" s="1608" t="s">
        <v>557</v>
      </c>
      <c r="D697" s="709" t="s">
        <v>485</v>
      </c>
      <c r="E697" s="1300">
        <v>34</v>
      </c>
      <c r="F697" s="1303">
        <f>E697-SUM(M697:M701)</f>
        <v>-8</v>
      </c>
      <c r="G697" s="852">
        <f t="shared" si="233"/>
        <v>0</v>
      </c>
      <c r="H697" s="147">
        <f t="shared" si="245"/>
        <v>0</v>
      </c>
      <c r="I697" s="72"/>
      <c r="J697" s="72"/>
      <c r="K697" s="72"/>
      <c r="L697" s="75"/>
      <c r="M697" s="199">
        <f t="shared" si="242"/>
        <v>0</v>
      </c>
      <c r="N697" s="1020"/>
      <c r="O697" s="1020"/>
      <c r="P697" s="1020"/>
      <c r="Q697" s="1020"/>
      <c r="R697" s="1024"/>
      <c r="S697" s="1051"/>
      <c r="T697" s="1051"/>
      <c r="U697" s="1051"/>
      <c r="V697" s="1020"/>
      <c r="W697" s="1020"/>
      <c r="X697" s="1024"/>
      <c r="Y697" s="1022"/>
      <c r="Z697" s="1024"/>
      <c r="AA697" s="1045"/>
      <c r="AB697" s="835"/>
      <c r="AC697" s="835"/>
      <c r="AD697" s="835"/>
      <c r="AE697" s="835"/>
      <c r="AF697" s="836"/>
      <c r="AG697" s="1045"/>
      <c r="AH697" s="1046"/>
      <c r="AI697" s="143"/>
      <c r="AJ697" s="151">
        <f>SUM(AN697:AP697)</f>
        <v>0</v>
      </c>
      <c r="AK697" s="76" t="s">
        <v>97</v>
      </c>
      <c r="AL697" s="77" t="s">
        <v>97</v>
      </c>
      <c r="AM697" s="78" t="s">
        <v>97</v>
      </c>
      <c r="AN697" s="74"/>
      <c r="AO697" s="72"/>
      <c r="AP697" s="73"/>
      <c r="AQ697" s="79" t="s">
        <v>97</v>
      </c>
      <c r="AR697" s="77" t="s">
        <v>97</v>
      </c>
      <c r="AS697" s="77" t="s">
        <v>97</v>
      </c>
      <c r="AT697" s="77" t="s">
        <v>97</v>
      </c>
      <c r="AU697" s="78" t="s">
        <v>97</v>
      </c>
      <c r="AV697" s="152">
        <f t="shared" si="243"/>
        <v>0</v>
      </c>
      <c r="AW697" s="120"/>
      <c r="AX697" s="120"/>
      <c r="AY697" s="120"/>
      <c r="AZ697" s="120"/>
      <c r="BA697" s="120"/>
      <c r="BB697" s="120"/>
      <c r="BC697" s="120"/>
      <c r="BD697" s="120"/>
      <c r="BE697" s="121"/>
    </row>
    <row r="698" spans="1:57" ht="48" thickBot="1" x14ac:dyDescent="0.3">
      <c r="A698" s="1346"/>
      <c r="B698" s="1567"/>
      <c r="C698" s="1609"/>
      <c r="D698" s="710" t="s">
        <v>490</v>
      </c>
      <c r="E698" s="1301"/>
      <c r="F698" s="1304"/>
      <c r="G698" s="850">
        <f t="shared" si="233"/>
        <v>0</v>
      </c>
      <c r="H698" s="402">
        <f t="shared" si="245"/>
        <v>0</v>
      </c>
      <c r="I698" s="319"/>
      <c r="J698" s="319"/>
      <c r="K698" s="319"/>
      <c r="L698" s="338"/>
      <c r="M698" s="750">
        <f t="shared" si="242"/>
        <v>0</v>
      </c>
      <c r="N698" s="1030"/>
      <c r="O698" s="1030"/>
      <c r="P698" s="1030"/>
      <c r="Q698" s="1030"/>
      <c r="R698" s="1034"/>
      <c r="S698" s="1025"/>
      <c r="T698" s="1025"/>
      <c r="U698" s="1025"/>
      <c r="V698" s="1044"/>
      <c r="W698" s="1044"/>
      <c r="X698" s="1026"/>
      <c r="Y698" s="1047"/>
      <c r="Z698" s="1026"/>
      <c r="AA698" s="1027"/>
      <c r="AB698" s="1028"/>
      <c r="AC698" s="1028"/>
      <c r="AD698" s="1028"/>
      <c r="AE698" s="1028"/>
      <c r="AF698" s="1029"/>
      <c r="AG698" s="1019"/>
      <c r="AH698" s="1048"/>
      <c r="AI698" s="337"/>
      <c r="AJ698" s="390">
        <f>SUM(AN698:AP698)</f>
        <v>0</v>
      </c>
      <c r="AK698" s="327" t="s">
        <v>98</v>
      </c>
      <c r="AL698" s="328" t="s">
        <v>98</v>
      </c>
      <c r="AM698" s="329" t="s">
        <v>98</v>
      </c>
      <c r="AN698" s="330"/>
      <c r="AO698" s="328"/>
      <c r="AP698" s="329"/>
      <c r="AQ698" s="330" t="s">
        <v>97</v>
      </c>
      <c r="AR698" s="328" t="s">
        <v>97</v>
      </c>
      <c r="AS698" s="328" t="s">
        <v>97</v>
      </c>
      <c r="AT698" s="328" t="s">
        <v>97</v>
      </c>
      <c r="AU698" s="329" t="s">
        <v>97</v>
      </c>
      <c r="AV698" s="152">
        <f t="shared" si="243"/>
        <v>0</v>
      </c>
      <c r="AW698" s="167"/>
      <c r="AX698" s="167"/>
      <c r="AY698" s="167"/>
      <c r="AZ698" s="167"/>
      <c r="BA698" s="167"/>
      <c r="BB698" s="167"/>
      <c r="BC698" s="167"/>
      <c r="BD698" s="167"/>
      <c r="BE698" s="130"/>
    </row>
    <row r="699" spans="1:57" ht="32.25" thickBot="1" x14ac:dyDescent="0.3">
      <c r="A699" s="1346"/>
      <c r="B699" s="1567"/>
      <c r="C699" s="1609"/>
      <c r="D699" s="710" t="s">
        <v>486</v>
      </c>
      <c r="E699" s="1301"/>
      <c r="F699" s="1304"/>
      <c r="G699" s="850">
        <f t="shared" si="233"/>
        <v>0</v>
      </c>
      <c r="H699" s="402">
        <f t="shared" si="245"/>
        <v>0</v>
      </c>
      <c r="I699" s="319"/>
      <c r="J699" s="319"/>
      <c r="K699" s="319"/>
      <c r="L699" s="338"/>
      <c r="M699" s="750">
        <f t="shared" si="242"/>
        <v>0</v>
      </c>
      <c r="N699" s="1030"/>
      <c r="O699" s="1030"/>
      <c r="P699" s="1030"/>
      <c r="Q699" s="1030"/>
      <c r="R699" s="1034"/>
      <c r="S699" s="1025"/>
      <c r="T699" s="1025"/>
      <c r="U699" s="1025"/>
      <c r="V699" s="1044"/>
      <c r="W699" s="1044"/>
      <c r="X699" s="1026"/>
      <c r="Y699" s="1047"/>
      <c r="Z699" s="1026"/>
      <c r="AA699" s="1027"/>
      <c r="AB699" s="1028"/>
      <c r="AC699" s="1028"/>
      <c r="AD699" s="1028"/>
      <c r="AE699" s="1028"/>
      <c r="AF699" s="1029"/>
      <c r="AG699" s="1019"/>
      <c r="AH699" s="1048"/>
      <c r="AI699" s="337"/>
      <c r="AJ699" s="390">
        <f>SUM(AK699:AM699)</f>
        <v>0</v>
      </c>
      <c r="AK699" s="327"/>
      <c r="AL699" s="328"/>
      <c r="AM699" s="329"/>
      <c r="AN699" s="330" t="s">
        <v>97</v>
      </c>
      <c r="AO699" s="328" t="s">
        <v>97</v>
      </c>
      <c r="AP699" s="329" t="s">
        <v>97</v>
      </c>
      <c r="AQ699" s="330" t="s">
        <v>97</v>
      </c>
      <c r="AR699" s="328" t="s">
        <v>97</v>
      </c>
      <c r="AS699" s="328" t="s">
        <v>97</v>
      </c>
      <c r="AT699" s="328" t="s">
        <v>97</v>
      </c>
      <c r="AU699" s="329" t="s">
        <v>97</v>
      </c>
      <c r="AV699" s="152">
        <f t="shared" si="243"/>
        <v>0</v>
      </c>
      <c r="AW699" s="167"/>
      <c r="AX699" s="167"/>
      <c r="AY699" s="167"/>
      <c r="AZ699" s="167"/>
      <c r="BA699" s="167"/>
      <c r="BB699" s="167"/>
      <c r="BC699" s="167"/>
      <c r="BD699" s="167"/>
      <c r="BE699" s="130"/>
    </row>
    <row r="700" spans="1:57" ht="32.25" thickBot="1" x14ac:dyDescent="0.3">
      <c r="A700" s="1346"/>
      <c r="B700" s="1567"/>
      <c r="C700" s="1609"/>
      <c r="D700" s="710" t="s">
        <v>15</v>
      </c>
      <c r="E700" s="1301"/>
      <c r="F700" s="1304"/>
      <c r="G700" s="850">
        <f t="shared" si="233"/>
        <v>42</v>
      </c>
      <c r="H700" s="402">
        <f t="shared" si="245"/>
        <v>3</v>
      </c>
      <c r="I700" s="319">
        <v>3</v>
      </c>
      <c r="J700" s="319"/>
      <c r="K700" s="319"/>
      <c r="L700" s="338"/>
      <c r="M700" s="750">
        <f t="shared" si="242"/>
        <v>42</v>
      </c>
      <c r="N700" s="1030">
        <v>42</v>
      </c>
      <c r="O700" s="1030"/>
      <c r="P700" s="1030"/>
      <c r="Q700" s="1030"/>
      <c r="R700" s="1034"/>
      <c r="S700" s="1025">
        <v>9</v>
      </c>
      <c r="T700" s="1025"/>
      <c r="U700" s="1025"/>
      <c r="V700" s="1044">
        <v>33</v>
      </c>
      <c r="W700" s="1044"/>
      <c r="X700" s="1026"/>
      <c r="Y700" s="1047">
        <v>41</v>
      </c>
      <c r="Z700" s="1026">
        <v>1</v>
      </c>
      <c r="AA700" s="1027"/>
      <c r="AB700" s="1028">
        <v>16</v>
      </c>
      <c r="AC700" s="1028">
        <v>16</v>
      </c>
      <c r="AD700" s="1028">
        <v>6</v>
      </c>
      <c r="AE700" s="1028">
        <v>41</v>
      </c>
      <c r="AF700" s="1029">
        <v>3</v>
      </c>
      <c r="AG700" s="1019">
        <v>38</v>
      </c>
      <c r="AH700" s="1048">
        <v>17</v>
      </c>
      <c r="AI700" s="337">
        <v>102</v>
      </c>
      <c r="AJ700" s="390">
        <f>SUM(AQ700:AU700)</f>
        <v>42</v>
      </c>
      <c r="AK700" s="327" t="s">
        <v>98</v>
      </c>
      <c r="AL700" s="328" t="s">
        <v>98</v>
      </c>
      <c r="AM700" s="329" t="s">
        <v>98</v>
      </c>
      <c r="AN700" s="330" t="s">
        <v>97</v>
      </c>
      <c r="AO700" s="328" t="s">
        <v>97</v>
      </c>
      <c r="AP700" s="329" t="s">
        <v>97</v>
      </c>
      <c r="AQ700" s="330"/>
      <c r="AR700" s="328">
        <v>8</v>
      </c>
      <c r="AS700" s="328">
        <v>29</v>
      </c>
      <c r="AT700" s="328">
        <v>5</v>
      </c>
      <c r="AU700" s="329"/>
      <c r="AV700" s="152">
        <f t="shared" si="243"/>
        <v>0</v>
      </c>
      <c r="AW700" s="167"/>
      <c r="AX700" s="167"/>
      <c r="AY700" s="167"/>
      <c r="AZ700" s="167"/>
      <c r="BA700" s="167"/>
      <c r="BB700" s="167"/>
      <c r="BC700" s="167"/>
      <c r="BD700" s="167"/>
      <c r="BE700" s="130"/>
    </row>
    <row r="701" spans="1:57" ht="32.25" thickBot="1" x14ac:dyDescent="0.3">
      <c r="A701" s="1346"/>
      <c r="B701" s="1588"/>
      <c r="C701" s="1620"/>
      <c r="D701" s="711" t="s">
        <v>491</v>
      </c>
      <c r="E701" s="1302"/>
      <c r="F701" s="1305"/>
      <c r="G701" s="851">
        <f t="shared" si="233"/>
        <v>0</v>
      </c>
      <c r="H701" s="160">
        <f t="shared" si="245"/>
        <v>0</v>
      </c>
      <c r="I701" s="92"/>
      <c r="J701" s="92"/>
      <c r="K701" s="92"/>
      <c r="L701" s="101"/>
      <c r="M701" s="210">
        <f t="shared" si="242"/>
        <v>0</v>
      </c>
      <c r="N701" s="1039"/>
      <c r="O701" s="1039"/>
      <c r="P701" s="1039"/>
      <c r="Q701" s="1039"/>
      <c r="R701" s="1040"/>
      <c r="S701" s="1052"/>
      <c r="T701" s="1052"/>
      <c r="U701" s="1052"/>
      <c r="V701" s="1039"/>
      <c r="W701" s="1039"/>
      <c r="X701" s="1040"/>
      <c r="Y701" s="1038"/>
      <c r="Z701" s="1040"/>
      <c r="AA701" s="1049"/>
      <c r="AB701" s="839"/>
      <c r="AC701" s="839"/>
      <c r="AD701" s="839"/>
      <c r="AE701" s="839"/>
      <c r="AF701" s="840"/>
      <c r="AG701" s="1049"/>
      <c r="AH701" s="1050"/>
      <c r="AI701" s="832"/>
      <c r="AJ701" s="170">
        <f>SUM(AQ701:AU701)</f>
        <v>0</v>
      </c>
      <c r="AK701" s="345" t="s">
        <v>97</v>
      </c>
      <c r="AL701" s="97" t="s">
        <v>97</v>
      </c>
      <c r="AM701" s="98" t="s">
        <v>97</v>
      </c>
      <c r="AN701" s="99" t="s">
        <v>97</v>
      </c>
      <c r="AO701" s="97" t="s">
        <v>98</v>
      </c>
      <c r="AP701" s="98" t="s">
        <v>98</v>
      </c>
      <c r="AQ701" s="100"/>
      <c r="AR701" s="92"/>
      <c r="AS701" s="92"/>
      <c r="AT701" s="92"/>
      <c r="AU701" s="93"/>
      <c r="AV701" s="171">
        <f t="shared" si="243"/>
        <v>0</v>
      </c>
      <c r="AW701" s="128"/>
      <c r="AX701" s="128"/>
      <c r="AY701" s="128"/>
      <c r="AZ701" s="128"/>
      <c r="BA701" s="128"/>
      <c r="BB701" s="128"/>
      <c r="BC701" s="128"/>
      <c r="BD701" s="128"/>
      <c r="BE701" s="129"/>
    </row>
    <row r="702" spans="1:57" ht="31.9" customHeight="1" thickBot="1" x14ac:dyDescent="0.3">
      <c r="A702" s="1346"/>
      <c r="B702" s="1565" t="s">
        <v>743</v>
      </c>
      <c r="C702" s="1608" t="s">
        <v>558</v>
      </c>
      <c r="D702" s="709" t="s">
        <v>485</v>
      </c>
      <c r="E702" s="1300">
        <v>50</v>
      </c>
      <c r="F702" s="1303">
        <f>E702-SUM(M702:M706)</f>
        <v>0</v>
      </c>
      <c r="G702" s="852">
        <f t="shared" si="233"/>
        <v>0</v>
      </c>
      <c r="H702" s="147">
        <f t="shared" ref="H702:H711" si="246">SUM(I702:L702)</f>
        <v>0</v>
      </c>
      <c r="I702" s="72"/>
      <c r="J702" s="72"/>
      <c r="K702" s="72"/>
      <c r="L702" s="75"/>
      <c r="M702" s="199">
        <f t="shared" si="242"/>
        <v>0</v>
      </c>
      <c r="N702" s="1020"/>
      <c r="O702" s="1020"/>
      <c r="P702" s="1020"/>
      <c r="Q702" s="1020"/>
      <c r="R702" s="1024"/>
      <c r="S702" s="1051"/>
      <c r="T702" s="1051"/>
      <c r="U702" s="1051"/>
      <c r="V702" s="1020"/>
      <c r="W702" s="1020"/>
      <c r="X702" s="1024"/>
      <c r="Y702" s="1022"/>
      <c r="Z702" s="1024"/>
      <c r="AA702" s="1045"/>
      <c r="AB702" s="835"/>
      <c r="AC702" s="835"/>
      <c r="AD702" s="835"/>
      <c r="AE702" s="835"/>
      <c r="AF702" s="836"/>
      <c r="AG702" s="1045"/>
      <c r="AH702" s="1046"/>
      <c r="AI702" s="143"/>
      <c r="AJ702" s="151">
        <f>SUM(AN702:AP702)</f>
        <v>0</v>
      </c>
      <c r="AK702" s="76" t="s">
        <v>97</v>
      </c>
      <c r="AL702" s="77" t="s">
        <v>97</v>
      </c>
      <c r="AM702" s="78" t="s">
        <v>97</v>
      </c>
      <c r="AN702" s="74"/>
      <c r="AO702" s="72"/>
      <c r="AP702" s="73"/>
      <c r="AQ702" s="79" t="s">
        <v>97</v>
      </c>
      <c r="AR702" s="77" t="s">
        <v>97</v>
      </c>
      <c r="AS702" s="77" t="s">
        <v>97</v>
      </c>
      <c r="AT702" s="77" t="s">
        <v>97</v>
      </c>
      <c r="AU702" s="78" t="s">
        <v>97</v>
      </c>
      <c r="AV702" s="152">
        <f t="shared" ref="AV702:AV711" si="247">SUM(AW702:BE702)</f>
        <v>0</v>
      </c>
      <c r="AW702" s="120"/>
      <c r="AX702" s="120"/>
      <c r="AY702" s="120"/>
      <c r="AZ702" s="120"/>
      <c r="BA702" s="120"/>
      <c r="BB702" s="120"/>
      <c r="BC702" s="120"/>
      <c r="BD702" s="120"/>
      <c r="BE702" s="121"/>
    </row>
    <row r="703" spans="1:57" ht="48" thickBot="1" x14ac:dyDescent="0.3">
      <c r="A703" s="1346"/>
      <c r="B703" s="1567"/>
      <c r="C703" s="1609"/>
      <c r="D703" s="710" t="s">
        <v>490</v>
      </c>
      <c r="E703" s="1301"/>
      <c r="F703" s="1304"/>
      <c r="G703" s="850">
        <f t="shared" si="233"/>
        <v>0</v>
      </c>
      <c r="H703" s="402">
        <f t="shared" si="246"/>
        <v>0</v>
      </c>
      <c r="I703" s="319"/>
      <c r="J703" s="319"/>
      <c r="K703" s="319"/>
      <c r="L703" s="338"/>
      <c r="M703" s="750">
        <f t="shared" si="242"/>
        <v>0</v>
      </c>
      <c r="N703" s="1030"/>
      <c r="O703" s="1030"/>
      <c r="P703" s="1030"/>
      <c r="Q703" s="1030"/>
      <c r="R703" s="1034"/>
      <c r="S703" s="1025"/>
      <c r="T703" s="1025"/>
      <c r="U703" s="1025"/>
      <c r="V703" s="1044"/>
      <c r="W703" s="1044"/>
      <c r="X703" s="1026"/>
      <c r="Y703" s="1047"/>
      <c r="Z703" s="1026"/>
      <c r="AA703" s="1027"/>
      <c r="AB703" s="1028"/>
      <c r="AC703" s="1028"/>
      <c r="AD703" s="1028"/>
      <c r="AE703" s="1028"/>
      <c r="AF703" s="1029"/>
      <c r="AG703" s="1019"/>
      <c r="AH703" s="1048"/>
      <c r="AI703" s="337"/>
      <c r="AJ703" s="390">
        <f>SUM(AN703:AP703)</f>
        <v>0</v>
      </c>
      <c r="AK703" s="327" t="s">
        <v>98</v>
      </c>
      <c r="AL703" s="328" t="s">
        <v>98</v>
      </c>
      <c r="AM703" s="329" t="s">
        <v>98</v>
      </c>
      <c r="AN703" s="330"/>
      <c r="AO703" s="328"/>
      <c r="AP703" s="329"/>
      <c r="AQ703" s="330" t="s">
        <v>97</v>
      </c>
      <c r="AR703" s="328" t="s">
        <v>97</v>
      </c>
      <c r="AS703" s="328" t="s">
        <v>97</v>
      </c>
      <c r="AT703" s="328" t="s">
        <v>97</v>
      </c>
      <c r="AU703" s="329" t="s">
        <v>97</v>
      </c>
      <c r="AV703" s="152">
        <f t="shared" si="247"/>
        <v>0</v>
      </c>
      <c r="AW703" s="167"/>
      <c r="AX703" s="167"/>
      <c r="AY703" s="167"/>
      <c r="AZ703" s="167"/>
      <c r="BA703" s="167"/>
      <c r="BB703" s="167"/>
      <c r="BC703" s="167"/>
      <c r="BD703" s="167"/>
      <c r="BE703" s="130"/>
    </row>
    <row r="704" spans="1:57" ht="32.25" thickBot="1" x14ac:dyDescent="0.3">
      <c r="A704" s="1346"/>
      <c r="B704" s="1567"/>
      <c r="C704" s="1609"/>
      <c r="D704" s="710" t="s">
        <v>486</v>
      </c>
      <c r="E704" s="1301"/>
      <c r="F704" s="1304"/>
      <c r="G704" s="850">
        <f t="shared" si="233"/>
        <v>0</v>
      </c>
      <c r="H704" s="402">
        <f t="shared" si="246"/>
        <v>0</v>
      </c>
      <c r="I704" s="319"/>
      <c r="J704" s="319"/>
      <c r="K704" s="319"/>
      <c r="L704" s="338"/>
      <c r="M704" s="750">
        <f t="shared" si="242"/>
        <v>0</v>
      </c>
      <c r="N704" s="1030"/>
      <c r="O704" s="1030"/>
      <c r="P704" s="1030"/>
      <c r="Q704" s="1030"/>
      <c r="R704" s="1034"/>
      <c r="S704" s="1025"/>
      <c r="T704" s="1025"/>
      <c r="U704" s="1025"/>
      <c r="V704" s="1044"/>
      <c r="W704" s="1044"/>
      <c r="X704" s="1026"/>
      <c r="Y704" s="1047"/>
      <c r="Z704" s="1026"/>
      <c r="AA704" s="1027"/>
      <c r="AB704" s="1028"/>
      <c r="AC704" s="1028"/>
      <c r="AD704" s="1028"/>
      <c r="AE704" s="1028"/>
      <c r="AF704" s="1029"/>
      <c r="AG704" s="1019"/>
      <c r="AH704" s="1048"/>
      <c r="AI704" s="337"/>
      <c r="AJ704" s="390">
        <f>SUM(AK704:AM704)</f>
        <v>0</v>
      </c>
      <c r="AK704" s="327"/>
      <c r="AL704" s="328"/>
      <c r="AM704" s="329"/>
      <c r="AN704" s="330" t="s">
        <v>97</v>
      </c>
      <c r="AO704" s="328" t="s">
        <v>97</v>
      </c>
      <c r="AP704" s="329" t="s">
        <v>97</v>
      </c>
      <c r="AQ704" s="330" t="s">
        <v>97</v>
      </c>
      <c r="AR704" s="328" t="s">
        <v>97</v>
      </c>
      <c r="AS704" s="328" t="s">
        <v>97</v>
      </c>
      <c r="AT704" s="328" t="s">
        <v>97</v>
      </c>
      <c r="AU704" s="329" t="s">
        <v>97</v>
      </c>
      <c r="AV704" s="152">
        <f t="shared" si="247"/>
        <v>0</v>
      </c>
      <c r="AW704" s="167"/>
      <c r="AX704" s="167"/>
      <c r="AY704" s="167"/>
      <c r="AZ704" s="167"/>
      <c r="BA704" s="167"/>
      <c r="BB704" s="167"/>
      <c r="BC704" s="167"/>
      <c r="BD704" s="167"/>
      <c r="BE704" s="130"/>
    </row>
    <row r="705" spans="1:57" ht="32.25" thickBot="1" x14ac:dyDescent="0.3">
      <c r="A705" s="1346"/>
      <c r="B705" s="1567"/>
      <c r="C705" s="1609"/>
      <c r="D705" s="710" t="s">
        <v>15</v>
      </c>
      <c r="E705" s="1301"/>
      <c r="F705" s="1304"/>
      <c r="G705" s="850">
        <f t="shared" si="233"/>
        <v>50</v>
      </c>
      <c r="H705" s="402">
        <f t="shared" si="246"/>
        <v>1</v>
      </c>
      <c r="I705" s="319"/>
      <c r="J705" s="319">
        <v>1</v>
      </c>
      <c r="K705" s="319"/>
      <c r="L705" s="338"/>
      <c r="M705" s="750">
        <f t="shared" si="242"/>
        <v>50</v>
      </c>
      <c r="N705" s="1030">
        <v>50</v>
      </c>
      <c r="O705" s="1030"/>
      <c r="P705" s="1030"/>
      <c r="Q705" s="1030"/>
      <c r="R705" s="1034"/>
      <c r="S705" s="1025"/>
      <c r="T705" s="1025"/>
      <c r="U705" s="1025"/>
      <c r="V705" s="1044">
        <v>50</v>
      </c>
      <c r="W705" s="1044"/>
      <c r="X705" s="1026"/>
      <c r="Y705" s="1047">
        <v>43</v>
      </c>
      <c r="Z705" s="1026">
        <v>7</v>
      </c>
      <c r="AA705" s="1027"/>
      <c r="AB705" s="1028">
        <v>35</v>
      </c>
      <c r="AC705" s="1028">
        <v>35</v>
      </c>
      <c r="AD705" s="1028"/>
      <c r="AE705" s="1028">
        <v>4</v>
      </c>
      <c r="AF705" s="1029"/>
      <c r="AG705" s="1019">
        <v>40</v>
      </c>
      <c r="AH705" s="837">
        <v>24</v>
      </c>
      <c r="AI705" s="319">
        <v>106</v>
      </c>
      <c r="AJ705" s="390">
        <f>SUM(AQ705:AU705)</f>
        <v>50</v>
      </c>
      <c r="AK705" s="327" t="s">
        <v>98</v>
      </c>
      <c r="AL705" s="328" t="s">
        <v>98</v>
      </c>
      <c r="AM705" s="329" t="s">
        <v>98</v>
      </c>
      <c r="AN705" s="330" t="s">
        <v>97</v>
      </c>
      <c r="AO705" s="328" t="s">
        <v>97</v>
      </c>
      <c r="AP705" s="329" t="s">
        <v>97</v>
      </c>
      <c r="AQ705" s="330">
        <v>0</v>
      </c>
      <c r="AR705" s="328">
        <v>7</v>
      </c>
      <c r="AS705" s="328">
        <v>26</v>
      </c>
      <c r="AT705" s="328">
        <v>17</v>
      </c>
      <c r="AU705" s="331">
        <v>0</v>
      </c>
      <c r="AV705" s="152">
        <f t="shared" si="247"/>
        <v>0</v>
      </c>
      <c r="AW705" s="167"/>
      <c r="AX705" s="167"/>
      <c r="AY705" s="167"/>
      <c r="AZ705" s="167"/>
      <c r="BA705" s="167"/>
      <c r="BB705" s="167"/>
      <c r="BC705" s="167"/>
      <c r="BD705" s="167"/>
      <c r="BE705" s="130"/>
    </row>
    <row r="706" spans="1:57" ht="32.25" thickBot="1" x14ac:dyDescent="0.3">
      <c r="A706" s="1346"/>
      <c r="B706" s="1588"/>
      <c r="C706" s="1620"/>
      <c r="D706" s="711" t="s">
        <v>491</v>
      </c>
      <c r="E706" s="1302"/>
      <c r="F706" s="1305"/>
      <c r="G706" s="851">
        <f t="shared" si="233"/>
        <v>0</v>
      </c>
      <c r="H706" s="160">
        <f t="shared" si="246"/>
        <v>0</v>
      </c>
      <c r="I706" s="92"/>
      <c r="J706" s="92"/>
      <c r="K706" s="92"/>
      <c r="L706" s="101"/>
      <c r="M706" s="210">
        <f t="shared" si="242"/>
        <v>0</v>
      </c>
      <c r="N706" s="1039"/>
      <c r="O706" s="1039"/>
      <c r="P706" s="1039"/>
      <c r="Q706" s="1039"/>
      <c r="R706" s="1040"/>
      <c r="S706" s="1052"/>
      <c r="T706" s="1052"/>
      <c r="U706" s="1052"/>
      <c r="V706" s="1039"/>
      <c r="W706" s="1039"/>
      <c r="X706" s="1040"/>
      <c r="Y706" s="1038"/>
      <c r="Z706" s="1040"/>
      <c r="AA706" s="1049"/>
      <c r="AB706" s="839"/>
      <c r="AC706" s="839"/>
      <c r="AD706" s="839"/>
      <c r="AE706" s="839"/>
      <c r="AF706" s="840"/>
      <c r="AG706" s="1049"/>
      <c r="AH706" s="1050"/>
      <c r="AI706" s="832"/>
      <c r="AJ706" s="170">
        <f>SUM(AQ706:AU706)</f>
        <v>0</v>
      </c>
      <c r="AK706" s="345" t="s">
        <v>97</v>
      </c>
      <c r="AL706" s="97" t="s">
        <v>97</v>
      </c>
      <c r="AM706" s="98" t="s">
        <v>97</v>
      </c>
      <c r="AN706" s="99" t="s">
        <v>97</v>
      </c>
      <c r="AO706" s="97" t="s">
        <v>98</v>
      </c>
      <c r="AP706" s="98" t="s">
        <v>98</v>
      </c>
      <c r="AQ706" s="100"/>
      <c r="AR706" s="92"/>
      <c r="AS706" s="92"/>
      <c r="AT706" s="92"/>
      <c r="AU706" s="93"/>
      <c r="AV706" s="171">
        <f t="shared" si="247"/>
        <v>0</v>
      </c>
      <c r="AW706" s="128"/>
      <c r="AX706" s="128"/>
      <c r="AY706" s="128"/>
      <c r="AZ706" s="128"/>
      <c r="BA706" s="128"/>
      <c r="BB706" s="128"/>
      <c r="BC706" s="128"/>
      <c r="BD706" s="128"/>
      <c r="BE706" s="129"/>
    </row>
    <row r="707" spans="1:57" ht="31.9" customHeight="1" thickBot="1" x14ac:dyDescent="0.3">
      <c r="A707" s="1346"/>
      <c r="B707" s="1565" t="s">
        <v>742</v>
      </c>
      <c r="C707" s="1608" t="s">
        <v>465</v>
      </c>
      <c r="D707" s="709" t="s">
        <v>485</v>
      </c>
      <c r="E707" s="1300">
        <v>60</v>
      </c>
      <c r="F707" s="1303">
        <f>E707-SUM(M707:M711)</f>
        <v>10</v>
      </c>
      <c r="G707" s="852">
        <f t="shared" si="233"/>
        <v>0</v>
      </c>
      <c r="H707" s="147">
        <f t="shared" si="246"/>
        <v>0</v>
      </c>
      <c r="I707" s="72"/>
      <c r="J707" s="72"/>
      <c r="K707" s="72"/>
      <c r="L707" s="75"/>
      <c r="M707" s="590">
        <f t="shared" si="242"/>
        <v>0</v>
      </c>
      <c r="N707" s="1044"/>
      <c r="O707" s="1044"/>
      <c r="P707" s="1044"/>
      <c r="Q707" s="1044"/>
      <c r="R707" s="1026"/>
      <c r="S707" s="1051"/>
      <c r="T707" s="1051"/>
      <c r="U707" s="1051"/>
      <c r="V707" s="1020"/>
      <c r="W707" s="1020"/>
      <c r="X707" s="1024"/>
      <c r="Y707" s="1022"/>
      <c r="Z707" s="1024"/>
      <c r="AA707" s="1045"/>
      <c r="AB707" s="835"/>
      <c r="AC707" s="835"/>
      <c r="AD707" s="835"/>
      <c r="AE707" s="835"/>
      <c r="AF707" s="836"/>
      <c r="AG707" s="1045"/>
      <c r="AH707" s="1046"/>
      <c r="AI707" s="143"/>
      <c r="AJ707" s="151">
        <f>SUM(AN707:AP707)</f>
        <v>0</v>
      </c>
      <c r="AK707" s="76" t="s">
        <v>97</v>
      </c>
      <c r="AL707" s="77" t="s">
        <v>97</v>
      </c>
      <c r="AM707" s="78" t="s">
        <v>97</v>
      </c>
      <c r="AN707" s="74"/>
      <c r="AO707" s="72"/>
      <c r="AP707" s="73"/>
      <c r="AQ707" s="79" t="s">
        <v>97</v>
      </c>
      <c r="AR707" s="77" t="s">
        <v>97</v>
      </c>
      <c r="AS707" s="77" t="s">
        <v>97</v>
      </c>
      <c r="AT707" s="77" t="s">
        <v>97</v>
      </c>
      <c r="AU707" s="78" t="s">
        <v>97</v>
      </c>
      <c r="AV707" s="152">
        <f t="shared" si="247"/>
        <v>0</v>
      </c>
      <c r="AW707" s="120"/>
      <c r="AX707" s="120"/>
      <c r="AY707" s="120"/>
      <c r="AZ707" s="120"/>
      <c r="BA707" s="120"/>
      <c r="BB707" s="120"/>
      <c r="BC707" s="120"/>
      <c r="BD707" s="120"/>
      <c r="BE707" s="121"/>
    </row>
    <row r="708" spans="1:57" ht="48" thickBot="1" x14ac:dyDescent="0.3">
      <c r="A708" s="1346"/>
      <c r="B708" s="1567"/>
      <c r="C708" s="1609"/>
      <c r="D708" s="710" t="s">
        <v>490</v>
      </c>
      <c r="E708" s="1301"/>
      <c r="F708" s="1304"/>
      <c r="G708" s="850">
        <f t="shared" si="233"/>
        <v>0</v>
      </c>
      <c r="H708" s="402">
        <f t="shared" si="246"/>
        <v>0</v>
      </c>
      <c r="I708" s="319"/>
      <c r="J708" s="319"/>
      <c r="K708" s="319"/>
      <c r="L708" s="338"/>
      <c r="M708" s="750">
        <f t="shared" si="242"/>
        <v>0</v>
      </c>
      <c r="N708" s="1030"/>
      <c r="O708" s="1030"/>
      <c r="P708" s="1030"/>
      <c r="Q708" s="1030"/>
      <c r="R708" s="1034"/>
      <c r="S708" s="1025"/>
      <c r="T708" s="1025"/>
      <c r="U708" s="1025"/>
      <c r="V708" s="1044"/>
      <c r="W708" s="1044"/>
      <c r="X708" s="1026"/>
      <c r="Y708" s="1047"/>
      <c r="Z708" s="1026"/>
      <c r="AA708" s="1027"/>
      <c r="AB708" s="1028"/>
      <c r="AC708" s="1028"/>
      <c r="AD708" s="1028"/>
      <c r="AE708" s="1028"/>
      <c r="AF708" s="1029"/>
      <c r="AG708" s="1019"/>
      <c r="AH708" s="1048"/>
      <c r="AI708" s="337"/>
      <c r="AJ708" s="390">
        <f>SUM(AN708:AP708)</f>
        <v>0</v>
      </c>
      <c r="AK708" s="327" t="s">
        <v>98</v>
      </c>
      <c r="AL708" s="328" t="s">
        <v>98</v>
      </c>
      <c r="AM708" s="329" t="s">
        <v>98</v>
      </c>
      <c r="AN708" s="330"/>
      <c r="AO708" s="328"/>
      <c r="AP708" s="329"/>
      <c r="AQ708" s="330" t="s">
        <v>97</v>
      </c>
      <c r="AR708" s="328" t="s">
        <v>97</v>
      </c>
      <c r="AS708" s="328" t="s">
        <v>97</v>
      </c>
      <c r="AT708" s="328" t="s">
        <v>97</v>
      </c>
      <c r="AU708" s="329" t="s">
        <v>97</v>
      </c>
      <c r="AV708" s="152">
        <f t="shared" si="247"/>
        <v>0</v>
      </c>
      <c r="AW708" s="167"/>
      <c r="AX708" s="167"/>
      <c r="AY708" s="167"/>
      <c r="AZ708" s="167"/>
      <c r="BA708" s="167"/>
      <c r="BB708" s="167"/>
      <c r="BC708" s="167"/>
      <c r="BD708" s="167"/>
      <c r="BE708" s="130"/>
    </row>
    <row r="709" spans="1:57" ht="32.25" thickBot="1" x14ac:dyDescent="0.3">
      <c r="A709" s="1346"/>
      <c r="B709" s="1567"/>
      <c r="C709" s="1609"/>
      <c r="D709" s="710" t="s">
        <v>486</v>
      </c>
      <c r="E709" s="1301"/>
      <c r="F709" s="1304"/>
      <c r="G709" s="850">
        <f t="shared" si="233"/>
        <v>0</v>
      </c>
      <c r="H709" s="402">
        <f t="shared" si="246"/>
        <v>0</v>
      </c>
      <c r="I709" s="319"/>
      <c r="J709" s="319"/>
      <c r="K709" s="319"/>
      <c r="L709" s="338"/>
      <c r="M709" s="750">
        <f t="shared" si="242"/>
        <v>0</v>
      </c>
      <c r="N709" s="1030"/>
      <c r="O709" s="1030"/>
      <c r="P709" s="1030"/>
      <c r="Q709" s="1030"/>
      <c r="R709" s="1034"/>
      <c r="S709" s="1025"/>
      <c r="T709" s="1025"/>
      <c r="U709" s="1025"/>
      <c r="V709" s="1044"/>
      <c r="W709" s="1044"/>
      <c r="X709" s="1026"/>
      <c r="Y709" s="1047"/>
      <c r="Z709" s="1026"/>
      <c r="AA709" s="1027"/>
      <c r="AB709" s="1028"/>
      <c r="AC709" s="1028"/>
      <c r="AD709" s="1028"/>
      <c r="AE709" s="1028"/>
      <c r="AF709" s="1029"/>
      <c r="AG709" s="1019"/>
      <c r="AH709" s="1048"/>
      <c r="AI709" s="337"/>
      <c r="AJ709" s="390">
        <f>SUM(AK709:AM709)</f>
        <v>0</v>
      </c>
      <c r="AK709" s="327"/>
      <c r="AL709" s="328"/>
      <c r="AM709" s="329"/>
      <c r="AN709" s="330" t="s">
        <v>97</v>
      </c>
      <c r="AO709" s="328" t="s">
        <v>97</v>
      </c>
      <c r="AP709" s="329" t="s">
        <v>97</v>
      </c>
      <c r="AQ709" s="330" t="s">
        <v>97</v>
      </c>
      <c r="AR709" s="328" t="s">
        <v>97</v>
      </c>
      <c r="AS709" s="328" t="s">
        <v>97</v>
      </c>
      <c r="AT709" s="328" t="s">
        <v>97</v>
      </c>
      <c r="AU709" s="329" t="s">
        <v>97</v>
      </c>
      <c r="AV709" s="152">
        <f t="shared" si="247"/>
        <v>0</v>
      </c>
      <c r="AW709" s="167"/>
      <c r="AX709" s="167"/>
      <c r="AY709" s="167"/>
      <c r="AZ709" s="167"/>
      <c r="BA709" s="167"/>
      <c r="BB709" s="167"/>
      <c r="BC709" s="167"/>
      <c r="BD709" s="167"/>
      <c r="BE709" s="130"/>
    </row>
    <row r="710" spans="1:57" ht="32.25" thickBot="1" x14ac:dyDescent="0.3">
      <c r="A710" s="1346"/>
      <c r="B710" s="1567"/>
      <c r="C710" s="1609"/>
      <c r="D710" s="710" t="s">
        <v>15</v>
      </c>
      <c r="E710" s="1301"/>
      <c r="F710" s="1304"/>
      <c r="G710" s="850">
        <f t="shared" si="233"/>
        <v>50</v>
      </c>
      <c r="H710" s="402">
        <f t="shared" si="246"/>
        <v>0</v>
      </c>
      <c r="I710" s="319"/>
      <c r="J710" s="319"/>
      <c r="K710" s="319"/>
      <c r="L710" s="338"/>
      <c r="M710" s="750">
        <f t="shared" si="242"/>
        <v>50</v>
      </c>
      <c r="N710" s="1030">
        <v>50</v>
      </c>
      <c r="O710" s="1030"/>
      <c r="P710" s="1030"/>
      <c r="Q710" s="1030"/>
      <c r="R710" s="1034"/>
      <c r="S710" s="1025"/>
      <c r="T710" s="1025"/>
      <c r="U710" s="1025"/>
      <c r="V710" s="1044">
        <v>50</v>
      </c>
      <c r="W710" s="1044"/>
      <c r="X710" s="1026"/>
      <c r="Y710" s="1047">
        <v>45</v>
      </c>
      <c r="Z710" s="1026">
        <v>5</v>
      </c>
      <c r="AA710" s="1027"/>
      <c r="AB710" s="1028">
        <v>17</v>
      </c>
      <c r="AC710" s="1028">
        <v>16</v>
      </c>
      <c r="AD710" s="1028">
        <v>6</v>
      </c>
      <c r="AE710" s="1028">
        <v>40</v>
      </c>
      <c r="AF710" s="1029"/>
      <c r="AG710" s="1019">
        <v>40</v>
      </c>
      <c r="AH710" s="1048">
        <v>21</v>
      </c>
      <c r="AI710" s="337">
        <v>101</v>
      </c>
      <c r="AJ710" s="390">
        <f>SUM(AQ710:AU710)</f>
        <v>50</v>
      </c>
      <c r="AK710" s="327" t="s">
        <v>98</v>
      </c>
      <c r="AL710" s="328" t="s">
        <v>98</v>
      </c>
      <c r="AM710" s="329" t="s">
        <v>98</v>
      </c>
      <c r="AN710" s="330" t="s">
        <v>97</v>
      </c>
      <c r="AO710" s="328" t="s">
        <v>97</v>
      </c>
      <c r="AP710" s="329" t="s">
        <v>97</v>
      </c>
      <c r="AQ710" s="330">
        <v>3</v>
      </c>
      <c r="AR710" s="328">
        <v>2</v>
      </c>
      <c r="AS710" s="328">
        <v>39</v>
      </c>
      <c r="AT710" s="328">
        <v>6</v>
      </c>
      <c r="AU710" s="329"/>
      <c r="AV710" s="152">
        <f t="shared" si="247"/>
        <v>0</v>
      </c>
      <c r="AW710" s="167"/>
      <c r="AX710" s="167"/>
      <c r="AY710" s="167"/>
      <c r="AZ710" s="167"/>
      <c r="BA710" s="167"/>
      <c r="BB710" s="167"/>
      <c r="BC710" s="167"/>
      <c r="BD710" s="167"/>
      <c r="BE710" s="130"/>
    </row>
    <row r="711" spans="1:57" ht="32.25" thickBot="1" x14ac:dyDescent="0.3">
      <c r="A711" s="1346"/>
      <c r="B711" s="1588"/>
      <c r="C711" s="1620"/>
      <c r="D711" s="711" t="s">
        <v>491</v>
      </c>
      <c r="E711" s="1302"/>
      <c r="F711" s="1305"/>
      <c r="G711" s="851">
        <f t="shared" si="233"/>
        <v>0</v>
      </c>
      <c r="H711" s="160">
        <f t="shared" si="246"/>
        <v>0</v>
      </c>
      <c r="I711" s="92"/>
      <c r="J711" s="92"/>
      <c r="K711" s="92"/>
      <c r="L711" s="101"/>
      <c r="M711" s="210">
        <f t="shared" si="242"/>
        <v>0</v>
      </c>
      <c r="N711" s="1039"/>
      <c r="O711" s="1039"/>
      <c r="P711" s="1039"/>
      <c r="Q711" s="1039"/>
      <c r="R711" s="1040"/>
      <c r="S711" s="1052"/>
      <c r="T711" s="1052"/>
      <c r="U711" s="1052"/>
      <c r="V711" s="1039"/>
      <c r="W711" s="1039"/>
      <c r="X711" s="1040"/>
      <c r="Y711" s="1038"/>
      <c r="Z711" s="1040"/>
      <c r="AA711" s="1049"/>
      <c r="AB711" s="839"/>
      <c r="AC711" s="839"/>
      <c r="AD711" s="839"/>
      <c r="AE711" s="839"/>
      <c r="AF711" s="840"/>
      <c r="AG711" s="1049"/>
      <c r="AH711" s="1050"/>
      <c r="AI711" s="832"/>
      <c r="AJ711" s="170">
        <f>SUM(AQ711:AU711)</f>
        <v>0</v>
      </c>
      <c r="AK711" s="345" t="s">
        <v>97</v>
      </c>
      <c r="AL711" s="97" t="s">
        <v>97</v>
      </c>
      <c r="AM711" s="98" t="s">
        <v>97</v>
      </c>
      <c r="AN711" s="99" t="s">
        <v>97</v>
      </c>
      <c r="AO711" s="97" t="s">
        <v>98</v>
      </c>
      <c r="AP711" s="98" t="s">
        <v>98</v>
      </c>
      <c r="AQ711" s="100"/>
      <c r="AR711" s="92"/>
      <c r="AS711" s="92"/>
      <c r="AT711" s="92"/>
      <c r="AU711" s="93"/>
      <c r="AV711" s="171">
        <f t="shared" si="247"/>
        <v>0</v>
      </c>
      <c r="AW711" s="128"/>
      <c r="AX711" s="128"/>
      <c r="AY711" s="128"/>
      <c r="AZ711" s="128"/>
      <c r="BA711" s="128"/>
      <c r="BB711" s="128"/>
      <c r="BC711" s="128"/>
      <c r="BD711" s="128"/>
      <c r="BE711" s="129"/>
    </row>
    <row r="712" spans="1:57" ht="31.15" customHeight="1" x14ac:dyDescent="0.25">
      <c r="A712" s="1345" t="s">
        <v>560</v>
      </c>
      <c r="B712" s="1565" t="s">
        <v>745</v>
      </c>
      <c r="C712" s="1608" t="s">
        <v>466</v>
      </c>
      <c r="D712" s="709" t="s">
        <v>485</v>
      </c>
      <c r="E712" s="1300">
        <v>371</v>
      </c>
      <c r="F712" s="1303">
        <f>E712-SUM(M712:M716)</f>
        <v>7</v>
      </c>
      <c r="G712" s="852">
        <f t="shared" si="233"/>
        <v>58</v>
      </c>
      <c r="H712" s="183">
        <f>SUM(I712:L712)</f>
        <v>1</v>
      </c>
      <c r="I712" s="695"/>
      <c r="J712" s="695"/>
      <c r="K712" s="695">
        <v>1</v>
      </c>
      <c r="L712" s="695"/>
      <c r="M712" s="897">
        <f>IF(AND(SUM(N712:R712)=SUM(Y712:Z712),SUM(S712:X712)=SUM(Y712:Z712)),SUM(N712:R712),"ПЕРЕВІРТЕ ПРАВИЛЬНІСТЬ ДАНИХ")</f>
        <v>57</v>
      </c>
      <c r="N712" s="1090">
        <v>57</v>
      </c>
      <c r="O712" s="1090"/>
      <c r="P712" s="1090"/>
      <c r="Q712" s="1090"/>
      <c r="R712" s="1090"/>
      <c r="S712" s="1090">
        <v>6</v>
      </c>
      <c r="T712" s="1090"/>
      <c r="U712" s="1090"/>
      <c r="V712" s="1091">
        <v>51</v>
      </c>
      <c r="W712" s="1090"/>
      <c r="X712" s="1090"/>
      <c r="Y712" s="1090">
        <v>49</v>
      </c>
      <c r="Z712" s="1090">
        <v>8</v>
      </c>
      <c r="AA712" s="1091"/>
      <c r="AB712" s="1091">
        <v>22</v>
      </c>
      <c r="AC712" s="1091">
        <v>21</v>
      </c>
      <c r="AD712" s="1091">
        <v>3</v>
      </c>
      <c r="AE712" s="1091">
        <v>43</v>
      </c>
      <c r="AF712" s="1091">
        <v>5</v>
      </c>
      <c r="AG712" s="1091">
        <v>42.4</v>
      </c>
      <c r="AH712" s="1091">
        <v>20.05</v>
      </c>
      <c r="AI712" s="695">
        <v>10.199999999999999</v>
      </c>
      <c r="AJ712" s="185">
        <f>SUM(AN712:AP712)</f>
        <v>57</v>
      </c>
      <c r="AK712" s="76" t="s">
        <v>97</v>
      </c>
      <c r="AL712" s="77" t="s">
        <v>97</v>
      </c>
      <c r="AM712" s="78" t="s">
        <v>97</v>
      </c>
      <c r="AN712" s="74">
        <v>2</v>
      </c>
      <c r="AO712" s="72">
        <v>55</v>
      </c>
      <c r="AP712" s="73"/>
      <c r="AQ712" s="79" t="s">
        <v>97</v>
      </c>
      <c r="AR712" s="77" t="s">
        <v>97</v>
      </c>
      <c r="AS712" s="77" t="s">
        <v>97</v>
      </c>
      <c r="AT712" s="77" t="s">
        <v>97</v>
      </c>
      <c r="AU712" s="80" t="s">
        <v>97</v>
      </c>
      <c r="AV712" s="898">
        <f>SUM(AW712:BE712)</f>
        <v>1</v>
      </c>
      <c r="AW712" s="760"/>
      <c r="AX712" s="760"/>
      <c r="AY712" s="760"/>
      <c r="AZ712" s="760"/>
      <c r="BA712" s="760"/>
      <c r="BB712" s="760"/>
      <c r="BC712" s="760"/>
      <c r="BD712" s="760">
        <v>1</v>
      </c>
      <c r="BE712" s="760"/>
    </row>
    <row r="713" spans="1:57" ht="47.25" x14ac:dyDescent="0.25">
      <c r="A713" s="1346"/>
      <c r="B713" s="1567"/>
      <c r="C713" s="1609"/>
      <c r="D713" s="710" t="s">
        <v>490</v>
      </c>
      <c r="E713" s="1301"/>
      <c r="F713" s="1304"/>
      <c r="G713" s="850">
        <f t="shared" si="233"/>
        <v>0</v>
      </c>
      <c r="H713" s="899">
        <f>SUM(I713:L713)</f>
        <v>0</v>
      </c>
      <c r="I713" s="695"/>
      <c r="J713" s="695"/>
      <c r="K713" s="695"/>
      <c r="L713" s="695"/>
      <c r="M713" s="900">
        <f t="shared" ref="M713:M761" si="248">IF(AND(SUM(N713:R713)=SUM(Y713:Z713),SUM(S713:X713)=SUM(Y713:Z713)),SUM(N713:R713),"ПЕРЕВІРТЕ ПРАВИЛЬНІСТЬ ДАНИХ")</f>
        <v>0</v>
      </c>
      <c r="N713" s="1090"/>
      <c r="O713" s="1090"/>
      <c r="P713" s="1090"/>
      <c r="Q713" s="1090"/>
      <c r="R713" s="1090"/>
      <c r="S713" s="1090"/>
      <c r="T713" s="1091"/>
      <c r="U713" s="1091"/>
      <c r="V713" s="1090"/>
      <c r="W713" s="1090"/>
      <c r="X713" s="1090"/>
      <c r="Y713" s="1090"/>
      <c r="Z713" s="1090"/>
      <c r="AA713" s="1091"/>
      <c r="AB713" s="1091"/>
      <c r="AC713" s="1091"/>
      <c r="AD713" s="1091"/>
      <c r="AE713" s="1091"/>
      <c r="AF713" s="1091"/>
      <c r="AG713" s="1091"/>
      <c r="AH713" s="1091"/>
      <c r="AI713" s="695"/>
      <c r="AJ713" s="694">
        <f>SUM(AN713:AP713)</f>
        <v>0</v>
      </c>
      <c r="AK713" s="327" t="s">
        <v>98</v>
      </c>
      <c r="AL713" s="328" t="s">
        <v>98</v>
      </c>
      <c r="AM713" s="329" t="s">
        <v>98</v>
      </c>
      <c r="AN713" s="330"/>
      <c r="AO713" s="328"/>
      <c r="AP713" s="329"/>
      <c r="AQ713" s="330" t="s">
        <v>97</v>
      </c>
      <c r="AR713" s="328" t="s">
        <v>97</v>
      </c>
      <c r="AS713" s="328" t="s">
        <v>97</v>
      </c>
      <c r="AT713" s="328" t="s">
        <v>97</v>
      </c>
      <c r="AU713" s="331" t="s">
        <v>97</v>
      </c>
      <c r="AV713" s="901">
        <f t="shared" ref="AV713:AV726" si="249">SUM(AW713:BE713)</f>
        <v>0</v>
      </c>
      <c r="AW713" s="760"/>
      <c r="AX713" s="760"/>
      <c r="AY713" s="760"/>
      <c r="AZ713" s="760"/>
      <c r="BA713" s="760"/>
      <c r="BB713" s="760"/>
      <c r="BC713" s="760"/>
      <c r="BD713" s="760"/>
      <c r="BE713" s="760"/>
    </row>
    <row r="714" spans="1:57" ht="31.5" x14ac:dyDescent="0.25">
      <c r="A714" s="1346"/>
      <c r="B714" s="1567"/>
      <c r="C714" s="1609"/>
      <c r="D714" s="710" t="s">
        <v>486</v>
      </c>
      <c r="E714" s="1301"/>
      <c r="F714" s="1304"/>
      <c r="G714" s="850">
        <f t="shared" si="233"/>
        <v>7</v>
      </c>
      <c r="H714" s="899">
        <f t="shared" ref="H714:H720" si="250">SUM(I714:L714)</f>
        <v>0</v>
      </c>
      <c r="I714" s="695"/>
      <c r="J714" s="695"/>
      <c r="K714" s="695"/>
      <c r="L714" s="695"/>
      <c r="M714" s="900">
        <f t="shared" si="248"/>
        <v>7</v>
      </c>
      <c r="N714" s="1090"/>
      <c r="O714" s="1090">
        <v>7</v>
      </c>
      <c r="P714" s="1090"/>
      <c r="Q714" s="1092"/>
      <c r="R714" s="1090"/>
      <c r="S714" s="1090"/>
      <c r="T714" s="1090"/>
      <c r="U714" s="1090">
        <v>7</v>
      </c>
      <c r="V714" s="1090"/>
      <c r="W714" s="1090"/>
      <c r="X714" s="1090"/>
      <c r="Y714" s="1090">
        <v>7</v>
      </c>
      <c r="Z714" s="1090"/>
      <c r="AA714" s="1091"/>
      <c r="AB714" s="1091"/>
      <c r="AC714" s="1091"/>
      <c r="AD714" s="1091"/>
      <c r="AE714" s="1091">
        <v>6</v>
      </c>
      <c r="AF714" s="1091"/>
      <c r="AG714" s="1091">
        <v>42.8</v>
      </c>
      <c r="AH714" s="1091">
        <v>17.8</v>
      </c>
      <c r="AI714" s="695">
        <v>96</v>
      </c>
      <c r="AJ714" s="694">
        <f>SUM(AK714:AM714)</f>
        <v>7</v>
      </c>
      <c r="AK714" s="327"/>
      <c r="AL714" s="328">
        <v>7</v>
      </c>
      <c r="AM714" s="329"/>
      <c r="AN714" s="330" t="s">
        <v>97</v>
      </c>
      <c r="AO714" s="328" t="s">
        <v>97</v>
      </c>
      <c r="AP714" s="329" t="s">
        <v>97</v>
      </c>
      <c r="AQ714" s="436" t="s">
        <v>97</v>
      </c>
      <c r="AR714" s="434" t="s">
        <v>97</v>
      </c>
      <c r="AS714" s="434" t="s">
        <v>97</v>
      </c>
      <c r="AT714" s="434" t="s">
        <v>97</v>
      </c>
      <c r="AU714" s="699" t="s">
        <v>97</v>
      </c>
      <c r="AV714" s="901">
        <f t="shared" si="249"/>
        <v>0</v>
      </c>
      <c r="AW714" s="760"/>
      <c r="AX714" s="760"/>
      <c r="AY714" s="760"/>
      <c r="AZ714" s="760"/>
      <c r="BA714" s="760"/>
      <c r="BB714" s="760"/>
      <c r="BC714" s="760"/>
      <c r="BD714" s="760"/>
      <c r="BE714" s="760"/>
    </row>
    <row r="715" spans="1:57" ht="31.5" x14ac:dyDescent="0.25">
      <c r="A715" s="1346"/>
      <c r="B715" s="1567"/>
      <c r="C715" s="1609"/>
      <c r="D715" s="710" t="s">
        <v>15</v>
      </c>
      <c r="E715" s="1301"/>
      <c r="F715" s="1304"/>
      <c r="G715" s="850">
        <f t="shared" si="233"/>
        <v>310</v>
      </c>
      <c r="H715" s="899">
        <f t="shared" si="250"/>
        <v>4</v>
      </c>
      <c r="I715" s="695"/>
      <c r="J715" s="695">
        <v>2</v>
      </c>
      <c r="K715" s="695">
        <v>2</v>
      </c>
      <c r="L715" s="695"/>
      <c r="M715" s="900">
        <f t="shared" si="248"/>
        <v>300</v>
      </c>
      <c r="N715" s="1090"/>
      <c r="O715" s="1090"/>
      <c r="P715" s="1090"/>
      <c r="Q715" s="1090"/>
      <c r="R715" s="1090">
        <v>300</v>
      </c>
      <c r="S715" s="1090">
        <v>18</v>
      </c>
      <c r="T715" s="1090">
        <v>17</v>
      </c>
      <c r="U715" s="1090"/>
      <c r="V715" s="1090">
        <v>265</v>
      </c>
      <c r="W715" s="1090"/>
      <c r="X715" s="1090"/>
      <c r="Y715" s="1090">
        <v>278</v>
      </c>
      <c r="Z715" s="1090">
        <v>22</v>
      </c>
      <c r="AA715" s="1091"/>
      <c r="AB715" s="1091">
        <v>47</v>
      </c>
      <c r="AC715" s="1091">
        <v>46</v>
      </c>
      <c r="AD715" s="1091">
        <v>33</v>
      </c>
      <c r="AE715" s="1091">
        <v>206</v>
      </c>
      <c r="AF715" s="1091">
        <v>24</v>
      </c>
      <c r="AG715" s="1091">
        <v>41.6</v>
      </c>
      <c r="AH715" s="1091">
        <v>14.1</v>
      </c>
      <c r="AI715" s="695">
        <v>107.5</v>
      </c>
      <c r="AJ715" s="694">
        <f>SUM(AQ715:AU715)</f>
        <v>300</v>
      </c>
      <c r="AK715" s="327" t="s">
        <v>98</v>
      </c>
      <c r="AL715" s="328" t="s">
        <v>98</v>
      </c>
      <c r="AM715" s="329" t="s">
        <v>98</v>
      </c>
      <c r="AN715" s="330" t="s">
        <v>97</v>
      </c>
      <c r="AO715" s="328" t="s">
        <v>97</v>
      </c>
      <c r="AP715" s="331" t="s">
        <v>97</v>
      </c>
      <c r="AQ715" s="695">
        <v>13</v>
      </c>
      <c r="AR715" s="695">
        <v>39</v>
      </c>
      <c r="AS715" s="695">
        <v>117</v>
      </c>
      <c r="AT715" s="695">
        <v>129</v>
      </c>
      <c r="AU715" s="695">
        <v>2</v>
      </c>
      <c r="AV715" s="902">
        <f t="shared" si="249"/>
        <v>10</v>
      </c>
      <c r="AW715" s="760"/>
      <c r="AX715" s="760"/>
      <c r="AY715" s="760">
        <v>3</v>
      </c>
      <c r="AZ715" s="760"/>
      <c r="BA715" s="760">
        <v>6</v>
      </c>
      <c r="BB715" s="760"/>
      <c r="BC715" s="760"/>
      <c r="BD715" s="760">
        <v>1</v>
      </c>
      <c r="BE715" s="760"/>
    </row>
    <row r="716" spans="1:57" ht="32.25" thickBot="1" x14ac:dyDescent="0.3">
      <c r="A716" s="1346"/>
      <c r="B716" s="1577"/>
      <c r="C716" s="1610"/>
      <c r="D716" s="1657" t="s">
        <v>491</v>
      </c>
      <c r="E716" s="1302"/>
      <c r="F716" s="1305"/>
      <c r="G716" s="851">
        <f t="shared" si="233"/>
        <v>0</v>
      </c>
      <c r="H716" s="629">
        <f t="shared" si="250"/>
        <v>0</v>
      </c>
      <c r="I716" s="695"/>
      <c r="J716" s="695"/>
      <c r="K716" s="695"/>
      <c r="L716" s="695"/>
      <c r="M716" s="903">
        <f t="shared" si="248"/>
        <v>0</v>
      </c>
      <c r="N716" s="1090"/>
      <c r="O716" s="1090"/>
      <c r="P716" s="1090"/>
      <c r="Q716" s="1090"/>
      <c r="R716" s="1090"/>
      <c r="S716" s="1090"/>
      <c r="T716" s="1090"/>
      <c r="U716" s="1090"/>
      <c r="V716" s="1090"/>
      <c r="W716" s="1090"/>
      <c r="X716" s="1090"/>
      <c r="Y716" s="1090"/>
      <c r="Z716" s="1090"/>
      <c r="AA716" s="1091"/>
      <c r="AB716" s="1091"/>
      <c r="AC716" s="1091"/>
      <c r="AD716" s="1091"/>
      <c r="AE716" s="1091"/>
      <c r="AF716" s="1091"/>
      <c r="AG716" s="1091"/>
      <c r="AH716" s="1091"/>
      <c r="AI716" s="695"/>
      <c r="AJ716" s="697">
        <f>SUM(AQ716:AU716)</f>
        <v>0</v>
      </c>
      <c r="AK716" s="345" t="s">
        <v>97</v>
      </c>
      <c r="AL716" s="97" t="s">
        <v>97</v>
      </c>
      <c r="AM716" s="98" t="s">
        <v>97</v>
      </c>
      <c r="AN716" s="99" t="s">
        <v>97</v>
      </c>
      <c r="AO716" s="97" t="s">
        <v>98</v>
      </c>
      <c r="AP716" s="98" t="s">
        <v>98</v>
      </c>
      <c r="AQ716" s="137"/>
      <c r="AR716" s="135"/>
      <c r="AS716" s="135"/>
      <c r="AT716" s="135"/>
      <c r="AU716" s="138"/>
      <c r="AV716" s="904">
        <f t="shared" si="249"/>
        <v>0</v>
      </c>
      <c r="AW716" s="760"/>
      <c r="AX716" s="760"/>
      <c r="AY716" s="760"/>
      <c r="AZ716" s="760"/>
      <c r="BA716" s="760"/>
      <c r="BB716" s="760"/>
      <c r="BC716" s="760"/>
      <c r="BD716" s="760"/>
      <c r="BE716" s="760"/>
    </row>
    <row r="717" spans="1:57" ht="32.25" thickBot="1" x14ac:dyDescent="0.3">
      <c r="A717" s="1346"/>
      <c r="B717" s="1639" t="s">
        <v>198</v>
      </c>
      <c r="C717" s="1608" t="s">
        <v>409</v>
      </c>
      <c r="D717" s="709" t="s">
        <v>485</v>
      </c>
      <c r="E717" s="1300">
        <v>55</v>
      </c>
      <c r="F717" s="1303">
        <f>E717-SUM(M717:M721)</f>
        <v>-3</v>
      </c>
      <c r="G717" s="852">
        <f t="shared" ref="G717:G780" si="251">SUM(M717,AV717)</f>
        <v>0</v>
      </c>
      <c r="H717" s="147">
        <f t="shared" si="250"/>
        <v>0</v>
      </c>
      <c r="I717" s="84"/>
      <c r="J717" s="84"/>
      <c r="K717" s="84"/>
      <c r="L717" s="85"/>
      <c r="M717" s="199">
        <f t="shared" si="248"/>
        <v>0</v>
      </c>
      <c r="N717" s="1044"/>
      <c r="O717" s="1044"/>
      <c r="P717" s="1044"/>
      <c r="Q717" s="1044"/>
      <c r="R717" s="1026"/>
      <c r="S717" s="1025"/>
      <c r="T717" s="1025"/>
      <c r="U717" s="1025"/>
      <c r="V717" s="1044"/>
      <c r="W717" s="1044"/>
      <c r="X717" s="1026"/>
      <c r="Y717" s="1047"/>
      <c r="Z717" s="1026"/>
      <c r="AA717" s="1027"/>
      <c r="AB717" s="1028"/>
      <c r="AC717" s="1028"/>
      <c r="AD717" s="1028"/>
      <c r="AE717" s="1028"/>
      <c r="AF717" s="1029"/>
      <c r="AG717" s="1027"/>
      <c r="AH717" s="1059"/>
      <c r="AI717" s="102"/>
      <c r="AJ717" s="151">
        <f>SUM(AN717:AP717)</f>
        <v>0</v>
      </c>
      <c r="AK717" s="76" t="s">
        <v>97</v>
      </c>
      <c r="AL717" s="77" t="s">
        <v>97</v>
      </c>
      <c r="AM717" s="78" t="s">
        <v>97</v>
      </c>
      <c r="AN717" s="74"/>
      <c r="AO717" s="72"/>
      <c r="AP717" s="73"/>
      <c r="AQ717" s="79" t="s">
        <v>97</v>
      </c>
      <c r="AR717" s="77" t="s">
        <v>97</v>
      </c>
      <c r="AS717" s="77" t="s">
        <v>97</v>
      </c>
      <c r="AT717" s="77" t="s">
        <v>97</v>
      </c>
      <c r="AU717" s="78" t="s">
        <v>97</v>
      </c>
      <c r="AV717" s="166">
        <f t="shared" si="249"/>
        <v>0</v>
      </c>
      <c r="AW717" s="167"/>
      <c r="AX717" s="167"/>
      <c r="AY717" s="167"/>
      <c r="AZ717" s="167"/>
      <c r="BA717" s="167"/>
      <c r="BB717" s="167"/>
      <c r="BC717" s="167"/>
      <c r="BD717" s="167"/>
      <c r="BE717" s="130"/>
    </row>
    <row r="718" spans="1:57" ht="48" thickBot="1" x14ac:dyDescent="0.3">
      <c r="A718" s="1346"/>
      <c r="B718" s="1640"/>
      <c r="C718" s="1609"/>
      <c r="D718" s="710" t="s">
        <v>490</v>
      </c>
      <c r="E718" s="1301"/>
      <c r="F718" s="1304"/>
      <c r="G718" s="850">
        <f t="shared" si="251"/>
        <v>0</v>
      </c>
      <c r="H718" s="402">
        <f t="shared" si="250"/>
        <v>0</v>
      </c>
      <c r="I718" s="319"/>
      <c r="J718" s="319"/>
      <c r="K718" s="319"/>
      <c r="L718" s="338"/>
      <c r="M718" s="750">
        <f t="shared" si="248"/>
        <v>0</v>
      </c>
      <c r="N718" s="1030"/>
      <c r="O718" s="1030"/>
      <c r="P718" s="1030"/>
      <c r="Q718" s="1030"/>
      <c r="R718" s="1034"/>
      <c r="S718" s="1025"/>
      <c r="T718" s="1025"/>
      <c r="U718" s="1025"/>
      <c r="V718" s="1044"/>
      <c r="W718" s="1044"/>
      <c r="X718" s="1026"/>
      <c r="Y718" s="1047"/>
      <c r="Z718" s="1026"/>
      <c r="AA718" s="1027"/>
      <c r="AB718" s="1028"/>
      <c r="AC718" s="1028"/>
      <c r="AD718" s="1028"/>
      <c r="AE718" s="1028"/>
      <c r="AF718" s="1029"/>
      <c r="AG718" s="1019"/>
      <c r="AH718" s="1048"/>
      <c r="AI718" s="337"/>
      <c r="AJ718" s="390">
        <f>SUM(AN718:AP718)</f>
        <v>0</v>
      </c>
      <c r="AK718" s="327" t="s">
        <v>98</v>
      </c>
      <c r="AL718" s="328" t="s">
        <v>98</v>
      </c>
      <c r="AM718" s="329" t="s">
        <v>98</v>
      </c>
      <c r="AN718" s="330"/>
      <c r="AO718" s="328"/>
      <c r="AP718" s="329"/>
      <c r="AQ718" s="330" t="s">
        <v>97</v>
      </c>
      <c r="AR718" s="328" t="s">
        <v>97</v>
      </c>
      <c r="AS718" s="328" t="s">
        <v>97</v>
      </c>
      <c r="AT718" s="328" t="s">
        <v>97</v>
      </c>
      <c r="AU718" s="329" t="s">
        <v>97</v>
      </c>
      <c r="AV718" s="168">
        <f t="shared" si="249"/>
        <v>0</v>
      </c>
      <c r="AW718" s="167"/>
      <c r="AX718" s="167"/>
      <c r="AY718" s="167"/>
      <c r="AZ718" s="167"/>
      <c r="BA718" s="167"/>
      <c r="BB718" s="167"/>
      <c r="BC718" s="167"/>
      <c r="BD718" s="167"/>
      <c r="BE718" s="130"/>
    </row>
    <row r="719" spans="1:57" ht="32.25" thickBot="1" x14ac:dyDescent="0.3">
      <c r="A719" s="1346"/>
      <c r="B719" s="1640"/>
      <c r="C719" s="1609"/>
      <c r="D719" s="710" t="s">
        <v>486</v>
      </c>
      <c r="E719" s="1301"/>
      <c r="F719" s="1304"/>
      <c r="G719" s="850">
        <f t="shared" si="251"/>
        <v>0</v>
      </c>
      <c r="H719" s="402">
        <f t="shared" si="250"/>
        <v>0</v>
      </c>
      <c r="I719" s="319"/>
      <c r="J719" s="319"/>
      <c r="K719" s="319"/>
      <c r="L719" s="338"/>
      <c r="M719" s="750">
        <f t="shared" si="248"/>
        <v>0</v>
      </c>
      <c r="N719" s="1036"/>
      <c r="O719" s="1036"/>
      <c r="P719" s="1036"/>
      <c r="Q719" s="1036"/>
      <c r="R719" s="1054"/>
      <c r="S719" s="1093"/>
      <c r="T719" s="1093"/>
      <c r="U719" s="1093"/>
      <c r="V719" s="1094"/>
      <c r="W719" s="1094"/>
      <c r="X719" s="1095"/>
      <c r="Y719" s="1096"/>
      <c r="Z719" s="1095"/>
      <c r="AA719" s="1097"/>
      <c r="AB719" s="1098"/>
      <c r="AC719" s="1098"/>
      <c r="AD719" s="1098"/>
      <c r="AE719" s="1098"/>
      <c r="AF719" s="1099"/>
      <c r="AG719" s="1042"/>
      <c r="AH719" s="1057"/>
      <c r="AI719" s="831"/>
      <c r="AJ719" s="390">
        <f>SUM(AK719:AM719)</f>
        <v>0</v>
      </c>
      <c r="AK719" s="327"/>
      <c r="AL719" s="328"/>
      <c r="AM719" s="329"/>
      <c r="AN719" s="330" t="s">
        <v>97</v>
      </c>
      <c r="AO719" s="328" t="s">
        <v>97</v>
      </c>
      <c r="AP719" s="329" t="s">
        <v>97</v>
      </c>
      <c r="AQ719" s="436" t="s">
        <v>97</v>
      </c>
      <c r="AR719" s="434" t="s">
        <v>97</v>
      </c>
      <c r="AS719" s="434" t="s">
        <v>97</v>
      </c>
      <c r="AT719" s="434" t="s">
        <v>97</v>
      </c>
      <c r="AU719" s="435" t="s">
        <v>97</v>
      </c>
      <c r="AV719" s="168">
        <f t="shared" si="249"/>
        <v>0</v>
      </c>
      <c r="AW719" s="167"/>
      <c r="AX719" s="167"/>
      <c r="AY719" s="167"/>
      <c r="AZ719" s="167"/>
      <c r="BA719" s="167"/>
      <c r="BB719" s="167"/>
      <c r="BC719" s="167"/>
      <c r="BD719" s="167"/>
      <c r="BE719" s="130"/>
    </row>
    <row r="720" spans="1:57" ht="32.25" thickBot="1" x14ac:dyDescent="0.3">
      <c r="A720" s="1346"/>
      <c r="B720" s="1640"/>
      <c r="C720" s="1609"/>
      <c r="D720" s="710" t="s">
        <v>15</v>
      </c>
      <c r="E720" s="1301"/>
      <c r="F720" s="1304"/>
      <c r="G720" s="850">
        <f t="shared" si="251"/>
        <v>60</v>
      </c>
      <c r="H720" s="402">
        <f t="shared" si="250"/>
        <v>1</v>
      </c>
      <c r="I720" s="319"/>
      <c r="J720" s="319"/>
      <c r="K720" s="319">
        <v>1</v>
      </c>
      <c r="L720" s="338"/>
      <c r="M720" s="905">
        <f t="shared" si="248"/>
        <v>58</v>
      </c>
      <c r="N720" s="1090">
        <v>53</v>
      </c>
      <c r="O720" s="1090"/>
      <c r="P720" s="1090"/>
      <c r="Q720" s="1090"/>
      <c r="R720" s="1090">
        <v>5</v>
      </c>
      <c r="S720" s="1090">
        <v>13</v>
      </c>
      <c r="T720" s="1090"/>
      <c r="U720" s="1090"/>
      <c r="V720" s="1090">
        <v>40</v>
      </c>
      <c r="W720" s="1090">
        <v>5</v>
      </c>
      <c r="X720" s="1090"/>
      <c r="Y720" s="1090">
        <v>50</v>
      </c>
      <c r="Z720" s="1090">
        <v>8</v>
      </c>
      <c r="AA720" s="1091"/>
      <c r="AB720" s="1091">
        <v>12</v>
      </c>
      <c r="AC720" s="1091">
        <v>11</v>
      </c>
      <c r="AD720" s="1091">
        <v>9</v>
      </c>
      <c r="AE720" s="1091">
        <v>52</v>
      </c>
      <c r="AF720" s="1091">
        <v>12</v>
      </c>
      <c r="AG720" s="1091">
        <v>42</v>
      </c>
      <c r="AH720" s="837">
        <v>20.5</v>
      </c>
      <c r="AI720" s="319">
        <v>95.6</v>
      </c>
      <c r="AJ720" s="390">
        <f>SUM(AQ720:AU720)</f>
        <v>58</v>
      </c>
      <c r="AK720" s="327" t="s">
        <v>98</v>
      </c>
      <c r="AL720" s="328" t="s">
        <v>98</v>
      </c>
      <c r="AM720" s="329" t="s">
        <v>98</v>
      </c>
      <c r="AN720" s="330" t="s">
        <v>97</v>
      </c>
      <c r="AO720" s="328" t="s">
        <v>97</v>
      </c>
      <c r="AP720" s="331" t="s">
        <v>97</v>
      </c>
      <c r="AQ720" s="695">
        <v>4</v>
      </c>
      <c r="AR720" s="695">
        <v>15</v>
      </c>
      <c r="AS720" s="695">
        <v>30</v>
      </c>
      <c r="AT720" s="695">
        <v>8</v>
      </c>
      <c r="AU720" s="695">
        <v>1</v>
      </c>
      <c r="AV720" s="168">
        <f t="shared" si="249"/>
        <v>2</v>
      </c>
      <c r="AW720" s="167"/>
      <c r="AX720" s="167"/>
      <c r="AY720" s="167"/>
      <c r="AZ720" s="167"/>
      <c r="BA720" s="167"/>
      <c r="BB720" s="167"/>
      <c r="BC720" s="167"/>
      <c r="BD720" s="167">
        <v>2</v>
      </c>
      <c r="BE720" s="130"/>
    </row>
    <row r="721" spans="1:57" ht="32.25" thickBot="1" x14ac:dyDescent="0.3">
      <c r="A721" s="1346"/>
      <c r="B721" s="1641"/>
      <c r="C721" s="1610"/>
      <c r="D721" s="1657" t="s">
        <v>491</v>
      </c>
      <c r="E721" s="1302"/>
      <c r="F721" s="1305"/>
      <c r="G721" s="851">
        <f t="shared" si="251"/>
        <v>0</v>
      </c>
      <c r="H721" s="160">
        <f t="shared" ref="H721:H726" si="252">SUM(I721:L721)</f>
        <v>0</v>
      </c>
      <c r="I721" s="92"/>
      <c r="J721" s="92"/>
      <c r="K721" s="92"/>
      <c r="L721" s="101"/>
      <c r="M721" s="210">
        <f t="shared" si="248"/>
        <v>0</v>
      </c>
      <c r="N721" s="1100"/>
      <c r="O721" s="1100"/>
      <c r="P721" s="1100"/>
      <c r="Q721" s="1100"/>
      <c r="R721" s="1101"/>
      <c r="S721" s="1025"/>
      <c r="T721" s="1025"/>
      <c r="U721" s="1025"/>
      <c r="V721" s="1044"/>
      <c r="W721" s="1044"/>
      <c r="X721" s="1026"/>
      <c r="Y721" s="1047"/>
      <c r="Z721" s="1026"/>
      <c r="AA721" s="1027"/>
      <c r="AB721" s="1028"/>
      <c r="AC721" s="1028"/>
      <c r="AD721" s="1028"/>
      <c r="AE721" s="1028"/>
      <c r="AF721" s="1029"/>
      <c r="AG721" s="1102"/>
      <c r="AH721" s="1079"/>
      <c r="AI721" s="833"/>
      <c r="AJ721" s="393">
        <f>SUM(AQ721:AU721)</f>
        <v>0</v>
      </c>
      <c r="AK721" s="345" t="s">
        <v>97</v>
      </c>
      <c r="AL721" s="97" t="s">
        <v>97</v>
      </c>
      <c r="AM721" s="98" t="s">
        <v>97</v>
      </c>
      <c r="AN721" s="99" t="s">
        <v>97</v>
      </c>
      <c r="AO721" s="97" t="s">
        <v>98</v>
      </c>
      <c r="AP721" s="98" t="s">
        <v>98</v>
      </c>
      <c r="AQ721" s="137"/>
      <c r="AR721" s="135"/>
      <c r="AS721" s="135"/>
      <c r="AT721" s="135"/>
      <c r="AU721" s="136"/>
      <c r="AV721" s="168">
        <f t="shared" si="249"/>
        <v>0</v>
      </c>
      <c r="AW721" s="404"/>
      <c r="AX721" s="404"/>
      <c r="AY721" s="404"/>
      <c r="AZ721" s="404"/>
      <c r="BA721" s="404"/>
      <c r="BB721" s="404"/>
      <c r="BC721" s="404"/>
      <c r="BD721" s="404"/>
      <c r="BE721" s="405"/>
    </row>
    <row r="722" spans="1:57" ht="32.25" thickBot="1" x14ac:dyDescent="0.3">
      <c r="A722" s="1346"/>
      <c r="B722" s="1639" t="s">
        <v>122</v>
      </c>
      <c r="C722" s="1608" t="s">
        <v>339</v>
      </c>
      <c r="D722" s="709" t="s">
        <v>485</v>
      </c>
      <c r="E722" s="1300">
        <v>125</v>
      </c>
      <c r="F722" s="1303">
        <f>E722-SUM(M722:M726)</f>
        <v>0</v>
      </c>
      <c r="G722" s="852">
        <f t="shared" si="251"/>
        <v>0</v>
      </c>
      <c r="H722" s="147">
        <f t="shared" si="252"/>
        <v>0</v>
      </c>
      <c r="I722" s="72"/>
      <c r="J722" s="72"/>
      <c r="K722" s="72"/>
      <c r="L722" s="75"/>
      <c r="M722" s="199">
        <f t="shared" si="248"/>
        <v>0</v>
      </c>
      <c r="N722" s="1020"/>
      <c r="O722" s="1020"/>
      <c r="P722" s="1020"/>
      <c r="Q722" s="1020"/>
      <c r="R722" s="1024"/>
      <c r="S722" s="1051"/>
      <c r="T722" s="1051"/>
      <c r="U722" s="1051"/>
      <c r="V722" s="1020"/>
      <c r="W722" s="1020"/>
      <c r="X722" s="1024"/>
      <c r="Y722" s="1022"/>
      <c r="Z722" s="1024"/>
      <c r="AA722" s="1045"/>
      <c r="AB722" s="835"/>
      <c r="AC722" s="835"/>
      <c r="AD722" s="835"/>
      <c r="AE722" s="835"/>
      <c r="AF722" s="836"/>
      <c r="AG722" s="1045"/>
      <c r="AH722" s="1046"/>
      <c r="AI722" s="143"/>
      <c r="AJ722" s="151">
        <f>SUM(AN722:AP722)</f>
        <v>0</v>
      </c>
      <c r="AK722" s="76" t="s">
        <v>97</v>
      </c>
      <c r="AL722" s="77" t="s">
        <v>97</v>
      </c>
      <c r="AM722" s="78" t="s">
        <v>97</v>
      </c>
      <c r="AN722" s="74"/>
      <c r="AO722" s="72"/>
      <c r="AP722" s="73"/>
      <c r="AQ722" s="79" t="s">
        <v>97</v>
      </c>
      <c r="AR722" s="77" t="s">
        <v>97</v>
      </c>
      <c r="AS722" s="77" t="s">
        <v>97</v>
      </c>
      <c r="AT722" s="77" t="s">
        <v>97</v>
      </c>
      <c r="AU722" s="78" t="s">
        <v>97</v>
      </c>
      <c r="AV722" s="152">
        <f t="shared" si="249"/>
        <v>0</v>
      </c>
      <c r="AW722" s="120"/>
      <c r="AX722" s="120"/>
      <c r="AY722" s="120"/>
      <c r="AZ722" s="120"/>
      <c r="BA722" s="120"/>
      <c r="BB722" s="120"/>
      <c r="BC722" s="120"/>
      <c r="BD722" s="120"/>
      <c r="BE722" s="121"/>
    </row>
    <row r="723" spans="1:57" ht="48" thickBot="1" x14ac:dyDescent="0.3">
      <c r="A723" s="1346"/>
      <c r="B723" s="1640"/>
      <c r="C723" s="1609"/>
      <c r="D723" s="710" t="s">
        <v>490</v>
      </c>
      <c r="E723" s="1301"/>
      <c r="F723" s="1304"/>
      <c r="G723" s="850">
        <f t="shared" si="251"/>
        <v>0</v>
      </c>
      <c r="H723" s="402">
        <f t="shared" si="252"/>
        <v>0</v>
      </c>
      <c r="I723" s="319"/>
      <c r="J723" s="319"/>
      <c r="K723" s="319"/>
      <c r="L723" s="338"/>
      <c r="M723" s="750">
        <f t="shared" si="248"/>
        <v>0</v>
      </c>
      <c r="N723" s="1030"/>
      <c r="O723" s="1030"/>
      <c r="P723" s="1030"/>
      <c r="Q723" s="1030"/>
      <c r="R723" s="1034"/>
      <c r="S723" s="1025"/>
      <c r="T723" s="1025"/>
      <c r="U723" s="1025"/>
      <c r="V723" s="1044"/>
      <c r="W723" s="1044"/>
      <c r="X723" s="1026"/>
      <c r="Y723" s="1047"/>
      <c r="Z723" s="1026"/>
      <c r="AA723" s="1027"/>
      <c r="AB723" s="1028"/>
      <c r="AC723" s="1028"/>
      <c r="AD723" s="1028"/>
      <c r="AE723" s="1028"/>
      <c r="AF723" s="1029"/>
      <c r="AG723" s="1019"/>
      <c r="AH723" s="1048"/>
      <c r="AI723" s="337"/>
      <c r="AJ723" s="390">
        <f>SUM(AN723:AP723)</f>
        <v>0</v>
      </c>
      <c r="AK723" s="327" t="s">
        <v>98</v>
      </c>
      <c r="AL723" s="328" t="s">
        <v>98</v>
      </c>
      <c r="AM723" s="329" t="s">
        <v>98</v>
      </c>
      <c r="AN723" s="330"/>
      <c r="AO723" s="328"/>
      <c r="AP723" s="329"/>
      <c r="AQ723" s="330" t="s">
        <v>97</v>
      </c>
      <c r="AR723" s="328" t="s">
        <v>97</v>
      </c>
      <c r="AS723" s="328" t="s">
        <v>97</v>
      </c>
      <c r="AT723" s="328" t="s">
        <v>97</v>
      </c>
      <c r="AU723" s="329" t="s">
        <v>97</v>
      </c>
      <c r="AV723" s="152">
        <f t="shared" si="249"/>
        <v>0</v>
      </c>
      <c r="AW723" s="167"/>
      <c r="AX723" s="167"/>
      <c r="AY723" s="167"/>
      <c r="AZ723" s="167"/>
      <c r="BA723" s="167"/>
      <c r="BB723" s="167"/>
      <c r="BC723" s="167"/>
      <c r="BD723" s="167"/>
      <c r="BE723" s="130"/>
    </row>
    <row r="724" spans="1:57" ht="32.25" thickBot="1" x14ac:dyDescent="0.3">
      <c r="A724" s="1346"/>
      <c r="B724" s="1640"/>
      <c r="C724" s="1609"/>
      <c r="D724" s="710" t="s">
        <v>486</v>
      </c>
      <c r="E724" s="1301"/>
      <c r="F724" s="1304"/>
      <c r="G724" s="850">
        <f t="shared" si="251"/>
        <v>0</v>
      </c>
      <c r="H724" s="402">
        <f t="shared" si="252"/>
        <v>0</v>
      </c>
      <c r="I724" s="319"/>
      <c r="J724" s="319"/>
      <c r="K724" s="319"/>
      <c r="L724" s="338"/>
      <c r="M724" s="750">
        <f t="shared" si="248"/>
        <v>0</v>
      </c>
      <c r="N724" s="1036"/>
      <c r="O724" s="1036"/>
      <c r="P724" s="1036"/>
      <c r="Q724" s="1036"/>
      <c r="R724" s="1054"/>
      <c r="S724" s="1093"/>
      <c r="T724" s="1093"/>
      <c r="U724" s="1093"/>
      <c r="V724" s="1094"/>
      <c r="W724" s="1094"/>
      <c r="X724" s="1095"/>
      <c r="Y724" s="1096"/>
      <c r="Z724" s="1095"/>
      <c r="AA724" s="1097"/>
      <c r="AB724" s="1098"/>
      <c r="AC724" s="1098"/>
      <c r="AD724" s="1098"/>
      <c r="AE724" s="1098"/>
      <c r="AF724" s="1099"/>
      <c r="AG724" s="1042"/>
      <c r="AH724" s="1057"/>
      <c r="AI724" s="831"/>
      <c r="AJ724" s="390">
        <f>SUM(AK724:AM724)</f>
        <v>0</v>
      </c>
      <c r="AK724" s="327"/>
      <c r="AL724" s="328"/>
      <c r="AM724" s="329"/>
      <c r="AN724" s="330" t="s">
        <v>97</v>
      </c>
      <c r="AO724" s="328" t="s">
        <v>97</v>
      </c>
      <c r="AP724" s="329" t="s">
        <v>97</v>
      </c>
      <c r="AQ724" s="436" t="s">
        <v>97</v>
      </c>
      <c r="AR724" s="434" t="s">
        <v>97</v>
      </c>
      <c r="AS724" s="434" t="s">
        <v>97</v>
      </c>
      <c r="AT724" s="434" t="s">
        <v>97</v>
      </c>
      <c r="AU724" s="435" t="s">
        <v>97</v>
      </c>
      <c r="AV724" s="152">
        <f t="shared" si="249"/>
        <v>0</v>
      </c>
      <c r="AW724" s="167"/>
      <c r="AX724" s="167"/>
      <c r="AY724" s="167"/>
      <c r="AZ724" s="167"/>
      <c r="BA724" s="167"/>
      <c r="BB724" s="167"/>
      <c r="BC724" s="167"/>
      <c r="BD724" s="167"/>
      <c r="BE724" s="130"/>
    </row>
    <row r="725" spans="1:57" ht="32.25" thickBot="1" x14ac:dyDescent="0.3">
      <c r="A725" s="1346"/>
      <c r="B725" s="1640"/>
      <c r="C725" s="1609"/>
      <c r="D725" s="710" t="s">
        <v>15</v>
      </c>
      <c r="E725" s="1301"/>
      <c r="F725" s="1304"/>
      <c r="G725" s="850">
        <f t="shared" si="251"/>
        <v>127</v>
      </c>
      <c r="H725" s="402">
        <f t="shared" si="252"/>
        <v>3</v>
      </c>
      <c r="I725" s="319"/>
      <c r="J725" s="319">
        <v>3</v>
      </c>
      <c r="K725" s="319"/>
      <c r="L725" s="338"/>
      <c r="M725" s="905">
        <f t="shared" si="248"/>
        <v>125</v>
      </c>
      <c r="N725" s="1090">
        <v>125</v>
      </c>
      <c r="O725" s="1090"/>
      <c r="P725" s="1090"/>
      <c r="Q725" s="1090"/>
      <c r="R725" s="1090"/>
      <c r="S725" s="1090">
        <v>18</v>
      </c>
      <c r="T725" s="1090"/>
      <c r="U725" s="1090"/>
      <c r="V725" s="1090">
        <v>106</v>
      </c>
      <c r="W725" s="1090">
        <v>1</v>
      </c>
      <c r="X725" s="1090"/>
      <c r="Y725" s="1090">
        <v>108</v>
      </c>
      <c r="Z725" s="1090">
        <v>17</v>
      </c>
      <c r="AA725" s="1091"/>
      <c r="AB725" s="1091">
        <v>27</v>
      </c>
      <c r="AC725" s="1091">
        <v>27</v>
      </c>
      <c r="AD725" s="1091">
        <v>5</v>
      </c>
      <c r="AE725" s="1091">
        <v>72</v>
      </c>
      <c r="AF725" s="1091">
        <v>2</v>
      </c>
      <c r="AG725" s="1091">
        <v>41.3</v>
      </c>
      <c r="AH725" s="1091">
        <v>17.899999999999999</v>
      </c>
      <c r="AI725" s="695">
        <v>107.4</v>
      </c>
      <c r="AJ725" s="694">
        <f>SUM(AQ725:AU725)</f>
        <v>119</v>
      </c>
      <c r="AK725" s="327" t="s">
        <v>98</v>
      </c>
      <c r="AL725" s="328" t="s">
        <v>98</v>
      </c>
      <c r="AM725" s="329" t="s">
        <v>98</v>
      </c>
      <c r="AN725" s="330" t="s">
        <v>97</v>
      </c>
      <c r="AO725" s="328" t="s">
        <v>97</v>
      </c>
      <c r="AP725" s="331" t="s">
        <v>97</v>
      </c>
      <c r="AQ725" s="695"/>
      <c r="AR725" s="695">
        <v>2</v>
      </c>
      <c r="AS725" s="695">
        <v>89</v>
      </c>
      <c r="AT725" s="695">
        <v>27</v>
      </c>
      <c r="AU725" s="695">
        <v>1</v>
      </c>
      <c r="AV725" s="168">
        <f t="shared" si="249"/>
        <v>2</v>
      </c>
      <c r="AW725" s="167"/>
      <c r="AX725" s="167"/>
      <c r="AY725" s="167"/>
      <c r="AZ725" s="167"/>
      <c r="BA725" s="167"/>
      <c r="BB725" s="167"/>
      <c r="BC725" s="167"/>
      <c r="BD725" s="167">
        <v>2</v>
      </c>
      <c r="BE725" s="130"/>
    </row>
    <row r="726" spans="1:57" ht="32.25" thickBot="1" x14ac:dyDescent="0.3">
      <c r="A726" s="1346"/>
      <c r="B726" s="1642"/>
      <c r="C726" s="1620"/>
      <c r="D726" s="711" t="s">
        <v>491</v>
      </c>
      <c r="E726" s="1302"/>
      <c r="F726" s="1305"/>
      <c r="G726" s="851">
        <f t="shared" si="251"/>
        <v>0</v>
      </c>
      <c r="H726" s="160">
        <f t="shared" si="252"/>
        <v>0</v>
      </c>
      <c r="I726" s="92"/>
      <c r="J726" s="92"/>
      <c r="K726" s="92"/>
      <c r="L726" s="101"/>
      <c r="M726" s="210">
        <f t="shared" si="248"/>
        <v>0</v>
      </c>
      <c r="N726" s="1100"/>
      <c r="O726" s="1100"/>
      <c r="P726" s="1100"/>
      <c r="Q726" s="1100"/>
      <c r="R726" s="1101"/>
      <c r="S726" s="1103"/>
      <c r="T726" s="1103"/>
      <c r="U726" s="1103"/>
      <c r="V726" s="1100"/>
      <c r="W726" s="1100"/>
      <c r="X726" s="1101"/>
      <c r="Y726" s="1104"/>
      <c r="Z726" s="1101"/>
      <c r="AA726" s="1102"/>
      <c r="AB726" s="1105"/>
      <c r="AC726" s="1105"/>
      <c r="AD726" s="1105"/>
      <c r="AE726" s="1105"/>
      <c r="AF726" s="1106"/>
      <c r="AG726" s="1102"/>
      <c r="AH726" s="1079"/>
      <c r="AI726" s="267"/>
      <c r="AJ726" s="170">
        <f>SUM(AQ726:AU726)</f>
        <v>0</v>
      </c>
      <c r="AK726" s="345" t="s">
        <v>97</v>
      </c>
      <c r="AL726" s="97" t="s">
        <v>97</v>
      </c>
      <c r="AM726" s="98" t="s">
        <v>97</v>
      </c>
      <c r="AN726" s="99" t="s">
        <v>97</v>
      </c>
      <c r="AO726" s="97" t="s">
        <v>98</v>
      </c>
      <c r="AP726" s="98" t="s">
        <v>98</v>
      </c>
      <c r="AQ726" s="137"/>
      <c r="AR726" s="135"/>
      <c r="AS726" s="135"/>
      <c r="AT726" s="135"/>
      <c r="AU726" s="136"/>
      <c r="AV726" s="171">
        <f t="shared" si="249"/>
        <v>0</v>
      </c>
      <c r="AW726" s="128"/>
      <c r="AX726" s="128"/>
      <c r="AY726" s="128"/>
      <c r="AZ726" s="128"/>
      <c r="BA726" s="128"/>
      <c r="BB726" s="128"/>
      <c r="BC726" s="128"/>
      <c r="BD726" s="128"/>
      <c r="BE726" s="129"/>
    </row>
    <row r="727" spans="1:57" ht="31.9" customHeight="1" thickBot="1" x14ac:dyDescent="0.3">
      <c r="A727" s="1346"/>
      <c r="B727" s="1639" t="s">
        <v>746</v>
      </c>
      <c r="C727" s="1608" t="s">
        <v>338</v>
      </c>
      <c r="D727" s="709" t="s">
        <v>485</v>
      </c>
      <c r="E727" s="1300">
        <v>7</v>
      </c>
      <c r="F727" s="1303">
        <f>E727-SUM(M727:M731)</f>
        <v>0</v>
      </c>
      <c r="G727" s="852">
        <f t="shared" si="251"/>
        <v>0</v>
      </c>
      <c r="H727" s="147">
        <f t="shared" ref="H727:H761" si="253">SUM(I727:L727)</f>
        <v>0</v>
      </c>
      <c r="I727" s="72"/>
      <c r="J727" s="72"/>
      <c r="K727" s="72"/>
      <c r="L727" s="75"/>
      <c r="M727" s="199">
        <f t="shared" si="248"/>
        <v>0</v>
      </c>
      <c r="N727" s="1020"/>
      <c r="O727" s="1020"/>
      <c r="P727" s="1020"/>
      <c r="Q727" s="1020"/>
      <c r="R727" s="1024"/>
      <c r="S727" s="1051"/>
      <c r="T727" s="1051"/>
      <c r="U727" s="1051"/>
      <c r="V727" s="1020"/>
      <c r="W727" s="1020"/>
      <c r="X727" s="1024"/>
      <c r="Y727" s="1022"/>
      <c r="Z727" s="1024"/>
      <c r="AA727" s="1045"/>
      <c r="AB727" s="835"/>
      <c r="AC727" s="835"/>
      <c r="AD727" s="835"/>
      <c r="AE727" s="835"/>
      <c r="AF727" s="836"/>
      <c r="AG727" s="1045"/>
      <c r="AH727" s="1046"/>
      <c r="AI727" s="143"/>
      <c r="AJ727" s="151">
        <f>SUM(AN727:AP727)</f>
        <v>0</v>
      </c>
      <c r="AK727" s="76" t="s">
        <v>97</v>
      </c>
      <c r="AL727" s="77" t="s">
        <v>97</v>
      </c>
      <c r="AM727" s="78" t="s">
        <v>97</v>
      </c>
      <c r="AN727" s="74"/>
      <c r="AO727" s="72"/>
      <c r="AP727" s="73"/>
      <c r="AQ727" s="79" t="s">
        <v>97</v>
      </c>
      <c r="AR727" s="77" t="s">
        <v>97</v>
      </c>
      <c r="AS727" s="77" t="s">
        <v>97</v>
      </c>
      <c r="AT727" s="77" t="s">
        <v>97</v>
      </c>
      <c r="AU727" s="78" t="s">
        <v>97</v>
      </c>
      <c r="AV727" s="152">
        <f t="shared" ref="AV727:AV761" si="254">SUM(AW727:BE727)</f>
        <v>0</v>
      </c>
      <c r="AW727" s="120"/>
      <c r="AX727" s="120"/>
      <c r="AY727" s="120"/>
      <c r="AZ727" s="120"/>
      <c r="BA727" s="120"/>
      <c r="BB727" s="120"/>
      <c r="BC727" s="120"/>
      <c r="BD727" s="120"/>
      <c r="BE727" s="121"/>
    </row>
    <row r="728" spans="1:57" ht="48" thickBot="1" x14ac:dyDescent="0.3">
      <c r="A728" s="1346"/>
      <c r="B728" s="1640"/>
      <c r="C728" s="1609"/>
      <c r="D728" s="710" t="s">
        <v>490</v>
      </c>
      <c r="E728" s="1301"/>
      <c r="F728" s="1304"/>
      <c r="G728" s="850">
        <f t="shared" si="251"/>
        <v>0</v>
      </c>
      <c r="H728" s="402">
        <f t="shared" si="253"/>
        <v>0</v>
      </c>
      <c r="I728" s="319"/>
      <c r="J728" s="319"/>
      <c r="K728" s="319"/>
      <c r="L728" s="338"/>
      <c r="M728" s="750">
        <f t="shared" si="248"/>
        <v>0</v>
      </c>
      <c r="N728" s="1030"/>
      <c r="O728" s="1030"/>
      <c r="P728" s="1030"/>
      <c r="Q728" s="1030"/>
      <c r="R728" s="1034"/>
      <c r="S728" s="1025"/>
      <c r="T728" s="1025"/>
      <c r="U728" s="1025"/>
      <c r="V728" s="1044"/>
      <c r="W728" s="1044"/>
      <c r="X728" s="1026"/>
      <c r="Y728" s="1047"/>
      <c r="Z728" s="1026"/>
      <c r="AA728" s="1027"/>
      <c r="AB728" s="1028"/>
      <c r="AC728" s="1028"/>
      <c r="AD728" s="1028"/>
      <c r="AE728" s="1028"/>
      <c r="AF728" s="1029"/>
      <c r="AG728" s="1019"/>
      <c r="AH728" s="1048"/>
      <c r="AI728" s="337"/>
      <c r="AJ728" s="390">
        <f>SUM(AN728:AP728)</f>
        <v>0</v>
      </c>
      <c r="AK728" s="327" t="s">
        <v>98</v>
      </c>
      <c r="AL728" s="328" t="s">
        <v>98</v>
      </c>
      <c r="AM728" s="329" t="s">
        <v>98</v>
      </c>
      <c r="AN728" s="330"/>
      <c r="AO728" s="328"/>
      <c r="AP728" s="329"/>
      <c r="AQ728" s="330" t="s">
        <v>97</v>
      </c>
      <c r="AR728" s="328" t="s">
        <v>97</v>
      </c>
      <c r="AS728" s="328" t="s">
        <v>97</v>
      </c>
      <c r="AT728" s="328" t="s">
        <v>97</v>
      </c>
      <c r="AU728" s="329" t="s">
        <v>97</v>
      </c>
      <c r="AV728" s="152">
        <f t="shared" si="254"/>
        <v>0</v>
      </c>
      <c r="AW728" s="167"/>
      <c r="AX728" s="167"/>
      <c r="AY728" s="167"/>
      <c r="AZ728" s="167"/>
      <c r="BA728" s="167"/>
      <c r="BB728" s="167"/>
      <c r="BC728" s="167"/>
      <c r="BD728" s="167"/>
      <c r="BE728" s="130"/>
    </row>
    <row r="729" spans="1:57" ht="32.25" thickBot="1" x14ac:dyDescent="0.3">
      <c r="A729" s="1346"/>
      <c r="B729" s="1640"/>
      <c r="C729" s="1609"/>
      <c r="D729" s="710" t="s">
        <v>486</v>
      </c>
      <c r="E729" s="1301"/>
      <c r="F729" s="1304"/>
      <c r="G729" s="850">
        <f t="shared" si="251"/>
        <v>0</v>
      </c>
      <c r="H729" s="402">
        <f t="shared" si="253"/>
        <v>0</v>
      </c>
      <c r="I729" s="319"/>
      <c r="J729" s="319"/>
      <c r="K729" s="319"/>
      <c r="L729" s="338"/>
      <c r="M729" s="750">
        <f t="shared" si="248"/>
        <v>0</v>
      </c>
      <c r="N729" s="1036"/>
      <c r="O729" s="1036"/>
      <c r="P729" s="1036"/>
      <c r="Q729" s="1036"/>
      <c r="R729" s="1054"/>
      <c r="S729" s="1093"/>
      <c r="T729" s="1093"/>
      <c r="U729" s="1093"/>
      <c r="V729" s="1094"/>
      <c r="W729" s="1094"/>
      <c r="X729" s="1095"/>
      <c r="Y729" s="1096"/>
      <c r="Z729" s="1095"/>
      <c r="AA729" s="1097"/>
      <c r="AB729" s="1098"/>
      <c r="AC729" s="1098"/>
      <c r="AD729" s="1098"/>
      <c r="AE729" s="1098"/>
      <c r="AF729" s="1099"/>
      <c r="AG729" s="1042"/>
      <c r="AH729" s="1057"/>
      <c r="AI729" s="831"/>
      <c r="AJ729" s="390">
        <f>SUM(AK729:AM729)</f>
        <v>0</v>
      </c>
      <c r="AK729" s="327"/>
      <c r="AL729" s="328"/>
      <c r="AM729" s="329"/>
      <c r="AN729" s="330" t="s">
        <v>97</v>
      </c>
      <c r="AO729" s="328" t="s">
        <v>97</v>
      </c>
      <c r="AP729" s="329" t="s">
        <v>97</v>
      </c>
      <c r="AQ729" s="330" t="s">
        <v>97</v>
      </c>
      <c r="AR729" s="328" t="s">
        <v>97</v>
      </c>
      <c r="AS729" s="328" t="s">
        <v>97</v>
      </c>
      <c r="AT729" s="328" t="s">
        <v>97</v>
      </c>
      <c r="AU729" s="329" t="s">
        <v>97</v>
      </c>
      <c r="AV729" s="152">
        <f t="shared" si="254"/>
        <v>0</v>
      </c>
      <c r="AW729" s="167"/>
      <c r="AX729" s="167"/>
      <c r="AY729" s="167"/>
      <c r="AZ729" s="167"/>
      <c r="BA729" s="167"/>
      <c r="BB729" s="167"/>
      <c r="BC729" s="167"/>
      <c r="BD729" s="167"/>
      <c r="BE729" s="130"/>
    </row>
    <row r="730" spans="1:57" ht="32.25" thickBot="1" x14ac:dyDescent="0.3">
      <c r="A730" s="1346"/>
      <c r="B730" s="1640"/>
      <c r="C730" s="1609"/>
      <c r="D730" s="710" t="s">
        <v>15</v>
      </c>
      <c r="E730" s="1301"/>
      <c r="F730" s="1304"/>
      <c r="G730" s="850">
        <f t="shared" si="251"/>
        <v>7</v>
      </c>
      <c r="H730" s="402">
        <f t="shared" si="253"/>
        <v>0</v>
      </c>
      <c r="I730" s="319"/>
      <c r="J730" s="319"/>
      <c r="K730" s="319"/>
      <c r="L730" s="338"/>
      <c r="M730" s="905">
        <f t="shared" si="248"/>
        <v>7</v>
      </c>
      <c r="N730" s="1090">
        <v>7</v>
      </c>
      <c r="O730" s="1090"/>
      <c r="P730" s="1090"/>
      <c r="Q730" s="1090"/>
      <c r="R730" s="1090"/>
      <c r="S730" s="1090">
        <v>1</v>
      </c>
      <c r="T730" s="1090"/>
      <c r="U730" s="1090"/>
      <c r="V730" s="1090">
        <v>6</v>
      </c>
      <c r="W730" s="1090"/>
      <c r="X730" s="1090"/>
      <c r="Y730" s="1090">
        <v>6</v>
      </c>
      <c r="Z730" s="1090">
        <v>1</v>
      </c>
      <c r="AA730" s="1091"/>
      <c r="AB730" s="1091"/>
      <c r="AC730" s="1091"/>
      <c r="AD730" s="1091"/>
      <c r="AE730" s="1091">
        <v>6</v>
      </c>
      <c r="AF730" s="1091"/>
      <c r="AG730" s="1091">
        <v>43.7</v>
      </c>
      <c r="AH730" s="1091">
        <v>18.5</v>
      </c>
      <c r="AI730" s="695">
        <v>110.7</v>
      </c>
      <c r="AJ730" s="694">
        <f>SUM(AQ730:AU730)</f>
        <v>7</v>
      </c>
      <c r="AK730" s="327" t="s">
        <v>98</v>
      </c>
      <c r="AL730" s="328" t="s">
        <v>98</v>
      </c>
      <c r="AM730" s="329" t="s">
        <v>98</v>
      </c>
      <c r="AN730" s="330" t="s">
        <v>97</v>
      </c>
      <c r="AO730" s="328" t="s">
        <v>97</v>
      </c>
      <c r="AP730" s="329" t="s">
        <v>97</v>
      </c>
      <c r="AQ730" s="330"/>
      <c r="AR730" s="328">
        <v>1</v>
      </c>
      <c r="AS730" s="328">
        <v>2</v>
      </c>
      <c r="AT730" s="328">
        <v>4</v>
      </c>
      <c r="AU730" s="329"/>
      <c r="AV730" s="152">
        <f t="shared" si="254"/>
        <v>0</v>
      </c>
      <c r="AW730" s="167"/>
      <c r="AX730" s="167"/>
      <c r="AY730" s="167"/>
      <c r="AZ730" s="167"/>
      <c r="BA730" s="167"/>
      <c r="BB730" s="167"/>
      <c r="BC730" s="167"/>
      <c r="BD730" s="167"/>
      <c r="BE730" s="130"/>
    </row>
    <row r="731" spans="1:57" ht="32.25" thickBot="1" x14ac:dyDescent="0.3">
      <c r="A731" s="1346"/>
      <c r="B731" s="1642"/>
      <c r="C731" s="1620"/>
      <c r="D731" s="711" t="s">
        <v>491</v>
      </c>
      <c r="E731" s="1302"/>
      <c r="F731" s="1305"/>
      <c r="G731" s="851">
        <f t="shared" si="251"/>
        <v>0</v>
      </c>
      <c r="H731" s="160">
        <f t="shared" si="253"/>
        <v>0</v>
      </c>
      <c r="I731" s="92"/>
      <c r="J731" s="92"/>
      <c r="K731" s="92"/>
      <c r="L731" s="101"/>
      <c r="M731" s="210">
        <f t="shared" si="248"/>
        <v>0</v>
      </c>
      <c r="N731" s="1100"/>
      <c r="O731" s="1100"/>
      <c r="P731" s="1100"/>
      <c r="Q731" s="1100"/>
      <c r="R731" s="1101"/>
      <c r="S731" s="1103"/>
      <c r="T731" s="1103"/>
      <c r="U731" s="1103"/>
      <c r="V731" s="1100"/>
      <c r="W731" s="1100"/>
      <c r="X731" s="1101"/>
      <c r="Y731" s="1104"/>
      <c r="Z731" s="1101"/>
      <c r="AA731" s="1102"/>
      <c r="AB731" s="1105"/>
      <c r="AC731" s="1105"/>
      <c r="AD731" s="1105"/>
      <c r="AE731" s="1105"/>
      <c r="AF731" s="1106"/>
      <c r="AG731" s="1102"/>
      <c r="AH731" s="1079"/>
      <c r="AI731" s="267"/>
      <c r="AJ731" s="170">
        <f>SUM(AQ731:AU731)</f>
        <v>0</v>
      </c>
      <c r="AK731" s="345" t="s">
        <v>97</v>
      </c>
      <c r="AL731" s="97" t="s">
        <v>97</v>
      </c>
      <c r="AM731" s="98" t="s">
        <v>97</v>
      </c>
      <c r="AN731" s="99" t="s">
        <v>97</v>
      </c>
      <c r="AO731" s="97" t="s">
        <v>98</v>
      </c>
      <c r="AP731" s="98" t="s">
        <v>98</v>
      </c>
      <c r="AQ731" s="100"/>
      <c r="AR731" s="92"/>
      <c r="AS731" s="92"/>
      <c r="AT731" s="92"/>
      <c r="AU731" s="93"/>
      <c r="AV731" s="171">
        <f t="shared" si="254"/>
        <v>0</v>
      </c>
      <c r="AW731" s="128"/>
      <c r="AX731" s="128"/>
      <c r="AY731" s="128"/>
      <c r="AZ731" s="128"/>
      <c r="BA731" s="128"/>
      <c r="BB731" s="128"/>
      <c r="BC731" s="128"/>
      <c r="BD731" s="128"/>
      <c r="BE731" s="129"/>
    </row>
    <row r="732" spans="1:57" ht="32.25" thickBot="1" x14ac:dyDescent="0.3">
      <c r="A732" s="1346"/>
      <c r="B732" s="1639" t="s">
        <v>254</v>
      </c>
      <c r="C732" s="1608" t="s">
        <v>458</v>
      </c>
      <c r="D732" s="709" t="s">
        <v>485</v>
      </c>
      <c r="E732" s="1300">
        <v>47</v>
      </c>
      <c r="F732" s="1303">
        <f>E732-SUM(M732:M736)</f>
        <v>5</v>
      </c>
      <c r="G732" s="852">
        <f t="shared" si="251"/>
        <v>0</v>
      </c>
      <c r="H732" s="147">
        <f t="shared" si="253"/>
        <v>0</v>
      </c>
      <c r="I732" s="72"/>
      <c r="J732" s="72"/>
      <c r="K732" s="72"/>
      <c r="L732" s="75"/>
      <c r="M732" s="590">
        <f t="shared" si="248"/>
        <v>0</v>
      </c>
      <c r="N732" s="1044"/>
      <c r="O732" s="1044"/>
      <c r="P732" s="1044"/>
      <c r="Q732" s="1044"/>
      <c r="R732" s="1026"/>
      <c r="S732" s="1051"/>
      <c r="T732" s="1051"/>
      <c r="U732" s="1051"/>
      <c r="V732" s="1020"/>
      <c r="W732" s="1020"/>
      <c r="X732" s="1024"/>
      <c r="Y732" s="1022"/>
      <c r="Z732" s="1024"/>
      <c r="AA732" s="1045"/>
      <c r="AB732" s="835"/>
      <c r="AC732" s="835"/>
      <c r="AD732" s="835"/>
      <c r="AE732" s="835"/>
      <c r="AF732" s="836"/>
      <c r="AG732" s="1045"/>
      <c r="AH732" s="1046"/>
      <c r="AI732" s="143"/>
      <c r="AJ732" s="151">
        <f>SUM(AN732:AP732)</f>
        <v>0</v>
      </c>
      <c r="AK732" s="76" t="s">
        <v>97</v>
      </c>
      <c r="AL732" s="77" t="s">
        <v>97</v>
      </c>
      <c r="AM732" s="78" t="s">
        <v>97</v>
      </c>
      <c r="AN732" s="74"/>
      <c r="AO732" s="72"/>
      <c r="AP732" s="73"/>
      <c r="AQ732" s="79" t="s">
        <v>97</v>
      </c>
      <c r="AR732" s="77" t="s">
        <v>97</v>
      </c>
      <c r="AS732" s="77" t="s">
        <v>97</v>
      </c>
      <c r="AT732" s="77" t="s">
        <v>97</v>
      </c>
      <c r="AU732" s="78" t="s">
        <v>97</v>
      </c>
      <c r="AV732" s="152">
        <f t="shared" si="254"/>
        <v>0</v>
      </c>
      <c r="AW732" s="120"/>
      <c r="AX732" s="120"/>
      <c r="AY732" s="120"/>
      <c r="AZ732" s="120"/>
      <c r="BA732" s="120"/>
      <c r="BB732" s="120"/>
      <c r="BC732" s="120"/>
      <c r="BD732" s="120"/>
      <c r="BE732" s="121"/>
    </row>
    <row r="733" spans="1:57" ht="48" thickBot="1" x14ac:dyDescent="0.3">
      <c r="A733" s="1346"/>
      <c r="B733" s="1640"/>
      <c r="C733" s="1609"/>
      <c r="D733" s="710" t="s">
        <v>490</v>
      </c>
      <c r="E733" s="1301"/>
      <c r="F733" s="1304"/>
      <c r="G733" s="850">
        <f t="shared" si="251"/>
        <v>0</v>
      </c>
      <c r="H733" s="402">
        <f t="shared" si="253"/>
        <v>0</v>
      </c>
      <c r="I733" s="319"/>
      <c r="J733" s="319"/>
      <c r="K733" s="319"/>
      <c r="L733" s="338"/>
      <c r="M733" s="750">
        <f t="shared" si="248"/>
        <v>0</v>
      </c>
      <c r="N733" s="1030"/>
      <c r="O733" s="1030"/>
      <c r="P733" s="1030"/>
      <c r="Q733" s="1030"/>
      <c r="R733" s="1034"/>
      <c r="S733" s="1025"/>
      <c r="T733" s="1025"/>
      <c r="U733" s="1025"/>
      <c r="V733" s="1044"/>
      <c r="W733" s="1044"/>
      <c r="X733" s="1026"/>
      <c r="Y733" s="1047"/>
      <c r="Z733" s="1026"/>
      <c r="AA733" s="1027"/>
      <c r="AB733" s="1028"/>
      <c r="AC733" s="1028"/>
      <c r="AD733" s="1028"/>
      <c r="AE733" s="1028"/>
      <c r="AF733" s="1029"/>
      <c r="AG733" s="1019"/>
      <c r="AH733" s="1048"/>
      <c r="AI733" s="337"/>
      <c r="AJ733" s="390">
        <f>SUM(AN733:AP733)</f>
        <v>0</v>
      </c>
      <c r="AK733" s="327" t="s">
        <v>98</v>
      </c>
      <c r="AL733" s="328" t="s">
        <v>98</v>
      </c>
      <c r="AM733" s="329" t="s">
        <v>98</v>
      </c>
      <c r="AN733" s="330"/>
      <c r="AO733" s="328"/>
      <c r="AP733" s="329"/>
      <c r="AQ733" s="330" t="s">
        <v>97</v>
      </c>
      <c r="AR733" s="328" t="s">
        <v>97</v>
      </c>
      <c r="AS733" s="328" t="s">
        <v>97</v>
      </c>
      <c r="AT733" s="328" t="s">
        <v>97</v>
      </c>
      <c r="AU733" s="329" t="s">
        <v>97</v>
      </c>
      <c r="AV733" s="152">
        <f t="shared" si="254"/>
        <v>0</v>
      </c>
      <c r="AW733" s="167"/>
      <c r="AX733" s="167"/>
      <c r="AY733" s="167"/>
      <c r="AZ733" s="167"/>
      <c r="BA733" s="167"/>
      <c r="BB733" s="167"/>
      <c r="BC733" s="167"/>
      <c r="BD733" s="167"/>
      <c r="BE733" s="130"/>
    </row>
    <row r="734" spans="1:57" ht="32.25" thickBot="1" x14ac:dyDescent="0.3">
      <c r="A734" s="1346"/>
      <c r="B734" s="1640"/>
      <c r="C734" s="1609"/>
      <c r="D734" s="710" t="s">
        <v>486</v>
      </c>
      <c r="E734" s="1301"/>
      <c r="F734" s="1304"/>
      <c r="G734" s="850">
        <f t="shared" si="251"/>
        <v>0</v>
      </c>
      <c r="H734" s="402">
        <f t="shared" si="253"/>
        <v>0</v>
      </c>
      <c r="I734" s="319"/>
      <c r="J734" s="319"/>
      <c r="K734" s="319"/>
      <c r="L734" s="338"/>
      <c r="M734" s="750">
        <f t="shared" si="248"/>
        <v>0</v>
      </c>
      <c r="N734" s="1036"/>
      <c r="O734" s="1036"/>
      <c r="P734" s="1036"/>
      <c r="Q734" s="1036"/>
      <c r="R734" s="1054"/>
      <c r="S734" s="1093"/>
      <c r="T734" s="1093"/>
      <c r="U734" s="1093"/>
      <c r="V734" s="1094"/>
      <c r="W734" s="1094"/>
      <c r="X734" s="1095"/>
      <c r="Y734" s="1096"/>
      <c r="Z734" s="1095"/>
      <c r="AA734" s="1097"/>
      <c r="AB734" s="1098"/>
      <c r="AC734" s="1098"/>
      <c r="AD734" s="1098"/>
      <c r="AE734" s="1098"/>
      <c r="AF734" s="1099"/>
      <c r="AG734" s="1042"/>
      <c r="AH734" s="1057"/>
      <c r="AI734" s="831"/>
      <c r="AJ734" s="390">
        <f>SUM(AK734:AM734)</f>
        <v>0</v>
      </c>
      <c r="AK734" s="327"/>
      <c r="AL734" s="328"/>
      <c r="AM734" s="329"/>
      <c r="AN734" s="330" t="s">
        <v>97</v>
      </c>
      <c r="AO734" s="328" t="s">
        <v>97</v>
      </c>
      <c r="AP734" s="329" t="s">
        <v>97</v>
      </c>
      <c r="AQ734" s="330" t="s">
        <v>97</v>
      </c>
      <c r="AR734" s="328" t="s">
        <v>97</v>
      </c>
      <c r="AS734" s="328" t="s">
        <v>97</v>
      </c>
      <c r="AT734" s="328" t="s">
        <v>97</v>
      </c>
      <c r="AU734" s="329" t="s">
        <v>97</v>
      </c>
      <c r="AV734" s="152">
        <f t="shared" si="254"/>
        <v>0</v>
      </c>
      <c r="AW734" s="192"/>
      <c r="AX734" s="192"/>
      <c r="AY734" s="192"/>
      <c r="AZ734" s="192"/>
      <c r="BA734" s="192"/>
      <c r="BB734" s="192"/>
      <c r="BC734" s="192"/>
      <c r="BD734" s="192"/>
      <c r="BE734" s="193"/>
    </row>
    <row r="735" spans="1:57" ht="32.25" thickBot="1" x14ac:dyDescent="0.3">
      <c r="A735" s="1346"/>
      <c r="B735" s="1640"/>
      <c r="C735" s="1609"/>
      <c r="D735" s="710" t="s">
        <v>15</v>
      </c>
      <c r="E735" s="1301"/>
      <c r="F735" s="1304"/>
      <c r="G735" s="850">
        <f t="shared" si="251"/>
        <v>46</v>
      </c>
      <c r="H735" s="402">
        <f t="shared" si="253"/>
        <v>3</v>
      </c>
      <c r="I735" s="319"/>
      <c r="J735" s="319"/>
      <c r="K735" s="319">
        <v>3</v>
      </c>
      <c r="L735" s="338"/>
      <c r="M735" s="905">
        <f t="shared" si="248"/>
        <v>42</v>
      </c>
      <c r="N735" s="1090"/>
      <c r="O735" s="1090"/>
      <c r="P735" s="1090"/>
      <c r="Q735" s="1090"/>
      <c r="R735" s="1090">
        <v>42</v>
      </c>
      <c r="S735" s="1090"/>
      <c r="T735" s="1090"/>
      <c r="U735" s="1090"/>
      <c r="V735" s="1090">
        <v>42</v>
      </c>
      <c r="W735" s="1090"/>
      <c r="X735" s="1090"/>
      <c r="Y735" s="1090">
        <v>40</v>
      </c>
      <c r="Z735" s="1090">
        <v>2</v>
      </c>
      <c r="AA735" s="1091"/>
      <c r="AB735" s="1091">
        <v>2</v>
      </c>
      <c r="AC735" s="1091">
        <v>2</v>
      </c>
      <c r="AD735" s="1091">
        <v>4</v>
      </c>
      <c r="AE735" s="1091">
        <v>39</v>
      </c>
      <c r="AF735" s="1091">
        <v>3</v>
      </c>
      <c r="AG735" s="1091">
        <v>41.71</v>
      </c>
      <c r="AH735" s="1091">
        <v>21.04</v>
      </c>
      <c r="AI735" s="695">
        <v>83.45</v>
      </c>
      <c r="AJ735" s="694">
        <f>SUM(AQ735:AU735)</f>
        <v>42</v>
      </c>
      <c r="AK735" s="327" t="s">
        <v>98</v>
      </c>
      <c r="AL735" s="328" t="s">
        <v>98</v>
      </c>
      <c r="AM735" s="329" t="s">
        <v>98</v>
      </c>
      <c r="AN735" s="330" t="s">
        <v>97</v>
      </c>
      <c r="AO735" s="328" t="s">
        <v>97</v>
      </c>
      <c r="AP735" s="329" t="s">
        <v>97</v>
      </c>
      <c r="AQ735" s="330">
        <v>5</v>
      </c>
      <c r="AR735" s="328">
        <v>16</v>
      </c>
      <c r="AS735" s="328">
        <v>21</v>
      </c>
      <c r="AT735" s="328"/>
      <c r="AU735" s="329"/>
      <c r="AV735" s="898">
        <f t="shared" si="254"/>
        <v>4</v>
      </c>
      <c r="AW735" s="760"/>
      <c r="AX735" s="760"/>
      <c r="AY735" s="760"/>
      <c r="AZ735" s="760"/>
      <c r="BA735" s="760">
        <v>1</v>
      </c>
      <c r="BB735" s="760"/>
      <c r="BC735" s="760"/>
      <c r="BD735" s="760">
        <v>3</v>
      </c>
      <c r="BE735" s="760"/>
    </row>
    <row r="736" spans="1:57" ht="32.25" thickBot="1" x14ac:dyDescent="0.3">
      <c r="A736" s="1346"/>
      <c r="B736" s="1642"/>
      <c r="C736" s="1620"/>
      <c r="D736" s="711" t="s">
        <v>491</v>
      </c>
      <c r="E736" s="1302"/>
      <c r="F736" s="1305"/>
      <c r="G736" s="851">
        <f t="shared" si="251"/>
        <v>0</v>
      </c>
      <c r="H736" s="160">
        <f t="shared" si="253"/>
        <v>0</v>
      </c>
      <c r="I736" s="92"/>
      <c r="J736" s="92"/>
      <c r="K736" s="92"/>
      <c r="L736" s="101"/>
      <c r="M736" s="210">
        <f t="shared" si="248"/>
        <v>0</v>
      </c>
      <c r="N736" s="1100"/>
      <c r="O736" s="1100"/>
      <c r="P736" s="1100"/>
      <c r="Q736" s="1100"/>
      <c r="R736" s="1101"/>
      <c r="S736" s="1103"/>
      <c r="T736" s="1103"/>
      <c r="U736" s="1103"/>
      <c r="V736" s="1100"/>
      <c r="W736" s="1100"/>
      <c r="X736" s="1101"/>
      <c r="Y736" s="1104"/>
      <c r="Z736" s="1101"/>
      <c r="AA736" s="1102"/>
      <c r="AB736" s="1105"/>
      <c r="AC736" s="1105"/>
      <c r="AD736" s="1105"/>
      <c r="AE736" s="1105"/>
      <c r="AF736" s="1106"/>
      <c r="AG736" s="1102"/>
      <c r="AH736" s="1079"/>
      <c r="AI736" s="267"/>
      <c r="AJ736" s="170">
        <f>SUM(AQ736:AU736)</f>
        <v>0</v>
      </c>
      <c r="AK736" s="345" t="s">
        <v>97</v>
      </c>
      <c r="AL736" s="97" t="s">
        <v>97</v>
      </c>
      <c r="AM736" s="98" t="s">
        <v>97</v>
      </c>
      <c r="AN736" s="99" t="s">
        <v>97</v>
      </c>
      <c r="AO736" s="97" t="s">
        <v>98</v>
      </c>
      <c r="AP736" s="98" t="s">
        <v>98</v>
      </c>
      <c r="AQ736" s="100"/>
      <c r="AR736" s="92"/>
      <c r="AS736" s="92"/>
      <c r="AT736" s="92"/>
      <c r="AU736" s="93"/>
      <c r="AV736" s="171">
        <f t="shared" si="254"/>
        <v>0</v>
      </c>
      <c r="AW736" s="906"/>
      <c r="AX736" s="906"/>
      <c r="AY736" s="906"/>
      <c r="AZ736" s="906"/>
      <c r="BA736" s="906"/>
      <c r="BB736" s="906"/>
      <c r="BC736" s="906"/>
      <c r="BD736" s="906"/>
      <c r="BE736" s="907"/>
    </row>
    <row r="737" spans="1:57" ht="31.9" customHeight="1" thickBot="1" x14ac:dyDescent="0.3">
      <c r="A737" s="1346"/>
      <c r="B737" s="1639" t="s">
        <v>747</v>
      </c>
      <c r="C737" s="1608" t="s">
        <v>748</v>
      </c>
      <c r="D737" s="709" t="s">
        <v>485</v>
      </c>
      <c r="E737" s="1300">
        <v>1</v>
      </c>
      <c r="F737" s="1303">
        <f>E737-SUM(M737:M741)</f>
        <v>0</v>
      </c>
      <c r="G737" s="852">
        <f t="shared" si="251"/>
        <v>0</v>
      </c>
      <c r="H737" s="147">
        <f t="shared" si="253"/>
        <v>0</v>
      </c>
      <c r="I737" s="72"/>
      <c r="J737" s="72"/>
      <c r="K737" s="72"/>
      <c r="L737" s="75"/>
      <c r="M737" s="199">
        <f t="shared" si="248"/>
        <v>0</v>
      </c>
      <c r="N737" s="1020"/>
      <c r="O737" s="1020"/>
      <c r="P737" s="1020"/>
      <c r="Q737" s="1020"/>
      <c r="R737" s="1024"/>
      <c r="S737" s="1051"/>
      <c r="T737" s="1051"/>
      <c r="U737" s="1051"/>
      <c r="V737" s="1020"/>
      <c r="W737" s="1020"/>
      <c r="X737" s="1024"/>
      <c r="Y737" s="1022"/>
      <c r="Z737" s="1024"/>
      <c r="AA737" s="1045"/>
      <c r="AB737" s="835"/>
      <c r="AC737" s="835"/>
      <c r="AD737" s="835"/>
      <c r="AE737" s="835"/>
      <c r="AF737" s="836"/>
      <c r="AG737" s="1045"/>
      <c r="AH737" s="1046"/>
      <c r="AI737" s="143"/>
      <c r="AJ737" s="151">
        <f>SUM(AN737:AP737)</f>
        <v>0</v>
      </c>
      <c r="AK737" s="76" t="s">
        <v>97</v>
      </c>
      <c r="AL737" s="77" t="s">
        <v>97</v>
      </c>
      <c r="AM737" s="78" t="s">
        <v>97</v>
      </c>
      <c r="AN737" s="74"/>
      <c r="AO737" s="72"/>
      <c r="AP737" s="73"/>
      <c r="AQ737" s="79" t="s">
        <v>97</v>
      </c>
      <c r="AR737" s="77" t="s">
        <v>97</v>
      </c>
      <c r="AS737" s="77" t="s">
        <v>97</v>
      </c>
      <c r="AT737" s="77" t="s">
        <v>97</v>
      </c>
      <c r="AU737" s="78" t="s">
        <v>97</v>
      </c>
      <c r="AV737" s="152">
        <f t="shared" si="254"/>
        <v>0</v>
      </c>
      <c r="AW737" s="120"/>
      <c r="AX737" s="120"/>
      <c r="AY737" s="120"/>
      <c r="AZ737" s="120"/>
      <c r="BA737" s="120"/>
      <c r="BB737" s="120"/>
      <c r="BC737" s="120"/>
      <c r="BD737" s="120"/>
      <c r="BE737" s="121"/>
    </row>
    <row r="738" spans="1:57" ht="48" thickBot="1" x14ac:dyDescent="0.3">
      <c r="A738" s="1346"/>
      <c r="B738" s="1640"/>
      <c r="C738" s="1609"/>
      <c r="D738" s="710" t="s">
        <v>490</v>
      </c>
      <c r="E738" s="1301"/>
      <c r="F738" s="1304"/>
      <c r="G738" s="850">
        <f t="shared" si="251"/>
        <v>0</v>
      </c>
      <c r="H738" s="402">
        <f t="shared" si="253"/>
        <v>0</v>
      </c>
      <c r="I738" s="319"/>
      <c r="J738" s="319"/>
      <c r="K738" s="319"/>
      <c r="L738" s="338"/>
      <c r="M738" s="750">
        <f t="shared" si="248"/>
        <v>0</v>
      </c>
      <c r="N738" s="1030"/>
      <c r="O738" s="1030"/>
      <c r="P738" s="1030"/>
      <c r="Q738" s="1030"/>
      <c r="R738" s="1034"/>
      <c r="S738" s="1025"/>
      <c r="T738" s="1025"/>
      <c r="U738" s="1025"/>
      <c r="V738" s="1044"/>
      <c r="W738" s="1044"/>
      <c r="X738" s="1026"/>
      <c r="Y738" s="1047"/>
      <c r="Z738" s="1026"/>
      <c r="AA738" s="1027"/>
      <c r="AB738" s="1028"/>
      <c r="AC738" s="1028"/>
      <c r="AD738" s="1028"/>
      <c r="AE738" s="1028"/>
      <c r="AF738" s="1029"/>
      <c r="AG738" s="1019"/>
      <c r="AH738" s="1048"/>
      <c r="AI738" s="337"/>
      <c r="AJ738" s="390">
        <f>SUM(AN738:AP738)</f>
        <v>0</v>
      </c>
      <c r="AK738" s="327" t="s">
        <v>98</v>
      </c>
      <c r="AL738" s="328" t="s">
        <v>98</v>
      </c>
      <c r="AM738" s="329" t="s">
        <v>98</v>
      </c>
      <c r="AN738" s="330"/>
      <c r="AO738" s="328"/>
      <c r="AP738" s="329"/>
      <c r="AQ738" s="330" t="s">
        <v>97</v>
      </c>
      <c r="AR738" s="328" t="s">
        <v>97</v>
      </c>
      <c r="AS738" s="328" t="s">
        <v>97</v>
      </c>
      <c r="AT738" s="328" t="s">
        <v>97</v>
      </c>
      <c r="AU738" s="329" t="s">
        <v>97</v>
      </c>
      <c r="AV738" s="152">
        <f t="shared" si="254"/>
        <v>0</v>
      </c>
      <c r="AW738" s="167"/>
      <c r="AX738" s="167"/>
      <c r="AY738" s="167"/>
      <c r="AZ738" s="167"/>
      <c r="BA738" s="167"/>
      <c r="BB738" s="167"/>
      <c r="BC738" s="167"/>
      <c r="BD738" s="167"/>
      <c r="BE738" s="130"/>
    </row>
    <row r="739" spans="1:57" ht="32.25" thickBot="1" x14ac:dyDescent="0.3">
      <c r="A739" s="1346"/>
      <c r="B739" s="1640"/>
      <c r="C739" s="1609"/>
      <c r="D739" s="710" t="s">
        <v>486</v>
      </c>
      <c r="E739" s="1301"/>
      <c r="F739" s="1304"/>
      <c r="G739" s="850">
        <f t="shared" si="251"/>
        <v>0</v>
      </c>
      <c r="H739" s="402">
        <f t="shared" si="253"/>
        <v>0</v>
      </c>
      <c r="I739" s="319"/>
      <c r="J739" s="319"/>
      <c r="K739" s="319"/>
      <c r="L739" s="338"/>
      <c r="M739" s="750">
        <f t="shared" si="248"/>
        <v>0</v>
      </c>
      <c r="N739" s="1030"/>
      <c r="O739" s="1030"/>
      <c r="P739" s="1030"/>
      <c r="Q739" s="1030"/>
      <c r="R739" s="1034"/>
      <c r="S739" s="1025"/>
      <c r="T739" s="1025"/>
      <c r="U739" s="1025"/>
      <c r="V739" s="1044"/>
      <c r="W739" s="1044"/>
      <c r="X739" s="1026"/>
      <c r="Y739" s="1047"/>
      <c r="Z739" s="1026"/>
      <c r="AA739" s="1027"/>
      <c r="AB739" s="1028"/>
      <c r="AC739" s="1028"/>
      <c r="AD739" s="1028"/>
      <c r="AE739" s="1028"/>
      <c r="AF739" s="1029"/>
      <c r="AG739" s="1019"/>
      <c r="AH739" s="1048"/>
      <c r="AI739" s="337"/>
      <c r="AJ739" s="390">
        <f>SUM(AK739:AM739)</f>
        <v>0</v>
      </c>
      <c r="AK739" s="327"/>
      <c r="AL739" s="328"/>
      <c r="AM739" s="329"/>
      <c r="AN739" s="330" t="s">
        <v>97</v>
      </c>
      <c r="AO739" s="328" t="s">
        <v>97</v>
      </c>
      <c r="AP739" s="329" t="s">
        <v>97</v>
      </c>
      <c r="AQ739" s="330" t="s">
        <v>97</v>
      </c>
      <c r="AR739" s="328" t="s">
        <v>97</v>
      </c>
      <c r="AS739" s="328" t="s">
        <v>97</v>
      </c>
      <c r="AT739" s="328" t="s">
        <v>97</v>
      </c>
      <c r="AU739" s="329" t="s">
        <v>97</v>
      </c>
      <c r="AV739" s="152">
        <f t="shared" si="254"/>
        <v>0</v>
      </c>
      <c r="AW739" s="167"/>
      <c r="AX739" s="167"/>
      <c r="AY739" s="167"/>
      <c r="AZ739" s="167"/>
      <c r="BA739" s="167"/>
      <c r="BB739" s="167"/>
      <c r="BC739" s="167"/>
      <c r="BD739" s="167"/>
      <c r="BE739" s="130"/>
    </row>
    <row r="740" spans="1:57" ht="32.25" thickBot="1" x14ac:dyDescent="0.3">
      <c r="A740" s="1346"/>
      <c r="B740" s="1640"/>
      <c r="C740" s="1609"/>
      <c r="D740" s="710" t="s">
        <v>15</v>
      </c>
      <c r="E740" s="1301"/>
      <c r="F740" s="1304"/>
      <c r="G740" s="850">
        <f t="shared" si="251"/>
        <v>1</v>
      </c>
      <c r="H740" s="402">
        <f t="shared" si="253"/>
        <v>0</v>
      </c>
      <c r="I740" s="319"/>
      <c r="J740" s="319"/>
      <c r="K740" s="319"/>
      <c r="L740" s="338"/>
      <c r="M740" s="750">
        <f t="shared" si="248"/>
        <v>1</v>
      </c>
      <c r="N740" s="1107">
        <v>1</v>
      </c>
      <c r="O740" s="1107"/>
      <c r="P740" s="1107"/>
      <c r="Q740" s="1107"/>
      <c r="R740" s="1108"/>
      <c r="S740" s="1109"/>
      <c r="T740" s="1107"/>
      <c r="U740" s="1107"/>
      <c r="V740" s="1107">
        <v>1</v>
      </c>
      <c r="W740" s="1107"/>
      <c r="X740" s="1110"/>
      <c r="Y740" s="1111">
        <v>1</v>
      </c>
      <c r="Z740" s="1112"/>
      <c r="AA740" s="1027"/>
      <c r="AB740" s="1028"/>
      <c r="AC740" s="1028"/>
      <c r="AD740" s="1028"/>
      <c r="AE740" s="1028">
        <v>1</v>
      </c>
      <c r="AF740" s="1029"/>
      <c r="AG740" s="1019">
        <v>42</v>
      </c>
      <c r="AH740" s="838">
        <v>14</v>
      </c>
      <c r="AI740" s="325">
        <v>90</v>
      </c>
      <c r="AJ740" s="390">
        <f>SUM(AQ740:AU740)</f>
        <v>1</v>
      </c>
      <c r="AK740" s="327" t="s">
        <v>98</v>
      </c>
      <c r="AL740" s="328" t="s">
        <v>98</v>
      </c>
      <c r="AM740" s="329" t="s">
        <v>98</v>
      </c>
      <c r="AN740" s="330" t="s">
        <v>97</v>
      </c>
      <c r="AO740" s="328" t="s">
        <v>97</v>
      </c>
      <c r="AP740" s="329" t="s">
        <v>97</v>
      </c>
      <c r="AQ740" s="330"/>
      <c r="AR740" s="328"/>
      <c r="AS740" s="328">
        <v>1</v>
      </c>
      <c r="AT740" s="328"/>
      <c r="AU740" s="329"/>
      <c r="AV740" s="152">
        <f t="shared" si="254"/>
        <v>0</v>
      </c>
      <c r="AW740" s="167"/>
      <c r="AX740" s="167"/>
      <c r="AY740" s="167"/>
      <c r="AZ740" s="167"/>
      <c r="BA740" s="167"/>
      <c r="BB740" s="167"/>
      <c r="BC740" s="167"/>
      <c r="BD740" s="167"/>
      <c r="BE740" s="130"/>
    </row>
    <row r="741" spans="1:57" ht="32.25" thickBot="1" x14ac:dyDescent="0.3">
      <c r="A741" s="1346"/>
      <c r="B741" s="1642"/>
      <c r="C741" s="1620"/>
      <c r="D741" s="711" t="s">
        <v>491</v>
      </c>
      <c r="E741" s="1302"/>
      <c r="F741" s="1305"/>
      <c r="G741" s="851">
        <f t="shared" si="251"/>
        <v>0</v>
      </c>
      <c r="H741" s="160">
        <f t="shared" si="253"/>
        <v>0</v>
      </c>
      <c r="I741" s="92"/>
      <c r="J741" s="92"/>
      <c r="K741" s="92"/>
      <c r="L741" s="101"/>
      <c r="M741" s="210">
        <f t="shared" si="248"/>
        <v>0</v>
      </c>
      <c r="N741" s="1039"/>
      <c r="O741" s="1039"/>
      <c r="P741" s="1039"/>
      <c r="Q741" s="1039"/>
      <c r="R741" s="1040"/>
      <c r="S741" s="1052"/>
      <c r="T741" s="1052"/>
      <c r="U741" s="1052"/>
      <c r="V741" s="1039"/>
      <c r="W741" s="1039"/>
      <c r="X741" s="1040"/>
      <c r="Y741" s="1038"/>
      <c r="Z741" s="1040"/>
      <c r="AA741" s="1049"/>
      <c r="AB741" s="839"/>
      <c r="AC741" s="839"/>
      <c r="AD741" s="839"/>
      <c r="AE741" s="839"/>
      <c r="AF741" s="840"/>
      <c r="AG741" s="1049"/>
      <c r="AH741" s="1050"/>
      <c r="AI741" s="832"/>
      <c r="AJ741" s="170">
        <f>SUM(AQ741:AU741)</f>
        <v>0</v>
      </c>
      <c r="AK741" s="345" t="s">
        <v>97</v>
      </c>
      <c r="AL741" s="97" t="s">
        <v>97</v>
      </c>
      <c r="AM741" s="98" t="s">
        <v>97</v>
      </c>
      <c r="AN741" s="99" t="s">
        <v>97</v>
      </c>
      <c r="AO741" s="97" t="s">
        <v>98</v>
      </c>
      <c r="AP741" s="98" t="s">
        <v>98</v>
      </c>
      <c r="AQ741" s="100"/>
      <c r="AR741" s="92"/>
      <c r="AS741" s="92"/>
      <c r="AT741" s="92"/>
      <c r="AU741" s="93"/>
      <c r="AV741" s="171">
        <f t="shared" si="254"/>
        <v>0</v>
      </c>
      <c r="AW741" s="128"/>
      <c r="AX741" s="128"/>
      <c r="AY741" s="128"/>
      <c r="AZ741" s="128"/>
      <c r="BA741" s="128"/>
      <c r="BB741" s="128"/>
      <c r="BC741" s="128"/>
      <c r="BD741" s="128"/>
      <c r="BE741" s="129"/>
    </row>
    <row r="742" spans="1:57" ht="31.9" customHeight="1" thickBot="1" x14ac:dyDescent="0.3">
      <c r="A742" s="1346"/>
      <c r="B742" s="1639" t="s">
        <v>256</v>
      </c>
      <c r="C742" s="1608" t="s">
        <v>460</v>
      </c>
      <c r="D742" s="709" t="s">
        <v>485</v>
      </c>
      <c r="E742" s="1300">
        <v>160</v>
      </c>
      <c r="F742" s="1303">
        <f>E742-SUM(M742:M746)</f>
        <v>23</v>
      </c>
      <c r="G742" s="852">
        <f t="shared" si="251"/>
        <v>0</v>
      </c>
      <c r="H742" s="147">
        <f t="shared" si="253"/>
        <v>0</v>
      </c>
      <c r="I742" s="72"/>
      <c r="J742" s="72"/>
      <c r="K742" s="72"/>
      <c r="L742" s="75"/>
      <c r="M742" s="199">
        <f t="shared" si="248"/>
        <v>0</v>
      </c>
      <c r="N742" s="1020"/>
      <c r="O742" s="1020"/>
      <c r="P742" s="1020"/>
      <c r="Q742" s="1020"/>
      <c r="R742" s="1024"/>
      <c r="S742" s="1051"/>
      <c r="T742" s="1051"/>
      <c r="U742" s="1051"/>
      <c r="V742" s="1020"/>
      <c r="W742" s="1020"/>
      <c r="X742" s="1024"/>
      <c r="Y742" s="1022"/>
      <c r="Z742" s="1024"/>
      <c r="AA742" s="1045"/>
      <c r="AB742" s="835"/>
      <c r="AC742" s="835"/>
      <c r="AD742" s="835"/>
      <c r="AE742" s="835"/>
      <c r="AF742" s="836"/>
      <c r="AG742" s="1045"/>
      <c r="AH742" s="1046"/>
      <c r="AI742" s="143"/>
      <c r="AJ742" s="151">
        <f>SUM(AN742:AP742)</f>
        <v>0</v>
      </c>
      <c r="AK742" s="76" t="s">
        <v>97</v>
      </c>
      <c r="AL742" s="77" t="s">
        <v>97</v>
      </c>
      <c r="AM742" s="78" t="s">
        <v>97</v>
      </c>
      <c r="AN742" s="74"/>
      <c r="AO742" s="72"/>
      <c r="AP742" s="73"/>
      <c r="AQ742" s="79" t="s">
        <v>97</v>
      </c>
      <c r="AR742" s="77" t="s">
        <v>97</v>
      </c>
      <c r="AS742" s="77" t="s">
        <v>97</v>
      </c>
      <c r="AT742" s="77" t="s">
        <v>97</v>
      </c>
      <c r="AU742" s="78" t="s">
        <v>97</v>
      </c>
      <c r="AV742" s="152">
        <f t="shared" si="254"/>
        <v>0</v>
      </c>
      <c r="AW742" s="120"/>
      <c r="AX742" s="120"/>
      <c r="AY742" s="120"/>
      <c r="AZ742" s="120"/>
      <c r="BA742" s="120"/>
      <c r="BB742" s="120"/>
      <c r="BC742" s="120"/>
      <c r="BD742" s="120"/>
      <c r="BE742" s="121"/>
    </row>
    <row r="743" spans="1:57" ht="48" thickBot="1" x14ac:dyDescent="0.3">
      <c r="A743" s="1346"/>
      <c r="B743" s="1640"/>
      <c r="C743" s="1609"/>
      <c r="D743" s="710" t="s">
        <v>490</v>
      </c>
      <c r="E743" s="1301"/>
      <c r="F743" s="1304"/>
      <c r="G743" s="850">
        <f t="shared" si="251"/>
        <v>0</v>
      </c>
      <c r="H743" s="402">
        <f t="shared" si="253"/>
        <v>0</v>
      </c>
      <c r="I743" s="319"/>
      <c r="J743" s="319"/>
      <c r="K743" s="319"/>
      <c r="L743" s="338"/>
      <c r="M743" s="750">
        <f t="shared" si="248"/>
        <v>0</v>
      </c>
      <c r="N743" s="1030"/>
      <c r="O743" s="1030"/>
      <c r="P743" s="1030"/>
      <c r="Q743" s="1030"/>
      <c r="R743" s="1034"/>
      <c r="S743" s="1025"/>
      <c r="T743" s="1025"/>
      <c r="U743" s="1025"/>
      <c r="V743" s="1044"/>
      <c r="W743" s="1044"/>
      <c r="X743" s="1026"/>
      <c r="Y743" s="1047"/>
      <c r="Z743" s="1026"/>
      <c r="AA743" s="1027"/>
      <c r="AB743" s="1028"/>
      <c r="AC743" s="1028"/>
      <c r="AD743" s="1028"/>
      <c r="AE743" s="1028"/>
      <c r="AF743" s="1029"/>
      <c r="AG743" s="1019"/>
      <c r="AH743" s="1048"/>
      <c r="AI743" s="337"/>
      <c r="AJ743" s="390">
        <f>SUM(AN743:AP743)</f>
        <v>0</v>
      </c>
      <c r="AK743" s="327" t="s">
        <v>98</v>
      </c>
      <c r="AL743" s="328" t="s">
        <v>98</v>
      </c>
      <c r="AM743" s="329" t="s">
        <v>98</v>
      </c>
      <c r="AN743" s="330"/>
      <c r="AO743" s="328"/>
      <c r="AP743" s="329"/>
      <c r="AQ743" s="330" t="s">
        <v>97</v>
      </c>
      <c r="AR743" s="328" t="s">
        <v>97</v>
      </c>
      <c r="AS743" s="328" t="s">
        <v>97</v>
      </c>
      <c r="AT743" s="328" t="s">
        <v>97</v>
      </c>
      <c r="AU743" s="329" t="s">
        <v>97</v>
      </c>
      <c r="AV743" s="152">
        <f t="shared" si="254"/>
        <v>0</v>
      </c>
      <c r="AW743" s="167"/>
      <c r="AX743" s="167"/>
      <c r="AY743" s="167"/>
      <c r="AZ743" s="167"/>
      <c r="BA743" s="167"/>
      <c r="BB743" s="167"/>
      <c r="BC743" s="167"/>
      <c r="BD743" s="167"/>
      <c r="BE743" s="130"/>
    </row>
    <row r="744" spans="1:57" ht="32.25" thickBot="1" x14ac:dyDescent="0.3">
      <c r="A744" s="1346"/>
      <c r="B744" s="1640"/>
      <c r="C744" s="1609"/>
      <c r="D744" s="710" t="s">
        <v>486</v>
      </c>
      <c r="E744" s="1301"/>
      <c r="F744" s="1304"/>
      <c r="G744" s="850">
        <f t="shared" si="251"/>
        <v>0</v>
      </c>
      <c r="H744" s="402">
        <f t="shared" si="253"/>
        <v>0</v>
      </c>
      <c r="I744" s="319"/>
      <c r="J744" s="319"/>
      <c r="K744" s="319"/>
      <c r="L744" s="338"/>
      <c r="M744" s="750">
        <f t="shared" si="248"/>
        <v>0</v>
      </c>
      <c r="N744" s="1036"/>
      <c r="O744" s="1036"/>
      <c r="P744" s="1036"/>
      <c r="Q744" s="1036"/>
      <c r="R744" s="1054"/>
      <c r="S744" s="1093"/>
      <c r="T744" s="1093"/>
      <c r="U744" s="1093"/>
      <c r="V744" s="1094"/>
      <c r="W744" s="1094"/>
      <c r="X744" s="1095"/>
      <c r="Y744" s="1096"/>
      <c r="Z744" s="1095"/>
      <c r="AA744" s="1097"/>
      <c r="AB744" s="1098"/>
      <c r="AC744" s="1098"/>
      <c r="AD744" s="1098"/>
      <c r="AE744" s="1098"/>
      <c r="AF744" s="1099"/>
      <c r="AG744" s="1042"/>
      <c r="AH744" s="1057"/>
      <c r="AI744" s="831"/>
      <c r="AJ744" s="390">
        <f>SUM(AK744:AM744)</f>
        <v>0</v>
      </c>
      <c r="AK744" s="327"/>
      <c r="AL744" s="328"/>
      <c r="AM744" s="329"/>
      <c r="AN744" s="330" t="s">
        <v>97</v>
      </c>
      <c r="AO744" s="328" t="s">
        <v>97</v>
      </c>
      <c r="AP744" s="329" t="s">
        <v>97</v>
      </c>
      <c r="AQ744" s="330" t="s">
        <v>97</v>
      </c>
      <c r="AR744" s="328" t="s">
        <v>97</v>
      </c>
      <c r="AS744" s="328" t="s">
        <v>97</v>
      </c>
      <c r="AT744" s="328" t="s">
        <v>97</v>
      </c>
      <c r="AU744" s="329" t="s">
        <v>97</v>
      </c>
      <c r="AV744" s="152">
        <f t="shared" si="254"/>
        <v>0</v>
      </c>
      <c r="AW744" s="192"/>
      <c r="AX744" s="192"/>
      <c r="AY744" s="192"/>
      <c r="AZ744" s="192"/>
      <c r="BA744" s="192"/>
      <c r="BB744" s="192"/>
      <c r="BC744" s="192"/>
      <c r="BD744" s="192"/>
      <c r="BE744" s="193"/>
    </row>
    <row r="745" spans="1:57" ht="32.25" thickBot="1" x14ac:dyDescent="0.3">
      <c r="A745" s="1346"/>
      <c r="B745" s="1640"/>
      <c r="C745" s="1609"/>
      <c r="D745" s="710" t="s">
        <v>15</v>
      </c>
      <c r="E745" s="1301"/>
      <c r="F745" s="1304"/>
      <c r="G745" s="850">
        <f t="shared" si="251"/>
        <v>142</v>
      </c>
      <c r="H745" s="402">
        <f t="shared" si="253"/>
        <v>2</v>
      </c>
      <c r="I745" s="319">
        <v>1</v>
      </c>
      <c r="J745" s="319"/>
      <c r="K745" s="319">
        <v>1</v>
      </c>
      <c r="L745" s="338"/>
      <c r="M745" s="905">
        <f t="shared" si="248"/>
        <v>137</v>
      </c>
      <c r="N745" s="1090">
        <v>137</v>
      </c>
      <c r="O745" s="1090"/>
      <c r="P745" s="1090"/>
      <c r="Q745" s="1090"/>
      <c r="R745" s="1090"/>
      <c r="S745" s="1090">
        <v>30</v>
      </c>
      <c r="T745" s="1090"/>
      <c r="U745" s="1090"/>
      <c r="V745" s="1090">
        <v>107</v>
      </c>
      <c r="W745" s="1090"/>
      <c r="X745" s="1090"/>
      <c r="Y745" s="1090">
        <v>125</v>
      </c>
      <c r="Z745" s="1090">
        <v>12</v>
      </c>
      <c r="AA745" s="1091"/>
      <c r="AB745" s="1091">
        <v>24</v>
      </c>
      <c r="AC745" s="1091">
        <v>23</v>
      </c>
      <c r="AD745" s="1091">
        <v>16</v>
      </c>
      <c r="AE745" s="1091">
        <v>80</v>
      </c>
      <c r="AF745" s="1091">
        <v>1</v>
      </c>
      <c r="AG745" s="1091">
        <v>38.5</v>
      </c>
      <c r="AH745" s="1091">
        <v>15.8</v>
      </c>
      <c r="AI745" s="695">
        <v>87.7</v>
      </c>
      <c r="AJ745" s="694">
        <f>SUM(AQ745:AU745)</f>
        <v>137</v>
      </c>
      <c r="AK745" s="327" t="s">
        <v>98</v>
      </c>
      <c r="AL745" s="328" t="s">
        <v>98</v>
      </c>
      <c r="AM745" s="329" t="s">
        <v>98</v>
      </c>
      <c r="AN745" s="330" t="s">
        <v>97</v>
      </c>
      <c r="AO745" s="328" t="s">
        <v>97</v>
      </c>
      <c r="AP745" s="329" t="s">
        <v>97</v>
      </c>
      <c r="AQ745" s="330">
        <v>24</v>
      </c>
      <c r="AR745" s="328">
        <v>18</v>
      </c>
      <c r="AS745" s="328">
        <v>95</v>
      </c>
      <c r="AT745" s="328"/>
      <c r="AU745" s="329"/>
      <c r="AV745" s="898">
        <f t="shared" si="254"/>
        <v>5</v>
      </c>
      <c r="AW745" s="760"/>
      <c r="AX745" s="760"/>
      <c r="AY745" s="760"/>
      <c r="AZ745" s="760"/>
      <c r="BA745" s="760">
        <v>2</v>
      </c>
      <c r="BB745" s="760"/>
      <c r="BC745" s="760"/>
      <c r="BD745" s="760">
        <v>3</v>
      </c>
      <c r="BE745" s="760"/>
    </row>
    <row r="746" spans="1:57" ht="32.25" thickBot="1" x14ac:dyDescent="0.3">
      <c r="A746" s="1346"/>
      <c r="B746" s="1642"/>
      <c r="C746" s="1620"/>
      <c r="D746" s="711" t="s">
        <v>491</v>
      </c>
      <c r="E746" s="1302"/>
      <c r="F746" s="1305"/>
      <c r="G746" s="851">
        <f t="shared" si="251"/>
        <v>0</v>
      </c>
      <c r="H746" s="160">
        <f t="shared" si="253"/>
        <v>0</v>
      </c>
      <c r="I746" s="92"/>
      <c r="J746" s="92"/>
      <c r="K746" s="92"/>
      <c r="L746" s="101"/>
      <c r="M746" s="210">
        <f t="shared" si="248"/>
        <v>0</v>
      </c>
      <c r="N746" s="1100"/>
      <c r="O746" s="1100"/>
      <c r="P746" s="1100"/>
      <c r="Q746" s="1100"/>
      <c r="R746" s="1101"/>
      <c r="S746" s="1103"/>
      <c r="T746" s="1103"/>
      <c r="U746" s="1103"/>
      <c r="V746" s="1100"/>
      <c r="W746" s="1100"/>
      <c r="X746" s="1101"/>
      <c r="Y746" s="1104"/>
      <c r="Z746" s="1101"/>
      <c r="AA746" s="1102"/>
      <c r="AB746" s="1105"/>
      <c r="AC746" s="1105"/>
      <c r="AD746" s="1105"/>
      <c r="AE746" s="1105"/>
      <c r="AF746" s="1106"/>
      <c r="AG746" s="1102"/>
      <c r="AH746" s="1079"/>
      <c r="AI746" s="267"/>
      <c r="AJ746" s="170">
        <f>SUM(AQ746:AU746)</f>
        <v>0</v>
      </c>
      <c r="AK746" s="345" t="s">
        <v>97</v>
      </c>
      <c r="AL746" s="97" t="s">
        <v>97</v>
      </c>
      <c r="AM746" s="98" t="s">
        <v>97</v>
      </c>
      <c r="AN746" s="99" t="s">
        <v>97</v>
      </c>
      <c r="AO746" s="97" t="s">
        <v>98</v>
      </c>
      <c r="AP746" s="98" t="s">
        <v>98</v>
      </c>
      <c r="AQ746" s="100"/>
      <c r="AR746" s="92"/>
      <c r="AS746" s="92"/>
      <c r="AT746" s="92"/>
      <c r="AU746" s="93"/>
      <c r="AV746" s="171">
        <f t="shared" si="254"/>
        <v>0</v>
      </c>
      <c r="AW746" s="906"/>
      <c r="AX746" s="906"/>
      <c r="AY746" s="906"/>
      <c r="AZ746" s="906"/>
      <c r="BA746" s="906"/>
      <c r="BB746" s="906"/>
      <c r="BC746" s="906"/>
      <c r="BD746" s="906"/>
      <c r="BE746" s="907"/>
    </row>
    <row r="747" spans="1:57" ht="32.25" thickBot="1" x14ac:dyDescent="0.3">
      <c r="A747" s="1346"/>
      <c r="B747" s="1639" t="s">
        <v>749</v>
      </c>
      <c r="C747" s="1608" t="s">
        <v>461</v>
      </c>
      <c r="D747" s="709" t="s">
        <v>485</v>
      </c>
      <c r="E747" s="1300"/>
      <c r="F747" s="1303">
        <f>E747-SUM(M747:M751)</f>
        <v>-7</v>
      </c>
      <c r="G747" s="852">
        <f t="shared" si="251"/>
        <v>0</v>
      </c>
      <c r="H747" s="147">
        <f t="shared" si="253"/>
        <v>0</v>
      </c>
      <c r="I747" s="72"/>
      <c r="J747" s="72"/>
      <c r="K747" s="72"/>
      <c r="L747" s="75"/>
      <c r="M747" s="199">
        <f t="shared" si="248"/>
        <v>0</v>
      </c>
      <c r="N747" s="1020"/>
      <c r="O747" s="1020"/>
      <c r="P747" s="1020"/>
      <c r="Q747" s="1020"/>
      <c r="R747" s="1024"/>
      <c r="S747" s="1051"/>
      <c r="T747" s="1051"/>
      <c r="U747" s="1051"/>
      <c r="V747" s="1020"/>
      <c r="W747" s="1020"/>
      <c r="X747" s="1024"/>
      <c r="Y747" s="1022"/>
      <c r="Z747" s="1024"/>
      <c r="AA747" s="1045"/>
      <c r="AB747" s="835"/>
      <c r="AC747" s="835"/>
      <c r="AD747" s="835"/>
      <c r="AE747" s="835"/>
      <c r="AF747" s="836"/>
      <c r="AG747" s="1045"/>
      <c r="AH747" s="1046"/>
      <c r="AI747" s="143"/>
      <c r="AJ747" s="151">
        <f>SUM(AN747:AP747)</f>
        <v>0</v>
      </c>
      <c r="AK747" s="76" t="s">
        <v>97</v>
      </c>
      <c r="AL747" s="77" t="s">
        <v>97</v>
      </c>
      <c r="AM747" s="78" t="s">
        <v>97</v>
      </c>
      <c r="AN747" s="74"/>
      <c r="AO747" s="72"/>
      <c r="AP747" s="73"/>
      <c r="AQ747" s="79" t="s">
        <v>97</v>
      </c>
      <c r="AR747" s="77" t="s">
        <v>97</v>
      </c>
      <c r="AS747" s="77" t="s">
        <v>97</v>
      </c>
      <c r="AT747" s="77" t="s">
        <v>97</v>
      </c>
      <c r="AU747" s="78" t="s">
        <v>97</v>
      </c>
      <c r="AV747" s="152">
        <f t="shared" si="254"/>
        <v>0</v>
      </c>
      <c r="AW747" s="120"/>
      <c r="AX747" s="120"/>
      <c r="AY747" s="120"/>
      <c r="AZ747" s="120"/>
      <c r="BA747" s="120"/>
      <c r="BB747" s="120"/>
      <c r="BC747" s="120"/>
      <c r="BD747" s="120"/>
      <c r="BE747" s="121"/>
    </row>
    <row r="748" spans="1:57" ht="48" thickBot="1" x14ac:dyDescent="0.3">
      <c r="A748" s="1346"/>
      <c r="B748" s="1640"/>
      <c r="C748" s="1609"/>
      <c r="D748" s="710" t="s">
        <v>490</v>
      </c>
      <c r="E748" s="1301"/>
      <c r="F748" s="1304"/>
      <c r="G748" s="850">
        <f t="shared" si="251"/>
        <v>0</v>
      </c>
      <c r="H748" s="402">
        <f t="shared" si="253"/>
        <v>0</v>
      </c>
      <c r="I748" s="319"/>
      <c r="J748" s="319"/>
      <c r="K748" s="319"/>
      <c r="L748" s="338"/>
      <c r="M748" s="750">
        <f t="shared" si="248"/>
        <v>0</v>
      </c>
      <c r="N748" s="1030"/>
      <c r="O748" s="1030"/>
      <c r="P748" s="1030"/>
      <c r="Q748" s="1030"/>
      <c r="R748" s="1034"/>
      <c r="S748" s="1025"/>
      <c r="T748" s="1025"/>
      <c r="U748" s="1025"/>
      <c r="V748" s="1044"/>
      <c r="W748" s="1044"/>
      <c r="X748" s="1026"/>
      <c r="Y748" s="1047"/>
      <c r="Z748" s="1026"/>
      <c r="AA748" s="1027"/>
      <c r="AB748" s="1028"/>
      <c r="AC748" s="1028"/>
      <c r="AD748" s="1028"/>
      <c r="AE748" s="1028"/>
      <c r="AF748" s="1029"/>
      <c r="AG748" s="1019"/>
      <c r="AH748" s="1048"/>
      <c r="AI748" s="337"/>
      <c r="AJ748" s="390">
        <f>SUM(AN748:AP748)</f>
        <v>0</v>
      </c>
      <c r="AK748" s="327" t="s">
        <v>98</v>
      </c>
      <c r="AL748" s="328" t="s">
        <v>98</v>
      </c>
      <c r="AM748" s="329" t="s">
        <v>98</v>
      </c>
      <c r="AN748" s="330"/>
      <c r="AO748" s="328"/>
      <c r="AP748" s="329"/>
      <c r="AQ748" s="330" t="s">
        <v>97</v>
      </c>
      <c r="AR748" s="328" t="s">
        <v>97</v>
      </c>
      <c r="AS748" s="328" t="s">
        <v>97</v>
      </c>
      <c r="AT748" s="328" t="s">
        <v>97</v>
      </c>
      <c r="AU748" s="329" t="s">
        <v>97</v>
      </c>
      <c r="AV748" s="152">
        <f t="shared" si="254"/>
        <v>0</v>
      </c>
      <c r="AW748" s="167"/>
      <c r="AX748" s="167"/>
      <c r="AY748" s="167"/>
      <c r="AZ748" s="167"/>
      <c r="BA748" s="167"/>
      <c r="BB748" s="167"/>
      <c r="BC748" s="167"/>
      <c r="BD748" s="167"/>
      <c r="BE748" s="130"/>
    </row>
    <row r="749" spans="1:57" ht="32.25" thickBot="1" x14ac:dyDescent="0.3">
      <c r="A749" s="1346"/>
      <c r="B749" s="1640"/>
      <c r="C749" s="1609"/>
      <c r="D749" s="710" t="s">
        <v>486</v>
      </c>
      <c r="E749" s="1301"/>
      <c r="F749" s="1304"/>
      <c r="G749" s="850">
        <f t="shared" si="251"/>
        <v>0</v>
      </c>
      <c r="H749" s="402">
        <f t="shared" si="253"/>
        <v>0</v>
      </c>
      <c r="I749" s="319"/>
      <c r="J749" s="319"/>
      <c r="K749" s="319"/>
      <c r="L749" s="338"/>
      <c r="M749" s="750">
        <f t="shared" si="248"/>
        <v>0</v>
      </c>
      <c r="N749" s="1030"/>
      <c r="O749" s="1030"/>
      <c r="P749" s="1030"/>
      <c r="Q749" s="1030"/>
      <c r="R749" s="1034"/>
      <c r="S749" s="1025"/>
      <c r="T749" s="1025"/>
      <c r="U749" s="1025"/>
      <c r="V749" s="1044"/>
      <c r="W749" s="1044"/>
      <c r="X749" s="1026"/>
      <c r="Y749" s="1047"/>
      <c r="Z749" s="1026"/>
      <c r="AA749" s="1027"/>
      <c r="AB749" s="1028"/>
      <c r="AC749" s="1028"/>
      <c r="AD749" s="1028"/>
      <c r="AE749" s="1028"/>
      <c r="AF749" s="1029"/>
      <c r="AG749" s="1019"/>
      <c r="AH749" s="1048"/>
      <c r="AI749" s="337"/>
      <c r="AJ749" s="390">
        <f>SUM(AK749:AM749)</f>
        <v>0</v>
      </c>
      <c r="AK749" s="327"/>
      <c r="AL749" s="328"/>
      <c r="AM749" s="329"/>
      <c r="AN749" s="330" t="s">
        <v>97</v>
      </c>
      <c r="AO749" s="328" t="s">
        <v>97</v>
      </c>
      <c r="AP749" s="329" t="s">
        <v>97</v>
      </c>
      <c r="AQ749" s="330" t="s">
        <v>97</v>
      </c>
      <c r="AR749" s="328" t="s">
        <v>97</v>
      </c>
      <c r="AS749" s="328" t="s">
        <v>97</v>
      </c>
      <c r="AT749" s="328" t="s">
        <v>97</v>
      </c>
      <c r="AU749" s="329" t="s">
        <v>97</v>
      </c>
      <c r="AV749" s="152">
        <f t="shared" si="254"/>
        <v>0</v>
      </c>
      <c r="AW749" s="167"/>
      <c r="AX749" s="167"/>
      <c r="AY749" s="167"/>
      <c r="AZ749" s="167"/>
      <c r="BA749" s="167"/>
      <c r="BB749" s="167"/>
      <c r="BC749" s="167"/>
      <c r="BD749" s="167"/>
      <c r="BE749" s="130"/>
    </row>
    <row r="750" spans="1:57" ht="32.25" thickBot="1" x14ac:dyDescent="0.3">
      <c r="A750" s="1346"/>
      <c r="B750" s="1640"/>
      <c r="C750" s="1609"/>
      <c r="D750" s="710" t="s">
        <v>15</v>
      </c>
      <c r="E750" s="1301"/>
      <c r="F750" s="1304"/>
      <c r="G750" s="850">
        <f t="shared" si="251"/>
        <v>7</v>
      </c>
      <c r="H750" s="402">
        <f t="shared" si="253"/>
        <v>1</v>
      </c>
      <c r="I750" s="319">
        <v>1</v>
      </c>
      <c r="J750" s="319"/>
      <c r="K750" s="319"/>
      <c r="L750" s="338"/>
      <c r="M750" s="750">
        <f t="shared" si="248"/>
        <v>7</v>
      </c>
      <c r="N750" s="1107">
        <v>7</v>
      </c>
      <c r="O750" s="1107"/>
      <c r="P750" s="1107"/>
      <c r="Q750" s="1107"/>
      <c r="R750" s="1107"/>
      <c r="S750" s="1107"/>
      <c r="T750" s="1107"/>
      <c r="U750" s="1107"/>
      <c r="V750" s="1107"/>
      <c r="W750" s="1107">
        <v>7</v>
      </c>
      <c r="X750" s="1107"/>
      <c r="Y750" s="1107">
        <v>7</v>
      </c>
      <c r="Z750" s="1107"/>
      <c r="AA750" s="837"/>
      <c r="AB750" s="837">
        <v>4</v>
      </c>
      <c r="AC750" s="837">
        <v>4</v>
      </c>
      <c r="AD750" s="837">
        <v>1</v>
      </c>
      <c r="AE750" s="837">
        <v>5</v>
      </c>
      <c r="AF750" s="837">
        <v>2</v>
      </c>
      <c r="AG750" s="837">
        <v>42.2</v>
      </c>
      <c r="AH750" s="837">
        <v>21</v>
      </c>
      <c r="AI750" s="319">
        <v>102</v>
      </c>
      <c r="AJ750" s="390">
        <f>SUM(AQ750:AU750)</f>
        <v>7</v>
      </c>
      <c r="AK750" s="327" t="s">
        <v>98</v>
      </c>
      <c r="AL750" s="328" t="s">
        <v>98</v>
      </c>
      <c r="AM750" s="329" t="s">
        <v>98</v>
      </c>
      <c r="AN750" s="330" t="s">
        <v>97</v>
      </c>
      <c r="AO750" s="328" t="s">
        <v>97</v>
      </c>
      <c r="AP750" s="331" t="s">
        <v>97</v>
      </c>
      <c r="AQ750" s="328"/>
      <c r="AR750" s="328">
        <v>1</v>
      </c>
      <c r="AS750" s="328">
        <v>5</v>
      </c>
      <c r="AT750" s="328">
        <v>1</v>
      </c>
      <c r="AU750" s="328"/>
      <c r="AV750" s="168">
        <f t="shared" si="254"/>
        <v>0</v>
      </c>
      <c r="AW750" s="167"/>
      <c r="AX750" s="167"/>
      <c r="AY750" s="167"/>
      <c r="AZ750" s="167"/>
      <c r="BA750" s="167"/>
      <c r="BB750" s="167"/>
      <c r="BC750" s="167"/>
      <c r="BD750" s="167"/>
      <c r="BE750" s="130"/>
    </row>
    <row r="751" spans="1:57" ht="32.25" thickBot="1" x14ac:dyDescent="0.3">
      <c r="A751" s="1346"/>
      <c r="B751" s="1642"/>
      <c r="C751" s="1620"/>
      <c r="D751" s="711" t="s">
        <v>491</v>
      </c>
      <c r="E751" s="1302"/>
      <c r="F751" s="1305"/>
      <c r="G751" s="851">
        <f t="shared" si="251"/>
        <v>0</v>
      </c>
      <c r="H751" s="160">
        <f t="shared" si="253"/>
        <v>0</v>
      </c>
      <c r="I751" s="92"/>
      <c r="J751" s="92"/>
      <c r="K751" s="92"/>
      <c r="L751" s="101"/>
      <c r="M751" s="210">
        <f t="shared" si="248"/>
        <v>0</v>
      </c>
      <c r="N751" s="1039"/>
      <c r="O751" s="1039"/>
      <c r="P751" s="1039"/>
      <c r="Q751" s="1039"/>
      <c r="R751" s="1040"/>
      <c r="S751" s="1052"/>
      <c r="T751" s="1052"/>
      <c r="U751" s="1052"/>
      <c r="V751" s="1039"/>
      <c r="W751" s="1039"/>
      <c r="X751" s="1040"/>
      <c r="Y751" s="1038"/>
      <c r="Z751" s="1040"/>
      <c r="AA751" s="1049"/>
      <c r="AB751" s="839"/>
      <c r="AC751" s="839"/>
      <c r="AD751" s="839"/>
      <c r="AE751" s="839"/>
      <c r="AF751" s="840"/>
      <c r="AG751" s="1049"/>
      <c r="AH751" s="1050"/>
      <c r="AI751" s="832"/>
      <c r="AJ751" s="170">
        <f>SUM(AQ751:AU751)</f>
        <v>0</v>
      </c>
      <c r="AK751" s="345" t="s">
        <v>97</v>
      </c>
      <c r="AL751" s="97" t="s">
        <v>97</v>
      </c>
      <c r="AM751" s="98" t="s">
        <v>97</v>
      </c>
      <c r="AN751" s="99" t="s">
        <v>97</v>
      </c>
      <c r="AO751" s="97" t="s">
        <v>98</v>
      </c>
      <c r="AP751" s="98" t="s">
        <v>98</v>
      </c>
      <c r="AQ751" s="100"/>
      <c r="AR751" s="92"/>
      <c r="AS751" s="92"/>
      <c r="AT751" s="92"/>
      <c r="AU751" s="93"/>
      <c r="AV751" s="171">
        <f t="shared" si="254"/>
        <v>0</v>
      </c>
      <c r="AW751" s="128"/>
      <c r="AX751" s="128"/>
      <c r="AY751" s="128"/>
      <c r="AZ751" s="128"/>
      <c r="BA751" s="128"/>
      <c r="BB751" s="128"/>
      <c r="BC751" s="128"/>
      <c r="BD751" s="128"/>
      <c r="BE751" s="129"/>
    </row>
    <row r="752" spans="1:57" ht="32.25" thickBot="1" x14ac:dyDescent="0.3">
      <c r="A752" s="1346"/>
      <c r="B752" s="1639" t="s">
        <v>750</v>
      </c>
      <c r="C752" s="1608" t="s">
        <v>462</v>
      </c>
      <c r="D752" s="709" t="s">
        <v>485</v>
      </c>
      <c r="E752" s="1300">
        <v>15</v>
      </c>
      <c r="F752" s="1303">
        <f>E752-SUM(M752:M756)</f>
        <v>0</v>
      </c>
      <c r="G752" s="852">
        <f t="shared" si="251"/>
        <v>0</v>
      </c>
      <c r="H752" s="147">
        <f t="shared" si="253"/>
        <v>0</v>
      </c>
      <c r="I752" s="72"/>
      <c r="J752" s="72"/>
      <c r="K752" s="72"/>
      <c r="L752" s="75"/>
      <c r="M752" s="199">
        <f t="shared" si="248"/>
        <v>0</v>
      </c>
      <c r="N752" s="1020"/>
      <c r="O752" s="1020"/>
      <c r="P752" s="1020"/>
      <c r="Q752" s="1020"/>
      <c r="R752" s="1024"/>
      <c r="S752" s="1051"/>
      <c r="T752" s="1051"/>
      <c r="U752" s="1051"/>
      <c r="V752" s="1020"/>
      <c r="W752" s="1020"/>
      <c r="X752" s="1024"/>
      <c r="Y752" s="1022"/>
      <c r="Z752" s="1024"/>
      <c r="AA752" s="1045"/>
      <c r="AB752" s="835"/>
      <c r="AC752" s="835"/>
      <c r="AD752" s="835"/>
      <c r="AE752" s="835"/>
      <c r="AF752" s="836"/>
      <c r="AG752" s="1045"/>
      <c r="AH752" s="1046"/>
      <c r="AI752" s="143"/>
      <c r="AJ752" s="151">
        <f>SUM(AN752:AP752)</f>
        <v>0</v>
      </c>
      <c r="AK752" s="76" t="s">
        <v>97</v>
      </c>
      <c r="AL752" s="77" t="s">
        <v>97</v>
      </c>
      <c r="AM752" s="78" t="s">
        <v>97</v>
      </c>
      <c r="AN752" s="74"/>
      <c r="AO752" s="72"/>
      <c r="AP752" s="73"/>
      <c r="AQ752" s="79" t="s">
        <v>97</v>
      </c>
      <c r="AR752" s="77" t="s">
        <v>97</v>
      </c>
      <c r="AS752" s="77" t="s">
        <v>97</v>
      </c>
      <c r="AT752" s="77" t="s">
        <v>97</v>
      </c>
      <c r="AU752" s="78" t="s">
        <v>97</v>
      </c>
      <c r="AV752" s="152">
        <f t="shared" si="254"/>
        <v>0</v>
      </c>
      <c r="AW752" s="120"/>
      <c r="AX752" s="120"/>
      <c r="AY752" s="120"/>
      <c r="AZ752" s="120"/>
      <c r="BA752" s="120"/>
      <c r="BB752" s="120"/>
      <c r="BC752" s="120"/>
      <c r="BD752" s="120"/>
      <c r="BE752" s="121"/>
    </row>
    <row r="753" spans="1:57" ht="48" thickBot="1" x14ac:dyDescent="0.3">
      <c r="A753" s="1346"/>
      <c r="B753" s="1640"/>
      <c r="C753" s="1609"/>
      <c r="D753" s="710" t="s">
        <v>490</v>
      </c>
      <c r="E753" s="1301"/>
      <c r="F753" s="1304"/>
      <c r="G753" s="850">
        <f t="shared" si="251"/>
        <v>0</v>
      </c>
      <c r="H753" s="402">
        <f t="shared" si="253"/>
        <v>0</v>
      </c>
      <c r="I753" s="319"/>
      <c r="J753" s="319"/>
      <c r="K753" s="319"/>
      <c r="L753" s="338"/>
      <c r="M753" s="750">
        <f t="shared" si="248"/>
        <v>0</v>
      </c>
      <c r="N753" s="1030"/>
      <c r="O753" s="1030"/>
      <c r="P753" s="1030"/>
      <c r="Q753" s="1030"/>
      <c r="R753" s="1034"/>
      <c r="S753" s="1025"/>
      <c r="T753" s="1025"/>
      <c r="U753" s="1025"/>
      <c r="V753" s="1044"/>
      <c r="W753" s="1044"/>
      <c r="X753" s="1026"/>
      <c r="Y753" s="1047"/>
      <c r="Z753" s="1026"/>
      <c r="AA753" s="1027"/>
      <c r="AB753" s="1028"/>
      <c r="AC753" s="1028"/>
      <c r="AD753" s="1028"/>
      <c r="AE753" s="1028"/>
      <c r="AF753" s="1029"/>
      <c r="AG753" s="1019"/>
      <c r="AH753" s="1048"/>
      <c r="AI753" s="337"/>
      <c r="AJ753" s="390">
        <f>SUM(AN753:AP753)</f>
        <v>0</v>
      </c>
      <c r="AK753" s="327" t="s">
        <v>98</v>
      </c>
      <c r="AL753" s="328" t="s">
        <v>98</v>
      </c>
      <c r="AM753" s="329" t="s">
        <v>98</v>
      </c>
      <c r="AN753" s="330"/>
      <c r="AO753" s="328"/>
      <c r="AP753" s="329"/>
      <c r="AQ753" s="330" t="s">
        <v>97</v>
      </c>
      <c r="AR753" s="328" t="s">
        <v>97</v>
      </c>
      <c r="AS753" s="328" t="s">
        <v>97</v>
      </c>
      <c r="AT753" s="328" t="s">
        <v>97</v>
      </c>
      <c r="AU753" s="329" t="s">
        <v>97</v>
      </c>
      <c r="AV753" s="152">
        <f t="shared" si="254"/>
        <v>0</v>
      </c>
      <c r="AW753" s="167"/>
      <c r="AX753" s="167"/>
      <c r="AY753" s="167"/>
      <c r="AZ753" s="167"/>
      <c r="BA753" s="167"/>
      <c r="BB753" s="167"/>
      <c r="BC753" s="167"/>
      <c r="BD753" s="167"/>
      <c r="BE753" s="130"/>
    </row>
    <row r="754" spans="1:57" ht="32.25" thickBot="1" x14ac:dyDescent="0.3">
      <c r="A754" s="1346"/>
      <c r="B754" s="1640"/>
      <c r="C754" s="1609"/>
      <c r="D754" s="710" t="s">
        <v>486</v>
      </c>
      <c r="E754" s="1301"/>
      <c r="F754" s="1304"/>
      <c r="G754" s="850">
        <f t="shared" si="251"/>
        <v>0</v>
      </c>
      <c r="H754" s="402">
        <f t="shared" si="253"/>
        <v>0</v>
      </c>
      <c r="I754" s="319"/>
      <c r="J754" s="319"/>
      <c r="K754" s="319"/>
      <c r="L754" s="338"/>
      <c r="M754" s="750">
        <f t="shared" si="248"/>
        <v>0</v>
      </c>
      <c r="N754" s="1030"/>
      <c r="O754" s="1030"/>
      <c r="P754" s="1030"/>
      <c r="Q754" s="1030"/>
      <c r="R754" s="1034"/>
      <c r="S754" s="1025"/>
      <c r="T754" s="1025"/>
      <c r="U754" s="1025"/>
      <c r="V754" s="1044"/>
      <c r="W754" s="1044"/>
      <c r="X754" s="1026"/>
      <c r="Y754" s="1047"/>
      <c r="Z754" s="1026"/>
      <c r="AA754" s="1027"/>
      <c r="AB754" s="1028"/>
      <c r="AC754" s="1028"/>
      <c r="AD754" s="1028"/>
      <c r="AE754" s="1028"/>
      <c r="AF754" s="1029"/>
      <c r="AG754" s="1019"/>
      <c r="AH754" s="1048"/>
      <c r="AI754" s="337"/>
      <c r="AJ754" s="390">
        <f>SUM(AK754:AM754)</f>
        <v>0</v>
      </c>
      <c r="AK754" s="327"/>
      <c r="AL754" s="328"/>
      <c r="AM754" s="329"/>
      <c r="AN754" s="330" t="s">
        <v>97</v>
      </c>
      <c r="AO754" s="328" t="s">
        <v>97</v>
      </c>
      <c r="AP754" s="329" t="s">
        <v>97</v>
      </c>
      <c r="AQ754" s="330" t="s">
        <v>97</v>
      </c>
      <c r="AR754" s="328" t="s">
        <v>97</v>
      </c>
      <c r="AS754" s="328" t="s">
        <v>97</v>
      </c>
      <c r="AT754" s="328" t="s">
        <v>97</v>
      </c>
      <c r="AU754" s="329" t="s">
        <v>97</v>
      </c>
      <c r="AV754" s="152">
        <f t="shared" si="254"/>
        <v>0</v>
      </c>
      <c r="AW754" s="167"/>
      <c r="AX754" s="167"/>
      <c r="AY754" s="167"/>
      <c r="AZ754" s="167"/>
      <c r="BA754" s="167"/>
      <c r="BB754" s="167"/>
      <c r="BC754" s="167"/>
      <c r="BD754" s="167"/>
      <c r="BE754" s="130"/>
    </row>
    <row r="755" spans="1:57" ht="32.25" thickBot="1" x14ac:dyDescent="0.3">
      <c r="A755" s="1346"/>
      <c r="B755" s="1640"/>
      <c r="C755" s="1609"/>
      <c r="D755" s="710" t="s">
        <v>15</v>
      </c>
      <c r="E755" s="1301"/>
      <c r="F755" s="1304"/>
      <c r="G755" s="850">
        <f t="shared" si="251"/>
        <v>15</v>
      </c>
      <c r="H755" s="402">
        <f t="shared" si="253"/>
        <v>0</v>
      </c>
      <c r="I755" s="319"/>
      <c r="J755" s="319"/>
      <c r="K755" s="319"/>
      <c r="L755" s="338"/>
      <c r="M755" s="750">
        <f t="shared" si="248"/>
        <v>15</v>
      </c>
      <c r="N755" s="1030">
        <v>15</v>
      </c>
      <c r="O755" s="1030"/>
      <c r="P755" s="1030"/>
      <c r="Q755" s="1030"/>
      <c r="R755" s="1034"/>
      <c r="S755" s="1025"/>
      <c r="T755" s="1025"/>
      <c r="U755" s="1025"/>
      <c r="V755" s="1044">
        <v>14</v>
      </c>
      <c r="W755" s="1044">
        <v>1</v>
      </c>
      <c r="X755" s="1026"/>
      <c r="Y755" s="1047">
        <v>14</v>
      </c>
      <c r="Z755" s="1026">
        <v>1</v>
      </c>
      <c r="AA755" s="1027"/>
      <c r="AB755" s="1028"/>
      <c r="AC755" s="1028"/>
      <c r="AD755" s="1028"/>
      <c r="AE755" s="1028">
        <v>8</v>
      </c>
      <c r="AF755" s="1029"/>
      <c r="AG755" s="1019">
        <v>39.700000000000003</v>
      </c>
      <c r="AH755" s="1048">
        <v>11.1</v>
      </c>
      <c r="AI755" s="337">
        <v>100</v>
      </c>
      <c r="AJ755" s="390">
        <f>SUM(AQ755:AU755)</f>
        <v>15</v>
      </c>
      <c r="AK755" s="327" t="s">
        <v>98</v>
      </c>
      <c r="AL755" s="328" t="s">
        <v>98</v>
      </c>
      <c r="AM755" s="329" t="s">
        <v>98</v>
      </c>
      <c r="AN755" s="330" t="s">
        <v>97</v>
      </c>
      <c r="AO755" s="328" t="s">
        <v>97</v>
      </c>
      <c r="AP755" s="329" t="s">
        <v>97</v>
      </c>
      <c r="AQ755" s="330"/>
      <c r="AR755" s="328"/>
      <c r="AS755" s="328">
        <v>15</v>
      </c>
      <c r="AT755" s="328"/>
      <c r="AU755" s="329"/>
      <c r="AV755" s="152">
        <f t="shared" si="254"/>
        <v>0</v>
      </c>
      <c r="AW755" s="167"/>
      <c r="AX755" s="167"/>
      <c r="AY755" s="167"/>
      <c r="AZ755" s="167"/>
      <c r="BA755" s="167"/>
      <c r="BB755" s="167"/>
      <c r="BC755" s="167"/>
      <c r="BD755" s="167"/>
      <c r="BE755" s="130"/>
    </row>
    <row r="756" spans="1:57" ht="32.25" thickBot="1" x14ac:dyDescent="0.3">
      <c r="A756" s="1346"/>
      <c r="B756" s="1642"/>
      <c r="C756" s="1620"/>
      <c r="D756" s="711" t="s">
        <v>491</v>
      </c>
      <c r="E756" s="1302"/>
      <c r="F756" s="1305"/>
      <c r="G756" s="851">
        <f t="shared" si="251"/>
        <v>0</v>
      </c>
      <c r="H756" s="160">
        <f t="shared" si="253"/>
        <v>0</v>
      </c>
      <c r="I756" s="92"/>
      <c r="J756" s="92"/>
      <c r="K756" s="92"/>
      <c r="L756" s="101"/>
      <c r="M756" s="210">
        <f t="shared" si="248"/>
        <v>0</v>
      </c>
      <c r="N756" s="1039"/>
      <c r="O756" s="1039"/>
      <c r="P756" s="1039"/>
      <c r="Q756" s="1039"/>
      <c r="R756" s="1040"/>
      <c r="S756" s="1052"/>
      <c r="T756" s="1052"/>
      <c r="U756" s="1052"/>
      <c r="V756" s="1039"/>
      <c r="W756" s="1039"/>
      <c r="X756" s="1040"/>
      <c r="Y756" s="1038"/>
      <c r="Z756" s="1040"/>
      <c r="AA756" s="1049"/>
      <c r="AB756" s="839"/>
      <c r="AC756" s="839"/>
      <c r="AD756" s="839"/>
      <c r="AE756" s="839"/>
      <c r="AF756" s="840"/>
      <c r="AG756" s="1049"/>
      <c r="AH756" s="1050"/>
      <c r="AI756" s="832"/>
      <c r="AJ756" s="170">
        <f>SUM(AQ756:AU756)</f>
        <v>0</v>
      </c>
      <c r="AK756" s="345" t="s">
        <v>97</v>
      </c>
      <c r="AL756" s="97" t="s">
        <v>97</v>
      </c>
      <c r="AM756" s="98" t="s">
        <v>97</v>
      </c>
      <c r="AN756" s="99" t="s">
        <v>97</v>
      </c>
      <c r="AO756" s="97" t="s">
        <v>98</v>
      </c>
      <c r="AP756" s="98" t="s">
        <v>98</v>
      </c>
      <c r="AQ756" s="100"/>
      <c r="AR756" s="92"/>
      <c r="AS756" s="92"/>
      <c r="AT756" s="92"/>
      <c r="AU756" s="93"/>
      <c r="AV756" s="171">
        <f t="shared" si="254"/>
        <v>0</v>
      </c>
      <c r="AW756" s="128"/>
      <c r="AX756" s="128"/>
      <c r="AY756" s="128"/>
      <c r="AZ756" s="128"/>
      <c r="BA756" s="128"/>
      <c r="BB756" s="128"/>
      <c r="BC756" s="128"/>
      <c r="BD756" s="128"/>
      <c r="BE756" s="129"/>
    </row>
    <row r="757" spans="1:57" ht="32.25" thickBot="1" x14ac:dyDescent="0.3">
      <c r="A757" s="1346"/>
      <c r="B757" s="1639" t="s">
        <v>612</v>
      </c>
      <c r="C757" s="1608" t="s">
        <v>559</v>
      </c>
      <c r="D757" s="709" t="s">
        <v>485</v>
      </c>
      <c r="E757" s="1300">
        <v>5</v>
      </c>
      <c r="F757" s="1303">
        <f>E757-SUM(M757:M761)</f>
        <v>3</v>
      </c>
      <c r="G757" s="852">
        <f t="shared" si="251"/>
        <v>0</v>
      </c>
      <c r="H757" s="147">
        <f t="shared" si="253"/>
        <v>0</v>
      </c>
      <c r="I757" s="72"/>
      <c r="J757" s="72"/>
      <c r="K757" s="72"/>
      <c r="L757" s="75"/>
      <c r="M757" s="199">
        <f t="shared" si="248"/>
        <v>0</v>
      </c>
      <c r="N757" s="1020"/>
      <c r="O757" s="1020"/>
      <c r="P757" s="1020"/>
      <c r="Q757" s="1020"/>
      <c r="R757" s="1024"/>
      <c r="S757" s="1051"/>
      <c r="T757" s="1051"/>
      <c r="U757" s="1051"/>
      <c r="V757" s="1020"/>
      <c r="W757" s="1020"/>
      <c r="X757" s="1024"/>
      <c r="Y757" s="1022"/>
      <c r="Z757" s="1024"/>
      <c r="AA757" s="1045"/>
      <c r="AB757" s="835"/>
      <c r="AC757" s="835"/>
      <c r="AD757" s="835"/>
      <c r="AE757" s="835"/>
      <c r="AF757" s="836"/>
      <c r="AG757" s="1045"/>
      <c r="AH757" s="1046"/>
      <c r="AI757" s="143"/>
      <c r="AJ757" s="151">
        <f>SUM(AN757:AP757)</f>
        <v>0</v>
      </c>
      <c r="AK757" s="76" t="s">
        <v>97</v>
      </c>
      <c r="AL757" s="77" t="s">
        <v>97</v>
      </c>
      <c r="AM757" s="78" t="s">
        <v>97</v>
      </c>
      <c r="AN757" s="74"/>
      <c r="AO757" s="72"/>
      <c r="AP757" s="73"/>
      <c r="AQ757" s="79" t="s">
        <v>97</v>
      </c>
      <c r="AR757" s="77" t="s">
        <v>97</v>
      </c>
      <c r="AS757" s="77" t="s">
        <v>97</v>
      </c>
      <c r="AT757" s="77" t="s">
        <v>97</v>
      </c>
      <c r="AU757" s="78" t="s">
        <v>97</v>
      </c>
      <c r="AV757" s="152">
        <f t="shared" si="254"/>
        <v>0</v>
      </c>
      <c r="AW757" s="120"/>
      <c r="AX757" s="120"/>
      <c r="AY757" s="120"/>
      <c r="AZ757" s="120"/>
      <c r="BA757" s="120"/>
      <c r="BB757" s="120"/>
      <c r="BC757" s="120"/>
      <c r="BD757" s="120"/>
      <c r="BE757" s="121"/>
    </row>
    <row r="758" spans="1:57" ht="48" thickBot="1" x14ac:dyDescent="0.3">
      <c r="A758" s="1346"/>
      <c r="B758" s="1640"/>
      <c r="C758" s="1609"/>
      <c r="D758" s="710" t="s">
        <v>490</v>
      </c>
      <c r="E758" s="1301"/>
      <c r="F758" s="1304"/>
      <c r="G758" s="850">
        <f t="shared" si="251"/>
        <v>0</v>
      </c>
      <c r="H758" s="402">
        <f t="shared" si="253"/>
        <v>0</v>
      </c>
      <c r="I758" s="319"/>
      <c r="J758" s="319"/>
      <c r="K758" s="319"/>
      <c r="L758" s="338"/>
      <c r="M758" s="750">
        <f t="shared" si="248"/>
        <v>0</v>
      </c>
      <c r="N758" s="1030"/>
      <c r="O758" s="1030"/>
      <c r="P758" s="1030"/>
      <c r="Q758" s="1030"/>
      <c r="R758" s="1034"/>
      <c r="S758" s="1025"/>
      <c r="T758" s="1025"/>
      <c r="U758" s="1025"/>
      <c r="V758" s="1044"/>
      <c r="W758" s="1044"/>
      <c r="X758" s="1026"/>
      <c r="Y758" s="1047"/>
      <c r="Z758" s="1026"/>
      <c r="AA758" s="1027"/>
      <c r="AB758" s="1028"/>
      <c r="AC758" s="1028"/>
      <c r="AD758" s="1028"/>
      <c r="AE758" s="1028"/>
      <c r="AF758" s="1029"/>
      <c r="AG758" s="1019"/>
      <c r="AH758" s="1048"/>
      <c r="AI758" s="337"/>
      <c r="AJ758" s="390">
        <f>SUM(AN758:AP758)</f>
        <v>0</v>
      </c>
      <c r="AK758" s="327" t="s">
        <v>98</v>
      </c>
      <c r="AL758" s="328" t="s">
        <v>98</v>
      </c>
      <c r="AM758" s="329" t="s">
        <v>98</v>
      </c>
      <c r="AN758" s="330"/>
      <c r="AO758" s="328"/>
      <c r="AP758" s="329"/>
      <c r="AQ758" s="330" t="s">
        <v>97</v>
      </c>
      <c r="AR758" s="328" t="s">
        <v>97</v>
      </c>
      <c r="AS758" s="328" t="s">
        <v>97</v>
      </c>
      <c r="AT758" s="328" t="s">
        <v>97</v>
      </c>
      <c r="AU758" s="329" t="s">
        <v>97</v>
      </c>
      <c r="AV758" s="152">
        <f t="shared" si="254"/>
        <v>0</v>
      </c>
      <c r="AW758" s="167"/>
      <c r="AX758" s="167"/>
      <c r="AY758" s="167"/>
      <c r="AZ758" s="167"/>
      <c r="BA758" s="167"/>
      <c r="BB758" s="167"/>
      <c r="BC758" s="167"/>
      <c r="BD758" s="167"/>
      <c r="BE758" s="130"/>
    </row>
    <row r="759" spans="1:57" ht="32.25" thickBot="1" x14ac:dyDescent="0.3">
      <c r="A759" s="1346"/>
      <c r="B759" s="1640"/>
      <c r="C759" s="1609"/>
      <c r="D759" s="710" t="s">
        <v>486</v>
      </c>
      <c r="E759" s="1301"/>
      <c r="F759" s="1304"/>
      <c r="G759" s="850">
        <f t="shared" si="251"/>
        <v>0</v>
      </c>
      <c r="H759" s="402">
        <f t="shared" si="253"/>
        <v>0</v>
      </c>
      <c r="I759" s="319"/>
      <c r="J759" s="319"/>
      <c r="K759" s="319"/>
      <c r="L759" s="338"/>
      <c r="M759" s="750">
        <f t="shared" si="248"/>
        <v>0</v>
      </c>
      <c r="N759" s="1036"/>
      <c r="O759" s="1036"/>
      <c r="P759" s="1036"/>
      <c r="Q759" s="1036"/>
      <c r="R759" s="1054"/>
      <c r="S759" s="1093"/>
      <c r="T759" s="1093"/>
      <c r="U759" s="1093"/>
      <c r="V759" s="1094"/>
      <c r="W759" s="1094"/>
      <c r="X759" s="1095"/>
      <c r="Y759" s="1096"/>
      <c r="Z759" s="1095"/>
      <c r="AA759" s="1097"/>
      <c r="AB759" s="1098"/>
      <c r="AC759" s="1098"/>
      <c r="AD759" s="1098"/>
      <c r="AE759" s="1098"/>
      <c r="AF759" s="1099"/>
      <c r="AG759" s="1042"/>
      <c r="AH759" s="1057"/>
      <c r="AI759" s="831"/>
      <c r="AJ759" s="390">
        <f>SUM(AK759:AM759)</f>
        <v>0</v>
      </c>
      <c r="AK759" s="327"/>
      <c r="AL759" s="328"/>
      <c r="AM759" s="329"/>
      <c r="AN759" s="330" t="s">
        <v>97</v>
      </c>
      <c r="AO759" s="328" t="s">
        <v>97</v>
      </c>
      <c r="AP759" s="329" t="s">
        <v>97</v>
      </c>
      <c r="AQ759" s="330" t="s">
        <v>97</v>
      </c>
      <c r="AR759" s="328" t="s">
        <v>97</v>
      </c>
      <c r="AS759" s="328" t="s">
        <v>97</v>
      </c>
      <c r="AT759" s="328" t="s">
        <v>97</v>
      </c>
      <c r="AU759" s="329" t="s">
        <v>97</v>
      </c>
      <c r="AV759" s="152">
        <f t="shared" si="254"/>
        <v>0</v>
      </c>
      <c r="AW759" s="167"/>
      <c r="AX759" s="167"/>
      <c r="AY759" s="167"/>
      <c r="AZ759" s="167"/>
      <c r="BA759" s="167"/>
      <c r="BB759" s="167"/>
      <c r="BC759" s="167"/>
      <c r="BD759" s="167"/>
      <c r="BE759" s="130"/>
    </row>
    <row r="760" spans="1:57" ht="32.25" thickBot="1" x14ac:dyDescent="0.3">
      <c r="A760" s="1346"/>
      <c r="B760" s="1640"/>
      <c r="C760" s="1609"/>
      <c r="D760" s="710" t="s">
        <v>15</v>
      </c>
      <c r="E760" s="1301"/>
      <c r="F760" s="1304"/>
      <c r="G760" s="850">
        <f t="shared" si="251"/>
        <v>3</v>
      </c>
      <c r="H760" s="402">
        <f t="shared" si="253"/>
        <v>0</v>
      </c>
      <c r="I760" s="319"/>
      <c r="J760" s="319"/>
      <c r="K760" s="319"/>
      <c r="L760" s="338"/>
      <c r="M760" s="905">
        <f t="shared" si="248"/>
        <v>2</v>
      </c>
      <c r="N760" s="1090"/>
      <c r="O760" s="1090"/>
      <c r="P760" s="1090"/>
      <c r="Q760" s="1090"/>
      <c r="R760" s="1090">
        <v>2</v>
      </c>
      <c r="S760" s="1090"/>
      <c r="T760" s="1090"/>
      <c r="U760" s="1090"/>
      <c r="V760" s="1090">
        <v>2</v>
      </c>
      <c r="W760" s="1090"/>
      <c r="X760" s="1090"/>
      <c r="Y760" s="1090">
        <v>2</v>
      </c>
      <c r="Z760" s="1090"/>
      <c r="AA760" s="1091"/>
      <c r="AB760" s="1091"/>
      <c r="AC760" s="1091"/>
      <c r="AD760" s="1091"/>
      <c r="AE760" s="1091">
        <v>2</v>
      </c>
      <c r="AF760" s="1091"/>
      <c r="AG760" s="1091">
        <v>52</v>
      </c>
      <c r="AH760" s="1091">
        <v>36</v>
      </c>
      <c r="AI760" s="695">
        <v>75</v>
      </c>
      <c r="AJ760" s="694">
        <f>SUM(AQ760:AU760)</f>
        <v>2</v>
      </c>
      <c r="AK760" s="327" t="s">
        <v>98</v>
      </c>
      <c r="AL760" s="328" t="s">
        <v>98</v>
      </c>
      <c r="AM760" s="329" t="s">
        <v>98</v>
      </c>
      <c r="AN760" s="330" t="s">
        <v>97</v>
      </c>
      <c r="AO760" s="328" t="s">
        <v>97</v>
      </c>
      <c r="AP760" s="329" t="s">
        <v>97</v>
      </c>
      <c r="AQ760" s="330">
        <v>1</v>
      </c>
      <c r="AR760" s="328"/>
      <c r="AS760" s="328">
        <v>1</v>
      </c>
      <c r="AT760" s="328"/>
      <c r="AU760" s="329"/>
      <c r="AV760" s="152">
        <f t="shared" si="254"/>
        <v>1</v>
      </c>
      <c r="AW760" s="167"/>
      <c r="AX760" s="167"/>
      <c r="AY760" s="167"/>
      <c r="AZ760" s="167"/>
      <c r="BA760" s="167"/>
      <c r="BB760" s="167"/>
      <c r="BC760" s="167"/>
      <c r="BD760" s="167"/>
      <c r="BE760" s="130">
        <v>1</v>
      </c>
    </row>
    <row r="761" spans="1:57" ht="32.25" thickBot="1" x14ac:dyDescent="0.3">
      <c r="A761" s="1346"/>
      <c r="B761" s="1642"/>
      <c r="C761" s="1620"/>
      <c r="D761" s="711" t="s">
        <v>491</v>
      </c>
      <c r="E761" s="1302"/>
      <c r="F761" s="1305"/>
      <c r="G761" s="851">
        <f t="shared" si="251"/>
        <v>0</v>
      </c>
      <c r="H761" s="160">
        <f t="shared" si="253"/>
        <v>0</v>
      </c>
      <c r="I761" s="92"/>
      <c r="J761" s="92"/>
      <c r="K761" s="92"/>
      <c r="L761" s="101"/>
      <c r="M761" s="210">
        <f t="shared" si="248"/>
        <v>0</v>
      </c>
      <c r="N761" s="1100"/>
      <c r="O761" s="1100"/>
      <c r="P761" s="1100"/>
      <c r="Q761" s="1100"/>
      <c r="R761" s="1101"/>
      <c r="S761" s="1103"/>
      <c r="T761" s="1103"/>
      <c r="U761" s="1103"/>
      <c r="V761" s="1100"/>
      <c r="W761" s="1100"/>
      <c r="X761" s="1101"/>
      <c r="Y761" s="1104"/>
      <c r="Z761" s="1101"/>
      <c r="AA761" s="1102"/>
      <c r="AB761" s="1105"/>
      <c r="AC761" s="1105"/>
      <c r="AD761" s="1105"/>
      <c r="AE761" s="1105"/>
      <c r="AF761" s="1106"/>
      <c r="AG761" s="1102"/>
      <c r="AH761" s="1079"/>
      <c r="AI761" s="267"/>
      <c r="AJ761" s="170">
        <f>SUM(AQ761:AU761)</f>
        <v>0</v>
      </c>
      <c r="AK761" s="345" t="s">
        <v>97</v>
      </c>
      <c r="AL761" s="97" t="s">
        <v>97</v>
      </c>
      <c r="AM761" s="98" t="s">
        <v>97</v>
      </c>
      <c r="AN761" s="99" t="s">
        <v>97</v>
      </c>
      <c r="AO761" s="97" t="s">
        <v>98</v>
      </c>
      <c r="AP761" s="98" t="s">
        <v>98</v>
      </c>
      <c r="AQ761" s="100"/>
      <c r="AR761" s="92"/>
      <c r="AS761" s="92"/>
      <c r="AT761" s="92"/>
      <c r="AU761" s="93"/>
      <c r="AV761" s="171">
        <f t="shared" si="254"/>
        <v>0</v>
      </c>
      <c r="AW761" s="128"/>
      <c r="AX761" s="128"/>
      <c r="AY761" s="128"/>
      <c r="AZ761" s="128"/>
      <c r="BA761" s="128"/>
      <c r="BB761" s="128"/>
      <c r="BC761" s="128"/>
      <c r="BD761" s="128"/>
      <c r="BE761" s="129"/>
    </row>
    <row r="762" spans="1:57" ht="31.15" customHeight="1" x14ac:dyDescent="0.25">
      <c r="A762" s="1346" t="s">
        <v>562</v>
      </c>
      <c r="B762" s="1565" t="s">
        <v>561</v>
      </c>
      <c r="C762" s="1608" t="s">
        <v>114</v>
      </c>
      <c r="D762" s="709" t="s">
        <v>485</v>
      </c>
      <c r="E762" s="1300">
        <v>262</v>
      </c>
      <c r="F762" s="1303">
        <f>E762-SUM(M762:M766)</f>
        <v>112</v>
      </c>
      <c r="G762" s="841">
        <f t="shared" si="251"/>
        <v>37</v>
      </c>
      <c r="H762" s="147">
        <v>1</v>
      </c>
      <c r="I762" s="72">
        <v>1</v>
      </c>
      <c r="J762" s="72"/>
      <c r="K762" s="72"/>
      <c r="L762" s="75"/>
      <c r="M762" s="199">
        <f t="shared" ref="M762:M766" si="255">IF(AND(SUM(N762:R762)=SUM(Y762:Z762),SUM(S762:X762)=SUM(Y762:Z762)),SUM(N762:R762),"ПЕРЕВІРТЕ ПРАВИЛЬНІСТЬ ДАНИХ")</f>
        <v>37</v>
      </c>
      <c r="N762" s="1020"/>
      <c r="O762" s="1020"/>
      <c r="P762" s="1020"/>
      <c r="Q762" s="1020"/>
      <c r="R762" s="1021">
        <v>37</v>
      </c>
      <c r="S762" s="1022">
        <v>1</v>
      </c>
      <c r="T762" s="119">
        <v>0</v>
      </c>
      <c r="U762" s="119"/>
      <c r="V762" s="1265">
        <v>36</v>
      </c>
      <c r="W762" s="1020"/>
      <c r="X762" s="1024"/>
      <c r="Y762" s="1025">
        <v>35</v>
      </c>
      <c r="Z762" s="1026">
        <v>2</v>
      </c>
      <c r="AA762" s="1027"/>
      <c r="AB762" s="1028">
        <v>5</v>
      </c>
      <c r="AC762" s="1028">
        <v>5</v>
      </c>
      <c r="AD762" s="1028">
        <v>1</v>
      </c>
      <c r="AE762" s="1028">
        <v>16</v>
      </c>
      <c r="AF762" s="1029">
        <v>5</v>
      </c>
      <c r="AG762" s="1027">
        <v>38</v>
      </c>
      <c r="AH762" s="1029">
        <v>19</v>
      </c>
      <c r="AI762" s="74">
        <v>9</v>
      </c>
      <c r="AJ762" s="151">
        <f>SUM(AN762:AP762)</f>
        <v>36</v>
      </c>
      <c r="AK762" s="76" t="s">
        <v>97</v>
      </c>
      <c r="AL762" s="77" t="s">
        <v>97</v>
      </c>
      <c r="AM762" s="78" t="s">
        <v>97</v>
      </c>
      <c r="AN762" s="74">
        <v>3</v>
      </c>
      <c r="AO762" s="72">
        <v>33</v>
      </c>
      <c r="AP762" s="73"/>
      <c r="AQ762" s="79" t="s">
        <v>97</v>
      </c>
      <c r="AR762" s="77" t="s">
        <v>97</v>
      </c>
      <c r="AS762" s="77" t="s">
        <v>97</v>
      </c>
      <c r="AT762" s="77" t="s">
        <v>97</v>
      </c>
      <c r="AU762" s="80" t="s">
        <v>97</v>
      </c>
      <c r="AV762" s="152">
        <f>SUM(AW762:BE762)</f>
        <v>0</v>
      </c>
      <c r="AW762" s="120"/>
      <c r="AX762" s="120"/>
      <c r="AY762" s="120"/>
      <c r="AZ762" s="120"/>
      <c r="BA762" s="120"/>
      <c r="BB762" s="120"/>
      <c r="BC762" s="120"/>
      <c r="BD762" s="120"/>
      <c r="BE762" s="121"/>
    </row>
    <row r="763" spans="1:57" ht="47.25" x14ac:dyDescent="0.25">
      <c r="A763" s="1346"/>
      <c r="B763" s="1567"/>
      <c r="C763" s="1609"/>
      <c r="D763" s="710" t="s">
        <v>490</v>
      </c>
      <c r="E763" s="1301"/>
      <c r="F763" s="1304"/>
      <c r="G763" s="843">
        <f t="shared" si="251"/>
        <v>0</v>
      </c>
      <c r="H763" s="402">
        <f t="shared" ref="H763:H768" si="256">SUM(I763:L763)</f>
        <v>0</v>
      </c>
      <c r="I763" s="319"/>
      <c r="J763" s="319"/>
      <c r="K763" s="319"/>
      <c r="L763" s="338"/>
      <c r="M763" s="750">
        <f t="shared" si="255"/>
        <v>0</v>
      </c>
      <c r="N763" s="1030"/>
      <c r="O763" s="1030"/>
      <c r="P763" s="1030"/>
      <c r="Q763" s="1030"/>
      <c r="R763" s="1031"/>
      <c r="S763" s="1032"/>
      <c r="T763" s="698"/>
      <c r="U763" s="698"/>
      <c r="V763" s="403"/>
      <c r="W763" s="1030"/>
      <c r="X763" s="1034"/>
      <c r="Y763" s="1025"/>
      <c r="Z763" s="1026"/>
      <c r="AA763" s="1027"/>
      <c r="AB763" s="1028"/>
      <c r="AC763" s="1028"/>
      <c r="AD763" s="1028"/>
      <c r="AE763" s="1028"/>
      <c r="AF763" s="1029"/>
      <c r="AG763" s="1019"/>
      <c r="AH763" s="838"/>
      <c r="AI763" s="325"/>
      <c r="AJ763" s="390">
        <f>SUM(AN763:AP763)</f>
        <v>0</v>
      </c>
      <c r="AK763" s="327" t="s">
        <v>98</v>
      </c>
      <c r="AL763" s="328" t="s">
        <v>98</v>
      </c>
      <c r="AM763" s="329" t="s">
        <v>98</v>
      </c>
      <c r="AN763" s="330"/>
      <c r="AO763" s="328"/>
      <c r="AP763" s="329"/>
      <c r="AQ763" s="330" t="s">
        <v>97</v>
      </c>
      <c r="AR763" s="328" t="s">
        <v>97</v>
      </c>
      <c r="AS763" s="328" t="s">
        <v>97</v>
      </c>
      <c r="AT763" s="328" t="s">
        <v>97</v>
      </c>
      <c r="AU763" s="331" t="s">
        <v>97</v>
      </c>
      <c r="AV763" s="391">
        <f t="shared" ref="AV763:AV766" si="257">SUM(AW763:BE763)</f>
        <v>0</v>
      </c>
      <c r="AW763" s="404"/>
      <c r="AX763" s="404"/>
      <c r="AY763" s="404"/>
      <c r="AZ763" s="404"/>
      <c r="BA763" s="404"/>
      <c r="BB763" s="404"/>
      <c r="BC763" s="404"/>
      <c r="BD763" s="404"/>
      <c r="BE763" s="405"/>
    </row>
    <row r="764" spans="1:57" ht="32.25" thickBot="1" x14ac:dyDescent="0.3">
      <c r="A764" s="1346"/>
      <c r="B764" s="1567"/>
      <c r="C764" s="1609"/>
      <c r="D764" s="710" t="s">
        <v>486</v>
      </c>
      <c r="E764" s="1301"/>
      <c r="F764" s="1304"/>
      <c r="G764" s="843">
        <f t="shared" si="251"/>
        <v>0</v>
      </c>
      <c r="H764" s="402">
        <f t="shared" si="256"/>
        <v>0</v>
      </c>
      <c r="I764" s="319"/>
      <c r="J764" s="319"/>
      <c r="K764" s="319"/>
      <c r="L764" s="338"/>
      <c r="M764" s="750">
        <f t="shared" si="255"/>
        <v>0</v>
      </c>
      <c r="N764" s="1030"/>
      <c r="O764" s="1030"/>
      <c r="P764" s="1035"/>
      <c r="Q764" s="392"/>
      <c r="R764" s="1031"/>
      <c r="S764" s="1032"/>
      <c r="T764" s="403"/>
      <c r="U764" s="403"/>
      <c r="V764" s="403"/>
      <c r="W764" s="1030"/>
      <c r="X764" s="1034"/>
      <c r="Y764" s="1025"/>
      <c r="Z764" s="1026"/>
      <c r="AA764" s="1027"/>
      <c r="AB764" s="1028"/>
      <c r="AC764" s="1028"/>
      <c r="AD764" s="1028"/>
      <c r="AE764" s="1028"/>
      <c r="AF764" s="1029"/>
      <c r="AG764" s="1019"/>
      <c r="AH764" s="838"/>
      <c r="AI764" s="325"/>
      <c r="AJ764" s="390">
        <f>SUM(AK764:AM764)</f>
        <v>0</v>
      </c>
      <c r="AK764" s="327"/>
      <c r="AL764" s="328"/>
      <c r="AM764" s="329"/>
      <c r="AN764" s="330" t="s">
        <v>97</v>
      </c>
      <c r="AO764" s="328" t="s">
        <v>97</v>
      </c>
      <c r="AP764" s="329" t="s">
        <v>97</v>
      </c>
      <c r="AQ764" s="330" t="s">
        <v>97</v>
      </c>
      <c r="AR764" s="328" t="s">
        <v>97</v>
      </c>
      <c r="AS764" s="328" t="s">
        <v>97</v>
      </c>
      <c r="AT764" s="328" t="s">
        <v>97</v>
      </c>
      <c r="AU764" s="331" t="s">
        <v>97</v>
      </c>
      <c r="AV764" s="391">
        <f t="shared" si="257"/>
        <v>0</v>
      </c>
      <c r="AW764" s="404"/>
      <c r="AX764" s="404"/>
      <c r="AY764" s="404"/>
      <c r="AZ764" s="404"/>
      <c r="BA764" s="404"/>
      <c r="BB764" s="404"/>
      <c r="BC764" s="404"/>
      <c r="BD764" s="404"/>
      <c r="BE764" s="405"/>
    </row>
    <row r="765" spans="1:57" ht="31.5" x14ac:dyDescent="0.25">
      <c r="A765" s="1346"/>
      <c r="B765" s="1567"/>
      <c r="C765" s="1609"/>
      <c r="D765" s="710" t="s">
        <v>15</v>
      </c>
      <c r="E765" s="1301"/>
      <c r="F765" s="1304"/>
      <c r="G765" s="843">
        <f t="shared" si="251"/>
        <v>117</v>
      </c>
      <c r="H765" s="402">
        <f t="shared" si="256"/>
        <v>2</v>
      </c>
      <c r="I765" s="319">
        <v>2</v>
      </c>
      <c r="J765" s="319"/>
      <c r="K765" s="319"/>
      <c r="L765" s="338"/>
      <c r="M765" s="750">
        <f t="shared" si="255"/>
        <v>113</v>
      </c>
      <c r="N765" s="1030"/>
      <c r="O765" s="1030"/>
      <c r="P765" s="1030"/>
      <c r="Q765" s="1030"/>
      <c r="R765" s="1034">
        <v>113</v>
      </c>
      <c r="S765" s="1025">
        <v>6</v>
      </c>
      <c r="T765" s="202">
        <v>0</v>
      </c>
      <c r="U765" s="202"/>
      <c r="V765" s="155">
        <v>107</v>
      </c>
      <c r="W765" s="1044"/>
      <c r="X765" s="1026"/>
      <c r="Y765" s="1047">
        <v>95</v>
      </c>
      <c r="Z765" s="1026">
        <v>18</v>
      </c>
      <c r="AA765" s="1027"/>
      <c r="AB765" s="1028">
        <v>22</v>
      </c>
      <c r="AC765" s="1028">
        <v>19</v>
      </c>
      <c r="AD765" s="1028">
        <v>1</v>
      </c>
      <c r="AE765" s="1028">
        <v>64</v>
      </c>
      <c r="AF765" s="1029">
        <v>15</v>
      </c>
      <c r="AG765" s="1019">
        <v>37</v>
      </c>
      <c r="AH765" s="1048">
        <v>22</v>
      </c>
      <c r="AI765" s="337">
        <v>94</v>
      </c>
      <c r="AJ765" s="390">
        <f>SUM(AQ765:AU765)</f>
        <v>107</v>
      </c>
      <c r="AK765" s="327" t="s">
        <v>98</v>
      </c>
      <c r="AL765" s="328" t="s">
        <v>98</v>
      </c>
      <c r="AM765" s="329" t="s">
        <v>98</v>
      </c>
      <c r="AN765" s="330" t="s">
        <v>97</v>
      </c>
      <c r="AO765" s="328" t="s">
        <v>97</v>
      </c>
      <c r="AP765" s="329" t="s">
        <v>97</v>
      </c>
      <c r="AQ765" s="330">
        <v>16</v>
      </c>
      <c r="AR765" s="328">
        <v>36</v>
      </c>
      <c r="AS765" s="328">
        <v>29</v>
      </c>
      <c r="AT765" s="328">
        <v>24</v>
      </c>
      <c r="AU765" s="329">
        <v>2</v>
      </c>
      <c r="AV765" s="168">
        <f t="shared" si="257"/>
        <v>4</v>
      </c>
      <c r="AW765" s="167">
        <v>1</v>
      </c>
      <c r="AX765" s="167"/>
      <c r="AY765" s="167"/>
      <c r="AZ765" s="167"/>
      <c r="BA765" s="167">
        <v>2</v>
      </c>
      <c r="BB765" s="167"/>
      <c r="BC765" s="167">
        <v>1</v>
      </c>
      <c r="BD765" s="167"/>
      <c r="BE765" s="130"/>
    </row>
    <row r="766" spans="1:57" ht="32.25" thickBot="1" x14ac:dyDescent="0.3">
      <c r="A766" s="1346"/>
      <c r="B766" s="1577"/>
      <c r="C766" s="1610"/>
      <c r="D766" s="1657" t="s">
        <v>491</v>
      </c>
      <c r="E766" s="1302"/>
      <c r="F766" s="1305"/>
      <c r="G766" s="848">
        <f t="shared" si="251"/>
        <v>0</v>
      </c>
      <c r="H766" s="160">
        <f t="shared" si="256"/>
        <v>0</v>
      </c>
      <c r="I766" s="92"/>
      <c r="J766" s="92"/>
      <c r="K766" s="92"/>
      <c r="L766" s="101"/>
      <c r="M766" s="857">
        <f t="shared" si="255"/>
        <v>0</v>
      </c>
      <c r="N766" s="1036"/>
      <c r="O766" s="1036"/>
      <c r="P766" s="1036"/>
      <c r="Q766" s="1036"/>
      <c r="R766" s="1037"/>
      <c r="S766" s="1038"/>
      <c r="T766" s="1039"/>
      <c r="U766" s="1039"/>
      <c r="V766" s="1039"/>
      <c r="W766" s="1039"/>
      <c r="X766" s="1040"/>
      <c r="Y766" s="1041"/>
      <c r="Z766" s="1034"/>
      <c r="AA766" s="1019"/>
      <c r="AB766" s="837"/>
      <c r="AC766" s="837"/>
      <c r="AD766" s="837"/>
      <c r="AE766" s="837"/>
      <c r="AF766" s="838"/>
      <c r="AG766" s="1042"/>
      <c r="AH766" s="1043"/>
      <c r="AI766" s="100"/>
      <c r="AJ766" s="170">
        <f>SUM(AQ766:AU766)</f>
        <v>0</v>
      </c>
      <c r="AK766" s="345" t="s">
        <v>97</v>
      </c>
      <c r="AL766" s="97" t="s">
        <v>97</v>
      </c>
      <c r="AM766" s="98" t="s">
        <v>97</v>
      </c>
      <c r="AN766" s="99" t="s">
        <v>97</v>
      </c>
      <c r="AO766" s="97" t="s">
        <v>98</v>
      </c>
      <c r="AP766" s="98" t="s">
        <v>98</v>
      </c>
      <c r="AQ766" s="100"/>
      <c r="AR766" s="92"/>
      <c r="AS766" s="92"/>
      <c r="AT766" s="92"/>
      <c r="AU766" s="101"/>
      <c r="AV766" s="165">
        <f t="shared" si="257"/>
        <v>0</v>
      </c>
      <c r="AW766" s="128"/>
      <c r="AX766" s="128"/>
      <c r="AY766" s="128"/>
      <c r="AZ766" s="128"/>
      <c r="BA766" s="128"/>
      <c r="BB766" s="128"/>
      <c r="BC766" s="128"/>
      <c r="BD766" s="128"/>
      <c r="BE766" s="129"/>
    </row>
    <row r="767" spans="1:57" ht="31.5" x14ac:dyDescent="0.25">
      <c r="A767" s="1345" t="s">
        <v>563</v>
      </c>
      <c r="B767" s="1565" t="s">
        <v>564</v>
      </c>
      <c r="C767" s="1608" t="s">
        <v>470</v>
      </c>
      <c r="D767" s="709" t="s">
        <v>485</v>
      </c>
      <c r="E767" s="1300">
        <v>600</v>
      </c>
      <c r="F767" s="1303">
        <f>E767-SUM(M767:M771)</f>
        <v>193</v>
      </c>
      <c r="G767" s="852">
        <f t="shared" si="251"/>
        <v>36</v>
      </c>
      <c r="H767" s="402">
        <f t="shared" si="256"/>
        <v>4</v>
      </c>
      <c r="I767" s="72">
        <v>4</v>
      </c>
      <c r="J767" s="72"/>
      <c r="K767" s="72"/>
      <c r="L767" s="75"/>
      <c r="M767" s="199">
        <f t="shared" ref="M767:M791" si="258">IF(AND(SUM(N767:R767)=SUM(Y767:Z767),SUM(S767:X767)=SUM(Y767:Z767)),SUM(N767:R767),"ПЕРЕВІРТЕ ПРАВИЛЬНІСТЬ ДАНИХ")</f>
        <v>36</v>
      </c>
      <c r="N767" s="1020">
        <v>36</v>
      </c>
      <c r="O767" s="1020"/>
      <c r="P767" s="1020"/>
      <c r="Q767" s="1020"/>
      <c r="R767" s="1021"/>
      <c r="S767" s="1022">
        <v>4</v>
      </c>
      <c r="T767" s="1020"/>
      <c r="U767" s="1020"/>
      <c r="V767" s="1023">
        <v>29</v>
      </c>
      <c r="W767" s="1020">
        <v>3</v>
      </c>
      <c r="X767" s="1024"/>
      <c r="Y767" s="1025">
        <v>31</v>
      </c>
      <c r="Z767" s="1026">
        <v>5</v>
      </c>
      <c r="AA767" s="1027"/>
      <c r="AB767" s="1028">
        <v>2</v>
      </c>
      <c r="AC767" s="1028">
        <v>2</v>
      </c>
      <c r="AD767" s="1028">
        <v>1</v>
      </c>
      <c r="AE767" s="1028">
        <v>21</v>
      </c>
      <c r="AF767" s="1029"/>
      <c r="AG767" s="1027">
        <v>40</v>
      </c>
      <c r="AH767" s="1029">
        <v>23</v>
      </c>
      <c r="AI767" s="74">
        <v>14</v>
      </c>
      <c r="AJ767" s="151">
        <f>SUM(AN767:AP767)</f>
        <v>35</v>
      </c>
      <c r="AK767" s="76" t="s">
        <v>97</v>
      </c>
      <c r="AL767" s="77" t="s">
        <v>97</v>
      </c>
      <c r="AM767" s="78" t="s">
        <v>97</v>
      </c>
      <c r="AN767" s="74"/>
      <c r="AO767" s="72">
        <v>29</v>
      </c>
      <c r="AP767" s="73">
        <v>6</v>
      </c>
      <c r="AQ767" s="79" t="s">
        <v>97</v>
      </c>
      <c r="AR767" s="77" t="s">
        <v>97</v>
      </c>
      <c r="AS767" s="77" t="s">
        <v>97</v>
      </c>
      <c r="AT767" s="77" t="s">
        <v>97</v>
      </c>
      <c r="AU767" s="80" t="s">
        <v>97</v>
      </c>
      <c r="AV767" s="152">
        <f t="shared" ref="AV767:AV791" si="259">SUM(AW767:BE767)</f>
        <v>0</v>
      </c>
      <c r="AW767" s="120"/>
      <c r="AX767" s="120"/>
      <c r="AY767" s="120"/>
      <c r="AZ767" s="120"/>
      <c r="BA767" s="120"/>
      <c r="BB767" s="120"/>
      <c r="BC767" s="120"/>
      <c r="BD767" s="120"/>
      <c r="BE767" s="121"/>
    </row>
    <row r="768" spans="1:57" ht="47.25" x14ac:dyDescent="0.25">
      <c r="A768" s="1346"/>
      <c r="B768" s="1567"/>
      <c r="C768" s="1609"/>
      <c r="D768" s="710" t="s">
        <v>490</v>
      </c>
      <c r="E768" s="1301"/>
      <c r="F768" s="1304"/>
      <c r="G768" s="850">
        <f t="shared" si="251"/>
        <v>0</v>
      </c>
      <c r="H768" s="402">
        <f t="shared" si="256"/>
        <v>0</v>
      </c>
      <c r="I768" s="319"/>
      <c r="J768" s="319"/>
      <c r="K768" s="319"/>
      <c r="L768" s="338"/>
      <c r="M768" s="750">
        <f t="shared" si="258"/>
        <v>0</v>
      </c>
      <c r="N768" s="1030"/>
      <c r="O768" s="1030"/>
      <c r="P768" s="1030"/>
      <c r="Q768" s="1030"/>
      <c r="R768" s="1031"/>
      <c r="S768" s="1032"/>
      <c r="T768" s="1033"/>
      <c r="U768" s="1033"/>
      <c r="V768" s="1030"/>
      <c r="W768" s="1030"/>
      <c r="X768" s="1034"/>
      <c r="Y768" s="1025"/>
      <c r="Z768" s="1026"/>
      <c r="AA768" s="1027"/>
      <c r="AB768" s="1028"/>
      <c r="AC768" s="1028"/>
      <c r="AD768" s="1028"/>
      <c r="AE768" s="1028"/>
      <c r="AF768" s="1029"/>
      <c r="AG768" s="1019"/>
      <c r="AH768" s="838"/>
      <c r="AI768" s="325"/>
      <c r="AJ768" s="390">
        <f>SUM(AN768:AP768)</f>
        <v>0</v>
      </c>
      <c r="AK768" s="327" t="s">
        <v>98</v>
      </c>
      <c r="AL768" s="328" t="s">
        <v>98</v>
      </c>
      <c r="AM768" s="329" t="s">
        <v>98</v>
      </c>
      <c r="AN768" s="330"/>
      <c r="AO768" s="328"/>
      <c r="AP768" s="329"/>
      <c r="AQ768" s="330" t="s">
        <v>97</v>
      </c>
      <c r="AR768" s="328" t="s">
        <v>97</v>
      </c>
      <c r="AS768" s="328" t="s">
        <v>97</v>
      </c>
      <c r="AT768" s="328" t="s">
        <v>97</v>
      </c>
      <c r="AU768" s="331" t="s">
        <v>97</v>
      </c>
      <c r="AV768" s="391">
        <f t="shared" si="259"/>
        <v>0</v>
      </c>
      <c r="AW768" s="404"/>
      <c r="AX768" s="404"/>
      <c r="AY768" s="404"/>
      <c r="AZ768" s="404"/>
      <c r="BA768" s="404"/>
      <c r="BB768" s="404"/>
      <c r="BC768" s="404"/>
      <c r="BD768" s="404"/>
      <c r="BE768" s="405"/>
    </row>
    <row r="769" spans="1:57" ht="31.5" x14ac:dyDescent="0.25">
      <c r="A769" s="1346"/>
      <c r="B769" s="1567"/>
      <c r="C769" s="1609"/>
      <c r="D769" s="710" t="s">
        <v>486</v>
      </c>
      <c r="E769" s="1301"/>
      <c r="F769" s="1304"/>
      <c r="G769" s="850">
        <f t="shared" si="251"/>
        <v>0</v>
      </c>
      <c r="H769" s="402">
        <f t="shared" ref="H769:H791" si="260">SUM(I769:L769)</f>
        <v>0</v>
      </c>
      <c r="I769" s="319"/>
      <c r="J769" s="319"/>
      <c r="K769" s="319"/>
      <c r="L769" s="338"/>
      <c r="M769" s="750">
        <f t="shared" si="258"/>
        <v>0</v>
      </c>
      <c r="N769" s="1030"/>
      <c r="O769" s="1030"/>
      <c r="P769" s="1035"/>
      <c r="Q769" s="392"/>
      <c r="R769" s="1031"/>
      <c r="S769" s="1032"/>
      <c r="T769" s="1030"/>
      <c r="U769" s="1030"/>
      <c r="V769" s="1030"/>
      <c r="W769" s="1030"/>
      <c r="X769" s="1034"/>
      <c r="Y769" s="1025"/>
      <c r="Z769" s="1026"/>
      <c r="AA769" s="1027"/>
      <c r="AB769" s="1028"/>
      <c r="AC769" s="1028"/>
      <c r="AD769" s="1028"/>
      <c r="AE769" s="1028"/>
      <c r="AF769" s="1029"/>
      <c r="AG769" s="1019"/>
      <c r="AH769" s="838"/>
      <c r="AI769" s="325"/>
      <c r="AJ769" s="390"/>
      <c r="AK769" s="327"/>
      <c r="AL769" s="328"/>
      <c r="AM769" s="329"/>
      <c r="AN769" s="330" t="s">
        <v>97</v>
      </c>
      <c r="AO769" s="328" t="s">
        <v>97</v>
      </c>
      <c r="AP769" s="329" t="s">
        <v>97</v>
      </c>
      <c r="AQ769" s="330" t="s">
        <v>97</v>
      </c>
      <c r="AR769" s="328" t="s">
        <v>97</v>
      </c>
      <c r="AS769" s="328" t="s">
        <v>97</v>
      </c>
      <c r="AT769" s="328" t="s">
        <v>97</v>
      </c>
      <c r="AU769" s="331" t="s">
        <v>97</v>
      </c>
      <c r="AV769" s="391">
        <f t="shared" si="259"/>
        <v>0</v>
      </c>
      <c r="AW769" s="404"/>
      <c r="AX769" s="404"/>
      <c r="AY769" s="404"/>
      <c r="AZ769" s="404"/>
      <c r="BA769" s="404"/>
      <c r="BB769" s="404"/>
      <c r="BC769" s="404"/>
      <c r="BD769" s="404"/>
      <c r="BE769" s="405"/>
    </row>
    <row r="770" spans="1:57" ht="31.5" x14ac:dyDescent="0.25">
      <c r="A770" s="1346"/>
      <c r="B770" s="1567"/>
      <c r="C770" s="1609"/>
      <c r="D770" s="710" t="s">
        <v>15</v>
      </c>
      <c r="E770" s="1301"/>
      <c r="F770" s="1304"/>
      <c r="G770" s="850">
        <f t="shared" si="251"/>
        <v>376</v>
      </c>
      <c r="H770" s="402">
        <f t="shared" si="260"/>
        <v>17</v>
      </c>
      <c r="I770" s="319">
        <v>4</v>
      </c>
      <c r="J770" s="319">
        <v>11</v>
      </c>
      <c r="K770" s="319">
        <v>2</v>
      </c>
      <c r="L770" s="338"/>
      <c r="M770" s="750">
        <f t="shared" si="258"/>
        <v>371</v>
      </c>
      <c r="N770" s="1030">
        <v>371</v>
      </c>
      <c r="O770" s="1030"/>
      <c r="P770" s="1030"/>
      <c r="Q770" s="1030"/>
      <c r="R770" s="1031"/>
      <c r="S770" s="1032">
        <v>20</v>
      </c>
      <c r="T770" s="1030"/>
      <c r="U770" s="1030"/>
      <c r="V770" s="1030">
        <v>330</v>
      </c>
      <c r="W770" s="1030">
        <v>21</v>
      </c>
      <c r="X770" s="1034"/>
      <c r="Y770" s="1025">
        <v>336</v>
      </c>
      <c r="Z770" s="1026">
        <v>35</v>
      </c>
      <c r="AA770" s="1027">
        <v>0</v>
      </c>
      <c r="AB770" s="1028">
        <v>12</v>
      </c>
      <c r="AC770" s="1028">
        <v>12</v>
      </c>
      <c r="AD770" s="1028">
        <v>37</v>
      </c>
      <c r="AE770" s="1028">
        <v>268</v>
      </c>
      <c r="AF770" s="1029">
        <v>24</v>
      </c>
      <c r="AG770" s="1019">
        <v>40</v>
      </c>
      <c r="AH770" s="838">
        <v>22</v>
      </c>
      <c r="AI770" s="325">
        <v>104</v>
      </c>
      <c r="AJ770" s="390">
        <f>SUM(AQ770:AU770)</f>
        <v>358</v>
      </c>
      <c r="AK770" s="327" t="s">
        <v>98</v>
      </c>
      <c r="AL770" s="328" t="s">
        <v>98</v>
      </c>
      <c r="AM770" s="329" t="s">
        <v>98</v>
      </c>
      <c r="AN770" s="330" t="s">
        <v>97</v>
      </c>
      <c r="AO770" s="328" t="s">
        <v>97</v>
      </c>
      <c r="AP770" s="329" t="s">
        <v>97</v>
      </c>
      <c r="AQ770" s="330">
        <v>2</v>
      </c>
      <c r="AR770" s="328">
        <v>51</v>
      </c>
      <c r="AS770" s="328">
        <v>225</v>
      </c>
      <c r="AT770" s="328">
        <v>77</v>
      </c>
      <c r="AU770" s="331">
        <v>3</v>
      </c>
      <c r="AV770" s="391">
        <f t="shared" si="259"/>
        <v>5</v>
      </c>
      <c r="AW770" s="404"/>
      <c r="AX770" s="404"/>
      <c r="AY770" s="404">
        <v>2</v>
      </c>
      <c r="AZ770" s="404"/>
      <c r="BA770" s="404">
        <v>1</v>
      </c>
      <c r="BB770" s="404"/>
      <c r="BC770" s="404">
        <v>1</v>
      </c>
      <c r="BD770" s="404">
        <v>1</v>
      </c>
      <c r="BE770" s="405"/>
    </row>
    <row r="771" spans="1:57" ht="32.25" thickBot="1" x14ac:dyDescent="0.3">
      <c r="A771" s="1346"/>
      <c r="B771" s="1577"/>
      <c r="C771" s="1610"/>
      <c r="D771" s="1657" t="s">
        <v>491</v>
      </c>
      <c r="E771" s="1302"/>
      <c r="F771" s="1305"/>
      <c r="G771" s="851">
        <f t="shared" si="251"/>
        <v>0</v>
      </c>
      <c r="H771" s="160">
        <f t="shared" si="260"/>
        <v>0</v>
      </c>
      <c r="I771" s="92"/>
      <c r="J771" s="92"/>
      <c r="K771" s="92"/>
      <c r="L771" s="101"/>
      <c r="M771" s="857">
        <f t="shared" si="258"/>
        <v>0</v>
      </c>
      <c r="N771" s="1036"/>
      <c r="O771" s="1036"/>
      <c r="P771" s="1036"/>
      <c r="Q771" s="1036"/>
      <c r="R771" s="1037"/>
      <c r="S771" s="1038"/>
      <c r="T771" s="1039"/>
      <c r="U771" s="1039"/>
      <c r="V771" s="1039"/>
      <c r="W771" s="1039"/>
      <c r="X771" s="1040"/>
      <c r="Y771" s="1041"/>
      <c r="Z771" s="1034"/>
      <c r="AA771" s="1019"/>
      <c r="AB771" s="837"/>
      <c r="AC771" s="837"/>
      <c r="AD771" s="837"/>
      <c r="AE771" s="837"/>
      <c r="AF771" s="838"/>
      <c r="AG771" s="1042"/>
      <c r="AH771" s="1043"/>
      <c r="AI771" s="100"/>
      <c r="AJ771" s="170">
        <f>SUM(AQ771:AU771)</f>
        <v>0</v>
      </c>
      <c r="AK771" s="345" t="s">
        <v>97</v>
      </c>
      <c r="AL771" s="97" t="s">
        <v>97</v>
      </c>
      <c r="AM771" s="98" t="s">
        <v>97</v>
      </c>
      <c r="AN771" s="99" t="s">
        <v>97</v>
      </c>
      <c r="AO771" s="97" t="s">
        <v>98</v>
      </c>
      <c r="AP771" s="98" t="s">
        <v>98</v>
      </c>
      <c r="AQ771" s="100"/>
      <c r="AR771" s="92"/>
      <c r="AS771" s="92"/>
      <c r="AT771" s="92"/>
      <c r="AU771" s="101"/>
      <c r="AV771" s="165">
        <f t="shared" si="259"/>
        <v>0</v>
      </c>
      <c r="AW771" s="128"/>
      <c r="AX771" s="128"/>
      <c r="AY771" s="128"/>
      <c r="AZ771" s="128"/>
      <c r="BA771" s="128"/>
      <c r="BB771" s="128"/>
      <c r="BC771" s="128"/>
      <c r="BD771" s="128"/>
      <c r="BE771" s="129"/>
    </row>
    <row r="772" spans="1:57" ht="32.25" thickBot="1" x14ac:dyDescent="0.3">
      <c r="A772" s="1346"/>
      <c r="B772" s="1565" t="s">
        <v>565</v>
      </c>
      <c r="C772" s="1608" t="s">
        <v>566</v>
      </c>
      <c r="D772" s="709" t="s">
        <v>485</v>
      </c>
      <c r="E772" s="1300">
        <v>170</v>
      </c>
      <c r="F772" s="1303">
        <f t="shared" ref="F772" si="261">E772-SUM(M772:M776)</f>
        <v>23</v>
      </c>
      <c r="G772" s="852">
        <f t="shared" si="251"/>
        <v>16</v>
      </c>
      <c r="H772" s="402">
        <f t="shared" si="260"/>
        <v>0</v>
      </c>
      <c r="I772" s="72"/>
      <c r="J772" s="72"/>
      <c r="K772" s="72"/>
      <c r="L772" s="75"/>
      <c r="M772" s="199">
        <f t="shared" si="258"/>
        <v>15</v>
      </c>
      <c r="N772" s="1020">
        <v>15</v>
      </c>
      <c r="O772" s="1020"/>
      <c r="P772" s="1020"/>
      <c r="Q772" s="1020"/>
      <c r="R772" s="1024"/>
      <c r="S772" s="1025"/>
      <c r="T772" s="1025"/>
      <c r="U772" s="1025"/>
      <c r="V772" s="1044">
        <v>15</v>
      </c>
      <c r="W772" s="1044"/>
      <c r="X772" s="1026"/>
      <c r="Y772" s="1022">
        <v>13</v>
      </c>
      <c r="Z772" s="1024">
        <v>2</v>
      </c>
      <c r="AA772" s="1045"/>
      <c r="AB772" s="835">
        <v>11</v>
      </c>
      <c r="AC772" s="835">
        <v>11</v>
      </c>
      <c r="AD772" s="835">
        <v>2</v>
      </c>
      <c r="AE772" s="835"/>
      <c r="AF772" s="836"/>
      <c r="AG772" s="1045">
        <v>42</v>
      </c>
      <c r="AH772" s="1046">
        <v>22</v>
      </c>
      <c r="AI772" s="143">
        <v>12</v>
      </c>
      <c r="AJ772" s="151">
        <f>SUM(AN772:AP772)</f>
        <v>15</v>
      </c>
      <c r="AK772" s="76" t="s">
        <v>97</v>
      </c>
      <c r="AL772" s="76" t="s">
        <v>97</v>
      </c>
      <c r="AM772" s="76" t="s">
        <v>97</v>
      </c>
      <c r="AN772" s="74"/>
      <c r="AO772" s="72">
        <v>15</v>
      </c>
      <c r="AP772" s="73"/>
      <c r="AQ772" s="79" t="s">
        <v>97</v>
      </c>
      <c r="AR772" s="77" t="s">
        <v>97</v>
      </c>
      <c r="AS772" s="77" t="s">
        <v>97</v>
      </c>
      <c r="AT772" s="77" t="s">
        <v>97</v>
      </c>
      <c r="AU772" s="78" t="s">
        <v>97</v>
      </c>
      <c r="AV772" s="166">
        <f t="shared" si="259"/>
        <v>1</v>
      </c>
      <c r="AW772" s="167"/>
      <c r="AX772" s="167"/>
      <c r="AY772" s="167"/>
      <c r="AZ772" s="167">
        <v>1</v>
      </c>
      <c r="BA772" s="167"/>
      <c r="BB772" s="167"/>
      <c r="BC772" s="167"/>
      <c r="BD772" s="167"/>
      <c r="BE772" s="130"/>
    </row>
    <row r="773" spans="1:57" ht="48" thickBot="1" x14ac:dyDescent="0.3">
      <c r="A773" s="1346"/>
      <c r="B773" s="1567"/>
      <c r="C773" s="1609"/>
      <c r="D773" s="710" t="s">
        <v>490</v>
      </c>
      <c r="E773" s="1301"/>
      <c r="F773" s="1304"/>
      <c r="G773" s="850">
        <f t="shared" si="251"/>
        <v>0</v>
      </c>
      <c r="H773" s="402">
        <f t="shared" si="260"/>
        <v>0</v>
      </c>
      <c r="I773" s="319"/>
      <c r="J773" s="319"/>
      <c r="K773" s="319"/>
      <c r="L773" s="338"/>
      <c r="M773" s="750">
        <f t="shared" si="258"/>
        <v>0</v>
      </c>
      <c r="N773" s="1030"/>
      <c r="O773" s="1030"/>
      <c r="P773" s="1030"/>
      <c r="Q773" s="1030"/>
      <c r="R773" s="1034"/>
      <c r="S773" s="1025"/>
      <c r="T773" s="1025"/>
      <c r="U773" s="1025"/>
      <c r="V773" s="1044"/>
      <c r="W773" s="1044"/>
      <c r="X773" s="1026"/>
      <c r="Y773" s="1047"/>
      <c r="Z773" s="1026"/>
      <c r="AA773" s="1027"/>
      <c r="AB773" s="1028"/>
      <c r="AC773" s="1028"/>
      <c r="AD773" s="1028"/>
      <c r="AE773" s="1028"/>
      <c r="AF773" s="1029"/>
      <c r="AG773" s="1019"/>
      <c r="AH773" s="1048"/>
      <c r="AI773" s="337"/>
      <c r="AJ773" s="390">
        <f>SUM(AN773:AP773)</f>
        <v>0</v>
      </c>
      <c r="AK773" s="330" t="s">
        <v>98</v>
      </c>
      <c r="AL773" s="328" t="s">
        <v>97</v>
      </c>
      <c r="AM773" s="329" t="s">
        <v>97</v>
      </c>
      <c r="AN773" s="330" t="s">
        <v>98</v>
      </c>
      <c r="AO773" s="328" t="s">
        <v>97</v>
      </c>
      <c r="AP773" s="329" t="s">
        <v>97</v>
      </c>
      <c r="AQ773" s="330" t="s">
        <v>97</v>
      </c>
      <c r="AR773" s="328" t="s">
        <v>97</v>
      </c>
      <c r="AS773" s="328" t="s">
        <v>97</v>
      </c>
      <c r="AT773" s="328" t="s">
        <v>97</v>
      </c>
      <c r="AU773" s="329" t="s">
        <v>97</v>
      </c>
      <c r="AV773" s="168">
        <f t="shared" si="259"/>
        <v>0</v>
      </c>
      <c r="AW773" s="167"/>
      <c r="AX773" s="167"/>
      <c r="AY773" s="167"/>
      <c r="AZ773" s="167"/>
      <c r="BA773" s="167"/>
      <c r="BB773" s="167"/>
      <c r="BC773" s="167"/>
      <c r="BD773" s="167"/>
      <c r="BE773" s="130"/>
    </row>
    <row r="774" spans="1:57" ht="32.25" thickBot="1" x14ac:dyDescent="0.3">
      <c r="A774" s="1346"/>
      <c r="B774" s="1567"/>
      <c r="C774" s="1609"/>
      <c r="D774" s="710" t="s">
        <v>486</v>
      </c>
      <c r="E774" s="1301"/>
      <c r="F774" s="1304"/>
      <c r="G774" s="850">
        <f t="shared" si="251"/>
        <v>0</v>
      </c>
      <c r="H774" s="402">
        <f t="shared" si="260"/>
        <v>0</v>
      </c>
      <c r="I774" s="319"/>
      <c r="J774" s="319"/>
      <c r="K774" s="319"/>
      <c r="L774" s="338"/>
      <c r="M774" s="750">
        <f t="shared" si="258"/>
        <v>0</v>
      </c>
      <c r="N774" s="1030"/>
      <c r="O774" s="1030"/>
      <c r="P774" s="1030"/>
      <c r="Q774" s="1030"/>
      <c r="R774" s="1034"/>
      <c r="S774" s="1025"/>
      <c r="T774" s="1025"/>
      <c r="U774" s="1025"/>
      <c r="V774" s="1044"/>
      <c r="W774" s="1044"/>
      <c r="X774" s="1026"/>
      <c r="Y774" s="1047"/>
      <c r="Z774" s="1026"/>
      <c r="AA774" s="1027"/>
      <c r="AB774" s="1028"/>
      <c r="AC774" s="1028"/>
      <c r="AD774" s="1028"/>
      <c r="AE774" s="1028"/>
      <c r="AF774" s="1029"/>
      <c r="AG774" s="1019"/>
      <c r="AH774" s="1048"/>
      <c r="AI774" s="337"/>
      <c r="AJ774" s="390">
        <f>SUM(AK774:AM774)</f>
        <v>0</v>
      </c>
      <c r="AK774" s="327"/>
      <c r="AL774" s="328"/>
      <c r="AM774" s="329"/>
      <c r="AN774" s="330" t="s">
        <v>97</v>
      </c>
      <c r="AO774" s="328" t="s">
        <v>97</v>
      </c>
      <c r="AP774" s="329" t="s">
        <v>97</v>
      </c>
      <c r="AQ774" s="330" t="s">
        <v>97</v>
      </c>
      <c r="AR774" s="328" t="s">
        <v>97</v>
      </c>
      <c r="AS774" s="328" t="s">
        <v>97</v>
      </c>
      <c r="AT774" s="328" t="s">
        <v>97</v>
      </c>
      <c r="AU774" s="329" t="s">
        <v>97</v>
      </c>
      <c r="AV774" s="168">
        <f t="shared" si="259"/>
        <v>0</v>
      </c>
      <c r="AW774" s="167"/>
      <c r="AX774" s="167"/>
      <c r="AY774" s="167"/>
      <c r="AZ774" s="167"/>
      <c r="BA774" s="167"/>
      <c r="BB774" s="167"/>
      <c r="BC774" s="167"/>
      <c r="BD774" s="167"/>
      <c r="BE774" s="130"/>
    </row>
    <row r="775" spans="1:57" ht="32.25" thickBot="1" x14ac:dyDescent="0.3">
      <c r="A775" s="1346"/>
      <c r="B775" s="1567"/>
      <c r="C775" s="1609"/>
      <c r="D775" s="710" t="s">
        <v>15</v>
      </c>
      <c r="E775" s="1301"/>
      <c r="F775" s="1304"/>
      <c r="G775" s="850">
        <f t="shared" si="251"/>
        <v>134</v>
      </c>
      <c r="H775" s="160">
        <f t="shared" si="260"/>
        <v>10</v>
      </c>
      <c r="I775" s="319">
        <v>10</v>
      </c>
      <c r="J775" s="319"/>
      <c r="K775" s="319"/>
      <c r="L775" s="338"/>
      <c r="M775" s="750">
        <f t="shared" si="258"/>
        <v>132</v>
      </c>
      <c r="N775" s="1030">
        <v>132</v>
      </c>
      <c r="O775" s="1030"/>
      <c r="P775" s="1030"/>
      <c r="Q775" s="1030"/>
      <c r="R775" s="1034"/>
      <c r="S775" s="1025"/>
      <c r="T775" s="1025"/>
      <c r="U775" s="1025"/>
      <c r="V775" s="1044">
        <v>132</v>
      </c>
      <c r="W775" s="1044"/>
      <c r="X775" s="1026"/>
      <c r="Y775" s="1047">
        <v>116</v>
      </c>
      <c r="Z775" s="1026">
        <v>16</v>
      </c>
      <c r="AA775" s="1027"/>
      <c r="AB775" s="1028">
        <v>122</v>
      </c>
      <c r="AC775" s="1028">
        <v>122</v>
      </c>
      <c r="AD775" s="1028">
        <v>9</v>
      </c>
      <c r="AE775" s="1028">
        <v>85</v>
      </c>
      <c r="AF775" s="1029">
        <v>20</v>
      </c>
      <c r="AG775" s="1019">
        <v>45</v>
      </c>
      <c r="AH775" s="1048">
        <v>23</v>
      </c>
      <c r="AI775" s="337">
        <v>96</v>
      </c>
      <c r="AJ775" s="390">
        <f>SUM(AQ775:AU775)</f>
        <v>132</v>
      </c>
      <c r="AK775" s="327" t="s">
        <v>98</v>
      </c>
      <c r="AL775" s="328" t="s">
        <v>97</v>
      </c>
      <c r="AM775" s="329" t="s">
        <v>97</v>
      </c>
      <c r="AN775" s="330"/>
      <c r="AO775" s="328"/>
      <c r="AP775" s="329"/>
      <c r="AQ775" s="330">
        <v>2</v>
      </c>
      <c r="AR775" s="328">
        <v>27</v>
      </c>
      <c r="AS775" s="328">
        <v>98</v>
      </c>
      <c r="AT775" s="328">
        <v>4</v>
      </c>
      <c r="AU775" s="329">
        <v>1</v>
      </c>
      <c r="AV775" s="168">
        <f t="shared" si="259"/>
        <v>2</v>
      </c>
      <c r="AW775" s="167"/>
      <c r="AX775" s="167"/>
      <c r="AY775" s="167"/>
      <c r="AZ775" s="167">
        <v>2</v>
      </c>
      <c r="BA775" s="167"/>
      <c r="BB775" s="167"/>
      <c r="BC775" s="167"/>
      <c r="BD775" s="167"/>
      <c r="BE775" s="130"/>
    </row>
    <row r="776" spans="1:57" ht="32.25" thickBot="1" x14ac:dyDescent="0.3">
      <c r="A776" s="1346"/>
      <c r="B776" s="1577"/>
      <c r="C776" s="1610"/>
      <c r="D776" s="1657" t="s">
        <v>491</v>
      </c>
      <c r="E776" s="1302"/>
      <c r="F776" s="1305"/>
      <c r="G776" s="851">
        <f t="shared" si="251"/>
        <v>0</v>
      </c>
      <c r="H776" s="402">
        <f t="shared" si="260"/>
        <v>0</v>
      </c>
      <c r="I776" s="92"/>
      <c r="J776" s="92"/>
      <c r="K776" s="92"/>
      <c r="L776" s="101"/>
      <c r="M776" s="210">
        <f t="shared" si="258"/>
        <v>0</v>
      </c>
      <c r="N776" s="1039"/>
      <c r="O776" s="1039"/>
      <c r="P776" s="1039"/>
      <c r="Q776" s="1039"/>
      <c r="R776" s="1040"/>
      <c r="S776" s="1041"/>
      <c r="T776" s="1041"/>
      <c r="U776" s="1041"/>
      <c r="V776" s="1030"/>
      <c r="W776" s="1030"/>
      <c r="X776" s="1034"/>
      <c r="Y776" s="1032"/>
      <c r="Z776" s="1034"/>
      <c r="AA776" s="1019"/>
      <c r="AB776" s="837"/>
      <c r="AC776" s="837"/>
      <c r="AD776" s="837"/>
      <c r="AE776" s="837"/>
      <c r="AF776" s="838"/>
      <c r="AG776" s="1049"/>
      <c r="AH776" s="1050"/>
      <c r="AI776" s="831"/>
      <c r="AJ776" s="170">
        <f>SUM(AQ776:AU776)</f>
        <v>0</v>
      </c>
      <c r="AK776" s="345" t="s">
        <v>97</v>
      </c>
      <c r="AL776" s="97" t="s">
        <v>97</v>
      </c>
      <c r="AM776" s="98" t="s">
        <v>98</v>
      </c>
      <c r="AN776" s="99"/>
      <c r="AO776" s="97"/>
      <c r="AP776" s="98"/>
      <c r="AQ776" s="100"/>
      <c r="AR776" s="92"/>
      <c r="AS776" s="92"/>
      <c r="AT776" s="92"/>
      <c r="AU776" s="93"/>
      <c r="AV776" s="168">
        <f t="shared" si="259"/>
        <v>0</v>
      </c>
      <c r="AW776" s="404"/>
      <c r="AX776" s="404"/>
      <c r="AY776" s="404"/>
      <c r="AZ776" s="404"/>
      <c r="BA776" s="404"/>
      <c r="BB776" s="404"/>
      <c r="BC776" s="404"/>
      <c r="BD776" s="404"/>
      <c r="BE776" s="405"/>
    </row>
    <row r="777" spans="1:57" ht="32.25" thickBot="1" x14ac:dyDescent="0.3">
      <c r="A777" s="1346"/>
      <c r="B777" s="1565" t="s">
        <v>751</v>
      </c>
      <c r="C777" s="1608" t="s">
        <v>567</v>
      </c>
      <c r="D777" s="709" t="s">
        <v>485</v>
      </c>
      <c r="E777" s="1300">
        <v>10</v>
      </c>
      <c r="F777" s="1303">
        <f t="shared" ref="F777" si="262">E777-SUM(M777:M781)</f>
        <v>9</v>
      </c>
      <c r="G777" s="852">
        <f t="shared" si="251"/>
        <v>0</v>
      </c>
      <c r="H777" s="402">
        <f t="shared" si="260"/>
        <v>0</v>
      </c>
      <c r="I777" s="72"/>
      <c r="J777" s="72"/>
      <c r="K777" s="72"/>
      <c r="L777" s="75"/>
      <c r="M777" s="199">
        <f t="shared" si="258"/>
        <v>0</v>
      </c>
      <c r="N777" s="1020"/>
      <c r="O777" s="1020"/>
      <c r="P777" s="1020"/>
      <c r="Q777" s="1020"/>
      <c r="R777" s="1024"/>
      <c r="S777" s="1051"/>
      <c r="T777" s="1051"/>
      <c r="U777" s="1051"/>
      <c r="V777" s="1020"/>
      <c r="W777" s="1020"/>
      <c r="X777" s="1024"/>
      <c r="Y777" s="1022"/>
      <c r="Z777" s="1024"/>
      <c r="AA777" s="1045"/>
      <c r="AB777" s="835"/>
      <c r="AC777" s="835"/>
      <c r="AD777" s="835"/>
      <c r="AE777" s="835"/>
      <c r="AF777" s="836"/>
      <c r="AG777" s="1045"/>
      <c r="AH777" s="1046"/>
      <c r="AI777" s="143"/>
      <c r="AJ777" s="151">
        <f>SUM(AN777:AP777)</f>
        <v>0</v>
      </c>
      <c r="AK777" s="76" t="s">
        <v>97</v>
      </c>
      <c r="AL777" s="77" t="s">
        <v>97</v>
      </c>
      <c r="AM777" s="78" t="s">
        <v>97</v>
      </c>
      <c r="AN777" s="74"/>
      <c r="AO777" s="72"/>
      <c r="AP777" s="73"/>
      <c r="AQ777" s="79" t="s">
        <v>97</v>
      </c>
      <c r="AR777" s="77" t="s">
        <v>97</v>
      </c>
      <c r="AS777" s="77" t="s">
        <v>97</v>
      </c>
      <c r="AT777" s="77" t="s">
        <v>97</v>
      </c>
      <c r="AU777" s="78" t="s">
        <v>97</v>
      </c>
      <c r="AV777" s="152">
        <f t="shared" si="259"/>
        <v>0</v>
      </c>
      <c r="AW777" s="120"/>
      <c r="AX777" s="120"/>
      <c r="AY777" s="120"/>
      <c r="AZ777" s="120"/>
      <c r="BA777" s="120"/>
      <c r="BB777" s="120"/>
      <c r="BC777" s="120"/>
      <c r="BD777" s="120"/>
      <c r="BE777" s="121"/>
    </row>
    <row r="778" spans="1:57" ht="48" thickBot="1" x14ac:dyDescent="0.3">
      <c r="A778" s="1346"/>
      <c r="B778" s="1567"/>
      <c r="C778" s="1609"/>
      <c r="D778" s="710" t="s">
        <v>490</v>
      </c>
      <c r="E778" s="1301"/>
      <c r="F778" s="1304"/>
      <c r="G778" s="850">
        <f t="shared" si="251"/>
        <v>0</v>
      </c>
      <c r="H778" s="402">
        <f t="shared" si="260"/>
        <v>0</v>
      </c>
      <c r="I778" s="319"/>
      <c r="J778" s="319"/>
      <c r="K778" s="319"/>
      <c r="L778" s="338"/>
      <c r="M778" s="750">
        <f t="shared" si="258"/>
        <v>0</v>
      </c>
      <c r="N778" s="1030"/>
      <c r="O778" s="1030"/>
      <c r="P778" s="1030"/>
      <c r="Q778" s="1030"/>
      <c r="R778" s="1034"/>
      <c r="S778" s="1025"/>
      <c r="T778" s="1025"/>
      <c r="U778" s="1025"/>
      <c r="V778" s="1044"/>
      <c r="W778" s="1044"/>
      <c r="X778" s="1026"/>
      <c r="Y778" s="1047"/>
      <c r="Z778" s="1026"/>
      <c r="AA778" s="1027"/>
      <c r="AB778" s="1028"/>
      <c r="AC778" s="1028"/>
      <c r="AD778" s="1028"/>
      <c r="AE778" s="1028"/>
      <c r="AF778" s="1029"/>
      <c r="AG778" s="1019"/>
      <c r="AH778" s="1048"/>
      <c r="AI778" s="337"/>
      <c r="AJ778" s="390">
        <f>SUM(AN778:AP778)</f>
        <v>0</v>
      </c>
      <c r="AK778" s="327" t="s">
        <v>98</v>
      </c>
      <c r="AL778" s="328" t="s">
        <v>98</v>
      </c>
      <c r="AM778" s="329" t="s">
        <v>98</v>
      </c>
      <c r="AN778" s="330"/>
      <c r="AO778" s="328"/>
      <c r="AP778" s="329"/>
      <c r="AQ778" s="330" t="s">
        <v>97</v>
      </c>
      <c r="AR778" s="328" t="s">
        <v>97</v>
      </c>
      <c r="AS778" s="328" t="s">
        <v>97</v>
      </c>
      <c r="AT778" s="328" t="s">
        <v>97</v>
      </c>
      <c r="AU778" s="329" t="s">
        <v>97</v>
      </c>
      <c r="AV778" s="152">
        <f t="shared" si="259"/>
        <v>0</v>
      </c>
      <c r="AW778" s="167"/>
      <c r="AX778" s="167"/>
      <c r="AY778" s="167"/>
      <c r="AZ778" s="167"/>
      <c r="BA778" s="167"/>
      <c r="BB778" s="167"/>
      <c r="BC778" s="167"/>
      <c r="BD778" s="167"/>
      <c r="BE778" s="130"/>
    </row>
    <row r="779" spans="1:57" ht="32.25" thickBot="1" x14ac:dyDescent="0.3">
      <c r="A779" s="1346"/>
      <c r="B779" s="1567"/>
      <c r="C779" s="1609"/>
      <c r="D779" s="710" t="s">
        <v>486</v>
      </c>
      <c r="E779" s="1301"/>
      <c r="F779" s="1304"/>
      <c r="G779" s="850">
        <f t="shared" si="251"/>
        <v>0</v>
      </c>
      <c r="H779" s="160">
        <f t="shared" si="260"/>
        <v>0</v>
      </c>
      <c r="I779" s="319"/>
      <c r="J779" s="319"/>
      <c r="K779" s="319"/>
      <c r="L779" s="338"/>
      <c r="M779" s="750">
        <f t="shared" si="258"/>
        <v>0</v>
      </c>
      <c r="N779" s="1030"/>
      <c r="O779" s="1030"/>
      <c r="P779" s="1030"/>
      <c r="Q779" s="1030"/>
      <c r="R779" s="1034"/>
      <c r="S779" s="1025"/>
      <c r="T779" s="1025"/>
      <c r="U779" s="1025"/>
      <c r="V779" s="1044"/>
      <c r="W779" s="1044"/>
      <c r="X779" s="1026"/>
      <c r="Y779" s="1047"/>
      <c r="Z779" s="1026"/>
      <c r="AA779" s="1027"/>
      <c r="AB779" s="1028"/>
      <c r="AC779" s="1028"/>
      <c r="AD779" s="1028"/>
      <c r="AE779" s="1028"/>
      <c r="AF779" s="1029"/>
      <c r="AG779" s="1019"/>
      <c r="AH779" s="1048"/>
      <c r="AI779" s="337"/>
      <c r="AJ779" s="390">
        <f>SUM(AK779:AM779)</f>
        <v>0</v>
      </c>
      <c r="AK779" s="327"/>
      <c r="AL779" s="328"/>
      <c r="AM779" s="329"/>
      <c r="AN779" s="330" t="s">
        <v>97</v>
      </c>
      <c r="AO779" s="328" t="s">
        <v>97</v>
      </c>
      <c r="AP779" s="329" t="s">
        <v>97</v>
      </c>
      <c r="AQ779" s="330" t="s">
        <v>97</v>
      </c>
      <c r="AR779" s="328" t="s">
        <v>97</v>
      </c>
      <c r="AS779" s="328" t="s">
        <v>97</v>
      </c>
      <c r="AT779" s="328" t="s">
        <v>97</v>
      </c>
      <c r="AU779" s="329" t="s">
        <v>97</v>
      </c>
      <c r="AV779" s="152">
        <f t="shared" si="259"/>
        <v>0</v>
      </c>
      <c r="AW779" s="167"/>
      <c r="AX779" s="167"/>
      <c r="AY779" s="167"/>
      <c r="AZ779" s="167"/>
      <c r="BA779" s="167"/>
      <c r="BB779" s="167"/>
      <c r="BC779" s="167"/>
      <c r="BD779" s="167"/>
      <c r="BE779" s="130"/>
    </row>
    <row r="780" spans="1:57" ht="32.25" thickBot="1" x14ac:dyDescent="0.3">
      <c r="A780" s="1346"/>
      <c r="B780" s="1567"/>
      <c r="C780" s="1609"/>
      <c r="D780" s="710" t="s">
        <v>15</v>
      </c>
      <c r="E780" s="1301"/>
      <c r="F780" s="1304"/>
      <c r="G780" s="850">
        <f t="shared" si="251"/>
        <v>2</v>
      </c>
      <c r="H780" s="402">
        <f t="shared" si="260"/>
        <v>0</v>
      </c>
      <c r="I780" s="319"/>
      <c r="J780" s="319"/>
      <c r="K780" s="319"/>
      <c r="L780" s="338"/>
      <c r="M780" s="750">
        <f t="shared" si="258"/>
        <v>1</v>
      </c>
      <c r="N780" s="1030"/>
      <c r="O780" s="1030"/>
      <c r="P780" s="1030"/>
      <c r="Q780" s="1030"/>
      <c r="R780" s="1034">
        <v>1</v>
      </c>
      <c r="S780" s="1025">
        <v>1</v>
      </c>
      <c r="T780" s="1025"/>
      <c r="U780" s="1025"/>
      <c r="V780" s="1044"/>
      <c r="W780" s="1044"/>
      <c r="X780" s="1026"/>
      <c r="Y780" s="1047">
        <v>1</v>
      </c>
      <c r="Z780" s="1026">
        <v>0</v>
      </c>
      <c r="AA780" s="1027"/>
      <c r="AB780" s="1028"/>
      <c r="AC780" s="1028"/>
      <c r="AD780" s="1028"/>
      <c r="AE780" s="1028"/>
      <c r="AF780" s="1029">
        <v>1</v>
      </c>
      <c r="AG780" s="1019">
        <v>47</v>
      </c>
      <c r="AH780" s="1048">
        <v>27</v>
      </c>
      <c r="AI780" s="337">
        <v>80</v>
      </c>
      <c r="AJ780" s="390">
        <f>SUM(AQ780:AU780)</f>
        <v>1</v>
      </c>
      <c r="AK780" s="327" t="s">
        <v>98</v>
      </c>
      <c r="AL780" s="328" t="s">
        <v>98</v>
      </c>
      <c r="AM780" s="329" t="s">
        <v>98</v>
      </c>
      <c r="AN780" s="330" t="s">
        <v>97</v>
      </c>
      <c r="AO780" s="328" t="s">
        <v>97</v>
      </c>
      <c r="AP780" s="329" t="s">
        <v>97</v>
      </c>
      <c r="AQ780" s="330"/>
      <c r="AR780" s="328"/>
      <c r="AS780" s="328">
        <v>1</v>
      </c>
      <c r="AT780" s="328"/>
      <c r="AU780" s="329"/>
      <c r="AV780" s="152">
        <f t="shared" si="259"/>
        <v>1</v>
      </c>
      <c r="AW780" s="167"/>
      <c r="AX780" s="167"/>
      <c r="AY780" s="167"/>
      <c r="AZ780" s="167"/>
      <c r="BA780" s="167"/>
      <c r="BB780" s="167"/>
      <c r="BC780" s="167"/>
      <c r="BD780" s="167">
        <v>1</v>
      </c>
      <c r="BE780" s="130"/>
    </row>
    <row r="781" spans="1:57" ht="32.25" thickBot="1" x14ac:dyDescent="0.3">
      <c r="A781" s="1346"/>
      <c r="B781" s="1588"/>
      <c r="C781" s="1620"/>
      <c r="D781" s="711" t="s">
        <v>491</v>
      </c>
      <c r="E781" s="1302"/>
      <c r="F781" s="1305"/>
      <c r="G781" s="851">
        <f t="shared" ref="G781:G844" si="263">SUM(M781,AV781)</f>
        <v>0</v>
      </c>
      <c r="H781" s="402">
        <f t="shared" si="260"/>
        <v>0</v>
      </c>
      <c r="I781" s="92"/>
      <c r="J781" s="92"/>
      <c r="K781" s="92"/>
      <c r="L781" s="101"/>
      <c r="M781" s="210">
        <f t="shared" si="258"/>
        <v>0</v>
      </c>
      <c r="N781" s="1039"/>
      <c r="O781" s="1039"/>
      <c r="P781" s="1039"/>
      <c r="Q781" s="1039"/>
      <c r="R781" s="1040"/>
      <c r="S781" s="1052"/>
      <c r="T781" s="1052"/>
      <c r="U781" s="1052"/>
      <c r="V781" s="1039"/>
      <c r="W781" s="1039"/>
      <c r="X781" s="1040"/>
      <c r="Y781" s="1038"/>
      <c r="Z781" s="1040"/>
      <c r="AA781" s="1049"/>
      <c r="AB781" s="839"/>
      <c r="AC781" s="839"/>
      <c r="AD781" s="839"/>
      <c r="AE781" s="839"/>
      <c r="AF781" s="840"/>
      <c r="AG781" s="1049"/>
      <c r="AH781" s="1050"/>
      <c r="AI781" s="832"/>
      <c r="AJ781" s="170">
        <f>SUM(AQ781:AU781)</f>
        <v>0</v>
      </c>
      <c r="AK781" s="345" t="s">
        <v>97</v>
      </c>
      <c r="AL781" s="97" t="s">
        <v>97</v>
      </c>
      <c r="AM781" s="98" t="s">
        <v>97</v>
      </c>
      <c r="AN781" s="99" t="s">
        <v>97</v>
      </c>
      <c r="AO781" s="97" t="s">
        <v>98</v>
      </c>
      <c r="AP781" s="98" t="s">
        <v>98</v>
      </c>
      <c r="AQ781" s="343"/>
      <c r="AR781" s="344"/>
      <c r="AS781" s="344"/>
      <c r="AT781" s="344"/>
      <c r="AU781" s="359"/>
      <c r="AV781" s="171">
        <f t="shared" si="259"/>
        <v>0</v>
      </c>
      <c r="AW781" s="128"/>
      <c r="AX781" s="128"/>
      <c r="AY781" s="128"/>
      <c r="AZ781" s="128"/>
      <c r="BA781" s="128"/>
      <c r="BB781" s="128"/>
      <c r="BC781" s="128"/>
      <c r="BD781" s="128"/>
      <c r="BE781" s="129"/>
    </row>
    <row r="782" spans="1:57" ht="31.15" customHeight="1" thickBot="1" x14ac:dyDescent="0.3">
      <c r="A782" s="1346"/>
      <c r="B782" s="1565" t="s">
        <v>568</v>
      </c>
      <c r="C782" s="1608" t="s">
        <v>414</v>
      </c>
      <c r="D782" s="709" t="s">
        <v>485</v>
      </c>
      <c r="E782" s="1300">
        <v>30</v>
      </c>
      <c r="F782" s="1303">
        <f t="shared" ref="F782" si="264">E782-SUM(M782:M786)</f>
        <v>8</v>
      </c>
      <c r="G782" s="852">
        <f t="shared" si="263"/>
        <v>4</v>
      </c>
      <c r="H782" s="402">
        <f t="shared" si="260"/>
        <v>0</v>
      </c>
      <c r="I782" s="72"/>
      <c r="J782" s="72"/>
      <c r="K782" s="72"/>
      <c r="L782" s="75"/>
      <c r="M782" s="199">
        <f t="shared" si="258"/>
        <v>4</v>
      </c>
      <c r="N782" s="1020"/>
      <c r="O782" s="1020"/>
      <c r="P782" s="1020"/>
      <c r="Q782" s="1020"/>
      <c r="R782" s="1024">
        <v>4</v>
      </c>
      <c r="S782" s="1051"/>
      <c r="T782" s="1051"/>
      <c r="U782" s="1051"/>
      <c r="V782" s="1020"/>
      <c r="W782" s="1020">
        <v>4</v>
      </c>
      <c r="X782" s="1024"/>
      <c r="Y782" s="1022">
        <v>4</v>
      </c>
      <c r="Z782" s="1024">
        <v>0</v>
      </c>
      <c r="AA782" s="1045"/>
      <c r="AB782" s="835">
        <v>2</v>
      </c>
      <c r="AC782" s="835">
        <v>2</v>
      </c>
      <c r="AD782" s="835"/>
      <c r="AE782" s="835">
        <v>4</v>
      </c>
      <c r="AF782" s="836"/>
      <c r="AG782" s="1045">
        <v>45</v>
      </c>
      <c r="AH782" s="1046">
        <v>19</v>
      </c>
      <c r="AI782" s="143">
        <v>11</v>
      </c>
      <c r="AJ782" s="151">
        <f>SUM(AN782:AP782)</f>
        <v>4</v>
      </c>
      <c r="AK782" s="330" t="s">
        <v>97</v>
      </c>
      <c r="AL782" s="328" t="s">
        <v>97</v>
      </c>
      <c r="AM782" s="329" t="s">
        <v>97</v>
      </c>
      <c r="AN782" s="74"/>
      <c r="AO782" s="72">
        <v>4</v>
      </c>
      <c r="AP782" s="75"/>
      <c r="AQ782" s="79" t="s">
        <v>97</v>
      </c>
      <c r="AR782" s="77" t="s">
        <v>97</v>
      </c>
      <c r="AS782" s="77" t="s">
        <v>97</v>
      </c>
      <c r="AT782" s="77" t="s">
        <v>97</v>
      </c>
      <c r="AU782" s="78" t="s">
        <v>97</v>
      </c>
      <c r="AV782" s="168">
        <f t="shared" si="259"/>
        <v>0</v>
      </c>
      <c r="AW782" s="120"/>
      <c r="AX782" s="120"/>
      <c r="AY782" s="120"/>
      <c r="AZ782" s="120"/>
      <c r="BA782" s="120"/>
      <c r="BB782" s="120"/>
      <c r="BC782" s="120"/>
      <c r="BD782" s="120"/>
      <c r="BE782" s="121"/>
    </row>
    <row r="783" spans="1:57" ht="48" thickBot="1" x14ac:dyDescent="0.3">
      <c r="A783" s="1346"/>
      <c r="B783" s="1567"/>
      <c r="C783" s="1609"/>
      <c r="D783" s="710" t="s">
        <v>490</v>
      </c>
      <c r="E783" s="1301"/>
      <c r="F783" s="1304"/>
      <c r="G783" s="850">
        <f t="shared" si="263"/>
        <v>0</v>
      </c>
      <c r="H783" s="160">
        <f t="shared" si="260"/>
        <v>0</v>
      </c>
      <c r="I783" s="319"/>
      <c r="J783" s="319"/>
      <c r="K783" s="319"/>
      <c r="L783" s="338"/>
      <c r="M783" s="750">
        <f t="shared" si="258"/>
        <v>0</v>
      </c>
      <c r="N783" s="1030"/>
      <c r="O783" s="1030"/>
      <c r="P783" s="1030"/>
      <c r="Q783" s="1030"/>
      <c r="R783" s="1034"/>
      <c r="S783" s="1025"/>
      <c r="T783" s="1025"/>
      <c r="U783" s="1025"/>
      <c r="V783" s="1044"/>
      <c r="W783" s="1044"/>
      <c r="X783" s="1026"/>
      <c r="Y783" s="1047"/>
      <c r="Z783" s="1026"/>
      <c r="AA783" s="1027"/>
      <c r="AB783" s="1028"/>
      <c r="AC783" s="1028"/>
      <c r="AD783" s="1028"/>
      <c r="AE783" s="1028"/>
      <c r="AF783" s="1029"/>
      <c r="AG783" s="1019"/>
      <c r="AH783" s="1048"/>
      <c r="AI783" s="337"/>
      <c r="AJ783" s="390">
        <f>SUM(AN783:AP783)</f>
        <v>0</v>
      </c>
      <c r="AK783" s="327"/>
      <c r="AL783" s="328"/>
      <c r="AM783" s="329"/>
      <c r="AN783" s="330"/>
      <c r="AO783" s="328"/>
      <c r="AP783" s="331"/>
      <c r="AQ783" s="330" t="s">
        <v>97</v>
      </c>
      <c r="AR783" s="328" t="s">
        <v>97</v>
      </c>
      <c r="AS783" s="328" t="s">
        <v>97</v>
      </c>
      <c r="AT783" s="328" t="s">
        <v>97</v>
      </c>
      <c r="AU783" s="329" t="s">
        <v>97</v>
      </c>
      <c r="AV783" s="168">
        <f t="shared" si="259"/>
        <v>0</v>
      </c>
      <c r="AW783" s="167"/>
      <c r="AX783" s="167"/>
      <c r="AY783" s="167"/>
      <c r="AZ783" s="167"/>
      <c r="BA783" s="167"/>
      <c r="BB783" s="167"/>
      <c r="BC783" s="167"/>
      <c r="BD783" s="167"/>
      <c r="BE783" s="130"/>
    </row>
    <row r="784" spans="1:57" ht="32.25" thickBot="1" x14ac:dyDescent="0.3">
      <c r="A784" s="1346"/>
      <c r="B784" s="1567"/>
      <c r="C784" s="1609"/>
      <c r="D784" s="710" t="s">
        <v>486</v>
      </c>
      <c r="E784" s="1301"/>
      <c r="F784" s="1304"/>
      <c r="G784" s="850">
        <f t="shared" si="263"/>
        <v>0</v>
      </c>
      <c r="H784" s="402">
        <f t="shared" si="260"/>
        <v>0</v>
      </c>
      <c r="I784" s="319"/>
      <c r="J784" s="319"/>
      <c r="K784" s="319"/>
      <c r="L784" s="338"/>
      <c r="M784" s="750">
        <f t="shared" si="258"/>
        <v>0</v>
      </c>
      <c r="N784" s="1030"/>
      <c r="O784" s="1030"/>
      <c r="P784" s="1030"/>
      <c r="Q784" s="1030"/>
      <c r="R784" s="1034"/>
      <c r="S784" s="1025"/>
      <c r="T784" s="1025"/>
      <c r="U784" s="1025"/>
      <c r="V784" s="1044"/>
      <c r="W784" s="1044"/>
      <c r="X784" s="1026"/>
      <c r="Y784" s="1047"/>
      <c r="Z784" s="1026"/>
      <c r="AA784" s="1027"/>
      <c r="AB784" s="1028"/>
      <c r="AC784" s="1028"/>
      <c r="AD784" s="1028"/>
      <c r="AE784" s="1028"/>
      <c r="AF784" s="1029"/>
      <c r="AG784" s="1019"/>
      <c r="AH784" s="1048"/>
      <c r="AI784" s="337"/>
      <c r="AJ784" s="390">
        <f>SUM(AK784:AM784)</f>
        <v>0</v>
      </c>
      <c r="AK784" s="327"/>
      <c r="AL784" s="328"/>
      <c r="AM784" s="329"/>
      <c r="AN784" s="330" t="s">
        <v>97</v>
      </c>
      <c r="AO784" s="328" t="s">
        <v>97</v>
      </c>
      <c r="AP784" s="331" t="s">
        <v>97</v>
      </c>
      <c r="AQ784" s="330" t="s">
        <v>97</v>
      </c>
      <c r="AR784" s="328" t="s">
        <v>97</v>
      </c>
      <c r="AS784" s="328" t="s">
        <v>97</v>
      </c>
      <c r="AT784" s="328" t="s">
        <v>97</v>
      </c>
      <c r="AU784" s="329" t="s">
        <v>97</v>
      </c>
      <c r="AV784" s="168">
        <f t="shared" si="259"/>
        <v>0</v>
      </c>
      <c r="AW784" s="167"/>
      <c r="AX784" s="167"/>
      <c r="AY784" s="167"/>
      <c r="AZ784" s="167"/>
      <c r="BA784" s="167"/>
      <c r="BB784" s="167"/>
      <c r="BC784" s="167"/>
      <c r="BD784" s="167"/>
      <c r="BE784" s="130"/>
    </row>
    <row r="785" spans="1:57" ht="32.25" thickBot="1" x14ac:dyDescent="0.3">
      <c r="A785" s="1346"/>
      <c r="B785" s="1567"/>
      <c r="C785" s="1609"/>
      <c r="D785" s="710" t="s">
        <v>15</v>
      </c>
      <c r="E785" s="1301"/>
      <c r="F785" s="1304"/>
      <c r="G785" s="850">
        <f t="shared" si="263"/>
        <v>18</v>
      </c>
      <c r="H785" s="402">
        <f t="shared" si="260"/>
        <v>0</v>
      </c>
      <c r="I785" s="319"/>
      <c r="J785" s="319"/>
      <c r="K785" s="319"/>
      <c r="L785" s="338"/>
      <c r="M785" s="750">
        <v>18</v>
      </c>
      <c r="N785" s="1030"/>
      <c r="O785" s="1030"/>
      <c r="P785" s="1030"/>
      <c r="Q785" s="1030"/>
      <c r="R785" s="1034">
        <v>18</v>
      </c>
      <c r="S785" s="1025"/>
      <c r="T785" s="1025"/>
      <c r="U785" s="1025"/>
      <c r="V785" s="1044"/>
      <c r="W785" s="1044">
        <v>18</v>
      </c>
      <c r="X785" s="1026"/>
      <c r="Y785" s="1047">
        <v>15</v>
      </c>
      <c r="Z785" s="1026">
        <v>3</v>
      </c>
      <c r="AA785" s="1027"/>
      <c r="AB785" s="1028">
        <v>6</v>
      </c>
      <c r="AC785" s="1028">
        <v>6</v>
      </c>
      <c r="AD785" s="1028"/>
      <c r="AE785" s="1028">
        <v>14</v>
      </c>
      <c r="AF785" s="1029">
        <v>1</v>
      </c>
      <c r="AG785" s="1019">
        <v>44</v>
      </c>
      <c r="AH785" s="1048">
        <v>21</v>
      </c>
      <c r="AI785" s="337">
        <v>87</v>
      </c>
      <c r="AJ785" s="390">
        <f>SUM(AQ785:AU785)</f>
        <v>18</v>
      </c>
      <c r="AK785" s="327" t="s">
        <v>97</v>
      </c>
      <c r="AL785" s="328" t="s">
        <v>97</v>
      </c>
      <c r="AM785" s="329" t="s">
        <v>97</v>
      </c>
      <c r="AN785" s="330"/>
      <c r="AO785" s="328"/>
      <c r="AP785" s="331"/>
      <c r="AQ785" s="330"/>
      <c r="AR785" s="328">
        <v>8</v>
      </c>
      <c r="AS785" s="328">
        <v>10</v>
      </c>
      <c r="AT785" s="328"/>
      <c r="AU785" s="329"/>
      <c r="AV785" s="168">
        <f t="shared" si="259"/>
        <v>0</v>
      </c>
      <c r="AW785" s="167"/>
      <c r="AX785" s="167"/>
      <c r="AY785" s="167"/>
      <c r="AZ785" s="167"/>
      <c r="BA785" s="167"/>
      <c r="BB785" s="167"/>
      <c r="BC785" s="167"/>
      <c r="BD785" s="167"/>
      <c r="BE785" s="130"/>
    </row>
    <row r="786" spans="1:57" ht="32.25" thickBot="1" x14ac:dyDescent="0.3">
      <c r="A786" s="1346"/>
      <c r="B786" s="1588"/>
      <c r="C786" s="1620"/>
      <c r="D786" s="711" t="s">
        <v>491</v>
      </c>
      <c r="E786" s="1302"/>
      <c r="F786" s="1305"/>
      <c r="G786" s="851">
        <f t="shared" si="263"/>
        <v>0</v>
      </c>
      <c r="H786" s="402">
        <f t="shared" si="260"/>
        <v>0</v>
      </c>
      <c r="I786" s="92"/>
      <c r="J786" s="92"/>
      <c r="K786" s="92"/>
      <c r="L786" s="101"/>
      <c r="M786" s="210">
        <f t="shared" si="258"/>
        <v>0</v>
      </c>
      <c r="N786" s="1039"/>
      <c r="O786" s="1039"/>
      <c r="P786" s="1039"/>
      <c r="Q786" s="1039"/>
      <c r="R786" s="1040"/>
      <c r="S786" s="1052"/>
      <c r="T786" s="1052"/>
      <c r="U786" s="1052"/>
      <c r="V786" s="1039"/>
      <c r="W786" s="1039"/>
      <c r="X786" s="1040"/>
      <c r="Y786" s="1038"/>
      <c r="Z786" s="1040"/>
      <c r="AA786" s="1049"/>
      <c r="AB786" s="839"/>
      <c r="AC786" s="839"/>
      <c r="AD786" s="839"/>
      <c r="AE786" s="839"/>
      <c r="AF786" s="840"/>
      <c r="AG786" s="1049"/>
      <c r="AH786" s="1050"/>
      <c r="AI786" s="832"/>
      <c r="AJ786" s="170">
        <f>SUM(AQ786:AU786)</f>
        <v>0</v>
      </c>
      <c r="AK786" s="345" t="s">
        <v>97</v>
      </c>
      <c r="AL786" s="97" t="s">
        <v>98</v>
      </c>
      <c r="AM786" s="98" t="s">
        <v>98</v>
      </c>
      <c r="AN786" s="99"/>
      <c r="AO786" s="97"/>
      <c r="AP786" s="145"/>
      <c r="AQ786" s="100"/>
      <c r="AR786" s="92"/>
      <c r="AS786" s="92"/>
      <c r="AT786" s="92"/>
      <c r="AU786" s="93"/>
      <c r="AV786" s="908">
        <f t="shared" si="259"/>
        <v>0</v>
      </c>
      <c r="AW786" s="128"/>
      <c r="AX786" s="128"/>
      <c r="AY786" s="128"/>
      <c r="AZ786" s="128"/>
      <c r="BA786" s="128"/>
      <c r="BB786" s="128"/>
      <c r="BC786" s="128"/>
      <c r="BD786" s="128"/>
      <c r="BE786" s="129"/>
    </row>
    <row r="787" spans="1:57" ht="32.25" thickBot="1" x14ac:dyDescent="0.3">
      <c r="A787" s="1346"/>
      <c r="B787" s="1565" t="s">
        <v>569</v>
      </c>
      <c r="C787" s="1608" t="s">
        <v>570</v>
      </c>
      <c r="D787" s="709" t="s">
        <v>485</v>
      </c>
      <c r="E787" s="1300">
        <v>10</v>
      </c>
      <c r="F787" s="1303">
        <f t="shared" ref="F787" si="265">E787-SUM(M787:M791)</f>
        <v>2</v>
      </c>
      <c r="G787" s="852">
        <f t="shared" si="263"/>
        <v>0</v>
      </c>
      <c r="H787" s="160">
        <f t="shared" si="260"/>
        <v>0</v>
      </c>
      <c r="I787" s="72"/>
      <c r="J787" s="72"/>
      <c r="K787" s="72"/>
      <c r="L787" s="75"/>
      <c r="M787" s="590">
        <f t="shared" si="258"/>
        <v>0</v>
      </c>
      <c r="N787" s="1044"/>
      <c r="O787" s="1044"/>
      <c r="P787" s="1044"/>
      <c r="Q787" s="1044"/>
      <c r="R787" s="1026"/>
      <c r="S787" s="1051"/>
      <c r="T787" s="1051"/>
      <c r="U787" s="1051"/>
      <c r="V787" s="1020"/>
      <c r="W787" s="1020"/>
      <c r="X787" s="1024"/>
      <c r="Y787" s="1022"/>
      <c r="Z787" s="1024"/>
      <c r="AA787" s="1045"/>
      <c r="AB787" s="835"/>
      <c r="AC787" s="835"/>
      <c r="AD787" s="835"/>
      <c r="AE787" s="835"/>
      <c r="AF787" s="836"/>
      <c r="AG787" s="1045"/>
      <c r="AH787" s="1046"/>
      <c r="AI787" s="143"/>
      <c r="AJ787" s="151">
        <f>SUM(AN787:AP787)</f>
        <v>0</v>
      </c>
      <c r="AK787" s="76" t="s">
        <v>97</v>
      </c>
      <c r="AL787" s="77" t="s">
        <v>97</v>
      </c>
      <c r="AM787" s="78" t="s">
        <v>97</v>
      </c>
      <c r="AN787" s="74"/>
      <c r="AO787" s="72"/>
      <c r="AP787" s="73"/>
      <c r="AQ787" s="146" t="s">
        <v>97</v>
      </c>
      <c r="AR787" s="142" t="s">
        <v>97</v>
      </c>
      <c r="AS787" s="142" t="s">
        <v>97</v>
      </c>
      <c r="AT787" s="142" t="s">
        <v>97</v>
      </c>
      <c r="AU787" s="105" t="s">
        <v>97</v>
      </c>
      <c r="AV787" s="152">
        <f t="shared" si="259"/>
        <v>0</v>
      </c>
      <c r="AW787" s="120"/>
      <c r="AX787" s="120"/>
      <c r="AY787" s="120"/>
      <c r="AZ787" s="120"/>
      <c r="BA787" s="120"/>
      <c r="BB787" s="120"/>
      <c r="BC787" s="120"/>
      <c r="BD787" s="120"/>
      <c r="BE787" s="121"/>
    </row>
    <row r="788" spans="1:57" ht="48" thickBot="1" x14ac:dyDescent="0.3">
      <c r="A788" s="1346"/>
      <c r="B788" s="1567"/>
      <c r="C788" s="1609"/>
      <c r="D788" s="710" t="s">
        <v>490</v>
      </c>
      <c r="E788" s="1301"/>
      <c r="F788" s="1304"/>
      <c r="G788" s="850">
        <f t="shared" si="263"/>
        <v>0</v>
      </c>
      <c r="H788" s="402">
        <f t="shared" si="260"/>
        <v>0</v>
      </c>
      <c r="I788" s="319"/>
      <c r="J788" s="319"/>
      <c r="K788" s="319"/>
      <c r="L788" s="338"/>
      <c r="M788" s="750">
        <f t="shared" si="258"/>
        <v>0</v>
      </c>
      <c r="N788" s="1030"/>
      <c r="O788" s="1030"/>
      <c r="P788" s="1030"/>
      <c r="Q788" s="1030"/>
      <c r="R788" s="1034"/>
      <c r="S788" s="1025"/>
      <c r="T788" s="1025"/>
      <c r="U788" s="1025"/>
      <c r="V788" s="1044"/>
      <c r="W788" s="1044"/>
      <c r="X788" s="1026"/>
      <c r="Y788" s="1047"/>
      <c r="Z788" s="1026"/>
      <c r="AA788" s="1027"/>
      <c r="AB788" s="1028"/>
      <c r="AC788" s="1028"/>
      <c r="AD788" s="1028"/>
      <c r="AE788" s="1028"/>
      <c r="AF788" s="1029"/>
      <c r="AG788" s="1019"/>
      <c r="AH788" s="1048"/>
      <c r="AI788" s="337"/>
      <c r="AJ788" s="390">
        <f>SUM(AN788:AP788)</f>
        <v>0</v>
      </c>
      <c r="AK788" s="327" t="s">
        <v>98</v>
      </c>
      <c r="AL788" s="328" t="s">
        <v>98</v>
      </c>
      <c r="AM788" s="329" t="s">
        <v>98</v>
      </c>
      <c r="AN788" s="330"/>
      <c r="AO788" s="328"/>
      <c r="AP788" s="329"/>
      <c r="AQ788" s="330" t="s">
        <v>97</v>
      </c>
      <c r="AR788" s="328" t="s">
        <v>97</v>
      </c>
      <c r="AS788" s="328" t="s">
        <v>97</v>
      </c>
      <c r="AT788" s="328" t="s">
        <v>97</v>
      </c>
      <c r="AU788" s="329" t="s">
        <v>97</v>
      </c>
      <c r="AV788" s="152">
        <f t="shared" si="259"/>
        <v>0</v>
      </c>
      <c r="AW788" s="167"/>
      <c r="AX788" s="167"/>
      <c r="AY788" s="167"/>
      <c r="AZ788" s="167"/>
      <c r="BA788" s="167"/>
      <c r="BB788" s="167"/>
      <c r="BC788" s="167"/>
      <c r="BD788" s="167"/>
      <c r="BE788" s="130"/>
    </row>
    <row r="789" spans="1:57" ht="32.25" thickBot="1" x14ac:dyDescent="0.3">
      <c r="A789" s="1346"/>
      <c r="B789" s="1567"/>
      <c r="C789" s="1609"/>
      <c r="D789" s="710" t="s">
        <v>486</v>
      </c>
      <c r="E789" s="1301"/>
      <c r="F789" s="1304"/>
      <c r="G789" s="850">
        <f t="shared" si="263"/>
        <v>0</v>
      </c>
      <c r="H789" s="402">
        <f t="shared" si="260"/>
        <v>0</v>
      </c>
      <c r="I789" s="319"/>
      <c r="J789" s="319"/>
      <c r="K789" s="319"/>
      <c r="L789" s="338"/>
      <c r="M789" s="750">
        <f t="shared" si="258"/>
        <v>0</v>
      </c>
      <c r="N789" s="1030"/>
      <c r="O789" s="1030"/>
      <c r="P789" s="1030"/>
      <c r="Q789" s="1030"/>
      <c r="R789" s="1034"/>
      <c r="S789" s="1025"/>
      <c r="T789" s="1025"/>
      <c r="U789" s="1025"/>
      <c r="V789" s="1044"/>
      <c r="W789" s="1044"/>
      <c r="X789" s="1026"/>
      <c r="Y789" s="1047"/>
      <c r="Z789" s="1026"/>
      <c r="AA789" s="1027"/>
      <c r="AB789" s="1028"/>
      <c r="AC789" s="1028"/>
      <c r="AD789" s="1028"/>
      <c r="AE789" s="1028"/>
      <c r="AF789" s="1029"/>
      <c r="AG789" s="1019"/>
      <c r="AH789" s="1048"/>
      <c r="AI789" s="337"/>
      <c r="AJ789" s="390">
        <f>SUM(AK789:AM789)</f>
        <v>0</v>
      </c>
      <c r="AK789" s="327"/>
      <c r="AL789" s="328"/>
      <c r="AM789" s="329"/>
      <c r="AN789" s="330" t="s">
        <v>97</v>
      </c>
      <c r="AO789" s="328" t="s">
        <v>97</v>
      </c>
      <c r="AP789" s="329" t="s">
        <v>97</v>
      </c>
      <c r="AQ789" s="330" t="s">
        <v>97</v>
      </c>
      <c r="AR789" s="328" t="s">
        <v>97</v>
      </c>
      <c r="AS789" s="328" t="s">
        <v>97</v>
      </c>
      <c r="AT789" s="328" t="s">
        <v>97</v>
      </c>
      <c r="AU789" s="329" t="s">
        <v>97</v>
      </c>
      <c r="AV789" s="152">
        <f t="shared" si="259"/>
        <v>0</v>
      </c>
      <c r="AW789" s="167"/>
      <c r="AX789" s="167"/>
      <c r="AY789" s="167"/>
      <c r="AZ789" s="167"/>
      <c r="BA789" s="167"/>
      <c r="BB789" s="167"/>
      <c r="BC789" s="167"/>
      <c r="BD789" s="167"/>
      <c r="BE789" s="130"/>
    </row>
    <row r="790" spans="1:57" ht="32.25" thickBot="1" x14ac:dyDescent="0.3">
      <c r="A790" s="1346"/>
      <c r="B790" s="1567"/>
      <c r="C790" s="1609"/>
      <c r="D790" s="710" t="s">
        <v>15</v>
      </c>
      <c r="E790" s="1301"/>
      <c r="F790" s="1304"/>
      <c r="G790" s="850">
        <f t="shared" si="263"/>
        <v>8</v>
      </c>
      <c r="H790" s="402">
        <f t="shared" si="260"/>
        <v>0</v>
      </c>
      <c r="I790" s="319"/>
      <c r="J790" s="319"/>
      <c r="K790" s="319"/>
      <c r="L790" s="338"/>
      <c r="M790" s="750">
        <f t="shared" si="258"/>
        <v>8</v>
      </c>
      <c r="N790" s="1030">
        <v>8</v>
      </c>
      <c r="O790" s="1030"/>
      <c r="P790" s="1030"/>
      <c r="Q790" s="1030"/>
      <c r="R790" s="1034"/>
      <c r="S790" s="1025"/>
      <c r="T790" s="1025"/>
      <c r="U790" s="1025"/>
      <c r="V790" s="1044"/>
      <c r="W790" s="1044"/>
      <c r="X790" s="1026">
        <v>8</v>
      </c>
      <c r="Y790" s="1047">
        <v>8</v>
      </c>
      <c r="Z790" s="1026">
        <v>0</v>
      </c>
      <c r="AA790" s="1027"/>
      <c r="AB790" s="1028">
        <v>3</v>
      </c>
      <c r="AC790" s="1028">
        <v>3</v>
      </c>
      <c r="AD790" s="1028">
        <v>1</v>
      </c>
      <c r="AE790" s="1028">
        <v>8</v>
      </c>
      <c r="AF790" s="1029">
        <v>1</v>
      </c>
      <c r="AG790" s="1019">
        <v>41</v>
      </c>
      <c r="AH790" s="1048">
        <v>20</v>
      </c>
      <c r="AI790" s="337">
        <v>85</v>
      </c>
      <c r="AJ790" s="390">
        <f>SUM(AQ790:AU790)</f>
        <v>8</v>
      </c>
      <c r="AK790" s="327" t="s">
        <v>98</v>
      </c>
      <c r="AL790" s="328" t="s">
        <v>752</v>
      </c>
      <c r="AM790" s="329" t="s">
        <v>752</v>
      </c>
      <c r="AN790" s="330" t="s">
        <v>97</v>
      </c>
      <c r="AO790" s="328" t="s">
        <v>97</v>
      </c>
      <c r="AP790" s="329" t="s">
        <v>97</v>
      </c>
      <c r="AQ790" s="330"/>
      <c r="AR790" s="328">
        <v>2</v>
      </c>
      <c r="AS790" s="328">
        <v>6</v>
      </c>
      <c r="AT790" s="328"/>
      <c r="AU790" s="329"/>
      <c r="AV790" s="152">
        <f t="shared" si="259"/>
        <v>0</v>
      </c>
      <c r="AW790" s="167"/>
      <c r="AX790" s="167"/>
      <c r="AY790" s="167"/>
      <c r="AZ790" s="167"/>
      <c r="BA790" s="167"/>
      <c r="BB790" s="167"/>
      <c r="BC790" s="167"/>
      <c r="BD790" s="167"/>
      <c r="BE790" s="130"/>
    </row>
    <row r="791" spans="1:57" ht="32.25" thickBot="1" x14ac:dyDescent="0.3">
      <c r="A791" s="1346"/>
      <c r="B791" s="1588"/>
      <c r="C791" s="1620"/>
      <c r="D791" s="711" t="s">
        <v>491</v>
      </c>
      <c r="E791" s="1302"/>
      <c r="F791" s="1305"/>
      <c r="G791" s="851">
        <f t="shared" si="263"/>
        <v>0</v>
      </c>
      <c r="H791" s="160">
        <f t="shared" si="260"/>
        <v>0</v>
      </c>
      <c r="I791" s="92"/>
      <c r="J791" s="92"/>
      <c r="K791" s="92"/>
      <c r="L791" s="101"/>
      <c r="M791" s="210">
        <f t="shared" si="258"/>
        <v>0</v>
      </c>
      <c r="N791" s="1039"/>
      <c r="O791" s="1039"/>
      <c r="P791" s="1039"/>
      <c r="Q791" s="1039"/>
      <c r="R791" s="1040"/>
      <c r="S791" s="1052"/>
      <c r="T791" s="1052"/>
      <c r="U791" s="1052"/>
      <c r="V791" s="1039"/>
      <c r="W791" s="1039"/>
      <c r="X791" s="1040"/>
      <c r="Y791" s="1038"/>
      <c r="Z791" s="1040"/>
      <c r="AA791" s="1049"/>
      <c r="AB791" s="839"/>
      <c r="AC791" s="839"/>
      <c r="AD791" s="839"/>
      <c r="AE791" s="839"/>
      <c r="AF791" s="840"/>
      <c r="AG791" s="1049"/>
      <c r="AH791" s="1050"/>
      <c r="AI791" s="832"/>
      <c r="AJ791" s="170">
        <f>SUM(AQ791:AU791)</f>
        <v>0</v>
      </c>
      <c r="AK791" s="345" t="s">
        <v>97</v>
      </c>
      <c r="AL791" s="97" t="s">
        <v>97</v>
      </c>
      <c r="AM791" s="98" t="s">
        <v>97</v>
      </c>
      <c r="AN791" s="99" t="s">
        <v>97</v>
      </c>
      <c r="AO791" s="97" t="s">
        <v>98</v>
      </c>
      <c r="AP791" s="98" t="s">
        <v>98</v>
      </c>
      <c r="AQ791" s="100"/>
      <c r="AR791" s="92"/>
      <c r="AS791" s="92"/>
      <c r="AT791" s="92"/>
      <c r="AU791" s="93"/>
      <c r="AV791" s="171">
        <f t="shared" si="259"/>
        <v>0</v>
      </c>
      <c r="AW791" s="128"/>
      <c r="AX791" s="128"/>
      <c r="AY791" s="128"/>
      <c r="AZ791" s="128"/>
      <c r="BA791" s="128"/>
      <c r="BB791" s="128"/>
      <c r="BC791" s="128"/>
      <c r="BD791" s="128"/>
      <c r="BE791" s="129"/>
    </row>
    <row r="792" spans="1:57" ht="31.15" customHeight="1" x14ac:dyDescent="0.25">
      <c r="A792" s="1346" t="s">
        <v>572</v>
      </c>
      <c r="B792" s="1565" t="s">
        <v>571</v>
      </c>
      <c r="C792" s="1608" t="s">
        <v>423</v>
      </c>
      <c r="D792" s="709" t="s">
        <v>485</v>
      </c>
      <c r="E792" s="1300">
        <v>301</v>
      </c>
      <c r="F792" s="1303">
        <f>E792-SUM(M792:M796)</f>
        <v>133</v>
      </c>
      <c r="G792" s="852">
        <f t="shared" si="263"/>
        <v>45</v>
      </c>
      <c r="H792" s="147">
        <f>SUM(I792:L792)</f>
        <v>5</v>
      </c>
      <c r="I792" s="72">
        <v>5</v>
      </c>
      <c r="J792" s="72"/>
      <c r="K792" s="72"/>
      <c r="L792" s="75"/>
      <c r="M792" s="199">
        <f>IF(AND(SUM(N792:R792)=SUM(Y792:Z792),SUM(S792:X792)=SUM(Y792:Z792)),SUM(N792:R792),"ПЕРЕВІРТЕ ПРАВИЛЬНІСТЬ ДАНИХ")</f>
        <v>45</v>
      </c>
      <c r="N792" s="1020"/>
      <c r="O792" s="1020"/>
      <c r="P792" s="1020"/>
      <c r="Q792" s="1020"/>
      <c r="R792" s="1024">
        <v>45</v>
      </c>
      <c r="S792" s="1022">
        <v>5</v>
      </c>
      <c r="T792" s="119">
        <v>0</v>
      </c>
      <c r="U792" s="119"/>
      <c r="V792" s="1265">
        <v>40</v>
      </c>
      <c r="W792" s="1020"/>
      <c r="X792" s="1024"/>
      <c r="Y792" s="1022">
        <v>43</v>
      </c>
      <c r="Z792" s="1024">
        <v>2</v>
      </c>
      <c r="AA792" s="1113"/>
      <c r="AB792" s="1028">
        <v>4</v>
      </c>
      <c r="AC792" s="1028">
        <v>4</v>
      </c>
      <c r="AD792" s="1028">
        <v>1</v>
      </c>
      <c r="AE792" s="1028">
        <v>23</v>
      </c>
      <c r="AF792" s="1029">
        <v>2</v>
      </c>
      <c r="AG792" s="1027">
        <v>44.82</v>
      </c>
      <c r="AH792" s="1059">
        <v>18.73</v>
      </c>
      <c r="AI792" s="83">
        <v>8</v>
      </c>
      <c r="AJ792" s="151">
        <f>SUM(AN792:AP792)</f>
        <v>45</v>
      </c>
      <c r="AK792" s="76" t="s">
        <v>97</v>
      </c>
      <c r="AL792" s="77" t="s">
        <v>97</v>
      </c>
      <c r="AM792" s="78" t="s">
        <v>97</v>
      </c>
      <c r="AN792" s="83">
        <v>16</v>
      </c>
      <c r="AO792" s="84">
        <v>29</v>
      </c>
      <c r="AP792" s="73"/>
      <c r="AQ792" s="79" t="s">
        <v>97</v>
      </c>
      <c r="AR792" s="77" t="s">
        <v>97</v>
      </c>
      <c r="AS792" s="77" t="s">
        <v>97</v>
      </c>
      <c r="AT792" s="77" t="s">
        <v>97</v>
      </c>
      <c r="AU792" s="80" t="s">
        <v>97</v>
      </c>
      <c r="AV792" s="152">
        <f>SUM(AW792:BE792)</f>
        <v>0</v>
      </c>
      <c r="AW792" s="120"/>
      <c r="AX792" s="120"/>
      <c r="AY792" s="120"/>
      <c r="AZ792" s="120"/>
      <c r="BA792" s="120"/>
      <c r="BB792" s="120"/>
      <c r="BC792" s="120"/>
      <c r="BD792" s="120"/>
      <c r="BE792" s="121"/>
    </row>
    <row r="793" spans="1:57" ht="47.25" x14ac:dyDescent="0.25">
      <c r="A793" s="1346"/>
      <c r="B793" s="1567"/>
      <c r="C793" s="1609"/>
      <c r="D793" s="710" t="s">
        <v>490</v>
      </c>
      <c r="E793" s="1301"/>
      <c r="F793" s="1304"/>
      <c r="G793" s="850">
        <f t="shared" si="263"/>
        <v>0</v>
      </c>
      <c r="H793" s="402">
        <f>SUM(I793:L793)</f>
        <v>0</v>
      </c>
      <c r="I793" s="319"/>
      <c r="J793" s="319"/>
      <c r="K793" s="319"/>
      <c r="L793" s="338"/>
      <c r="M793" s="750">
        <f t="shared" ref="M793:M796" si="266">IF(AND(SUM(N793:R793)=SUM(Y793:Z793),SUM(S793:X793)=SUM(Y793:Z793)),SUM(N793:R793),"ПЕРЕВІРТЕ ПРАВИЛЬНІСТЬ ДАНИХ")</f>
        <v>0</v>
      </c>
      <c r="N793" s="1030"/>
      <c r="O793" s="1030"/>
      <c r="P793" s="1030"/>
      <c r="Q793" s="1030"/>
      <c r="R793" s="1034"/>
      <c r="S793" s="1032"/>
      <c r="T793" s="403"/>
      <c r="U793" s="698"/>
      <c r="V793" s="403"/>
      <c r="W793" s="1030"/>
      <c r="X793" s="1034"/>
      <c r="Y793" s="1032"/>
      <c r="Z793" s="1034"/>
      <c r="AA793" s="1071"/>
      <c r="AB793" s="837"/>
      <c r="AC793" s="837"/>
      <c r="AD793" s="837"/>
      <c r="AE793" s="837"/>
      <c r="AF793" s="838"/>
      <c r="AG793" s="1019"/>
      <c r="AH793" s="1048"/>
      <c r="AI793" s="325"/>
      <c r="AJ793" s="390">
        <f>SUM(AN793:AP793)</f>
        <v>0</v>
      </c>
      <c r="AK793" s="327" t="s">
        <v>98</v>
      </c>
      <c r="AL793" s="328" t="s">
        <v>98</v>
      </c>
      <c r="AM793" s="329" t="s">
        <v>98</v>
      </c>
      <c r="AN793" s="330"/>
      <c r="AO793" s="328"/>
      <c r="AP793" s="329"/>
      <c r="AQ793" s="330" t="s">
        <v>97</v>
      </c>
      <c r="AR793" s="328" t="s">
        <v>97</v>
      </c>
      <c r="AS793" s="328" t="s">
        <v>97</v>
      </c>
      <c r="AT793" s="328" t="s">
        <v>97</v>
      </c>
      <c r="AU793" s="331" t="s">
        <v>97</v>
      </c>
      <c r="AV793" s="391">
        <f t="shared" ref="AV793:AV796" si="267">SUM(AW793:BE793)</f>
        <v>0</v>
      </c>
      <c r="AW793" s="404"/>
      <c r="AX793" s="404"/>
      <c r="AY793" s="404"/>
      <c r="AZ793" s="404"/>
      <c r="BA793" s="404"/>
      <c r="BB793" s="404"/>
      <c r="BC793" s="404"/>
      <c r="BD793" s="404"/>
      <c r="BE793" s="405"/>
    </row>
    <row r="794" spans="1:57" ht="31.5" x14ac:dyDescent="0.25">
      <c r="A794" s="1346"/>
      <c r="B794" s="1567"/>
      <c r="C794" s="1609"/>
      <c r="D794" s="710" t="s">
        <v>486</v>
      </c>
      <c r="E794" s="1301"/>
      <c r="F794" s="1304"/>
      <c r="G794" s="850">
        <f t="shared" si="263"/>
        <v>0</v>
      </c>
      <c r="H794" s="402">
        <f t="shared" ref="H794:H796" si="268">SUM(I794:L794)</f>
        <v>0</v>
      </c>
      <c r="I794" s="319"/>
      <c r="J794" s="319"/>
      <c r="K794" s="319"/>
      <c r="L794" s="338"/>
      <c r="M794" s="750">
        <f t="shared" si="266"/>
        <v>0</v>
      </c>
      <c r="N794" s="1030"/>
      <c r="O794" s="1030"/>
      <c r="P794" s="1035"/>
      <c r="Q794" s="392"/>
      <c r="R794" s="1026"/>
      <c r="S794" s="1047"/>
      <c r="T794" s="155"/>
      <c r="U794" s="403"/>
      <c r="V794" s="403"/>
      <c r="W794" s="1030"/>
      <c r="X794" s="1034"/>
      <c r="Y794" s="1047"/>
      <c r="Z794" s="1026"/>
      <c r="AA794" s="1027"/>
      <c r="AB794" s="1028"/>
      <c r="AC794" s="1028"/>
      <c r="AD794" s="1028"/>
      <c r="AE794" s="1028"/>
      <c r="AF794" s="1029"/>
      <c r="AG794" s="1019"/>
      <c r="AH794" s="837"/>
      <c r="AI794" s="319"/>
      <c r="AJ794" s="390">
        <f>SUM(AK794:AM794)</f>
        <v>0</v>
      </c>
      <c r="AK794" s="327"/>
      <c r="AL794" s="328"/>
      <c r="AM794" s="329"/>
      <c r="AN794" s="330" t="s">
        <v>97</v>
      </c>
      <c r="AO794" s="328" t="s">
        <v>97</v>
      </c>
      <c r="AP794" s="329" t="s">
        <v>97</v>
      </c>
      <c r="AQ794" s="330" t="s">
        <v>97</v>
      </c>
      <c r="AR794" s="328" t="s">
        <v>97</v>
      </c>
      <c r="AS794" s="328" t="s">
        <v>97</v>
      </c>
      <c r="AT794" s="328" t="s">
        <v>97</v>
      </c>
      <c r="AU794" s="331" t="s">
        <v>97</v>
      </c>
      <c r="AV794" s="391">
        <f t="shared" si="267"/>
        <v>0</v>
      </c>
      <c r="AW794" s="404"/>
      <c r="AX794" s="404"/>
      <c r="AY794" s="404"/>
      <c r="AZ794" s="404"/>
      <c r="BA794" s="404"/>
      <c r="BB794" s="404"/>
      <c r="BC794" s="404"/>
      <c r="BD794" s="404"/>
      <c r="BE794" s="405"/>
    </row>
    <row r="795" spans="1:57" ht="31.5" x14ac:dyDescent="0.25">
      <c r="A795" s="1346"/>
      <c r="B795" s="1567"/>
      <c r="C795" s="1609"/>
      <c r="D795" s="710" t="s">
        <v>15</v>
      </c>
      <c r="E795" s="1301"/>
      <c r="F795" s="1304"/>
      <c r="G795" s="850">
        <f t="shared" si="263"/>
        <v>123</v>
      </c>
      <c r="H795" s="402">
        <f t="shared" si="268"/>
        <v>19</v>
      </c>
      <c r="I795" s="319">
        <v>19</v>
      </c>
      <c r="J795" s="319"/>
      <c r="K795" s="319"/>
      <c r="L795" s="338"/>
      <c r="M795" s="750">
        <f t="shared" si="266"/>
        <v>123</v>
      </c>
      <c r="N795" s="1030"/>
      <c r="O795" s="1030"/>
      <c r="P795" s="1030"/>
      <c r="Q795" s="1030"/>
      <c r="R795" s="1034">
        <v>123</v>
      </c>
      <c r="S795" s="1032">
        <v>29</v>
      </c>
      <c r="T795" s="403">
        <v>0</v>
      </c>
      <c r="U795" s="403"/>
      <c r="V795" s="403">
        <v>94</v>
      </c>
      <c r="W795" s="1030"/>
      <c r="X795" s="1034"/>
      <c r="Y795" s="1032">
        <v>107</v>
      </c>
      <c r="Z795" s="1034">
        <v>16</v>
      </c>
      <c r="AA795" s="1071">
        <v>1</v>
      </c>
      <c r="AB795" s="837">
        <v>41</v>
      </c>
      <c r="AC795" s="837">
        <v>41</v>
      </c>
      <c r="AD795" s="837">
        <v>1</v>
      </c>
      <c r="AE795" s="837">
        <v>79</v>
      </c>
      <c r="AF795" s="838">
        <v>6</v>
      </c>
      <c r="AG795" s="1019">
        <v>48.02</v>
      </c>
      <c r="AH795" s="1048">
        <v>18.649999999999999</v>
      </c>
      <c r="AI795" s="325">
        <v>68.84</v>
      </c>
      <c r="AJ795" s="390">
        <f>SUM(AQ795:AU795)</f>
        <v>123</v>
      </c>
      <c r="AK795" s="327" t="s">
        <v>98</v>
      </c>
      <c r="AL795" s="328" t="s">
        <v>98</v>
      </c>
      <c r="AM795" s="329" t="s">
        <v>98</v>
      </c>
      <c r="AN795" s="330" t="s">
        <v>97</v>
      </c>
      <c r="AO795" s="328" t="s">
        <v>97</v>
      </c>
      <c r="AP795" s="329" t="s">
        <v>97</v>
      </c>
      <c r="AQ795" s="357">
        <v>45</v>
      </c>
      <c r="AR795" s="338">
        <v>42</v>
      </c>
      <c r="AS795" s="338">
        <v>27</v>
      </c>
      <c r="AT795" s="338">
        <v>9</v>
      </c>
      <c r="AU795" s="331"/>
      <c r="AV795" s="391">
        <f t="shared" si="267"/>
        <v>0</v>
      </c>
      <c r="AW795" s="404"/>
      <c r="AX795" s="404"/>
      <c r="AY795" s="404"/>
      <c r="AZ795" s="404"/>
      <c r="BA795" s="404"/>
      <c r="BB795" s="404"/>
      <c r="BC795" s="404"/>
      <c r="BD795" s="404"/>
      <c r="BE795" s="405"/>
    </row>
    <row r="796" spans="1:57" ht="32.25" thickBot="1" x14ac:dyDescent="0.3">
      <c r="A796" s="1346"/>
      <c r="B796" s="1577"/>
      <c r="C796" s="1610"/>
      <c r="D796" s="1657" t="s">
        <v>491</v>
      </c>
      <c r="E796" s="1302"/>
      <c r="F796" s="1305"/>
      <c r="G796" s="851">
        <f t="shared" si="263"/>
        <v>0</v>
      </c>
      <c r="H796" s="160">
        <f t="shared" si="268"/>
        <v>0</v>
      </c>
      <c r="I796" s="92"/>
      <c r="J796" s="92"/>
      <c r="K796" s="92"/>
      <c r="L796" s="101"/>
      <c r="M796" s="857">
        <f t="shared" si="266"/>
        <v>0</v>
      </c>
      <c r="N796" s="1036"/>
      <c r="O796" s="1036"/>
      <c r="P796" s="1036"/>
      <c r="Q796" s="1036"/>
      <c r="R796" s="1037"/>
      <c r="S796" s="1038"/>
      <c r="T796" s="1039"/>
      <c r="U796" s="1039"/>
      <c r="V796" s="1039"/>
      <c r="W796" s="1039"/>
      <c r="X796" s="1040"/>
      <c r="Y796" s="1041"/>
      <c r="Z796" s="1034"/>
      <c r="AA796" s="1019"/>
      <c r="AB796" s="837"/>
      <c r="AC796" s="837"/>
      <c r="AD796" s="837"/>
      <c r="AE796" s="837"/>
      <c r="AF796" s="838"/>
      <c r="AG796" s="1042"/>
      <c r="AH796" s="1043"/>
      <c r="AI796" s="100"/>
      <c r="AJ796" s="170">
        <f>SUM(AQ796:AU796)</f>
        <v>0</v>
      </c>
      <c r="AK796" s="345" t="s">
        <v>97</v>
      </c>
      <c r="AL796" s="97" t="s">
        <v>97</v>
      </c>
      <c r="AM796" s="98" t="s">
        <v>97</v>
      </c>
      <c r="AN796" s="99" t="s">
        <v>97</v>
      </c>
      <c r="AO796" s="97" t="s">
        <v>98</v>
      </c>
      <c r="AP796" s="98" t="s">
        <v>98</v>
      </c>
      <c r="AQ796" s="100"/>
      <c r="AR796" s="92"/>
      <c r="AS796" s="92"/>
      <c r="AT796" s="92"/>
      <c r="AU796" s="101"/>
      <c r="AV796" s="165">
        <f t="shared" si="267"/>
        <v>0</v>
      </c>
      <c r="AW796" s="128"/>
      <c r="AX796" s="128"/>
      <c r="AY796" s="128"/>
      <c r="AZ796" s="128"/>
      <c r="BA796" s="128"/>
      <c r="BB796" s="128"/>
      <c r="BC796" s="128"/>
      <c r="BD796" s="128"/>
      <c r="BE796" s="129"/>
    </row>
    <row r="797" spans="1:57" ht="31.5" x14ac:dyDescent="0.25">
      <c r="A797" s="1345" t="s">
        <v>573</v>
      </c>
      <c r="B797" s="1565" t="s">
        <v>579</v>
      </c>
      <c r="C797" s="1608" t="s">
        <v>432</v>
      </c>
      <c r="D797" s="709" t="s">
        <v>485</v>
      </c>
      <c r="E797" s="1300">
        <v>404</v>
      </c>
      <c r="F797" s="1303">
        <f>E797-SUM(M797:M801)</f>
        <v>93</v>
      </c>
      <c r="G797" s="841">
        <f t="shared" si="263"/>
        <v>16</v>
      </c>
      <c r="H797" s="411">
        <f t="shared" ref="H797:H805" si="269">SUM(I797:L797)</f>
        <v>2</v>
      </c>
      <c r="I797" s="72">
        <v>2</v>
      </c>
      <c r="J797" s="72"/>
      <c r="K797" s="72"/>
      <c r="L797" s="75"/>
      <c r="M797" s="199">
        <f>IF(AND(SUM(N797:R797)=SUM(Y797:Z797),SUM(S797:X797)=SUM(Y797:Z797)),SUM(N797:R797),"ПЕРЕВІРТЕ ПРАВИЛЬНІСТЬ ДАНИХ")</f>
        <v>16</v>
      </c>
      <c r="N797" s="1020"/>
      <c r="O797" s="1020"/>
      <c r="P797" s="1020"/>
      <c r="Q797" s="1020"/>
      <c r="R797" s="1021">
        <v>16</v>
      </c>
      <c r="S797" s="1022">
        <v>3</v>
      </c>
      <c r="T797" s="1020"/>
      <c r="U797" s="1020"/>
      <c r="V797" s="1023">
        <v>13</v>
      </c>
      <c r="W797" s="1020"/>
      <c r="X797" s="1024"/>
      <c r="Y797" s="1025">
        <v>14</v>
      </c>
      <c r="Z797" s="1026">
        <v>2</v>
      </c>
      <c r="AA797" s="1027"/>
      <c r="AB797" s="1028">
        <v>9</v>
      </c>
      <c r="AC797" s="1028">
        <v>8</v>
      </c>
      <c r="AD797" s="1028">
        <v>4</v>
      </c>
      <c r="AE797" s="1028">
        <v>7</v>
      </c>
      <c r="AF797" s="1029">
        <v>2</v>
      </c>
      <c r="AG797" s="1027">
        <v>45</v>
      </c>
      <c r="AH797" s="1029">
        <v>22</v>
      </c>
      <c r="AI797" s="856">
        <v>12.5</v>
      </c>
      <c r="AJ797" s="151">
        <f>SUM(AN797:AP797)</f>
        <v>16</v>
      </c>
      <c r="AK797" s="76" t="s">
        <v>97</v>
      </c>
      <c r="AL797" s="77" t="s">
        <v>97</v>
      </c>
      <c r="AM797" s="78" t="s">
        <v>97</v>
      </c>
      <c r="AN797" s="74">
        <v>3</v>
      </c>
      <c r="AO797" s="72">
        <v>13</v>
      </c>
      <c r="AP797" s="73"/>
      <c r="AQ797" s="79" t="s">
        <v>97</v>
      </c>
      <c r="AR797" s="77" t="s">
        <v>97</v>
      </c>
      <c r="AS797" s="77" t="s">
        <v>97</v>
      </c>
      <c r="AT797" s="77" t="s">
        <v>97</v>
      </c>
      <c r="AU797" s="80" t="s">
        <v>97</v>
      </c>
      <c r="AV797" s="152">
        <f>SUM(AW797:BE797)</f>
        <v>0</v>
      </c>
      <c r="AW797" s="120"/>
      <c r="AX797" s="120"/>
      <c r="AY797" s="120"/>
      <c r="AZ797" s="120"/>
      <c r="BA797" s="120"/>
      <c r="BB797" s="120"/>
      <c r="BC797" s="120"/>
      <c r="BD797" s="120"/>
      <c r="BE797" s="121"/>
    </row>
    <row r="798" spans="1:57" ht="47.25" x14ac:dyDescent="0.25">
      <c r="A798" s="1346"/>
      <c r="B798" s="1567"/>
      <c r="C798" s="1609"/>
      <c r="D798" s="710" t="s">
        <v>490</v>
      </c>
      <c r="E798" s="1301"/>
      <c r="F798" s="1304"/>
      <c r="G798" s="843">
        <f t="shared" si="263"/>
        <v>0</v>
      </c>
      <c r="H798" s="412">
        <f t="shared" si="269"/>
        <v>0</v>
      </c>
      <c r="I798" s="319"/>
      <c r="J798" s="319"/>
      <c r="K798" s="319"/>
      <c r="L798" s="338"/>
      <c r="M798" s="750">
        <f t="shared" ref="M798:M856" si="270">IF(AND(SUM(N798:R798)=SUM(Y798:Z798),SUM(S798:X798)=SUM(Y798:Z798)),SUM(N798:R798),"ПЕРЕВІРТЕ ПРАВИЛЬНІСТЬ ДАНИХ")</f>
        <v>0</v>
      </c>
      <c r="N798" s="1030"/>
      <c r="O798" s="1030"/>
      <c r="P798" s="1030"/>
      <c r="Q798" s="1030"/>
      <c r="R798" s="1031"/>
      <c r="S798" s="1032"/>
      <c r="T798" s="1033"/>
      <c r="U798" s="1033"/>
      <c r="V798" s="1030"/>
      <c r="W798" s="1030"/>
      <c r="X798" s="1034"/>
      <c r="Y798" s="1025"/>
      <c r="Z798" s="1026"/>
      <c r="AA798" s="1027"/>
      <c r="AB798" s="1028"/>
      <c r="AC798" s="1028"/>
      <c r="AD798" s="1028"/>
      <c r="AE798" s="1028"/>
      <c r="AF798" s="1029"/>
      <c r="AG798" s="1019"/>
      <c r="AH798" s="838"/>
      <c r="AI798" s="325"/>
      <c r="AJ798" s="390">
        <f>SUM(AN798:AP798)</f>
        <v>0</v>
      </c>
      <c r="AK798" s="327" t="s">
        <v>98</v>
      </c>
      <c r="AL798" s="328" t="s">
        <v>98</v>
      </c>
      <c r="AM798" s="329" t="s">
        <v>98</v>
      </c>
      <c r="AN798" s="330"/>
      <c r="AO798" s="328"/>
      <c r="AP798" s="329"/>
      <c r="AQ798" s="330" t="s">
        <v>97</v>
      </c>
      <c r="AR798" s="328" t="s">
        <v>97</v>
      </c>
      <c r="AS798" s="328" t="s">
        <v>97</v>
      </c>
      <c r="AT798" s="328" t="s">
        <v>97</v>
      </c>
      <c r="AU798" s="331" t="s">
        <v>97</v>
      </c>
      <c r="AV798" s="391">
        <f t="shared" ref="AV798:AV811" si="271">SUM(AW798:BE798)</f>
        <v>0</v>
      </c>
      <c r="AW798" s="404"/>
      <c r="AX798" s="404"/>
      <c r="AY798" s="404"/>
      <c r="AZ798" s="404"/>
      <c r="BA798" s="404"/>
      <c r="BB798" s="404"/>
      <c r="BC798" s="404"/>
      <c r="BD798" s="404"/>
      <c r="BE798" s="405"/>
    </row>
    <row r="799" spans="1:57" ht="31.5" x14ac:dyDescent="0.25">
      <c r="A799" s="1346"/>
      <c r="B799" s="1567"/>
      <c r="C799" s="1609"/>
      <c r="D799" s="710" t="s">
        <v>486</v>
      </c>
      <c r="E799" s="1301"/>
      <c r="F799" s="1304"/>
      <c r="G799" s="843">
        <f t="shared" si="263"/>
        <v>0</v>
      </c>
      <c r="H799" s="412">
        <f t="shared" si="269"/>
        <v>0</v>
      </c>
      <c r="I799" s="319"/>
      <c r="J799" s="319"/>
      <c r="K799" s="319"/>
      <c r="L799" s="338"/>
      <c r="M799" s="750">
        <f t="shared" si="270"/>
        <v>0</v>
      </c>
      <c r="N799" s="1030"/>
      <c r="O799" s="1030"/>
      <c r="P799" s="1035"/>
      <c r="Q799" s="392"/>
      <c r="R799" s="1031"/>
      <c r="S799" s="1032"/>
      <c r="T799" s="1030"/>
      <c r="U799" s="1030"/>
      <c r="V799" s="1030"/>
      <c r="W799" s="1030"/>
      <c r="X799" s="1034"/>
      <c r="Y799" s="1025"/>
      <c r="Z799" s="1026"/>
      <c r="AA799" s="1027"/>
      <c r="AB799" s="1028"/>
      <c r="AC799" s="1028"/>
      <c r="AD799" s="1028"/>
      <c r="AE799" s="1028"/>
      <c r="AF799" s="1029"/>
      <c r="AG799" s="1019"/>
      <c r="AH799" s="838"/>
      <c r="AI799" s="325"/>
      <c r="AJ799" s="390">
        <f>SUM(AK799:AM799)</f>
        <v>0</v>
      </c>
      <c r="AK799" s="327"/>
      <c r="AL799" s="328"/>
      <c r="AM799" s="329"/>
      <c r="AN799" s="330" t="s">
        <v>97</v>
      </c>
      <c r="AO799" s="328" t="s">
        <v>97</v>
      </c>
      <c r="AP799" s="329" t="s">
        <v>97</v>
      </c>
      <c r="AQ799" s="330" t="s">
        <v>97</v>
      </c>
      <c r="AR799" s="328" t="s">
        <v>97</v>
      </c>
      <c r="AS799" s="328" t="s">
        <v>97</v>
      </c>
      <c r="AT799" s="328" t="s">
        <v>97</v>
      </c>
      <c r="AU799" s="331" t="s">
        <v>97</v>
      </c>
      <c r="AV799" s="391">
        <f t="shared" si="271"/>
        <v>0</v>
      </c>
      <c r="AW799" s="404"/>
      <c r="AX799" s="404"/>
      <c r="AY799" s="404"/>
      <c r="AZ799" s="404"/>
      <c r="BA799" s="404"/>
      <c r="BB799" s="404"/>
      <c r="BC799" s="404"/>
      <c r="BD799" s="404"/>
      <c r="BE799" s="405"/>
    </row>
    <row r="800" spans="1:57" ht="31.5" x14ac:dyDescent="0.25">
      <c r="A800" s="1346"/>
      <c r="B800" s="1567"/>
      <c r="C800" s="1609"/>
      <c r="D800" s="710" t="s">
        <v>15</v>
      </c>
      <c r="E800" s="1301"/>
      <c r="F800" s="1304"/>
      <c r="G800" s="843">
        <f t="shared" si="263"/>
        <v>301</v>
      </c>
      <c r="H800" s="412">
        <f t="shared" si="269"/>
        <v>5</v>
      </c>
      <c r="I800" s="319">
        <v>5</v>
      </c>
      <c r="J800" s="319"/>
      <c r="K800" s="319"/>
      <c r="L800" s="338"/>
      <c r="M800" s="750">
        <f t="shared" si="270"/>
        <v>295</v>
      </c>
      <c r="N800" s="1030"/>
      <c r="O800" s="1030"/>
      <c r="P800" s="1030"/>
      <c r="Q800" s="1030"/>
      <c r="R800" s="1031">
        <v>295</v>
      </c>
      <c r="S800" s="1032">
        <v>26</v>
      </c>
      <c r="T800" s="1030"/>
      <c r="U800" s="1030"/>
      <c r="V800" s="1030">
        <v>269</v>
      </c>
      <c r="W800" s="1030"/>
      <c r="X800" s="1034"/>
      <c r="Y800" s="1025">
        <v>247</v>
      </c>
      <c r="Z800" s="1026">
        <v>48</v>
      </c>
      <c r="AA800" s="1027"/>
      <c r="AB800" s="1028">
        <v>88</v>
      </c>
      <c r="AC800" s="1028">
        <v>87</v>
      </c>
      <c r="AD800" s="1028">
        <v>41</v>
      </c>
      <c r="AE800" s="1028">
        <v>105</v>
      </c>
      <c r="AF800" s="1029">
        <v>20</v>
      </c>
      <c r="AG800" s="1019">
        <v>40</v>
      </c>
      <c r="AH800" s="837">
        <v>25</v>
      </c>
      <c r="AI800" s="319" t="s">
        <v>754</v>
      </c>
      <c r="AJ800" s="390">
        <f>SUM(AQ800:AU800)</f>
        <v>295</v>
      </c>
      <c r="AK800" s="327" t="s">
        <v>98</v>
      </c>
      <c r="AL800" s="328" t="s">
        <v>98</v>
      </c>
      <c r="AM800" s="329" t="s">
        <v>98</v>
      </c>
      <c r="AN800" s="330" t="s">
        <v>97</v>
      </c>
      <c r="AO800" s="328" t="s">
        <v>97</v>
      </c>
      <c r="AP800" s="329" t="s">
        <v>97</v>
      </c>
      <c r="AQ800" s="357">
        <v>29</v>
      </c>
      <c r="AR800" s="338">
        <v>63</v>
      </c>
      <c r="AS800" s="338">
        <v>128</v>
      </c>
      <c r="AT800" s="338">
        <v>66</v>
      </c>
      <c r="AU800" s="320">
        <v>9</v>
      </c>
      <c r="AV800" s="391">
        <f t="shared" si="271"/>
        <v>6</v>
      </c>
      <c r="AW800" s="404"/>
      <c r="AX800" s="404"/>
      <c r="AY800" s="404">
        <v>3</v>
      </c>
      <c r="AZ800" s="404"/>
      <c r="BA800" s="404">
        <v>2</v>
      </c>
      <c r="BB800" s="404"/>
      <c r="BC800" s="404">
        <v>1</v>
      </c>
      <c r="BD800" s="404"/>
      <c r="BE800" s="405"/>
    </row>
    <row r="801" spans="1:57" ht="32.25" thickBot="1" x14ac:dyDescent="0.3">
      <c r="A801" s="1346"/>
      <c r="B801" s="1577"/>
      <c r="C801" s="1610"/>
      <c r="D801" s="1657" t="s">
        <v>491</v>
      </c>
      <c r="E801" s="1302"/>
      <c r="F801" s="1305"/>
      <c r="G801" s="848">
        <f t="shared" si="263"/>
        <v>0</v>
      </c>
      <c r="H801" s="414">
        <f t="shared" si="269"/>
        <v>0</v>
      </c>
      <c r="I801" s="92"/>
      <c r="J801" s="92"/>
      <c r="K801" s="92"/>
      <c r="L801" s="101"/>
      <c r="M801" s="857">
        <f t="shared" si="270"/>
        <v>0</v>
      </c>
      <c r="N801" s="1036"/>
      <c r="O801" s="1036"/>
      <c r="P801" s="1036"/>
      <c r="Q801" s="1036"/>
      <c r="R801" s="1037"/>
      <c r="S801" s="1038"/>
      <c r="T801" s="1039"/>
      <c r="U801" s="1039"/>
      <c r="V801" s="1039"/>
      <c r="W801" s="1039"/>
      <c r="X801" s="1040"/>
      <c r="Y801" s="1041"/>
      <c r="Z801" s="1034"/>
      <c r="AA801" s="1019"/>
      <c r="AB801" s="837"/>
      <c r="AC801" s="837"/>
      <c r="AD801" s="837"/>
      <c r="AE801" s="837"/>
      <c r="AF801" s="838"/>
      <c r="AG801" s="1042"/>
      <c r="AH801" s="1043"/>
      <c r="AI801" s="100"/>
      <c r="AJ801" s="170">
        <f>SUM(AQ801:AU801)</f>
        <v>0</v>
      </c>
      <c r="AK801" s="345" t="s">
        <v>97</v>
      </c>
      <c r="AL801" s="97" t="s">
        <v>97</v>
      </c>
      <c r="AM801" s="98" t="s">
        <v>97</v>
      </c>
      <c r="AN801" s="99" t="s">
        <v>97</v>
      </c>
      <c r="AO801" s="97" t="s">
        <v>98</v>
      </c>
      <c r="AP801" s="98" t="s">
        <v>98</v>
      </c>
      <c r="AQ801" s="100"/>
      <c r="AR801" s="92"/>
      <c r="AS801" s="92"/>
      <c r="AT801" s="92"/>
      <c r="AU801" s="101"/>
      <c r="AV801" s="394">
        <f t="shared" si="271"/>
        <v>0</v>
      </c>
      <c r="AW801" s="409"/>
      <c r="AX801" s="409"/>
      <c r="AY801" s="409"/>
      <c r="AZ801" s="409"/>
      <c r="BA801" s="409"/>
      <c r="BB801" s="409"/>
      <c r="BC801" s="409"/>
      <c r="BD801" s="409"/>
      <c r="BE801" s="410"/>
    </row>
    <row r="802" spans="1:57" ht="31.5" x14ac:dyDescent="0.25">
      <c r="A802" s="1346"/>
      <c r="B802" s="1565" t="s">
        <v>626</v>
      </c>
      <c r="C802" s="1608" t="s">
        <v>575</v>
      </c>
      <c r="D802" s="709" t="s">
        <v>485</v>
      </c>
      <c r="E802" s="1300">
        <v>12</v>
      </c>
      <c r="F802" s="1303">
        <f>E802-SUM(M802:M806)</f>
        <v>1</v>
      </c>
      <c r="G802" s="841">
        <f t="shared" si="263"/>
        <v>0</v>
      </c>
      <c r="H802" s="411">
        <f t="shared" si="269"/>
        <v>0</v>
      </c>
      <c r="I802" s="72"/>
      <c r="J802" s="72"/>
      <c r="K802" s="72"/>
      <c r="L802" s="75"/>
      <c r="M802" s="199">
        <f t="shared" si="270"/>
        <v>0</v>
      </c>
      <c r="N802" s="1020"/>
      <c r="O802" s="1020"/>
      <c r="P802" s="1020"/>
      <c r="Q802" s="1020"/>
      <c r="R802" s="1024"/>
      <c r="S802" s="1025"/>
      <c r="T802" s="1025"/>
      <c r="U802" s="1025"/>
      <c r="V802" s="1044"/>
      <c r="W802" s="1044"/>
      <c r="X802" s="1026"/>
      <c r="Y802" s="1022"/>
      <c r="Z802" s="1024"/>
      <c r="AA802" s="1045"/>
      <c r="AB802" s="835"/>
      <c r="AC802" s="835"/>
      <c r="AD802" s="835"/>
      <c r="AE802" s="835"/>
      <c r="AF802" s="836"/>
      <c r="AG802" s="1045"/>
      <c r="AH802" s="1046"/>
      <c r="AI802" s="143"/>
      <c r="AJ802" s="151">
        <f>SUM(AN802:AP802)</f>
        <v>0</v>
      </c>
      <c r="AK802" s="76" t="s">
        <v>97</v>
      </c>
      <c r="AL802" s="77" t="s">
        <v>97</v>
      </c>
      <c r="AM802" s="78" t="s">
        <v>97</v>
      </c>
      <c r="AN802" s="74"/>
      <c r="AO802" s="72"/>
      <c r="AP802" s="73"/>
      <c r="AQ802" s="79" t="s">
        <v>97</v>
      </c>
      <c r="AR802" s="77" t="s">
        <v>97</v>
      </c>
      <c r="AS802" s="77" t="s">
        <v>97</v>
      </c>
      <c r="AT802" s="77" t="s">
        <v>97</v>
      </c>
      <c r="AU802" s="80" t="s">
        <v>97</v>
      </c>
      <c r="AV802" s="152">
        <f t="shared" si="271"/>
        <v>0</v>
      </c>
      <c r="AW802" s="120"/>
      <c r="AX802" s="120"/>
      <c r="AY802" s="120"/>
      <c r="AZ802" s="120"/>
      <c r="BA802" s="120"/>
      <c r="BB802" s="120"/>
      <c r="BC802" s="120"/>
      <c r="BD802" s="120"/>
      <c r="BE802" s="121"/>
    </row>
    <row r="803" spans="1:57" ht="47.25" x14ac:dyDescent="0.25">
      <c r="A803" s="1346"/>
      <c r="B803" s="1567"/>
      <c r="C803" s="1609"/>
      <c r="D803" s="710" t="s">
        <v>490</v>
      </c>
      <c r="E803" s="1301"/>
      <c r="F803" s="1304"/>
      <c r="G803" s="843">
        <f t="shared" si="263"/>
        <v>0</v>
      </c>
      <c r="H803" s="412">
        <f t="shared" si="269"/>
        <v>0</v>
      </c>
      <c r="I803" s="319"/>
      <c r="J803" s="319"/>
      <c r="K803" s="319"/>
      <c r="L803" s="338"/>
      <c r="M803" s="750">
        <f t="shared" si="270"/>
        <v>0</v>
      </c>
      <c r="N803" s="1030"/>
      <c r="O803" s="1030"/>
      <c r="P803" s="1030"/>
      <c r="Q803" s="1030"/>
      <c r="R803" s="1034"/>
      <c r="S803" s="1025"/>
      <c r="T803" s="1025"/>
      <c r="U803" s="1025"/>
      <c r="V803" s="1044"/>
      <c r="W803" s="1044"/>
      <c r="X803" s="1026"/>
      <c r="Y803" s="1047"/>
      <c r="Z803" s="1026"/>
      <c r="AA803" s="1027"/>
      <c r="AB803" s="1028"/>
      <c r="AC803" s="1028"/>
      <c r="AD803" s="1028"/>
      <c r="AE803" s="1028"/>
      <c r="AF803" s="1029"/>
      <c r="AG803" s="1019"/>
      <c r="AH803" s="1048"/>
      <c r="AI803" s="337"/>
      <c r="AJ803" s="390">
        <f>SUM(AN803:AP803)</f>
        <v>0</v>
      </c>
      <c r="AK803" s="327" t="s">
        <v>98</v>
      </c>
      <c r="AL803" s="328" t="s">
        <v>98</v>
      </c>
      <c r="AM803" s="329" t="s">
        <v>98</v>
      </c>
      <c r="AN803" s="330"/>
      <c r="AO803" s="328"/>
      <c r="AP803" s="329"/>
      <c r="AQ803" s="330" t="s">
        <v>97</v>
      </c>
      <c r="AR803" s="328" t="s">
        <v>97</v>
      </c>
      <c r="AS803" s="328" t="s">
        <v>97</v>
      </c>
      <c r="AT803" s="328" t="s">
        <v>97</v>
      </c>
      <c r="AU803" s="331" t="s">
        <v>97</v>
      </c>
      <c r="AV803" s="391">
        <f t="shared" si="271"/>
        <v>0</v>
      </c>
      <c r="AW803" s="404"/>
      <c r="AX803" s="404"/>
      <c r="AY803" s="404"/>
      <c r="AZ803" s="404"/>
      <c r="BA803" s="404"/>
      <c r="BB803" s="404"/>
      <c r="BC803" s="404"/>
      <c r="BD803" s="404"/>
      <c r="BE803" s="405"/>
    </row>
    <row r="804" spans="1:57" ht="31.5" x14ac:dyDescent="0.25">
      <c r="A804" s="1346"/>
      <c r="B804" s="1567"/>
      <c r="C804" s="1609"/>
      <c r="D804" s="710" t="s">
        <v>486</v>
      </c>
      <c r="E804" s="1301"/>
      <c r="F804" s="1304"/>
      <c r="G804" s="843">
        <f t="shared" si="263"/>
        <v>0</v>
      </c>
      <c r="H804" s="412">
        <f t="shared" si="269"/>
        <v>0</v>
      </c>
      <c r="I804" s="319"/>
      <c r="J804" s="319"/>
      <c r="K804" s="319"/>
      <c r="L804" s="338"/>
      <c r="M804" s="750">
        <f t="shared" si="270"/>
        <v>0</v>
      </c>
      <c r="N804" s="1030"/>
      <c r="O804" s="1030"/>
      <c r="P804" s="1030"/>
      <c r="Q804" s="1030"/>
      <c r="R804" s="1034"/>
      <c r="S804" s="1025"/>
      <c r="T804" s="1025"/>
      <c r="U804" s="1025"/>
      <c r="V804" s="1044"/>
      <c r="W804" s="1044"/>
      <c r="X804" s="1026"/>
      <c r="Y804" s="1047"/>
      <c r="Z804" s="1026"/>
      <c r="AA804" s="1027"/>
      <c r="AB804" s="1028"/>
      <c r="AC804" s="1028"/>
      <c r="AD804" s="1028"/>
      <c r="AE804" s="1028"/>
      <c r="AF804" s="1029"/>
      <c r="AG804" s="1019"/>
      <c r="AH804" s="1048"/>
      <c r="AI804" s="337"/>
      <c r="AJ804" s="390">
        <f>SUM(AK804:AM804)</f>
        <v>0</v>
      </c>
      <c r="AK804" s="327"/>
      <c r="AL804" s="328"/>
      <c r="AM804" s="329"/>
      <c r="AN804" s="330" t="s">
        <v>97</v>
      </c>
      <c r="AO804" s="328" t="s">
        <v>97</v>
      </c>
      <c r="AP804" s="329" t="s">
        <v>97</v>
      </c>
      <c r="AQ804" s="330" t="s">
        <v>97</v>
      </c>
      <c r="AR804" s="328" t="s">
        <v>97</v>
      </c>
      <c r="AS804" s="328" t="s">
        <v>97</v>
      </c>
      <c r="AT804" s="328" t="s">
        <v>97</v>
      </c>
      <c r="AU804" s="331" t="s">
        <v>97</v>
      </c>
      <c r="AV804" s="391">
        <f t="shared" si="271"/>
        <v>0</v>
      </c>
      <c r="AW804" s="404"/>
      <c r="AX804" s="404"/>
      <c r="AY804" s="404"/>
      <c r="AZ804" s="404"/>
      <c r="BA804" s="404"/>
      <c r="BB804" s="404"/>
      <c r="BC804" s="404"/>
      <c r="BD804" s="404"/>
      <c r="BE804" s="405"/>
    </row>
    <row r="805" spans="1:57" ht="31.5" x14ac:dyDescent="0.25">
      <c r="A805" s="1346"/>
      <c r="B805" s="1567"/>
      <c r="C805" s="1609"/>
      <c r="D805" s="710" t="s">
        <v>15</v>
      </c>
      <c r="E805" s="1301"/>
      <c r="F805" s="1304"/>
      <c r="G805" s="843">
        <f t="shared" si="263"/>
        <v>11</v>
      </c>
      <c r="H805" s="412">
        <f t="shared" si="269"/>
        <v>0</v>
      </c>
      <c r="I805" s="319"/>
      <c r="J805" s="319"/>
      <c r="K805" s="319"/>
      <c r="L805" s="338"/>
      <c r="M805" s="750">
        <f t="shared" si="270"/>
        <v>11</v>
      </c>
      <c r="N805" s="1030"/>
      <c r="O805" s="1030"/>
      <c r="P805" s="1030"/>
      <c r="Q805" s="1030"/>
      <c r="R805" s="1034">
        <v>11</v>
      </c>
      <c r="S805" s="1025"/>
      <c r="T805" s="1025"/>
      <c r="U805" s="1025"/>
      <c r="V805" s="1044">
        <v>11</v>
      </c>
      <c r="W805" s="1044"/>
      <c r="X805" s="1026"/>
      <c r="Y805" s="1047">
        <v>11</v>
      </c>
      <c r="Z805" s="1026"/>
      <c r="AA805" s="1027"/>
      <c r="AB805" s="1028">
        <v>2</v>
      </c>
      <c r="AC805" s="1028">
        <v>2</v>
      </c>
      <c r="AD805" s="1028"/>
      <c r="AE805" s="1028">
        <v>3</v>
      </c>
      <c r="AF805" s="1029">
        <v>1</v>
      </c>
      <c r="AG805" s="1019">
        <v>46</v>
      </c>
      <c r="AH805" s="837">
        <v>20</v>
      </c>
      <c r="AI805" s="319">
        <v>130</v>
      </c>
      <c r="AJ805" s="390">
        <f>SUM(AQ805:AU805)</f>
        <v>11</v>
      </c>
      <c r="AK805" s="327" t="s">
        <v>98</v>
      </c>
      <c r="AL805" s="328" t="s">
        <v>98</v>
      </c>
      <c r="AM805" s="329" t="s">
        <v>98</v>
      </c>
      <c r="AN805" s="330" t="s">
        <v>97</v>
      </c>
      <c r="AO805" s="328" t="s">
        <v>97</v>
      </c>
      <c r="AP805" s="329" t="s">
        <v>97</v>
      </c>
      <c r="AQ805" s="330"/>
      <c r="AR805" s="328"/>
      <c r="AS805" s="328">
        <v>7</v>
      </c>
      <c r="AT805" s="328">
        <v>1</v>
      </c>
      <c r="AU805" s="331">
        <v>3</v>
      </c>
      <c r="AV805" s="391">
        <f t="shared" si="271"/>
        <v>0</v>
      </c>
      <c r="AW805" s="404"/>
      <c r="AX805" s="404"/>
      <c r="AY805" s="404"/>
      <c r="AZ805" s="404"/>
      <c r="BA805" s="404"/>
      <c r="BB805" s="404"/>
      <c r="BC805" s="404"/>
      <c r="BD805" s="404"/>
      <c r="BE805" s="405"/>
    </row>
    <row r="806" spans="1:57" ht="32.25" thickBot="1" x14ac:dyDescent="0.3">
      <c r="A806" s="1346"/>
      <c r="B806" s="1577"/>
      <c r="C806" s="1610"/>
      <c r="D806" s="1657" t="s">
        <v>491</v>
      </c>
      <c r="E806" s="1302"/>
      <c r="F806" s="1305"/>
      <c r="G806" s="848">
        <f t="shared" si="263"/>
        <v>0</v>
      </c>
      <c r="H806" s="414">
        <f t="shared" ref="H806:H811" si="272">SUM(I806:L806)</f>
        <v>0</v>
      </c>
      <c r="I806" s="92"/>
      <c r="J806" s="92"/>
      <c r="K806" s="92"/>
      <c r="L806" s="101"/>
      <c r="M806" s="210">
        <f t="shared" si="270"/>
        <v>0</v>
      </c>
      <c r="N806" s="1039"/>
      <c r="O806" s="1039"/>
      <c r="P806" s="1039"/>
      <c r="Q806" s="1039"/>
      <c r="R806" s="1040"/>
      <c r="S806" s="1041"/>
      <c r="T806" s="1041"/>
      <c r="U806" s="1041"/>
      <c r="V806" s="1030"/>
      <c r="W806" s="1030"/>
      <c r="X806" s="1034"/>
      <c r="Y806" s="1032"/>
      <c r="Z806" s="1034"/>
      <c r="AA806" s="1019"/>
      <c r="AB806" s="837"/>
      <c r="AC806" s="837"/>
      <c r="AD806" s="837"/>
      <c r="AE806" s="837"/>
      <c r="AF806" s="838"/>
      <c r="AG806" s="1049"/>
      <c r="AH806" s="1050"/>
      <c r="AI806" s="831"/>
      <c r="AJ806" s="393">
        <f>SUM(AQ806:AU806)</f>
        <v>0</v>
      </c>
      <c r="AK806" s="345" t="s">
        <v>97</v>
      </c>
      <c r="AL806" s="97" t="s">
        <v>97</v>
      </c>
      <c r="AM806" s="98" t="s">
        <v>97</v>
      </c>
      <c r="AN806" s="99" t="s">
        <v>97</v>
      </c>
      <c r="AO806" s="97" t="s">
        <v>98</v>
      </c>
      <c r="AP806" s="98" t="s">
        <v>98</v>
      </c>
      <c r="AQ806" s="100"/>
      <c r="AR806" s="92"/>
      <c r="AS806" s="92"/>
      <c r="AT806" s="92"/>
      <c r="AU806" s="101"/>
      <c r="AV806" s="165">
        <f t="shared" si="271"/>
        <v>0</v>
      </c>
      <c r="AW806" s="128"/>
      <c r="AX806" s="128"/>
      <c r="AY806" s="128"/>
      <c r="AZ806" s="128"/>
      <c r="BA806" s="128"/>
      <c r="BB806" s="128"/>
      <c r="BC806" s="128"/>
      <c r="BD806" s="128"/>
      <c r="BE806" s="129"/>
    </row>
    <row r="807" spans="1:57" ht="31.9" customHeight="1" x14ac:dyDescent="0.25">
      <c r="A807" s="1346"/>
      <c r="B807" s="1565" t="s">
        <v>755</v>
      </c>
      <c r="C807" s="1608" t="s">
        <v>574</v>
      </c>
      <c r="D807" s="709" t="s">
        <v>485</v>
      </c>
      <c r="E807" s="1300">
        <v>9</v>
      </c>
      <c r="F807" s="1303">
        <f>E807-SUM(M807:M811)</f>
        <v>4</v>
      </c>
      <c r="G807" s="841">
        <f t="shared" si="263"/>
        <v>0</v>
      </c>
      <c r="H807" s="411">
        <f t="shared" si="272"/>
        <v>0</v>
      </c>
      <c r="I807" s="72"/>
      <c r="J807" s="72"/>
      <c r="K807" s="72"/>
      <c r="L807" s="75"/>
      <c r="M807" s="199">
        <f t="shared" si="270"/>
        <v>0</v>
      </c>
      <c r="N807" s="1020"/>
      <c r="O807" s="1020"/>
      <c r="P807" s="1020"/>
      <c r="Q807" s="1020"/>
      <c r="R807" s="1024"/>
      <c r="S807" s="1051"/>
      <c r="T807" s="1051"/>
      <c r="U807" s="1051"/>
      <c r="V807" s="1020"/>
      <c r="W807" s="1020"/>
      <c r="X807" s="1024"/>
      <c r="Y807" s="1022"/>
      <c r="Z807" s="1024"/>
      <c r="AA807" s="1045"/>
      <c r="AB807" s="835"/>
      <c r="AC807" s="835"/>
      <c r="AD807" s="835"/>
      <c r="AE807" s="835"/>
      <c r="AF807" s="836"/>
      <c r="AG807" s="1045"/>
      <c r="AH807" s="1046"/>
      <c r="AI807" s="143"/>
      <c r="AJ807" s="151">
        <f>SUM(AN807:AP807)</f>
        <v>0</v>
      </c>
      <c r="AK807" s="76" t="s">
        <v>97</v>
      </c>
      <c r="AL807" s="77" t="s">
        <v>97</v>
      </c>
      <c r="AM807" s="78" t="s">
        <v>97</v>
      </c>
      <c r="AN807" s="74"/>
      <c r="AO807" s="72"/>
      <c r="AP807" s="73"/>
      <c r="AQ807" s="79" t="s">
        <v>97</v>
      </c>
      <c r="AR807" s="77" t="s">
        <v>97</v>
      </c>
      <c r="AS807" s="77" t="s">
        <v>97</v>
      </c>
      <c r="AT807" s="77" t="s">
        <v>97</v>
      </c>
      <c r="AU807" s="80" t="s">
        <v>97</v>
      </c>
      <c r="AV807" s="152">
        <f t="shared" si="271"/>
        <v>0</v>
      </c>
      <c r="AW807" s="120"/>
      <c r="AX807" s="120"/>
      <c r="AY807" s="120"/>
      <c r="AZ807" s="120"/>
      <c r="BA807" s="120"/>
      <c r="BB807" s="120"/>
      <c r="BC807" s="120"/>
      <c r="BD807" s="120"/>
      <c r="BE807" s="121"/>
    </row>
    <row r="808" spans="1:57" ht="47.25" x14ac:dyDescent="0.25">
      <c r="A808" s="1346"/>
      <c r="B808" s="1567"/>
      <c r="C808" s="1609"/>
      <c r="D808" s="710" t="s">
        <v>490</v>
      </c>
      <c r="E808" s="1301"/>
      <c r="F808" s="1304"/>
      <c r="G808" s="843">
        <f t="shared" si="263"/>
        <v>0</v>
      </c>
      <c r="H808" s="412">
        <f t="shared" si="272"/>
        <v>0</v>
      </c>
      <c r="I808" s="319"/>
      <c r="J808" s="319"/>
      <c r="K808" s="319"/>
      <c r="L808" s="338"/>
      <c r="M808" s="750">
        <f t="shared" si="270"/>
        <v>0</v>
      </c>
      <c r="N808" s="1030"/>
      <c r="O808" s="1030"/>
      <c r="P808" s="1030"/>
      <c r="Q808" s="1030"/>
      <c r="R808" s="1034"/>
      <c r="S808" s="1025"/>
      <c r="T808" s="1025"/>
      <c r="U808" s="1025"/>
      <c r="V808" s="1044"/>
      <c r="W808" s="1044"/>
      <c r="X808" s="1026"/>
      <c r="Y808" s="1047"/>
      <c r="Z808" s="1026"/>
      <c r="AA808" s="1027"/>
      <c r="AB808" s="1028"/>
      <c r="AC808" s="1028"/>
      <c r="AD808" s="1028"/>
      <c r="AE808" s="1028"/>
      <c r="AF808" s="1029"/>
      <c r="AG808" s="1019"/>
      <c r="AH808" s="1048"/>
      <c r="AI808" s="337"/>
      <c r="AJ808" s="390">
        <f>SUM(AN808:AP808)</f>
        <v>0</v>
      </c>
      <c r="AK808" s="327" t="s">
        <v>98</v>
      </c>
      <c r="AL808" s="328" t="s">
        <v>98</v>
      </c>
      <c r="AM808" s="329" t="s">
        <v>98</v>
      </c>
      <c r="AN808" s="330"/>
      <c r="AO808" s="328"/>
      <c r="AP808" s="329"/>
      <c r="AQ808" s="330" t="s">
        <v>97</v>
      </c>
      <c r="AR808" s="328" t="s">
        <v>97</v>
      </c>
      <c r="AS808" s="328" t="s">
        <v>97</v>
      </c>
      <c r="AT808" s="328" t="s">
        <v>97</v>
      </c>
      <c r="AU808" s="331" t="s">
        <v>97</v>
      </c>
      <c r="AV808" s="391">
        <f t="shared" si="271"/>
        <v>0</v>
      </c>
      <c r="AW808" s="404"/>
      <c r="AX808" s="404"/>
      <c r="AY808" s="404"/>
      <c r="AZ808" s="404"/>
      <c r="BA808" s="404"/>
      <c r="BB808" s="404"/>
      <c r="BC808" s="404"/>
      <c r="BD808" s="404"/>
      <c r="BE808" s="405"/>
    </row>
    <row r="809" spans="1:57" ht="31.5" x14ac:dyDescent="0.25">
      <c r="A809" s="1346"/>
      <c r="B809" s="1567"/>
      <c r="C809" s="1609"/>
      <c r="D809" s="710" t="s">
        <v>486</v>
      </c>
      <c r="E809" s="1301"/>
      <c r="F809" s="1304"/>
      <c r="G809" s="843">
        <f t="shared" si="263"/>
        <v>0</v>
      </c>
      <c r="H809" s="412">
        <f t="shared" si="272"/>
        <v>0</v>
      </c>
      <c r="I809" s="319"/>
      <c r="J809" s="319"/>
      <c r="K809" s="319"/>
      <c r="L809" s="338"/>
      <c r="M809" s="750">
        <f t="shared" si="270"/>
        <v>0</v>
      </c>
      <c r="N809" s="1030"/>
      <c r="O809" s="1030"/>
      <c r="P809" s="1030"/>
      <c r="Q809" s="1030"/>
      <c r="R809" s="1034"/>
      <c r="S809" s="1025"/>
      <c r="T809" s="1025"/>
      <c r="U809" s="1025"/>
      <c r="V809" s="1044"/>
      <c r="W809" s="1044"/>
      <c r="X809" s="1026"/>
      <c r="Y809" s="1047"/>
      <c r="Z809" s="1026"/>
      <c r="AA809" s="1027"/>
      <c r="AB809" s="1028"/>
      <c r="AC809" s="1028"/>
      <c r="AD809" s="1028"/>
      <c r="AE809" s="1028"/>
      <c r="AF809" s="1029"/>
      <c r="AG809" s="1019"/>
      <c r="AH809" s="837"/>
      <c r="AI809" s="319"/>
      <c r="AJ809" s="390">
        <f>SUM(AK809:AM809)</f>
        <v>0</v>
      </c>
      <c r="AK809" s="327"/>
      <c r="AL809" s="328"/>
      <c r="AM809" s="329"/>
      <c r="AN809" s="330" t="s">
        <v>97</v>
      </c>
      <c r="AO809" s="328" t="s">
        <v>97</v>
      </c>
      <c r="AP809" s="329" t="s">
        <v>97</v>
      </c>
      <c r="AQ809" s="330" t="s">
        <v>97</v>
      </c>
      <c r="AR809" s="328" t="s">
        <v>97</v>
      </c>
      <c r="AS809" s="328" t="s">
        <v>97</v>
      </c>
      <c r="AT809" s="328" t="s">
        <v>97</v>
      </c>
      <c r="AU809" s="331" t="s">
        <v>97</v>
      </c>
      <c r="AV809" s="391">
        <f t="shared" si="271"/>
        <v>0</v>
      </c>
      <c r="AW809" s="404"/>
      <c r="AX809" s="404"/>
      <c r="AY809" s="404"/>
      <c r="AZ809" s="404"/>
      <c r="BA809" s="404"/>
      <c r="BB809" s="404"/>
      <c r="BC809" s="404"/>
      <c r="BD809" s="404"/>
      <c r="BE809" s="405"/>
    </row>
    <row r="810" spans="1:57" ht="31.5" x14ac:dyDescent="0.25">
      <c r="A810" s="1346"/>
      <c r="B810" s="1567"/>
      <c r="C810" s="1609"/>
      <c r="D810" s="710" t="s">
        <v>15</v>
      </c>
      <c r="E810" s="1301"/>
      <c r="F810" s="1304"/>
      <c r="G810" s="843">
        <f t="shared" si="263"/>
        <v>5</v>
      </c>
      <c r="H810" s="412">
        <f t="shared" si="272"/>
        <v>0</v>
      </c>
      <c r="I810" s="319"/>
      <c r="J810" s="319"/>
      <c r="K810" s="319"/>
      <c r="L810" s="338"/>
      <c r="M810" s="750">
        <f t="shared" si="270"/>
        <v>5</v>
      </c>
      <c r="N810" s="1030"/>
      <c r="O810" s="1030"/>
      <c r="P810" s="1030"/>
      <c r="Q810" s="1030"/>
      <c r="R810" s="1034">
        <v>5</v>
      </c>
      <c r="S810" s="1025"/>
      <c r="T810" s="1025"/>
      <c r="U810" s="1025"/>
      <c r="V810" s="1044">
        <v>5</v>
      </c>
      <c r="W810" s="1044"/>
      <c r="X810" s="1026"/>
      <c r="Y810" s="1047">
        <v>4</v>
      </c>
      <c r="Z810" s="1026">
        <v>1</v>
      </c>
      <c r="AA810" s="1027"/>
      <c r="AB810" s="1028">
        <v>2</v>
      </c>
      <c r="AC810" s="1028">
        <v>2</v>
      </c>
      <c r="AD810" s="1028">
        <v>2</v>
      </c>
      <c r="AE810" s="1028">
        <v>3</v>
      </c>
      <c r="AF810" s="1029">
        <v>1</v>
      </c>
      <c r="AG810" s="1019">
        <v>44</v>
      </c>
      <c r="AH810" s="837">
        <v>21</v>
      </c>
      <c r="AI810" s="319">
        <v>150</v>
      </c>
      <c r="AJ810" s="390">
        <f>SUM(AQ810:AU810)</f>
        <v>5</v>
      </c>
      <c r="AK810" s="327" t="s">
        <v>98</v>
      </c>
      <c r="AL810" s="328" t="s">
        <v>98</v>
      </c>
      <c r="AM810" s="329" t="s">
        <v>98</v>
      </c>
      <c r="AN810" s="330" t="s">
        <v>97</v>
      </c>
      <c r="AO810" s="328" t="s">
        <v>97</v>
      </c>
      <c r="AP810" s="329" t="s">
        <v>97</v>
      </c>
      <c r="AQ810" s="330"/>
      <c r="AR810" s="328"/>
      <c r="AS810" s="328"/>
      <c r="AT810" s="328">
        <v>5</v>
      </c>
      <c r="AU810" s="331"/>
      <c r="AV810" s="391">
        <f t="shared" si="271"/>
        <v>0</v>
      </c>
      <c r="AW810" s="404"/>
      <c r="AX810" s="404"/>
      <c r="AY810" s="404"/>
      <c r="AZ810" s="404"/>
      <c r="BA810" s="404"/>
      <c r="BB810" s="404"/>
      <c r="BC810" s="404"/>
      <c r="BD810" s="404"/>
      <c r="BE810" s="405"/>
    </row>
    <row r="811" spans="1:57" ht="32.25" thickBot="1" x14ac:dyDescent="0.3">
      <c r="A811" s="1346"/>
      <c r="B811" s="1588"/>
      <c r="C811" s="1620"/>
      <c r="D811" s="711" t="s">
        <v>491</v>
      </c>
      <c r="E811" s="1302"/>
      <c r="F811" s="1305"/>
      <c r="G811" s="848">
        <f t="shared" si="263"/>
        <v>0</v>
      </c>
      <c r="H811" s="414">
        <f t="shared" si="272"/>
        <v>0</v>
      </c>
      <c r="I811" s="92"/>
      <c r="J811" s="92"/>
      <c r="K811" s="92"/>
      <c r="L811" s="101"/>
      <c r="M811" s="210">
        <f t="shared" si="270"/>
        <v>0</v>
      </c>
      <c r="N811" s="1039"/>
      <c r="O811" s="1039"/>
      <c r="P811" s="1039"/>
      <c r="Q811" s="1039"/>
      <c r="R811" s="1040"/>
      <c r="S811" s="1052"/>
      <c r="T811" s="1052"/>
      <c r="U811" s="1052"/>
      <c r="V811" s="1039"/>
      <c r="W811" s="1039"/>
      <c r="X811" s="1040"/>
      <c r="Y811" s="1038"/>
      <c r="Z811" s="1040"/>
      <c r="AA811" s="1049"/>
      <c r="AB811" s="839"/>
      <c r="AC811" s="839"/>
      <c r="AD811" s="839"/>
      <c r="AE811" s="839"/>
      <c r="AF811" s="840"/>
      <c r="AG811" s="1049"/>
      <c r="AH811" s="1050"/>
      <c r="AI811" s="832"/>
      <c r="AJ811" s="170">
        <f>SUM(AQ811:AU811)</f>
        <v>0</v>
      </c>
      <c r="AK811" s="345" t="s">
        <v>97</v>
      </c>
      <c r="AL811" s="97" t="s">
        <v>97</v>
      </c>
      <c r="AM811" s="98" t="s">
        <v>97</v>
      </c>
      <c r="AN811" s="99" t="s">
        <v>97</v>
      </c>
      <c r="AO811" s="97" t="s">
        <v>98</v>
      </c>
      <c r="AP811" s="98" t="s">
        <v>98</v>
      </c>
      <c r="AQ811" s="100"/>
      <c r="AR811" s="92"/>
      <c r="AS811" s="92"/>
      <c r="AT811" s="92"/>
      <c r="AU811" s="101"/>
      <c r="AV811" s="165">
        <f t="shared" si="271"/>
        <v>0</v>
      </c>
      <c r="AW811" s="128"/>
      <c r="AX811" s="128"/>
      <c r="AY811" s="128"/>
      <c r="AZ811" s="128"/>
      <c r="BA811" s="128"/>
      <c r="BB811" s="128"/>
      <c r="BC811" s="128"/>
      <c r="BD811" s="128"/>
      <c r="BE811" s="129"/>
    </row>
    <row r="812" spans="1:57" ht="31.5" x14ac:dyDescent="0.25">
      <c r="A812" s="1346"/>
      <c r="B812" s="1565" t="s">
        <v>627</v>
      </c>
      <c r="C812" s="1608" t="s">
        <v>426</v>
      </c>
      <c r="D812" s="709" t="s">
        <v>485</v>
      </c>
      <c r="E812" s="1300">
        <v>2</v>
      </c>
      <c r="F812" s="1303">
        <f>E812-SUM(M812:M816)</f>
        <v>-1</v>
      </c>
      <c r="G812" s="841">
        <f t="shared" si="263"/>
        <v>0</v>
      </c>
      <c r="H812" s="411">
        <f>SUM(I812:L812)</f>
        <v>0</v>
      </c>
      <c r="I812" s="72"/>
      <c r="J812" s="72"/>
      <c r="K812" s="72"/>
      <c r="L812" s="75"/>
      <c r="M812" s="199">
        <f t="shared" si="270"/>
        <v>0</v>
      </c>
      <c r="N812" s="1020"/>
      <c r="O812" s="1020"/>
      <c r="P812" s="1020"/>
      <c r="Q812" s="1020"/>
      <c r="R812" s="1024"/>
      <c r="S812" s="1051"/>
      <c r="T812" s="1051"/>
      <c r="U812" s="1051"/>
      <c r="V812" s="1020"/>
      <c r="W812" s="1020"/>
      <c r="X812" s="1024"/>
      <c r="Y812" s="1022"/>
      <c r="Z812" s="1024"/>
      <c r="AA812" s="1045"/>
      <c r="AB812" s="835"/>
      <c r="AC812" s="835"/>
      <c r="AD812" s="835"/>
      <c r="AE812" s="835"/>
      <c r="AF812" s="836"/>
      <c r="AG812" s="1045"/>
      <c r="AH812" s="1046"/>
      <c r="AI812" s="143"/>
      <c r="AJ812" s="151">
        <f>SUM(AN812:AP812)</f>
        <v>0</v>
      </c>
      <c r="AK812" s="76" t="s">
        <v>97</v>
      </c>
      <c r="AL812" s="77" t="s">
        <v>97</v>
      </c>
      <c r="AM812" s="78" t="s">
        <v>97</v>
      </c>
      <c r="AN812" s="74"/>
      <c r="AO812" s="72"/>
      <c r="AP812" s="73"/>
      <c r="AQ812" s="79" t="s">
        <v>97</v>
      </c>
      <c r="AR812" s="77" t="s">
        <v>97</v>
      </c>
      <c r="AS812" s="77" t="s">
        <v>97</v>
      </c>
      <c r="AT812" s="77" t="s">
        <v>97</v>
      </c>
      <c r="AU812" s="80" t="s">
        <v>97</v>
      </c>
      <c r="AV812" s="152">
        <f>SUM(AW812:BE812)</f>
        <v>0</v>
      </c>
      <c r="AW812" s="120"/>
      <c r="AX812" s="120"/>
      <c r="AY812" s="120"/>
      <c r="AZ812" s="120"/>
      <c r="BA812" s="120"/>
      <c r="BB812" s="120"/>
      <c r="BC812" s="120"/>
      <c r="BD812" s="120"/>
      <c r="BE812" s="121"/>
    </row>
    <row r="813" spans="1:57" ht="47.25" x14ac:dyDescent="0.25">
      <c r="A813" s="1346"/>
      <c r="B813" s="1567"/>
      <c r="C813" s="1609"/>
      <c r="D813" s="710" t="s">
        <v>490</v>
      </c>
      <c r="E813" s="1301"/>
      <c r="F813" s="1304"/>
      <c r="G813" s="843">
        <f t="shared" si="263"/>
        <v>0</v>
      </c>
      <c r="H813" s="412">
        <f>SUM(I813:L813)</f>
        <v>0</v>
      </c>
      <c r="I813" s="319"/>
      <c r="J813" s="319"/>
      <c r="K813" s="319"/>
      <c r="L813" s="338"/>
      <c r="M813" s="750">
        <f t="shared" si="270"/>
        <v>0</v>
      </c>
      <c r="N813" s="1030"/>
      <c r="O813" s="1030"/>
      <c r="P813" s="1030"/>
      <c r="Q813" s="1030"/>
      <c r="R813" s="1034"/>
      <c r="S813" s="1025"/>
      <c r="T813" s="1025"/>
      <c r="U813" s="1025"/>
      <c r="V813" s="1044"/>
      <c r="W813" s="1044"/>
      <c r="X813" s="1026"/>
      <c r="Y813" s="1047"/>
      <c r="Z813" s="1026"/>
      <c r="AA813" s="1027"/>
      <c r="AB813" s="1028"/>
      <c r="AC813" s="1028"/>
      <c r="AD813" s="1028"/>
      <c r="AE813" s="1028"/>
      <c r="AF813" s="1029"/>
      <c r="AG813" s="1019"/>
      <c r="AH813" s="1048"/>
      <c r="AI813" s="337"/>
      <c r="AJ813" s="390">
        <f>SUM(AN813:AP813)</f>
        <v>0</v>
      </c>
      <c r="AK813" s="327" t="s">
        <v>98</v>
      </c>
      <c r="AL813" s="328" t="s">
        <v>98</v>
      </c>
      <c r="AM813" s="329" t="s">
        <v>98</v>
      </c>
      <c r="AN813" s="330"/>
      <c r="AO813" s="328"/>
      <c r="AP813" s="329"/>
      <c r="AQ813" s="330" t="s">
        <v>97</v>
      </c>
      <c r="AR813" s="328" t="s">
        <v>97</v>
      </c>
      <c r="AS813" s="328" t="s">
        <v>97</v>
      </c>
      <c r="AT813" s="328" t="s">
        <v>97</v>
      </c>
      <c r="AU813" s="331" t="s">
        <v>97</v>
      </c>
      <c r="AV813" s="391">
        <f>SUM(AW813:BE813)</f>
        <v>0</v>
      </c>
      <c r="AW813" s="404"/>
      <c r="AX813" s="404"/>
      <c r="AY813" s="404"/>
      <c r="AZ813" s="404"/>
      <c r="BA813" s="404"/>
      <c r="BB813" s="404"/>
      <c r="BC813" s="404"/>
      <c r="BD813" s="404"/>
      <c r="BE813" s="405"/>
    </row>
    <row r="814" spans="1:57" ht="31.5" x14ac:dyDescent="0.25">
      <c r="A814" s="1346"/>
      <c r="B814" s="1567"/>
      <c r="C814" s="1609"/>
      <c r="D814" s="710" t="s">
        <v>486</v>
      </c>
      <c r="E814" s="1301"/>
      <c r="F814" s="1304"/>
      <c r="G814" s="843">
        <f t="shared" si="263"/>
        <v>0</v>
      </c>
      <c r="H814" s="412">
        <f>SUM(I814:L814)</f>
        <v>0</v>
      </c>
      <c r="I814" s="319"/>
      <c r="J814" s="319"/>
      <c r="K814" s="319"/>
      <c r="L814" s="338"/>
      <c r="M814" s="750">
        <f t="shared" si="270"/>
        <v>0</v>
      </c>
      <c r="N814" s="1030"/>
      <c r="O814" s="1030"/>
      <c r="P814" s="1030"/>
      <c r="Q814" s="1030"/>
      <c r="R814" s="1034"/>
      <c r="S814" s="1025"/>
      <c r="T814" s="1025"/>
      <c r="U814" s="1025"/>
      <c r="V814" s="1044"/>
      <c r="W814" s="1044"/>
      <c r="X814" s="1026"/>
      <c r="Y814" s="1047"/>
      <c r="Z814" s="1026"/>
      <c r="AA814" s="1027"/>
      <c r="AB814" s="1028"/>
      <c r="AC814" s="1028"/>
      <c r="AD814" s="1028"/>
      <c r="AE814" s="1028"/>
      <c r="AF814" s="1029"/>
      <c r="AG814" s="1019"/>
      <c r="AH814" s="1048"/>
      <c r="AI814" s="337"/>
      <c r="AJ814" s="390">
        <f>SUM(AK814:AM814)</f>
        <v>0</v>
      </c>
      <c r="AK814" s="327"/>
      <c r="AL814" s="328"/>
      <c r="AM814" s="329"/>
      <c r="AN814" s="330" t="s">
        <v>97</v>
      </c>
      <c r="AO814" s="328" t="s">
        <v>97</v>
      </c>
      <c r="AP814" s="329" t="s">
        <v>97</v>
      </c>
      <c r="AQ814" s="330" t="s">
        <v>97</v>
      </c>
      <c r="AR814" s="328" t="s">
        <v>97</v>
      </c>
      <c r="AS814" s="328" t="s">
        <v>97</v>
      </c>
      <c r="AT814" s="328" t="s">
        <v>97</v>
      </c>
      <c r="AU814" s="331" t="s">
        <v>97</v>
      </c>
      <c r="AV814" s="391">
        <f>SUM(AW814:BE814)</f>
        <v>0</v>
      </c>
      <c r="AW814" s="404"/>
      <c r="AX814" s="404"/>
      <c r="AY814" s="404"/>
      <c r="AZ814" s="404"/>
      <c r="BA814" s="404"/>
      <c r="BB814" s="404"/>
      <c r="BC814" s="404"/>
      <c r="BD814" s="404"/>
      <c r="BE814" s="405"/>
    </row>
    <row r="815" spans="1:57" ht="31.5" x14ac:dyDescent="0.25">
      <c r="A815" s="1346"/>
      <c r="B815" s="1567"/>
      <c r="C815" s="1609"/>
      <c r="D815" s="710" t="s">
        <v>15</v>
      </c>
      <c r="E815" s="1301"/>
      <c r="F815" s="1304"/>
      <c r="G815" s="843">
        <f t="shared" si="263"/>
        <v>3</v>
      </c>
      <c r="H815" s="412">
        <f>SUM(I815:L815)</f>
        <v>2</v>
      </c>
      <c r="I815" s="319"/>
      <c r="J815" s="319"/>
      <c r="K815" s="319">
        <v>2</v>
      </c>
      <c r="L815" s="338"/>
      <c r="M815" s="750">
        <f t="shared" si="270"/>
        <v>3</v>
      </c>
      <c r="N815" s="1030"/>
      <c r="O815" s="1030"/>
      <c r="P815" s="1030"/>
      <c r="Q815" s="1030"/>
      <c r="R815" s="1034">
        <v>3</v>
      </c>
      <c r="S815" s="1025"/>
      <c r="T815" s="1025"/>
      <c r="U815" s="1025"/>
      <c r="V815" s="1044">
        <v>3</v>
      </c>
      <c r="W815" s="1044"/>
      <c r="X815" s="1026"/>
      <c r="Y815" s="1047">
        <v>2</v>
      </c>
      <c r="Z815" s="1026">
        <v>1</v>
      </c>
      <c r="AA815" s="1027"/>
      <c r="AB815" s="1028">
        <v>1</v>
      </c>
      <c r="AC815" s="1028">
        <v>1</v>
      </c>
      <c r="AD815" s="1028"/>
      <c r="AE815" s="1028">
        <v>3</v>
      </c>
      <c r="AF815" s="1029"/>
      <c r="AG815" s="1019">
        <v>37</v>
      </c>
      <c r="AH815" s="1147">
        <v>16</v>
      </c>
      <c r="AI815" s="325">
        <v>62</v>
      </c>
      <c r="AJ815" s="390">
        <f>SUM(AQ815:AU815)</f>
        <v>3</v>
      </c>
      <c r="AK815" s="327" t="s">
        <v>98</v>
      </c>
      <c r="AL815" s="328" t="s">
        <v>98</v>
      </c>
      <c r="AM815" s="329" t="s">
        <v>98</v>
      </c>
      <c r="AN815" s="330" t="s">
        <v>97</v>
      </c>
      <c r="AO815" s="328" t="s">
        <v>97</v>
      </c>
      <c r="AP815" s="329" t="s">
        <v>97</v>
      </c>
      <c r="AQ815" s="330">
        <v>1</v>
      </c>
      <c r="AR815" s="328">
        <v>2</v>
      </c>
      <c r="AS815" s="328"/>
      <c r="AT815" s="328"/>
      <c r="AU815" s="331"/>
      <c r="AV815" s="391">
        <f>SUM(AW815:BE815)</f>
        <v>0</v>
      </c>
      <c r="AW815" s="404"/>
      <c r="AX815" s="404"/>
      <c r="AY815" s="404"/>
      <c r="AZ815" s="404"/>
      <c r="BA815" s="404"/>
      <c r="BB815" s="404"/>
      <c r="BC815" s="404"/>
      <c r="BD815" s="404"/>
      <c r="BE815" s="405"/>
    </row>
    <row r="816" spans="1:57" ht="32.25" thickBot="1" x14ac:dyDescent="0.3">
      <c r="A816" s="1346"/>
      <c r="B816" s="1588"/>
      <c r="C816" s="1620"/>
      <c r="D816" s="711" t="s">
        <v>491</v>
      </c>
      <c r="E816" s="1302"/>
      <c r="F816" s="1305"/>
      <c r="G816" s="848">
        <f t="shared" si="263"/>
        <v>0</v>
      </c>
      <c r="H816" s="414">
        <f>SUM(I816:L816)</f>
        <v>0</v>
      </c>
      <c r="I816" s="92"/>
      <c r="J816" s="92"/>
      <c r="K816" s="92"/>
      <c r="L816" s="101"/>
      <c r="M816" s="210">
        <f t="shared" si="270"/>
        <v>0</v>
      </c>
      <c r="N816" s="1039"/>
      <c r="O816" s="1039"/>
      <c r="P816" s="1039"/>
      <c r="Q816" s="1039"/>
      <c r="R816" s="1040"/>
      <c r="S816" s="1052"/>
      <c r="T816" s="1052"/>
      <c r="U816" s="1052"/>
      <c r="V816" s="1039"/>
      <c r="W816" s="1039"/>
      <c r="X816" s="1040"/>
      <c r="Y816" s="1038"/>
      <c r="Z816" s="1040"/>
      <c r="AA816" s="1049"/>
      <c r="AB816" s="839"/>
      <c r="AC816" s="839"/>
      <c r="AD816" s="839"/>
      <c r="AE816" s="839"/>
      <c r="AF816" s="840"/>
      <c r="AG816" s="1049"/>
      <c r="AH816" s="1050"/>
      <c r="AI816" s="832"/>
      <c r="AJ816" s="170">
        <f>SUM(AQ816:AU816)</f>
        <v>0</v>
      </c>
      <c r="AK816" s="345" t="s">
        <v>97</v>
      </c>
      <c r="AL816" s="97" t="s">
        <v>97</v>
      </c>
      <c r="AM816" s="98" t="s">
        <v>97</v>
      </c>
      <c r="AN816" s="99" t="s">
        <v>97</v>
      </c>
      <c r="AO816" s="97" t="s">
        <v>98</v>
      </c>
      <c r="AP816" s="98" t="s">
        <v>98</v>
      </c>
      <c r="AQ816" s="100"/>
      <c r="AR816" s="92"/>
      <c r="AS816" s="92"/>
      <c r="AT816" s="92"/>
      <c r="AU816" s="101"/>
      <c r="AV816" s="165">
        <f>SUM(AW816:BE816)</f>
        <v>0</v>
      </c>
      <c r="AW816" s="128"/>
      <c r="AX816" s="128"/>
      <c r="AY816" s="128"/>
      <c r="AZ816" s="128"/>
      <c r="BA816" s="128"/>
      <c r="BB816" s="128"/>
      <c r="BC816" s="128"/>
      <c r="BD816" s="128"/>
      <c r="BE816" s="129"/>
    </row>
    <row r="817" spans="1:57" ht="31.9" customHeight="1" x14ac:dyDescent="0.25">
      <c r="A817" s="1346"/>
      <c r="B817" s="1565" t="s">
        <v>756</v>
      </c>
      <c r="C817" s="1608" t="s">
        <v>577</v>
      </c>
      <c r="D817" s="709" t="s">
        <v>485</v>
      </c>
      <c r="E817" s="1300">
        <v>26</v>
      </c>
      <c r="F817" s="1303">
        <f>E817-SUM(M817:M821)</f>
        <v>-1</v>
      </c>
      <c r="G817" s="841">
        <f t="shared" si="263"/>
        <v>0</v>
      </c>
      <c r="H817" s="411">
        <f t="shared" ref="H817:H856" si="273">SUM(I817:L817)</f>
        <v>0</v>
      </c>
      <c r="I817" s="72"/>
      <c r="J817" s="72"/>
      <c r="K817" s="72"/>
      <c r="L817" s="75"/>
      <c r="M817" s="590">
        <f t="shared" si="270"/>
        <v>0</v>
      </c>
      <c r="N817" s="1044"/>
      <c r="O817" s="1044"/>
      <c r="P817" s="1044"/>
      <c r="Q817" s="1044"/>
      <c r="R817" s="1026"/>
      <c r="S817" s="1051"/>
      <c r="T817" s="1051"/>
      <c r="U817" s="1051"/>
      <c r="V817" s="1020"/>
      <c r="W817" s="1020"/>
      <c r="X817" s="1024"/>
      <c r="Y817" s="1022"/>
      <c r="Z817" s="1024"/>
      <c r="AA817" s="1045"/>
      <c r="AB817" s="835"/>
      <c r="AC817" s="835"/>
      <c r="AD817" s="835"/>
      <c r="AE817" s="835"/>
      <c r="AF817" s="836"/>
      <c r="AG817" s="1045"/>
      <c r="AH817" s="1046"/>
      <c r="AI817" s="143"/>
      <c r="AJ817" s="151">
        <f>SUM(AN817:AP817)</f>
        <v>0</v>
      </c>
      <c r="AK817" s="76" t="s">
        <v>97</v>
      </c>
      <c r="AL817" s="77" t="s">
        <v>97</v>
      </c>
      <c r="AM817" s="78" t="s">
        <v>97</v>
      </c>
      <c r="AN817" s="74"/>
      <c r="AO817" s="72"/>
      <c r="AP817" s="73"/>
      <c r="AQ817" s="79" t="s">
        <v>97</v>
      </c>
      <c r="AR817" s="77" t="s">
        <v>97</v>
      </c>
      <c r="AS817" s="77" t="s">
        <v>97</v>
      </c>
      <c r="AT817" s="77" t="s">
        <v>97</v>
      </c>
      <c r="AU817" s="80" t="s">
        <v>97</v>
      </c>
      <c r="AV817" s="152">
        <f t="shared" ref="AV817:AV846" si="274">SUM(AW817:BE817)</f>
        <v>0</v>
      </c>
      <c r="AW817" s="120"/>
      <c r="AX817" s="120"/>
      <c r="AY817" s="120"/>
      <c r="AZ817" s="120"/>
      <c r="BA817" s="120"/>
      <c r="BB817" s="120"/>
      <c r="BC817" s="120"/>
      <c r="BD817" s="120"/>
      <c r="BE817" s="121"/>
    </row>
    <row r="818" spans="1:57" ht="47.25" x14ac:dyDescent="0.25">
      <c r="A818" s="1346"/>
      <c r="B818" s="1567"/>
      <c r="C818" s="1609"/>
      <c r="D818" s="710" t="s">
        <v>490</v>
      </c>
      <c r="E818" s="1301"/>
      <c r="F818" s="1304"/>
      <c r="G818" s="843">
        <f t="shared" si="263"/>
        <v>0</v>
      </c>
      <c r="H818" s="412">
        <f t="shared" si="273"/>
        <v>0</v>
      </c>
      <c r="I818" s="319"/>
      <c r="J818" s="319"/>
      <c r="K818" s="319"/>
      <c r="L818" s="338"/>
      <c r="M818" s="750">
        <f t="shared" si="270"/>
        <v>0</v>
      </c>
      <c r="N818" s="1030"/>
      <c r="O818" s="1030"/>
      <c r="P818" s="1030"/>
      <c r="Q818" s="1030"/>
      <c r="R818" s="1034"/>
      <c r="S818" s="1025"/>
      <c r="T818" s="1025"/>
      <c r="U818" s="1025"/>
      <c r="V818" s="1044"/>
      <c r="W818" s="1044"/>
      <c r="X818" s="1026"/>
      <c r="Y818" s="1047"/>
      <c r="Z818" s="1026"/>
      <c r="AA818" s="1027"/>
      <c r="AB818" s="1028"/>
      <c r="AC818" s="1028"/>
      <c r="AD818" s="1028"/>
      <c r="AE818" s="1028"/>
      <c r="AF818" s="1029"/>
      <c r="AG818" s="1019"/>
      <c r="AH818" s="1048"/>
      <c r="AI818" s="337"/>
      <c r="AJ818" s="390">
        <f>SUM(AN818:AP818)</f>
        <v>0</v>
      </c>
      <c r="AK818" s="327" t="s">
        <v>98</v>
      </c>
      <c r="AL818" s="328" t="s">
        <v>98</v>
      </c>
      <c r="AM818" s="329" t="s">
        <v>98</v>
      </c>
      <c r="AN818" s="330"/>
      <c r="AO818" s="328"/>
      <c r="AP818" s="329"/>
      <c r="AQ818" s="330" t="s">
        <v>97</v>
      </c>
      <c r="AR818" s="328" t="s">
        <v>97</v>
      </c>
      <c r="AS818" s="328" t="s">
        <v>97</v>
      </c>
      <c r="AT818" s="328" t="s">
        <v>97</v>
      </c>
      <c r="AU818" s="331" t="s">
        <v>97</v>
      </c>
      <c r="AV818" s="391">
        <f t="shared" si="274"/>
        <v>0</v>
      </c>
      <c r="AW818" s="404"/>
      <c r="AX818" s="404"/>
      <c r="AY818" s="404"/>
      <c r="AZ818" s="404"/>
      <c r="BA818" s="404"/>
      <c r="BB818" s="404"/>
      <c r="BC818" s="404"/>
      <c r="BD818" s="404"/>
      <c r="BE818" s="405"/>
    </row>
    <row r="819" spans="1:57" ht="31.5" x14ac:dyDescent="0.25">
      <c r="A819" s="1346"/>
      <c r="B819" s="1567"/>
      <c r="C819" s="1609"/>
      <c r="D819" s="710" t="s">
        <v>486</v>
      </c>
      <c r="E819" s="1301"/>
      <c r="F819" s="1304"/>
      <c r="G819" s="843">
        <f t="shared" si="263"/>
        <v>0</v>
      </c>
      <c r="H819" s="412">
        <f t="shared" si="273"/>
        <v>0</v>
      </c>
      <c r="I819" s="319"/>
      <c r="J819" s="319"/>
      <c r="K819" s="319"/>
      <c r="L819" s="338"/>
      <c r="M819" s="750">
        <f t="shared" si="270"/>
        <v>0</v>
      </c>
      <c r="N819" s="1030"/>
      <c r="O819" s="1030"/>
      <c r="P819" s="1030"/>
      <c r="Q819" s="1030"/>
      <c r="R819" s="1034"/>
      <c r="S819" s="1025"/>
      <c r="T819" s="1025"/>
      <c r="U819" s="1025"/>
      <c r="V819" s="1044"/>
      <c r="W819" s="1044"/>
      <c r="X819" s="1026"/>
      <c r="Y819" s="1047"/>
      <c r="Z819" s="1026"/>
      <c r="AA819" s="1027"/>
      <c r="AB819" s="1028"/>
      <c r="AC819" s="1028"/>
      <c r="AD819" s="1028"/>
      <c r="AE819" s="1028"/>
      <c r="AF819" s="1029"/>
      <c r="AG819" s="1019"/>
      <c r="AH819" s="1048"/>
      <c r="AI819" s="337"/>
      <c r="AJ819" s="390">
        <f>SUM(AK819:AM819)</f>
        <v>0</v>
      </c>
      <c r="AK819" s="327"/>
      <c r="AL819" s="328"/>
      <c r="AM819" s="329"/>
      <c r="AN819" s="330" t="s">
        <v>97</v>
      </c>
      <c r="AO819" s="328" t="s">
        <v>97</v>
      </c>
      <c r="AP819" s="329" t="s">
        <v>97</v>
      </c>
      <c r="AQ819" s="330" t="s">
        <v>97</v>
      </c>
      <c r="AR819" s="328" t="s">
        <v>97</v>
      </c>
      <c r="AS819" s="328" t="s">
        <v>97</v>
      </c>
      <c r="AT819" s="328" t="s">
        <v>97</v>
      </c>
      <c r="AU819" s="331" t="s">
        <v>97</v>
      </c>
      <c r="AV819" s="391">
        <f t="shared" si="274"/>
        <v>0</v>
      </c>
      <c r="AW819" s="404"/>
      <c r="AX819" s="404"/>
      <c r="AY819" s="404"/>
      <c r="AZ819" s="404"/>
      <c r="BA819" s="404"/>
      <c r="BB819" s="404"/>
      <c r="BC819" s="404"/>
      <c r="BD819" s="404"/>
      <c r="BE819" s="405"/>
    </row>
    <row r="820" spans="1:57" ht="31.5" x14ac:dyDescent="0.25">
      <c r="A820" s="1346"/>
      <c r="B820" s="1567"/>
      <c r="C820" s="1609"/>
      <c r="D820" s="710" t="s">
        <v>15</v>
      </c>
      <c r="E820" s="1301"/>
      <c r="F820" s="1304"/>
      <c r="G820" s="843">
        <f t="shared" si="263"/>
        <v>29</v>
      </c>
      <c r="H820" s="412">
        <f t="shared" si="273"/>
        <v>1</v>
      </c>
      <c r="I820" s="319"/>
      <c r="J820" s="319"/>
      <c r="K820" s="319"/>
      <c r="L820" s="338">
        <v>1</v>
      </c>
      <c r="M820" s="750">
        <f t="shared" si="270"/>
        <v>27</v>
      </c>
      <c r="N820" s="1030"/>
      <c r="O820" s="1030"/>
      <c r="P820" s="1030"/>
      <c r="Q820" s="1030"/>
      <c r="R820" s="1034">
        <v>27</v>
      </c>
      <c r="S820" s="1025"/>
      <c r="T820" s="1025"/>
      <c r="U820" s="1025"/>
      <c r="V820" s="1044">
        <v>27</v>
      </c>
      <c r="W820" s="1044"/>
      <c r="X820" s="1026"/>
      <c r="Y820" s="1047">
        <v>24</v>
      </c>
      <c r="Z820" s="1026">
        <v>3</v>
      </c>
      <c r="AA820" s="1027"/>
      <c r="AB820" s="1028">
        <v>4</v>
      </c>
      <c r="AC820" s="1028">
        <v>3</v>
      </c>
      <c r="AD820" s="1028">
        <v>3</v>
      </c>
      <c r="AE820" s="1028">
        <v>12</v>
      </c>
      <c r="AF820" s="1029">
        <v>5</v>
      </c>
      <c r="AG820" s="1019" t="s">
        <v>757</v>
      </c>
      <c r="AH820" s="1147">
        <v>21</v>
      </c>
      <c r="AI820" s="325" t="s">
        <v>758</v>
      </c>
      <c r="AJ820" s="390">
        <f>SUM(AQ820:AU820)</f>
        <v>27</v>
      </c>
      <c r="AK820" s="327" t="s">
        <v>98</v>
      </c>
      <c r="AL820" s="328" t="s">
        <v>98</v>
      </c>
      <c r="AM820" s="329" t="s">
        <v>98</v>
      </c>
      <c r="AN820" s="330" t="s">
        <v>97</v>
      </c>
      <c r="AO820" s="328" t="s">
        <v>97</v>
      </c>
      <c r="AP820" s="329" t="s">
        <v>97</v>
      </c>
      <c r="AQ820" s="357">
        <v>1</v>
      </c>
      <c r="AR820" s="338">
        <v>7</v>
      </c>
      <c r="AS820" s="338">
        <v>19</v>
      </c>
      <c r="AT820" s="328"/>
      <c r="AU820" s="331"/>
      <c r="AV820" s="391">
        <f t="shared" si="274"/>
        <v>2</v>
      </c>
      <c r="AW820" s="404"/>
      <c r="AX820" s="404"/>
      <c r="AY820" s="404"/>
      <c r="AZ820" s="404"/>
      <c r="BA820" s="404"/>
      <c r="BB820" s="404"/>
      <c r="BC820" s="404"/>
      <c r="BD820" s="404">
        <v>2</v>
      </c>
      <c r="BE820" s="405"/>
    </row>
    <row r="821" spans="1:57" ht="32.25" thickBot="1" x14ac:dyDescent="0.3">
      <c r="A821" s="1346"/>
      <c r="B821" s="1588"/>
      <c r="C821" s="1620"/>
      <c r="D821" s="711" t="s">
        <v>491</v>
      </c>
      <c r="E821" s="1302"/>
      <c r="F821" s="1305"/>
      <c r="G821" s="848">
        <f t="shared" si="263"/>
        <v>0</v>
      </c>
      <c r="H821" s="414">
        <f t="shared" si="273"/>
        <v>0</v>
      </c>
      <c r="I821" s="92"/>
      <c r="J821" s="92"/>
      <c r="K821" s="92"/>
      <c r="L821" s="101"/>
      <c r="M821" s="210">
        <f t="shared" si="270"/>
        <v>0</v>
      </c>
      <c r="N821" s="1039"/>
      <c r="O821" s="1039"/>
      <c r="P821" s="1039"/>
      <c r="Q821" s="1039"/>
      <c r="R821" s="1040"/>
      <c r="S821" s="1052"/>
      <c r="T821" s="1052"/>
      <c r="U821" s="1052"/>
      <c r="V821" s="1039"/>
      <c r="W821" s="1039"/>
      <c r="X821" s="1040"/>
      <c r="Y821" s="1038"/>
      <c r="Z821" s="1040"/>
      <c r="AA821" s="1049"/>
      <c r="AB821" s="839"/>
      <c r="AC821" s="839"/>
      <c r="AD821" s="839"/>
      <c r="AE821" s="839"/>
      <c r="AF821" s="840"/>
      <c r="AG821" s="1049"/>
      <c r="AH821" s="1050"/>
      <c r="AI821" s="832"/>
      <c r="AJ821" s="170">
        <f>SUM(AQ821:AU821)</f>
        <v>0</v>
      </c>
      <c r="AK821" s="345" t="s">
        <v>97</v>
      </c>
      <c r="AL821" s="97" t="s">
        <v>97</v>
      </c>
      <c r="AM821" s="98" t="s">
        <v>97</v>
      </c>
      <c r="AN821" s="99" t="s">
        <v>97</v>
      </c>
      <c r="AO821" s="97" t="s">
        <v>98</v>
      </c>
      <c r="AP821" s="98" t="s">
        <v>98</v>
      </c>
      <c r="AQ821" s="100"/>
      <c r="AR821" s="92"/>
      <c r="AS821" s="92"/>
      <c r="AT821" s="92"/>
      <c r="AU821" s="101"/>
      <c r="AV821" s="165">
        <f t="shared" si="274"/>
        <v>0</v>
      </c>
      <c r="AW821" s="128"/>
      <c r="AX821" s="128"/>
      <c r="AY821" s="128"/>
      <c r="AZ821" s="128"/>
      <c r="BA821" s="128"/>
      <c r="BB821" s="128"/>
      <c r="BC821" s="128"/>
      <c r="BD821" s="128"/>
      <c r="BE821" s="129"/>
    </row>
    <row r="822" spans="1:57" ht="31.9" customHeight="1" x14ac:dyDescent="0.25">
      <c r="A822" s="1346"/>
      <c r="B822" s="1565" t="s">
        <v>580</v>
      </c>
      <c r="C822" s="1608" t="s">
        <v>482</v>
      </c>
      <c r="D822" s="709" t="s">
        <v>485</v>
      </c>
      <c r="E822" s="1300">
        <v>35</v>
      </c>
      <c r="F822" s="1303">
        <f>E822-SUM(M822:M826)</f>
        <v>14</v>
      </c>
      <c r="G822" s="841">
        <f t="shared" si="263"/>
        <v>0</v>
      </c>
      <c r="H822" s="411">
        <f t="shared" si="273"/>
        <v>0</v>
      </c>
      <c r="I822" s="72"/>
      <c r="J822" s="72"/>
      <c r="K822" s="72"/>
      <c r="L822" s="75"/>
      <c r="M822" s="199">
        <f t="shared" si="270"/>
        <v>0</v>
      </c>
      <c r="N822" s="1020"/>
      <c r="O822" s="1020"/>
      <c r="P822" s="1020"/>
      <c r="Q822" s="1020"/>
      <c r="R822" s="1024"/>
      <c r="S822" s="1051"/>
      <c r="T822" s="1051"/>
      <c r="U822" s="1051"/>
      <c r="V822" s="1020"/>
      <c r="W822" s="1020"/>
      <c r="X822" s="1024"/>
      <c r="Y822" s="1022"/>
      <c r="Z822" s="1024"/>
      <c r="AA822" s="1045"/>
      <c r="AB822" s="835"/>
      <c r="AC822" s="835"/>
      <c r="AD822" s="835"/>
      <c r="AE822" s="835"/>
      <c r="AF822" s="836"/>
      <c r="AG822" s="1045"/>
      <c r="AH822" s="1046"/>
      <c r="AI822" s="143"/>
      <c r="AJ822" s="151">
        <f>SUM(AN822:AP822)</f>
        <v>0</v>
      </c>
      <c r="AK822" s="76" t="s">
        <v>97</v>
      </c>
      <c r="AL822" s="77" t="s">
        <v>97</v>
      </c>
      <c r="AM822" s="78" t="s">
        <v>97</v>
      </c>
      <c r="AN822" s="74"/>
      <c r="AO822" s="72"/>
      <c r="AP822" s="73"/>
      <c r="AQ822" s="79" t="s">
        <v>97</v>
      </c>
      <c r="AR822" s="77" t="s">
        <v>97</v>
      </c>
      <c r="AS822" s="77" t="s">
        <v>97</v>
      </c>
      <c r="AT822" s="77" t="s">
        <v>97</v>
      </c>
      <c r="AU822" s="80" t="s">
        <v>97</v>
      </c>
      <c r="AV822" s="152">
        <f t="shared" si="274"/>
        <v>0</v>
      </c>
      <c r="AW822" s="120"/>
      <c r="AX822" s="120"/>
      <c r="AY822" s="120"/>
      <c r="AZ822" s="120"/>
      <c r="BA822" s="120"/>
      <c r="BB822" s="120"/>
      <c r="BC822" s="120"/>
      <c r="BD822" s="120"/>
      <c r="BE822" s="121"/>
    </row>
    <row r="823" spans="1:57" ht="47.25" x14ac:dyDescent="0.25">
      <c r="A823" s="1346"/>
      <c r="B823" s="1567"/>
      <c r="C823" s="1609"/>
      <c r="D823" s="710" t="s">
        <v>490</v>
      </c>
      <c r="E823" s="1301"/>
      <c r="F823" s="1304"/>
      <c r="G823" s="843">
        <f t="shared" si="263"/>
        <v>0</v>
      </c>
      <c r="H823" s="412">
        <f t="shared" si="273"/>
        <v>0</v>
      </c>
      <c r="I823" s="319"/>
      <c r="J823" s="319"/>
      <c r="K823" s="319"/>
      <c r="L823" s="338"/>
      <c r="M823" s="750">
        <f t="shared" si="270"/>
        <v>0</v>
      </c>
      <c r="N823" s="1030"/>
      <c r="O823" s="1030"/>
      <c r="P823" s="1030"/>
      <c r="Q823" s="1030"/>
      <c r="R823" s="1034"/>
      <c r="S823" s="1025"/>
      <c r="T823" s="1025"/>
      <c r="U823" s="1025"/>
      <c r="V823" s="1044"/>
      <c r="W823" s="1044"/>
      <c r="X823" s="1026"/>
      <c r="Y823" s="1047"/>
      <c r="Z823" s="1026"/>
      <c r="AA823" s="1027"/>
      <c r="AB823" s="1028"/>
      <c r="AC823" s="1028"/>
      <c r="AD823" s="1028"/>
      <c r="AE823" s="1028"/>
      <c r="AF823" s="1029"/>
      <c r="AG823" s="1019"/>
      <c r="AH823" s="1048"/>
      <c r="AI823" s="337"/>
      <c r="AJ823" s="390">
        <f>SUM(AN823:AP823)</f>
        <v>0</v>
      </c>
      <c r="AK823" s="327" t="s">
        <v>98</v>
      </c>
      <c r="AL823" s="328" t="s">
        <v>98</v>
      </c>
      <c r="AM823" s="329" t="s">
        <v>98</v>
      </c>
      <c r="AN823" s="330"/>
      <c r="AO823" s="328"/>
      <c r="AP823" s="329"/>
      <c r="AQ823" s="330" t="s">
        <v>97</v>
      </c>
      <c r="AR823" s="328" t="s">
        <v>97</v>
      </c>
      <c r="AS823" s="328" t="s">
        <v>97</v>
      </c>
      <c r="AT823" s="328" t="s">
        <v>97</v>
      </c>
      <c r="AU823" s="331" t="s">
        <v>97</v>
      </c>
      <c r="AV823" s="391">
        <f t="shared" si="274"/>
        <v>0</v>
      </c>
      <c r="AW823" s="404"/>
      <c r="AX823" s="404"/>
      <c r="AY823" s="404"/>
      <c r="AZ823" s="404"/>
      <c r="BA823" s="404"/>
      <c r="BB823" s="404"/>
      <c r="BC823" s="404"/>
      <c r="BD823" s="404"/>
      <c r="BE823" s="405"/>
    </row>
    <row r="824" spans="1:57" ht="31.5" x14ac:dyDescent="0.25">
      <c r="A824" s="1346"/>
      <c r="B824" s="1567"/>
      <c r="C824" s="1609"/>
      <c r="D824" s="710" t="s">
        <v>486</v>
      </c>
      <c r="E824" s="1301"/>
      <c r="F824" s="1304"/>
      <c r="G824" s="843">
        <f t="shared" si="263"/>
        <v>0</v>
      </c>
      <c r="H824" s="412">
        <f t="shared" si="273"/>
        <v>0</v>
      </c>
      <c r="I824" s="319"/>
      <c r="J824" s="319"/>
      <c r="K824" s="319"/>
      <c r="L824" s="338"/>
      <c r="M824" s="750">
        <f t="shared" si="270"/>
        <v>0</v>
      </c>
      <c r="N824" s="1030"/>
      <c r="O824" s="1030"/>
      <c r="P824" s="1030"/>
      <c r="Q824" s="1030"/>
      <c r="R824" s="1034"/>
      <c r="S824" s="1025"/>
      <c r="T824" s="1025"/>
      <c r="U824" s="1025"/>
      <c r="V824" s="1044"/>
      <c r="W824" s="1044"/>
      <c r="X824" s="1026"/>
      <c r="Y824" s="1047"/>
      <c r="Z824" s="1026"/>
      <c r="AA824" s="1027"/>
      <c r="AB824" s="1028"/>
      <c r="AC824" s="1028"/>
      <c r="AD824" s="1028"/>
      <c r="AE824" s="1028"/>
      <c r="AF824" s="1029"/>
      <c r="AG824" s="1019"/>
      <c r="AH824" s="1048"/>
      <c r="AI824" s="337"/>
      <c r="AJ824" s="390">
        <f>SUM(AK824:AM824)</f>
        <v>0</v>
      </c>
      <c r="AK824" s="327"/>
      <c r="AL824" s="328"/>
      <c r="AM824" s="329"/>
      <c r="AN824" s="330" t="s">
        <v>97</v>
      </c>
      <c r="AO824" s="328" t="s">
        <v>97</v>
      </c>
      <c r="AP824" s="329" t="s">
        <v>97</v>
      </c>
      <c r="AQ824" s="330" t="s">
        <v>97</v>
      </c>
      <c r="AR824" s="328" t="s">
        <v>97</v>
      </c>
      <c r="AS824" s="328" t="s">
        <v>97</v>
      </c>
      <c r="AT824" s="328" t="s">
        <v>97</v>
      </c>
      <c r="AU824" s="331" t="s">
        <v>97</v>
      </c>
      <c r="AV824" s="391">
        <f t="shared" si="274"/>
        <v>0</v>
      </c>
      <c r="AW824" s="404"/>
      <c r="AX824" s="404"/>
      <c r="AY824" s="404"/>
      <c r="AZ824" s="404"/>
      <c r="BA824" s="404"/>
      <c r="BB824" s="404"/>
      <c r="BC824" s="404"/>
      <c r="BD824" s="404"/>
      <c r="BE824" s="405"/>
    </row>
    <row r="825" spans="1:57" ht="31.5" x14ac:dyDescent="0.25">
      <c r="A825" s="1346"/>
      <c r="B825" s="1567"/>
      <c r="C825" s="1609"/>
      <c r="D825" s="710" t="s">
        <v>15</v>
      </c>
      <c r="E825" s="1301"/>
      <c r="F825" s="1304"/>
      <c r="G825" s="843">
        <f t="shared" si="263"/>
        <v>22</v>
      </c>
      <c r="H825" s="412">
        <f t="shared" si="273"/>
        <v>0</v>
      </c>
      <c r="I825" s="319"/>
      <c r="J825" s="319"/>
      <c r="K825" s="319"/>
      <c r="L825" s="338"/>
      <c r="M825" s="750">
        <f t="shared" si="270"/>
        <v>21</v>
      </c>
      <c r="N825" s="1030"/>
      <c r="O825" s="1030"/>
      <c r="P825" s="1030"/>
      <c r="Q825" s="1030"/>
      <c r="R825" s="1034">
        <v>21</v>
      </c>
      <c r="S825" s="1025">
        <v>5</v>
      </c>
      <c r="T825" s="1025"/>
      <c r="U825" s="1025"/>
      <c r="V825" s="1044">
        <v>16</v>
      </c>
      <c r="W825" s="1044"/>
      <c r="X825" s="1026"/>
      <c r="Y825" s="1047">
        <v>20</v>
      </c>
      <c r="Z825" s="1026">
        <v>1</v>
      </c>
      <c r="AA825" s="1027"/>
      <c r="AB825" s="1028">
        <v>6</v>
      </c>
      <c r="AC825" s="1028">
        <v>6</v>
      </c>
      <c r="AD825" s="1028">
        <v>3</v>
      </c>
      <c r="AE825" s="1028">
        <v>7</v>
      </c>
      <c r="AF825" s="1029"/>
      <c r="AG825" s="1019">
        <v>43</v>
      </c>
      <c r="AH825" s="837">
        <v>26</v>
      </c>
      <c r="AI825" s="319">
        <v>74</v>
      </c>
      <c r="AJ825" s="390">
        <f>SUM(AQ825:AU825)</f>
        <v>21</v>
      </c>
      <c r="AK825" s="327" t="s">
        <v>98</v>
      </c>
      <c r="AL825" s="328" t="s">
        <v>98</v>
      </c>
      <c r="AM825" s="329" t="s">
        <v>98</v>
      </c>
      <c r="AN825" s="330" t="s">
        <v>97</v>
      </c>
      <c r="AO825" s="328" t="s">
        <v>97</v>
      </c>
      <c r="AP825" s="329" t="s">
        <v>97</v>
      </c>
      <c r="AQ825" s="330">
        <v>1</v>
      </c>
      <c r="AR825" s="328">
        <v>17</v>
      </c>
      <c r="AS825" s="328">
        <v>3</v>
      </c>
      <c r="AT825" s="328"/>
      <c r="AU825" s="331"/>
      <c r="AV825" s="391">
        <f t="shared" si="274"/>
        <v>1</v>
      </c>
      <c r="AW825" s="404"/>
      <c r="AX825" s="404"/>
      <c r="AY825" s="404"/>
      <c r="AZ825" s="404">
        <v>1</v>
      </c>
      <c r="BA825" s="404"/>
      <c r="BB825" s="404"/>
      <c r="BC825" s="404"/>
      <c r="BD825" s="404"/>
      <c r="BE825" s="405"/>
    </row>
    <row r="826" spans="1:57" ht="32.25" thickBot="1" x14ac:dyDescent="0.3">
      <c r="A826" s="1346"/>
      <c r="B826" s="1588"/>
      <c r="C826" s="1620"/>
      <c r="D826" s="711" t="s">
        <v>491</v>
      </c>
      <c r="E826" s="1302"/>
      <c r="F826" s="1305"/>
      <c r="G826" s="848">
        <f t="shared" si="263"/>
        <v>0</v>
      </c>
      <c r="H826" s="414">
        <f t="shared" si="273"/>
        <v>0</v>
      </c>
      <c r="I826" s="92"/>
      <c r="J826" s="92"/>
      <c r="K826" s="92"/>
      <c r="L826" s="101"/>
      <c r="M826" s="210">
        <f t="shared" si="270"/>
        <v>0</v>
      </c>
      <c r="N826" s="1039"/>
      <c r="O826" s="1039"/>
      <c r="P826" s="1039"/>
      <c r="Q826" s="1039"/>
      <c r="R826" s="1040"/>
      <c r="S826" s="1052"/>
      <c r="T826" s="1052"/>
      <c r="U826" s="1052"/>
      <c r="V826" s="1039"/>
      <c r="W826" s="1039"/>
      <c r="X826" s="1040"/>
      <c r="Y826" s="1038"/>
      <c r="Z826" s="1040"/>
      <c r="AA826" s="1049"/>
      <c r="AB826" s="839"/>
      <c r="AC826" s="839"/>
      <c r="AD826" s="839"/>
      <c r="AE826" s="839"/>
      <c r="AF826" s="840"/>
      <c r="AG826" s="1049"/>
      <c r="AH826" s="1050"/>
      <c r="AI826" s="832"/>
      <c r="AJ826" s="170">
        <f>SUM(AQ826:AU826)</f>
        <v>0</v>
      </c>
      <c r="AK826" s="345" t="s">
        <v>97</v>
      </c>
      <c r="AL826" s="97" t="s">
        <v>97</v>
      </c>
      <c r="AM826" s="98" t="s">
        <v>97</v>
      </c>
      <c r="AN826" s="99" t="s">
        <v>97</v>
      </c>
      <c r="AO826" s="97" t="s">
        <v>98</v>
      </c>
      <c r="AP826" s="98" t="s">
        <v>98</v>
      </c>
      <c r="AQ826" s="100"/>
      <c r="AR826" s="92"/>
      <c r="AS826" s="92"/>
      <c r="AT826" s="92"/>
      <c r="AU826" s="101"/>
      <c r="AV826" s="165">
        <f t="shared" si="274"/>
        <v>0</v>
      </c>
      <c r="AW826" s="128"/>
      <c r="AX826" s="128"/>
      <c r="AY826" s="128"/>
      <c r="AZ826" s="128"/>
      <c r="BA826" s="128"/>
      <c r="BB826" s="128"/>
      <c r="BC826" s="128"/>
      <c r="BD826" s="128"/>
      <c r="BE826" s="129"/>
    </row>
    <row r="827" spans="1:57" ht="31.9" customHeight="1" x14ac:dyDescent="0.25">
      <c r="A827" s="1346"/>
      <c r="B827" s="1565" t="s">
        <v>759</v>
      </c>
      <c r="C827" s="1608" t="s">
        <v>427</v>
      </c>
      <c r="D827" s="709" t="s">
        <v>485</v>
      </c>
      <c r="E827" s="1300">
        <v>5</v>
      </c>
      <c r="F827" s="1303">
        <f>E827-SUM(M827:M831)</f>
        <v>0</v>
      </c>
      <c r="G827" s="841">
        <f t="shared" si="263"/>
        <v>0</v>
      </c>
      <c r="H827" s="411">
        <f t="shared" si="273"/>
        <v>0</v>
      </c>
      <c r="I827" s="72"/>
      <c r="J827" s="72"/>
      <c r="K827" s="72"/>
      <c r="L827" s="75"/>
      <c r="M827" s="199">
        <f t="shared" si="270"/>
        <v>0</v>
      </c>
      <c r="N827" s="1020"/>
      <c r="O827" s="1020"/>
      <c r="P827" s="1020"/>
      <c r="Q827" s="1020"/>
      <c r="R827" s="1024"/>
      <c r="S827" s="1051"/>
      <c r="T827" s="1051"/>
      <c r="U827" s="1051"/>
      <c r="V827" s="1020"/>
      <c r="W827" s="1020"/>
      <c r="X827" s="1024"/>
      <c r="Y827" s="1022"/>
      <c r="Z827" s="1024"/>
      <c r="AA827" s="1045"/>
      <c r="AB827" s="835"/>
      <c r="AC827" s="835"/>
      <c r="AD827" s="835"/>
      <c r="AE827" s="835"/>
      <c r="AF827" s="836"/>
      <c r="AG827" s="1045"/>
      <c r="AH827" s="1046"/>
      <c r="AI827" s="143"/>
      <c r="AJ827" s="151">
        <f>SUM(AN827:AP827)</f>
        <v>0</v>
      </c>
      <c r="AK827" s="76" t="s">
        <v>97</v>
      </c>
      <c r="AL827" s="77" t="s">
        <v>97</v>
      </c>
      <c r="AM827" s="78" t="s">
        <v>97</v>
      </c>
      <c r="AN827" s="74"/>
      <c r="AO827" s="72"/>
      <c r="AP827" s="73"/>
      <c r="AQ827" s="79" t="s">
        <v>97</v>
      </c>
      <c r="AR827" s="77" t="s">
        <v>97</v>
      </c>
      <c r="AS827" s="77" t="s">
        <v>97</v>
      </c>
      <c r="AT827" s="77" t="s">
        <v>97</v>
      </c>
      <c r="AU827" s="80" t="s">
        <v>97</v>
      </c>
      <c r="AV827" s="152">
        <f t="shared" si="274"/>
        <v>0</v>
      </c>
      <c r="AW827" s="120"/>
      <c r="AX827" s="120"/>
      <c r="AY827" s="120"/>
      <c r="AZ827" s="120"/>
      <c r="BA827" s="120"/>
      <c r="BB827" s="120"/>
      <c r="BC827" s="120"/>
      <c r="BD827" s="120"/>
      <c r="BE827" s="121"/>
    </row>
    <row r="828" spans="1:57" ht="47.25" x14ac:dyDescent="0.25">
      <c r="A828" s="1346"/>
      <c r="B828" s="1567"/>
      <c r="C828" s="1609"/>
      <c r="D828" s="710" t="s">
        <v>490</v>
      </c>
      <c r="E828" s="1301"/>
      <c r="F828" s="1304"/>
      <c r="G828" s="843">
        <f t="shared" si="263"/>
        <v>0</v>
      </c>
      <c r="H828" s="412">
        <f t="shared" si="273"/>
        <v>0</v>
      </c>
      <c r="I828" s="319"/>
      <c r="J828" s="319"/>
      <c r="K828" s="319"/>
      <c r="L828" s="338"/>
      <c r="M828" s="750">
        <f t="shared" si="270"/>
        <v>0</v>
      </c>
      <c r="N828" s="1030"/>
      <c r="O828" s="1030"/>
      <c r="P828" s="1030"/>
      <c r="Q828" s="1030"/>
      <c r="R828" s="1034"/>
      <c r="S828" s="1025"/>
      <c r="T828" s="1025"/>
      <c r="U828" s="1025"/>
      <c r="V828" s="1044"/>
      <c r="W828" s="1044"/>
      <c r="X828" s="1026"/>
      <c r="Y828" s="1047"/>
      <c r="Z828" s="1026"/>
      <c r="AA828" s="1027"/>
      <c r="AB828" s="1028"/>
      <c r="AC828" s="1028"/>
      <c r="AD828" s="1028"/>
      <c r="AE828" s="1028"/>
      <c r="AF828" s="1029"/>
      <c r="AG828" s="1019"/>
      <c r="AH828" s="1048"/>
      <c r="AI828" s="337"/>
      <c r="AJ828" s="390">
        <f>SUM(AN828:AP828)</f>
        <v>0</v>
      </c>
      <c r="AK828" s="327" t="s">
        <v>98</v>
      </c>
      <c r="AL828" s="328" t="s">
        <v>98</v>
      </c>
      <c r="AM828" s="329" t="s">
        <v>98</v>
      </c>
      <c r="AN828" s="330"/>
      <c r="AO828" s="328"/>
      <c r="AP828" s="329"/>
      <c r="AQ828" s="330" t="s">
        <v>97</v>
      </c>
      <c r="AR828" s="328" t="s">
        <v>97</v>
      </c>
      <c r="AS828" s="328" t="s">
        <v>97</v>
      </c>
      <c r="AT828" s="328" t="s">
        <v>97</v>
      </c>
      <c r="AU828" s="331" t="s">
        <v>97</v>
      </c>
      <c r="AV828" s="391">
        <f t="shared" si="274"/>
        <v>0</v>
      </c>
      <c r="AW828" s="404"/>
      <c r="AX828" s="404"/>
      <c r="AY828" s="404"/>
      <c r="AZ828" s="404"/>
      <c r="BA828" s="404"/>
      <c r="BB828" s="404"/>
      <c r="BC828" s="404"/>
      <c r="BD828" s="404"/>
      <c r="BE828" s="405"/>
    </row>
    <row r="829" spans="1:57" ht="31.5" x14ac:dyDescent="0.25">
      <c r="A829" s="1346"/>
      <c r="B829" s="1567"/>
      <c r="C829" s="1609"/>
      <c r="D829" s="710" t="s">
        <v>486</v>
      </c>
      <c r="E829" s="1301"/>
      <c r="F829" s="1304"/>
      <c r="G829" s="843">
        <f t="shared" si="263"/>
        <v>0</v>
      </c>
      <c r="H829" s="412">
        <f t="shared" si="273"/>
        <v>0</v>
      </c>
      <c r="I829" s="319"/>
      <c r="J829" s="319"/>
      <c r="K829" s="319"/>
      <c r="L829" s="338"/>
      <c r="M829" s="750">
        <f t="shared" si="270"/>
        <v>0</v>
      </c>
      <c r="N829" s="1030"/>
      <c r="O829" s="1030"/>
      <c r="P829" s="1030"/>
      <c r="Q829" s="1030"/>
      <c r="R829" s="1034"/>
      <c r="S829" s="1025"/>
      <c r="T829" s="1025"/>
      <c r="U829" s="1025"/>
      <c r="V829" s="1044"/>
      <c r="W829" s="1044"/>
      <c r="X829" s="1026"/>
      <c r="Y829" s="1047"/>
      <c r="Z829" s="1026"/>
      <c r="AA829" s="1027"/>
      <c r="AB829" s="1028"/>
      <c r="AC829" s="1028"/>
      <c r="AD829" s="1028"/>
      <c r="AE829" s="1028"/>
      <c r="AF829" s="1029"/>
      <c r="AG829" s="1019"/>
      <c r="AH829" s="1048"/>
      <c r="AI829" s="337"/>
      <c r="AJ829" s="390">
        <f>SUM(AK829:AM829)</f>
        <v>0</v>
      </c>
      <c r="AK829" s="327"/>
      <c r="AL829" s="328"/>
      <c r="AM829" s="329"/>
      <c r="AN829" s="330" t="s">
        <v>97</v>
      </c>
      <c r="AO829" s="328" t="s">
        <v>97</v>
      </c>
      <c r="AP829" s="329" t="s">
        <v>97</v>
      </c>
      <c r="AQ829" s="330" t="s">
        <v>97</v>
      </c>
      <c r="AR829" s="328" t="s">
        <v>97</v>
      </c>
      <c r="AS829" s="328" t="s">
        <v>97</v>
      </c>
      <c r="AT829" s="328" t="s">
        <v>97</v>
      </c>
      <c r="AU829" s="331" t="s">
        <v>97</v>
      </c>
      <c r="AV829" s="391">
        <f t="shared" si="274"/>
        <v>0</v>
      </c>
      <c r="AW829" s="404"/>
      <c r="AX829" s="404"/>
      <c r="AY829" s="404"/>
      <c r="AZ829" s="404"/>
      <c r="BA829" s="404"/>
      <c r="BB829" s="404"/>
      <c r="BC829" s="404"/>
      <c r="BD829" s="404"/>
      <c r="BE829" s="405"/>
    </row>
    <row r="830" spans="1:57" ht="31.5" x14ac:dyDescent="0.25">
      <c r="A830" s="1346"/>
      <c r="B830" s="1567"/>
      <c r="C830" s="1609"/>
      <c r="D830" s="710" t="s">
        <v>15</v>
      </c>
      <c r="E830" s="1301"/>
      <c r="F830" s="1304"/>
      <c r="G830" s="843">
        <f t="shared" si="263"/>
        <v>5</v>
      </c>
      <c r="H830" s="412">
        <f t="shared" si="273"/>
        <v>0</v>
      </c>
      <c r="I830" s="319"/>
      <c r="J830" s="319"/>
      <c r="K830" s="319"/>
      <c r="L830" s="338"/>
      <c r="M830" s="750">
        <f t="shared" si="270"/>
        <v>5</v>
      </c>
      <c r="N830" s="1030"/>
      <c r="O830" s="1030"/>
      <c r="P830" s="1030"/>
      <c r="Q830" s="1030"/>
      <c r="R830" s="1034">
        <v>5</v>
      </c>
      <c r="S830" s="1025"/>
      <c r="T830" s="1025"/>
      <c r="U830" s="1025"/>
      <c r="V830" s="1044">
        <v>5</v>
      </c>
      <c r="W830" s="1044"/>
      <c r="X830" s="1026"/>
      <c r="Y830" s="1047">
        <v>4</v>
      </c>
      <c r="Z830" s="1026">
        <v>1</v>
      </c>
      <c r="AA830" s="1027"/>
      <c r="AB830" s="1028">
        <v>1</v>
      </c>
      <c r="AC830" s="1028">
        <v>1</v>
      </c>
      <c r="AD830" s="1028"/>
      <c r="AE830" s="1028"/>
      <c r="AF830" s="1029"/>
      <c r="AG830" s="1019">
        <v>47</v>
      </c>
      <c r="AH830" s="837">
        <v>16</v>
      </c>
      <c r="AI830" s="319">
        <v>128</v>
      </c>
      <c r="AJ830" s="390">
        <f>SUM(AQ830:AU830)</f>
        <v>5</v>
      </c>
      <c r="AK830" s="327" t="s">
        <v>98</v>
      </c>
      <c r="AL830" s="328" t="s">
        <v>98</v>
      </c>
      <c r="AM830" s="329" t="s">
        <v>98</v>
      </c>
      <c r="AN830" s="330" t="s">
        <v>97</v>
      </c>
      <c r="AO830" s="328" t="s">
        <v>97</v>
      </c>
      <c r="AP830" s="329" t="s">
        <v>97</v>
      </c>
      <c r="AQ830" s="330"/>
      <c r="AR830" s="328"/>
      <c r="AS830" s="328">
        <v>1</v>
      </c>
      <c r="AT830" s="328">
        <v>4</v>
      </c>
      <c r="AU830" s="331"/>
      <c r="AV830" s="391">
        <f t="shared" si="274"/>
        <v>0</v>
      </c>
      <c r="AW830" s="404"/>
      <c r="AX830" s="404"/>
      <c r="AY830" s="404"/>
      <c r="AZ830" s="404"/>
      <c r="BA830" s="404"/>
      <c r="BB830" s="404"/>
      <c r="BC830" s="404"/>
      <c r="BD830" s="404"/>
      <c r="BE830" s="405"/>
    </row>
    <row r="831" spans="1:57" ht="32.25" thickBot="1" x14ac:dyDescent="0.3">
      <c r="A831" s="1346"/>
      <c r="B831" s="1588"/>
      <c r="C831" s="1620"/>
      <c r="D831" s="711" t="s">
        <v>491</v>
      </c>
      <c r="E831" s="1302"/>
      <c r="F831" s="1305"/>
      <c r="G831" s="848">
        <f t="shared" si="263"/>
        <v>0</v>
      </c>
      <c r="H831" s="414">
        <f t="shared" si="273"/>
        <v>0</v>
      </c>
      <c r="I831" s="92"/>
      <c r="J831" s="92"/>
      <c r="K831" s="92"/>
      <c r="L831" s="101"/>
      <c r="M831" s="210">
        <f t="shared" si="270"/>
        <v>0</v>
      </c>
      <c r="N831" s="1039"/>
      <c r="O831" s="1039"/>
      <c r="P831" s="1039"/>
      <c r="Q831" s="1039"/>
      <c r="R831" s="1040"/>
      <c r="S831" s="1052"/>
      <c r="T831" s="1052"/>
      <c r="U831" s="1052"/>
      <c r="V831" s="1039"/>
      <c r="W831" s="1039"/>
      <c r="X831" s="1040"/>
      <c r="Y831" s="1038"/>
      <c r="Z831" s="1040"/>
      <c r="AA831" s="1049"/>
      <c r="AB831" s="839"/>
      <c r="AC831" s="839"/>
      <c r="AD831" s="839"/>
      <c r="AE831" s="839"/>
      <c r="AF831" s="840"/>
      <c r="AG831" s="1049"/>
      <c r="AH831" s="1050"/>
      <c r="AI831" s="832"/>
      <c r="AJ831" s="170">
        <f>SUM(AQ831:AU831)</f>
        <v>0</v>
      </c>
      <c r="AK831" s="345" t="s">
        <v>97</v>
      </c>
      <c r="AL831" s="97" t="s">
        <v>97</v>
      </c>
      <c r="AM831" s="98" t="s">
        <v>97</v>
      </c>
      <c r="AN831" s="99" t="s">
        <v>97</v>
      </c>
      <c r="AO831" s="97" t="s">
        <v>98</v>
      </c>
      <c r="AP831" s="98" t="s">
        <v>98</v>
      </c>
      <c r="AQ831" s="100"/>
      <c r="AR831" s="92"/>
      <c r="AS831" s="92"/>
      <c r="AT831" s="92"/>
      <c r="AU831" s="101"/>
      <c r="AV831" s="165">
        <f t="shared" si="274"/>
        <v>0</v>
      </c>
      <c r="AW831" s="128"/>
      <c r="AX831" s="128"/>
      <c r="AY831" s="128"/>
      <c r="AZ831" s="128"/>
      <c r="BA831" s="128"/>
      <c r="BB831" s="128"/>
      <c r="BC831" s="128"/>
      <c r="BD831" s="128"/>
      <c r="BE831" s="129"/>
    </row>
    <row r="832" spans="1:57" ht="31.9" customHeight="1" x14ac:dyDescent="0.25">
      <c r="A832" s="1346"/>
      <c r="B832" s="1565" t="s">
        <v>760</v>
      </c>
      <c r="C832" s="1608" t="s">
        <v>578</v>
      </c>
      <c r="D832" s="709" t="s">
        <v>485</v>
      </c>
      <c r="E832" s="1300">
        <v>10</v>
      </c>
      <c r="F832" s="1303">
        <f>E832-SUM(M832:M836)</f>
        <v>1</v>
      </c>
      <c r="G832" s="841">
        <f t="shared" si="263"/>
        <v>0</v>
      </c>
      <c r="H832" s="411">
        <f t="shared" si="273"/>
        <v>0</v>
      </c>
      <c r="I832" s="72"/>
      <c r="J832" s="72"/>
      <c r="K832" s="72"/>
      <c r="L832" s="75"/>
      <c r="M832" s="199">
        <f t="shared" si="270"/>
        <v>0</v>
      </c>
      <c r="N832" s="1020"/>
      <c r="O832" s="1020"/>
      <c r="P832" s="1020"/>
      <c r="Q832" s="1020"/>
      <c r="R832" s="1024"/>
      <c r="S832" s="1051"/>
      <c r="T832" s="1051"/>
      <c r="U832" s="1051"/>
      <c r="V832" s="1020"/>
      <c r="W832" s="1020"/>
      <c r="X832" s="1024"/>
      <c r="Y832" s="1022"/>
      <c r="Z832" s="1024"/>
      <c r="AA832" s="1045"/>
      <c r="AB832" s="835"/>
      <c r="AC832" s="835"/>
      <c r="AD832" s="835"/>
      <c r="AE832" s="835"/>
      <c r="AF832" s="836"/>
      <c r="AG832" s="1045"/>
      <c r="AH832" s="1046"/>
      <c r="AI832" s="143"/>
      <c r="AJ832" s="151">
        <f>SUM(AN832:AP832)</f>
        <v>0</v>
      </c>
      <c r="AK832" s="76" t="s">
        <v>97</v>
      </c>
      <c r="AL832" s="77" t="s">
        <v>97</v>
      </c>
      <c r="AM832" s="78" t="s">
        <v>97</v>
      </c>
      <c r="AN832" s="74"/>
      <c r="AO832" s="72"/>
      <c r="AP832" s="73"/>
      <c r="AQ832" s="79" t="s">
        <v>97</v>
      </c>
      <c r="AR832" s="77" t="s">
        <v>97</v>
      </c>
      <c r="AS832" s="77" t="s">
        <v>97</v>
      </c>
      <c r="AT832" s="77" t="s">
        <v>97</v>
      </c>
      <c r="AU832" s="80" t="s">
        <v>97</v>
      </c>
      <c r="AV832" s="152">
        <f t="shared" si="274"/>
        <v>0</v>
      </c>
      <c r="AW832" s="120"/>
      <c r="AX832" s="120"/>
      <c r="AY832" s="120"/>
      <c r="AZ832" s="120"/>
      <c r="BA832" s="120"/>
      <c r="BB832" s="120"/>
      <c r="BC832" s="120"/>
      <c r="BD832" s="120"/>
      <c r="BE832" s="121"/>
    </row>
    <row r="833" spans="1:57" ht="47.25" x14ac:dyDescent="0.25">
      <c r="A833" s="1346"/>
      <c r="B833" s="1567"/>
      <c r="C833" s="1609"/>
      <c r="D833" s="710" t="s">
        <v>490</v>
      </c>
      <c r="E833" s="1301"/>
      <c r="F833" s="1304"/>
      <c r="G833" s="843">
        <f t="shared" si="263"/>
        <v>0</v>
      </c>
      <c r="H833" s="412">
        <f t="shared" si="273"/>
        <v>0</v>
      </c>
      <c r="I833" s="319"/>
      <c r="J833" s="319"/>
      <c r="K833" s="319"/>
      <c r="L833" s="338"/>
      <c r="M833" s="750">
        <f t="shared" si="270"/>
        <v>0</v>
      </c>
      <c r="N833" s="1030"/>
      <c r="O833" s="1030"/>
      <c r="P833" s="1030"/>
      <c r="Q833" s="1030"/>
      <c r="R833" s="1034"/>
      <c r="S833" s="1025"/>
      <c r="T833" s="1025"/>
      <c r="U833" s="1025"/>
      <c r="V833" s="1044"/>
      <c r="W833" s="1044"/>
      <c r="X833" s="1026"/>
      <c r="Y833" s="1047"/>
      <c r="Z833" s="1026"/>
      <c r="AA833" s="1027"/>
      <c r="AB833" s="1028"/>
      <c r="AC833" s="1028"/>
      <c r="AD833" s="1028"/>
      <c r="AE833" s="1028"/>
      <c r="AF833" s="1029"/>
      <c r="AG833" s="1019"/>
      <c r="AH833" s="1048"/>
      <c r="AI833" s="337"/>
      <c r="AJ833" s="390">
        <f>SUM(AN833:AP833)</f>
        <v>0</v>
      </c>
      <c r="AK833" s="327" t="s">
        <v>98</v>
      </c>
      <c r="AL833" s="328" t="s">
        <v>98</v>
      </c>
      <c r="AM833" s="329" t="s">
        <v>98</v>
      </c>
      <c r="AN833" s="330"/>
      <c r="AO833" s="328"/>
      <c r="AP833" s="329"/>
      <c r="AQ833" s="330" t="s">
        <v>97</v>
      </c>
      <c r="AR833" s="328" t="s">
        <v>97</v>
      </c>
      <c r="AS833" s="328" t="s">
        <v>97</v>
      </c>
      <c r="AT833" s="328" t="s">
        <v>97</v>
      </c>
      <c r="AU833" s="331" t="s">
        <v>97</v>
      </c>
      <c r="AV833" s="391">
        <f t="shared" si="274"/>
        <v>0</v>
      </c>
      <c r="AW833" s="404"/>
      <c r="AX833" s="404"/>
      <c r="AY833" s="404"/>
      <c r="AZ833" s="404"/>
      <c r="BA833" s="404"/>
      <c r="BB833" s="404"/>
      <c r="BC833" s="404"/>
      <c r="BD833" s="404"/>
      <c r="BE833" s="405"/>
    </row>
    <row r="834" spans="1:57" ht="31.5" x14ac:dyDescent="0.25">
      <c r="A834" s="1346"/>
      <c r="B834" s="1567"/>
      <c r="C834" s="1609"/>
      <c r="D834" s="710" t="s">
        <v>486</v>
      </c>
      <c r="E834" s="1301"/>
      <c r="F834" s="1304"/>
      <c r="G834" s="843">
        <f t="shared" si="263"/>
        <v>0</v>
      </c>
      <c r="H834" s="412">
        <f t="shared" si="273"/>
        <v>0</v>
      </c>
      <c r="I834" s="319"/>
      <c r="J834" s="319"/>
      <c r="K834" s="319"/>
      <c r="L834" s="338"/>
      <c r="M834" s="750">
        <f t="shared" si="270"/>
        <v>0</v>
      </c>
      <c r="N834" s="1030"/>
      <c r="O834" s="1030"/>
      <c r="P834" s="1030"/>
      <c r="Q834" s="1030"/>
      <c r="R834" s="1034"/>
      <c r="S834" s="1025"/>
      <c r="T834" s="1025"/>
      <c r="U834" s="1025"/>
      <c r="V834" s="1044"/>
      <c r="W834" s="1044"/>
      <c r="X834" s="1026"/>
      <c r="Y834" s="1047"/>
      <c r="Z834" s="1026"/>
      <c r="AA834" s="1027"/>
      <c r="AB834" s="1028"/>
      <c r="AC834" s="1028"/>
      <c r="AD834" s="1028"/>
      <c r="AE834" s="1028"/>
      <c r="AF834" s="1029"/>
      <c r="AG834" s="1019"/>
      <c r="AH834" s="1048"/>
      <c r="AI834" s="337"/>
      <c r="AJ834" s="390">
        <f>SUM(AK834:AM834)</f>
        <v>0</v>
      </c>
      <c r="AK834" s="327"/>
      <c r="AL834" s="328"/>
      <c r="AM834" s="329"/>
      <c r="AN834" s="330" t="s">
        <v>97</v>
      </c>
      <c r="AO834" s="328" t="s">
        <v>97</v>
      </c>
      <c r="AP834" s="329" t="s">
        <v>97</v>
      </c>
      <c r="AQ834" s="330" t="s">
        <v>97</v>
      </c>
      <c r="AR834" s="328" t="s">
        <v>97</v>
      </c>
      <c r="AS834" s="328" t="s">
        <v>97</v>
      </c>
      <c r="AT834" s="328" t="s">
        <v>97</v>
      </c>
      <c r="AU834" s="331" t="s">
        <v>97</v>
      </c>
      <c r="AV834" s="391">
        <f t="shared" si="274"/>
        <v>0</v>
      </c>
      <c r="AW834" s="404"/>
      <c r="AX834" s="404"/>
      <c r="AY834" s="404"/>
      <c r="AZ834" s="404"/>
      <c r="BA834" s="404"/>
      <c r="BB834" s="404"/>
      <c r="BC834" s="404"/>
      <c r="BD834" s="404"/>
      <c r="BE834" s="405"/>
    </row>
    <row r="835" spans="1:57" ht="31.5" x14ac:dyDescent="0.25">
      <c r="A835" s="1346"/>
      <c r="B835" s="1567"/>
      <c r="C835" s="1609"/>
      <c r="D835" s="710" t="s">
        <v>15</v>
      </c>
      <c r="E835" s="1301"/>
      <c r="F835" s="1304"/>
      <c r="G835" s="843">
        <f t="shared" si="263"/>
        <v>9</v>
      </c>
      <c r="H835" s="412">
        <f t="shared" si="273"/>
        <v>0</v>
      </c>
      <c r="I835" s="319"/>
      <c r="J835" s="319"/>
      <c r="K835" s="319"/>
      <c r="L835" s="338"/>
      <c r="M835" s="750">
        <f t="shared" si="270"/>
        <v>9</v>
      </c>
      <c r="N835" s="1030"/>
      <c r="O835" s="1030"/>
      <c r="P835" s="1030"/>
      <c r="Q835" s="1030"/>
      <c r="R835" s="1034">
        <v>9</v>
      </c>
      <c r="S835" s="1025">
        <v>2</v>
      </c>
      <c r="T835" s="1025"/>
      <c r="U835" s="1025"/>
      <c r="V835" s="1044">
        <v>7</v>
      </c>
      <c r="W835" s="1044"/>
      <c r="X835" s="1026"/>
      <c r="Y835" s="1047">
        <v>9</v>
      </c>
      <c r="Z835" s="1026"/>
      <c r="AA835" s="1027"/>
      <c r="AB835" s="1028">
        <v>7</v>
      </c>
      <c r="AC835" s="1028">
        <v>7</v>
      </c>
      <c r="AD835" s="1028">
        <v>3</v>
      </c>
      <c r="AE835" s="1028">
        <v>4</v>
      </c>
      <c r="AF835" s="1029">
        <v>2</v>
      </c>
      <c r="AG835" s="1019">
        <v>40.5</v>
      </c>
      <c r="AH835" s="837">
        <v>21</v>
      </c>
      <c r="AI835" s="319">
        <v>97</v>
      </c>
      <c r="AJ835" s="390">
        <f>SUM(AQ835:AU835)</f>
        <v>9</v>
      </c>
      <c r="AK835" s="327" t="s">
        <v>98</v>
      </c>
      <c r="AL835" s="328" t="s">
        <v>98</v>
      </c>
      <c r="AM835" s="329" t="s">
        <v>98</v>
      </c>
      <c r="AN835" s="330" t="s">
        <v>97</v>
      </c>
      <c r="AO835" s="328" t="s">
        <v>97</v>
      </c>
      <c r="AP835" s="329" t="s">
        <v>97</v>
      </c>
      <c r="AQ835" s="330"/>
      <c r="AR835" s="328">
        <v>1</v>
      </c>
      <c r="AS835" s="328">
        <v>8</v>
      </c>
      <c r="AT835" s="328"/>
      <c r="AU835" s="331"/>
      <c r="AV835" s="391">
        <f t="shared" si="274"/>
        <v>0</v>
      </c>
      <c r="AW835" s="404"/>
      <c r="AX835" s="404"/>
      <c r="AY835" s="404"/>
      <c r="AZ835" s="404"/>
      <c r="BA835" s="404"/>
      <c r="BB835" s="404"/>
      <c r="BC835" s="404"/>
      <c r="BD835" s="404"/>
      <c r="BE835" s="405"/>
    </row>
    <row r="836" spans="1:57" ht="32.25" thickBot="1" x14ac:dyDescent="0.3">
      <c r="A836" s="1346"/>
      <c r="B836" s="1588"/>
      <c r="C836" s="1620"/>
      <c r="D836" s="711" t="s">
        <v>491</v>
      </c>
      <c r="E836" s="1302"/>
      <c r="F836" s="1305"/>
      <c r="G836" s="848">
        <f t="shared" si="263"/>
        <v>0</v>
      </c>
      <c r="H836" s="414">
        <f t="shared" si="273"/>
        <v>0</v>
      </c>
      <c r="I836" s="92"/>
      <c r="J836" s="92"/>
      <c r="K836" s="92"/>
      <c r="L836" s="101"/>
      <c r="M836" s="210">
        <f t="shared" si="270"/>
        <v>0</v>
      </c>
      <c r="N836" s="1039"/>
      <c r="O836" s="1039"/>
      <c r="P836" s="1039"/>
      <c r="Q836" s="1039"/>
      <c r="R836" s="1040"/>
      <c r="S836" s="1052"/>
      <c r="T836" s="1052"/>
      <c r="U836" s="1052"/>
      <c r="V836" s="1039"/>
      <c r="W836" s="1039"/>
      <c r="X836" s="1040"/>
      <c r="Y836" s="1038"/>
      <c r="Z836" s="1040"/>
      <c r="AA836" s="1049"/>
      <c r="AB836" s="839"/>
      <c r="AC836" s="839"/>
      <c r="AD836" s="839"/>
      <c r="AE836" s="839"/>
      <c r="AF836" s="840"/>
      <c r="AG836" s="1049"/>
      <c r="AH836" s="1050"/>
      <c r="AI836" s="832"/>
      <c r="AJ836" s="170">
        <f>SUM(AQ836:AU836)</f>
        <v>0</v>
      </c>
      <c r="AK836" s="345" t="s">
        <v>97</v>
      </c>
      <c r="AL836" s="97" t="s">
        <v>97</v>
      </c>
      <c r="AM836" s="98" t="s">
        <v>97</v>
      </c>
      <c r="AN836" s="99" t="s">
        <v>97</v>
      </c>
      <c r="AO836" s="97" t="s">
        <v>98</v>
      </c>
      <c r="AP836" s="98" t="s">
        <v>98</v>
      </c>
      <c r="AQ836" s="100"/>
      <c r="AR836" s="92"/>
      <c r="AS836" s="92"/>
      <c r="AT836" s="92"/>
      <c r="AU836" s="101"/>
      <c r="AV836" s="165">
        <f t="shared" si="274"/>
        <v>0</v>
      </c>
      <c r="AW836" s="128"/>
      <c r="AX836" s="128"/>
      <c r="AY836" s="128"/>
      <c r="AZ836" s="128"/>
      <c r="BA836" s="128"/>
      <c r="BB836" s="128"/>
      <c r="BC836" s="128"/>
      <c r="BD836" s="128"/>
      <c r="BE836" s="129"/>
    </row>
    <row r="837" spans="1:57" ht="31.9" customHeight="1" x14ac:dyDescent="0.25">
      <c r="A837" s="1346"/>
      <c r="B837" s="1565" t="s">
        <v>761</v>
      </c>
      <c r="C837" s="1608" t="s">
        <v>576</v>
      </c>
      <c r="D837" s="709" t="s">
        <v>485</v>
      </c>
      <c r="E837" s="1300">
        <v>18</v>
      </c>
      <c r="F837" s="1303">
        <f>E837-SUM(M837:M841)</f>
        <v>1</v>
      </c>
      <c r="G837" s="841">
        <f t="shared" si="263"/>
        <v>0</v>
      </c>
      <c r="H837" s="411">
        <f t="shared" si="273"/>
        <v>0</v>
      </c>
      <c r="I837" s="72"/>
      <c r="J837" s="72"/>
      <c r="K837" s="72"/>
      <c r="L837" s="75"/>
      <c r="M837" s="199">
        <f t="shared" si="270"/>
        <v>0</v>
      </c>
      <c r="N837" s="1020"/>
      <c r="O837" s="1020"/>
      <c r="P837" s="1020"/>
      <c r="Q837" s="1020"/>
      <c r="R837" s="1024"/>
      <c r="S837" s="1051"/>
      <c r="T837" s="1051"/>
      <c r="U837" s="1051"/>
      <c r="V837" s="1020"/>
      <c r="W837" s="1020"/>
      <c r="X837" s="1024"/>
      <c r="Y837" s="1022"/>
      <c r="Z837" s="1024"/>
      <c r="AA837" s="1045"/>
      <c r="AB837" s="835"/>
      <c r="AC837" s="835"/>
      <c r="AD837" s="835"/>
      <c r="AE837" s="835"/>
      <c r="AF837" s="836"/>
      <c r="AG837" s="1045"/>
      <c r="AH837" s="1046"/>
      <c r="AI837" s="143"/>
      <c r="AJ837" s="151">
        <f>SUM(AN837:AP837)</f>
        <v>0</v>
      </c>
      <c r="AK837" s="76" t="s">
        <v>97</v>
      </c>
      <c r="AL837" s="77" t="s">
        <v>97</v>
      </c>
      <c r="AM837" s="78" t="s">
        <v>97</v>
      </c>
      <c r="AN837" s="74"/>
      <c r="AO837" s="72"/>
      <c r="AP837" s="73"/>
      <c r="AQ837" s="79" t="s">
        <v>97</v>
      </c>
      <c r="AR837" s="77" t="s">
        <v>97</v>
      </c>
      <c r="AS837" s="77" t="s">
        <v>97</v>
      </c>
      <c r="AT837" s="77" t="s">
        <v>97</v>
      </c>
      <c r="AU837" s="80" t="s">
        <v>97</v>
      </c>
      <c r="AV837" s="152">
        <f t="shared" si="274"/>
        <v>0</v>
      </c>
      <c r="AW837" s="120"/>
      <c r="AX837" s="120"/>
      <c r="AY837" s="120"/>
      <c r="AZ837" s="120"/>
      <c r="BA837" s="120"/>
      <c r="BB837" s="120"/>
      <c r="BC837" s="120"/>
      <c r="BD837" s="120"/>
      <c r="BE837" s="121"/>
    </row>
    <row r="838" spans="1:57" ht="47.25" x14ac:dyDescent="0.25">
      <c r="A838" s="1346"/>
      <c r="B838" s="1567"/>
      <c r="C838" s="1609"/>
      <c r="D838" s="710" t="s">
        <v>490</v>
      </c>
      <c r="E838" s="1301"/>
      <c r="F838" s="1304"/>
      <c r="G838" s="843">
        <f t="shared" si="263"/>
        <v>0</v>
      </c>
      <c r="H838" s="412">
        <f t="shared" si="273"/>
        <v>0</v>
      </c>
      <c r="I838" s="319"/>
      <c r="J838" s="319"/>
      <c r="K838" s="319"/>
      <c r="L838" s="338"/>
      <c r="M838" s="750">
        <f t="shared" si="270"/>
        <v>0</v>
      </c>
      <c r="N838" s="1030"/>
      <c r="O838" s="1030"/>
      <c r="P838" s="1030"/>
      <c r="Q838" s="1030"/>
      <c r="R838" s="1034"/>
      <c r="S838" s="1025"/>
      <c r="T838" s="1025"/>
      <c r="U838" s="1025"/>
      <c r="V838" s="1044"/>
      <c r="W838" s="1044"/>
      <c r="X838" s="1026"/>
      <c r="Y838" s="1047"/>
      <c r="Z838" s="1026"/>
      <c r="AA838" s="1027"/>
      <c r="AB838" s="1028"/>
      <c r="AC838" s="1028"/>
      <c r="AD838" s="1028"/>
      <c r="AE838" s="1028"/>
      <c r="AF838" s="1029"/>
      <c r="AG838" s="1019"/>
      <c r="AH838" s="1048"/>
      <c r="AI838" s="337"/>
      <c r="AJ838" s="390">
        <f>SUM(AN838:AP838)</f>
        <v>0</v>
      </c>
      <c r="AK838" s="327" t="s">
        <v>98</v>
      </c>
      <c r="AL838" s="328" t="s">
        <v>98</v>
      </c>
      <c r="AM838" s="329" t="s">
        <v>98</v>
      </c>
      <c r="AN838" s="330"/>
      <c r="AO838" s="328"/>
      <c r="AP838" s="329"/>
      <c r="AQ838" s="330" t="s">
        <v>97</v>
      </c>
      <c r="AR838" s="328" t="s">
        <v>97</v>
      </c>
      <c r="AS838" s="328" t="s">
        <v>97</v>
      </c>
      <c r="AT838" s="328" t="s">
        <v>97</v>
      </c>
      <c r="AU838" s="331" t="s">
        <v>97</v>
      </c>
      <c r="AV838" s="391">
        <f t="shared" si="274"/>
        <v>0</v>
      </c>
      <c r="AW838" s="404"/>
      <c r="AX838" s="404"/>
      <c r="AY838" s="404"/>
      <c r="AZ838" s="404"/>
      <c r="BA838" s="404"/>
      <c r="BB838" s="404"/>
      <c r="BC838" s="404"/>
      <c r="BD838" s="404"/>
      <c r="BE838" s="405"/>
    </row>
    <row r="839" spans="1:57" ht="31.5" x14ac:dyDescent="0.25">
      <c r="A839" s="1346"/>
      <c r="B839" s="1567"/>
      <c r="C839" s="1609"/>
      <c r="D839" s="710" t="s">
        <v>486</v>
      </c>
      <c r="E839" s="1301"/>
      <c r="F839" s="1304"/>
      <c r="G839" s="843">
        <f t="shared" si="263"/>
        <v>0</v>
      </c>
      <c r="H839" s="412">
        <f t="shared" si="273"/>
        <v>0</v>
      </c>
      <c r="I839" s="319"/>
      <c r="J839" s="319"/>
      <c r="K839" s="319"/>
      <c r="L839" s="338"/>
      <c r="M839" s="750">
        <f t="shared" si="270"/>
        <v>0</v>
      </c>
      <c r="N839" s="1030"/>
      <c r="O839" s="1030"/>
      <c r="P839" s="1030"/>
      <c r="Q839" s="1030"/>
      <c r="R839" s="1034"/>
      <c r="S839" s="1025"/>
      <c r="T839" s="1025"/>
      <c r="U839" s="1025"/>
      <c r="V839" s="1044"/>
      <c r="W839" s="1044"/>
      <c r="X839" s="1026"/>
      <c r="Y839" s="1047"/>
      <c r="Z839" s="1026"/>
      <c r="AA839" s="1027"/>
      <c r="AB839" s="1028"/>
      <c r="AC839" s="1028"/>
      <c r="AD839" s="1028"/>
      <c r="AE839" s="1028"/>
      <c r="AF839" s="1029"/>
      <c r="AG839" s="1019"/>
      <c r="AH839" s="1048"/>
      <c r="AI839" s="337"/>
      <c r="AJ839" s="390">
        <f>SUM(AK839:AM839)</f>
        <v>0</v>
      </c>
      <c r="AK839" s="327"/>
      <c r="AL839" s="328"/>
      <c r="AM839" s="329"/>
      <c r="AN839" s="330" t="s">
        <v>97</v>
      </c>
      <c r="AO839" s="328" t="s">
        <v>97</v>
      </c>
      <c r="AP839" s="329" t="s">
        <v>97</v>
      </c>
      <c r="AQ839" s="330" t="s">
        <v>97</v>
      </c>
      <c r="AR839" s="328" t="s">
        <v>97</v>
      </c>
      <c r="AS839" s="328" t="s">
        <v>97</v>
      </c>
      <c r="AT839" s="328" t="s">
        <v>97</v>
      </c>
      <c r="AU839" s="331" t="s">
        <v>97</v>
      </c>
      <c r="AV839" s="391">
        <f t="shared" si="274"/>
        <v>0</v>
      </c>
      <c r="AW839" s="404"/>
      <c r="AX839" s="404"/>
      <c r="AY839" s="404"/>
      <c r="AZ839" s="404"/>
      <c r="BA839" s="404"/>
      <c r="BB839" s="404"/>
      <c r="BC839" s="404"/>
      <c r="BD839" s="404"/>
      <c r="BE839" s="405"/>
    </row>
    <row r="840" spans="1:57" ht="31.5" x14ac:dyDescent="0.25">
      <c r="A840" s="1346"/>
      <c r="B840" s="1567"/>
      <c r="C840" s="1609"/>
      <c r="D840" s="710" t="s">
        <v>15</v>
      </c>
      <c r="E840" s="1301"/>
      <c r="F840" s="1304"/>
      <c r="G840" s="843">
        <f t="shared" si="263"/>
        <v>17</v>
      </c>
      <c r="H840" s="412">
        <f t="shared" si="273"/>
        <v>1</v>
      </c>
      <c r="I840" s="319">
        <v>1</v>
      </c>
      <c r="J840" s="319"/>
      <c r="K840" s="319"/>
      <c r="L840" s="338"/>
      <c r="M840" s="750">
        <f t="shared" si="270"/>
        <v>17</v>
      </c>
      <c r="N840" s="1030"/>
      <c r="O840" s="1030"/>
      <c r="P840" s="1030"/>
      <c r="Q840" s="1030"/>
      <c r="R840" s="1034">
        <v>17</v>
      </c>
      <c r="S840" s="1025">
        <v>1</v>
      </c>
      <c r="T840" s="1025"/>
      <c r="U840" s="1025"/>
      <c r="V840" s="1044">
        <v>16</v>
      </c>
      <c r="W840" s="1044"/>
      <c r="X840" s="1026"/>
      <c r="Y840" s="1047">
        <v>15</v>
      </c>
      <c r="Z840" s="1026">
        <v>2</v>
      </c>
      <c r="AA840" s="1027"/>
      <c r="AB840" s="1028">
        <v>1</v>
      </c>
      <c r="AC840" s="1028">
        <v>1</v>
      </c>
      <c r="AD840" s="1028"/>
      <c r="AE840" s="1028">
        <v>5</v>
      </c>
      <c r="AF840" s="1029">
        <v>1</v>
      </c>
      <c r="AG840" s="1019">
        <v>44</v>
      </c>
      <c r="AH840" s="837">
        <v>23</v>
      </c>
      <c r="AI840" s="319">
        <v>112</v>
      </c>
      <c r="AJ840" s="390">
        <f>SUM(AQ840:AU840)</f>
        <v>17</v>
      </c>
      <c r="AK840" s="327" t="s">
        <v>98</v>
      </c>
      <c r="AL840" s="328" t="s">
        <v>98</v>
      </c>
      <c r="AM840" s="329" t="s">
        <v>98</v>
      </c>
      <c r="AN840" s="330" t="s">
        <v>97</v>
      </c>
      <c r="AO840" s="328" t="s">
        <v>97</v>
      </c>
      <c r="AP840" s="329" t="s">
        <v>97</v>
      </c>
      <c r="AQ840" s="330"/>
      <c r="AR840" s="328"/>
      <c r="AS840" s="328"/>
      <c r="AT840" s="328">
        <v>17</v>
      </c>
      <c r="AU840" s="331"/>
      <c r="AV840" s="391">
        <f t="shared" si="274"/>
        <v>0</v>
      </c>
      <c r="AW840" s="404"/>
      <c r="AX840" s="404"/>
      <c r="AY840" s="404"/>
      <c r="AZ840" s="404"/>
      <c r="BA840" s="404"/>
      <c r="BB840" s="404"/>
      <c r="BC840" s="404"/>
      <c r="BD840" s="404"/>
      <c r="BE840" s="405"/>
    </row>
    <row r="841" spans="1:57" ht="32.25" thickBot="1" x14ac:dyDescent="0.3">
      <c r="A841" s="1346"/>
      <c r="B841" s="1588"/>
      <c r="C841" s="1620"/>
      <c r="D841" s="711" t="s">
        <v>491</v>
      </c>
      <c r="E841" s="1302"/>
      <c r="F841" s="1305"/>
      <c r="G841" s="848">
        <f t="shared" si="263"/>
        <v>0</v>
      </c>
      <c r="H841" s="414">
        <f t="shared" si="273"/>
        <v>0</v>
      </c>
      <c r="I841" s="92"/>
      <c r="J841" s="92"/>
      <c r="K841" s="92"/>
      <c r="L841" s="101"/>
      <c r="M841" s="210">
        <f t="shared" si="270"/>
        <v>0</v>
      </c>
      <c r="N841" s="1039"/>
      <c r="O841" s="1039"/>
      <c r="P841" s="1039"/>
      <c r="Q841" s="1039"/>
      <c r="R841" s="1040"/>
      <c r="S841" s="1052"/>
      <c r="T841" s="1052"/>
      <c r="U841" s="1052"/>
      <c r="V841" s="1039"/>
      <c r="W841" s="1039"/>
      <c r="X841" s="1040"/>
      <c r="Y841" s="1038"/>
      <c r="Z841" s="1040"/>
      <c r="AA841" s="1049"/>
      <c r="AB841" s="839"/>
      <c r="AC841" s="839"/>
      <c r="AD841" s="839"/>
      <c r="AE841" s="839"/>
      <c r="AF841" s="840"/>
      <c r="AG841" s="1049"/>
      <c r="AH841" s="1050"/>
      <c r="AI841" s="832"/>
      <c r="AJ841" s="170">
        <f>SUM(AQ841:AU841)</f>
        <v>0</v>
      </c>
      <c r="AK841" s="345" t="s">
        <v>97</v>
      </c>
      <c r="AL841" s="97" t="s">
        <v>97</v>
      </c>
      <c r="AM841" s="98" t="s">
        <v>97</v>
      </c>
      <c r="AN841" s="99" t="s">
        <v>97</v>
      </c>
      <c r="AO841" s="97" t="s">
        <v>98</v>
      </c>
      <c r="AP841" s="98" t="s">
        <v>98</v>
      </c>
      <c r="AQ841" s="100"/>
      <c r="AR841" s="92"/>
      <c r="AS841" s="92"/>
      <c r="AT841" s="92"/>
      <c r="AU841" s="101"/>
      <c r="AV841" s="165">
        <f t="shared" si="274"/>
        <v>0</v>
      </c>
      <c r="AW841" s="128"/>
      <c r="AX841" s="128"/>
      <c r="AY841" s="128"/>
      <c r="AZ841" s="128"/>
      <c r="BA841" s="128"/>
      <c r="BB841" s="128"/>
      <c r="BC841" s="128"/>
      <c r="BD841" s="128"/>
      <c r="BE841" s="129"/>
    </row>
    <row r="842" spans="1:57" ht="31.9" customHeight="1" x14ac:dyDescent="0.25">
      <c r="A842" s="1346"/>
      <c r="B842" s="1565" t="s">
        <v>762</v>
      </c>
      <c r="C842" s="1608" t="s">
        <v>428</v>
      </c>
      <c r="D842" s="709" t="s">
        <v>485</v>
      </c>
      <c r="E842" s="1300">
        <v>5</v>
      </c>
      <c r="F842" s="1303">
        <f>E842-SUM(M842:M846)</f>
        <v>3</v>
      </c>
      <c r="G842" s="841">
        <f t="shared" si="263"/>
        <v>0</v>
      </c>
      <c r="H842" s="411">
        <f t="shared" si="273"/>
        <v>0</v>
      </c>
      <c r="I842" s="72"/>
      <c r="J842" s="72"/>
      <c r="K842" s="72"/>
      <c r="L842" s="75"/>
      <c r="M842" s="199">
        <f t="shared" si="270"/>
        <v>0</v>
      </c>
      <c r="N842" s="1020"/>
      <c r="O842" s="1020"/>
      <c r="P842" s="1020"/>
      <c r="Q842" s="1020"/>
      <c r="R842" s="1024"/>
      <c r="S842" s="1051"/>
      <c r="T842" s="1051"/>
      <c r="U842" s="1051"/>
      <c r="V842" s="1020"/>
      <c r="W842" s="1020"/>
      <c r="X842" s="1024"/>
      <c r="Y842" s="1022"/>
      <c r="Z842" s="1024"/>
      <c r="AA842" s="1045"/>
      <c r="AB842" s="835"/>
      <c r="AC842" s="835"/>
      <c r="AD842" s="835"/>
      <c r="AE842" s="835"/>
      <c r="AF842" s="836"/>
      <c r="AG842" s="1045"/>
      <c r="AH842" s="1046"/>
      <c r="AI842" s="143"/>
      <c r="AJ842" s="151">
        <f>SUM(AN842:AP842)</f>
        <v>0</v>
      </c>
      <c r="AK842" s="76" t="s">
        <v>97</v>
      </c>
      <c r="AL842" s="77" t="s">
        <v>97</v>
      </c>
      <c r="AM842" s="78" t="s">
        <v>97</v>
      </c>
      <c r="AN842" s="74"/>
      <c r="AO842" s="72"/>
      <c r="AP842" s="73"/>
      <c r="AQ842" s="79" t="s">
        <v>97</v>
      </c>
      <c r="AR842" s="77" t="s">
        <v>97</v>
      </c>
      <c r="AS842" s="77" t="s">
        <v>97</v>
      </c>
      <c r="AT842" s="77" t="s">
        <v>97</v>
      </c>
      <c r="AU842" s="80" t="s">
        <v>97</v>
      </c>
      <c r="AV842" s="152">
        <f t="shared" si="274"/>
        <v>0</v>
      </c>
      <c r="AW842" s="120"/>
      <c r="AX842" s="120"/>
      <c r="AY842" s="120"/>
      <c r="AZ842" s="120"/>
      <c r="BA842" s="120"/>
      <c r="BB842" s="120"/>
      <c r="BC842" s="120"/>
      <c r="BD842" s="120"/>
      <c r="BE842" s="121"/>
    </row>
    <row r="843" spans="1:57" ht="47.25" x14ac:dyDescent="0.25">
      <c r="A843" s="1346"/>
      <c r="B843" s="1567"/>
      <c r="C843" s="1609"/>
      <c r="D843" s="710" t="s">
        <v>490</v>
      </c>
      <c r="E843" s="1301"/>
      <c r="F843" s="1304"/>
      <c r="G843" s="843">
        <f t="shared" si="263"/>
        <v>0</v>
      </c>
      <c r="H843" s="412">
        <f t="shared" si="273"/>
        <v>0</v>
      </c>
      <c r="I843" s="319"/>
      <c r="J843" s="319"/>
      <c r="K843" s="319"/>
      <c r="L843" s="338"/>
      <c r="M843" s="750">
        <f t="shared" si="270"/>
        <v>0</v>
      </c>
      <c r="N843" s="1030"/>
      <c r="O843" s="1030"/>
      <c r="P843" s="1030"/>
      <c r="Q843" s="1030"/>
      <c r="R843" s="1034"/>
      <c r="S843" s="1025"/>
      <c r="T843" s="1025"/>
      <c r="U843" s="1025"/>
      <c r="V843" s="1044"/>
      <c r="W843" s="1044"/>
      <c r="X843" s="1026"/>
      <c r="Y843" s="1047"/>
      <c r="Z843" s="1026"/>
      <c r="AA843" s="1027"/>
      <c r="AB843" s="1028"/>
      <c r="AC843" s="1028"/>
      <c r="AD843" s="1028"/>
      <c r="AE843" s="1028"/>
      <c r="AF843" s="1029"/>
      <c r="AG843" s="1019"/>
      <c r="AH843" s="1048"/>
      <c r="AI843" s="337"/>
      <c r="AJ843" s="390">
        <f>SUM(AN843:AP843)</f>
        <v>0</v>
      </c>
      <c r="AK843" s="327" t="s">
        <v>98</v>
      </c>
      <c r="AL843" s="328" t="s">
        <v>98</v>
      </c>
      <c r="AM843" s="329" t="s">
        <v>98</v>
      </c>
      <c r="AN843" s="330"/>
      <c r="AO843" s="328"/>
      <c r="AP843" s="329"/>
      <c r="AQ843" s="330" t="s">
        <v>97</v>
      </c>
      <c r="AR843" s="328" t="s">
        <v>97</v>
      </c>
      <c r="AS843" s="328" t="s">
        <v>97</v>
      </c>
      <c r="AT843" s="328" t="s">
        <v>97</v>
      </c>
      <c r="AU843" s="331" t="s">
        <v>97</v>
      </c>
      <c r="AV843" s="391">
        <f t="shared" si="274"/>
        <v>0</v>
      </c>
      <c r="AW843" s="404"/>
      <c r="AX843" s="404"/>
      <c r="AY843" s="404"/>
      <c r="AZ843" s="404"/>
      <c r="BA843" s="404"/>
      <c r="BB843" s="404"/>
      <c r="BC843" s="404"/>
      <c r="BD843" s="404"/>
      <c r="BE843" s="405"/>
    </row>
    <row r="844" spans="1:57" ht="31.5" x14ac:dyDescent="0.25">
      <c r="A844" s="1346"/>
      <c r="B844" s="1567"/>
      <c r="C844" s="1609"/>
      <c r="D844" s="710" t="s">
        <v>486</v>
      </c>
      <c r="E844" s="1301"/>
      <c r="F844" s="1304"/>
      <c r="G844" s="843">
        <f t="shared" si="263"/>
        <v>0</v>
      </c>
      <c r="H844" s="412">
        <f t="shared" si="273"/>
        <v>0</v>
      </c>
      <c r="I844" s="319"/>
      <c r="J844" s="319"/>
      <c r="K844" s="319"/>
      <c r="L844" s="338"/>
      <c r="M844" s="750">
        <f t="shared" si="270"/>
        <v>0</v>
      </c>
      <c r="N844" s="1030"/>
      <c r="O844" s="1030"/>
      <c r="P844" s="1030"/>
      <c r="Q844" s="1030"/>
      <c r="R844" s="1034"/>
      <c r="S844" s="1025"/>
      <c r="T844" s="1025"/>
      <c r="U844" s="1025"/>
      <c r="V844" s="1044"/>
      <c r="W844" s="1044"/>
      <c r="X844" s="1026"/>
      <c r="Y844" s="1047"/>
      <c r="Z844" s="1026"/>
      <c r="AA844" s="1027"/>
      <c r="AB844" s="1028"/>
      <c r="AC844" s="1028"/>
      <c r="AD844" s="1028"/>
      <c r="AE844" s="1028"/>
      <c r="AF844" s="1029"/>
      <c r="AG844" s="1019"/>
      <c r="AH844" s="1048"/>
      <c r="AI844" s="337"/>
      <c r="AJ844" s="390">
        <f>SUM(AK844:AM844)</f>
        <v>0</v>
      </c>
      <c r="AK844" s="327"/>
      <c r="AL844" s="328"/>
      <c r="AM844" s="329"/>
      <c r="AN844" s="330" t="s">
        <v>97</v>
      </c>
      <c r="AO844" s="328" t="s">
        <v>97</v>
      </c>
      <c r="AP844" s="329" t="s">
        <v>97</v>
      </c>
      <c r="AQ844" s="330" t="s">
        <v>97</v>
      </c>
      <c r="AR844" s="328" t="s">
        <v>97</v>
      </c>
      <c r="AS844" s="328" t="s">
        <v>97</v>
      </c>
      <c r="AT844" s="328" t="s">
        <v>97</v>
      </c>
      <c r="AU844" s="331" t="s">
        <v>97</v>
      </c>
      <c r="AV844" s="391">
        <f t="shared" si="274"/>
        <v>0</v>
      </c>
      <c r="AW844" s="404"/>
      <c r="AX844" s="404"/>
      <c r="AY844" s="404"/>
      <c r="AZ844" s="404"/>
      <c r="BA844" s="404"/>
      <c r="BB844" s="404"/>
      <c r="BC844" s="404"/>
      <c r="BD844" s="404"/>
      <c r="BE844" s="405"/>
    </row>
    <row r="845" spans="1:57" ht="31.5" x14ac:dyDescent="0.25">
      <c r="A845" s="1346"/>
      <c r="B845" s="1567"/>
      <c r="C845" s="1609"/>
      <c r="D845" s="710" t="s">
        <v>15</v>
      </c>
      <c r="E845" s="1301"/>
      <c r="F845" s="1304"/>
      <c r="G845" s="843">
        <f t="shared" ref="G845:G908" si="275">SUM(M845,AV845)</f>
        <v>2</v>
      </c>
      <c r="H845" s="412">
        <f t="shared" si="273"/>
        <v>0</v>
      </c>
      <c r="I845" s="319"/>
      <c r="J845" s="319"/>
      <c r="K845" s="319"/>
      <c r="L845" s="338"/>
      <c r="M845" s="750">
        <f t="shared" si="270"/>
        <v>2</v>
      </c>
      <c r="N845" s="1030"/>
      <c r="O845" s="1030"/>
      <c r="P845" s="1030"/>
      <c r="Q845" s="1030"/>
      <c r="R845" s="1034">
        <v>2</v>
      </c>
      <c r="S845" s="1025"/>
      <c r="T845" s="1025"/>
      <c r="U845" s="1025"/>
      <c r="V845" s="1044">
        <v>2</v>
      </c>
      <c r="W845" s="1044"/>
      <c r="X845" s="1026"/>
      <c r="Y845" s="1047">
        <v>2</v>
      </c>
      <c r="Z845" s="1026"/>
      <c r="AA845" s="1027"/>
      <c r="AB845" s="1028"/>
      <c r="AC845" s="1028"/>
      <c r="AD845" s="1028"/>
      <c r="AE845" s="1028"/>
      <c r="AF845" s="1029"/>
      <c r="AG845" s="1019">
        <v>50</v>
      </c>
      <c r="AH845" s="838">
        <v>15</v>
      </c>
      <c r="AI845" s="325">
        <v>87.5</v>
      </c>
      <c r="AJ845" s="390">
        <f>SUM(AQ845:AU845)</f>
        <v>2</v>
      </c>
      <c r="AK845" s="327" t="s">
        <v>98</v>
      </c>
      <c r="AL845" s="328" t="s">
        <v>98</v>
      </c>
      <c r="AM845" s="329" t="s">
        <v>98</v>
      </c>
      <c r="AN845" s="330" t="s">
        <v>97</v>
      </c>
      <c r="AO845" s="328" t="s">
        <v>97</v>
      </c>
      <c r="AP845" s="329" t="s">
        <v>97</v>
      </c>
      <c r="AQ845" s="330"/>
      <c r="AR845" s="328">
        <v>1</v>
      </c>
      <c r="AS845" s="328">
        <v>1</v>
      </c>
      <c r="AT845" s="328"/>
      <c r="AU845" s="331"/>
      <c r="AV845" s="391">
        <f t="shared" si="274"/>
        <v>0</v>
      </c>
      <c r="AW845" s="404"/>
      <c r="AX845" s="404"/>
      <c r="AY845" s="404"/>
      <c r="AZ845" s="404"/>
      <c r="BA845" s="404"/>
      <c r="BB845" s="404"/>
      <c r="BC845" s="404"/>
      <c r="BD845" s="404"/>
      <c r="BE845" s="405"/>
    </row>
    <row r="846" spans="1:57" ht="32.25" thickBot="1" x14ac:dyDescent="0.3">
      <c r="A846" s="1346"/>
      <c r="B846" s="1588"/>
      <c r="C846" s="1620"/>
      <c r="D846" s="711" t="s">
        <v>491</v>
      </c>
      <c r="E846" s="1302"/>
      <c r="F846" s="1305"/>
      <c r="G846" s="848">
        <f t="shared" si="275"/>
        <v>0</v>
      </c>
      <c r="H846" s="414">
        <f t="shared" si="273"/>
        <v>0</v>
      </c>
      <c r="I846" s="92"/>
      <c r="J846" s="92"/>
      <c r="K846" s="92"/>
      <c r="L846" s="101"/>
      <c r="M846" s="210">
        <f t="shared" si="270"/>
        <v>0</v>
      </c>
      <c r="N846" s="1039"/>
      <c r="O846" s="1039"/>
      <c r="P846" s="1039"/>
      <c r="Q846" s="1039"/>
      <c r="R846" s="1040"/>
      <c r="S846" s="1052"/>
      <c r="T846" s="1052"/>
      <c r="U846" s="1052"/>
      <c r="V846" s="1039"/>
      <c r="W846" s="1039"/>
      <c r="X846" s="1040"/>
      <c r="Y846" s="1038"/>
      <c r="Z846" s="1040"/>
      <c r="AA846" s="1049"/>
      <c r="AB846" s="839"/>
      <c r="AC846" s="839"/>
      <c r="AD846" s="839"/>
      <c r="AE846" s="839"/>
      <c r="AF846" s="840"/>
      <c r="AG846" s="1049"/>
      <c r="AH846" s="1050"/>
      <c r="AI846" s="832"/>
      <c r="AJ846" s="170">
        <f>SUM(AQ846:AU846)</f>
        <v>0</v>
      </c>
      <c r="AK846" s="345" t="s">
        <v>97</v>
      </c>
      <c r="AL846" s="97" t="s">
        <v>97</v>
      </c>
      <c r="AM846" s="98" t="s">
        <v>97</v>
      </c>
      <c r="AN846" s="99" t="s">
        <v>97</v>
      </c>
      <c r="AO846" s="97" t="s">
        <v>98</v>
      </c>
      <c r="AP846" s="98" t="s">
        <v>98</v>
      </c>
      <c r="AQ846" s="100"/>
      <c r="AR846" s="92"/>
      <c r="AS846" s="92"/>
      <c r="AT846" s="92"/>
      <c r="AU846" s="101"/>
      <c r="AV846" s="165">
        <f t="shared" si="274"/>
        <v>0</v>
      </c>
      <c r="AW846" s="128"/>
      <c r="AX846" s="128"/>
      <c r="AY846" s="128"/>
      <c r="AZ846" s="128"/>
      <c r="BA846" s="128"/>
      <c r="BB846" s="128"/>
      <c r="BC846" s="128"/>
      <c r="BD846" s="128"/>
      <c r="BE846" s="129"/>
    </row>
    <row r="847" spans="1:57" ht="31.9" customHeight="1" x14ac:dyDescent="0.25">
      <c r="A847" s="1346"/>
      <c r="B847" s="1565" t="s">
        <v>763</v>
      </c>
      <c r="C847" s="1608" t="s">
        <v>430</v>
      </c>
      <c r="D847" s="709" t="s">
        <v>485</v>
      </c>
      <c r="E847" s="1300">
        <v>35</v>
      </c>
      <c r="F847" s="1303">
        <f>E847-SUM(M847:M851)</f>
        <v>4</v>
      </c>
      <c r="G847" s="841">
        <f t="shared" si="275"/>
        <v>0</v>
      </c>
      <c r="H847" s="411">
        <f t="shared" si="273"/>
        <v>0</v>
      </c>
      <c r="I847" s="72"/>
      <c r="J847" s="72"/>
      <c r="K847" s="72"/>
      <c r="L847" s="75"/>
      <c r="M847" s="199">
        <f t="shared" si="270"/>
        <v>0</v>
      </c>
      <c r="N847" s="1020"/>
      <c r="O847" s="1020"/>
      <c r="P847" s="1020"/>
      <c r="Q847" s="1020"/>
      <c r="R847" s="1024"/>
      <c r="S847" s="1051"/>
      <c r="T847" s="1051"/>
      <c r="U847" s="1051"/>
      <c r="V847" s="1020"/>
      <c r="W847" s="1020"/>
      <c r="X847" s="1024"/>
      <c r="Y847" s="1022"/>
      <c r="Z847" s="1024"/>
      <c r="AA847" s="1045"/>
      <c r="AB847" s="835"/>
      <c r="AC847" s="835"/>
      <c r="AD847" s="835"/>
      <c r="AE847" s="835"/>
      <c r="AF847" s="836"/>
      <c r="AG847" s="1045"/>
      <c r="AH847" s="1046"/>
      <c r="AI847" s="143"/>
      <c r="AJ847" s="151">
        <f>SUM(AN847:AP847)</f>
        <v>0</v>
      </c>
      <c r="AK847" s="76" t="s">
        <v>97</v>
      </c>
      <c r="AL847" s="77" t="s">
        <v>97</v>
      </c>
      <c r="AM847" s="78" t="s">
        <v>97</v>
      </c>
      <c r="AN847" s="74"/>
      <c r="AO847" s="72"/>
      <c r="AP847" s="73"/>
      <c r="AQ847" s="79" t="s">
        <v>97</v>
      </c>
      <c r="AR847" s="77" t="s">
        <v>97</v>
      </c>
      <c r="AS847" s="77" t="s">
        <v>97</v>
      </c>
      <c r="AT847" s="77" t="s">
        <v>97</v>
      </c>
      <c r="AU847" s="80" t="s">
        <v>97</v>
      </c>
      <c r="AV847" s="152">
        <f t="shared" ref="AV847:AV856" si="276">SUM(AW847:BE847)</f>
        <v>0</v>
      </c>
      <c r="AW847" s="120"/>
      <c r="AX847" s="120"/>
      <c r="AY847" s="120"/>
      <c r="AZ847" s="120"/>
      <c r="BA847" s="120"/>
      <c r="BB847" s="120"/>
      <c r="BC847" s="120"/>
      <c r="BD847" s="120"/>
      <c r="BE847" s="121"/>
    </row>
    <row r="848" spans="1:57" ht="47.25" x14ac:dyDescent="0.25">
      <c r="A848" s="1346"/>
      <c r="B848" s="1567"/>
      <c r="C848" s="1609"/>
      <c r="D848" s="710" t="s">
        <v>490</v>
      </c>
      <c r="E848" s="1301"/>
      <c r="F848" s="1304"/>
      <c r="G848" s="843">
        <f t="shared" si="275"/>
        <v>0</v>
      </c>
      <c r="H848" s="412">
        <f t="shared" si="273"/>
        <v>0</v>
      </c>
      <c r="I848" s="319"/>
      <c r="J848" s="319"/>
      <c r="K848" s="319"/>
      <c r="L848" s="338"/>
      <c r="M848" s="750">
        <f t="shared" si="270"/>
        <v>0</v>
      </c>
      <c r="N848" s="1030"/>
      <c r="O848" s="1030"/>
      <c r="P848" s="1030"/>
      <c r="Q848" s="1030"/>
      <c r="R848" s="1034"/>
      <c r="S848" s="1025"/>
      <c r="T848" s="1025"/>
      <c r="U848" s="1025"/>
      <c r="V848" s="1044"/>
      <c r="W848" s="1044"/>
      <c r="X848" s="1026"/>
      <c r="Y848" s="1047"/>
      <c r="Z848" s="1026"/>
      <c r="AA848" s="1027"/>
      <c r="AB848" s="1028"/>
      <c r="AC848" s="1028"/>
      <c r="AD848" s="1028"/>
      <c r="AE848" s="1028"/>
      <c r="AF848" s="1029"/>
      <c r="AG848" s="1019"/>
      <c r="AH848" s="1048"/>
      <c r="AI848" s="337"/>
      <c r="AJ848" s="390">
        <f>SUM(AN848:AP848)</f>
        <v>0</v>
      </c>
      <c r="AK848" s="327" t="s">
        <v>98</v>
      </c>
      <c r="AL848" s="328" t="s">
        <v>98</v>
      </c>
      <c r="AM848" s="329" t="s">
        <v>98</v>
      </c>
      <c r="AN848" s="330"/>
      <c r="AO848" s="328"/>
      <c r="AP848" s="329"/>
      <c r="AQ848" s="330" t="s">
        <v>97</v>
      </c>
      <c r="AR848" s="328" t="s">
        <v>97</v>
      </c>
      <c r="AS848" s="328" t="s">
        <v>97</v>
      </c>
      <c r="AT848" s="328" t="s">
        <v>97</v>
      </c>
      <c r="AU848" s="331" t="s">
        <v>97</v>
      </c>
      <c r="AV848" s="391">
        <f t="shared" si="276"/>
        <v>0</v>
      </c>
      <c r="AW848" s="404"/>
      <c r="AX848" s="404"/>
      <c r="AY848" s="404"/>
      <c r="AZ848" s="404"/>
      <c r="BA848" s="404"/>
      <c r="BB848" s="404"/>
      <c r="BC848" s="404"/>
      <c r="BD848" s="404"/>
      <c r="BE848" s="405"/>
    </row>
    <row r="849" spans="1:57" ht="31.5" x14ac:dyDescent="0.25">
      <c r="A849" s="1346"/>
      <c r="B849" s="1567"/>
      <c r="C849" s="1609"/>
      <c r="D849" s="710" t="s">
        <v>486</v>
      </c>
      <c r="E849" s="1301"/>
      <c r="F849" s="1304"/>
      <c r="G849" s="843">
        <f t="shared" si="275"/>
        <v>0</v>
      </c>
      <c r="H849" s="412">
        <f t="shared" si="273"/>
        <v>0</v>
      </c>
      <c r="I849" s="319"/>
      <c r="J849" s="319"/>
      <c r="K849" s="319"/>
      <c r="L849" s="338"/>
      <c r="M849" s="750">
        <f t="shared" si="270"/>
        <v>0</v>
      </c>
      <c r="N849" s="1030"/>
      <c r="O849" s="1030"/>
      <c r="P849" s="1030"/>
      <c r="Q849" s="1030"/>
      <c r="R849" s="1034"/>
      <c r="S849" s="1025"/>
      <c r="T849" s="1025"/>
      <c r="U849" s="1025"/>
      <c r="V849" s="1044"/>
      <c r="W849" s="1044"/>
      <c r="X849" s="1026"/>
      <c r="Y849" s="1047"/>
      <c r="Z849" s="1026"/>
      <c r="AA849" s="1027"/>
      <c r="AB849" s="1028"/>
      <c r="AC849" s="1028"/>
      <c r="AD849" s="1028"/>
      <c r="AE849" s="1028"/>
      <c r="AF849" s="1029"/>
      <c r="AG849" s="1019"/>
      <c r="AH849" s="1048"/>
      <c r="AI849" s="337"/>
      <c r="AJ849" s="390">
        <f>SUM(AK849:AM849)</f>
        <v>0</v>
      </c>
      <c r="AK849" s="327"/>
      <c r="AL849" s="328"/>
      <c r="AM849" s="329"/>
      <c r="AN849" s="330" t="s">
        <v>97</v>
      </c>
      <c r="AO849" s="328" t="s">
        <v>97</v>
      </c>
      <c r="AP849" s="329" t="s">
        <v>97</v>
      </c>
      <c r="AQ849" s="330" t="s">
        <v>97</v>
      </c>
      <c r="AR849" s="328" t="s">
        <v>97</v>
      </c>
      <c r="AS849" s="328" t="s">
        <v>97</v>
      </c>
      <c r="AT849" s="328" t="s">
        <v>97</v>
      </c>
      <c r="AU849" s="331" t="s">
        <v>97</v>
      </c>
      <c r="AV849" s="391">
        <f t="shared" si="276"/>
        <v>0</v>
      </c>
      <c r="AW849" s="404"/>
      <c r="AX849" s="404"/>
      <c r="AY849" s="404"/>
      <c r="AZ849" s="404"/>
      <c r="BA849" s="404"/>
      <c r="BB849" s="404"/>
      <c r="BC849" s="404"/>
      <c r="BD849" s="404"/>
      <c r="BE849" s="405"/>
    </row>
    <row r="850" spans="1:57" ht="31.5" x14ac:dyDescent="0.25">
      <c r="A850" s="1346"/>
      <c r="B850" s="1567"/>
      <c r="C850" s="1609"/>
      <c r="D850" s="710" t="s">
        <v>15</v>
      </c>
      <c r="E850" s="1301"/>
      <c r="F850" s="1304"/>
      <c r="G850" s="843">
        <f t="shared" si="275"/>
        <v>34</v>
      </c>
      <c r="H850" s="412">
        <f t="shared" si="273"/>
        <v>1</v>
      </c>
      <c r="I850" s="319"/>
      <c r="J850" s="319"/>
      <c r="K850" s="319">
        <v>1</v>
      </c>
      <c r="L850" s="338"/>
      <c r="M850" s="750">
        <f t="shared" si="270"/>
        <v>31</v>
      </c>
      <c r="N850" s="1030"/>
      <c r="O850" s="1030"/>
      <c r="P850" s="1030"/>
      <c r="Q850" s="1030"/>
      <c r="R850" s="1034">
        <v>31</v>
      </c>
      <c r="S850" s="1025">
        <v>2</v>
      </c>
      <c r="T850" s="1025"/>
      <c r="U850" s="1025"/>
      <c r="V850" s="1044">
        <v>29</v>
      </c>
      <c r="W850" s="1044"/>
      <c r="X850" s="1026"/>
      <c r="Y850" s="1047">
        <v>28</v>
      </c>
      <c r="Z850" s="1026">
        <v>3</v>
      </c>
      <c r="AA850" s="1027"/>
      <c r="AB850" s="1028">
        <v>7</v>
      </c>
      <c r="AC850" s="1028">
        <v>7</v>
      </c>
      <c r="AD850" s="1028"/>
      <c r="AE850" s="1028">
        <v>29</v>
      </c>
      <c r="AF850" s="1029">
        <v>2</v>
      </c>
      <c r="AG850" s="1019">
        <v>40</v>
      </c>
      <c r="AH850" s="837">
        <v>26</v>
      </c>
      <c r="AI850" s="319">
        <v>86</v>
      </c>
      <c r="AJ850" s="390">
        <f>SUM(AQ850:AU850)</f>
        <v>31</v>
      </c>
      <c r="AK850" s="327" t="s">
        <v>98</v>
      </c>
      <c r="AL850" s="328" t="s">
        <v>98</v>
      </c>
      <c r="AM850" s="329" t="s">
        <v>98</v>
      </c>
      <c r="AN850" s="330" t="s">
        <v>97</v>
      </c>
      <c r="AO850" s="328" t="s">
        <v>97</v>
      </c>
      <c r="AP850" s="329" t="s">
        <v>97</v>
      </c>
      <c r="AQ850" s="330">
        <v>1</v>
      </c>
      <c r="AR850" s="328">
        <v>18</v>
      </c>
      <c r="AS850" s="328">
        <v>6</v>
      </c>
      <c r="AT850" s="328">
        <v>6</v>
      </c>
      <c r="AU850" s="331"/>
      <c r="AV850" s="391">
        <f t="shared" si="276"/>
        <v>3</v>
      </c>
      <c r="AW850" s="404"/>
      <c r="AX850" s="404"/>
      <c r="AY850" s="404"/>
      <c r="AZ850" s="404"/>
      <c r="BA850" s="404"/>
      <c r="BB850" s="404"/>
      <c r="BC850" s="404">
        <v>1</v>
      </c>
      <c r="BD850" s="404"/>
      <c r="BE850" s="405">
        <v>2</v>
      </c>
    </row>
    <row r="851" spans="1:57" ht="32.25" thickBot="1" x14ac:dyDescent="0.3">
      <c r="A851" s="1346"/>
      <c r="B851" s="1588"/>
      <c r="C851" s="1620"/>
      <c r="D851" s="711" t="s">
        <v>491</v>
      </c>
      <c r="E851" s="1302"/>
      <c r="F851" s="1305"/>
      <c r="G851" s="848">
        <f t="shared" si="275"/>
        <v>0</v>
      </c>
      <c r="H851" s="414">
        <f t="shared" si="273"/>
        <v>0</v>
      </c>
      <c r="I851" s="92"/>
      <c r="J851" s="92"/>
      <c r="K851" s="92"/>
      <c r="L851" s="101"/>
      <c r="M851" s="210">
        <f t="shared" si="270"/>
        <v>0</v>
      </c>
      <c r="N851" s="1039"/>
      <c r="O851" s="1039"/>
      <c r="P851" s="1039"/>
      <c r="Q851" s="1039"/>
      <c r="R851" s="1040"/>
      <c r="S851" s="1052"/>
      <c r="T851" s="1052"/>
      <c r="U851" s="1052"/>
      <c r="V851" s="1039"/>
      <c r="W851" s="1039"/>
      <c r="X851" s="1040"/>
      <c r="Y851" s="1038"/>
      <c r="Z851" s="1040"/>
      <c r="AA851" s="1049"/>
      <c r="AB851" s="839"/>
      <c r="AC851" s="839"/>
      <c r="AD851" s="839"/>
      <c r="AE851" s="839"/>
      <c r="AF851" s="840"/>
      <c r="AG851" s="1049"/>
      <c r="AH851" s="1050"/>
      <c r="AI851" s="832"/>
      <c r="AJ851" s="170">
        <f>SUM(AQ851:AU851)</f>
        <v>0</v>
      </c>
      <c r="AK851" s="345" t="s">
        <v>97</v>
      </c>
      <c r="AL851" s="97" t="s">
        <v>97</v>
      </c>
      <c r="AM851" s="98" t="s">
        <v>97</v>
      </c>
      <c r="AN851" s="99" t="s">
        <v>97</v>
      </c>
      <c r="AO851" s="97" t="s">
        <v>98</v>
      </c>
      <c r="AP851" s="98" t="s">
        <v>98</v>
      </c>
      <c r="AQ851" s="100"/>
      <c r="AR851" s="92"/>
      <c r="AS851" s="92"/>
      <c r="AT851" s="92"/>
      <c r="AU851" s="101"/>
      <c r="AV851" s="165">
        <f t="shared" si="276"/>
        <v>0</v>
      </c>
      <c r="AW851" s="128"/>
      <c r="AX851" s="128"/>
      <c r="AY851" s="128"/>
      <c r="AZ851" s="128"/>
      <c r="BA851" s="128"/>
      <c r="BB851" s="128"/>
      <c r="BC851" s="128"/>
      <c r="BD851" s="128"/>
      <c r="BE851" s="129"/>
    </row>
    <row r="852" spans="1:57" ht="31.9" customHeight="1" x14ac:dyDescent="0.25">
      <c r="A852" s="1346"/>
      <c r="B852" s="1565" t="s">
        <v>223</v>
      </c>
      <c r="C852" s="1608" t="s">
        <v>429</v>
      </c>
      <c r="D852" s="709" t="s">
        <v>485</v>
      </c>
      <c r="E852" s="1300">
        <v>25</v>
      </c>
      <c r="F852" s="1303">
        <f>E852-SUM(M852:M856)</f>
        <v>10</v>
      </c>
      <c r="G852" s="841">
        <f t="shared" si="275"/>
        <v>0</v>
      </c>
      <c r="H852" s="411">
        <f t="shared" si="273"/>
        <v>0</v>
      </c>
      <c r="I852" s="72"/>
      <c r="J852" s="72"/>
      <c r="K852" s="72"/>
      <c r="L852" s="75"/>
      <c r="M852" s="199">
        <f t="shared" si="270"/>
        <v>0</v>
      </c>
      <c r="N852" s="1020"/>
      <c r="O852" s="1020"/>
      <c r="P852" s="1020"/>
      <c r="Q852" s="1020"/>
      <c r="R852" s="1024"/>
      <c r="S852" s="1051"/>
      <c r="T852" s="1051"/>
      <c r="U852" s="1051"/>
      <c r="V852" s="1020"/>
      <c r="W852" s="1020"/>
      <c r="X852" s="1024"/>
      <c r="Y852" s="1022"/>
      <c r="Z852" s="1024"/>
      <c r="AA852" s="1045"/>
      <c r="AB852" s="835"/>
      <c r="AC852" s="835"/>
      <c r="AD852" s="835"/>
      <c r="AE852" s="835"/>
      <c r="AF852" s="836"/>
      <c r="AG852" s="1045"/>
      <c r="AH852" s="1046"/>
      <c r="AI852" s="143"/>
      <c r="AJ852" s="151">
        <f>SUM(AN852:AP852)</f>
        <v>0</v>
      </c>
      <c r="AK852" s="76" t="s">
        <v>97</v>
      </c>
      <c r="AL852" s="77" t="s">
        <v>97</v>
      </c>
      <c r="AM852" s="78" t="s">
        <v>97</v>
      </c>
      <c r="AN852" s="74"/>
      <c r="AO852" s="72"/>
      <c r="AP852" s="73"/>
      <c r="AQ852" s="79" t="s">
        <v>97</v>
      </c>
      <c r="AR852" s="77" t="s">
        <v>97</v>
      </c>
      <c r="AS852" s="77" t="s">
        <v>97</v>
      </c>
      <c r="AT852" s="77" t="s">
        <v>97</v>
      </c>
      <c r="AU852" s="80" t="s">
        <v>97</v>
      </c>
      <c r="AV852" s="152">
        <f t="shared" si="276"/>
        <v>0</v>
      </c>
      <c r="AW852" s="120"/>
      <c r="AX852" s="120"/>
      <c r="AY852" s="120"/>
      <c r="AZ852" s="120"/>
      <c r="BA852" s="120"/>
      <c r="BB852" s="120"/>
      <c r="BC852" s="120"/>
      <c r="BD852" s="120"/>
      <c r="BE852" s="121"/>
    </row>
    <row r="853" spans="1:57" ht="47.25" x14ac:dyDescent="0.25">
      <c r="A853" s="1346"/>
      <c r="B853" s="1567"/>
      <c r="C853" s="1609"/>
      <c r="D853" s="710" t="s">
        <v>490</v>
      </c>
      <c r="E853" s="1301"/>
      <c r="F853" s="1304"/>
      <c r="G853" s="843">
        <f t="shared" si="275"/>
        <v>0</v>
      </c>
      <c r="H853" s="412">
        <f t="shared" si="273"/>
        <v>0</v>
      </c>
      <c r="I853" s="319"/>
      <c r="J853" s="319"/>
      <c r="K853" s="319"/>
      <c r="L853" s="338"/>
      <c r="M853" s="750">
        <f t="shared" si="270"/>
        <v>0</v>
      </c>
      <c r="N853" s="1030"/>
      <c r="O853" s="1030"/>
      <c r="P853" s="1030"/>
      <c r="Q853" s="1030"/>
      <c r="R853" s="1034"/>
      <c r="S853" s="1025"/>
      <c r="T853" s="1025"/>
      <c r="U853" s="1025"/>
      <c r="V853" s="1044"/>
      <c r="W853" s="1044"/>
      <c r="X853" s="1026"/>
      <c r="Y853" s="1047"/>
      <c r="Z853" s="1026"/>
      <c r="AA853" s="1027"/>
      <c r="AB853" s="1028"/>
      <c r="AC853" s="1028"/>
      <c r="AD853" s="1028"/>
      <c r="AE853" s="1028"/>
      <c r="AF853" s="1029"/>
      <c r="AG853" s="1019"/>
      <c r="AH853" s="1048"/>
      <c r="AI853" s="337"/>
      <c r="AJ853" s="390">
        <f>SUM(AN853:AP853)</f>
        <v>0</v>
      </c>
      <c r="AK853" s="327" t="s">
        <v>98</v>
      </c>
      <c r="AL853" s="328" t="s">
        <v>98</v>
      </c>
      <c r="AM853" s="329" t="s">
        <v>98</v>
      </c>
      <c r="AN853" s="330"/>
      <c r="AO853" s="328"/>
      <c r="AP853" s="329"/>
      <c r="AQ853" s="330" t="s">
        <v>97</v>
      </c>
      <c r="AR853" s="328" t="s">
        <v>97</v>
      </c>
      <c r="AS853" s="328" t="s">
        <v>97</v>
      </c>
      <c r="AT853" s="328" t="s">
        <v>97</v>
      </c>
      <c r="AU853" s="331" t="s">
        <v>97</v>
      </c>
      <c r="AV853" s="391">
        <f t="shared" si="276"/>
        <v>0</v>
      </c>
      <c r="AW853" s="404"/>
      <c r="AX853" s="404"/>
      <c r="AY853" s="404"/>
      <c r="AZ853" s="404"/>
      <c r="BA853" s="404"/>
      <c r="BB853" s="404"/>
      <c r="BC853" s="404"/>
      <c r="BD853" s="404"/>
      <c r="BE853" s="405"/>
    </row>
    <row r="854" spans="1:57" ht="31.5" x14ac:dyDescent="0.25">
      <c r="A854" s="1346"/>
      <c r="B854" s="1567"/>
      <c r="C854" s="1609"/>
      <c r="D854" s="710" t="s">
        <v>486</v>
      </c>
      <c r="E854" s="1301"/>
      <c r="F854" s="1304"/>
      <c r="G854" s="843">
        <f t="shared" si="275"/>
        <v>0</v>
      </c>
      <c r="H854" s="412">
        <f t="shared" si="273"/>
        <v>0</v>
      </c>
      <c r="I854" s="319"/>
      <c r="J854" s="319"/>
      <c r="K854" s="319"/>
      <c r="L854" s="338"/>
      <c r="M854" s="750">
        <f t="shared" si="270"/>
        <v>0</v>
      </c>
      <c r="N854" s="1030"/>
      <c r="O854" s="1030"/>
      <c r="P854" s="1030"/>
      <c r="Q854" s="1030"/>
      <c r="R854" s="1034"/>
      <c r="S854" s="1025"/>
      <c r="T854" s="1025"/>
      <c r="U854" s="1025"/>
      <c r="V854" s="1044"/>
      <c r="W854" s="1044"/>
      <c r="X854" s="1026"/>
      <c r="Y854" s="1047"/>
      <c r="Z854" s="1026"/>
      <c r="AA854" s="1027"/>
      <c r="AB854" s="1028"/>
      <c r="AC854" s="1028"/>
      <c r="AD854" s="1028"/>
      <c r="AE854" s="1028"/>
      <c r="AF854" s="1029"/>
      <c r="AG854" s="1019"/>
      <c r="AH854" s="837"/>
      <c r="AI854" s="319"/>
      <c r="AJ854" s="390">
        <f>SUM(AK854:AM854)</f>
        <v>0</v>
      </c>
      <c r="AK854" s="327"/>
      <c r="AL854" s="328"/>
      <c r="AM854" s="329"/>
      <c r="AN854" s="330" t="s">
        <v>97</v>
      </c>
      <c r="AO854" s="328" t="s">
        <v>97</v>
      </c>
      <c r="AP854" s="329" t="s">
        <v>97</v>
      </c>
      <c r="AQ854" s="330" t="s">
        <v>97</v>
      </c>
      <c r="AR854" s="328" t="s">
        <v>97</v>
      </c>
      <c r="AS854" s="328" t="s">
        <v>97</v>
      </c>
      <c r="AT854" s="328" t="s">
        <v>97</v>
      </c>
      <c r="AU854" s="331" t="s">
        <v>97</v>
      </c>
      <c r="AV854" s="391">
        <f t="shared" si="276"/>
        <v>0</v>
      </c>
      <c r="AW854" s="404"/>
      <c r="AX854" s="404"/>
      <c r="AY854" s="404"/>
      <c r="AZ854" s="404"/>
      <c r="BA854" s="404"/>
      <c r="BB854" s="404"/>
      <c r="BC854" s="404"/>
      <c r="BD854" s="404"/>
      <c r="BE854" s="405"/>
    </row>
    <row r="855" spans="1:57" ht="31.5" x14ac:dyDescent="0.25">
      <c r="A855" s="1346"/>
      <c r="B855" s="1567"/>
      <c r="C855" s="1609"/>
      <c r="D855" s="710" t="s">
        <v>15</v>
      </c>
      <c r="E855" s="1301"/>
      <c r="F855" s="1304"/>
      <c r="G855" s="843">
        <f t="shared" si="275"/>
        <v>15</v>
      </c>
      <c r="H855" s="412">
        <f t="shared" si="273"/>
        <v>0</v>
      </c>
      <c r="I855" s="319"/>
      <c r="J855" s="319"/>
      <c r="K855" s="319"/>
      <c r="L855" s="338"/>
      <c r="M855" s="750">
        <f t="shared" si="270"/>
        <v>15</v>
      </c>
      <c r="N855" s="1030"/>
      <c r="O855" s="1030"/>
      <c r="P855" s="1030"/>
      <c r="Q855" s="1030"/>
      <c r="R855" s="1034">
        <v>15</v>
      </c>
      <c r="S855" s="1025"/>
      <c r="T855" s="1025"/>
      <c r="U855" s="1025"/>
      <c r="V855" s="1044">
        <v>15</v>
      </c>
      <c r="W855" s="1044"/>
      <c r="X855" s="1026"/>
      <c r="Y855" s="1047">
        <v>12</v>
      </c>
      <c r="Z855" s="1026">
        <v>3</v>
      </c>
      <c r="AA855" s="1027"/>
      <c r="AB855" s="1028">
        <v>3</v>
      </c>
      <c r="AC855" s="1028">
        <v>3</v>
      </c>
      <c r="AD855" s="1028"/>
      <c r="AE855" s="1028">
        <v>11</v>
      </c>
      <c r="AF855" s="1029">
        <v>1</v>
      </c>
      <c r="AG855" s="1019" t="s">
        <v>764</v>
      </c>
      <c r="AH855" s="837" t="s">
        <v>765</v>
      </c>
      <c r="AI855" s="319">
        <v>100</v>
      </c>
      <c r="AJ855" s="390">
        <f>SUM(AQ855:AU855)</f>
        <v>15</v>
      </c>
      <c r="AK855" s="327" t="s">
        <v>98</v>
      </c>
      <c r="AL855" s="328" t="s">
        <v>98</v>
      </c>
      <c r="AM855" s="329" t="s">
        <v>98</v>
      </c>
      <c r="AN855" s="330" t="s">
        <v>97</v>
      </c>
      <c r="AO855" s="328" t="s">
        <v>97</v>
      </c>
      <c r="AP855" s="329" t="s">
        <v>97</v>
      </c>
      <c r="AQ855" s="330">
        <v>1</v>
      </c>
      <c r="AR855" s="328">
        <v>2</v>
      </c>
      <c r="AS855" s="328">
        <v>8</v>
      </c>
      <c r="AT855" s="328">
        <v>4</v>
      </c>
      <c r="AU855" s="331"/>
      <c r="AV855" s="391">
        <f t="shared" si="276"/>
        <v>0</v>
      </c>
      <c r="AW855" s="404"/>
      <c r="AX855" s="404"/>
      <c r="AY855" s="404"/>
      <c r="AZ855" s="404"/>
      <c r="BA855" s="404"/>
      <c r="BB855" s="404"/>
      <c r="BC855" s="404"/>
      <c r="BD855" s="404"/>
      <c r="BE855" s="405"/>
    </row>
    <row r="856" spans="1:57" ht="32.25" thickBot="1" x14ac:dyDescent="0.3">
      <c r="A856" s="1346"/>
      <c r="B856" s="1588"/>
      <c r="C856" s="1620"/>
      <c r="D856" s="711" t="s">
        <v>491</v>
      </c>
      <c r="E856" s="1302"/>
      <c r="F856" s="1305"/>
      <c r="G856" s="848">
        <f t="shared" si="275"/>
        <v>0</v>
      </c>
      <c r="H856" s="414">
        <f t="shared" si="273"/>
        <v>0</v>
      </c>
      <c r="I856" s="92"/>
      <c r="J856" s="92"/>
      <c r="K856" s="92"/>
      <c r="L856" s="101"/>
      <c r="M856" s="210">
        <f t="shared" si="270"/>
        <v>0</v>
      </c>
      <c r="N856" s="1039"/>
      <c r="O856" s="1039"/>
      <c r="P856" s="1039"/>
      <c r="Q856" s="1039"/>
      <c r="R856" s="1040"/>
      <c r="S856" s="1052"/>
      <c r="T856" s="1052"/>
      <c r="U856" s="1052"/>
      <c r="V856" s="1039"/>
      <c r="W856" s="1039"/>
      <c r="X856" s="1040"/>
      <c r="Y856" s="1038"/>
      <c r="Z856" s="1040"/>
      <c r="AA856" s="1049"/>
      <c r="AB856" s="839"/>
      <c r="AC856" s="839"/>
      <c r="AD856" s="839"/>
      <c r="AE856" s="839"/>
      <c r="AF856" s="840"/>
      <c r="AG856" s="1049"/>
      <c r="AH856" s="1050"/>
      <c r="AI856" s="832"/>
      <c r="AJ856" s="170">
        <f>SUM(AQ856:AU856)</f>
        <v>0</v>
      </c>
      <c r="AK856" s="345" t="s">
        <v>97</v>
      </c>
      <c r="AL856" s="97" t="s">
        <v>97</v>
      </c>
      <c r="AM856" s="98" t="s">
        <v>97</v>
      </c>
      <c r="AN856" s="99" t="s">
        <v>97</v>
      </c>
      <c r="AO856" s="97" t="s">
        <v>98</v>
      </c>
      <c r="AP856" s="98" t="s">
        <v>98</v>
      </c>
      <c r="AQ856" s="100"/>
      <c r="AR856" s="92"/>
      <c r="AS856" s="92"/>
      <c r="AT856" s="92"/>
      <c r="AU856" s="101"/>
      <c r="AV856" s="165">
        <f t="shared" si="276"/>
        <v>0</v>
      </c>
      <c r="AW856" s="128"/>
      <c r="AX856" s="128"/>
      <c r="AY856" s="128"/>
      <c r="AZ856" s="128"/>
      <c r="BA856" s="128"/>
      <c r="BB856" s="128"/>
      <c r="BC856" s="128"/>
      <c r="BD856" s="128"/>
      <c r="BE856" s="129"/>
    </row>
    <row r="857" spans="1:57" ht="31.5" x14ac:dyDescent="0.25">
      <c r="A857" s="1354" t="s">
        <v>581</v>
      </c>
      <c r="B857" s="1598" t="s">
        <v>774</v>
      </c>
      <c r="C857" s="1643" t="s">
        <v>482</v>
      </c>
      <c r="D857" s="709" t="s">
        <v>485</v>
      </c>
      <c r="E857" s="1300">
        <v>250</v>
      </c>
      <c r="F857" s="1303">
        <f>E857-SUM(M857:M861)</f>
        <v>10</v>
      </c>
      <c r="G857" s="841">
        <f t="shared" si="275"/>
        <v>32</v>
      </c>
      <c r="H857" s="411">
        <f>SUM(I857:L857)</f>
        <v>0</v>
      </c>
      <c r="I857" s="72"/>
      <c r="J857" s="72"/>
      <c r="K857" s="72"/>
      <c r="L857" s="75"/>
      <c r="M857" s="199">
        <f>IF(AND(SUM(N857:R857)=SUM(Y857:Z857),SUM(S857:X857)=SUM(Y857:Z857)),SUM(N857:R857),"ПЕРЕВІРТЕ ПРАВИЛЬНІСТЬ ДАНИХ")</f>
        <v>32</v>
      </c>
      <c r="N857" s="1020"/>
      <c r="O857" s="1020"/>
      <c r="P857" s="1020"/>
      <c r="Q857" s="1020"/>
      <c r="R857" s="1021">
        <v>32</v>
      </c>
      <c r="S857" s="1022">
        <v>9</v>
      </c>
      <c r="T857" s="1020"/>
      <c r="U857" s="1020"/>
      <c r="V857" s="1023">
        <v>22</v>
      </c>
      <c r="W857" s="1020">
        <v>1</v>
      </c>
      <c r="X857" s="1024"/>
      <c r="Y857" s="1025">
        <v>29</v>
      </c>
      <c r="Z857" s="1026">
        <v>3</v>
      </c>
      <c r="AA857" s="1027"/>
      <c r="AB857" s="1028">
        <v>13</v>
      </c>
      <c r="AC857" s="1028">
        <v>13</v>
      </c>
      <c r="AD857" s="1028"/>
      <c r="AE857" s="1028">
        <v>18</v>
      </c>
      <c r="AF857" s="1029">
        <v>4</v>
      </c>
      <c r="AG857" s="1027">
        <v>36</v>
      </c>
      <c r="AH857" s="1029">
        <v>18</v>
      </c>
      <c r="AI857" s="74">
        <v>9.9</v>
      </c>
      <c r="AJ857" s="151">
        <f>SUM(AN857:AP857)</f>
        <v>32</v>
      </c>
      <c r="AK857" s="76" t="s">
        <v>97</v>
      </c>
      <c r="AL857" s="77" t="s">
        <v>97</v>
      </c>
      <c r="AM857" s="78" t="s">
        <v>97</v>
      </c>
      <c r="AN857" s="74">
        <v>8</v>
      </c>
      <c r="AO857" s="72">
        <v>22</v>
      </c>
      <c r="AP857" s="73">
        <v>2</v>
      </c>
      <c r="AQ857" s="79" t="s">
        <v>97</v>
      </c>
      <c r="AR857" s="77" t="s">
        <v>97</v>
      </c>
      <c r="AS857" s="77" t="s">
        <v>97</v>
      </c>
      <c r="AT857" s="77" t="s">
        <v>97</v>
      </c>
      <c r="AU857" s="80" t="s">
        <v>97</v>
      </c>
      <c r="AV857" s="152">
        <f>SUM(AW857:BE857)</f>
        <v>0</v>
      </c>
      <c r="AW857" s="120"/>
      <c r="AX857" s="120"/>
      <c r="AY857" s="120"/>
      <c r="AZ857" s="120"/>
      <c r="BA857" s="120"/>
      <c r="BB857" s="120"/>
      <c r="BC857" s="120"/>
      <c r="BD857" s="120"/>
      <c r="BE857" s="121"/>
    </row>
    <row r="858" spans="1:57" ht="47.25" x14ac:dyDescent="0.25">
      <c r="A858" s="1401"/>
      <c r="B858" s="1599"/>
      <c r="C858" s="1644"/>
      <c r="D858" s="710" t="s">
        <v>490</v>
      </c>
      <c r="E858" s="1301"/>
      <c r="F858" s="1304"/>
      <c r="G858" s="843">
        <f t="shared" si="275"/>
        <v>0</v>
      </c>
      <c r="H858" s="412">
        <f t="shared" ref="H858:H921" si="277">SUM(I858:L858)</f>
        <v>0</v>
      </c>
      <c r="I858" s="319"/>
      <c r="J858" s="319"/>
      <c r="K858" s="319"/>
      <c r="L858" s="338"/>
      <c r="M858" s="750">
        <f t="shared" ref="M858:M921" si="278">IF(AND(SUM(N858:R858)=SUM(Y858:Z858),SUM(S858:X858)=SUM(Y858:Z858)),SUM(N858:R858),"ПЕРЕВІРТЕ ПРАВИЛЬНІСТЬ ДАНИХ")</f>
        <v>0</v>
      </c>
      <c r="N858" s="1030"/>
      <c r="O858" s="1030"/>
      <c r="P858" s="1030"/>
      <c r="Q858" s="1030"/>
      <c r="R858" s="1031"/>
      <c r="S858" s="1032"/>
      <c r="T858" s="1033"/>
      <c r="U858" s="1033"/>
      <c r="V858" s="1030"/>
      <c r="W858" s="1030"/>
      <c r="X858" s="1034"/>
      <c r="Y858" s="1025"/>
      <c r="Z858" s="1026"/>
      <c r="AA858" s="1027"/>
      <c r="AB858" s="1028"/>
      <c r="AC858" s="1028"/>
      <c r="AD858" s="1028"/>
      <c r="AE858" s="1028"/>
      <c r="AF858" s="1029"/>
      <c r="AG858" s="1019"/>
      <c r="AH858" s="838"/>
      <c r="AI858" s="325"/>
      <c r="AJ858" s="390">
        <f>SUM(AN858:AP858)</f>
        <v>0</v>
      </c>
      <c r="AK858" s="327" t="s">
        <v>98</v>
      </c>
      <c r="AL858" s="328" t="s">
        <v>98</v>
      </c>
      <c r="AM858" s="329" t="s">
        <v>98</v>
      </c>
      <c r="AN858" s="330"/>
      <c r="AO858" s="328"/>
      <c r="AP858" s="329"/>
      <c r="AQ858" s="330" t="s">
        <v>97</v>
      </c>
      <c r="AR858" s="328" t="s">
        <v>97</v>
      </c>
      <c r="AS858" s="328" t="s">
        <v>97</v>
      </c>
      <c r="AT858" s="328" t="s">
        <v>97</v>
      </c>
      <c r="AU858" s="331" t="s">
        <v>97</v>
      </c>
      <c r="AV858" s="391">
        <f t="shared" ref="AV858:AV921" si="279">SUM(AW858:BE858)</f>
        <v>0</v>
      </c>
      <c r="AW858" s="404"/>
      <c r="AX858" s="404"/>
      <c r="AY858" s="404"/>
      <c r="AZ858" s="404"/>
      <c r="BA858" s="404"/>
      <c r="BB858" s="404"/>
      <c r="BC858" s="404"/>
      <c r="BD858" s="404"/>
      <c r="BE858" s="405"/>
    </row>
    <row r="859" spans="1:57" ht="31.5" x14ac:dyDescent="0.25">
      <c r="A859" s="1401"/>
      <c r="B859" s="1599"/>
      <c r="C859" s="1644"/>
      <c r="D859" s="710" t="s">
        <v>486</v>
      </c>
      <c r="E859" s="1301"/>
      <c r="F859" s="1304"/>
      <c r="G859" s="843">
        <f t="shared" si="275"/>
        <v>0</v>
      </c>
      <c r="H859" s="412">
        <f t="shared" si="277"/>
        <v>0</v>
      </c>
      <c r="I859" s="319"/>
      <c r="J859" s="319"/>
      <c r="K859" s="319"/>
      <c r="L859" s="338"/>
      <c r="M859" s="750">
        <f t="shared" si="278"/>
        <v>0</v>
      </c>
      <c r="N859" s="1030"/>
      <c r="O859" s="1030"/>
      <c r="P859" s="1035"/>
      <c r="Q859" s="392"/>
      <c r="R859" s="1031"/>
      <c r="S859" s="1032"/>
      <c r="T859" s="1030"/>
      <c r="U859" s="1030"/>
      <c r="V859" s="1030"/>
      <c r="W859" s="1030"/>
      <c r="X859" s="1034"/>
      <c r="Y859" s="1025"/>
      <c r="Z859" s="1026"/>
      <c r="AA859" s="1027"/>
      <c r="AB859" s="1028"/>
      <c r="AC859" s="1028"/>
      <c r="AD859" s="1028"/>
      <c r="AE859" s="1028"/>
      <c r="AF859" s="1029"/>
      <c r="AG859" s="1019"/>
      <c r="AH859" s="838"/>
      <c r="AI859" s="325"/>
      <c r="AJ859" s="390">
        <f>SUM(AK859:AM859)</f>
        <v>0</v>
      </c>
      <c r="AK859" s="327"/>
      <c r="AL859" s="328"/>
      <c r="AM859" s="329"/>
      <c r="AN859" s="330" t="s">
        <v>97</v>
      </c>
      <c r="AO859" s="328" t="s">
        <v>97</v>
      </c>
      <c r="AP859" s="329" t="s">
        <v>97</v>
      </c>
      <c r="AQ859" s="330" t="s">
        <v>97</v>
      </c>
      <c r="AR859" s="328" t="s">
        <v>97</v>
      </c>
      <c r="AS859" s="328" t="s">
        <v>97</v>
      </c>
      <c r="AT859" s="328" t="s">
        <v>97</v>
      </c>
      <c r="AU859" s="331" t="s">
        <v>97</v>
      </c>
      <c r="AV859" s="391">
        <f t="shared" si="279"/>
        <v>0</v>
      </c>
      <c r="AW859" s="404"/>
      <c r="AX859" s="404"/>
      <c r="AY859" s="404"/>
      <c r="AZ859" s="404"/>
      <c r="BA859" s="404"/>
      <c r="BB859" s="404"/>
      <c r="BC859" s="404"/>
      <c r="BD859" s="404"/>
      <c r="BE859" s="405"/>
    </row>
    <row r="860" spans="1:57" ht="31.5" x14ac:dyDescent="0.25">
      <c r="A860" s="1401"/>
      <c r="B860" s="1599"/>
      <c r="C860" s="1644"/>
      <c r="D860" s="710" t="s">
        <v>15</v>
      </c>
      <c r="E860" s="1301"/>
      <c r="F860" s="1304"/>
      <c r="G860" s="843">
        <f t="shared" si="275"/>
        <v>212</v>
      </c>
      <c r="H860" s="412">
        <f t="shared" si="277"/>
        <v>6</v>
      </c>
      <c r="I860" s="319">
        <v>6</v>
      </c>
      <c r="J860" s="319"/>
      <c r="K860" s="319"/>
      <c r="L860" s="338"/>
      <c r="M860" s="750">
        <v>208</v>
      </c>
      <c r="N860" s="1030"/>
      <c r="O860" s="1030"/>
      <c r="P860" s="1030"/>
      <c r="Q860" s="1030"/>
      <c r="R860" s="1031">
        <v>208</v>
      </c>
      <c r="S860" s="1032">
        <v>53</v>
      </c>
      <c r="T860" s="1030"/>
      <c r="U860" s="1030"/>
      <c r="V860" s="1030">
        <v>145</v>
      </c>
      <c r="W860" s="1030">
        <v>10</v>
      </c>
      <c r="X860" s="1034"/>
      <c r="Y860" s="1025">
        <v>176</v>
      </c>
      <c r="Z860" s="1026">
        <v>32</v>
      </c>
      <c r="AA860" s="1027"/>
      <c r="AB860" s="1028">
        <v>114</v>
      </c>
      <c r="AC860" s="1028">
        <v>113</v>
      </c>
      <c r="AD860" s="1028">
        <v>5</v>
      </c>
      <c r="AE860" s="1028">
        <v>113</v>
      </c>
      <c r="AF860" s="1029">
        <v>51</v>
      </c>
      <c r="AG860" s="1019">
        <v>39</v>
      </c>
      <c r="AH860" s="838">
        <v>21</v>
      </c>
      <c r="AI860" s="325">
        <v>75.599999999999994</v>
      </c>
      <c r="AJ860" s="390">
        <f>SUM(AQ860:AU860)</f>
        <v>207</v>
      </c>
      <c r="AK860" s="327" t="s">
        <v>98</v>
      </c>
      <c r="AL860" s="328" t="s">
        <v>98</v>
      </c>
      <c r="AM860" s="329" t="s">
        <v>98</v>
      </c>
      <c r="AN860" s="330" t="s">
        <v>97</v>
      </c>
      <c r="AO860" s="328" t="s">
        <v>97</v>
      </c>
      <c r="AP860" s="329" t="s">
        <v>97</v>
      </c>
      <c r="AQ860" s="330">
        <v>36</v>
      </c>
      <c r="AR860" s="328">
        <v>116</v>
      </c>
      <c r="AS860" s="328">
        <v>55</v>
      </c>
      <c r="AT860" s="328"/>
      <c r="AU860" s="331"/>
      <c r="AV860" s="391">
        <f t="shared" si="279"/>
        <v>4</v>
      </c>
      <c r="AW860" s="404"/>
      <c r="AX860" s="404"/>
      <c r="AY860" s="404"/>
      <c r="AZ860" s="404"/>
      <c r="BA860" s="404"/>
      <c r="BB860" s="404"/>
      <c r="BC860" s="404">
        <v>1</v>
      </c>
      <c r="BD860" s="404"/>
      <c r="BE860" s="405">
        <v>3</v>
      </c>
    </row>
    <row r="861" spans="1:57" ht="32.25" thickBot="1" x14ac:dyDescent="0.3">
      <c r="A861" s="1401"/>
      <c r="B861" s="1597"/>
      <c r="C861" s="1645"/>
      <c r="D861" s="711" t="s">
        <v>491</v>
      </c>
      <c r="E861" s="1302"/>
      <c r="F861" s="1305"/>
      <c r="G861" s="848">
        <f t="shared" si="275"/>
        <v>0</v>
      </c>
      <c r="H861" s="414">
        <f t="shared" si="277"/>
        <v>0</v>
      </c>
      <c r="I861" s="92"/>
      <c r="J861" s="92"/>
      <c r="K861" s="92"/>
      <c r="L861" s="101"/>
      <c r="M861" s="857">
        <f t="shared" si="278"/>
        <v>0</v>
      </c>
      <c r="N861" s="1036"/>
      <c r="O861" s="1036"/>
      <c r="P861" s="1036"/>
      <c r="Q861" s="1036"/>
      <c r="R861" s="1037"/>
      <c r="S861" s="1038"/>
      <c r="T861" s="1039"/>
      <c r="U861" s="1039"/>
      <c r="V861" s="1039"/>
      <c r="W861" s="1039"/>
      <c r="X861" s="1040"/>
      <c r="Y861" s="1041"/>
      <c r="Z861" s="1034"/>
      <c r="AA861" s="1019"/>
      <c r="AB861" s="837"/>
      <c r="AC861" s="837"/>
      <c r="AD861" s="837"/>
      <c r="AE861" s="837"/>
      <c r="AF861" s="838"/>
      <c r="AG861" s="1042"/>
      <c r="AH861" s="1043"/>
      <c r="AI861" s="100"/>
      <c r="AJ861" s="170">
        <f>SUM(AQ861:AU861)</f>
        <v>0</v>
      </c>
      <c r="AK861" s="345" t="s">
        <v>97</v>
      </c>
      <c r="AL861" s="97" t="s">
        <v>97</v>
      </c>
      <c r="AM861" s="98" t="s">
        <v>97</v>
      </c>
      <c r="AN861" s="99" t="s">
        <v>97</v>
      </c>
      <c r="AO861" s="97" t="s">
        <v>98</v>
      </c>
      <c r="AP861" s="98" t="s">
        <v>98</v>
      </c>
      <c r="AQ861" s="100"/>
      <c r="AR861" s="92"/>
      <c r="AS861" s="92"/>
      <c r="AT861" s="92"/>
      <c r="AU861" s="101"/>
      <c r="AV861" s="165">
        <f t="shared" si="279"/>
        <v>0</v>
      </c>
      <c r="AW861" s="128"/>
      <c r="AX861" s="128"/>
      <c r="AY861" s="128"/>
      <c r="AZ861" s="128"/>
      <c r="BA861" s="128"/>
      <c r="BB861" s="128"/>
      <c r="BC861" s="128"/>
      <c r="BD861" s="128"/>
      <c r="BE861" s="129"/>
    </row>
    <row r="862" spans="1:57" ht="31.15" customHeight="1" thickBot="1" x14ac:dyDescent="0.3">
      <c r="A862" s="1401"/>
      <c r="B862" s="1598" t="s">
        <v>584</v>
      </c>
      <c r="C862" s="1646" t="s">
        <v>450</v>
      </c>
      <c r="D862" s="709" t="s">
        <v>485</v>
      </c>
      <c r="E862" s="1300">
        <v>10</v>
      </c>
      <c r="F862" s="1303">
        <f>E862-SUM(M862:M866)</f>
        <v>3</v>
      </c>
      <c r="G862" s="841">
        <f t="shared" si="275"/>
        <v>0</v>
      </c>
      <c r="H862" s="411">
        <f t="shared" si="277"/>
        <v>0</v>
      </c>
      <c r="I862" s="72"/>
      <c r="J862" s="72"/>
      <c r="K862" s="72"/>
      <c r="L862" s="75"/>
      <c r="M862" s="199">
        <f t="shared" si="278"/>
        <v>0</v>
      </c>
      <c r="N862" s="1020"/>
      <c r="O862" s="1020"/>
      <c r="P862" s="1020"/>
      <c r="Q862" s="1020"/>
      <c r="R862" s="1024"/>
      <c r="S862" s="1025"/>
      <c r="T862" s="1025"/>
      <c r="U862" s="1025"/>
      <c r="V862" s="1044"/>
      <c r="W862" s="1044"/>
      <c r="X862" s="1026"/>
      <c r="Y862" s="1022"/>
      <c r="Z862" s="1024"/>
      <c r="AA862" s="1045"/>
      <c r="AB862" s="835"/>
      <c r="AC862" s="835"/>
      <c r="AD862" s="835"/>
      <c r="AE862" s="835"/>
      <c r="AF862" s="836"/>
      <c r="AG862" s="1045"/>
      <c r="AH862" s="1046"/>
      <c r="AI862" s="143"/>
      <c r="AJ862" s="151">
        <f>SUM(AN862:AP862)</f>
        <v>0</v>
      </c>
      <c r="AK862" s="76" t="s">
        <v>97</v>
      </c>
      <c r="AL862" s="77" t="s">
        <v>97</v>
      </c>
      <c r="AM862" s="78" t="s">
        <v>97</v>
      </c>
      <c r="AN862" s="74"/>
      <c r="AO862" s="72"/>
      <c r="AP862" s="73"/>
      <c r="AQ862" s="79" t="s">
        <v>97</v>
      </c>
      <c r="AR862" s="77" t="s">
        <v>97</v>
      </c>
      <c r="AS862" s="77" t="s">
        <v>97</v>
      </c>
      <c r="AT862" s="77" t="s">
        <v>97</v>
      </c>
      <c r="AU862" s="78" t="s">
        <v>97</v>
      </c>
      <c r="AV862" s="166">
        <f t="shared" si="279"/>
        <v>0</v>
      </c>
      <c r="AW862" s="167"/>
      <c r="AX862" s="167"/>
      <c r="AY862" s="167"/>
      <c r="AZ862" s="167"/>
      <c r="BA862" s="167"/>
      <c r="BB862" s="167"/>
      <c r="BC862" s="167"/>
      <c r="BD862" s="167"/>
      <c r="BE862" s="130"/>
    </row>
    <row r="863" spans="1:57" ht="48" thickBot="1" x14ac:dyDescent="0.3">
      <c r="A863" s="1401"/>
      <c r="B863" s="1599"/>
      <c r="C863" s="1647"/>
      <c r="D863" s="710" t="s">
        <v>490</v>
      </c>
      <c r="E863" s="1301"/>
      <c r="F863" s="1304"/>
      <c r="G863" s="843">
        <f t="shared" si="275"/>
        <v>0</v>
      </c>
      <c r="H863" s="412">
        <f t="shared" si="277"/>
        <v>0</v>
      </c>
      <c r="I863" s="319"/>
      <c r="J863" s="319"/>
      <c r="K863" s="319"/>
      <c r="L863" s="338"/>
      <c r="M863" s="750">
        <f t="shared" si="278"/>
        <v>0</v>
      </c>
      <c r="N863" s="1030"/>
      <c r="O863" s="1030"/>
      <c r="P863" s="1030"/>
      <c r="Q863" s="1030"/>
      <c r="R863" s="1034"/>
      <c r="S863" s="1025"/>
      <c r="T863" s="1025"/>
      <c r="U863" s="1025"/>
      <c r="V863" s="1044"/>
      <c r="W863" s="1044"/>
      <c r="X863" s="1026"/>
      <c r="Y863" s="1047"/>
      <c r="Z863" s="1026"/>
      <c r="AA863" s="1027"/>
      <c r="AB863" s="1028"/>
      <c r="AC863" s="1028"/>
      <c r="AD863" s="1028"/>
      <c r="AE863" s="1028"/>
      <c r="AF863" s="1029"/>
      <c r="AG863" s="1019"/>
      <c r="AH863" s="1048"/>
      <c r="AI863" s="337"/>
      <c r="AJ863" s="390">
        <f>SUM(AN863:AP863)</f>
        <v>0</v>
      </c>
      <c r="AK863" s="327" t="s">
        <v>98</v>
      </c>
      <c r="AL863" s="328" t="s">
        <v>98</v>
      </c>
      <c r="AM863" s="329" t="s">
        <v>98</v>
      </c>
      <c r="AN863" s="330"/>
      <c r="AO863" s="328"/>
      <c r="AP863" s="329"/>
      <c r="AQ863" s="330" t="s">
        <v>97</v>
      </c>
      <c r="AR863" s="328" t="s">
        <v>97</v>
      </c>
      <c r="AS863" s="328" t="s">
        <v>97</v>
      </c>
      <c r="AT863" s="328" t="s">
        <v>97</v>
      </c>
      <c r="AU863" s="329" t="s">
        <v>97</v>
      </c>
      <c r="AV863" s="168">
        <f t="shared" si="279"/>
        <v>0</v>
      </c>
      <c r="AW863" s="167"/>
      <c r="AX863" s="167"/>
      <c r="AY863" s="167"/>
      <c r="AZ863" s="167"/>
      <c r="BA863" s="167"/>
      <c r="BB863" s="167"/>
      <c r="BC863" s="167"/>
      <c r="BD863" s="167"/>
      <c r="BE863" s="130"/>
    </row>
    <row r="864" spans="1:57" ht="32.25" thickBot="1" x14ac:dyDescent="0.3">
      <c r="A864" s="1401"/>
      <c r="B864" s="1599"/>
      <c r="C864" s="1647"/>
      <c r="D864" s="710" t="s">
        <v>486</v>
      </c>
      <c r="E864" s="1301"/>
      <c r="F864" s="1304"/>
      <c r="G864" s="843">
        <f t="shared" si="275"/>
        <v>0</v>
      </c>
      <c r="H864" s="412">
        <f t="shared" si="277"/>
        <v>0</v>
      </c>
      <c r="I864" s="319"/>
      <c r="J864" s="319"/>
      <c r="K864" s="319"/>
      <c r="L864" s="338"/>
      <c r="M864" s="750">
        <f t="shared" si="278"/>
        <v>0</v>
      </c>
      <c r="N864" s="1030"/>
      <c r="O864" s="1030"/>
      <c r="P864" s="1030"/>
      <c r="Q864" s="1030"/>
      <c r="R864" s="1034"/>
      <c r="S864" s="1025"/>
      <c r="T864" s="1025"/>
      <c r="U864" s="1025"/>
      <c r="V864" s="1044"/>
      <c r="W864" s="1044"/>
      <c r="X864" s="1026"/>
      <c r="Y864" s="1047"/>
      <c r="Z864" s="1026"/>
      <c r="AA864" s="1027"/>
      <c r="AB864" s="1028"/>
      <c r="AC864" s="1028"/>
      <c r="AD864" s="1028"/>
      <c r="AE864" s="1028"/>
      <c r="AF864" s="1029"/>
      <c r="AG864" s="1019"/>
      <c r="AH864" s="1048"/>
      <c r="AI864" s="337"/>
      <c r="AJ864" s="390">
        <f>SUM(AK864:AM864)</f>
        <v>0</v>
      </c>
      <c r="AK864" s="327"/>
      <c r="AL864" s="328"/>
      <c r="AM864" s="329"/>
      <c r="AN864" s="330" t="s">
        <v>97</v>
      </c>
      <c r="AO864" s="328" t="s">
        <v>97</v>
      </c>
      <c r="AP864" s="329" t="s">
        <v>97</v>
      </c>
      <c r="AQ864" s="330" t="s">
        <v>97</v>
      </c>
      <c r="AR864" s="328" t="s">
        <v>97</v>
      </c>
      <c r="AS864" s="328" t="s">
        <v>97</v>
      </c>
      <c r="AT864" s="328" t="s">
        <v>97</v>
      </c>
      <c r="AU864" s="329" t="s">
        <v>97</v>
      </c>
      <c r="AV864" s="168">
        <f t="shared" si="279"/>
        <v>0</v>
      </c>
      <c r="AW864" s="167"/>
      <c r="AX864" s="167"/>
      <c r="AY864" s="167"/>
      <c r="AZ864" s="167"/>
      <c r="BA864" s="167"/>
      <c r="BB864" s="167"/>
      <c r="BC864" s="167"/>
      <c r="BD864" s="167"/>
      <c r="BE864" s="130"/>
    </row>
    <row r="865" spans="1:57" ht="32.25" thickBot="1" x14ac:dyDescent="0.3">
      <c r="A865" s="1401"/>
      <c r="B865" s="1599"/>
      <c r="C865" s="1647"/>
      <c r="D865" s="710" t="s">
        <v>15</v>
      </c>
      <c r="E865" s="1301"/>
      <c r="F865" s="1304"/>
      <c r="G865" s="843">
        <f t="shared" si="275"/>
        <v>7</v>
      </c>
      <c r="H865" s="412">
        <f t="shared" si="277"/>
        <v>1</v>
      </c>
      <c r="I865" s="319">
        <v>1</v>
      </c>
      <c r="J865" s="319"/>
      <c r="K865" s="319"/>
      <c r="L865" s="338"/>
      <c r="M865" s="750">
        <f t="shared" si="278"/>
        <v>7</v>
      </c>
      <c r="N865" s="1030"/>
      <c r="O865" s="1030"/>
      <c r="P865" s="1030"/>
      <c r="Q865" s="1030"/>
      <c r="R865" s="1034">
        <v>7</v>
      </c>
      <c r="S865" s="1025">
        <v>5</v>
      </c>
      <c r="T865" s="1025"/>
      <c r="U865" s="1025"/>
      <c r="V865" s="1044">
        <v>2</v>
      </c>
      <c r="W865" s="1044"/>
      <c r="X865" s="1026"/>
      <c r="Y865" s="1047">
        <v>6</v>
      </c>
      <c r="Z865" s="1026">
        <v>1</v>
      </c>
      <c r="AA865" s="1027"/>
      <c r="AB865" s="1028">
        <v>4</v>
      </c>
      <c r="AC865" s="1028">
        <v>3</v>
      </c>
      <c r="AD865" s="1028">
        <v>4</v>
      </c>
      <c r="AE865" s="1028">
        <v>6</v>
      </c>
      <c r="AF865" s="1029">
        <v>7</v>
      </c>
      <c r="AG865" s="1019">
        <v>40</v>
      </c>
      <c r="AH865" s="1048">
        <v>15</v>
      </c>
      <c r="AI865" s="337">
        <v>110</v>
      </c>
      <c r="AJ865" s="390">
        <f>SUM(AQ865:AU865)</f>
        <v>7</v>
      </c>
      <c r="AK865" s="327" t="s">
        <v>98</v>
      </c>
      <c r="AL865" s="328" t="s">
        <v>98</v>
      </c>
      <c r="AM865" s="329" t="s">
        <v>98</v>
      </c>
      <c r="AN865" s="330" t="s">
        <v>97</v>
      </c>
      <c r="AO865" s="328" t="s">
        <v>97</v>
      </c>
      <c r="AP865" s="329" t="s">
        <v>97</v>
      </c>
      <c r="AQ865" s="330"/>
      <c r="AR865" s="328">
        <v>1</v>
      </c>
      <c r="AS865" s="328">
        <v>3</v>
      </c>
      <c r="AT865" s="328">
        <v>3</v>
      </c>
      <c r="AU865" s="329"/>
      <c r="AV865" s="168">
        <f t="shared" si="279"/>
        <v>0</v>
      </c>
      <c r="AW865" s="167"/>
      <c r="AX865" s="167"/>
      <c r="AY865" s="167"/>
      <c r="AZ865" s="167"/>
      <c r="BA865" s="167"/>
      <c r="BB865" s="167"/>
      <c r="BC865" s="167"/>
      <c r="BD865" s="167"/>
      <c r="BE865" s="130"/>
    </row>
    <row r="866" spans="1:57" ht="32.25" thickBot="1" x14ac:dyDescent="0.3">
      <c r="A866" s="1401"/>
      <c r="B866" s="1597"/>
      <c r="C866" s="1648"/>
      <c r="D866" s="711" t="s">
        <v>491</v>
      </c>
      <c r="E866" s="1302"/>
      <c r="F866" s="1305"/>
      <c r="G866" s="848">
        <f t="shared" si="275"/>
        <v>0</v>
      </c>
      <c r="H866" s="414">
        <f t="shared" si="277"/>
        <v>0</v>
      </c>
      <c r="I866" s="92"/>
      <c r="J866" s="92"/>
      <c r="K866" s="92"/>
      <c r="L866" s="101"/>
      <c r="M866" s="210">
        <f t="shared" si="278"/>
        <v>0</v>
      </c>
      <c r="N866" s="1039"/>
      <c r="O866" s="1039"/>
      <c r="P866" s="1039"/>
      <c r="Q866" s="1039"/>
      <c r="R866" s="1040"/>
      <c r="S866" s="1053"/>
      <c r="T866" s="1053"/>
      <c r="U866" s="1053"/>
      <c r="V866" s="1036"/>
      <c r="W866" s="1036"/>
      <c r="X866" s="1054"/>
      <c r="Y866" s="1032"/>
      <c r="Z866" s="1034"/>
      <c r="AA866" s="1019"/>
      <c r="AB866" s="837"/>
      <c r="AC866" s="837"/>
      <c r="AD866" s="837"/>
      <c r="AE866" s="837"/>
      <c r="AF866" s="838"/>
      <c r="AG866" s="1049"/>
      <c r="AH866" s="1050"/>
      <c r="AI866" s="831"/>
      <c r="AJ866" s="393">
        <f>SUM(AQ866:AU866)</f>
        <v>0</v>
      </c>
      <c r="AK866" s="345" t="s">
        <v>97</v>
      </c>
      <c r="AL866" s="97" t="s">
        <v>97</v>
      </c>
      <c r="AM866" s="98" t="s">
        <v>97</v>
      </c>
      <c r="AN866" s="99" t="s">
        <v>97</v>
      </c>
      <c r="AO866" s="97" t="s">
        <v>98</v>
      </c>
      <c r="AP866" s="98" t="s">
        <v>98</v>
      </c>
      <c r="AQ866" s="100"/>
      <c r="AR866" s="92"/>
      <c r="AS866" s="92"/>
      <c r="AT866" s="92"/>
      <c r="AU866" s="93"/>
      <c r="AV866" s="168">
        <f t="shared" si="279"/>
        <v>0</v>
      </c>
      <c r="AW866" s="404"/>
      <c r="AX866" s="404"/>
      <c r="AY866" s="404"/>
      <c r="AZ866" s="404"/>
      <c r="BA866" s="404"/>
      <c r="BB866" s="404"/>
      <c r="BC866" s="404"/>
      <c r="BD866" s="404"/>
      <c r="BE866" s="405"/>
    </row>
    <row r="867" spans="1:57" ht="32.25" thickBot="1" x14ac:dyDescent="0.3">
      <c r="A867" s="1401"/>
      <c r="B867" s="1621" t="s">
        <v>766</v>
      </c>
      <c r="C867" s="1646" t="s">
        <v>482</v>
      </c>
      <c r="D867" s="709" t="s">
        <v>485</v>
      </c>
      <c r="E867" s="1300">
        <v>1</v>
      </c>
      <c r="F867" s="1303">
        <f>E867-SUM(M867:M871)</f>
        <v>0</v>
      </c>
      <c r="G867" s="841">
        <f t="shared" si="275"/>
        <v>0</v>
      </c>
      <c r="H867" s="411">
        <f t="shared" si="277"/>
        <v>0</v>
      </c>
      <c r="I867" s="72"/>
      <c r="J867" s="72"/>
      <c r="K867" s="72"/>
      <c r="L867" s="75"/>
      <c r="M867" s="199">
        <f t="shared" si="278"/>
        <v>0</v>
      </c>
      <c r="N867" s="1020"/>
      <c r="O867" s="1020"/>
      <c r="P867" s="1020"/>
      <c r="Q867" s="1020"/>
      <c r="R867" s="1024"/>
      <c r="S867" s="1022"/>
      <c r="T867" s="1051"/>
      <c r="U867" s="1051"/>
      <c r="V867" s="1020"/>
      <c r="W867" s="1020"/>
      <c r="X867" s="1024"/>
      <c r="Y867" s="1022"/>
      <c r="Z867" s="1024"/>
      <c r="AA867" s="1045"/>
      <c r="AB867" s="835"/>
      <c r="AC867" s="835"/>
      <c r="AD867" s="835"/>
      <c r="AE867" s="835"/>
      <c r="AF867" s="836"/>
      <c r="AG867" s="1045"/>
      <c r="AH867" s="1046"/>
      <c r="AI867" s="143"/>
      <c r="AJ867" s="151">
        <f>SUM(AN867:AP867)</f>
        <v>0</v>
      </c>
      <c r="AK867" s="76" t="s">
        <v>97</v>
      </c>
      <c r="AL867" s="77" t="s">
        <v>97</v>
      </c>
      <c r="AM867" s="78" t="s">
        <v>97</v>
      </c>
      <c r="AN867" s="74"/>
      <c r="AO867" s="72"/>
      <c r="AP867" s="73"/>
      <c r="AQ867" s="79" t="s">
        <v>97</v>
      </c>
      <c r="AR867" s="77" t="s">
        <v>97</v>
      </c>
      <c r="AS867" s="77" t="s">
        <v>97</v>
      </c>
      <c r="AT867" s="77" t="s">
        <v>97</v>
      </c>
      <c r="AU867" s="78" t="s">
        <v>97</v>
      </c>
      <c r="AV867" s="166">
        <f t="shared" si="279"/>
        <v>0</v>
      </c>
      <c r="AW867" s="167"/>
      <c r="AX867" s="167"/>
      <c r="AY867" s="167"/>
      <c r="AZ867" s="167"/>
      <c r="BA867" s="167"/>
      <c r="BB867" s="167"/>
      <c r="BC867" s="167"/>
      <c r="BD867" s="167"/>
      <c r="BE867" s="130"/>
    </row>
    <row r="868" spans="1:57" ht="48" thickBot="1" x14ac:dyDescent="0.3">
      <c r="A868" s="1401"/>
      <c r="B868" s="1623"/>
      <c r="C868" s="1647"/>
      <c r="D868" s="710" t="s">
        <v>490</v>
      </c>
      <c r="E868" s="1301"/>
      <c r="F868" s="1304"/>
      <c r="G868" s="843">
        <f t="shared" si="275"/>
        <v>0</v>
      </c>
      <c r="H868" s="412">
        <f t="shared" si="277"/>
        <v>0</v>
      </c>
      <c r="I868" s="319"/>
      <c r="J868" s="319"/>
      <c r="K868" s="319"/>
      <c r="L868" s="338"/>
      <c r="M868" s="750">
        <f t="shared" si="278"/>
        <v>0</v>
      </c>
      <c r="N868" s="1030"/>
      <c r="O868" s="1030"/>
      <c r="P868" s="1030"/>
      <c r="Q868" s="1030"/>
      <c r="R868" s="1034"/>
      <c r="S868" s="1025"/>
      <c r="T868" s="1025"/>
      <c r="U868" s="1025"/>
      <c r="V868" s="1044"/>
      <c r="W868" s="1044"/>
      <c r="X868" s="1026"/>
      <c r="Y868" s="1047"/>
      <c r="Z868" s="1026"/>
      <c r="AA868" s="1027"/>
      <c r="AB868" s="1028"/>
      <c r="AC868" s="1028"/>
      <c r="AD868" s="1028"/>
      <c r="AE868" s="1028"/>
      <c r="AF868" s="1029"/>
      <c r="AG868" s="1019"/>
      <c r="AH868" s="1048"/>
      <c r="AI868" s="337"/>
      <c r="AJ868" s="390">
        <f>SUM(AN868:AP868)</f>
        <v>0</v>
      </c>
      <c r="AK868" s="327" t="s">
        <v>98</v>
      </c>
      <c r="AL868" s="328" t="s">
        <v>98</v>
      </c>
      <c r="AM868" s="329" t="s">
        <v>98</v>
      </c>
      <c r="AN868" s="330"/>
      <c r="AO868" s="328"/>
      <c r="AP868" s="329"/>
      <c r="AQ868" s="330" t="s">
        <v>97</v>
      </c>
      <c r="AR868" s="328" t="s">
        <v>97</v>
      </c>
      <c r="AS868" s="328" t="s">
        <v>97</v>
      </c>
      <c r="AT868" s="328" t="s">
        <v>97</v>
      </c>
      <c r="AU868" s="329" t="s">
        <v>97</v>
      </c>
      <c r="AV868" s="168">
        <f t="shared" si="279"/>
        <v>0</v>
      </c>
      <c r="AW868" s="167"/>
      <c r="AX868" s="167"/>
      <c r="AY868" s="167"/>
      <c r="AZ868" s="167"/>
      <c r="BA868" s="167"/>
      <c r="BB868" s="167"/>
      <c r="BC868" s="167"/>
      <c r="BD868" s="167"/>
      <c r="BE868" s="130"/>
    </row>
    <row r="869" spans="1:57" ht="32.25" thickBot="1" x14ac:dyDescent="0.3">
      <c r="A869" s="1401"/>
      <c r="B869" s="1623"/>
      <c r="C869" s="1647"/>
      <c r="D869" s="710" t="s">
        <v>486</v>
      </c>
      <c r="E869" s="1301"/>
      <c r="F869" s="1304"/>
      <c r="G869" s="843">
        <f t="shared" si="275"/>
        <v>0</v>
      </c>
      <c r="H869" s="412">
        <f t="shared" si="277"/>
        <v>0</v>
      </c>
      <c r="I869" s="319"/>
      <c r="J869" s="319"/>
      <c r="K869" s="319"/>
      <c r="L869" s="338"/>
      <c r="M869" s="750">
        <f t="shared" si="278"/>
        <v>0</v>
      </c>
      <c r="N869" s="1030"/>
      <c r="O869" s="1030"/>
      <c r="P869" s="1030"/>
      <c r="Q869" s="1030"/>
      <c r="R869" s="1034"/>
      <c r="S869" s="1025"/>
      <c r="T869" s="1025"/>
      <c r="U869" s="1025"/>
      <c r="V869" s="1044"/>
      <c r="W869" s="1044"/>
      <c r="X869" s="1026"/>
      <c r="Y869" s="1047"/>
      <c r="Z869" s="1026"/>
      <c r="AA869" s="1027"/>
      <c r="AB869" s="1028"/>
      <c r="AC869" s="1028"/>
      <c r="AD869" s="1028"/>
      <c r="AE869" s="1028"/>
      <c r="AF869" s="1029"/>
      <c r="AG869" s="1019"/>
      <c r="AH869" s="1048"/>
      <c r="AI869" s="337"/>
      <c r="AJ869" s="390">
        <f>SUM(AK869:AM869)</f>
        <v>0</v>
      </c>
      <c r="AK869" s="327"/>
      <c r="AL869" s="328"/>
      <c r="AM869" s="329"/>
      <c r="AN869" s="330" t="s">
        <v>97</v>
      </c>
      <c r="AO869" s="328" t="s">
        <v>97</v>
      </c>
      <c r="AP869" s="329" t="s">
        <v>97</v>
      </c>
      <c r="AQ869" s="330" t="s">
        <v>97</v>
      </c>
      <c r="AR869" s="328" t="s">
        <v>97</v>
      </c>
      <c r="AS869" s="328" t="s">
        <v>97</v>
      </c>
      <c r="AT869" s="328" t="s">
        <v>97</v>
      </c>
      <c r="AU869" s="329" t="s">
        <v>97</v>
      </c>
      <c r="AV869" s="168">
        <f t="shared" si="279"/>
        <v>0</v>
      </c>
      <c r="AW869" s="167"/>
      <c r="AX869" s="167"/>
      <c r="AY869" s="167"/>
      <c r="AZ869" s="167"/>
      <c r="BA869" s="167"/>
      <c r="BB869" s="167"/>
      <c r="BC869" s="167"/>
      <c r="BD869" s="167"/>
      <c r="BE869" s="130"/>
    </row>
    <row r="870" spans="1:57" ht="32.25" thickBot="1" x14ac:dyDescent="0.3">
      <c r="A870" s="1401"/>
      <c r="B870" s="1623"/>
      <c r="C870" s="1647"/>
      <c r="D870" s="710" t="s">
        <v>15</v>
      </c>
      <c r="E870" s="1301"/>
      <c r="F870" s="1304"/>
      <c r="G870" s="843">
        <f t="shared" si="275"/>
        <v>1</v>
      </c>
      <c r="H870" s="412">
        <f t="shared" si="277"/>
        <v>1</v>
      </c>
      <c r="I870" s="319">
        <v>1</v>
      </c>
      <c r="J870" s="319"/>
      <c r="K870" s="319"/>
      <c r="L870" s="338"/>
      <c r="M870" s="750">
        <f t="shared" si="278"/>
        <v>1</v>
      </c>
      <c r="N870" s="1030"/>
      <c r="O870" s="1030"/>
      <c r="P870" s="1030"/>
      <c r="Q870" s="1030"/>
      <c r="R870" s="1034">
        <v>1</v>
      </c>
      <c r="S870" s="1025">
        <v>1</v>
      </c>
      <c r="T870" s="1025"/>
      <c r="U870" s="1025"/>
      <c r="V870" s="1044"/>
      <c r="W870" s="1044"/>
      <c r="X870" s="1026"/>
      <c r="Y870" s="1047">
        <v>1</v>
      </c>
      <c r="Z870" s="1026"/>
      <c r="AA870" s="1027"/>
      <c r="AB870" s="1028"/>
      <c r="AC870" s="1028"/>
      <c r="AD870" s="1028"/>
      <c r="AE870" s="1028"/>
      <c r="AF870" s="1029"/>
      <c r="AG870" s="1019">
        <v>46</v>
      </c>
      <c r="AH870" s="1048">
        <v>14</v>
      </c>
      <c r="AI870" s="337">
        <v>100</v>
      </c>
      <c r="AJ870" s="390">
        <f>SUM(AQ870:AU870)</f>
        <v>1</v>
      </c>
      <c r="AK870" s="327" t="s">
        <v>98</v>
      </c>
      <c r="AL870" s="328" t="s">
        <v>98</v>
      </c>
      <c r="AM870" s="329" t="s">
        <v>98</v>
      </c>
      <c r="AN870" s="330" t="s">
        <v>97</v>
      </c>
      <c r="AO870" s="328" t="s">
        <v>97</v>
      </c>
      <c r="AP870" s="329" t="s">
        <v>97</v>
      </c>
      <c r="AQ870" s="330"/>
      <c r="AR870" s="328">
        <v>1</v>
      </c>
      <c r="AS870" s="328"/>
      <c r="AT870" s="328"/>
      <c r="AU870" s="329"/>
      <c r="AV870" s="168">
        <f t="shared" si="279"/>
        <v>0</v>
      </c>
      <c r="AW870" s="167"/>
      <c r="AX870" s="167"/>
      <c r="AY870" s="167"/>
      <c r="AZ870" s="167"/>
      <c r="BA870" s="167"/>
      <c r="BB870" s="167"/>
      <c r="BC870" s="167"/>
      <c r="BD870" s="167"/>
      <c r="BE870" s="130"/>
    </row>
    <row r="871" spans="1:57" ht="32.25" thickBot="1" x14ac:dyDescent="0.3">
      <c r="A871" s="1401"/>
      <c r="B871" s="1625"/>
      <c r="C871" s="1648"/>
      <c r="D871" s="711" t="s">
        <v>491</v>
      </c>
      <c r="E871" s="1302"/>
      <c r="F871" s="1305"/>
      <c r="G871" s="848">
        <f t="shared" si="275"/>
        <v>0</v>
      </c>
      <c r="H871" s="414">
        <f t="shared" si="277"/>
        <v>0</v>
      </c>
      <c r="I871" s="92"/>
      <c r="J871" s="92"/>
      <c r="K871" s="92"/>
      <c r="L871" s="101"/>
      <c r="M871" s="210">
        <f t="shared" si="278"/>
        <v>0</v>
      </c>
      <c r="N871" s="1039"/>
      <c r="O871" s="1039"/>
      <c r="P871" s="1039"/>
      <c r="Q871" s="1039"/>
      <c r="R871" s="1040"/>
      <c r="S871" s="1041"/>
      <c r="T871" s="1041"/>
      <c r="U871" s="1041"/>
      <c r="V871" s="1030"/>
      <c r="W871" s="1030"/>
      <c r="X871" s="1034"/>
      <c r="Y871" s="1032"/>
      <c r="Z871" s="1034"/>
      <c r="AA871" s="1019"/>
      <c r="AB871" s="837"/>
      <c r="AC871" s="837"/>
      <c r="AD871" s="837"/>
      <c r="AE871" s="837"/>
      <c r="AF871" s="838"/>
      <c r="AG871" s="1049"/>
      <c r="AH871" s="1050"/>
      <c r="AI871" s="831"/>
      <c r="AJ871" s="393">
        <f>SUM(AQ871:AU871)</f>
        <v>0</v>
      </c>
      <c r="AK871" s="345" t="s">
        <v>97</v>
      </c>
      <c r="AL871" s="97" t="s">
        <v>97</v>
      </c>
      <c r="AM871" s="98" t="s">
        <v>97</v>
      </c>
      <c r="AN871" s="99" t="s">
        <v>97</v>
      </c>
      <c r="AO871" s="97" t="s">
        <v>98</v>
      </c>
      <c r="AP871" s="98" t="s">
        <v>98</v>
      </c>
      <c r="AQ871" s="100"/>
      <c r="AR871" s="92"/>
      <c r="AS871" s="92"/>
      <c r="AT871" s="92"/>
      <c r="AU871" s="93"/>
      <c r="AV871" s="168">
        <f t="shared" si="279"/>
        <v>0</v>
      </c>
      <c r="AW871" s="404"/>
      <c r="AX871" s="404"/>
      <c r="AY871" s="404"/>
      <c r="AZ871" s="404"/>
      <c r="BA871" s="404"/>
      <c r="BB871" s="404"/>
      <c r="BC871" s="404"/>
      <c r="BD871" s="404"/>
      <c r="BE871" s="405"/>
    </row>
    <row r="872" spans="1:57" ht="32.25" thickBot="1" x14ac:dyDescent="0.3">
      <c r="A872" s="1401"/>
      <c r="B872" s="1621" t="s">
        <v>585</v>
      </c>
      <c r="C872" s="1646" t="s">
        <v>582</v>
      </c>
      <c r="D872" s="709" t="s">
        <v>485</v>
      </c>
      <c r="E872" s="1300">
        <v>240</v>
      </c>
      <c r="F872" s="1303">
        <f>E872-SUM(M872:M876)</f>
        <v>0</v>
      </c>
      <c r="G872" s="841">
        <f t="shared" si="275"/>
        <v>19</v>
      </c>
      <c r="H872" s="411">
        <f t="shared" si="277"/>
        <v>0</v>
      </c>
      <c r="I872" s="72"/>
      <c r="J872" s="72"/>
      <c r="K872" s="72"/>
      <c r="L872" s="75"/>
      <c r="M872" s="199">
        <f t="shared" si="278"/>
        <v>19</v>
      </c>
      <c r="N872" s="1020"/>
      <c r="O872" s="1020"/>
      <c r="P872" s="1020"/>
      <c r="Q872" s="1020"/>
      <c r="R872" s="1024">
        <v>19</v>
      </c>
      <c r="S872" s="1051">
        <v>1</v>
      </c>
      <c r="T872" s="1051"/>
      <c r="U872" s="1051"/>
      <c r="V872" s="1020">
        <v>18</v>
      </c>
      <c r="W872" s="1020"/>
      <c r="X872" s="1024"/>
      <c r="Y872" s="1022">
        <v>19</v>
      </c>
      <c r="Z872" s="1024"/>
      <c r="AA872" s="1045"/>
      <c r="AB872" s="835">
        <v>3</v>
      </c>
      <c r="AC872" s="835">
        <v>3</v>
      </c>
      <c r="AD872" s="835">
        <v>1</v>
      </c>
      <c r="AE872" s="835">
        <v>6</v>
      </c>
      <c r="AF872" s="836">
        <v>1</v>
      </c>
      <c r="AG872" s="1045">
        <v>37</v>
      </c>
      <c r="AH872" s="1046">
        <v>12</v>
      </c>
      <c r="AI872" s="143">
        <v>10</v>
      </c>
      <c r="AJ872" s="151">
        <f>SUM(AN872:AP872)</f>
        <v>19</v>
      </c>
      <c r="AK872" s="76" t="s">
        <v>97</v>
      </c>
      <c r="AL872" s="77" t="s">
        <v>97</v>
      </c>
      <c r="AM872" s="78" t="s">
        <v>97</v>
      </c>
      <c r="AN872" s="74">
        <v>3</v>
      </c>
      <c r="AO872" s="72">
        <v>16</v>
      </c>
      <c r="AP872" s="73"/>
      <c r="AQ872" s="79" t="s">
        <v>97</v>
      </c>
      <c r="AR872" s="77" t="s">
        <v>97</v>
      </c>
      <c r="AS872" s="77" t="s">
        <v>97</v>
      </c>
      <c r="AT872" s="77" t="s">
        <v>97</v>
      </c>
      <c r="AU872" s="78" t="s">
        <v>97</v>
      </c>
      <c r="AV872" s="152">
        <f t="shared" si="279"/>
        <v>0</v>
      </c>
      <c r="AW872" s="120"/>
      <c r="AX872" s="120"/>
      <c r="AY872" s="120"/>
      <c r="AZ872" s="120"/>
      <c r="BA872" s="120"/>
      <c r="BB872" s="120"/>
      <c r="BC872" s="120"/>
      <c r="BD872" s="120"/>
      <c r="BE872" s="121"/>
    </row>
    <row r="873" spans="1:57" ht="48" thickBot="1" x14ac:dyDescent="0.3">
      <c r="A873" s="1401"/>
      <c r="B873" s="1623"/>
      <c r="C873" s="1647"/>
      <c r="D873" s="710" t="s">
        <v>490</v>
      </c>
      <c r="E873" s="1301"/>
      <c r="F873" s="1304"/>
      <c r="G873" s="843">
        <f t="shared" si="275"/>
        <v>0</v>
      </c>
      <c r="H873" s="412">
        <f t="shared" si="277"/>
        <v>0</v>
      </c>
      <c r="I873" s="319"/>
      <c r="J873" s="319"/>
      <c r="K873" s="319"/>
      <c r="L873" s="338"/>
      <c r="M873" s="750">
        <f t="shared" si="278"/>
        <v>0</v>
      </c>
      <c r="N873" s="1030"/>
      <c r="O873" s="1030"/>
      <c r="P873" s="1030"/>
      <c r="Q873" s="1030"/>
      <c r="R873" s="1034"/>
      <c r="S873" s="1025"/>
      <c r="T873" s="1025"/>
      <c r="U873" s="1025"/>
      <c r="V873" s="1044"/>
      <c r="W873" s="1044"/>
      <c r="X873" s="1026"/>
      <c r="Y873" s="1047"/>
      <c r="Z873" s="1026"/>
      <c r="AA873" s="1027"/>
      <c r="AB873" s="1028"/>
      <c r="AC873" s="1028"/>
      <c r="AD873" s="1028"/>
      <c r="AE873" s="1028"/>
      <c r="AF873" s="1029"/>
      <c r="AG873" s="1019"/>
      <c r="AH873" s="1048"/>
      <c r="AI873" s="337"/>
      <c r="AJ873" s="390">
        <f>SUM(AN873:AP873)</f>
        <v>0</v>
      </c>
      <c r="AK873" s="327" t="s">
        <v>98</v>
      </c>
      <c r="AL873" s="328" t="s">
        <v>98</v>
      </c>
      <c r="AM873" s="329" t="s">
        <v>98</v>
      </c>
      <c r="AN873" s="330"/>
      <c r="AO873" s="328"/>
      <c r="AP873" s="329"/>
      <c r="AQ873" s="330" t="s">
        <v>97</v>
      </c>
      <c r="AR873" s="328" t="s">
        <v>97</v>
      </c>
      <c r="AS873" s="328" t="s">
        <v>97</v>
      </c>
      <c r="AT873" s="328" t="s">
        <v>97</v>
      </c>
      <c r="AU873" s="329" t="s">
        <v>97</v>
      </c>
      <c r="AV873" s="152">
        <f t="shared" si="279"/>
        <v>0</v>
      </c>
      <c r="AW873" s="167"/>
      <c r="AX873" s="167"/>
      <c r="AY873" s="167"/>
      <c r="AZ873" s="167"/>
      <c r="BA873" s="167"/>
      <c r="BB873" s="167"/>
      <c r="BC873" s="167"/>
      <c r="BD873" s="167"/>
      <c r="BE873" s="130"/>
    </row>
    <row r="874" spans="1:57" ht="32.25" thickBot="1" x14ac:dyDescent="0.3">
      <c r="A874" s="1401"/>
      <c r="B874" s="1623"/>
      <c r="C874" s="1647"/>
      <c r="D874" s="710" t="s">
        <v>486</v>
      </c>
      <c r="E874" s="1301"/>
      <c r="F874" s="1304"/>
      <c r="G874" s="843">
        <f t="shared" si="275"/>
        <v>0</v>
      </c>
      <c r="H874" s="412">
        <f t="shared" si="277"/>
        <v>0</v>
      </c>
      <c r="I874" s="319"/>
      <c r="J874" s="319"/>
      <c r="K874" s="319"/>
      <c r="L874" s="338"/>
      <c r="M874" s="750">
        <f t="shared" si="278"/>
        <v>0</v>
      </c>
      <c r="N874" s="1030"/>
      <c r="O874" s="1030"/>
      <c r="P874" s="1030"/>
      <c r="Q874" s="1030"/>
      <c r="R874" s="1034"/>
      <c r="S874" s="1025"/>
      <c r="T874" s="1025"/>
      <c r="U874" s="1025"/>
      <c r="V874" s="1044"/>
      <c r="W874" s="1044"/>
      <c r="X874" s="1026"/>
      <c r="Y874" s="1047"/>
      <c r="Z874" s="1026"/>
      <c r="AA874" s="1027"/>
      <c r="AB874" s="1028"/>
      <c r="AC874" s="1028"/>
      <c r="AD874" s="1028"/>
      <c r="AE874" s="1028"/>
      <c r="AF874" s="1029"/>
      <c r="AG874" s="1019"/>
      <c r="AH874" s="1048"/>
      <c r="AI874" s="337"/>
      <c r="AJ874" s="390">
        <f>SUM(AK874:AM874)</f>
        <v>0</v>
      </c>
      <c r="AK874" s="327"/>
      <c r="AL874" s="328"/>
      <c r="AM874" s="329"/>
      <c r="AN874" s="330" t="s">
        <v>97</v>
      </c>
      <c r="AO874" s="328" t="s">
        <v>97</v>
      </c>
      <c r="AP874" s="329" t="s">
        <v>97</v>
      </c>
      <c r="AQ874" s="330" t="s">
        <v>97</v>
      </c>
      <c r="AR874" s="328" t="s">
        <v>97</v>
      </c>
      <c r="AS874" s="328" t="s">
        <v>97</v>
      </c>
      <c r="AT874" s="328" t="s">
        <v>97</v>
      </c>
      <c r="AU874" s="329" t="s">
        <v>97</v>
      </c>
      <c r="AV874" s="152">
        <f t="shared" si="279"/>
        <v>0</v>
      </c>
      <c r="AW874" s="167"/>
      <c r="AX874" s="167"/>
      <c r="AY874" s="167"/>
      <c r="AZ874" s="167"/>
      <c r="BA874" s="167"/>
      <c r="BB874" s="167"/>
      <c r="BC874" s="167"/>
      <c r="BD874" s="167"/>
      <c r="BE874" s="130"/>
    </row>
    <row r="875" spans="1:57" ht="32.25" thickBot="1" x14ac:dyDescent="0.3">
      <c r="A875" s="1401"/>
      <c r="B875" s="1623"/>
      <c r="C875" s="1647"/>
      <c r="D875" s="710" t="s">
        <v>15</v>
      </c>
      <c r="E875" s="1301"/>
      <c r="F875" s="1304"/>
      <c r="G875" s="843">
        <f t="shared" si="275"/>
        <v>229</v>
      </c>
      <c r="H875" s="412">
        <f t="shared" si="277"/>
        <v>1</v>
      </c>
      <c r="I875" s="319">
        <v>1</v>
      </c>
      <c r="J875" s="319"/>
      <c r="K875" s="319"/>
      <c r="L875" s="338"/>
      <c r="M875" s="750">
        <v>221</v>
      </c>
      <c r="N875" s="1030"/>
      <c r="O875" s="1030"/>
      <c r="P875" s="1030"/>
      <c r="Q875" s="1030"/>
      <c r="R875" s="1034">
        <v>221</v>
      </c>
      <c r="S875" s="1025"/>
      <c r="T875" s="1025"/>
      <c r="U875" s="1025"/>
      <c r="V875" s="1044">
        <v>220</v>
      </c>
      <c r="W875" s="1044">
        <v>1</v>
      </c>
      <c r="X875" s="1026"/>
      <c r="Y875" s="1047">
        <v>194</v>
      </c>
      <c r="Z875" s="1026">
        <v>27</v>
      </c>
      <c r="AA875" s="1027"/>
      <c r="AB875" s="1028">
        <v>44</v>
      </c>
      <c r="AC875" s="1028">
        <v>37</v>
      </c>
      <c r="AD875" s="1028">
        <v>3</v>
      </c>
      <c r="AE875" s="1028">
        <v>46</v>
      </c>
      <c r="AF875" s="1029">
        <v>10</v>
      </c>
      <c r="AG875" s="1019">
        <v>40</v>
      </c>
      <c r="AH875" s="1048">
        <v>18</v>
      </c>
      <c r="AI875" s="337">
        <v>135</v>
      </c>
      <c r="AJ875" s="390">
        <f>SUM(AQ875:AU875)</f>
        <v>213</v>
      </c>
      <c r="AK875" s="327" t="s">
        <v>98</v>
      </c>
      <c r="AL875" s="328" t="s">
        <v>98</v>
      </c>
      <c r="AM875" s="329" t="s">
        <v>98</v>
      </c>
      <c r="AN875" s="330" t="s">
        <v>97</v>
      </c>
      <c r="AO875" s="328" t="s">
        <v>97</v>
      </c>
      <c r="AP875" s="329" t="s">
        <v>97</v>
      </c>
      <c r="AQ875" s="330">
        <v>6</v>
      </c>
      <c r="AR875" s="328">
        <v>2</v>
      </c>
      <c r="AS875" s="328">
        <v>54</v>
      </c>
      <c r="AT875" s="328">
        <v>151</v>
      </c>
      <c r="AU875" s="329"/>
      <c r="AV875" s="152">
        <f t="shared" si="279"/>
        <v>8</v>
      </c>
      <c r="AW875" s="167"/>
      <c r="AX875" s="167"/>
      <c r="AY875" s="167"/>
      <c r="AZ875" s="167"/>
      <c r="BA875" s="167">
        <v>5</v>
      </c>
      <c r="BB875" s="167"/>
      <c r="BC875" s="167">
        <v>1</v>
      </c>
      <c r="BD875" s="167">
        <v>2</v>
      </c>
      <c r="BE875" s="130"/>
    </row>
    <row r="876" spans="1:57" ht="32.25" thickBot="1" x14ac:dyDescent="0.3">
      <c r="A876" s="1401"/>
      <c r="B876" s="1625"/>
      <c r="C876" s="1648"/>
      <c r="D876" s="711" t="s">
        <v>491</v>
      </c>
      <c r="E876" s="1302"/>
      <c r="F876" s="1305"/>
      <c r="G876" s="848">
        <f t="shared" si="275"/>
        <v>0</v>
      </c>
      <c r="H876" s="414">
        <f t="shared" si="277"/>
        <v>0</v>
      </c>
      <c r="I876" s="92"/>
      <c r="J876" s="92"/>
      <c r="K876" s="92"/>
      <c r="L876" s="101"/>
      <c r="M876" s="210">
        <f t="shared" si="278"/>
        <v>0</v>
      </c>
      <c r="N876" s="1039"/>
      <c r="O876" s="1039"/>
      <c r="P876" s="1039"/>
      <c r="Q876" s="1039"/>
      <c r="R876" s="1040"/>
      <c r="S876" s="1052"/>
      <c r="T876" s="1052"/>
      <c r="U876" s="1052"/>
      <c r="V876" s="1039"/>
      <c r="W876" s="1039"/>
      <c r="X876" s="1040"/>
      <c r="Y876" s="1038"/>
      <c r="Z876" s="1040"/>
      <c r="AA876" s="1049"/>
      <c r="AB876" s="839"/>
      <c r="AC876" s="839"/>
      <c r="AD876" s="839"/>
      <c r="AE876" s="839"/>
      <c r="AF876" s="840"/>
      <c r="AG876" s="1049"/>
      <c r="AH876" s="1050"/>
      <c r="AI876" s="832"/>
      <c r="AJ876" s="170">
        <f>SUM(AQ876:AU876)</f>
        <v>0</v>
      </c>
      <c r="AK876" s="345" t="s">
        <v>97</v>
      </c>
      <c r="AL876" s="97" t="s">
        <v>97</v>
      </c>
      <c r="AM876" s="98" t="s">
        <v>97</v>
      </c>
      <c r="AN876" s="99" t="s">
        <v>97</v>
      </c>
      <c r="AO876" s="97" t="s">
        <v>98</v>
      </c>
      <c r="AP876" s="98" t="s">
        <v>98</v>
      </c>
      <c r="AQ876" s="100"/>
      <c r="AR876" s="92"/>
      <c r="AS876" s="92"/>
      <c r="AT876" s="92"/>
      <c r="AU876" s="93"/>
      <c r="AV876" s="171">
        <f t="shared" si="279"/>
        <v>0</v>
      </c>
      <c r="AW876" s="128"/>
      <c r="AX876" s="128"/>
      <c r="AY876" s="128"/>
      <c r="AZ876" s="128"/>
      <c r="BA876" s="128"/>
      <c r="BB876" s="128"/>
      <c r="BC876" s="128"/>
      <c r="BD876" s="128"/>
      <c r="BE876" s="129"/>
    </row>
    <row r="877" spans="1:57" ht="32.25" thickBot="1" x14ac:dyDescent="0.3">
      <c r="A877" s="1401"/>
      <c r="B877" s="1621" t="s">
        <v>775</v>
      </c>
      <c r="C877" s="1646" t="s">
        <v>483</v>
      </c>
      <c r="D877" s="709" t="s">
        <v>485</v>
      </c>
      <c r="E877" s="1300">
        <v>76</v>
      </c>
      <c r="F877" s="1303">
        <f>E877-SUM(M877:M881)</f>
        <v>1</v>
      </c>
      <c r="G877" s="841">
        <f t="shared" si="275"/>
        <v>0</v>
      </c>
      <c r="H877" s="411">
        <f t="shared" si="277"/>
        <v>0</v>
      </c>
      <c r="I877" s="72"/>
      <c r="J877" s="72"/>
      <c r="K877" s="72"/>
      <c r="L877" s="75"/>
      <c r="M877" s="199">
        <f t="shared" si="278"/>
        <v>0</v>
      </c>
      <c r="N877" s="1020"/>
      <c r="O877" s="1020"/>
      <c r="P877" s="1020"/>
      <c r="Q877" s="1020"/>
      <c r="R877" s="1024"/>
      <c r="S877" s="1051"/>
      <c r="T877" s="1051"/>
      <c r="U877" s="1051"/>
      <c r="V877" s="1020"/>
      <c r="W877" s="1020"/>
      <c r="X877" s="1024"/>
      <c r="Y877" s="1022"/>
      <c r="Z877" s="1024"/>
      <c r="AA877" s="1045"/>
      <c r="AB877" s="835"/>
      <c r="AC877" s="835"/>
      <c r="AD877" s="835"/>
      <c r="AE877" s="835"/>
      <c r="AF877" s="836"/>
      <c r="AG877" s="1045"/>
      <c r="AH877" s="1046"/>
      <c r="AI877" s="143"/>
      <c r="AJ877" s="151">
        <f>SUM(AN877:AP877)</f>
        <v>0</v>
      </c>
      <c r="AK877" s="76" t="s">
        <v>97</v>
      </c>
      <c r="AL877" s="77" t="s">
        <v>97</v>
      </c>
      <c r="AM877" s="78" t="s">
        <v>97</v>
      </c>
      <c r="AN877" s="74"/>
      <c r="AO877" s="72"/>
      <c r="AP877" s="73"/>
      <c r="AQ877" s="79" t="s">
        <v>97</v>
      </c>
      <c r="AR877" s="77" t="s">
        <v>97</v>
      </c>
      <c r="AS877" s="77" t="s">
        <v>97</v>
      </c>
      <c r="AT877" s="77" t="s">
        <v>97</v>
      </c>
      <c r="AU877" s="78" t="s">
        <v>97</v>
      </c>
      <c r="AV877" s="152">
        <f t="shared" si="279"/>
        <v>0</v>
      </c>
      <c r="AW877" s="120"/>
      <c r="AX877" s="120"/>
      <c r="AY877" s="120"/>
      <c r="AZ877" s="120"/>
      <c r="BA877" s="120"/>
      <c r="BB877" s="120"/>
      <c r="BC877" s="120"/>
      <c r="BD877" s="120"/>
      <c r="BE877" s="121"/>
    </row>
    <row r="878" spans="1:57" ht="48" thickBot="1" x14ac:dyDescent="0.3">
      <c r="A878" s="1401"/>
      <c r="B878" s="1623"/>
      <c r="C878" s="1647"/>
      <c r="D878" s="710" t="s">
        <v>490</v>
      </c>
      <c r="E878" s="1301"/>
      <c r="F878" s="1304"/>
      <c r="G878" s="843">
        <f t="shared" si="275"/>
        <v>0</v>
      </c>
      <c r="H878" s="412">
        <f t="shared" si="277"/>
        <v>0</v>
      </c>
      <c r="I878" s="319"/>
      <c r="J878" s="319"/>
      <c r="K878" s="319"/>
      <c r="L878" s="338"/>
      <c r="M878" s="750">
        <f t="shared" si="278"/>
        <v>0</v>
      </c>
      <c r="N878" s="1030"/>
      <c r="O878" s="1030"/>
      <c r="P878" s="1030"/>
      <c r="Q878" s="1030"/>
      <c r="R878" s="1034"/>
      <c r="S878" s="1025"/>
      <c r="T878" s="1025"/>
      <c r="U878" s="1025"/>
      <c r="V878" s="1044"/>
      <c r="W878" s="1044"/>
      <c r="X878" s="1026"/>
      <c r="Y878" s="1047"/>
      <c r="Z878" s="1026"/>
      <c r="AA878" s="1027"/>
      <c r="AB878" s="1028"/>
      <c r="AC878" s="1028"/>
      <c r="AD878" s="1028"/>
      <c r="AE878" s="1028"/>
      <c r="AF878" s="1029"/>
      <c r="AG878" s="1019"/>
      <c r="AH878" s="1048"/>
      <c r="AI878" s="337"/>
      <c r="AJ878" s="390">
        <f>SUM(AN878:AP878)</f>
        <v>0</v>
      </c>
      <c r="AK878" s="327" t="s">
        <v>98</v>
      </c>
      <c r="AL878" s="328" t="s">
        <v>98</v>
      </c>
      <c r="AM878" s="329" t="s">
        <v>98</v>
      </c>
      <c r="AN878" s="330"/>
      <c r="AO878" s="328"/>
      <c r="AP878" s="329"/>
      <c r="AQ878" s="330" t="s">
        <v>97</v>
      </c>
      <c r="AR878" s="328" t="s">
        <v>97</v>
      </c>
      <c r="AS878" s="328" t="s">
        <v>97</v>
      </c>
      <c r="AT878" s="328" t="s">
        <v>97</v>
      </c>
      <c r="AU878" s="329" t="s">
        <v>97</v>
      </c>
      <c r="AV878" s="152">
        <f t="shared" si="279"/>
        <v>0</v>
      </c>
      <c r="AW878" s="167"/>
      <c r="AX878" s="167"/>
      <c r="AY878" s="167"/>
      <c r="AZ878" s="167"/>
      <c r="BA878" s="167"/>
      <c r="BB878" s="167"/>
      <c r="BC878" s="167"/>
      <c r="BD878" s="167"/>
      <c r="BE878" s="130"/>
    </row>
    <row r="879" spans="1:57" ht="32.25" thickBot="1" x14ac:dyDescent="0.3">
      <c r="A879" s="1401"/>
      <c r="B879" s="1623"/>
      <c r="C879" s="1647"/>
      <c r="D879" s="710" t="s">
        <v>486</v>
      </c>
      <c r="E879" s="1301"/>
      <c r="F879" s="1304"/>
      <c r="G879" s="843">
        <f t="shared" si="275"/>
        <v>0</v>
      </c>
      <c r="H879" s="412">
        <f t="shared" si="277"/>
        <v>0</v>
      </c>
      <c r="I879" s="319"/>
      <c r="J879" s="319"/>
      <c r="K879" s="319"/>
      <c r="L879" s="338"/>
      <c r="M879" s="750">
        <f t="shared" si="278"/>
        <v>0</v>
      </c>
      <c r="N879" s="1030"/>
      <c r="O879" s="1030"/>
      <c r="P879" s="1030"/>
      <c r="Q879" s="1030"/>
      <c r="R879" s="1034"/>
      <c r="S879" s="1025"/>
      <c r="T879" s="1025"/>
      <c r="U879" s="1025"/>
      <c r="V879" s="1044"/>
      <c r="W879" s="1044"/>
      <c r="X879" s="1026"/>
      <c r="Y879" s="1047"/>
      <c r="Z879" s="1026"/>
      <c r="AA879" s="1027"/>
      <c r="AB879" s="1028"/>
      <c r="AC879" s="1028"/>
      <c r="AD879" s="1028"/>
      <c r="AE879" s="1028"/>
      <c r="AF879" s="1029"/>
      <c r="AG879" s="1019"/>
      <c r="AH879" s="1048"/>
      <c r="AI879" s="337"/>
      <c r="AJ879" s="390">
        <f>SUM(AK879:AM879)</f>
        <v>0</v>
      </c>
      <c r="AK879" s="327"/>
      <c r="AL879" s="328"/>
      <c r="AM879" s="329"/>
      <c r="AN879" s="330" t="s">
        <v>97</v>
      </c>
      <c r="AO879" s="328" t="s">
        <v>97</v>
      </c>
      <c r="AP879" s="329" t="s">
        <v>97</v>
      </c>
      <c r="AQ879" s="330" t="s">
        <v>97</v>
      </c>
      <c r="AR879" s="328" t="s">
        <v>97</v>
      </c>
      <c r="AS879" s="328" t="s">
        <v>97</v>
      </c>
      <c r="AT879" s="328" t="s">
        <v>97</v>
      </c>
      <c r="AU879" s="329" t="s">
        <v>97</v>
      </c>
      <c r="AV879" s="152">
        <f t="shared" si="279"/>
        <v>0</v>
      </c>
      <c r="AW879" s="167"/>
      <c r="AX879" s="167"/>
      <c r="AY879" s="167"/>
      <c r="AZ879" s="167"/>
      <c r="BA879" s="167"/>
      <c r="BB879" s="167"/>
      <c r="BC879" s="167"/>
      <c r="BD879" s="167"/>
      <c r="BE879" s="130"/>
    </row>
    <row r="880" spans="1:57" ht="32.25" thickBot="1" x14ac:dyDescent="0.3">
      <c r="A880" s="1401"/>
      <c r="B880" s="1623"/>
      <c r="C880" s="1647"/>
      <c r="D880" s="710" t="s">
        <v>15</v>
      </c>
      <c r="E880" s="1301"/>
      <c r="F880" s="1304"/>
      <c r="G880" s="843">
        <f t="shared" si="275"/>
        <v>79</v>
      </c>
      <c r="H880" s="412">
        <f t="shared" si="277"/>
        <v>0</v>
      </c>
      <c r="I880" s="319"/>
      <c r="J880" s="319"/>
      <c r="K880" s="319"/>
      <c r="L880" s="338"/>
      <c r="M880" s="750">
        <v>75</v>
      </c>
      <c r="N880" s="1030"/>
      <c r="O880" s="1030"/>
      <c r="P880" s="1030"/>
      <c r="Q880" s="1030"/>
      <c r="R880" s="1034">
        <v>75</v>
      </c>
      <c r="S880" s="1025"/>
      <c r="T880" s="1025"/>
      <c r="U880" s="1025"/>
      <c r="V880" s="1044">
        <v>71</v>
      </c>
      <c r="W880" s="1044">
        <v>4</v>
      </c>
      <c r="X880" s="1026"/>
      <c r="Y880" s="1047">
        <v>67</v>
      </c>
      <c r="Z880" s="1026">
        <v>8</v>
      </c>
      <c r="AA880" s="1027"/>
      <c r="AB880" s="1028">
        <v>27</v>
      </c>
      <c r="AC880" s="1028">
        <v>24</v>
      </c>
      <c r="AD880" s="1028">
        <v>10</v>
      </c>
      <c r="AE880" s="1028">
        <v>56</v>
      </c>
      <c r="AF880" s="1029"/>
      <c r="AG880" s="1019">
        <v>41.4</v>
      </c>
      <c r="AH880" s="1048">
        <v>15</v>
      </c>
      <c r="AI880" s="337">
        <v>96.9</v>
      </c>
      <c r="AJ880" s="390">
        <f>SUM(AQ880:AU880)</f>
        <v>76</v>
      </c>
      <c r="AK880" s="327" t="s">
        <v>98</v>
      </c>
      <c r="AL880" s="328" t="s">
        <v>98</v>
      </c>
      <c r="AM880" s="329" t="s">
        <v>98</v>
      </c>
      <c r="AN880" s="330" t="s">
        <v>97</v>
      </c>
      <c r="AO880" s="328" t="s">
        <v>97</v>
      </c>
      <c r="AP880" s="329" t="s">
        <v>97</v>
      </c>
      <c r="AQ880" s="330">
        <v>1</v>
      </c>
      <c r="AR880" s="328">
        <v>3</v>
      </c>
      <c r="AS880" s="328">
        <v>18</v>
      </c>
      <c r="AT880" s="328">
        <v>41</v>
      </c>
      <c r="AU880" s="329">
        <v>13</v>
      </c>
      <c r="AV880" s="152">
        <f t="shared" si="279"/>
        <v>4</v>
      </c>
      <c r="AW880" s="167"/>
      <c r="AX880" s="167"/>
      <c r="AY880" s="167"/>
      <c r="AZ880" s="167">
        <v>1</v>
      </c>
      <c r="BA880" s="167">
        <v>1</v>
      </c>
      <c r="BB880" s="167"/>
      <c r="BC880" s="167">
        <v>1</v>
      </c>
      <c r="BD880" s="167"/>
      <c r="BE880" s="130">
        <v>1</v>
      </c>
    </row>
    <row r="881" spans="1:57" ht="32.25" thickBot="1" x14ac:dyDescent="0.3">
      <c r="A881" s="1401"/>
      <c r="B881" s="1625"/>
      <c r="C881" s="1648"/>
      <c r="D881" s="711" t="s">
        <v>491</v>
      </c>
      <c r="E881" s="1302"/>
      <c r="F881" s="1305"/>
      <c r="G881" s="848">
        <f t="shared" si="275"/>
        <v>0</v>
      </c>
      <c r="H881" s="414">
        <f t="shared" si="277"/>
        <v>0</v>
      </c>
      <c r="I881" s="92"/>
      <c r="J881" s="92"/>
      <c r="K881" s="92"/>
      <c r="L881" s="101"/>
      <c r="M881" s="210">
        <f t="shared" si="278"/>
        <v>0</v>
      </c>
      <c r="N881" s="1039"/>
      <c r="O881" s="1039"/>
      <c r="P881" s="1039"/>
      <c r="Q881" s="1039"/>
      <c r="R881" s="1040"/>
      <c r="S881" s="1052"/>
      <c r="T881" s="1052"/>
      <c r="U881" s="1052"/>
      <c r="V881" s="1039"/>
      <c r="W881" s="1039"/>
      <c r="X881" s="1040"/>
      <c r="Y881" s="1038"/>
      <c r="Z881" s="1040"/>
      <c r="AA881" s="1049"/>
      <c r="AB881" s="839"/>
      <c r="AC881" s="839"/>
      <c r="AD881" s="839"/>
      <c r="AE881" s="839"/>
      <c r="AF881" s="840"/>
      <c r="AG881" s="1049"/>
      <c r="AH881" s="1050"/>
      <c r="AI881" s="832"/>
      <c r="AJ881" s="170">
        <f>SUM(AQ881:AU881)</f>
        <v>0</v>
      </c>
      <c r="AK881" s="345" t="s">
        <v>97</v>
      </c>
      <c r="AL881" s="97" t="s">
        <v>97</v>
      </c>
      <c r="AM881" s="98" t="s">
        <v>97</v>
      </c>
      <c r="AN881" s="99" t="s">
        <v>97</v>
      </c>
      <c r="AO881" s="97" t="s">
        <v>98</v>
      </c>
      <c r="AP881" s="98" t="s">
        <v>98</v>
      </c>
      <c r="AQ881" s="100"/>
      <c r="AR881" s="92"/>
      <c r="AS881" s="92"/>
      <c r="AT881" s="92"/>
      <c r="AU881" s="93"/>
      <c r="AV881" s="171">
        <f t="shared" si="279"/>
        <v>0</v>
      </c>
      <c r="AW881" s="128"/>
      <c r="AX881" s="128"/>
      <c r="AY881" s="128"/>
      <c r="AZ881" s="128"/>
      <c r="BA881" s="128"/>
      <c r="BB881" s="128"/>
      <c r="BC881" s="128"/>
      <c r="BD881" s="128"/>
      <c r="BE881" s="129"/>
    </row>
    <row r="882" spans="1:57" ht="31.15" customHeight="1" thickBot="1" x14ac:dyDescent="0.3">
      <c r="A882" s="1401"/>
      <c r="B882" s="1621" t="s">
        <v>327</v>
      </c>
      <c r="C882" s="1646" t="s">
        <v>481</v>
      </c>
      <c r="D882" s="709" t="s">
        <v>485</v>
      </c>
      <c r="E882" s="1300">
        <v>23</v>
      </c>
      <c r="F882" s="1303">
        <f>E882-SUM(M882:M886)</f>
        <v>-1</v>
      </c>
      <c r="G882" s="841">
        <f t="shared" si="275"/>
        <v>6</v>
      </c>
      <c r="H882" s="411">
        <f t="shared" si="277"/>
        <v>0</v>
      </c>
      <c r="I882" s="72"/>
      <c r="J882" s="72"/>
      <c r="K882" s="72"/>
      <c r="L882" s="75"/>
      <c r="M882" s="590">
        <f t="shared" si="278"/>
        <v>6</v>
      </c>
      <c r="N882" s="1044"/>
      <c r="O882" s="1044"/>
      <c r="P882" s="1044"/>
      <c r="Q882" s="1044"/>
      <c r="R882" s="1026">
        <v>6</v>
      </c>
      <c r="S882" s="1051"/>
      <c r="T882" s="1051"/>
      <c r="U882" s="1051"/>
      <c r="V882" s="1020">
        <v>6</v>
      </c>
      <c r="W882" s="1020"/>
      <c r="X882" s="1024"/>
      <c r="Y882" s="1022">
        <v>6</v>
      </c>
      <c r="Z882" s="1024"/>
      <c r="AA882" s="1045"/>
      <c r="AB882" s="835">
        <v>1</v>
      </c>
      <c r="AC882" s="72">
        <v>1</v>
      </c>
      <c r="AD882" s="835"/>
      <c r="AE882" s="835">
        <v>5</v>
      </c>
      <c r="AF882" s="836"/>
      <c r="AG882" s="1045">
        <v>46</v>
      </c>
      <c r="AH882" s="1046">
        <v>24</v>
      </c>
      <c r="AI882" s="143">
        <v>11</v>
      </c>
      <c r="AJ882" s="151">
        <f>SUM(AN882:AP882)</f>
        <v>6</v>
      </c>
      <c r="AK882" s="76" t="s">
        <v>97</v>
      </c>
      <c r="AL882" s="77" t="s">
        <v>97</v>
      </c>
      <c r="AM882" s="78" t="s">
        <v>97</v>
      </c>
      <c r="AN882" s="74"/>
      <c r="AO882" s="72">
        <v>6</v>
      </c>
      <c r="AP882" s="73"/>
      <c r="AQ882" s="79" t="s">
        <v>97</v>
      </c>
      <c r="AR882" s="77" t="s">
        <v>97</v>
      </c>
      <c r="AS882" s="77" t="s">
        <v>97</v>
      </c>
      <c r="AT882" s="77" t="s">
        <v>97</v>
      </c>
      <c r="AU882" s="78" t="s">
        <v>97</v>
      </c>
      <c r="AV882" s="152">
        <f t="shared" si="279"/>
        <v>0</v>
      </c>
      <c r="AW882" s="120"/>
      <c r="AX882" s="120"/>
      <c r="AY882" s="120"/>
      <c r="AZ882" s="120"/>
      <c r="BA882" s="120"/>
      <c r="BB882" s="120"/>
      <c r="BC882" s="120"/>
      <c r="BD882" s="120"/>
      <c r="BE882" s="121"/>
    </row>
    <row r="883" spans="1:57" ht="48" thickBot="1" x14ac:dyDescent="0.3">
      <c r="A883" s="1401"/>
      <c r="B883" s="1623"/>
      <c r="C883" s="1647"/>
      <c r="D883" s="710" t="s">
        <v>490</v>
      </c>
      <c r="E883" s="1301"/>
      <c r="F883" s="1304"/>
      <c r="G883" s="843">
        <f t="shared" si="275"/>
        <v>0</v>
      </c>
      <c r="H883" s="412">
        <f t="shared" si="277"/>
        <v>0</v>
      </c>
      <c r="I883" s="319"/>
      <c r="J883" s="319"/>
      <c r="K883" s="319"/>
      <c r="L883" s="338"/>
      <c r="M883" s="750">
        <f t="shared" si="278"/>
        <v>0</v>
      </c>
      <c r="N883" s="1030"/>
      <c r="O883" s="1030"/>
      <c r="P883" s="1030"/>
      <c r="Q883" s="1030"/>
      <c r="R883" s="1034"/>
      <c r="S883" s="1025"/>
      <c r="T883" s="1025"/>
      <c r="U883" s="1025"/>
      <c r="V883" s="1044"/>
      <c r="W883" s="1044"/>
      <c r="X883" s="1026"/>
      <c r="Y883" s="1047"/>
      <c r="Z883" s="1026"/>
      <c r="AA883" s="1027"/>
      <c r="AB883" s="1028"/>
      <c r="AC883" s="1028"/>
      <c r="AD883" s="1028"/>
      <c r="AE883" s="1028"/>
      <c r="AF883" s="1029"/>
      <c r="AG883" s="1019"/>
      <c r="AH883" s="1048"/>
      <c r="AI883" s="337"/>
      <c r="AJ883" s="390">
        <f>SUM(AN883:AP883)</f>
        <v>0</v>
      </c>
      <c r="AK883" s="327" t="s">
        <v>98</v>
      </c>
      <c r="AL883" s="328" t="s">
        <v>98</v>
      </c>
      <c r="AM883" s="329" t="s">
        <v>98</v>
      </c>
      <c r="AN883" s="330"/>
      <c r="AO883" s="328"/>
      <c r="AP883" s="329"/>
      <c r="AQ883" s="330" t="s">
        <v>97</v>
      </c>
      <c r="AR883" s="328" t="s">
        <v>97</v>
      </c>
      <c r="AS883" s="328" t="s">
        <v>97</v>
      </c>
      <c r="AT883" s="328" t="s">
        <v>97</v>
      </c>
      <c r="AU883" s="329" t="s">
        <v>97</v>
      </c>
      <c r="AV883" s="152">
        <f t="shared" si="279"/>
        <v>0</v>
      </c>
      <c r="AW883" s="167"/>
      <c r="AX883" s="167"/>
      <c r="AY883" s="167"/>
      <c r="AZ883" s="167"/>
      <c r="BA883" s="167"/>
      <c r="BB883" s="167"/>
      <c r="BC883" s="167"/>
      <c r="BD883" s="167"/>
      <c r="BE883" s="130"/>
    </row>
    <row r="884" spans="1:57" ht="32.25" thickBot="1" x14ac:dyDescent="0.3">
      <c r="A884" s="1401"/>
      <c r="B884" s="1623"/>
      <c r="C884" s="1647"/>
      <c r="D884" s="710" t="s">
        <v>486</v>
      </c>
      <c r="E884" s="1301"/>
      <c r="F884" s="1304"/>
      <c r="G884" s="843">
        <f t="shared" si="275"/>
        <v>0</v>
      </c>
      <c r="H884" s="412">
        <f t="shared" si="277"/>
        <v>0</v>
      </c>
      <c r="I884" s="319"/>
      <c r="J884" s="319"/>
      <c r="K884" s="319"/>
      <c r="L884" s="338"/>
      <c r="M884" s="750">
        <f t="shared" si="278"/>
        <v>0</v>
      </c>
      <c r="N884" s="1030"/>
      <c r="O884" s="1030"/>
      <c r="P884" s="1030"/>
      <c r="Q884" s="1030"/>
      <c r="R884" s="1034"/>
      <c r="S884" s="1025"/>
      <c r="T884" s="1025"/>
      <c r="U884" s="1025"/>
      <c r="V884" s="1044"/>
      <c r="W884" s="1044"/>
      <c r="X884" s="1026"/>
      <c r="Y884" s="1047"/>
      <c r="Z884" s="1026"/>
      <c r="AA884" s="1027"/>
      <c r="AB884" s="1028"/>
      <c r="AC884" s="1028"/>
      <c r="AD884" s="1028"/>
      <c r="AE884" s="1028"/>
      <c r="AF884" s="1029"/>
      <c r="AG884" s="1019"/>
      <c r="AH884" s="1048"/>
      <c r="AI884" s="337"/>
      <c r="AJ884" s="390">
        <f>SUM(AK884:AM884)</f>
        <v>0</v>
      </c>
      <c r="AK884" s="327"/>
      <c r="AL884" s="328"/>
      <c r="AM884" s="329"/>
      <c r="AN884" s="330" t="s">
        <v>97</v>
      </c>
      <c r="AO884" s="328" t="s">
        <v>97</v>
      </c>
      <c r="AP884" s="329" t="s">
        <v>97</v>
      </c>
      <c r="AQ884" s="330" t="s">
        <v>97</v>
      </c>
      <c r="AR884" s="328" t="s">
        <v>97</v>
      </c>
      <c r="AS884" s="328" t="s">
        <v>97</v>
      </c>
      <c r="AT884" s="328" t="s">
        <v>97</v>
      </c>
      <c r="AU884" s="329" t="s">
        <v>97</v>
      </c>
      <c r="AV884" s="152">
        <f t="shared" si="279"/>
        <v>0</v>
      </c>
      <c r="AW884" s="167"/>
      <c r="AX884" s="167"/>
      <c r="AY884" s="167"/>
      <c r="AZ884" s="167"/>
      <c r="BA884" s="167"/>
      <c r="BB884" s="167"/>
      <c r="BC884" s="167"/>
      <c r="BD884" s="167"/>
      <c r="BE884" s="130"/>
    </row>
    <row r="885" spans="1:57" ht="32.25" thickBot="1" x14ac:dyDescent="0.3">
      <c r="A885" s="1401"/>
      <c r="B885" s="1623"/>
      <c r="C885" s="1647"/>
      <c r="D885" s="710" t="s">
        <v>15</v>
      </c>
      <c r="E885" s="1301"/>
      <c r="F885" s="1304"/>
      <c r="G885" s="843">
        <f t="shared" si="275"/>
        <v>18</v>
      </c>
      <c r="H885" s="412">
        <f t="shared" si="277"/>
        <v>0</v>
      </c>
      <c r="I885" s="319"/>
      <c r="J885" s="319"/>
      <c r="K885" s="319"/>
      <c r="L885" s="338"/>
      <c r="M885" s="750">
        <f t="shared" si="278"/>
        <v>18</v>
      </c>
      <c r="N885" s="1030"/>
      <c r="O885" s="1030"/>
      <c r="P885" s="1030"/>
      <c r="Q885" s="1030"/>
      <c r="R885" s="1034">
        <v>18</v>
      </c>
      <c r="S885" s="1025"/>
      <c r="T885" s="1025"/>
      <c r="U885" s="1025"/>
      <c r="V885" s="1044">
        <v>18</v>
      </c>
      <c r="W885" s="1044"/>
      <c r="X885" s="1026"/>
      <c r="Y885" s="1047">
        <v>15</v>
      </c>
      <c r="Z885" s="1026">
        <v>3</v>
      </c>
      <c r="AA885" s="1027"/>
      <c r="AB885" s="1028">
        <v>11</v>
      </c>
      <c r="AC885" s="1028">
        <v>11</v>
      </c>
      <c r="AD885" s="1028"/>
      <c r="AE885" s="1028">
        <v>12</v>
      </c>
      <c r="AF885" s="1029">
        <v>5</v>
      </c>
      <c r="AG885" s="1019">
        <v>46</v>
      </c>
      <c r="AH885" s="1048">
        <v>22</v>
      </c>
      <c r="AI885" s="337">
        <v>88</v>
      </c>
      <c r="AJ885" s="390">
        <f>SUM(AQ885:AU885)</f>
        <v>18</v>
      </c>
      <c r="AK885" s="327" t="s">
        <v>98</v>
      </c>
      <c r="AL885" s="328" t="s">
        <v>98</v>
      </c>
      <c r="AM885" s="329" t="s">
        <v>98</v>
      </c>
      <c r="AN885" s="330" t="s">
        <v>97</v>
      </c>
      <c r="AO885" s="328" t="s">
        <v>97</v>
      </c>
      <c r="AP885" s="329" t="s">
        <v>97</v>
      </c>
      <c r="AQ885" s="330">
        <v>4</v>
      </c>
      <c r="AR885" s="328">
        <v>1</v>
      </c>
      <c r="AS885" s="328">
        <v>13</v>
      </c>
      <c r="AT885" s="328"/>
      <c r="AU885" s="329"/>
      <c r="AV885" s="152">
        <f t="shared" si="279"/>
        <v>0</v>
      </c>
      <c r="AW885" s="167"/>
      <c r="AX885" s="167"/>
      <c r="AY885" s="167"/>
      <c r="AZ885" s="167"/>
      <c r="BA885" s="167"/>
      <c r="BB885" s="167"/>
      <c r="BC885" s="167"/>
      <c r="BD885" s="167"/>
      <c r="BE885" s="130"/>
    </row>
    <row r="886" spans="1:57" ht="32.25" thickBot="1" x14ac:dyDescent="0.3">
      <c r="A886" s="1401"/>
      <c r="B886" s="1625"/>
      <c r="C886" s="1648"/>
      <c r="D886" s="711" t="s">
        <v>491</v>
      </c>
      <c r="E886" s="1302"/>
      <c r="F886" s="1305"/>
      <c r="G886" s="848">
        <f t="shared" si="275"/>
        <v>0</v>
      </c>
      <c r="H886" s="414">
        <f t="shared" si="277"/>
        <v>0</v>
      </c>
      <c r="I886" s="92"/>
      <c r="J886" s="92"/>
      <c r="K886" s="92"/>
      <c r="L886" s="101"/>
      <c r="M886" s="210">
        <f t="shared" si="278"/>
        <v>0</v>
      </c>
      <c r="N886" s="1039"/>
      <c r="O886" s="1039"/>
      <c r="P886" s="1039"/>
      <c r="Q886" s="1039"/>
      <c r="R886" s="1040"/>
      <c r="S886" s="1052"/>
      <c r="T886" s="1052"/>
      <c r="U886" s="1052"/>
      <c r="V886" s="1039"/>
      <c r="W886" s="1039"/>
      <c r="X886" s="1040"/>
      <c r="Y886" s="1038"/>
      <c r="Z886" s="1040"/>
      <c r="AA886" s="1049"/>
      <c r="AB886" s="839"/>
      <c r="AC886" s="839"/>
      <c r="AD886" s="839"/>
      <c r="AE886" s="839"/>
      <c r="AF886" s="840"/>
      <c r="AG886" s="1049"/>
      <c r="AH886" s="1050"/>
      <c r="AI886" s="832"/>
      <c r="AJ886" s="170">
        <f>SUM(AQ886:AU886)</f>
        <v>0</v>
      </c>
      <c r="AK886" s="345" t="s">
        <v>97</v>
      </c>
      <c r="AL886" s="97" t="s">
        <v>97</v>
      </c>
      <c r="AM886" s="98" t="s">
        <v>97</v>
      </c>
      <c r="AN886" s="99" t="s">
        <v>97</v>
      </c>
      <c r="AO886" s="97" t="s">
        <v>98</v>
      </c>
      <c r="AP886" s="98" t="s">
        <v>98</v>
      </c>
      <c r="AQ886" s="100"/>
      <c r="AR886" s="92"/>
      <c r="AS886" s="92"/>
      <c r="AT886" s="92"/>
      <c r="AU886" s="93"/>
      <c r="AV886" s="171">
        <f t="shared" si="279"/>
        <v>0</v>
      </c>
      <c r="AW886" s="128"/>
      <c r="AX886" s="128"/>
      <c r="AY886" s="128"/>
      <c r="AZ886" s="128"/>
      <c r="BA886" s="128"/>
      <c r="BB886" s="128"/>
      <c r="BC886" s="128"/>
      <c r="BD886" s="128"/>
      <c r="BE886" s="129"/>
    </row>
    <row r="887" spans="1:57" ht="32.25" thickBot="1" x14ac:dyDescent="0.3">
      <c r="A887" s="1401"/>
      <c r="B887" s="1621" t="s">
        <v>776</v>
      </c>
      <c r="C887" s="1646" t="s">
        <v>441</v>
      </c>
      <c r="D887" s="709" t="s">
        <v>485</v>
      </c>
      <c r="E887" s="1300">
        <v>16</v>
      </c>
      <c r="F887" s="1303">
        <f>E887-SUM(M887:M891)</f>
        <v>-1</v>
      </c>
      <c r="G887" s="841">
        <f t="shared" si="275"/>
        <v>0</v>
      </c>
      <c r="H887" s="411">
        <f t="shared" si="277"/>
        <v>0</v>
      </c>
      <c r="I887" s="72"/>
      <c r="J887" s="72"/>
      <c r="K887" s="72"/>
      <c r="L887" s="75"/>
      <c r="M887" s="199">
        <f t="shared" si="278"/>
        <v>0</v>
      </c>
      <c r="N887" s="1020"/>
      <c r="O887" s="1020"/>
      <c r="P887" s="1020"/>
      <c r="Q887" s="1020"/>
      <c r="R887" s="1024"/>
      <c r="S887" s="1051"/>
      <c r="T887" s="1051"/>
      <c r="U887" s="1051"/>
      <c r="V887" s="1020"/>
      <c r="W887" s="1020"/>
      <c r="X887" s="1024"/>
      <c r="Y887" s="1022"/>
      <c r="Z887" s="1024"/>
      <c r="AA887" s="1045"/>
      <c r="AB887" s="835"/>
      <c r="AC887" s="835"/>
      <c r="AD887" s="835"/>
      <c r="AE887" s="835"/>
      <c r="AF887" s="836"/>
      <c r="AG887" s="1045"/>
      <c r="AH887" s="1046"/>
      <c r="AI887" s="143"/>
      <c r="AJ887" s="151">
        <f>SUM(AN887:AP887)</f>
        <v>0</v>
      </c>
      <c r="AK887" s="76" t="s">
        <v>97</v>
      </c>
      <c r="AL887" s="77" t="s">
        <v>97</v>
      </c>
      <c r="AM887" s="78" t="s">
        <v>97</v>
      </c>
      <c r="AN887" s="74"/>
      <c r="AO887" s="72"/>
      <c r="AP887" s="73"/>
      <c r="AQ887" s="79" t="s">
        <v>97</v>
      </c>
      <c r="AR887" s="77" t="s">
        <v>97</v>
      </c>
      <c r="AS887" s="77" t="s">
        <v>97</v>
      </c>
      <c r="AT887" s="77" t="s">
        <v>97</v>
      </c>
      <c r="AU887" s="78" t="s">
        <v>97</v>
      </c>
      <c r="AV887" s="152">
        <f t="shared" si="279"/>
        <v>0</v>
      </c>
      <c r="AW887" s="120"/>
      <c r="AX887" s="120"/>
      <c r="AY887" s="120"/>
      <c r="AZ887" s="120"/>
      <c r="BA887" s="120"/>
      <c r="BB887" s="120"/>
      <c r="BC887" s="120"/>
      <c r="BD887" s="120"/>
      <c r="BE887" s="121"/>
    </row>
    <row r="888" spans="1:57" ht="48" thickBot="1" x14ac:dyDescent="0.3">
      <c r="A888" s="1401"/>
      <c r="B888" s="1623"/>
      <c r="C888" s="1647"/>
      <c r="D888" s="710" t="s">
        <v>490</v>
      </c>
      <c r="E888" s="1301"/>
      <c r="F888" s="1304"/>
      <c r="G888" s="843">
        <f t="shared" si="275"/>
        <v>0</v>
      </c>
      <c r="H888" s="412">
        <f t="shared" si="277"/>
        <v>0</v>
      </c>
      <c r="I888" s="319"/>
      <c r="J888" s="319"/>
      <c r="K888" s="319"/>
      <c r="L888" s="338"/>
      <c r="M888" s="750">
        <f t="shared" si="278"/>
        <v>0</v>
      </c>
      <c r="N888" s="1030"/>
      <c r="O888" s="1030"/>
      <c r="P888" s="1030"/>
      <c r="Q888" s="1030"/>
      <c r="R888" s="1034"/>
      <c r="S888" s="1025"/>
      <c r="T888" s="1025"/>
      <c r="U888" s="1025"/>
      <c r="V888" s="1044"/>
      <c r="W888" s="1044"/>
      <c r="X888" s="1026"/>
      <c r="Y888" s="1047"/>
      <c r="Z888" s="1026"/>
      <c r="AA888" s="1027"/>
      <c r="AB888" s="1028"/>
      <c r="AC888" s="1028"/>
      <c r="AD888" s="1028"/>
      <c r="AE888" s="1028"/>
      <c r="AF888" s="1029"/>
      <c r="AG888" s="1019"/>
      <c r="AH888" s="1048"/>
      <c r="AI888" s="337"/>
      <c r="AJ888" s="390">
        <f>SUM(AN888:AP888)</f>
        <v>0</v>
      </c>
      <c r="AK888" s="327" t="s">
        <v>98</v>
      </c>
      <c r="AL888" s="328" t="s">
        <v>98</v>
      </c>
      <c r="AM888" s="329" t="s">
        <v>98</v>
      </c>
      <c r="AN888" s="330"/>
      <c r="AO888" s="328"/>
      <c r="AP888" s="329"/>
      <c r="AQ888" s="330" t="s">
        <v>97</v>
      </c>
      <c r="AR888" s="328" t="s">
        <v>97</v>
      </c>
      <c r="AS888" s="328" t="s">
        <v>97</v>
      </c>
      <c r="AT888" s="328" t="s">
        <v>97</v>
      </c>
      <c r="AU888" s="329" t="s">
        <v>97</v>
      </c>
      <c r="AV888" s="152">
        <f t="shared" si="279"/>
        <v>0</v>
      </c>
      <c r="AW888" s="167"/>
      <c r="AX888" s="167"/>
      <c r="AY888" s="167"/>
      <c r="AZ888" s="167"/>
      <c r="BA888" s="167"/>
      <c r="BB888" s="167"/>
      <c r="BC888" s="167"/>
      <c r="BD888" s="167"/>
      <c r="BE888" s="130"/>
    </row>
    <row r="889" spans="1:57" ht="32.25" thickBot="1" x14ac:dyDescent="0.3">
      <c r="A889" s="1401"/>
      <c r="B889" s="1623"/>
      <c r="C889" s="1647"/>
      <c r="D889" s="710" t="s">
        <v>486</v>
      </c>
      <c r="E889" s="1301"/>
      <c r="F889" s="1304"/>
      <c r="G889" s="843">
        <f t="shared" si="275"/>
        <v>0</v>
      </c>
      <c r="H889" s="412">
        <f t="shared" si="277"/>
        <v>0</v>
      </c>
      <c r="I889" s="319"/>
      <c r="J889" s="319"/>
      <c r="K889" s="319"/>
      <c r="L889" s="338"/>
      <c r="M889" s="750">
        <f t="shared" si="278"/>
        <v>0</v>
      </c>
      <c r="N889" s="1030"/>
      <c r="O889" s="1030"/>
      <c r="P889" s="1030"/>
      <c r="Q889" s="1030"/>
      <c r="R889" s="1034"/>
      <c r="S889" s="1025"/>
      <c r="T889" s="1025"/>
      <c r="U889" s="1025"/>
      <c r="V889" s="1044"/>
      <c r="W889" s="1044"/>
      <c r="X889" s="1026"/>
      <c r="Y889" s="1047"/>
      <c r="Z889" s="1026"/>
      <c r="AA889" s="1027"/>
      <c r="AB889" s="1028"/>
      <c r="AC889" s="1028"/>
      <c r="AD889" s="1028"/>
      <c r="AE889" s="1028"/>
      <c r="AF889" s="1029"/>
      <c r="AG889" s="1019"/>
      <c r="AH889" s="1048"/>
      <c r="AI889" s="337"/>
      <c r="AJ889" s="390">
        <f>SUM(AK889:AM889)</f>
        <v>0</v>
      </c>
      <c r="AK889" s="327"/>
      <c r="AL889" s="328"/>
      <c r="AM889" s="329"/>
      <c r="AN889" s="330" t="s">
        <v>97</v>
      </c>
      <c r="AO889" s="328" t="s">
        <v>97</v>
      </c>
      <c r="AP889" s="329" t="s">
        <v>97</v>
      </c>
      <c r="AQ889" s="330" t="s">
        <v>97</v>
      </c>
      <c r="AR889" s="328" t="s">
        <v>97</v>
      </c>
      <c r="AS889" s="328" t="s">
        <v>97</v>
      </c>
      <c r="AT889" s="328" t="s">
        <v>97</v>
      </c>
      <c r="AU889" s="329" t="s">
        <v>97</v>
      </c>
      <c r="AV889" s="152">
        <f t="shared" si="279"/>
        <v>0</v>
      </c>
      <c r="AW889" s="167"/>
      <c r="AX889" s="167"/>
      <c r="AY889" s="167"/>
      <c r="AZ889" s="167"/>
      <c r="BA889" s="167"/>
      <c r="BB889" s="167"/>
      <c r="BC889" s="167"/>
      <c r="BD889" s="167"/>
      <c r="BE889" s="130"/>
    </row>
    <row r="890" spans="1:57" ht="32.25" thickBot="1" x14ac:dyDescent="0.3">
      <c r="A890" s="1401"/>
      <c r="B890" s="1623"/>
      <c r="C890" s="1647"/>
      <c r="D890" s="710" t="s">
        <v>15</v>
      </c>
      <c r="E890" s="1301"/>
      <c r="F890" s="1304"/>
      <c r="G890" s="843">
        <f t="shared" si="275"/>
        <v>19</v>
      </c>
      <c r="H890" s="412">
        <f t="shared" si="277"/>
        <v>0</v>
      </c>
      <c r="I890" s="319"/>
      <c r="J890" s="319"/>
      <c r="K890" s="319"/>
      <c r="L890" s="338"/>
      <c r="M890" s="750">
        <f t="shared" si="278"/>
        <v>17</v>
      </c>
      <c r="N890" s="1030"/>
      <c r="O890" s="1030"/>
      <c r="P890" s="1030"/>
      <c r="Q890" s="1030"/>
      <c r="R890" s="1034">
        <v>17</v>
      </c>
      <c r="S890" s="1025">
        <v>1</v>
      </c>
      <c r="T890" s="1025"/>
      <c r="U890" s="1025"/>
      <c r="V890" s="1044">
        <v>16</v>
      </c>
      <c r="W890" s="1044"/>
      <c r="X890" s="1026"/>
      <c r="Y890" s="1047">
        <v>16</v>
      </c>
      <c r="Z890" s="1026">
        <v>1</v>
      </c>
      <c r="AA890" s="1027"/>
      <c r="AB890" s="1028">
        <v>4</v>
      </c>
      <c r="AC890" s="1028">
        <v>4</v>
      </c>
      <c r="AD890" s="1028">
        <v>1</v>
      </c>
      <c r="AE890" s="1028">
        <v>7</v>
      </c>
      <c r="AF890" s="1029">
        <v>1</v>
      </c>
      <c r="AG890" s="1019">
        <v>40</v>
      </c>
      <c r="AH890" s="1048">
        <v>18</v>
      </c>
      <c r="AI890" s="337">
        <v>98</v>
      </c>
      <c r="AJ890" s="390">
        <f>SUM(AQ890:AU890)</f>
        <v>17</v>
      </c>
      <c r="AK890" s="327" t="s">
        <v>98</v>
      </c>
      <c r="AL890" s="328" t="s">
        <v>98</v>
      </c>
      <c r="AM890" s="329" t="s">
        <v>98</v>
      </c>
      <c r="AN890" s="330" t="s">
        <v>97</v>
      </c>
      <c r="AO890" s="328" t="s">
        <v>97</v>
      </c>
      <c r="AP890" s="329" t="s">
        <v>97</v>
      </c>
      <c r="AQ890" s="330"/>
      <c r="AR890" s="328"/>
      <c r="AS890" s="328">
        <v>16</v>
      </c>
      <c r="AT890" s="328">
        <v>1</v>
      </c>
      <c r="AU890" s="329"/>
      <c r="AV890" s="152">
        <f t="shared" si="279"/>
        <v>2</v>
      </c>
      <c r="AW890" s="167"/>
      <c r="AX890" s="167"/>
      <c r="AY890" s="167">
        <v>1</v>
      </c>
      <c r="AZ890" s="167"/>
      <c r="BA890" s="167">
        <v>1</v>
      </c>
      <c r="BB890" s="167"/>
      <c r="BC890" s="167"/>
      <c r="BD890" s="167"/>
      <c r="BE890" s="130"/>
    </row>
    <row r="891" spans="1:57" ht="32.25" thickBot="1" x14ac:dyDescent="0.3">
      <c r="A891" s="1401"/>
      <c r="B891" s="1625"/>
      <c r="C891" s="1648"/>
      <c r="D891" s="711" t="s">
        <v>491</v>
      </c>
      <c r="E891" s="1302"/>
      <c r="F891" s="1305"/>
      <c r="G891" s="848">
        <f t="shared" si="275"/>
        <v>0</v>
      </c>
      <c r="H891" s="414">
        <f t="shared" si="277"/>
        <v>0</v>
      </c>
      <c r="I891" s="92"/>
      <c r="J891" s="92"/>
      <c r="K891" s="92"/>
      <c r="L891" s="101"/>
      <c r="M891" s="210">
        <f t="shared" si="278"/>
        <v>0</v>
      </c>
      <c r="N891" s="1039"/>
      <c r="O891" s="1039"/>
      <c r="P891" s="1039"/>
      <c r="Q891" s="1039"/>
      <c r="R891" s="1040"/>
      <c r="S891" s="1052"/>
      <c r="T891" s="1052"/>
      <c r="U891" s="1052"/>
      <c r="V891" s="1039"/>
      <c r="W891" s="1039"/>
      <c r="X891" s="1040"/>
      <c r="Y891" s="1038"/>
      <c r="Z891" s="1040"/>
      <c r="AA891" s="1049"/>
      <c r="AB891" s="839"/>
      <c r="AC891" s="839"/>
      <c r="AD891" s="839"/>
      <c r="AE891" s="839"/>
      <c r="AF891" s="840"/>
      <c r="AG891" s="1049"/>
      <c r="AH891" s="1050"/>
      <c r="AI891" s="832"/>
      <c r="AJ891" s="170">
        <f>SUM(AQ891:AU891)</f>
        <v>0</v>
      </c>
      <c r="AK891" s="345" t="s">
        <v>97</v>
      </c>
      <c r="AL891" s="97" t="s">
        <v>97</v>
      </c>
      <c r="AM891" s="98" t="s">
        <v>97</v>
      </c>
      <c r="AN891" s="99" t="s">
        <v>97</v>
      </c>
      <c r="AO891" s="97" t="s">
        <v>98</v>
      </c>
      <c r="AP891" s="98" t="s">
        <v>98</v>
      </c>
      <c r="AQ891" s="100"/>
      <c r="AR891" s="92"/>
      <c r="AS891" s="92"/>
      <c r="AT891" s="92"/>
      <c r="AU891" s="93"/>
      <c r="AV891" s="171">
        <f t="shared" si="279"/>
        <v>0</v>
      </c>
      <c r="AW891" s="128"/>
      <c r="AX891" s="128"/>
      <c r="AY891" s="128"/>
      <c r="AZ891" s="128"/>
      <c r="BA891" s="128"/>
      <c r="BB891" s="128"/>
      <c r="BC891" s="128"/>
      <c r="BD891" s="128"/>
      <c r="BE891" s="129"/>
    </row>
    <row r="892" spans="1:57" ht="32.25" thickBot="1" x14ac:dyDescent="0.3">
      <c r="A892" s="1401"/>
      <c r="B892" s="1621" t="s">
        <v>586</v>
      </c>
      <c r="C892" s="1646" t="s">
        <v>442</v>
      </c>
      <c r="D892" s="709" t="s">
        <v>485</v>
      </c>
      <c r="E892" s="1300">
        <v>20</v>
      </c>
      <c r="F892" s="1303">
        <f>E892-SUM(M892:M896)</f>
        <v>5</v>
      </c>
      <c r="G892" s="841">
        <f t="shared" si="275"/>
        <v>0</v>
      </c>
      <c r="H892" s="411">
        <f t="shared" si="277"/>
        <v>0</v>
      </c>
      <c r="I892" s="72"/>
      <c r="J892" s="72"/>
      <c r="K892" s="72"/>
      <c r="L892" s="75"/>
      <c r="M892" s="199">
        <f t="shared" si="278"/>
        <v>0</v>
      </c>
      <c r="N892" s="1020"/>
      <c r="O892" s="1020"/>
      <c r="P892" s="1020"/>
      <c r="Q892" s="1020"/>
      <c r="R892" s="1024"/>
      <c r="S892" s="1051"/>
      <c r="T892" s="1051"/>
      <c r="U892" s="1051"/>
      <c r="V892" s="1020"/>
      <c r="W892" s="1020"/>
      <c r="X892" s="1024"/>
      <c r="Y892" s="1022"/>
      <c r="Z892" s="1024"/>
      <c r="AA892" s="1045"/>
      <c r="AB892" s="835"/>
      <c r="AC892" s="835"/>
      <c r="AD892" s="835"/>
      <c r="AE892" s="835"/>
      <c r="AF892" s="836"/>
      <c r="AG892" s="1045"/>
      <c r="AH892" s="1046"/>
      <c r="AI892" s="143"/>
      <c r="AJ892" s="151">
        <f>SUM(AN892:AP892)</f>
        <v>0</v>
      </c>
      <c r="AK892" s="76" t="s">
        <v>97</v>
      </c>
      <c r="AL892" s="77" t="s">
        <v>97</v>
      </c>
      <c r="AM892" s="78" t="s">
        <v>97</v>
      </c>
      <c r="AN892" s="74"/>
      <c r="AO892" s="72"/>
      <c r="AP892" s="73"/>
      <c r="AQ892" s="79" t="s">
        <v>97</v>
      </c>
      <c r="AR892" s="77" t="s">
        <v>97</v>
      </c>
      <c r="AS892" s="77" t="s">
        <v>97</v>
      </c>
      <c r="AT892" s="77" t="s">
        <v>97</v>
      </c>
      <c r="AU892" s="78" t="s">
        <v>97</v>
      </c>
      <c r="AV892" s="152">
        <f t="shared" si="279"/>
        <v>0</v>
      </c>
      <c r="AW892" s="120"/>
      <c r="AX892" s="120"/>
      <c r="AY892" s="120"/>
      <c r="AZ892" s="120"/>
      <c r="BA892" s="120"/>
      <c r="BB892" s="120"/>
      <c r="BC892" s="120"/>
      <c r="BD892" s="120"/>
      <c r="BE892" s="121"/>
    </row>
    <row r="893" spans="1:57" ht="48" thickBot="1" x14ac:dyDescent="0.3">
      <c r="A893" s="1401"/>
      <c r="B893" s="1623"/>
      <c r="C893" s="1647"/>
      <c r="D893" s="710" t="s">
        <v>490</v>
      </c>
      <c r="E893" s="1301"/>
      <c r="F893" s="1304"/>
      <c r="G893" s="843">
        <f t="shared" si="275"/>
        <v>0</v>
      </c>
      <c r="H893" s="412">
        <f t="shared" si="277"/>
        <v>0</v>
      </c>
      <c r="I893" s="319"/>
      <c r="J893" s="319"/>
      <c r="K893" s="319"/>
      <c r="L893" s="338"/>
      <c r="M893" s="750">
        <f t="shared" si="278"/>
        <v>0</v>
      </c>
      <c r="N893" s="1030"/>
      <c r="O893" s="1030"/>
      <c r="P893" s="1030"/>
      <c r="Q893" s="1030"/>
      <c r="R893" s="1034"/>
      <c r="S893" s="1025"/>
      <c r="T893" s="1025"/>
      <c r="U893" s="1025"/>
      <c r="V893" s="1044"/>
      <c r="W893" s="1044"/>
      <c r="X893" s="1026"/>
      <c r="Y893" s="1047"/>
      <c r="Z893" s="1026"/>
      <c r="AA893" s="1027"/>
      <c r="AB893" s="1028"/>
      <c r="AC893" s="1028"/>
      <c r="AD893" s="1028"/>
      <c r="AE893" s="1028"/>
      <c r="AF893" s="1029"/>
      <c r="AG893" s="1019"/>
      <c r="AH893" s="1048"/>
      <c r="AI893" s="337"/>
      <c r="AJ893" s="390">
        <f>SUM(AN893:AP893)</f>
        <v>0</v>
      </c>
      <c r="AK893" s="327" t="s">
        <v>98</v>
      </c>
      <c r="AL893" s="328" t="s">
        <v>98</v>
      </c>
      <c r="AM893" s="329" t="s">
        <v>98</v>
      </c>
      <c r="AN893" s="330"/>
      <c r="AO893" s="328"/>
      <c r="AP893" s="329"/>
      <c r="AQ893" s="330" t="s">
        <v>97</v>
      </c>
      <c r="AR893" s="328" t="s">
        <v>97</v>
      </c>
      <c r="AS893" s="328" t="s">
        <v>97</v>
      </c>
      <c r="AT893" s="328" t="s">
        <v>97</v>
      </c>
      <c r="AU893" s="329" t="s">
        <v>97</v>
      </c>
      <c r="AV893" s="152">
        <f t="shared" si="279"/>
        <v>0</v>
      </c>
      <c r="AW893" s="167"/>
      <c r="AX893" s="167"/>
      <c r="AY893" s="167"/>
      <c r="AZ893" s="167"/>
      <c r="BA893" s="167"/>
      <c r="BB893" s="167"/>
      <c r="BC893" s="167"/>
      <c r="BD893" s="167"/>
      <c r="BE893" s="130"/>
    </row>
    <row r="894" spans="1:57" ht="32.25" thickBot="1" x14ac:dyDescent="0.3">
      <c r="A894" s="1401"/>
      <c r="B894" s="1623"/>
      <c r="C894" s="1647"/>
      <c r="D894" s="710" t="s">
        <v>486</v>
      </c>
      <c r="E894" s="1301"/>
      <c r="F894" s="1304"/>
      <c r="G894" s="843">
        <f t="shared" si="275"/>
        <v>0</v>
      </c>
      <c r="H894" s="412">
        <f t="shared" si="277"/>
        <v>0</v>
      </c>
      <c r="I894" s="319"/>
      <c r="J894" s="319"/>
      <c r="K894" s="319"/>
      <c r="L894" s="338"/>
      <c r="M894" s="750">
        <f t="shared" si="278"/>
        <v>0</v>
      </c>
      <c r="N894" s="1030"/>
      <c r="O894" s="1030"/>
      <c r="P894" s="1030"/>
      <c r="Q894" s="1030"/>
      <c r="R894" s="1034"/>
      <c r="S894" s="1025"/>
      <c r="T894" s="1025"/>
      <c r="U894" s="1025"/>
      <c r="V894" s="1044"/>
      <c r="W894" s="1044"/>
      <c r="X894" s="1026"/>
      <c r="Y894" s="1047"/>
      <c r="Z894" s="1026"/>
      <c r="AA894" s="1027"/>
      <c r="AB894" s="1028"/>
      <c r="AC894" s="1028"/>
      <c r="AD894" s="1028"/>
      <c r="AE894" s="1028"/>
      <c r="AF894" s="1029"/>
      <c r="AG894" s="1019"/>
      <c r="AH894" s="1048"/>
      <c r="AI894" s="337"/>
      <c r="AJ894" s="390">
        <f>SUM(AK894:AM894)</f>
        <v>0</v>
      </c>
      <c r="AK894" s="327"/>
      <c r="AL894" s="328"/>
      <c r="AM894" s="329"/>
      <c r="AN894" s="330" t="s">
        <v>97</v>
      </c>
      <c r="AO894" s="328" t="s">
        <v>97</v>
      </c>
      <c r="AP894" s="329" t="s">
        <v>97</v>
      </c>
      <c r="AQ894" s="330" t="s">
        <v>97</v>
      </c>
      <c r="AR894" s="328" t="s">
        <v>97</v>
      </c>
      <c r="AS894" s="328" t="s">
        <v>97</v>
      </c>
      <c r="AT894" s="328" t="s">
        <v>97</v>
      </c>
      <c r="AU894" s="329" t="s">
        <v>97</v>
      </c>
      <c r="AV894" s="152">
        <f t="shared" si="279"/>
        <v>0</v>
      </c>
      <c r="AW894" s="167"/>
      <c r="AX894" s="167"/>
      <c r="AY894" s="167"/>
      <c r="AZ894" s="167"/>
      <c r="BA894" s="167"/>
      <c r="BB894" s="167"/>
      <c r="BC894" s="167"/>
      <c r="BD894" s="167"/>
      <c r="BE894" s="130"/>
    </row>
    <row r="895" spans="1:57" ht="32.25" thickBot="1" x14ac:dyDescent="0.3">
      <c r="A895" s="1401"/>
      <c r="B895" s="1623"/>
      <c r="C895" s="1647"/>
      <c r="D895" s="710" t="s">
        <v>15</v>
      </c>
      <c r="E895" s="1301"/>
      <c r="F895" s="1304"/>
      <c r="G895" s="843">
        <f t="shared" si="275"/>
        <v>15</v>
      </c>
      <c r="H895" s="412">
        <f t="shared" si="277"/>
        <v>0</v>
      </c>
      <c r="I895" s="319"/>
      <c r="J895" s="319"/>
      <c r="K895" s="319"/>
      <c r="L895" s="338"/>
      <c r="M895" s="750">
        <f t="shared" si="278"/>
        <v>15</v>
      </c>
      <c r="N895" s="1030"/>
      <c r="O895" s="1030"/>
      <c r="P895" s="1030"/>
      <c r="Q895" s="1030"/>
      <c r="R895" s="1034">
        <v>15</v>
      </c>
      <c r="S895" s="1025">
        <v>2</v>
      </c>
      <c r="T895" s="1025"/>
      <c r="U895" s="1025"/>
      <c r="V895" s="1044">
        <v>13</v>
      </c>
      <c r="W895" s="1044"/>
      <c r="X895" s="1026"/>
      <c r="Y895" s="1047">
        <v>13</v>
      </c>
      <c r="Z895" s="1026">
        <v>2</v>
      </c>
      <c r="AA895" s="1027"/>
      <c r="AB895" s="1028">
        <v>5</v>
      </c>
      <c r="AC895" s="1028">
        <v>5</v>
      </c>
      <c r="AD895" s="1028"/>
      <c r="AE895" s="1028">
        <v>5</v>
      </c>
      <c r="AF895" s="1029">
        <v>3</v>
      </c>
      <c r="AG895" s="1019">
        <v>38</v>
      </c>
      <c r="AH895" s="1048">
        <v>22</v>
      </c>
      <c r="AI895" s="337">
        <v>130</v>
      </c>
      <c r="AJ895" s="390">
        <f>SUM(AQ895:AU895)</f>
        <v>15</v>
      </c>
      <c r="AK895" s="327" t="s">
        <v>98</v>
      </c>
      <c r="AL895" s="328" t="s">
        <v>98</v>
      </c>
      <c r="AM895" s="329" t="s">
        <v>98</v>
      </c>
      <c r="AN895" s="330" t="s">
        <v>97</v>
      </c>
      <c r="AO895" s="328" t="s">
        <v>97</v>
      </c>
      <c r="AP895" s="329" t="s">
        <v>97</v>
      </c>
      <c r="AQ895" s="330"/>
      <c r="AR895" s="328">
        <v>1</v>
      </c>
      <c r="AS895" s="328">
        <v>8</v>
      </c>
      <c r="AT895" s="328">
        <v>3</v>
      </c>
      <c r="AU895" s="329">
        <v>3</v>
      </c>
      <c r="AV895" s="152">
        <f t="shared" si="279"/>
        <v>0</v>
      </c>
      <c r="AW895" s="167"/>
      <c r="AX895" s="167"/>
      <c r="AY895" s="167"/>
      <c r="AZ895" s="167"/>
      <c r="BA895" s="167"/>
      <c r="BB895" s="167"/>
      <c r="BC895" s="167"/>
      <c r="BD895" s="167"/>
      <c r="BE895" s="130"/>
    </row>
    <row r="896" spans="1:57" ht="32.25" thickBot="1" x14ac:dyDescent="0.3">
      <c r="A896" s="1401"/>
      <c r="B896" s="1625"/>
      <c r="C896" s="1648"/>
      <c r="D896" s="711" t="s">
        <v>491</v>
      </c>
      <c r="E896" s="1302"/>
      <c r="F896" s="1305"/>
      <c r="G896" s="848">
        <f t="shared" si="275"/>
        <v>0</v>
      </c>
      <c r="H896" s="414">
        <f t="shared" si="277"/>
        <v>0</v>
      </c>
      <c r="I896" s="92"/>
      <c r="J896" s="92"/>
      <c r="K896" s="92"/>
      <c r="L896" s="101"/>
      <c r="M896" s="210">
        <f t="shared" si="278"/>
        <v>0</v>
      </c>
      <c r="N896" s="1039"/>
      <c r="O896" s="1039"/>
      <c r="P896" s="1039"/>
      <c r="Q896" s="1039"/>
      <c r="R896" s="1040"/>
      <c r="S896" s="1052"/>
      <c r="T896" s="1052"/>
      <c r="U896" s="1052"/>
      <c r="V896" s="1039"/>
      <c r="W896" s="1039"/>
      <c r="X896" s="1040"/>
      <c r="Y896" s="1038"/>
      <c r="Z896" s="1040"/>
      <c r="AA896" s="1049"/>
      <c r="AB896" s="839"/>
      <c r="AC896" s="839"/>
      <c r="AD896" s="839"/>
      <c r="AE896" s="839"/>
      <c r="AF896" s="840"/>
      <c r="AG896" s="1049"/>
      <c r="AH896" s="1050"/>
      <c r="AI896" s="832"/>
      <c r="AJ896" s="170">
        <f>SUM(AQ896:AU896)</f>
        <v>0</v>
      </c>
      <c r="AK896" s="345" t="s">
        <v>97</v>
      </c>
      <c r="AL896" s="97" t="s">
        <v>97</v>
      </c>
      <c r="AM896" s="98" t="s">
        <v>97</v>
      </c>
      <c r="AN896" s="99" t="s">
        <v>97</v>
      </c>
      <c r="AO896" s="97" t="s">
        <v>98</v>
      </c>
      <c r="AP896" s="98" t="s">
        <v>98</v>
      </c>
      <c r="AQ896" s="100"/>
      <c r="AR896" s="92"/>
      <c r="AS896" s="92"/>
      <c r="AT896" s="92"/>
      <c r="AU896" s="93"/>
      <c r="AV896" s="171">
        <f t="shared" si="279"/>
        <v>0</v>
      </c>
      <c r="AW896" s="128"/>
      <c r="AX896" s="128"/>
      <c r="AY896" s="128"/>
      <c r="AZ896" s="128"/>
      <c r="BA896" s="128"/>
      <c r="BB896" s="128"/>
      <c r="BC896" s="128"/>
      <c r="BD896" s="128"/>
      <c r="BE896" s="129"/>
    </row>
    <row r="897" spans="1:57" ht="31.15" customHeight="1" thickBot="1" x14ac:dyDescent="0.3">
      <c r="A897" s="1401"/>
      <c r="B897" s="1621" t="s">
        <v>777</v>
      </c>
      <c r="C897" s="1646" t="s">
        <v>443</v>
      </c>
      <c r="D897" s="709" t="s">
        <v>485</v>
      </c>
      <c r="E897" s="1300">
        <v>25</v>
      </c>
      <c r="F897" s="1303">
        <f>E897-SUM(M897:M901)</f>
        <v>9</v>
      </c>
      <c r="G897" s="841">
        <f t="shared" si="275"/>
        <v>0</v>
      </c>
      <c r="H897" s="411">
        <f t="shared" si="277"/>
        <v>0</v>
      </c>
      <c r="I897" s="72"/>
      <c r="J897" s="72"/>
      <c r="K897" s="72"/>
      <c r="L897" s="75"/>
      <c r="M897" s="199">
        <f t="shared" si="278"/>
        <v>0</v>
      </c>
      <c r="N897" s="1020"/>
      <c r="O897" s="1020"/>
      <c r="P897" s="1020"/>
      <c r="Q897" s="1020"/>
      <c r="R897" s="1024"/>
      <c r="S897" s="1051"/>
      <c r="T897" s="1051"/>
      <c r="U897" s="1051"/>
      <c r="V897" s="1020"/>
      <c r="W897" s="1020"/>
      <c r="X897" s="1024"/>
      <c r="Y897" s="1022"/>
      <c r="Z897" s="1024"/>
      <c r="AA897" s="1045"/>
      <c r="AB897" s="835"/>
      <c r="AC897" s="835"/>
      <c r="AD897" s="835"/>
      <c r="AE897" s="835"/>
      <c r="AF897" s="836"/>
      <c r="AG897" s="1045"/>
      <c r="AH897" s="1046"/>
      <c r="AI897" s="143"/>
      <c r="AJ897" s="151">
        <f>SUM(AN897:AP897)</f>
        <v>0</v>
      </c>
      <c r="AK897" s="76" t="s">
        <v>97</v>
      </c>
      <c r="AL897" s="77" t="s">
        <v>97</v>
      </c>
      <c r="AM897" s="78" t="s">
        <v>97</v>
      </c>
      <c r="AN897" s="74"/>
      <c r="AO897" s="72"/>
      <c r="AP897" s="73"/>
      <c r="AQ897" s="79" t="s">
        <v>97</v>
      </c>
      <c r="AR897" s="77" t="s">
        <v>97</v>
      </c>
      <c r="AS897" s="77" t="s">
        <v>97</v>
      </c>
      <c r="AT897" s="77" t="s">
        <v>97</v>
      </c>
      <c r="AU897" s="78" t="s">
        <v>97</v>
      </c>
      <c r="AV897" s="152">
        <f t="shared" si="279"/>
        <v>0</v>
      </c>
      <c r="AW897" s="120"/>
      <c r="AX897" s="120"/>
      <c r="AY897" s="120"/>
      <c r="AZ897" s="120"/>
      <c r="BA897" s="120"/>
      <c r="BB897" s="120"/>
      <c r="BC897" s="120"/>
      <c r="BD897" s="120"/>
      <c r="BE897" s="121"/>
    </row>
    <row r="898" spans="1:57" ht="48" thickBot="1" x14ac:dyDescent="0.3">
      <c r="A898" s="1401"/>
      <c r="B898" s="1623"/>
      <c r="C898" s="1647"/>
      <c r="D898" s="710" t="s">
        <v>490</v>
      </c>
      <c r="E898" s="1301"/>
      <c r="F898" s="1304"/>
      <c r="G898" s="843">
        <f t="shared" si="275"/>
        <v>0</v>
      </c>
      <c r="H898" s="412">
        <f t="shared" si="277"/>
        <v>0</v>
      </c>
      <c r="I898" s="319"/>
      <c r="J898" s="319"/>
      <c r="K898" s="319"/>
      <c r="L898" s="338"/>
      <c r="M898" s="750">
        <f t="shared" si="278"/>
        <v>0</v>
      </c>
      <c r="N898" s="1030"/>
      <c r="O898" s="1030"/>
      <c r="P898" s="1030"/>
      <c r="Q898" s="1030"/>
      <c r="R898" s="1034"/>
      <c r="S898" s="1025"/>
      <c r="T898" s="1025"/>
      <c r="U898" s="1025"/>
      <c r="V898" s="1044"/>
      <c r="W898" s="1044"/>
      <c r="X898" s="1026"/>
      <c r="Y898" s="1047"/>
      <c r="Z898" s="1026"/>
      <c r="AA898" s="1027"/>
      <c r="AB898" s="1028"/>
      <c r="AC898" s="1028"/>
      <c r="AD898" s="1028"/>
      <c r="AE898" s="1028"/>
      <c r="AF898" s="1029"/>
      <c r="AG898" s="1019"/>
      <c r="AH898" s="1048"/>
      <c r="AI898" s="337"/>
      <c r="AJ898" s="390">
        <f>SUM(AN898:AP898)</f>
        <v>0</v>
      </c>
      <c r="AK898" s="327" t="s">
        <v>98</v>
      </c>
      <c r="AL898" s="328" t="s">
        <v>98</v>
      </c>
      <c r="AM898" s="329" t="s">
        <v>98</v>
      </c>
      <c r="AN898" s="330"/>
      <c r="AO898" s="328"/>
      <c r="AP898" s="329"/>
      <c r="AQ898" s="330" t="s">
        <v>97</v>
      </c>
      <c r="AR898" s="328" t="s">
        <v>97</v>
      </c>
      <c r="AS898" s="328" t="s">
        <v>97</v>
      </c>
      <c r="AT898" s="328" t="s">
        <v>97</v>
      </c>
      <c r="AU898" s="329" t="s">
        <v>97</v>
      </c>
      <c r="AV898" s="152">
        <f t="shared" si="279"/>
        <v>0</v>
      </c>
      <c r="AW898" s="167"/>
      <c r="AX898" s="167"/>
      <c r="AY898" s="167"/>
      <c r="AZ898" s="167"/>
      <c r="BA898" s="167"/>
      <c r="BB898" s="167"/>
      <c r="BC898" s="167"/>
      <c r="BD898" s="167"/>
      <c r="BE898" s="130"/>
    </row>
    <row r="899" spans="1:57" ht="32.25" thickBot="1" x14ac:dyDescent="0.3">
      <c r="A899" s="1401"/>
      <c r="B899" s="1623"/>
      <c r="C899" s="1647"/>
      <c r="D899" s="710" t="s">
        <v>486</v>
      </c>
      <c r="E899" s="1301"/>
      <c r="F899" s="1304"/>
      <c r="G899" s="843">
        <f t="shared" si="275"/>
        <v>0</v>
      </c>
      <c r="H899" s="412">
        <f t="shared" si="277"/>
        <v>0</v>
      </c>
      <c r="I899" s="319"/>
      <c r="J899" s="319"/>
      <c r="K899" s="319"/>
      <c r="L899" s="338"/>
      <c r="M899" s="750">
        <f t="shared" si="278"/>
        <v>0</v>
      </c>
      <c r="N899" s="1030"/>
      <c r="O899" s="1030"/>
      <c r="P899" s="1030"/>
      <c r="Q899" s="1030"/>
      <c r="R899" s="1034"/>
      <c r="S899" s="1025"/>
      <c r="T899" s="1025"/>
      <c r="U899" s="1025"/>
      <c r="V899" s="1044"/>
      <c r="W899" s="1044"/>
      <c r="X899" s="1026"/>
      <c r="Y899" s="1047"/>
      <c r="Z899" s="1026"/>
      <c r="AA899" s="1027"/>
      <c r="AB899" s="1028"/>
      <c r="AC899" s="1028"/>
      <c r="AD899" s="1028"/>
      <c r="AE899" s="1028"/>
      <c r="AF899" s="1029"/>
      <c r="AG899" s="1019"/>
      <c r="AH899" s="1048"/>
      <c r="AI899" s="337"/>
      <c r="AJ899" s="390">
        <f>SUM(AK899:AM899)</f>
        <v>0</v>
      </c>
      <c r="AK899" s="327"/>
      <c r="AL899" s="328"/>
      <c r="AM899" s="329"/>
      <c r="AN899" s="330" t="s">
        <v>97</v>
      </c>
      <c r="AO899" s="328" t="s">
        <v>97</v>
      </c>
      <c r="AP899" s="329" t="s">
        <v>97</v>
      </c>
      <c r="AQ899" s="330" t="s">
        <v>97</v>
      </c>
      <c r="AR899" s="328" t="s">
        <v>97</v>
      </c>
      <c r="AS899" s="328" t="s">
        <v>97</v>
      </c>
      <c r="AT899" s="328" t="s">
        <v>97</v>
      </c>
      <c r="AU899" s="329" t="s">
        <v>97</v>
      </c>
      <c r="AV899" s="152">
        <f t="shared" si="279"/>
        <v>0</v>
      </c>
      <c r="AW899" s="167"/>
      <c r="AX899" s="167"/>
      <c r="AY899" s="167"/>
      <c r="AZ899" s="167"/>
      <c r="BA899" s="167"/>
      <c r="BB899" s="167"/>
      <c r="BC899" s="167"/>
      <c r="BD899" s="167"/>
      <c r="BE899" s="130"/>
    </row>
    <row r="900" spans="1:57" ht="32.25" thickBot="1" x14ac:dyDescent="0.3">
      <c r="A900" s="1401"/>
      <c r="B900" s="1623"/>
      <c r="C900" s="1647"/>
      <c r="D900" s="710" t="s">
        <v>15</v>
      </c>
      <c r="E900" s="1301"/>
      <c r="F900" s="1304"/>
      <c r="G900" s="843">
        <f t="shared" si="275"/>
        <v>16</v>
      </c>
      <c r="H900" s="412">
        <f t="shared" si="277"/>
        <v>0</v>
      </c>
      <c r="I900" s="319"/>
      <c r="J900" s="319"/>
      <c r="K900" s="319"/>
      <c r="L900" s="338"/>
      <c r="M900" s="750">
        <f t="shared" si="278"/>
        <v>16</v>
      </c>
      <c r="N900" s="1030"/>
      <c r="O900" s="1030"/>
      <c r="P900" s="1030"/>
      <c r="Q900" s="1030"/>
      <c r="R900" s="1034">
        <v>16</v>
      </c>
      <c r="S900" s="1025">
        <v>2</v>
      </c>
      <c r="T900" s="1025"/>
      <c r="U900" s="1025"/>
      <c r="V900" s="1044">
        <v>14</v>
      </c>
      <c r="W900" s="1044"/>
      <c r="X900" s="1026"/>
      <c r="Y900" s="1047">
        <v>16</v>
      </c>
      <c r="Z900" s="1026"/>
      <c r="AA900" s="1027"/>
      <c r="AB900" s="1028">
        <v>7</v>
      </c>
      <c r="AC900" s="1028">
        <v>7</v>
      </c>
      <c r="AD900" s="1028">
        <v>3</v>
      </c>
      <c r="AE900" s="1028">
        <v>6</v>
      </c>
      <c r="AF900" s="1029"/>
      <c r="AG900" s="1019">
        <v>28</v>
      </c>
      <c r="AH900" s="1048">
        <v>15</v>
      </c>
      <c r="AI900" s="337">
        <v>109</v>
      </c>
      <c r="AJ900" s="390">
        <f>SUM(AQ900:AU900)</f>
        <v>16</v>
      </c>
      <c r="AK900" s="327" t="s">
        <v>98</v>
      </c>
      <c r="AL900" s="328" t="s">
        <v>98</v>
      </c>
      <c r="AM900" s="329" t="s">
        <v>98</v>
      </c>
      <c r="AN900" s="330" t="s">
        <v>97</v>
      </c>
      <c r="AO900" s="328" t="s">
        <v>97</v>
      </c>
      <c r="AP900" s="329" t="s">
        <v>97</v>
      </c>
      <c r="AQ900" s="330"/>
      <c r="AR900" s="328">
        <v>1</v>
      </c>
      <c r="AS900" s="328">
        <v>15</v>
      </c>
      <c r="AT900" s="328"/>
      <c r="AU900" s="329"/>
      <c r="AV900" s="152">
        <f t="shared" si="279"/>
        <v>0</v>
      </c>
      <c r="AW900" s="167"/>
      <c r="AX900" s="167"/>
      <c r="AY900" s="167"/>
      <c r="AZ900" s="167"/>
      <c r="BA900" s="167"/>
      <c r="BB900" s="167"/>
      <c r="BC900" s="167"/>
      <c r="BD900" s="167"/>
      <c r="BE900" s="130"/>
    </row>
    <row r="901" spans="1:57" ht="32.25" thickBot="1" x14ac:dyDescent="0.3">
      <c r="A901" s="1401"/>
      <c r="B901" s="1625"/>
      <c r="C901" s="1648"/>
      <c r="D901" s="711" t="s">
        <v>491</v>
      </c>
      <c r="E901" s="1302"/>
      <c r="F901" s="1305"/>
      <c r="G901" s="848">
        <f t="shared" si="275"/>
        <v>0</v>
      </c>
      <c r="H901" s="414">
        <f t="shared" si="277"/>
        <v>0</v>
      </c>
      <c r="I901" s="92"/>
      <c r="J901" s="92"/>
      <c r="K901" s="92"/>
      <c r="L901" s="101"/>
      <c r="M901" s="210">
        <f t="shared" si="278"/>
        <v>0</v>
      </c>
      <c r="N901" s="1039"/>
      <c r="O901" s="1039"/>
      <c r="P901" s="1039"/>
      <c r="Q901" s="1039"/>
      <c r="R901" s="1040"/>
      <c r="S901" s="1052"/>
      <c r="T901" s="1052"/>
      <c r="U901" s="1052"/>
      <c r="V901" s="1039"/>
      <c r="W901" s="1039"/>
      <c r="X901" s="1040"/>
      <c r="Y901" s="1038"/>
      <c r="Z901" s="1040"/>
      <c r="AA901" s="1049"/>
      <c r="AB901" s="839"/>
      <c r="AC901" s="839"/>
      <c r="AD901" s="839"/>
      <c r="AE901" s="839"/>
      <c r="AF901" s="840"/>
      <c r="AG901" s="1049"/>
      <c r="AH901" s="1050"/>
      <c r="AI901" s="832"/>
      <c r="AJ901" s="170">
        <f>SUM(AQ901:AU901)</f>
        <v>0</v>
      </c>
      <c r="AK901" s="345" t="s">
        <v>97</v>
      </c>
      <c r="AL901" s="97" t="s">
        <v>97</v>
      </c>
      <c r="AM901" s="98" t="s">
        <v>97</v>
      </c>
      <c r="AN901" s="99" t="s">
        <v>97</v>
      </c>
      <c r="AO901" s="97" t="s">
        <v>98</v>
      </c>
      <c r="AP901" s="98" t="s">
        <v>98</v>
      </c>
      <c r="AQ901" s="100"/>
      <c r="AR901" s="92"/>
      <c r="AS901" s="92"/>
      <c r="AT901" s="92"/>
      <c r="AU901" s="93"/>
      <c r="AV901" s="171">
        <f t="shared" si="279"/>
        <v>0</v>
      </c>
      <c r="AW901" s="128"/>
      <c r="AX901" s="128"/>
      <c r="AY901" s="128"/>
      <c r="AZ901" s="128"/>
      <c r="BA901" s="128"/>
      <c r="BB901" s="128"/>
      <c r="BC901" s="128"/>
      <c r="BD901" s="128"/>
      <c r="BE901" s="129"/>
    </row>
    <row r="902" spans="1:57" ht="31.15" customHeight="1" thickBot="1" x14ac:dyDescent="0.3">
      <c r="A902" s="1401"/>
      <c r="B902" s="1621" t="s">
        <v>238</v>
      </c>
      <c r="C902" s="1646" t="s">
        <v>444</v>
      </c>
      <c r="D902" s="709" t="s">
        <v>485</v>
      </c>
      <c r="E902" s="1300">
        <v>50</v>
      </c>
      <c r="F902" s="1303">
        <f>E902-SUM(M902:M906)</f>
        <v>12</v>
      </c>
      <c r="G902" s="841">
        <f t="shared" si="275"/>
        <v>0</v>
      </c>
      <c r="H902" s="411">
        <f t="shared" si="277"/>
        <v>0</v>
      </c>
      <c r="I902" s="72"/>
      <c r="J902" s="72"/>
      <c r="K902" s="72"/>
      <c r="L902" s="75"/>
      <c r="M902" s="199">
        <f t="shared" si="278"/>
        <v>0</v>
      </c>
      <c r="N902" s="1020"/>
      <c r="O902" s="1020"/>
      <c r="P902" s="1020"/>
      <c r="Q902" s="1020"/>
      <c r="R902" s="1024"/>
      <c r="S902" s="1051"/>
      <c r="T902" s="1051"/>
      <c r="U902" s="1051"/>
      <c r="V902" s="1020"/>
      <c r="W902" s="1020"/>
      <c r="X902" s="1024"/>
      <c r="Y902" s="1022"/>
      <c r="Z902" s="1024"/>
      <c r="AA902" s="1045"/>
      <c r="AB902" s="835"/>
      <c r="AC902" s="835"/>
      <c r="AD902" s="835"/>
      <c r="AE902" s="835"/>
      <c r="AF902" s="836"/>
      <c r="AG902" s="1045"/>
      <c r="AH902" s="1046"/>
      <c r="AI902" s="143"/>
      <c r="AJ902" s="151">
        <f>SUM(AN902:AP902)</f>
        <v>0</v>
      </c>
      <c r="AK902" s="76" t="s">
        <v>97</v>
      </c>
      <c r="AL902" s="77" t="s">
        <v>97</v>
      </c>
      <c r="AM902" s="78" t="s">
        <v>97</v>
      </c>
      <c r="AN902" s="74"/>
      <c r="AO902" s="72"/>
      <c r="AP902" s="73"/>
      <c r="AQ902" s="79" t="s">
        <v>97</v>
      </c>
      <c r="AR902" s="77" t="s">
        <v>97</v>
      </c>
      <c r="AS902" s="77" t="s">
        <v>97</v>
      </c>
      <c r="AT902" s="77" t="s">
        <v>97</v>
      </c>
      <c r="AU902" s="78" t="s">
        <v>97</v>
      </c>
      <c r="AV902" s="152">
        <f t="shared" si="279"/>
        <v>0</v>
      </c>
      <c r="AW902" s="120"/>
      <c r="AX902" s="120"/>
      <c r="AY902" s="120"/>
      <c r="AZ902" s="120"/>
      <c r="BA902" s="120"/>
      <c r="BB902" s="120"/>
      <c r="BC902" s="120"/>
      <c r="BD902" s="120"/>
      <c r="BE902" s="121"/>
    </row>
    <row r="903" spans="1:57" ht="48" thickBot="1" x14ac:dyDescent="0.3">
      <c r="A903" s="1401"/>
      <c r="B903" s="1623"/>
      <c r="C903" s="1647"/>
      <c r="D903" s="710" t="s">
        <v>490</v>
      </c>
      <c r="E903" s="1301"/>
      <c r="F903" s="1304"/>
      <c r="G903" s="843">
        <f t="shared" si="275"/>
        <v>0</v>
      </c>
      <c r="H903" s="412">
        <f t="shared" si="277"/>
        <v>0</v>
      </c>
      <c r="I903" s="319"/>
      <c r="J903" s="319"/>
      <c r="K903" s="319"/>
      <c r="L903" s="338"/>
      <c r="M903" s="750">
        <f t="shared" si="278"/>
        <v>0</v>
      </c>
      <c r="N903" s="1030"/>
      <c r="O903" s="1030"/>
      <c r="P903" s="1030"/>
      <c r="Q903" s="1030"/>
      <c r="R903" s="1034"/>
      <c r="S903" s="1025"/>
      <c r="T903" s="1025"/>
      <c r="U903" s="1025"/>
      <c r="V903" s="1044"/>
      <c r="W903" s="1044"/>
      <c r="X903" s="1026"/>
      <c r="Y903" s="1047"/>
      <c r="Z903" s="1026"/>
      <c r="AA903" s="1027"/>
      <c r="AB903" s="1028"/>
      <c r="AC903" s="1028"/>
      <c r="AD903" s="1028"/>
      <c r="AE903" s="1028"/>
      <c r="AF903" s="1029"/>
      <c r="AG903" s="1019"/>
      <c r="AH903" s="1048"/>
      <c r="AI903" s="337"/>
      <c r="AJ903" s="390">
        <f>SUM(AN903:AP903)</f>
        <v>0</v>
      </c>
      <c r="AK903" s="327" t="s">
        <v>98</v>
      </c>
      <c r="AL903" s="328" t="s">
        <v>98</v>
      </c>
      <c r="AM903" s="329" t="s">
        <v>98</v>
      </c>
      <c r="AN903" s="330"/>
      <c r="AO903" s="328"/>
      <c r="AP903" s="329"/>
      <c r="AQ903" s="330" t="s">
        <v>97</v>
      </c>
      <c r="AR903" s="328" t="s">
        <v>97</v>
      </c>
      <c r="AS903" s="328" t="s">
        <v>97</v>
      </c>
      <c r="AT903" s="328" t="s">
        <v>97</v>
      </c>
      <c r="AU903" s="329" t="s">
        <v>97</v>
      </c>
      <c r="AV903" s="152">
        <f t="shared" si="279"/>
        <v>0</v>
      </c>
      <c r="AW903" s="167"/>
      <c r="AX903" s="167"/>
      <c r="AY903" s="167"/>
      <c r="AZ903" s="167"/>
      <c r="BA903" s="167"/>
      <c r="BB903" s="167"/>
      <c r="BC903" s="167"/>
      <c r="BD903" s="167"/>
      <c r="BE903" s="130"/>
    </row>
    <row r="904" spans="1:57" ht="32.25" thickBot="1" x14ac:dyDescent="0.3">
      <c r="A904" s="1401"/>
      <c r="B904" s="1623"/>
      <c r="C904" s="1647"/>
      <c r="D904" s="710" t="s">
        <v>486</v>
      </c>
      <c r="E904" s="1301"/>
      <c r="F904" s="1304"/>
      <c r="G904" s="843">
        <f t="shared" si="275"/>
        <v>0</v>
      </c>
      <c r="H904" s="412">
        <f t="shared" si="277"/>
        <v>0</v>
      </c>
      <c r="I904" s="319"/>
      <c r="J904" s="319"/>
      <c r="K904" s="319"/>
      <c r="L904" s="338"/>
      <c r="M904" s="750">
        <f t="shared" si="278"/>
        <v>0</v>
      </c>
      <c r="N904" s="1030"/>
      <c r="O904" s="1030"/>
      <c r="P904" s="1030"/>
      <c r="Q904" s="1030"/>
      <c r="R904" s="1034"/>
      <c r="S904" s="1025"/>
      <c r="T904" s="1025"/>
      <c r="U904" s="1025"/>
      <c r="V904" s="1044"/>
      <c r="W904" s="1044"/>
      <c r="X904" s="1026"/>
      <c r="Y904" s="1047"/>
      <c r="Z904" s="1026"/>
      <c r="AA904" s="1027"/>
      <c r="AB904" s="1028"/>
      <c r="AC904" s="1028"/>
      <c r="AD904" s="1028"/>
      <c r="AE904" s="1028"/>
      <c r="AF904" s="1029"/>
      <c r="AG904" s="1019"/>
      <c r="AH904" s="1048"/>
      <c r="AI904" s="337"/>
      <c r="AJ904" s="390">
        <f>SUM(AK904:AM904)</f>
        <v>0</v>
      </c>
      <c r="AK904" s="327"/>
      <c r="AL904" s="328"/>
      <c r="AM904" s="329"/>
      <c r="AN904" s="330" t="s">
        <v>97</v>
      </c>
      <c r="AO904" s="328" t="s">
        <v>97</v>
      </c>
      <c r="AP904" s="329" t="s">
        <v>97</v>
      </c>
      <c r="AQ904" s="330" t="s">
        <v>97</v>
      </c>
      <c r="AR904" s="328" t="s">
        <v>97</v>
      </c>
      <c r="AS904" s="328" t="s">
        <v>97</v>
      </c>
      <c r="AT904" s="328" t="s">
        <v>97</v>
      </c>
      <c r="AU904" s="329" t="s">
        <v>97</v>
      </c>
      <c r="AV904" s="152">
        <f t="shared" si="279"/>
        <v>0</v>
      </c>
      <c r="AW904" s="167"/>
      <c r="AX904" s="167"/>
      <c r="AY904" s="167"/>
      <c r="AZ904" s="167"/>
      <c r="BA904" s="167"/>
      <c r="BB904" s="167"/>
      <c r="BC904" s="167"/>
      <c r="BD904" s="167"/>
      <c r="BE904" s="130"/>
    </row>
    <row r="905" spans="1:57" ht="32.25" thickBot="1" x14ac:dyDescent="0.3">
      <c r="A905" s="1401"/>
      <c r="B905" s="1623"/>
      <c r="C905" s="1647"/>
      <c r="D905" s="710" t="s">
        <v>15</v>
      </c>
      <c r="E905" s="1301"/>
      <c r="F905" s="1304"/>
      <c r="G905" s="843">
        <f t="shared" si="275"/>
        <v>38</v>
      </c>
      <c r="H905" s="412">
        <f t="shared" si="277"/>
        <v>0</v>
      </c>
      <c r="I905" s="319"/>
      <c r="J905" s="319"/>
      <c r="K905" s="319"/>
      <c r="L905" s="338"/>
      <c r="M905" s="750">
        <v>38</v>
      </c>
      <c r="N905" s="1030"/>
      <c r="O905" s="1030"/>
      <c r="P905" s="1030"/>
      <c r="Q905" s="1030"/>
      <c r="R905" s="1034">
        <v>38</v>
      </c>
      <c r="S905" s="1025">
        <v>1</v>
      </c>
      <c r="T905" s="1025"/>
      <c r="U905" s="1025"/>
      <c r="V905" s="1044">
        <v>37</v>
      </c>
      <c r="W905" s="1044"/>
      <c r="X905" s="1026"/>
      <c r="Y905" s="1047">
        <v>35</v>
      </c>
      <c r="Z905" s="1026">
        <v>3</v>
      </c>
      <c r="AA905" s="1027"/>
      <c r="AB905" s="1028">
        <v>18</v>
      </c>
      <c r="AC905" s="1028">
        <v>16</v>
      </c>
      <c r="AD905" s="1028">
        <v>3</v>
      </c>
      <c r="AE905" s="1028">
        <v>28</v>
      </c>
      <c r="AF905" s="1029">
        <v>11</v>
      </c>
      <c r="AG905" s="1019">
        <v>41</v>
      </c>
      <c r="AH905" s="1048">
        <v>30</v>
      </c>
      <c r="AI905" s="337">
        <v>72</v>
      </c>
      <c r="AJ905" s="390">
        <f>SUM(AQ905:AU905)</f>
        <v>39</v>
      </c>
      <c r="AK905" s="327" t="s">
        <v>98</v>
      </c>
      <c r="AL905" s="328" t="s">
        <v>98</v>
      </c>
      <c r="AM905" s="329" t="s">
        <v>98</v>
      </c>
      <c r="AN905" s="330" t="s">
        <v>97</v>
      </c>
      <c r="AO905" s="328" t="s">
        <v>97</v>
      </c>
      <c r="AP905" s="329" t="s">
        <v>97</v>
      </c>
      <c r="AQ905" s="330">
        <v>9</v>
      </c>
      <c r="AR905" s="328">
        <v>18</v>
      </c>
      <c r="AS905" s="328">
        <v>12</v>
      </c>
      <c r="AT905" s="328"/>
      <c r="AU905" s="329"/>
      <c r="AV905" s="152">
        <f t="shared" si="279"/>
        <v>0</v>
      </c>
      <c r="AW905" s="167"/>
      <c r="AX905" s="167"/>
      <c r="AY905" s="167"/>
      <c r="AZ905" s="167"/>
      <c r="BA905" s="167"/>
      <c r="BB905" s="167"/>
      <c r="BC905" s="167"/>
      <c r="BD905" s="167"/>
      <c r="BE905" s="130"/>
    </row>
    <row r="906" spans="1:57" ht="32.25" thickBot="1" x14ac:dyDescent="0.3">
      <c r="A906" s="1401"/>
      <c r="B906" s="1625"/>
      <c r="C906" s="1648"/>
      <c r="D906" s="711" t="s">
        <v>491</v>
      </c>
      <c r="E906" s="1302"/>
      <c r="F906" s="1305"/>
      <c r="G906" s="848">
        <f t="shared" si="275"/>
        <v>0</v>
      </c>
      <c r="H906" s="414">
        <f t="shared" si="277"/>
        <v>0</v>
      </c>
      <c r="I906" s="92"/>
      <c r="J906" s="92"/>
      <c r="K906" s="92"/>
      <c r="L906" s="101"/>
      <c r="M906" s="210">
        <f t="shared" si="278"/>
        <v>0</v>
      </c>
      <c r="N906" s="1039"/>
      <c r="O906" s="1039"/>
      <c r="P906" s="1039"/>
      <c r="Q906" s="1039"/>
      <c r="R906" s="1040"/>
      <c r="S906" s="1052"/>
      <c r="T906" s="1052"/>
      <c r="U906" s="1052"/>
      <c r="V906" s="1039"/>
      <c r="W906" s="1039"/>
      <c r="X906" s="1040"/>
      <c r="Y906" s="1038"/>
      <c r="Z906" s="1040"/>
      <c r="AA906" s="1049"/>
      <c r="AB906" s="839"/>
      <c r="AC906" s="839"/>
      <c r="AD906" s="839"/>
      <c r="AE906" s="839"/>
      <c r="AF906" s="840"/>
      <c r="AG906" s="1049"/>
      <c r="AH906" s="1050"/>
      <c r="AI906" s="832"/>
      <c r="AJ906" s="170">
        <f>SUM(AQ906:AU906)</f>
        <v>0</v>
      </c>
      <c r="AK906" s="345" t="s">
        <v>97</v>
      </c>
      <c r="AL906" s="97" t="s">
        <v>97</v>
      </c>
      <c r="AM906" s="98" t="s">
        <v>97</v>
      </c>
      <c r="AN906" s="99" t="s">
        <v>97</v>
      </c>
      <c r="AO906" s="97" t="s">
        <v>98</v>
      </c>
      <c r="AP906" s="98" t="s">
        <v>98</v>
      </c>
      <c r="AQ906" s="100"/>
      <c r="AR906" s="92"/>
      <c r="AS906" s="92"/>
      <c r="AT906" s="92"/>
      <c r="AU906" s="93"/>
      <c r="AV906" s="171">
        <f t="shared" si="279"/>
        <v>0</v>
      </c>
      <c r="AW906" s="128"/>
      <c r="AX906" s="128"/>
      <c r="AY906" s="128"/>
      <c r="AZ906" s="128"/>
      <c r="BA906" s="128"/>
      <c r="BB906" s="128"/>
      <c r="BC906" s="128"/>
      <c r="BD906" s="128"/>
      <c r="BE906" s="129"/>
    </row>
    <row r="907" spans="1:57" ht="32.25" thickBot="1" x14ac:dyDescent="0.3">
      <c r="A907" s="1401"/>
      <c r="B907" s="1621" t="s">
        <v>230</v>
      </c>
      <c r="C907" s="1646" t="s">
        <v>436</v>
      </c>
      <c r="D907" s="709" t="s">
        <v>485</v>
      </c>
      <c r="E907" s="1300">
        <v>60</v>
      </c>
      <c r="F907" s="1303">
        <f>E907-SUM(M907:M911)</f>
        <v>0</v>
      </c>
      <c r="G907" s="841">
        <f t="shared" si="275"/>
        <v>6</v>
      </c>
      <c r="H907" s="411">
        <f t="shared" si="277"/>
        <v>0</v>
      </c>
      <c r="I907" s="72"/>
      <c r="J907" s="72"/>
      <c r="K907" s="72"/>
      <c r="L907" s="75"/>
      <c r="M907" s="199">
        <f t="shared" si="278"/>
        <v>5</v>
      </c>
      <c r="N907" s="1020"/>
      <c r="O907" s="1020"/>
      <c r="P907" s="1020"/>
      <c r="Q907" s="1020"/>
      <c r="R907" s="1024">
        <v>5</v>
      </c>
      <c r="S907" s="1051"/>
      <c r="T907" s="1051"/>
      <c r="U907" s="1051"/>
      <c r="V907" s="1020">
        <v>5</v>
      </c>
      <c r="W907" s="1020"/>
      <c r="X907" s="1024"/>
      <c r="Y907" s="1022">
        <v>5</v>
      </c>
      <c r="Z907" s="1024"/>
      <c r="AA907" s="1045"/>
      <c r="AB907" s="835">
        <v>0</v>
      </c>
      <c r="AC907" s="835"/>
      <c r="AD907" s="835">
        <v>2</v>
      </c>
      <c r="AE907" s="835">
        <v>1</v>
      </c>
      <c r="AF907" s="836">
        <v>1</v>
      </c>
      <c r="AG907" s="1045">
        <v>40</v>
      </c>
      <c r="AH907" s="1046">
        <v>11</v>
      </c>
      <c r="AI907" s="143">
        <v>6</v>
      </c>
      <c r="AJ907" s="151">
        <f>SUM(AN907:AP907)</f>
        <v>5</v>
      </c>
      <c r="AK907" s="76" t="s">
        <v>97</v>
      </c>
      <c r="AL907" s="77" t="s">
        <v>97</v>
      </c>
      <c r="AM907" s="78" t="s">
        <v>97</v>
      </c>
      <c r="AN907" s="74">
        <v>2</v>
      </c>
      <c r="AO907" s="72">
        <v>3</v>
      </c>
      <c r="AP907" s="73"/>
      <c r="AQ907" s="79" t="s">
        <v>97</v>
      </c>
      <c r="AR907" s="77" t="s">
        <v>97</v>
      </c>
      <c r="AS907" s="77" t="s">
        <v>97</v>
      </c>
      <c r="AT907" s="77" t="s">
        <v>97</v>
      </c>
      <c r="AU907" s="78" t="s">
        <v>97</v>
      </c>
      <c r="AV907" s="152">
        <f t="shared" si="279"/>
        <v>1</v>
      </c>
      <c r="AW907" s="120"/>
      <c r="AX907" s="120"/>
      <c r="AY907" s="120">
        <v>1</v>
      </c>
      <c r="AZ907" s="120"/>
      <c r="BA907" s="120"/>
      <c r="BB907" s="120"/>
      <c r="BC907" s="120"/>
      <c r="BD907" s="120"/>
      <c r="BE907" s="121"/>
    </row>
    <row r="908" spans="1:57" ht="48" thickBot="1" x14ac:dyDescent="0.3">
      <c r="A908" s="1401"/>
      <c r="B908" s="1623"/>
      <c r="C908" s="1647"/>
      <c r="D908" s="710" t="s">
        <v>490</v>
      </c>
      <c r="E908" s="1301"/>
      <c r="F908" s="1304"/>
      <c r="G908" s="843">
        <f t="shared" si="275"/>
        <v>0</v>
      </c>
      <c r="H908" s="412">
        <f t="shared" si="277"/>
        <v>0</v>
      </c>
      <c r="I908" s="319"/>
      <c r="J908" s="319"/>
      <c r="K908" s="319"/>
      <c r="L908" s="338"/>
      <c r="M908" s="750">
        <f t="shared" si="278"/>
        <v>0</v>
      </c>
      <c r="N908" s="1030"/>
      <c r="O908" s="1030"/>
      <c r="P908" s="1030"/>
      <c r="Q908" s="1030"/>
      <c r="R908" s="1034"/>
      <c r="S908" s="1025"/>
      <c r="T908" s="1025"/>
      <c r="U908" s="1025"/>
      <c r="V908" s="1044"/>
      <c r="W908" s="1044"/>
      <c r="X908" s="1026"/>
      <c r="Y908" s="1047"/>
      <c r="Z908" s="1026"/>
      <c r="AA908" s="1027"/>
      <c r="AB908" s="1028"/>
      <c r="AC908" s="1028"/>
      <c r="AD908" s="1028"/>
      <c r="AE908" s="1028"/>
      <c r="AF908" s="1029"/>
      <c r="AG908" s="1019"/>
      <c r="AH908" s="1048"/>
      <c r="AI908" s="337"/>
      <c r="AJ908" s="390">
        <f>SUM(AN908:AP908)</f>
        <v>0</v>
      </c>
      <c r="AK908" s="327" t="s">
        <v>98</v>
      </c>
      <c r="AL908" s="328" t="s">
        <v>98</v>
      </c>
      <c r="AM908" s="329" t="s">
        <v>98</v>
      </c>
      <c r="AN908" s="330"/>
      <c r="AO908" s="328"/>
      <c r="AP908" s="329"/>
      <c r="AQ908" s="330" t="s">
        <v>97</v>
      </c>
      <c r="AR908" s="328" t="s">
        <v>97</v>
      </c>
      <c r="AS908" s="328" t="s">
        <v>97</v>
      </c>
      <c r="AT908" s="328" t="s">
        <v>97</v>
      </c>
      <c r="AU908" s="329" t="s">
        <v>97</v>
      </c>
      <c r="AV908" s="152">
        <f t="shared" si="279"/>
        <v>0</v>
      </c>
      <c r="AW908" s="167"/>
      <c r="AX908" s="167"/>
      <c r="AY908" s="167"/>
      <c r="AZ908" s="167"/>
      <c r="BA908" s="167"/>
      <c r="BB908" s="167"/>
      <c r="BC908" s="167"/>
      <c r="BD908" s="167"/>
      <c r="BE908" s="130"/>
    </row>
    <row r="909" spans="1:57" ht="32.25" thickBot="1" x14ac:dyDescent="0.3">
      <c r="A909" s="1401"/>
      <c r="B909" s="1623"/>
      <c r="C909" s="1647"/>
      <c r="D909" s="710" t="s">
        <v>486</v>
      </c>
      <c r="E909" s="1301"/>
      <c r="F909" s="1304"/>
      <c r="G909" s="843">
        <f t="shared" ref="G909:G972" si="280">SUM(M909,AV909)</f>
        <v>0</v>
      </c>
      <c r="H909" s="412">
        <f t="shared" si="277"/>
        <v>0</v>
      </c>
      <c r="I909" s="319"/>
      <c r="J909" s="319"/>
      <c r="K909" s="319"/>
      <c r="L909" s="338"/>
      <c r="M909" s="750">
        <f t="shared" si="278"/>
        <v>0</v>
      </c>
      <c r="N909" s="1030"/>
      <c r="O909" s="1030"/>
      <c r="P909" s="1030"/>
      <c r="Q909" s="1030"/>
      <c r="R909" s="1034"/>
      <c r="S909" s="1025"/>
      <c r="T909" s="1025"/>
      <c r="U909" s="1025"/>
      <c r="V909" s="1044"/>
      <c r="W909" s="1044"/>
      <c r="X909" s="1026"/>
      <c r="Y909" s="1047"/>
      <c r="Z909" s="1026"/>
      <c r="AA909" s="1027"/>
      <c r="AB909" s="1028"/>
      <c r="AC909" s="1028"/>
      <c r="AD909" s="1028"/>
      <c r="AE909" s="1028"/>
      <c r="AF909" s="1029"/>
      <c r="AG909" s="1019"/>
      <c r="AH909" s="1048"/>
      <c r="AI909" s="337"/>
      <c r="AJ909" s="390">
        <f>SUM(AK909:AM909)</f>
        <v>0</v>
      </c>
      <c r="AK909" s="327"/>
      <c r="AL909" s="328"/>
      <c r="AM909" s="329"/>
      <c r="AN909" s="330" t="s">
        <v>97</v>
      </c>
      <c r="AO909" s="328" t="s">
        <v>97</v>
      </c>
      <c r="AP909" s="329" t="s">
        <v>97</v>
      </c>
      <c r="AQ909" s="330" t="s">
        <v>97</v>
      </c>
      <c r="AR909" s="328" t="s">
        <v>97</v>
      </c>
      <c r="AS909" s="328" t="s">
        <v>97</v>
      </c>
      <c r="AT909" s="328" t="s">
        <v>97</v>
      </c>
      <c r="AU909" s="329" t="s">
        <v>97</v>
      </c>
      <c r="AV909" s="152">
        <f t="shared" si="279"/>
        <v>0</v>
      </c>
      <c r="AW909" s="167"/>
      <c r="AX909" s="167"/>
      <c r="AY909" s="167"/>
      <c r="AZ909" s="167"/>
      <c r="BA909" s="167"/>
      <c r="BB909" s="167"/>
      <c r="BC909" s="167"/>
      <c r="BD909" s="167"/>
      <c r="BE909" s="130"/>
    </row>
    <row r="910" spans="1:57" ht="32.25" thickBot="1" x14ac:dyDescent="0.3">
      <c r="A910" s="1401"/>
      <c r="B910" s="1623"/>
      <c r="C910" s="1647"/>
      <c r="D910" s="710" t="s">
        <v>15</v>
      </c>
      <c r="E910" s="1301"/>
      <c r="F910" s="1304"/>
      <c r="G910" s="843">
        <f t="shared" si="280"/>
        <v>55</v>
      </c>
      <c r="H910" s="412">
        <f t="shared" si="277"/>
        <v>5</v>
      </c>
      <c r="I910" s="319">
        <v>4</v>
      </c>
      <c r="J910" s="319"/>
      <c r="K910" s="319">
        <v>1</v>
      </c>
      <c r="L910" s="338"/>
      <c r="M910" s="750">
        <f t="shared" si="278"/>
        <v>55</v>
      </c>
      <c r="N910" s="1030"/>
      <c r="O910" s="1030"/>
      <c r="P910" s="1030">
        <v>3</v>
      </c>
      <c r="Q910" s="1030"/>
      <c r="R910" s="1034">
        <v>52</v>
      </c>
      <c r="S910" s="1025">
        <v>4</v>
      </c>
      <c r="T910" s="1025"/>
      <c r="U910" s="1025"/>
      <c r="V910" s="1044">
        <v>48</v>
      </c>
      <c r="W910" s="1044"/>
      <c r="X910" s="1026">
        <v>3</v>
      </c>
      <c r="Y910" s="1047">
        <v>49</v>
      </c>
      <c r="Z910" s="1026">
        <v>6</v>
      </c>
      <c r="AA910" s="1027">
        <v>2</v>
      </c>
      <c r="AB910" s="1028">
        <v>4</v>
      </c>
      <c r="AC910" s="1028">
        <v>2</v>
      </c>
      <c r="AD910" s="1028">
        <v>4</v>
      </c>
      <c r="AE910" s="1028">
        <v>22</v>
      </c>
      <c r="AF910" s="1029">
        <v>2</v>
      </c>
      <c r="AG910" s="1019">
        <v>39</v>
      </c>
      <c r="AH910" s="1048">
        <v>15</v>
      </c>
      <c r="AI910" s="337">
        <v>90</v>
      </c>
      <c r="AJ910" s="390">
        <f>SUM(AQ910:AU910)</f>
        <v>55</v>
      </c>
      <c r="AK910" s="327" t="s">
        <v>98</v>
      </c>
      <c r="AL910" s="328" t="s">
        <v>98</v>
      </c>
      <c r="AM910" s="329" t="s">
        <v>98</v>
      </c>
      <c r="AN910" s="330" t="s">
        <v>97</v>
      </c>
      <c r="AO910" s="328" t="s">
        <v>97</v>
      </c>
      <c r="AP910" s="329" t="s">
        <v>97</v>
      </c>
      <c r="AQ910" s="330">
        <v>2</v>
      </c>
      <c r="AR910" s="328">
        <v>21</v>
      </c>
      <c r="AS910" s="328">
        <v>28</v>
      </c>
      <c r="AT910" s="328">
        <v>4</v>
      </c>
      <c r="AU910" s="329"/>
      <c r="AV910" s="152">
        <f t="shared" si="279"/>
        <v>0</v>
      </c>
      <c r="AW910" s="167"/>
      <c r="AX910" s="167"/>
      <c r="AY910" s="167"/>
      <c r="AZ910" s="167"/>
      <c r="BA910" s="167"/>
      <c r="BB910" s="167"/>
      <c r="BC910" s="167"/>
      <c r="BD910" s="167"/>
      <c r="BE910" s="130"/>
    </row>
    <row r="911" spans="1:57" ht="32.25" thickBot="1" x14ac:dyDescent="0.3">
      <c r="A911" s="1401"/>
      <c r="B911" s="1625"/>
      <c r="C911" s="1648"/>
      <c r="D911" s="711" t="s">
        <v>491</v>
      </c>
      <c r="E911" s="1302"/>
      <c r="F911" s="1305"/>
      <c r="G911" s="848">
        <f t="shared" si="280"/>
        <v>0</v>
      </c>
      <c r="H911" s="414">
        <f t="shared" si="277"/>
        <v>0</v>
      </c>
      <c r="I911" s="92"/>
      <c r="J911" s="92"/>
      <c r="K911" s="92"/>
      <c r="L911" s="101"/>
      <c r="M911" s="210">
        <f t="shared" si="278"/>
        <v>0</v>
      </c>
      <c r="N911" s="1039"/>
      <c r="O911" s="1039"/>
      <c r="P911" s="1039"/>
      <c r="Q911" s="1039"/>
      <c r="R911" s="1040"/>
      <c r="S911" s="1052"/>
      <c r="T911" s="1052"/>
      <c r="U911" s="1052"/>
      <c r="V911" s="1039"/>
      <c r="W911" s="1039"/>
      <c r="X911" s="1040"/>
      <c r="Y911" s="1038"/>
      <c r="Z911" s="1040"/>
      <c r="AA911" s="1049"/>
      <c r="AB911" s="839"/>
      <c r="AC911" s="839"/>
      <c r="AD911" s="839"/>
      <c r="AE911" s="839"/>
      <c r="AF911" s="840"/>
      <c r="AG911" s="1049"/>
      <c r="AH911" s="1050"/>
      <c r="AI911" s="832"/>
      <c r="AJ911" s="170">
        <f>SUM(AQ911:AU911)</f>
        <v>0</v>
      </c>
      <c r="AK911" s="345" t="s">
        <v>97</v>
      </c>
      <c r="AL911" s="97" t="s">
        <v>97</v>
      </c>
      <c r="AM911" s="98" t="s">
        <v>97</v>
      </c>
      <c r="AN911" s="99" t="s">
        <v>97</v>
      </c>
      <c r="AO911" s="97" t="s">
        <v>98</v>
      </c>
      <c r="AP911" s="98" t="s">
        <v>98</v>
      </c>
      <c r="AQ911" s="100"/>
      <c r="AR911" s="92"/>
      <c r="AS911" s="92"/>
      <c r="AT911" s="92"/>
      <c r="AU911" s="93"/>
      <c r="AV911" s="171">
        <f t="shared" si="279"/>
        <v>0</v>
      </c>
      <c r="AW911" s="128"/>
      <c r="AX911" s="128"/>
      <c r="AY911" s="128"/>
      <c r="AZ911" s="128"/>
      <c r="BA911" s="128"/>
      <c r="BB911" s="128"/>
      <c r="BC911" s="128"/>
      <c r="BD911" s="128"/>
      <c r="BE911" s="129"/>
    </row>
    <row r="912" spans="1:57" ht="32.25" thickBot="1" x14ac:dyDescent="0.3">
      <c r="A912" s="1401"/>
      <c r="B912" s="1621" t="s">
        <v>778</v>
      </c>
      <c r="C912" s="1646" t="s">
        <v>437</v>
      </c>
      <c r="D912" s="709" t="s">
        <v>485</v>
      </c>
      <c r="E912" s="1300">
        <v>10</v>
      </c>
      <c r="F912" s="1303">
        <f t="shared" ref="F912" si="281">E912-SUM(M912:M916)</f>
        <v>2</v>
      </c>
      <c r="G912" s="841">
        <f t="shared" si="280"/>
        <v>0</v>
      </c>
      <c r="H912" s="411">
        <f t="shared" si="277"/>
        <v>0</v>
      </c>
      <c r="I912" s="72"/>
      <c r="J912" s="72"/>
      <c r="K912" s="72"/>
      <c r="L912" s="75"/>
      <c r="M912" s="199">
        <f t="shared" si="278"/>
        <v>0</v>
      </c>
      <c r="N912" s="1020"/>
      <c r="O912" s="1020"/>
      <c r="P912" s="1020"/>
      <c r="Q912" s="1020"/>
      <c r="R912" s="1024"/>
      <c r="S912" s="1051"/>
      <c r="T912" s="1051"/>
      <c r="U912" s="1051"/>
      <c r="V912" s="1020"/>
      <c r="W912" s="1020"/>
      <c r="X912" s="1024"/>
      <c r="Y912" s="1022"/>
      <c r="Z912" s="1024"/>
      <c r="AA912" s="1045"/>
      <c r="AB912" s="835"/>
      <c r="AC912" s="835"/>
      <c r="AD912" s="835"/>
      <c r="AE912" s="835"/>
      <c r="AF912" s="836"/>
      <c r="AG912" s="1045"/>
      <c r="AH912" s="1046"/>
      <c r="AI912" s="143"/>
      <c r="AJ912" s="151">
        <f t="shared" ref="AJ912:AJ913" si="282">SUM(AN912:AP912)</f>
        <v>0</v>
      </c>
      <c r="AK912" s="76" t="s">
        <v>97</v>
      </c>
      <c r="AL912" s="77" t="s">
        <v>97</v>
      </c>
      <c r="AM912" s="78" t="s">
        <v>97</v>
      </c>
      <c r="AN912" s="74"/>
      <c r="AO912" s="72"/>
      <c r="AP912" s="73"/>
      <c r="AQ912" s="79" t="s">
        <v>97</v>
      </c>
      <c r="AR912" s="77" t="s">
        <v>97</v>
      </c>
      <c r="AS912" s="77" t="s">
        <v>97</v>
      </c>
      <c r="AT912" s="77" t="s">
        <v>97</v>
      </c>
      <c r="AU912" s="78" t="s">
        <v>97</v>
      </c>
      <c r="AV912" s="152">
        <f t="shared" si="279"/>
        <v>0</v>
      </c>
      <c r="AW912" s="120"/>
      <c r="AX912" s="120"/>
      <c r="AY912" s="120"/>
      <c r="AZ912" s="120"/>
      <c r="BA912" s="120"/>
      <c r="BB912" s="120"/>
      <c r="BC912" s="120"/>
      <c r="BD912" s="120"/>
      <c r="BE912" s="121"/>
    </row>
    <row r="913" spans="1:57" ht="48" thickBot="1" x14ac:dyDescent="0.3">
      <c r="A913" s="1401"/>
      <c r="B913" s="1623"/>
      <c r="C913" s="1647"/>
      <c r="D913" s="710" t="s">
        <v>490</v>
      </c>
      <c r="E913" s="1301"/>
      <c r="F913" s="1304"/>
      <c r="G913" s="843">
        <f t="shared" si="280"/>
        <v>0</v>
      </c>
      <c r="H913" s="412">
        <f t="shared" si="277"/>
        <v>0</v>
      </c>
      <c r="I913" s="319"/>
      <c r="J913" s="319"/>
      <c r="K913" s="319"/>
      <c r="L913" s="338"/>
      <c r="M913" s="750">
        <f t="shared" si="278"/>
        <v>0</v>
      </c>
      <c r="N913" s="1030"/>
      <c r="O913" s="1030"/>
      <c r="P913" s="1030"/>
      <c r="Q913" s="1030"/>
      <c r="R913" s="1034"/>
      <c r="S913" s="1025"/>
      <c r="T913" s="1025"/>
      <c r="U913" s="1025"/>
      <c r="V913" s="1044"/>
      <c r="W913" s="1044"/>
      <c r="X913" s="1026"/>
      <c r="Y913" s="1047"/>
      <c r="Z913" s="1026"/>
      <c r="AA913" s="1027"/>
      <c r="AB913" s="1028"/>
      <c r="AC913" s="1028"/>
      <c r="AD913" s="1028"/>
      <c r="AE913" s="1028"/>
      <c r="AF913" s="1029"/>
      <c r="AG913" s="1019"/>
      <c r="AH913" s="1048"/>
      <c r="AI913" s="337"/>
      <c r="AJ913" s="390">
        <f t="shared" si="282"/>
        <v>0</v>
      </c>
      <c r="AK913" s="327" t="s">
        <v>98</v>
      </c>
      <c r="AL913" s="328" t="s">
        <v>98</v>
      </c>
      <c r="AM913" s="329" t="s">
        <v>98</v>
      </c>
      <c r="AN913" s="330"/>
      <c r="AO913" s="328"/>
      <c r="AP913" s="329"/>
      <c r="AQ913" s="330" t="s">
        <v>97</v>
      </c>
      <c r="AR913" s="328" t="s">
        <v>97</v>
      </c>
      <c r="AS913" s="328" t="s">
        <v>97</v>
      </c>
      <c r="AT913" s="328" t="s">
        <v>97</v>
      </c>
      <c r="AU913" s="329" t="s">
        <v>97</v>
      </c>
      <c r="AV913" s="152">
        <f t="shared" si="279"/>
        <v>0</v>
      </c>
      <c r="AW913" s="167"/>
      <c r="AX913" s="167"/>
      <c r="AY913" s="167"/>
      <c r="AZ913" s="167"/>
      <c r="BA913" s="167"/>
      <c r="BB913" s="167"/>
      <c r="BC913" s="167"/>
      <c r="BD913" s="167"/>
      <c r="BE913" s="130"/>
    </row>
    <row r="914" spans="1:57" ht="32.25" thickBot="1" x14ac:dyDescent="0.3">
      <c r="A914" s="1401"/>
      <c r="B914" s="1623"/>
      <c r="C914" s="1647"/>
      <c r="D914" s="710" t="s">
        <v>486</v>
      </c>
      <c r="E914" s="1301"/>
      <c r="F914" s="1304"/>
      <c r="G914" s="843">
        <f t="shared" si="280"/>
        <v>0</v>
      </c>
      <c r="H914" s="412">
        <f t="shared" si="277"/>
        <v>0</v>
      </c>
      <c r="I914" s="319"/>
      <c r="J914" s="319"/>
      <c r="K914" s="319"/>
      <c r="L914" s="338"/>
      <c r="M914" s="750">
        <f t="shared" si="278"/>
        <v>0</v>
      </c>
      <c r="N914" s="1030"/>
      <c r="O914" s="1030"/>
      <c r="P914" s="1030"/>
      <c r="Q914" s="1030"/>
      <c r="R914" s="1034"/>
      <c r="S914" s="1025"/>
      <c r="T914" s="1025"/>
      <c r="U914" s="1025"/>
      <c r="V914" s="1044"/>
      <c r="W914" s="1044"/>
      <c r="X914" s="1026"/>
      <c r="Y914" s="1047"/>
      <c r="Z914" s="1026"/>
      <c r="AA914" s="1027"/>
      <c r="AB914" s="1028"/>
      <c r="AC914" s="1028"/>
      <c r="AD914" s="1028"/>
      <c r="AE914" s="1028"/>
      <c r="AF914" s="1029"/>
      <c r="AG914" s="1019"/>
      <c r="AH914" s="1048"/>
      <c r="AI914" s="337"/>
      <c r="AJ914" s="390">
        <f t="shared" ref="AJ914" si="283">SUM(AK914:AM914)</f>
        <v>0</v>
      </c>
      <c r="AK914" s="327"/>
      <c r="AL914" s="328"/>
      <c r="AM914" s="329"/>
      <c r="AN914" s="330" t="s">
        <v>97</v>
      </c>
      <c r="AO914" s="328" t="s">
        <v>97</v>
      </c>
      <c r="AP914" s="329" t="s">
        <v>97</v>
      </c>
      <c r="AQ914" s="330" t="s">
        <v>97</v>
      </c>
      <c r="AR914" s="328" t="s">
        <v>97</v>
      </c>
      <c r="AS914" s="328" t="s">
        <v>97</v>
      </c>
      <c r="AT914" s="328" t="s">
        <v>97</v>
      </c>
      <c r="AU914" s="329" t="s">
        <v>97</v>
      </c>
      <c r="AV914" s="152">
        <f t="shared" si="279"/>
        <v>0</v>
      </c>
      <c r="AW914" s="167"/>
      <c r="AX914" s="167"/>
      <c r="AY914" s="167"/>
      <c r="AZ914" s="167"/>
      <c r="BA914" s="167"/>
      <c r="BB914" s="167"/>
      <c r="BC914" s="167"/>
      <c r="BD914" s="167"/>
      <c r="BE914" s="130"/>
    </row>
    <row r="915" spans="1:57" ht="32.25" thickBot="1" x14ac:dyDescent="0.3">
      <c r="A915" s="1401"/>
      <c r="B915" s="1623"/>
      <c r="C915" s="1647"/>
      <c r="D915" s="710" t="s">
        <v>15</v>
      </c>
      <c r="E915" s="1301"/>
      <c r="F915" s="1304"/>
      <c r="G915" s="843">
        <f t="shared" si="280"/>
        <v>8</v>
      </c>
      <c r="H915" s="412">
        <f t="shared" si="277"/>
        <v>0</v>
      </c>
      <c r="I915" s="319"/>
      <c r="J915" s="319"/>
      <c r="K915" s="319"/>
      <c r="L915" s="338"/>
      <c r="M915" s="750">
        <f t="shared" si="278"/>
        <v>8</v>
      </c>
      <c r="N915" s="1030"/>
      <c r="O915" s="1030"/>
      <c r="P915" s="1030"/>
      <c r="Q915" s="1030"/>
      <c r="R915" s="1034">
        <v>8</v>
      </c>
      <c r="S915" s="1025"/>
      <c r="T915" s="1025"/>
      <c r="U915" s="1025"/>
      <c r="V915" s="1044">
        <v>8</v>
      </c>
      <c r="W915" s="1044"/>
      <c r="X915" s="1026"/>
      <c r="Y915" s="1047">
        <v>8</v>
      </c>
      <c r="Z915" s="1026"/>
      <c r="AA915" s="1027"/>
      <c r="AB915" s="1028"/>
      <c r="AC915" s="1028"/>
      <c r="AD915" s="1028"/>
      <c r="AE915" s="1028"/>
      <c r="AF915" s="1029"/>
      <c r="AG915" s="1019">
        <v>40</v>
      </c>
      <c r="AH915" s="1048">
        <v>8</v>
      </c>
      <c r="AI915" s="337">
        <v>46</v>
      </c>
      <c r="AJ915" s="390">
        <f t="shared" ref="AJ915:AJ916" si="284">SUM(AQ915:AU915)</f>
        <v>8</v>
      </c>
      <c r="AK915" s="327" t="s">
        <v>98</v>
      </c>
      <c r="AL915" s="328" t="s">
        <v>98</v>
      </c>
      <c r="AM915" s="329" t="s">
        <v>98</v>
      </c>
      <c r="AN915" s="330" t="s">
        <v>97</v>
      </c>
      <c r="AO915" s="328" t="s">
        <v>97</v>
      </c>
      <c r="AP915" s="329" t="s">
        <v>97</v>
      </c>
      <c r="AQ915" s="330"/>
      <c r="AR915" s="328"/>
      <c r="AS915" s="328">
        <v>3</v>
      </c>
      <c r="AT915" s="328">
        <v>2</v>
      </c>
      <c r="AU915" s="329">
        <v>3</v>
      </c>
      <c r="AV915" s="152">
        <f t="shared" si="279"/>
        <v>0</v>
      </c>
      <c r="AW915" s="167"/>
      <c r="AX915" s="167"/>
      <c r="AY915" s="167"/>
      <c r="AZ915" s="167"/>
      <c r="BA915" s="167"/>
      <c r="BB915" s="167"/>
      <c r="BC915" s="167"/>
      <c r="BD915" s="167"/>
      <c r="BE915" s="130"/>
    </row>
    <row r="916" spans="1:57" ht="32.25" thickBot="1" x14ac:dyDescent="0.3">
      <c r="A916" s="1401"/>
      <c r="B916" s="1625"/>
      <c r="C916" s="1648"/>
      <c r="D916" s="711" t="s">
        <v>491</v>
      </c>
      <c r="E916" s="1302"/>
      <c r="F916" s="1305"/>
      <c r="G916" s="848">
        <f t="shared" si="280"/>
        <v>0</v>
      </c>
      <c r="H916" s="414">
        <f t="shared" si="277"/>
        <v>0</v>
      </c>
      <c r="I916" s="92"/>
      <c r="J916" s="92"/>
      <c r="K916" s="92"/>
      <c r="L916" s="101"/>
      <c r="M916" s="210">
        <f t="shared" si="278"/>
        <v>0</v>
      </c>
      <c r="N916" s="1039"/>
      <c r="O916" s="1039"/>
      <c r="P916" s="1039"/>
      <c r="Q916" s="1039"/>
      <c r="R916" s="1040"/>
      <c r="S916" s="1052"/>
      <c r="T916" s="1052"/>
      <c r="U916" s="1052"/>
      <c r="V916" s="1039"/>
      <c r="W916" s="1039"/>
      <c r="X916" s="1040"/>
      <c r="Y916" s="1038"/>
      <c r="Z916" s="1040"/>
      <c r="AA916" s="1049"/>
      <c r="AB916" s="839"/>
      <c r="AC916" s="839"/>
      <c r="AD916" s="839"/>
      <c r="AE916" s="839"/>
      <c r="AF916" s="840"/>
      <c r="AG916" s="1049"/>
      <c r="AH916" s="1050"/>
      <c r="AI916" s="832"/>
      <c r="AJ916" s="170">
        <f t="shared" si="284"/>
        <v>0</v>
      </c>
      <c r="AK916" s="345" t="s">
        <v>97</v>
      </c>
      <c r="AL916" s="97" t="s">
        <v>97</v>
      </c>
      <c r="AM916" s="98" t="s">
        <v>97</v>
      </c>
      <c r="AN916" s="99" t="s">
        <v>97</v>
      </c>
      <c r="AO916" s="97" t="s">
        <v>98</v>
      </c>
      <c r="AP916" s="98" t="s">
        <v>98</v>
      </c>
      <c r="AQ916" s="100"/>
      <c r="AR916" s="92"/>
      <c r="AS916" s="92"/>
      <c r="AT916" s="92"/>
      <c r="AU916" s="93"/>
      <c r="AV916" s="171">
        <f t="shared" si="279"/>
        <v>0</v>
      </c>
      <c r="AW916" s="128"/>
      <c r="AX916" s="128"/>
      <c r="AY916" s="128"/>
      <c r="AZ916" s="128"/>
      <c r="BA916" s="128"/>
      <c r="BB916" s="128"/>
      <c r="BC916" s="128"/>
      <c r="BD916" s="128"/>
      <c r="BE916" s="129"/>
    </row>
    <row r="917" spans="1:57" ht="32.25" thickBot="1" x14ac:dyDescent="0.3">
      <c r="A917" s="1401"/>
      <c r="B917" s="1621" t="s">
        <v>587</v>
      </c>
      <c r="C917" s="1646" t="s">
        <v>438</v>
      </c>
      <c r="D917" s="709" t="s">
        <v>485</v>
      </c>
      <c r="E917" s="1300">
        <v>50</v>
      </c>
      <c r="F917" s="1303">
        <f t="shared" ref="F917" si="285">E917-SUM(M917:M921)</f>
        <v>13</v>
      </c>
      <c r="G917" s="841">
        <f t="shared" si="280"/>
        <v>1</v>
      </c>
      <c r="H917" s="411">
        <f t="shared" si="277"/>
        <v>0</v>
      </c>
      <c r="I917" s="72"/>
      <c r="J917" s="72"/>
      <c r="K917" s="72"/>
      <c r="L917" s="75"/>
      <c r="M917" s="199">
        <f t="shared" si="278"/>
        <v>1</v>
      </c>
      <c r="N917" s="1020"/>
      <c r="O917" s="1020"/>
      <c r="P917" s="1020"/>
      <c r="Q917" s="1020"/>
      <c r="R917" s="1024">
        <v>1</v>
      </c>
      <c r="S917" s="1051"/>
      <c r="T917" s="1051"/>
      <c r="U917" s="1051"/>
      <c r="V917" s="1020">
        <v>1</v>
      </c>
      <c r="W917" s="1020"/>
      <c r="X917" s="1024"/>
      <c r="Y917" s="1022">
        <v>1</v>
      </c>
      <c r="Z917" s="1024"/>
      <c r="AA917" s="1045"/>
      <c r="AB917" s="835"/>
      <c r="AC917" s="835"/>
      <c r="AD917" s="835"/>
      <c r="AE917" s="835"/>
      <c r="AF917" s="836"/>
      <c r="AG917" s="1045">
        <v>30</v>
      </c>
      <c r="AH917" s="1046">
        <v>5</v>
      </c>
      <c r="AI917" s="143">
        <v>10</v>
      </c>
      <c r="AJ917" s="151">
        <f t="shared" ref="AJ917:AJ918" si="286">SUM(AN917:AP917)</f>
        <v>1</v>
      </c>
      <c r="AK917" s="76" t="s">
        <v>97</v>
      </c>
      <c r="AL917" s="77" t="s">
        <v>97</v>
      </c>
      <c r="AM917" s="78" t="s">
        <v>97</v>
      </c>
      <c r="AN917" s="74"/>
      <c r="AO917" s="72">
        <v>1</v>
      </c>
      <c r="AP917" s="73"/>
      <c r="AQ917" s="79" t="s">
        <v>97</v>
      </c>
      <c r="AR917" s="77" t="s">
        <v>97</v>
      </c>
      <c r="AS917" s="77" t="s">
        <v>97</v>
      </c>
      <c r="AT917" s="77" t="s">
        <v>97</v>
      </c>
      <c r="AU917" s="78" t="s">
        <v>97</v>
      </c>
      <c r="AV917" s="152">
        <f t="shared" si="279"/>
        <v>0</v>
      </c>
      <c r="AW917" s="120"/>
      <c r="AX917" s="120"/>
      <c r="AY917" s="120"/>
      <c r="AZ917" s="120"/>
      <c r="BA917" s="120"/>
      <c r="BB917" s="120"/>
      <c r="BC917" s="120"/>
      <c r="BD917" s="120"/>
      <c r="BE917" s="121"/>
    </row>
    <row r="918" spans="1:57" ht="48" thickBot="1" x14ac:dyDescent="0.3">
      <c r="A918" s="1401"/>
      <c r="B918" s="1623"/>
      <c r="C918" s="1647"/>
      <c r="D918" s="710" t="s">
        <v>490</v>
      </c>
      <c r="E918" s="1301"/>
      <c r="F918" s="1304"/>
      <c r="G918" s="843">
        <f t="shared" si="280"/>
        <v>0</v>
      </c>
      <c r="H918" s="412">
        <f t="shared" si="277"/>
        <v>0</v>
      </c>
      <c r="I918" s="319"/>
      <c r="J918" s="319"/>
      <c r="K918" s="319"/>
      <c r="L918" s="338"/>
      <c r="M918" s="750">
        <f t="shared" si="278"/>
        <v>0</v>
      </c>
      <c r="N918" s="1030"/>
      <c r="O918" s="1030"/>
      <c r="P918" s="1030"/>
      <c r="Q918" s="1030"/>
      <c r="R918" s="1034"/>
      <c r="S918" s="1025"/>
      <c r="T918" s="1025"/>
      <c r="U918" s="1025"/>
      <c r="V918" s="1044"/>
      <c r="W918" s="1044"/>
      <c r="X918" s="1026"/>
      <c r="Y918" s="1047"/>
      <c r="Z918" s="1026"/>
      <c r="AA918" s="1027"/>
      <c r="AB918" s="1028"/>
      <c r="AC918" s="1028"/>
      <c r="AD918" s="1028"/>
      <c r="AE918" s="1028"/>
      <c r="AF918" s="1029"/>
      <c r="AG918" s="1019"/>
      <c r="AH918" s="1048"/>
      <c r="AI918" s="337"/>
      <c r="AJ918" s="390">
        <f t="shared" si="286"/>
        <v>0</v>
      </c>
      <c r="AK918" s="327" t="s">
        <v>98</v>
      </c>
      <c r="AL918" s="328" t="s">
        <v>98</v>
      </c>
      <c r="AM918" s="329" t="s">
        <v>98</v>
      </c>
      <c r="AN918" s="330"/>
      <c r="AO918" s="328"/>
      <c r="AP918" s="329"/>
      <c r="AQ918" s="330" t="s">
        <v>97</v>
      </c>
      <c r="AR918" s="328" t="s">
        <v>97</v>
      </c>
      <c r="AS918" s="328" t="s">
        <v>97</v>
      </c>
      <c r="AT918" s="328" t="s">
        <v>97</v>
      </c>
      <c r="AU918" s="329" t="s">
        <v>97</v>
      </c>
      <c r="AV918" s="152">
        <f t="shared" si="279"/>
        <v>0</v>
      </c>
      <c r="AW918" s="167"/>
      <c r="AX918" s="167"/>
      <c r="AY918" s="167"/>
      <c r="AZ918" s="167"/>
      <c r="BA918" s="167"/>
      <c r="BB918" s="167"/>
      <c r="BC918" s="167"/>
      <c r="BD918" s="167"/>
      <c r="BE918" s="130"/>
    </row>
    <row r="919" spans="1:57" ht="32.25" thickBot="1" x14ac:dyDescent="0.3">
      <c r="A919" s="1401"/>
      <c r="B919" s="1623"/>
      <c r="C919" s="1647"/>
      <c r="D919" s="710" t="s">
        <v>486</v>
      </c>
      <c r="E919" s="1301"/>
      <c r="F919" s="1304"/>
      <c r="G919" s="843">
        <f t="shared" si="280"/>
        <v>0</v>
      </c>
      <c r="H919" s="412">
        <f t="shared" si="277"/>
        <v>0</v>
      </c>
      <c r="I919" s="319"/>
      <c r="J919" s="319"/>
      <c r="K919" s="319"/>
      <c r="L919" s="338"/>
      <c r="M919" s="750">
        <f t="shared" si="278"/>
        <v>0</v>
      </c>
      <c r="N919" s="1030"/>
      <c r="O919" s="1030"/>
      <c r="P919" s="1030"/>
      <c r="Q919" s="1030"/>
      <c r="R919" s="1034"/>
      <c r="S919" s="1025"/>
      <c r="T919" s="1025"/>
      <c r="U919" s="1025"/>
      <c r="V919" s="1044"/>
      <c r="W919" s="1044"/>
      <c r="X919" s="1026"/>
      <c r="Y919" s="1047"/>
      <c r="Z919" s="1026"/>
      <c r="AA919" s="1027"/>
      <c r="AB919" s="1028"/>
      <c r="AC919" s="1028"/>
      <c r="AD919" s="1028"/>
      <c r="AE919" s="1028"/>
      <c r="AF919" s="1029"/>
      <c r="AG919" s="1019"/>
      <c r="AH919" s="1048"/>
      <c r="AI919" s="337"/>
      <c r="AJ919" s="390">
        <f t="shared" ref="AJ919" si="287">SUM(AK919:AM919)</f>
        <v>0</v>
      </c>
      <c r="AK919" s="327"/>
      <c r="AL919" s="328"/>
      <c r="AM919" s="329"/>
      <c r="AN919" s="330" t="s">
        <v>97</v>
      </c>
      <c r="AO919" s="328" t="s">
        <v>97</v>
      </c>
      <c r="AP919" s="329" t="s">
        <v>97</v>
      </c>
      <c r="AQ919" s="330" t="s">
        <v>97</v>
      </c>
      <c r="AR919" s="328" t="s">
        <v>97</v>
      </c>
      <c r="AS919" s="328" t="s">
        <v>97</v>
      </c>
      <c r="AT919" s="328" t="s">
        <v>97</v>
      </c>
      <c r="AU919" s="329" t="s">
        <v>97</v>
      </c>
      <c r="AV919" s="152">
        <f t="shared" si="279"/>
        <v>0</v>
      </c>
      <c r="AW919" s="167"/>
      <c r="AX919" s="167"/>
      <c r="AY919" s="167"/>
      <c r="AZ919" s="167"/>
      <c r="BA919" s="167"/>
      <c r="BB919" s="167"/>
      <c r="BC919" s="167"/>
      <c r="BD919" s="167"/>
      <c r="BE919" s="130"/>
    </row>
    <row r="920" spans="1:57" ht="32.25" thickBot="1" x14ac:dyDescent="0.3">
      <c r="A920" s="1401"/>
      <c r="B920" s="1623"/>
      <c r="C920" s="1647"/>
      <c r="D920" s="710" t="s">
        <v>15</v>
      </c>
      <c r="E920" s="1301"/>
      <c r="F920" s="1304"/>
      <c r="G920" s="843">
        <f t="shared" si="280"/>
        <v>38</v>
      </c>
      <c r="H920" s="412">
        <f t="shared" si="277"/>
        <v>1</v>
      </c>
      <c r="I920" s="319">
        <v>1</v>
      </c>
      <c r="J920" s="319"/>
      <c r="K920" s="319"/>
      <c r="L920" s="338"/>
      <c r="M920" s="750">
        <f t="shared" si="278"/>
        <v>36</v>
      </c>
      <c r="N920" s="1030"/>
      <c r="O920" s="1030"/>
      <c r="P920" s="1030"/>
      <c r="Q920" s="1030"/>
      <c r="R920" s="1034">
        <v>36</v>
      </c>
      <c r="S920" s="1025">
        <v>1</v>
      </c>
      <c r="T920" s="1025"/>
      <c r="U920" s="1025"/>
      <c r="V920" s="1044">
        <v>26</v>
      </c>
      <c r="W920" s="1044">
        <v>9</v>
      </c>
      <c r="X920" s="1026"/>
      <c r="Y920" s="1047">
        <v>29</v>
      </c>
      <c r="Z920" s="1026">
        <v>7</v>
      </c>
      <c r="AA920" s="1027"/>
      <c r="AB920" s="1028">
        <v>20</v>
      </c>
      <c r="AC920" s="1028">
        <v>20</v>
      </c>
      <c r="AD920" s="1028"/>
      <c r="AE920" s="1028">
        <v>22</v>
      </c>
      <c r="AF920" s="1029">
        <v>1</v>
      </c>
      <c r="AG920" s="1019">
        <v>40</v>
      </c>
      <c r="AH920" s="1048">
        <v>18</v>
      </c>
      <c r="AI920" s="337">
        <v>99</v>
      </c>
      <c r="AJ920" s="390">
        <f t="shared" ref="AJ920:AJ921" si="288">SUM(AQ920:AU920)</f>
        <v>36</v>
      </c>
      <c r="AK920" s="327" t="s">
        <v>98</v>
      </c>
      <c r="AL920" s="328" t="s">
        <v>98</v>
      </c>
      <c r="AM920" s="329" t="s">
        <v>98</v>
      </c>
      <c r="AN920" s="330" t="s">
        <v>97</v>
      </c>
      <c r="AO920" s="328" t="s">
        <v>97</v>
      </c>
      <c r="AP920" s="329" t="s">
        <v>97</v>
      </c>
      <c r="AQ920" s="330">
        <v>1</v>
      </c>
      <c r="AR920" s="328">
        <v>8</v>
      </c>
      <c r="AS920" s="328">
        <v>23</v>
      </c>
      <c r="AT920" s="328">
        <v>4</v>
      </c>
      <c r="AU920" s="329"/>
      <c r="AV920" s="152">
        <f t="shared" si="279"/>
        <v>2</v>
      </c>
      <c r="AW920" s="167"/>
      <c r="AX920" s="167"/>
      <c r="AY920" s="167"/>
      <c r="AZ920" s="167"/>
      <c r="BA920" s="167">
        <v>1</v>
      </c>
      <c r="BB920" s="167"/>
      <c r="BC920" s="167"/>
      <c r="BD920" s="167">
        <v>1</v>
      </c>
      <c r="BE920" s="130"/>
    </row>
    <row r="921" spans="1:57" ht="32.25" thickBot="1" x14ac:dyDescent="0.3">
      <c r="A921" s="1401"/>
      <c r="B921" s="1625"/>
      <c r="C921" s="1648"/>
      <c r="D921" s="711" t="s">
        <v>491</v>
      </c>
      <c r="E921" s="1302"/>
      <c r="F921" s="1305"/>
      <c r="G921" s="848">
        <f t="shared" si="280"/>
        <v>0</v>
      </c>
      <c r="H921" s="414">
        <f t="shared" si="277"/>
        <v>0</v>
      </c>
      <c r="I921" s="92"/>
      <c r="J921" s="92"/>
      <c r="K921" s="92"/>
      <c r="L921" s="101"/>
      <c r="M921" s="210">
        <f t="shared" si="278"/>
        <v>0</v>
      </c>
      <c r="N921" s="1039"/>
      <c r="O921" s="1039"/>
      <c r="P921" s="1039"/>
      <c r="Q921" s="1039"/>
      <c r="R921" s="1040"/>
      <c r="S921" s="1052"/>
      <c r="T921" s="1052"/>
      <c r="U921" s="1052"/>
      <c r="V921" s="1039"/>
      <c r="W921" s="1039"/>
      <c r="X921" s="1040"/>
      <c r="Y921" s="1038"/>
      <c r="Z921" s="1040"/>
      <c r="AA921" s="1049"/>
      <c r="AB921" s="839"/>
      <c r="AC921" s="839"/>
      <c r="AD921" s="839"/>
      <c r="AE921" s="839"/>
      <c r="AF921" s="840"/>
      <c r="AG921" s="1049"/>
      <c r="AH921" s="1050"/>
      <c r="AI921" s="832"/>
      <c r="AJ921" s="170">
        <f t="shared" si="288"/>
        <v>0</v>
      </c>
      <c r="AK921" s="345" t="s">
        <v>97</v>
      </c>
      <c r="AL921" s="97" t="s">
        <v>97</v>
      </c>
      <c r="AM921" s="98" t="s">
        <v>97</v>
      </c>
      <c r="AN921" s="99" t="s">
        <v>97</v>
      </c>
      <c r="AO921" s="97" t="s">
        <v>98</v>
      </c>
      <c r="AP921" s="98" t="s">
        <v>98</v>
      </c>
      <c r="AQ921" s="100"/>
      <c r="AR921" s="92"/>
      <c r="AS921" s="92"/>
      <c r="AT921" s="92"/>
      <c r="AU921" s="93"/>
      <c r="AV921" s="171">
        <f t="shared" si="279"/>
        <v>0</v>
      </c>
      <c r="AW921" s="128"/>
      <c r="AX921" s="128"/>
      <c r="AY921" s="128"/>
      <c r="AZ921" s="128"/>
      <c r="BA921" s="128"/>
      <c r="BB921" s="128"/>
      <c r="BC921" s="128"/>
      <c r="BD921" s="128"/>
      <c r="BE921" s="129"/>
    </row>
    <row r="922" spans="1:57" ht="31.15" customHeight="1" thickBot="1" x14ac:dyDescent="0.3">
      <c r="A922" s="1401"/>
      <c r="B922" s="1621" t="s">
        <v>588</v>
      </c>
      <c r="C922" s="1646" t="s">
        <v>439</v>
      </c>
      <c r="D922" s="709" t="s">
        <v>485</v>
      </c>
      <c r="E922" s="1300">
        <v>15</v>
      </c>
      <c r="F922" s="1303">
        <f t="shared" ref="F922" si="289">E922-SUM(M922:M926)</f>
        <v>6</v>
      </c>
      <c r="G922" s="841">
        <f t="shared" si="280"/>
        <v>0</v>
      </c>
      <c r="H922" s="411">
        <f t="shared" ref="H922:H981" si="290">SUM(I922:L922)</f>
        <v>0</v>
      </c>
      <c r="I922" s="72"/>
      <c r="J922" s="72"/>
      <c r="K922" s="72"/>
      <c r="L922" s="75"/>
      <c r="M922" s="199">
        <f t="shared" ref="M922:M981" si="291">IF(AND(SUM(N922:R922)=SUM(Y922:Z922),SUM(S922:X922)=SUM(Y922:Z922)),SUM(N922:R922),"ПЕРЕВІРТЕ ПРАВИЛЬНІСТЬ ДАНИХ")</f>
        <v>0</v>
      </c>
      <c r="N922" s="1020"/>
      <c r="O922" s="1020"/>
      <c r="P922" s="1020"/>
      <c r="Q922" s="1020"/>
      <c r="R922" s="1024"/>
      <c r="S922" s="1051"/>
      <c r="T922" s="1051"/>
      <c r="U922" s="1051"/>
      <c r="V922" s="1020"/>
      <c r="W922" s="1020"/>
      <c r="X922" s="1024"/>
      <c r="Y922" s="1022"/>
      <c r="Z922" s="1024"/>
      <c r="AA922" s="1045"/>
      <c r="AB922" s="835"/>
      <c r="AC922" s="835"/>
      <c r="AD922" s="835"/>
      <c r="AE922" s="835"/>
      <c r="AF922" s="836"/>
      <c r="AG922" s="1045"/>
      <c r="AH922" s="1046"/>
      <c r="AI922" s="143"/>
      <c r="AJ922" s="151">
        <f t="shared" ref="AJ922:AJ923" si="292">SUM(AN922:AP922)</f>
        <v>0</v>
      </c>
      <c r="AK922" s="76" t="s">
        <v>97</v>
      </c>
      <c r="AL922" s="77" t="s">
        <v>97</v>
      </c>
      <c r="AM922" s="78" t="s">
        <v>97</v>
      </c>
      <c r="AN922" s="74"/>
      <c r="AO922" s="72"/>
      <c r="AP922" s="73"/>
      <c r="AQ922" s="79" t="s">
        <v>97</v>
      </c>
      <c r="AR922" s="77" t="s">
        <v>97</v>
      </c>
      <c r="AS922" s="77" t="s">
        <v>97</v>
      </c>
      <c r="AT922" s="77" t="s">
        <v>97</v>
      </c>
      <c r="AU922" s="78" t="s">
        <v>97</v>
      </c>
      <c r="AV922" s="152">
        <f t="shared" ref="AV922:AV981" si="293">SUM(AW922:BE922)</f>
        <v>0</v>
      </c>
      <c r="AW922" s="120"/>
      <c r="AX922" s="120"/>
      <c r="AY922" s="120"/>
      <c r="AZ922" s="120"/>
      <c r="BA922" s="120"/>
      <c r="BB922" s="120"/>
      <c r="BC922" s="120"/>
      <c r="BD922" s="120"/>
      <c r="BE922" s="121"/>
    </row>
    <row r="923" spans="1:57" ht="48" thickBot="1" x14ac:dyDescent="0.3">
      <c r="A923" s="1401"/>
      <c r="B923" s="1623"/>
      <c r="C923" s="1647"/>
      <c r="D923" s="710" t="s">
        <v>490</v>
      </c>
      <c r="E923" s="1301"/>
      <c r="F923" s="1304"/>
      <c r="G923" s="843">
        <f t="shared" si="280"/>
        <v>0</v>
      </c>
      <c r="H923" s="412">
        <f t="shared" si="290"/>
        <v>0</v>
      </c>
      <c r="I923" s="319"/>
      <c r="J923" s="319"/>
      <c r="K923" s="319"/>
      <c r="L923" s="338"/>
      <c r="M923" s="750">
        <f t="shared" si="291"/>
        <v>0</v>
      </c>
      <c r="N923" s="1030"/>
      <c r="O923" s="1030"/>
      <c r="P923" s="1030"/>
      <c r="Q923" s="1030"/>
      <c r="R923" s="1034"/>
      <c r="S923" s="1025"/>
      <c r="T923" s="1025"/>
      <c r="U923" s="1025"/>
      <c r="V923" s="1044"/>
      <c r="W923" s="1044"/>
      <c r="X923" s="1026"/>
      <c r="Y923" s="1047"/>
      <c r="Z923" s="1026"/>
      <c r="AA923" s="1027"/>
      <c r="AB923" s="1028"/>
      <c r="AC923" s="1028"/>
      <c r="AD923" s="1028"/>
      <c r="AE923" s="1028"/>
      <c r="AF923" s="1029"/>
      <c r="AG923" s="1019"/>
      <c r="AH923" s="1048"/>
      <c r="AI923" s="337"/>
      <c r="AJ923" s="390">
        <f t="shared" si="292"/>
        <v>0</v>
      </c>
      <c r="AK923" s="327" t="s">
        <v>98</v>
      </c>
      <c r="AL923" s="328" t="s">
        <v>98</v>
      </c>
      <c r="AM923" s="329" t="s">
        <v>98</v>
      </c>
      <c r="AN923" s="330"/>
      <c r="AO923" s="328"/>
      <c r="AP923" s="329"/>
      <c r="AQ923" s="330" t="s">
        <v>97</v>
      </c>
      <c r="AR923" s="328" t="s">
        <v>97</v>
      </c>
      <c r="AS923" s="328" t="s">
        <v>97</v>
      </c>
      <c r="AT923" s="328" t="s">
        <v>97</v>
      </c>
      <c r="AU923" s="329" t="s">
        <v>97</v>
      </c>
      <c r="AV923" s="152">
        <f t="shared" si="293"/>
        <v>0</v>
      </c>
      <c r="AW923" s="167"/>
      <c r="AX923" s="167"/>
      <c r="AY923" s="167"/>
      <c r="AZ923" s="167"/>
      <c r="BA923" s="167"/>
      <c r="BB923" s="167"/>
      <c r="BC923" s="167"/>
      <c r="BD923" s="167"/>
      <c r="BE923" s="130"/>
    </row>
    <row r="924" spans="1:57" ht="32.25" thickBot="1" x14ac:dyDescent="0.3">
      <c r="A924" s="1401"/>
      <c r="B924" s="1623"/>
      <c r="C924" s="1647"/>
      <c r="D924" s="710" t="s">
        <v>486</v>
      </c>
      <c r="E924" s="1301"/>
      <c r="F924" s="1304"/>
      <c r="G924" s="843">
        <f t="shared" si="280"/>
        <v>0</v>
      </c>
      <c r="H924" s="412">
        <f t="shared" si="290"/>
        <v>0</v>
      </c>
      <c r="I924" s="319"/>
      <c r="J924" s="319"/>
      <c r="K924" s="319"/>
      <c r="L924" s="338"/>
      <c r="M924" s="750">
        <f t="shared" si="291"/>
        <v>0</v>
      </c>
      <c r="N924" s="1030"/>
      <c r="O924" s="1030"/>
      <c r="P924" s="1030"/>
      <c r="Q924" s="1030"/>
      <c r="R924" s="1034"/>
      <c r="S924" s="1025"/>
      <c r="T924" s="1025"/>
      <c r="U924" s="1025"/>
      <c r="V924" s="1044"/>
      <c r="W924" s="1044"/>
      <c r="X924" s="1026"/>
      <c r="Y924" s="1047"/>
      <c r="Z924" s="1026"/>
      <c r="AA924" s="1027"/>
      <c r="AB924" s="1028"/>
      <c r="AC924" s="1028"/>
      <c r="AD924" s="1028"/>
      <c r="AE924" s="1028"/>
      <c r="AF924" s="1029"/>
      <c r="AG924" s="1019"/>
      <c r="AH924" s="1048"/>
      <c r="AI924" s="337"/>
      <c r="AJ924" s="390">
        <f t="shared" ref="AJ924" si="294">SUM(AK924:AM924)</f>
        <v>0</v>
      </c>
      <c r="AK924" s="327"/>
      <c r="AL924" s="328"/>
      <c r="AM924" s="329"/>
      <c r="AN924" s="330" t="s">
        <v>97</v>
      </c>
      <c r="AO924" s="328" t="s">
        <v>97</v>
      </c>
      <c r="AP924" s="329" t="s">
        <v>97</v>
      </c>
      <c r="AQ924" s="330" t="s">
        <v>97</v>
      </c>
      <c r="AR924" s="328" t="s">
        <v>97</v>
      </c>
      <c r="AS924" s="328" t="s">
        <v>97</v>
      </c>
      <c r="AT924" s="328" t="s">
        <v>97</v>
      </c>
      <c r="AU924" s="329" t="s">
        <v>97</v>
      </c>
      <c r="AV924" s="152">
        <f t="shared" si="293"/>
        <v>0</v>
      </c>
      <c r="AW924" s="167"/>
      <c r="AX924" s="167"/>
      <c r="AY924" s="167"/>
      <c r="AZ924" s="167"/>
      <c r="BA924" s="167"/>
      <c r="BB924" s="167"/>
      <c r="BC924" s="167"/>
      <c r="BD924" s="167"/>
      <c r="BE924" s="130"/>
    </row>
    <row r="925" spans="1:57" ht="32.25" thickBot="1" x14ac:dyDescent="0.3">
      <c r="A925" s="1401"/>
      <c r="B925" s="1623"/>
      <c r="C925" s="1647"/>
      <c r="D925" s="710" t="s">
        <v>15</v>
      </c>
      <c r="E925" s="1301"/>
      <c r="F925" s="1304"/>
      <c r="G925" s="843">
        <f t="shared" si="280"/>
        <v>10</v>
      </c>
      <c r="H925" s="412">
        <f t="shared" si="290"/>
        <v>0</v>
      </c>
      <c r="I925" s="319"/>
      <c r="J925" s="319"/>
      <c r="K925" s="319"/>
      <c r="L925" s="338"/>
      <c r="M925" s="750">
        <f t="shared" si="291"/>
        <v>9</v>
      </c>
      <c r="N925" s="1030"/>
      <c r="O925" s="1030"/>
      <c r="P925" s="1030"/>
      <c r="Q925" s="1030"/>
      <c r="R925" s="1034">
        <v>9</v>
      </c>
      <c r="S925" s="1025"/>
      <c r="T925" s="1025"/>
      <c r="U925" s="1025"/>
      <c r="V925" s="1044">
        <v>9</v>
      </c>
      <c r="W925" s="1044"/>
      <c r="X925" s="1026"/>
      <c r="Y925" s="1047">
        <v>7</v>
      </c>
      <c r="Z925" s="1026">
        <v>2</v>
      </c>
      <c r="AA925" s="1027">
        <v>1</v>
      </c>
      <c r="AB925" s="1028">
        <v>4</v>
      </c>
      <c r="AC925" s="1028">
        <v>4</v>
      </c>
      <c r="AD925" s="1028">
        <v>1</v>
      </c>
      <c r="AE925" s="1028">
        <v>8</v>
      </c>
      <c r="AF925" s="1029"/>
      <c r="AG925" s="1019">
        <v>42.3</v>
      </c>
      <c r="AH925" s="1048">
        <v>21.5</v>
      </c>
      <c r="AI925" s="337">
        <v>91.5</v>
      </c>
      <c r="AJ925" s="390">
        <f t="shared" ref="AJ925:AJ926" si="295">SUM(AQ925:AU925)</f>
        <v>9</v>
      </c>
      <c r="AK925" s="327" t="s">
        <v>98</v>
      </c>
      <c r="AL925" s="328" t="s">
        <v>98</v>
      </c>
      <c r="AM925" s="329" t="s">
        <v>98</v>
      </c>
      <c r="AN925" s="330" t="s">
        <v>97</v>
      </c>
      <c r="AO925" s="328" t="s">
        <v>97</v>
      </c>
      <c r="AP925" s="329" t="s">
        <v>97</v>
      </c>
      <c r="AQ925" s="330"/>
      <c r="AR925" s="328">
        <v>3</v>
      </c>
      <c r="AS925" s="328">
        <v>5</v>
      </c>
      <c r="AT925" s="328">
        <v>1</v>
      </c>
      <c r="AU925" s="329"/>
      <c r="AV925" s="152">
        <f t="shared" si="293"/>
        <v>1</v>
      </c>
      <c r="AW925" s="167"/>
      <c r="AX925" s="167">
        <v>1</v>
      </c>
      <c r="AY925" s="167"/>
      <c r="AZ925" s="167"/>
      <c r="BA925" s="167"/>
      <c r="BB925" s="167"/>
      <c r="BC925" s="167"/>
      <c r="BD925" s="167"/>
      <c r="BE925" s="130"/>
    </row>
    <row r="926" spans="1:57" ht="32.25" thickBot="1" x14ac:dyDescent="0.3">
      <c r="A926" s="1401"/>
      <c r="B926" s="1625"/>
      <c r="C926" s="1648"/>
      <c r="D926" s="711" t="s">
        <v>491</v>
      </c>
      <c r="E926" s="1302"/>
      <c r="F926" s="1305"/>
      <c r="G926" s="848">
        <f t="shared" si="280"/>
        <v>0</v>
      </c>
      <c r="H926" s="414">
        <f t="shared" si="290"/>
        <v>0</v>
      </c>
      <c r="I926" s="92"/>
      <c r="J926" s="92"/>
      <c r="K926" s="92"/>
      <c r="L926" s="101"/>
      <c r="M926" s="210">
        <f t="shared" si="291"/>
        <v>0</v>
      </c>
      <c r="N926" s="1039"/>
      <c r="O926" s="1039"/>
      <c r="P926" s="1039"/>
      <c r="Q926" s="1039"/>
      <c r="R926" s="1040"/>
      <c r="S926" s="1052"/>
      <c r="T926" s="1052"/>
      <c r="U926" s="1052"/>
      <c r="V926" s="1039"/>
      <c r="W926" s="1039"/>
      <c r="X926" s="1040"/>
      <c r="Y926" s="1038"/>
      <c r="Z926" s="1040"/>
      <c r="AA926" s="1049"/>
      <c r="AB926" s="839"/>
      <c r="AC926" s="839"/>
      <c r="AD926" s="839"/>
      <c r="AE926" s="839"/>
      <c r="AF926" s="840"/>
      <c r="AG926" s="1049"/>
      <c r="AH926" s="1050"/>
      <c r="AI926" s="832"/>
      <c r="AJ926" s="170">
        <f t="shared" si="295"/>
        <v>0</v>
      </c>
      <c r="AK926" s="345" t="s">
        <v>97</v>
      </c>
      <c r="AL926" s="97" t="s">
        <v>97</v>
      </c>
      <c r="AM926" s="98" t="s">
        <v>97</v>
      </c>
      <c r="AN926" s="99" t="s">
        <v>97</v>
      </c>
      <c r="AO926" s="97" t="s">
        <v>98</v>
      </c>
      <c r="AP926" s="98" t="s">
        <v>98</v>
      </c>
      <c r="AQ926" s="100"/>
      <c r="AR926" s="92"/>
      <c r="AS926" s="92"/>
      <c r="AT926" s="92"/>
      <c r="AU926" s="93"/>
      <c r="AV926" s="171">
        <f t="shared" si="293"/>
        <v>0</v>
      </c>
      <c r="AW926" s="128"/>
      <c r="AX926" s="128"/>
      <c r="AY926" s="128"/>
      <c r="AZ926" s="128"/>
      <c r="BA926" s="128"/>
      <c r="BB926" s="128"/>
      <c r="BC926" s="128"/>
      <c r="BD926" s="128"/>
      <c r="BE926" s="129"/>
    </row>
    <row r="927" spans="1:57" ht="31.15" customHeight="1" thickBot="1" x14ac:dyDescent="0.3">
      <c r="A927" s="1401"/>
      <c r="B927" s="1621" t="s">
        <v>779</v>
      </c>
      <c r="C927" s="1646" t="s">
        <v>440</v>
      </c>
      <c r="D927" s="709" t="s">
        <v>485</v>
      </c>
      <c r="E927" s="1300">
        <v>40</v>
      </c>
      <c r="F927" s="1303">
        <f t="shared" ref="F927" si="296">E927-SUM(M927:M931)</f>
        <v>10</v>
      </c>
      <c r="G927" s="841">
        <f t="shared" si="280"/>
        <v>0</v>
      </c>
      <c r="H927" s="411">
        <f t="shared" si="290"/>
        <v>0</v>
      </c>
      <c r="I927" s="72"/>
      <c r="J927" s="72"/>
      <c r="K927" s="72"/>
      <c r="L927" s="75"/>
      <c r="M927" s="199">
        <f t="shared" si="291"/>
        <v>0</v>
      </c>
      <c r="N927" s="1020"/>
      <c r="O927" s="1020"/>
      <c r="P927" s="1020"/>
      <c r="Q927" s="1020"/>
      <c r="R927" s="1024"/>
      <c r="S927" s="1051"/>
      <c r="T927" s="1051"/>
      <c r="U927" s="1051"/>
      <c r="V927" s="1020"/>
      <c r="W927" s="1020"/>
      <c r="X927" s="1024"/>
      <c r="Y927" s="1022"/>
      <c r="Z927" s="1024"/>
      <c r="AA927" s="1045"/>
      <c r="AB927" s="835"/>
      <c r="AC927" s="835"/>
      <c r="AD927" s="835"/>
      <c r="AE927" s="835"/>
      <c r="AF927" s="836"/>
      <c r="AG927" s="1045"/>
      <c r="AH927" s="1046"/>
      <c r="AI927" s="143"/>
      <c r="AJ927" s="151">
        <f t="shared" ref="AJ927:AJ928" si="297">SUM(AN927:AP927)</f>
        <v>0</v>
      </c>
      <c r="AK927" s="76" t="s">
        <v>97</v>
      </c>
      <c r="AL927" s="77" t="s">
        <v>97</v>
      </c>
      <c r="AM927" s="78" t="s">
        <v>97</v>
      </c>
      <c r="AN927" s="74"/>
      <c r="AO927" s="72"/>
      <c r="AP927" s="73"/>
      <c r="AQ927" s="79" t="s">
        <v>97</v>
      </c>
      <c r="AR927" s="77" t="s">
        <v>97</v>
      </c>
      <c r="AS927" s="77" t="s">
        <v>97</v>
      </c>
      <c r="AT927" s="77" t="s">
        <v>97</v>
      </c>
      <c r="AU927" s="78" t="s">
        <v>97</v>
      </c>
      <c r="AV927" s="152">
        <f t="shared" si="293"/>
        <v>0</v>
      </c>
      <c r="AW927" s="120"/>
      <c r="AX927" s="120"/>
      <c r="AY927" s="120"/>
      <c r="AZ927" s="120"/>
      <c r="BA927" s="120"/>
      <c r="BB927" s="120"/>
      <c r="BC927" s="120"/>
      <c r="BD927" s="120"/>
      <c r="BE927" s="121"/>
    </row>
    <row r="928" spans="1:57" ht="48" thickBot="1" x14ac:dyDescent="0.3">
      <c r="A928" s="1401"/>
      <c r="B928" s="1623"/>
      <c r="C928" s="1647"/>
      <c r="D928" s="710" t="s">
        <v>490</v>
      </c>
      <c r="E928" s="1301"/>
      <c r="F928" s="1304"/>
      <c r="G928" s="843">
        <f t="shared" si="280"/>
        <v>0</v>
      </c>
      <c r="H928" s="412">
        <f t="shared" si="290"/>
        <v>0</v>
      </c>
      <c r="I928" s="319"/>
      <c r="J928" s="319"/>
      <c r="K928" s="319"/>
      <c r="L928" s="338"/>
      <c r="M928" s="750">
        <f t="shared" si="291"/>
        <v>0</v>
      </c>
      <c r="N928" s="1030"/>
      <c r="O928" s="1030"/>
      <c r="P928" s="1030"/>
      <c r="Q928" s="1030"/>
      <c r="R928" s="1034"/>
      <c r="S928" s="1025"/>
      <c r="T928" s="1025"/>
      <c r="U928" s="1025"/>
      <c r="V928" s="1044"/>
      <c r="W928" s="1044"/>
      <c r="X928" s="1026"/>
      <c r="Y928" s="1047"/>
      <c r="Z928" s="1026"/>
      <c r="AA928" s="1027"/>
      <c r="AB928" s="1028"/>
      <c r="AC928" s="1028"/>
      <c r="AD928" s="1028"/>
      <c r="AE928" s="1028"/>
      <c r="AF928" s="1029"/>
      <c r="AG928" s="1019"/>
      <c r="AH928" s="1048"/>
      <c r="AI928" s="337"/>
      <c r="AJ928" s="390">
        <f t="shared" si="297"/>
        <v>0</v>
      </c>
      <c r="AK928" s="327" t="s">
        <v>98</v>
      </c>
      <c r="AL928" s="328" t="s">
        <v>98</v>
      </c>
      <c r="AM928" s="329" t="s">
        <v>98</v>
      </c>
      <c r="AN928" s="330"/>
      <c r="AO928" s="328"/>
      <c r="AP928" s="329"/>
      <c r="AQ928" s="330" t="s">
        <v>97</v>
      </c>
      <c r="AR928" s="328" t="s">
        <v>97</v>
      </c>
      <c r="AS928" s="328" t="s">
        <v>97</v>
      </c>
      <c r="AT928" s="328" t="s">
        <v>97</v>
      </c>
      <c r="AU928" s="329" t="s">
        <v>97</v>
      </c>
      <c r="AV928" s="152">
        <f t="shared" si="293"/>
        <v>0</v>
      </c>
      <c r="AW928" s="167"/>
      <c r="AX928" s="167"/>
      <c r="AY928" s="167"/>
      <c r="AZ928" s="167"/>
      <c r="BA928" s="167"/>
      <c r="BB928" s="167"/>
      <c r="BC928" s="167"/>
      <c r="BD928" s="167"/>
      <c r="BE928" s="130"/>
    </row>
    <row r="929" spans="1:57" ht="32.25" thickBot="1" x14ac:dyDescent="0.3">
      <c r="A929" s="1401"/>
      <c r="B929" s="1623"/>
      <c r="C929" s="1647"/>
      <c r="D929" s="710" t="s">
        <v>486</v>
      </c>
      <c r="E929" s="1301"/>
      <c r="F929" s="1304"/>
      <c r="G929" s="843">
        <f t="shared" si="280"/>
        <v>0</v>
      </c>
      <c r="H929" s="412">
        <f t="shared" si="290"/>
        <v>0</v>
      </c>
      <c r="I929" s="319"/>
      <c r="J929" s="319"/>
      <c r="K929" s="319"/>
      <c r="L929" s="338"/>
      <c r="M929" s="750">
        <f t="shared" si="291"/>
        <v>0</v>
      </c>
      <c r="N929" s="1030"/>
      <c r="O929" s="1030"/>
      <c r="P929" s="1030"/>
      <c r="Q929" s="1030"/>
      <c r="R929" s="1034"/>
      <c r="S929" s="1025"/>
      <c r="T929" s="1025"/>
      <c r="U929" s="1025"/>
      <c r="V929" s="1044"/>
      <c r="W929" s="1044"/>
      <c r="X929" s="1026"/>
      <c r="Y929" s="1047"/>
      <c r="Z929" s="1026"/>
      <c r="AA929" s="1027"/>
      <c r="AB929" s="1028"/>
      <c r="AC929" s="1028"/>
      <c r="AD929" s="1028"/>
      <c r="AE929" s="1028"/>
      <c r="AF929" s="1029"/>
      <c r="AG929" s="1019"/>
      <c r="AH929" s="1048"/>
      <c r="AI929" s="337"/>
      <c r="AJ929" s="390">
        <f t="shared" ref="AJ929" si="298">SUM(AK929:AM929)</f>
        <v>0</v>
      </c>
      <c r="AK929" s="327"/>
      <c r="AL929" s="328"/>
      <c r="AM929" s="329"/>
      <c r="AN929" s="330" t="s">
        <v>97</v>
      </c>
      <c r="AO929" s="328" t="s">
        <v>97</v>
      </c>
      <c r="AP929" s="329" t="s">
        <v>97</v>
      </c>
      <c r="AQ929" s="330" t="s">
        <v>97</v>
      </c>
      <c r="AR929" s="328" t="s">
        <v>97</v>
      </c>
      <c r="AS929" s="328" t="s">
        <v>97</v>
      </c>
      <c r="AT929" s="328" t="s">
        <v>97</v>
      </c>
      <c r="AU929" s="329" t="s">
        <v>97</v>
      </c>
      <c r="AV929" s="152">
        <f t="shared" si="293"/>
        <v>0</v>
      </c>
      <c r="AW929" s="167"/>
      <c r="AX929" s="167"/>
      <c r="AY929" s="167"/>
      <c r="AZ929" s="167"/>
      <c r="BA929" s="167"/>
      <c r="BB929" s="167"/>
      <c r="BC929" s="167"/>
      <c r="BD929" s="167"/>
      <c r="BE929" s="130"/>
    </row>
    <row r="930" spans="1:57" ht="32.25" thickBot="1" x14ac:dyDescent="0.3">
      <c r="A930" s="1401"/>
      <c r="B930" s="1623"/>
      <c r="C930" s="1647"/>
      <c r="D930" s="710" t="s">
        <v>15</v>
      </c>
      <c r="E930" s="1301"/>
      <c r="F930" s="1304"/>
      <c r="G930" s="843">
        <f t="shared" si="280"/>
        <v>30</v>
      </c>
      <c r="H930" s="412">
        <f t="shared" si="290"/>
        <v>1</v>
      </c>
      <c r="I930" s="319">
        <v>1</v>
      </c>
      <c r="J930" s="319"/>
      <c r="K930" s="319"/>
      <c r="L930" s="338"/>
      <c r="M930" s="750">
        <f t="shared" si="291"/>
        <v>30</v>
      </c>
      <c r="N930" s="1030"/>
      <c r="O930" s="1030"/>
      <c r="P930" s="1030"/>
      <c r="Q930" s="1030"/>
      <c r="R930" s="1034">
        <v>30</v>
      </c>
      <c r="S930" s="1025">
        <v>3</v>
      </c>
      <c r="T930" s="1025"/>
      <c r="U930" s="1025"/>
      <c r="V930" s="1044">
        <v>27</v>
      </c>
      <c r="W930" s="1044"/>
      <c r="X930" s="1026"/>
      <c r="Y930" s="1047">
        <v>29</v>
      </c>
      <c r="Z930" s="1026">
        <v>1</v>
      </c>
      <c r="AA930" s="1027"/>
      <c r="AB930" s="1028">
        <v>10</v>
      </c>
      <c r="AC930" s="1028">
        <v>10</v>
      </c>
      <c r="AD930" s="1028">
        <v>1</v>
      </c>
      <c r="AE930" s="1028">
        <v>26</v>
      </c>
      <c r="AF930" s="1029">
        <v>4</v>
      </c>
      <c r="AG930" s="1019">
        <v>40</v>
      </c>
      <c r="AH930" s="1048">
        <v>11</v>
      </c>
      <c r="AI930" s="337">
        <v>100</v>
      </c>
      <c r="AJ930" s="390">
        <f t="shared" ref="AJ930:AJ931" si="299">SUM(AQ930:AU930)</f>
        <v>30</v>
      </c>
      <c r="AK930" s="327" t="s">
        <v>98</v>
      </c>
      <c r="AL930" s="328" t="s">
        <v>98</v>
      </c>
      <c r="AM930" s="329" t="s">
        <v>98</v>
      </c>
      <c r="AN930" s="330" t="s">
        <v>97</v>
      </c>
      <c r="AO930" s="328" t="s">
        <v>97</v>
      </c>
      <c r="AP930" s="329" t="s">
        <v>97</v>
      </c>
      <c r="AQ930" s="330">
        <v>1</v>
      </c>
      <c r="AR930" s="328">
        <v>6</v>
      </c>
      <c r="AS930" s="328">
        <v>15</v>
      </c>
      <c r="AT930" s="328">
        <v>5</v>
      </c>
      <c r="AU930" s="329">
        <v>3</v>
      </c>
      <c r="AV930" s="152">
        <f t="shared" si="293"/>
        <v>0</v>
      </c>
      <c r="AW930" s="167"/>
      <c r="AX930" s="167"/>
      <c r="AY930" s="167"/>
      <c r="AZ930" s="167"/>
      <c r="BA930" s="167"/>
      <c r="BB930" s="167"/>
      <c r="BC930" s="167"/>
      <c r="BD930" s="167"/>
      <c r="BE930" s="130"/>
    </row>
    <row r="931" spans="1:57" ht="32.25" thickBot="1" x14ac:dyDescent="0.3">
      <c r="A931" s="1401"/>
      <c r="B931" s="1625"/>
      <c r="C931" s="1648"/>
      <c r="D931" s="711" t="s">
        <v>491</v>
      </c>
      <c r="E931" s="1302"/>
      <c r="F931" s="1305"/>
      <c r="G931" s="848">
        <f t="shared" si="280"/>
        <v>0</v>
      </c>
      <c r="H931" s="414">
        <f t="shared" si="290"/>
        <v>0</v>
      </c>
      <c r="I931" s="92"/>
      <c r="J931" s="92"/>
      <c r="K931" s="92"/>
      <c r="L931" s="101"/>
      <c r="M931" s="210">
        <f t="shared" si="291"/>
        <v>0</v>
      </c>
      <c r="N931" s="1039"/>
      <c r="O931" s="1039"/>
      <c r="P931" s="1039"/>
      <c r="Q931" s="1039"/>
      <c r="R931" s="1040"/>
      <c r="S931" s="1052"/>
      <c r="T931" s="1052"/>
      <c r="U931" s="1052"/>
      <c r="V931" s="1039"/>
      <c r="W931" s="1039"/>
      <c r="X931" s="1040"/>
      <c r="Y931" s="1038"/>
      <c r="Z931" s="1040"/>
      <c r="AA931" s="1049"/>
      <c r="AB931" s="839"/>
      <c r="AC931" s="839"/>
      <c r="AD931" s="839"/>
      <c r="AE931" s="839"/>
      <c r="AF931" s="840"/>
      <c r="AG931" s="1049"/>
      <c r="AH931" s="1050"/>
      <c r="AI931" s="832"/>
      <c r="AJ931" s="170">
        <f t="shared" si="299"/>
        <v>0</v>
      </c>
      <c r="AK931" s="345" t="s">
        <v>97</v>
      </c>
      <c r="AL931" s="97" t="s">
        <v>97</v>
      </c>
      <c r="AM931" s="98" t="s">
        <v>97</v>
      </c>
      <c r="AN931" s="99" t="s">
        <v>97</v>
      </c>
      <c r="AO931" s="97" t="s">
        <v>98</v>
      </c>
      <c r="AP931" s="98" t="s">
        <v>98</v>
      </c>
      <c r="AQ931" s="100"/>
      <c r="AR931" s="92"/>
      <c r="AS931" s="92"/>
      <c r="AT931" s="92"/>
      <c r="AU931" s="93"/>
      <c r="AV931" s="171">
        <f t="shared" si="293"/>
        <v>0</v>
      </c>
      <c r="AW931" s="128"/>
      <c r="AX931" s="128"/>
      <c r="AY931" s="128"/>
      <c r="AZ931" s="128"/>
      <c r="BA931" s="128"/>
      <c r="BB931" s="128"/>
      <c r="BC931" s="128"/>
      <c r="BD931" s="128"/>
      <c r="BE931" s="129"/>
    </row>
    <row r="932" spans="1:57" ht="31.15" customHeight="1" thickBot="1" x14ac:dyDescent="0.3">
      <c r="A932" s="1401"/>
      <c r="B932" s="1621" t="s">
        <v>239</v>
      </c>
      <c r="C932" s="1646" t="s">
        <v>445</v>
      </c>
      <c r="D932" s="709" t="s">
        <v>485</v>
      </c>
      <c r="E932" s="1300">
        <v>10</v>
      </c>
      <c r="F932" s="1303">
        <f t="shared" ref="F932" si="300">E932-SUM(M932:M936)</f>
        <v>5</v>
      </c>
      <c r="G932" s="841">
        <f t="shared" si="280"/>
        <v>0</v>
      </c>
      <c r="H932" s="411">
        <f t="shared" si="290"/>
        <v>0</v>
      </c>
      <c r="I932" s="72"/>
      <c r="J932" s="72"/>
      <c r="K932" s="72"/>
      <c r="L932" s="75"/>
      <c r="M932" s="199">
        <f t="shared" si="291"/>
        <v>0</v>
      </c>
      <c r="N932" s="1020"/>
      <c r="O932" s="1020"/>
      <c r="P932" s="1020"/>
      <c r="Q932" s="1020"/>
      <c r="R932" s="1024"/>
      <c r="S932" s="1051"/>
      <c r="T932" s="1051"/>
      <c r="U932" s="1051"/>
      <c r="V932" s="1020"/>
      <c r="W932" s="1020"/>
      <c r="X932" s="1024"/>
      <c r="Y932" s="1022"/>
      <c r="Z932" s="1024"/>
      <c r="AA932" s="1045"/>
      <c r="AB932" s="835"/>
      <c r="AC932" s="835"/>
      <c r="AD932" s="835"/>
      <c r="AE932" s="835"/>
      <c r="AF932" s="836"/>
      <c r="AG932" s="1045"/>
      <c r="AH932" s="1046"/>
      <c r="AI932" s="143"/>
      <c r="AJ932" s="151">
        <f t="shared" ref="AJ932:AJ933" si="301">SUM(AN932:AP932)</f>
        <v>0</v>
      </c>
      <c r="AK932" s="76" t="s">
        <v>97</v>
      </c>
      <c r="AL932" s="77" t="s">
        <v>97</v>
      </c>
      <c r="AM932" s="78" t="s">
        <v>97</v>
      </c>
      <c r="AN932" s="74"/>
      <c r="AO932" s="72"/>
      <c r="AP932" s="73"/>
      <c r="AQ932" s="79" t="s">
        <v>97</v>
      </c>
      <c r="AR932" s="77" t="s">
        <v>97</v>
      </c>
      <c r="AS932" s="77" t="s">
        <v>97</v>
      </c>
      <c r="AT932" s="77" t="s">
        <v>97</v>
      </c>
      <c r="AU932" s="78" t="s">
        <v>97</v>
      </c>
      <c r="AV932" s="152">
        <f t="shared" si="293"/>
        <v>0</v>
      </c>
      <c r="AW932" s="120"/>
      <c r="AX932" s="120"/>
      <c r="AY932" s="120"/>
      <c r="AZ932" s="120"/>
      <c r="BA932" s="120"/>
      <c r="BB932" s="120"/>
      <c r="BC932" s="120"/>
      <c r="BD932" s="120"/>
      <c r="BE932" s="121"/>
    </row>
    <row r="933" spans="1:57" ht="48" thickBot="1" x14ac:dyDescent="0.3">
      <c r="A933" s="1401"/>
      <c r="B933" s="1623"/>
      <c r="C933" s="1647"/>
      <c r="D933" s="710" t="s">
        <v>490</v>
      </c>
      <c r="E933" s="1301"/>
      <c r="F933" s="1304"/>
      <c r="G933" s="843">
        <f t="shared" si="280"/>
        <v>0</v>
      </c>
      <c r="H933" s="412">
        <f t="shared" si="290"/>
        <v>0</v>
      </c>
      <c r="I933" s="319"/>
      <c r="J933" s="319"/>
      <c r="K933" s="319"/>
      <c r="L933" s="338"/>
      <c r="M933" s="750">
        <f t="shared" si="291"/>
        <v>0</v>
      </c>
      <c r="N933" s="1030"/>
      <c r="O933" s="1030"/>
      <c r="P933" s="1030"/>
      <c r="Q933" s="1030"/>
      <c r="R933" s="1034"/>
      <c r="S933" s="1025"/>
      <c r="T933" s="1025"/>
      <c r="U933" s="1025"/>
      <c r="V933" s="1044"/>
      <c r="W933" s="1044"/>
      <c r="X933" s="1026"/>
      <c r="Y933" s="1047"/>
      <c r="Z933" s="1026"/>
      <c r="AA933" s="1027"/>
      <c r="AB933" s="1028"/>
      <c r="AC933" s="1028"/>
      <c r="AD933" s="1028"/>
      <c r="AE933" s="1028"/>
      <c r="AF933" s="1029"/>
      <c r="AG933" s="1019"/>
      <c r="AH933" s="1048"/>
      <c r="AI933" s="337"/>
      <c r="AJ933" s="390">
        <f t="shared" si="301"/>
        <v>0</v>
      </c>
      <c r="AK933" s="327" t="s">
        <v>98</v>
      </c>
      <c r="AL933" s="328" t="s">
        <v>98</v>
      </c>
      <c r="AM933" s="329" t="s">
        <v>98</v>
      </c>
      <c r="AN933" s="330"/>
      <c r="AO933" s="328"/>
      <c r="AP933" s="329"/>
      <c r="AQ933" s="330" t="s">
        <v>97</v>
      </c>
      <c r="AR933" s="328" t="s">
        <v>97</v>
      </c>
      <c r="AS933" s="328" t="s">
        <v>97</v>
      </c>
      <c r="AT933" s="328" t="s">
        <v>97</v>
      </c>
      <c r="AU933" s="329" t="s">
        <v>97</v>
      </c>
      <c r="AV933" s="152">
        <f t="shared" si="293"/>
        <v>0</v>
      </c>
      <c r="AW933" s="167"/>
      <c r="AX933" s="167"/>
      <c r="AY933" s="167"/>
      <c r="AZ933" s="167"/>
      <c r="BA933" s="167"/>
      <c r="BB933" s="167"/>
      <c r="BC933" s="167"/>
      <c r="BD933" s="167"/>
      <c r="BE933" s="130"/>
    </row>
    <row r="934" spans="1:57" ht="32.25" thickBot="1" x14ac:dyDescent="0.3">
      <c r="A934" s="1401"/>
      <c r="B934" s="1623"/>
      <c r="C934" s="1647"/>
      <c r="D934" s="710" t="s">
        <v>486</v>
      </c>
      <c r="E934" s="1301"/>
      <c r="F934" s="1304"/>
      <c r="G934" s="843">
        <f t="shared" si="280"/>
        <v>0</v>
      </c>
      <c r="H934" s="412">
        <f t="shared" si="290"/>
        <v>0</v>
      </c>
      <c r="I934" s="319"/>
      <c r="J934" s="319"/>
      <c r="K934" s="319"/>
      <c r="L934" s="338"/>
      <c r="M934" s="750">
        <f t="shared" si="291"/>
        <v>0</v>
      </c>
      <c r="N934" s="1030"/>
      <c r="O934" s="1030"/>
      <c r="P934" s="1030"/>
      <c r="Q934" s="1030"/>
      <c r="R934" s="1034"/>
      <c r="S934" s="1025"/>
      <c r="T934" s="1025"/>
      <c r="U934" s="1025"/>
      <c r="V934" s="1044"/>
      <c r="W934" s="1044"/>
      <c r="X934" s="1026"/>
      <c r="Y934" s="1047"/>
      <c r="Z934" s="1026"/>
      <c r="AA934" s="1027"/>
      <c r="AB934" s="1028"/>
      <c r="AC934" s="1028"/>
      <c r="AD934" s="1028"/>
      <c r="AE934" s="1028"/>
      <c r="AF934" s="1029"/>
      <c r="AG934" s="1019"/>
      <c r="AH934" s="1048"/>
      <c r="AI934" s="337"/>
      <c r="AJ934" s="390">
        <f t="shared" ref="AJ934" si="302">SUM(AK934:AM934)</f>
        <v>0</v>
      </c>
      <c r="AK934" s="327"/>
      <c r="AL934" s="328"/>
      <c r="AM934" s="329"/>
      <c r="AN934" s="330" t="s">
        <v>97</v>
      </c>
      <c r="AO934" s="328" t="s">
        <v>97</v>
      </c>
      <c r="AP934" s="329" t="s">
        <v>97</v>
      </c>
      <c r="AQ934" s="330" t="s">
        <v>97</v>
      </c>
      <c r="AR934" s="328" t="s">
        <v>97</v>
      </c>
      <c r="AS934" s="328" t="s">
        <v>97</v>
      </c>
      <c r="AT934" s="328" t="s">
        <v>97</v>
      </c>
      <c r="AU934" s="329" t="s">
        <v>97</v>
      </c>
      <c r="AV934" s="152">
        <f t="shared" si="293"/>
        <v>0</v>
      </c>
      <c r="AW934" s="167"/>
      <c r="AX934" s="167"/>
      <c r="AY934" s="167"/>
      <c r="AZ934" s="167"/>
      <c r="BA934" s="167"/>
      <c r="BB934" s="167"/>
      <c r="BC934" s="167"/>
      <c r="BD934" s="167"/>
      <c r="BE934" s="130"/>
    </row>
    <row r="935" spans="1:57" ht="32.25" thickBot="1" x14ac:dyDescent="0.3">
      <c r="A935" s="1401"/>
      <c r="B935" s="1623"/>
      <c r="C935" s="1647"/>
      <c r="D935" s="710" t="s">
        <v>15</v>
      </c>
      <c r="E935" s="1301"/>
      <c r="F935" s="1304"/>
      <c r="G935" s="843">
        <f t="shared" si="280"/>
        <v>5</v>
      </c>
      <c r="H935" s="412">
        <f t="shared" si="290"/>
        <v>0</v>
      </c>
      <c r="I935" s="319"/>
      <c r="J935" s="319"/>
      <c r="K935" s="319"/>
      <c r="L935" s="338"/>
      <c r="M935" s="750">
        <f t="shared" si="291"/>
        <v>5</v>
      </c>
      <c r="N935" s="1030"/>
      <c r="O935" s="1030"/>
      <c r="P935" s="1030"/>
      <c r="Q935" s="1030"/>
      <c r="R935" s="1034">
        <v>5</v>
      </c>
      <c r="S935" s="1025"/>
      <c r="T935" s="1025"/>
      <c r="U935" s="1025"/>
      <c r="V935" s="1044">
        <v>5</v>
      </c>
      <c r="W935" s="1044"/>
      <c r="X935" s="1026"/>
      <c r="Y935" s="1047">
        <v>5</v>
      </c>
      <c r="Z935" s="1026"/>
      <c r="AA935" s="1027"/>
      <c r="AB935" s="1028">
        <v>2</v>
      </c>
      <c r="AC935" s="1028">
        <v>2</v>
      </c>
      <c r="AD935" s="1028"/>
      <c r="AE935" s="1028">
        <v>2</v>
      </c>
      <c r="AF935" s="1029">
        <v>2</v>
      </c>
      <c r="AG935" s="1019">
        <v>45.8</v>
      </c>
      <c r="AH935" s="1048">
        <v>27</v>
      </c>
      <c r="AI935" s="337">
        <v>104</v>
      </c>
      <c r="AJ935" s="390">
        <f t="shared" ref="AJ935:AJ936" si="303">SUM(AQ935:AU935)</f>
        <v>5</v>
      </c>
      <c r="AK935" s="327" t="s">
        <v>98</v>
      </c>
      <c r="AL935" s="328" t="s">
        <v>98</v>
      </c>
      <c r="AM935" s="329" t="s">
        <v>98</v>
      </c>
      <c r="AN935" s="330" t="s">
        <v>97</v>
      </c>
      <c r="AO935" s="328" t="s">
        <v>97</v>
      </c>
      <c r="AP935" s="329" t="s">
        <v>97</v>
      </c>
      <c r="AQ935" s="330"/>
      <c r="AR935" s="328"/>
      <c r="AS935" s="328">
        <v>5</v>
      </c>
      <c r="AT935" s="328"/>
      <c r="AU935" s="329"/>
      <c r="AV935" s="152">
        <f t="shared" si="293"/>
        <v>0</v>
      </c>
      <c r="AW935" s="167"/>
      <c r="AX935" s="167"/>
      <c r="AY935" s="167"/>
      <c r="AZ935" s="167"/>
      <c r="BA935" s="167"/>
      <c r="BB935" s="167"/>
      <c r="BC935" s="167"/>
      <c r="BD935" s="167"/>
      <c r="BE935" s="130"/>
    </row>
    <row r="936" spans="1:57" ht="32.25" thickBot="1" x14ac:dyDescent="0.3">
      <c r="A936" s="1401"/>
      <c r="B936" s="1625"/>
      <c r="C936" s="1648"/>
      <c r="D936" s="711" t="s">
        <v>491</v>
      </c>
      <c r="E936" s="1302"/>
      <c r="F936" s="1305"/>
      <c r="G936" s="848">
        <f t="shared" si="280"/>
        <v>0</v>
      </c>
      <c r="H936" s="414">
        <f t="shared" si="290"/>
        <v>0</v>
      </c>
      <c r="I936" s="92"/>
      <c r="J936" s="92"/>
      <c r="K936" s="92"/>
      <c r="L936" s="101"/>
      <c r="M936" s="210">
        <f t="shared" si="291"/>
        <v>0</v>
      </c>
      <c r="N936" s="1039"/>
      <c r="O936" s="1039"/>
      <c r="P936" s="1039"/>
      <c r="Q936" s="1039"/>
      <c r="R936" s="1040"/>
      <c r="S936" s="1052"/>
      <c r="T936" s="1052"/>
      <c r="U936" s="1052"/>
      <c r="V936" s="1039"/>
      <c r="W936" s="1039"/>
      <c r="X936" s="1040"/>
      <c r="Y936" s="1038"/>
      <c r="Z936" s="1040"/>
      <c r="AA936" s="1049"/>
      <c r="AB936" s="839"/>
      <c r="AC936" s="839"/>
      <c r="AD936" s="839"/>
      <c r="AE936" s="839"/>
      <c r="AF936" s="840"/>
      <c r="AG936" s="1049"/>
      <c r="AH936" s="1050"/>
      <c r="AI936" s="832"/>
      <c r="AJ936" s="170">
        <f t="shared" si="303"/>
        <v>0</v>
      </c>
      <c r="AK936" s="345" t="s">
        <v>97</v>
      </c>
      <c r="AL936" s="97" t="s">
        <v>97</v>
      </c>
      <c r="AM936" s="98" t="s">
        <v>97</v>
      </c>
      <c r="AN936" s="99" t="s">
        <v>97</v>
      </c>
      <c r="AO936" s="97" t="s">
        <v>98</v>
      </c>
      <c r="AP936" s="98" t="s">
        <v>98</v>
      </c>
      <c r="AQ936" s="100"/>
      <c r="AR936" s="92"/>
      <c r="AS936" s="92"/>
      <c r="AT936" s="92"/>
      <c r="AU936" s="93"/>
      <c r="AV936" s="171">
        <f t="shared" si="293"/>
        <v>0</v>
      </c>
      <c r="AW936" s="128"/>
      <c r="AX936" s="128"/>
      <c r="AY936" s="128"/>
      <c r="AZ936" s="128"/>
      <c r="BA936" s="128"/>
      <c r="BB936" s="128"/>
      <c r="BC936" s="128"/>
      <c r="BD936" s="128"/>
      <c r="BE936" s="129"/>
    </row>
    <row r="937" spans="1:57" ht="32.25" thickBot="1" x14ac:dyDescent="0.3">
      <c r="A937" s="1401"/>
      <c r="B937" s="1621" t="s">
        <v>589</v>
      </c>
      <c r="C937" s="1646" t="s">
        <v>446</v>
      </c>
      <c r="D937" s="709" t="s">
        <v>485</v>
      </c>
      <c r="E937" s="1300">
        <v>10</v>
      </c>
      <c r="F937" s="1303">
        <f t="shared" ref="F937" si="304">E937-SUM(M937:M941)</f>
        <v>2</v>
      </c>
      <c r="G937" s="841">
        <f t="shared" si="280"/>
        <v>0</v>
      </c>
      <c r="H937" s="411">
        <f t="shared" si="290"/>
        <v>0</v>
      </c>
      <c r="I937" s="72"/>
      <c r="J937" s="72"/>
      <c r="K937" s="72"/>
      <c r="L937" s="75"/>
      <c r="M937" s="199">
        <f t="shared" si="291"/>
        <v>0</v>
      </c>
      <c r="N937" s="1020"/>
      <c r="O937" s="1020"/>
      <c r="P937" s="1020"/>
      <c r="Q937" s="1020"/>
      <c r="R937" s="1024"/>
      <c r="S937" s="1051"/>
      <c r="T937" s="1051"/>
      <c r="U937" s="1051"/>
      <c r="V937" s="1020"/>
      <c r="W937" s="1020"/>
      <c r="X937" s="1024"/>
      <c r="Y937" s="1022"/>
      <c r="Z937" s="1024"/>
      <c r="AA937" s="1045"/>
      <c r="AB937" s="835"/>
      <c r="AC937" s="835"/>
      <c r="AD937" s="835"/>
      <c r="AE937" s="835"/>
      <c r="AF937" s="836"/>
      <c r="AG937" s="1045"/>
      <c r="AH937" s="1046"/>
      <c r="AI937" s="143"/>
      <c r="AJ937" s="151">
        <f t="shared" ref="AJ937:AJ938" si="305">SUM(AN937:AP937)</f>
        <v>0</v>
      </c>
      <c r="AK937" s="76" t="s">
        <v>97</v>
      </c>
      <c r="AL937" s="77" t="s">
        <v>97</v>
      </c>
      <c r="AM937" s="78" t="s">
        <v>97</v>
      </c>
      <c r="AN937" s="74"/>
      <c r="AO937" s="72"/>
      <c r="AP937" s="73"/>
      <c r="AQ937" s="79" t="s">
        <v>97</v>
      </c>
      <c r="AR937" s="77" t="s">
        <v>97</v>
      </c>
      <c r="AS937" s="77" t="s">
        <v>97</v>
      </c>
      <c r="AT937" s="77" t="s">
        <v>97</v>
      </c>
      <c r="AU937" s="78" t="s">
        <v>97</v>
      </c>
      <c r="AV937" s="152">
        <f t="shared" si="293"/>
        <v>0</v>
      </c>
      <c r="AW937" s="120"/>
      <c r="AX937" s="120"/>
      <c r="AY937" s="120"/>
      <c r="AZ937" s="120"/>
      <c r="BA937" s="120"/>
      <c r="BB937" s="120"/>
      <c r="BC937" s="120"/>
      <c r="BD937" s="120"/>
      <c r="BE937" s="121"/>
    </row>
    <row r="938" spans="1:57" ht="48" thickBot="1" x14ac:dyDescent="0.3">
      <c r="A938" s="1401"/>
      <c r="B938" s="1623"/>
      <c r="C938" s="1647"/>
      <c r="D938" s="710" t="s">
        <v>490</v>
      </c>
      <c r="E938" s="1301"/>
      <c r="F938" s="1304"/>
      <c r="G938" s="843">
        <f t="shared" si="280"/>
        <v>0</v>
      </c>
      <c r="H938" s="412">
        <f t="shared" si="290"/>
        <v>0</v>
      </c>
      <c r="I938" s="319"/>
      <c r="J938" s="319"/>
      <c r="K938" s="319"/>
      <c r="L938" s="338"/>
      <c r="M938" s="750">
        <f t="shared" si="291"/>
        <v>0</v>
      </c>
      <c r="N938" s="1030"/>
      <c r="O938" s="1030"/>
      <c r="P938" s="1030"/>
      <c r="Q938" s="1030"/>
      <c r="R938" s="1034"/>
      <c r="S938" s="1025"/>
      <c r="T938" s="1025"/>
      <c r="U938" s="1025"/>
      <c r="V938" s="1044"/>
      <c r="W938" s="1044"/>
      <c r="X938" s="1026"/>
      <c r="Y938" s="1047"/>
      <c r="Z938" s="1026"/>
      <c r="AA938" s="1027"/>
      <c r="AB938" s="1028"/>
      <c r="AC938" s="1028"/>
      <c r="AD938" s="1028"/>
      <c r="AE938" s="1028"/>
      <c r="AF938" s="1029"/>
      <c r="AG938" s="1019"/>
      <c r="AH938" s="1048"/>
      <c r="AI938" s="337"/>
      <c r="AJ938" s="390">
        <f t="shared" si="305"/>
        <v>0</v>
      </c>
      <c r="AK938" s="327" t="s">
        <v>98</v>
      </c>
      <c r="AL938" s="328" t="s">
        <v>98</v>
      </c>
      <c r="AM938" s="329" t="s">
        <v>98</v>
      </c>
      <c r="AN938" s="330"/>
      <c r="AO938" s="328"/>
      <c r="AP938" s="329"/>
      <c r="AQ938" s="330" t="s">
        <v>97</v>
      </c>
      <c r="AR938" s="328" t="s">
        <v>97</v>
      </c>
      <c r="AS938" s="328" t="s">
        <v>97</v>
      </c>
      <c r="AT938" s="328" t="s">
        <v>97</v>
      </c>
      <c r="AU938" s="329" t="s">
        <v>97</v>
      </c>
      <c r="AV938" s="152">
        <f t="shared" si="293"/>
        <v>0</v>
      </c>
      <c r="AW938" s="167"/>
      <c r="AX938" s="167"/>
      <c r="AY938" s="167"/>
      <c r="AZ938" s="167"/>
      <c r="BA938" s="167"/>
      <c r="BB938" s="167"/>
      <c r="BC938" s="167"/>
      <c r="BD938" s="167"/>
      <c r="BE938" s="130"/>
    </row>
    <row r="939" spans="1:57" ht="32.25" thickBot="1" x14ac:dyDescent="0.3">
      <c r="A939" s="1401"/>
      <c r="B939" s="1623"/>
      <c r="C939" s="1647"/>
      <c r="D939" s="710" t="s">
        <v>486</v>
      </c>
      <c r="E939" s="1301"/>
      <c r="F939" s="1304"/>
      <c r="G939" s="843">
        <f t="shared" si="280"/>
        <v>0</v>
      </c>
      <c r="H939" s="412">
        <f t="shared" si="290"/>
        <v>0</v>
      </c>
      <c r="I939" s="319"/>
      <c r="J939" s="319"/>
      <c r="K939" s="319"/>
      <c r="L939" s="338"/>
      <c r="M939" s="750">
        <f t="shared" si="291"/>
        <v>0</v>
      </c>
      <c r="N939" s="1030"/>
      <c r="O939" s="1030"/>
      <c r="P939" s="1030"/>
      <c r="Q939" s="1030"/>
      <c r="R939" s="1034"/>
      <c r="S939" s="1025"/>
      <c r="T939" s="1025"/>
      <c r="U939" s="1025"/>
      <c r="V939" s="1044"/>
      <c r="W939" s="1044"/>
      <c r="X939" s="1026"/>
      <c r="Y939" s="1047"/>
      <c r="Z939" s="1026"/>
      <c r="AA939" s="1027"/>
      <c r="AB939" s="1028"/>
      <c r="AC939" s="1028"/>
      <c r="AD939" s="1028"/>
      <c r="AE939" s="1028"/>
      <c r="AF939" s="1029"/>
      <c r="AG939" s="1019"/>
      <c r="AH939" s="1048"/>
      <c r="AI939" s="337"/>
      <c r="AJ939" s="390">
        <f t="shared" ref="AJ939" si="306">SUM(AK939:AM939)</f>
        <v>0</v>
      </c>
      <c r="AK939" s="327"/>
      <c r="AL939" s="328"/>
      <c r="AM939" s="329"/>
      <c r="AN939" s="330" t="s">
        <v>97</v>
      </c>
      <c r="AO939" s="328" t="s">
        <v>97</v>
      </c>
      <c r="AP939" s="329" t="s">
        <v>97</v>
      </c>
      <c r="AQ939" s="330" t="s">
        <v>97</v>
      </c>
      <c r="AR939" s="328" t="s">
        <v>97</v>
      </c>
      <c r="AS939" s="328" t="s">
        <v>97</v>
      </c>
      <c r="AT939" s="328" t="s">
        <v>97</v>
      </c>
      <c r="AU939" s="329" t="s">
        <v>97</v>
      </c>
      <c r="AV939" s="152">
        <f t="shared" si="293"/>
        <v>0</v>
      </c>
      <c r="AW939" s="167"/>
      <c r="AX939" s="167"/>
      <c r="AY939" s="167"/>
      <c r="AZ939" s="167"/>
      <c r="BA939" s="167"/>
      <c r="BB939" s="167"/>
      <c r="BC939" s="167"/>
      <c r="BD939" s="167"/>
      <c r="BE939" s="130"/>
    </row>
    <row r="940" spans="1:57" ht="32.25" thickBot="1" x14ac:dyDescent="0.3">
      <c r="A940" s="1401"/>
      <c r="B940" s="1623"/>
      <c r="C940" s="1647"/>
      <c r="D940" s="710" t="s">
        <v>15</v>
      </c>
      <c r="E940" s="1301"/>
      <c r="F940" s="1304"/>
      <c r="G940" s="843">
        <f t="shared" si="280"/>
        <v>10</v>
      </c>
      <c r="H940" s="412">
        <f t="shared" si="290"/>
        <v>0</v>
      </c>
      <c r="I940" s="319"/>
      <c r="J940" s="319"/>
      <c r="K940" s="319"/>
      <c r="L940" s="338"/>
      <c r="M940" s="750">
        <f t="shared" si="291"/>
        <v>8</v>
      </c>
      <c r="N940" s="1030"/>
      <c r="O940" s="1030"/>
      <c r="P940" s="1030"/>
      <c r="Q940" s="1030"/>
      <c r="R940" s="1034">
        <v>8</v>
      </c>
      <c r="S940" s="1025">
        <v>1</v>
      </c>
      <c r="T940" s="1025"/>
      <c r="U940" s="1025"/>
      <c r="V940" s="1044">
        <v>7</v>
      </c>
      <c r="W940" s="1044"/>
      <c r="X940" s="1026"/>
      <c r="Y940" s="1047">
        <v>8</v>
      </c>
      <c r="Z940" s="1026"/>
      <c r="AA940" s="1027"/>
      <c r="AB940" s="1028">
        <v>7</v>
      </c>
      <c r="AC940" s="1028">
        <v>6</v>
      </c>
      <c r="AD940" s="1028"/>
      <c r="AE940" s="1028">
        <v>6</v>
      </c>
      <c r="AF940" s="1029"/>
      <c r="AG940" s="1019">
        <v>45</v>
      </c>
      <c r="AH940" s="1048">
        <v>23</v>
      </c>
      <c r="AI940" s="337">
        <v>110</v>
      </c>
      <c r="AJ940" s="390">
        <f t="shared" ref="AJ940:AJ941" si="307">SUM(AQ940:AU940)</f>
        <v>8</v>
      </c>
      <c r="AK940" s="327" t="s">
        <v>98</v>
      </c>
      <c r="AL940" s="328" t="s">
        <v>98</v>
      </c>
      <c r="AM940" s="329" t="s">
        <v>98</v>
      </c>
      <c r="AN940" s="330" t="s">
        <v>97</v>
      </c>
      <c r="AO940" s="328" t="s">
        <v>97</v>
      </c>
      <c r="AP940" s="329" t="s">
        <v>97</v>
      </c>
      <c r="AQ940" s="330">
        <v>1</v>
      </c>
      <c r="AR940" s="328">
        <v>1</v>
      </c>
      <c r="AS940" s="328"/>
      <c r="AT940" s="328">
        <v>5</v>
      </c>
      <c r="AU940" s="329">
        <v>1</v>
      </c>
      <c r="AV940" s="152">
        <f t="shared" si="293"/>
        <v>2</v>
      </c>
      <c r="AW940" s="167"/>
      <c r="AX940" s="167"/>
      <c r="AY940" s="167"/>
      <c r="AZ940" s="167"/>
      <c r="BA940" s="167"/>
      <c r="BB940" s="167"/>
      <c r="BC940" s="167"/>
      <c r="BD940" s="167"/>
      <c r="BE940" s="130">
        <v>2</v>
      </c>
    </row>
    <row r="941" spans="1:57" ht="32.25" thickBot="1" x14ac:dyDescent="0.3">
      <c r="A941" s="1401"/>
      <c r="B941" s="1625"/>
      <c r="C941" s="1648"/>
      <c r="D941" s="711" t="s">
        <v>491</v>
      </c>
      <c r="E941" s="1302"/>
      <c r="F941" s="1305"/>
      <c r="G941" s="848">
        <f t="shared" si="280"/>
        <v>0</v>
      </c>
      <c r="H941" s="414">
        <f t="shared" si="290"/>
        <v>0</v>
      </c>
      <c r="I941" s="92"/>
      <c r="J941" s="92"/>
      <c r="K941" s="92"/>
      <c r="L941" s="101"/>
      <c r="M941" s="210">
        <f t="shared" si="291"/>
        <v>0</v>
      </c>
      <c r="N941" s="1039"/>
      <c r="O941" s="1039"/>
      <c r="P941" s="1039"/>
      <c r="Q941" s="1039"/>
      <c r="R941" s="1040"/>
      <c r="S941" s="1052"/>
      <c r="T941" s="1052"/>
      <c r="U941" s="1052"/>
      <c r="V941" s="1039"/>
      <c r="W941" s="1039"/>
      <c r="X941" s="1040"/>
      <c r="Y941" s="1038"/>
      <c r="Z941" s="1040"/>
      <c r="AA941" s="1049"/>
      <c r="AB941" s="839"/>
      <c r="AC941" s="839"/>
      <c r="AD941" s="839"/>
      <c r="AE941" s="839"/>
      <c r="AF941" s="840"/>
      <c r="AG941" s="1049"/>
      <c r="AH941" s="1050"/>
      <c r="AI941" s="832"/>
      <c r="AJ941" s="170">
        <f t="shared" si="307"/>
        <v>0</v>
      </c>
      <c r="AK941" s="345" t="s">
        <v>97</v>
      </c>
      <c r="AL941" s="97" t="s">
        <v>97</v>
      </c>
      <c r="AM941" s="98" t="s">
        <v>97</v>
      </c>
      <c r="AN941" s="99" t="s">
        <v>97</v>
      </c>
      <c r="AO941" s="97" t="s">
        <v>98</v>
      </c>
      <c r="AP941" s="98" t="s">
        <v>98</v>
      </c>
      <c r="AQ941" s="100"/>
      <c r="AR941" s="92"/>
      <c r="AS941" s="92"/>
      <c r="AT941" s="92"/>
      <c r="AU941" s="93"/>
      <c r="AV941" s="171">
        <f t="shared" si="293"/>
        <v>0</v>
      </c>
      <c r="AW941" s="128"/>
      <c r="AX941" s="128"/>
      <c r="AY941" s="128"/>
      <c r="AZ941" s="128"/>
      <c r="BA941" s="128"/>
      <c r="BB941" s="128"/>
      <c r="BC941" s="128"/>
      <c r="BD941" s="128"/>
      <c r="BE941" s="129"/>
    </row>
    <row r="942" spans="1:57" ht="32.25" thickBot="1" x14ac:dyDescent="0.3">
      <c r="A942" s="1401"/>
      <c r="B942" s="1621" t="s">
        <v>590</v>
      </c>
      <c r="C942" s="1646" t="s">
        <v>447</v>
      </c>
      <c r="D942" s="709" t="s">
        <v>485</v>
      </c>
      <c r="E942" s="1300">
        <v>20</v>
      </c>
      <c r="F942" s="1303">
        <f t="shared" ref="F942" si="308">E942-SUM(M942:M946)</f>
        <v>12</v>
      </c>
      <c r="G942" s="841">
        <f t="shared" si="280"/>
        <v>0</v>
      </c>
      <c r="H942" s="411">
        <f t="shared" si="290"/>
        <v>0</v>
      </c>
      <c r="I942" s="72"/>
      <c r="J942" s="72"/>
      <c r="K942" s="72"/>
      <c r="L942" s="75"/>
      <c r="M942" s="199">
        <f t="shared" si="291"/>
        <v>0</v>
      </c>
      <c r="N942" s="1020"/>
      <c r="O942" s="1020"/>
      <c r="P942" s="1020"/>
      <c r="Q942" s="1020"/>
      <c r="R942" s="1024"/>
      <c r="S942" s="1051"/>
      <c r="T942" s="1051"/>
      <c r="U942" s="1051"/>
      <c r="V942" s="1020"/>
      <c r="W942" s="1020"/>
      <c r="X942" s="1024"/>
      <c r="Y942" s="1022"/>
      <c r="Z942" s="1024"/>
      <c r="AA942" s="1045"/>
      <c r="AB942" s="835"/>
      <c r="AC942" s="835"/>
      <c r="AD942" s="835"/>
      <c r="AE942" s="835"/>
      <c r="AF942" s="836"/>
      <c r="AG942" s="1045"/>
      <c r="AH942" s="1046"/>
      <c r="AI942" s="143"/>
      <c r="AJ942" s="151">
        <f t="shared" ref="AJ942:AJ943" si="309">SUM(AN942:AP942)</f>
        <v>0</v>
      </c>
      <c r="AK942" s="76" t="s">
        <v>97</v>
      </c>
      <c r="AL942" s="77" t="s">
        <v>97</v>
      </c>
      <c r="AM942" s="78" t="s">
        <v>97</v>
      </c>
      <c r="AN942" s="74"/>
      <c r="AO942" s="72"/>
      <c r="AP942" s="73"/>
      <c r="AQ942" s="79" t="s">
        <v>97</v>
      </c>
      <c r="AR942" s="77" t="s">
        <v>97</v>
      </c>
      <c r="AS942" s="77" t="s">
        <v>97</v>
      </c>
      <c r="AT942" s="77" t="s">
        <v>97</v>
      </c>
      <c r="AU942" s="78" t="s">
        <v>97</v>
      </c>
      <c r="AV942" s="152">
        <f t="shared" si="293"/>
        <v>0</v>
      </c>
      <c r="AW942" s="120"/>
      <c r="AX942" s="120"/>
      <c r="AY942" s="120"/>
      <c r="AZ942" s="120"/>
      <c r="BA942" s="120"/>
      <c r="BB942" s="120"/>
      <c r="BC942" s="120"/>
      <c r="BD942" s="120"/>
      <c r="BE942" s="121"/>
    </row>
    <row r="943" spans="1:57" ht="48" thickBot="1" x14ac:dyDescent="0.3">
      <c r="A943" s="1401"/>
      <c r="B943" s="1623"/>
      <c r="C943" s="1647"/>
      <c r="D943" s="710" t="s">
        <v>490</v>
      </c>
      <c r="E943" s="1301"/>
      <c r="F943" s="1304"/>
      <c r="G943" s="843">
        <f t="shared" si="280"/>
        <v>0</v>
      </c>
      <c r="H943" s="412">
        <f t="shared" si="290"/>
        <v>0</v>
      </c>
      <c r="I943" s="319"/>
      <c r="J943" s="319"/>
      <c r="K943" s="319"/>
      <c r="L943" s="338"/>
      <c r="M943" s="750">
        <f t="shared" si="291"/>
        <v>0</v>
      </c>
      <c r="N943" s="1030"/>
      <c r="O943" s="1030"/>
      <c r="P943" s="1030"/>
      <c r="Q943" s="1030"/>
      <c r="R943" s="1034"/>
      <c r="S943" s="1025"/>
      <c r="T943" s="1025"/>
      <c r="U943" s="1025"/>
      <c r="V943" s="1044"/>
      <c r="W943" s="1044"/>
      <c r="X943" s="1026"/>
      <c r="Y943" s="1047"/>
      <c r="Z943" s="1026"/>
      <c r="AA943" s="1027"/>
      <c r="AB943" s="1028"/>
      <c r="AC943" s="1028"/>
      <c r="AD943" s="1028"/>
      <c r="AE943" s="1028"/>
      <c r="AF943" s="1029"/>
      <c r="AG943" s="1019"/>
      <c r="AH943" s="1048"/>
      <c r="AI943" s="337"/>
      <c r="AJ943" s="390">
        <f t="shared" si="309"/>
        <v>0</v>
      </c>
      <c r="AK943" s="327" t="s">
        <v>98</v>
      </c>
      <c r="AL943" s="328" t="s">
        <v>98</v>
      </c>
      <c r="AM943" s="329" t="s">
        <v>98</v>
      </c>
      <c r="AN943" s="330"/>
      <c r="AO943" s="328"/>
      <c r="AP943" s="329"/>
      <c r="AQ943" s="330" t="s">
        <v>97</v>
      </c>
      <c r="AR943" s="328" t="s">
        <v>97</v>
      </c>
      <c r="AS943" s="328" t="s">
        <v>97</v>
      </c>
      <c r="AT943" s="328" t="s">
        <v>97</v>
      </c>
      <c r="AU943" s="329" t="s">
        <v>97</v>
      </c>
      <c r="AV943" s="152">
        <f t="shared" si="293"/>
        <v>0</v>
      </c>
      <c r="AW943" s="167"/>
      <c r="AX943" s="167"/>
      <c r="AY943" s="167"/>
      <c r="AZ943" s="167"/>
      <c r="BA943" s="167"/>
      <c r="BB943" s="167"/>
      <c r="BC943" s="167"/>
      <c r="BD943" s="167"/>
      <c r="BE943" s="130"/>
    </row>
    <row r="944" spans="1:57" ht="32.25" thickBot="1" x14ac:dyDescent="0.3">
      <c r="A944" s="1401"/>
      <c r="B944" s="1623"/>
      <c r="C944" s="1647"/>
      <c r="D944" s="710" t="s">
        <v>486</v>
      </c>
      <c r="E944" s="1301"/>
      <c r="F944" s="1304"/>
      <c r="G944" s="843">
        <f t="shared" si="280"/>
        <v>0</v>
      </c>
      <c r="H944" s="412">
        <f t="shared" si="290"/>
        <v>0</v>
      </c>
      <c r="I944" s="319"/>
      <c r="J944" s="319"/>
      <c r="K944" s="319"/>
      <c r="L944" s="338"/>
      <c r="M944" s="750">
        <f t="shared" si="291"/>
        <v>0</v>
      </c>
      <c r="N944" s="1030"/>
      <c r="O944" s="1030"/>
      <c r="P944" s="1030"/>
      <c r="Q944" s="1030"/>
      <c r="R944" s="1034"/>
      <c r="S944" s="1025"/>
      <c r="T944" s="1025"/>
      <c r="U944" s="1025"/>
      <c r="V944" s="1044"/>
      <c r="W944" s="1044"/>
      <c r="X944" s="1026"/>
      <c r="Y944" s="1047"/>
      <c r="Z944" s="1026"/>
      <c r="AA944" s="1027"/>
      <c r="AB944" s="1028"/>
      <c r="AC944" s="1028"/>
      <c r="AD944" s="1028"/>
      <c r="AE944" s="1028"/>
      <c r="AF944" s="1029"/>
      <c r="AG944" s="1019"/>
      <c r="AH944" s="1048"/>
      <c r="AI944" s="337"/>
      <c r="AJ944" s="390">
        <f t="shared" ref="AJ944" si="310">SUM(AK944:AM944)</f>
        <v>0</v>
      </c>
      <c r="AK944" s="327"/>
      <c r="AL944" s="328"/>
      <c r="AM944" s="329"/>
      <c r="AN944" s="330" t="s">
        <v>97</v>
      </c>
      <c r="AO944" s="328" t="s">
        <v>97</v>
      </c>
      <c r="AP944" s="329" t="s">
        <v>97</v>
      </c>
      <c r="AQ944" s="330" t="s">
        <v>97</v>
      </c>
      <c r="AR944" s="328" t="s">
        <v>97</v>
      </c>
      <c r="AS944" s="328" t="s">
        <v>97</v>
      </c>
      <c r="AT944" s="328" t="s">
        <v>97</v>
      </c>
      <c r="AU944" s="329" t="s">
        <v>97</v>
      </c>
      <c r="AV944" s="152">
        <f t="shared" si="293"/>
        <v>0</v>
      </c>
      <c r="AW944" s="167"/>
      <c r="AX944" s="167"/>
      <c r="AY944" s="167"/>
      <c r="AZ944" s="167"/>
      <c r="BA944" s="167"/>
      <c r="BB944" s="167"/>
      <c r="BC944" s="167"/>
      <c r="BD944" s="167"/>
      <c r="BE944" s="130"/>
    </row>
    <row r="945" spans="1:57" ht="32.25" thickBot="1" x14ac:dyDescent="0.3">
      <c r="A945" s="1401"/>
      <c r="B945" s="1623"/>
      <c r="C945" s="1647"/>
      <c r="D945" s="710" t="s">
        <v>15</v>
      </c>
      <c r="E945" s="1301"/>
      <c r="F945" s="1304"/>
      <c r="G945" s="843">
        <f t="shared" si="280"/>
        <v>8</v>
      </c>
      <c r="H945" s="412">
        <f t="shared" si="290"/>
        <v>0</v>
      </c>
      <c r="I945" s="319"/>
      <c r="J945" s="319"/>
      <c r="K945" s="319"/>
      <c r="L945" s="338"/>
      <c r="M945" s="750">
        <f t="shared" si="291"/>
        <v>8</v>
      </c>
      <c r="N945" s="1030"/>
      <c r="O945" s="1030"/>
      <c r="P945" s="1030"/>
      <c r="Q945" s="1030"/>
      <c r="R945" s="1034">
        <v>8</v>
      </c>
      <c r="S945" s="1025">
        <v>8</v>
      </c>
      <c r="T945" s="1025"/>
      <c r="U945" s="1025"/>
      <c r="V945" s="1044"/>
      <c r="W945" s="1044"/>
      <c r="X945" s="1026"/>
      <c r="Y945" s="1047">
        <v>7</v>
      </c>
      <c r="Z945" s="1026">
        <v>1</v>
      </c>
      <c r="AA945" s="1027"/>
      <c r="AB945" s="1028">
        <v>3</v>
      </c>
      <c r="AC945" s="1028">
        <v>3</v>
      </c>
      <c r="AD945" s="1028">
        <v>4</v>
      </c>
      <c r="AE945" s="1028">
        <v>8</v>
      </c>
      <c r="AF945" s="1029">
        <v>3</v>
      </c>
      <c r="AG945" s="1019">
        <v>46</v>
      </c>
      <c r="AH945" s="1048">
        <v>22</v>
      </c>
      <c r="AI945" s="337">
        <v>109</v>
      </c>
      <c r="AJ945" s="390">
        <f t="shared" ref="AJ945:AJ946" si="311">SUM(AQ945:AU945)</f>
        <v>8</v>
      </c>
      <c r="AK945" s="327" t="s">
        <v>98</v>
      </c>
      <c r="AL945" s="328" t="s">
        <v>98</v>
      </c>
      <c r="AM945" s="329" t="s">
        <v>98</v>
      </c>
      <c r="AN945" s="330" t="s">
        <v>97</v>
      </c>
      <c r="AO945" s="328" t="s">
        <v>97</v>
      </c>
      <c r="AP945" s="329" t="s">
        <v>97</v>
      </c>
      <c r="AQ945" s="330"/>
      <c r="AR945" s="328">
        <v>3</v>
      </c>
      <c r="AS945" s="328">
        <v>3</v>
      </c>
      <c r="AT945" s="328">
        <v>2</v>
      </c>
      <c r="AU945" s="329"/>
      <c r="AV945" s="152">
        <f t="shared" si="293"/>
        <v>0</v>
      </c>
      <c r="AW945" s="167"/>
      <c r="AX945" s="167"/>
      <c r="AY945" s="167"/>
      <c r="AZ945" s="167"/>
      <c r="BA945" s="167"/>
      <c r="BB945" s="167"/>
      <c r="BC945" s="167"/>
      <c r="BD945" s="167"/>
      <c r="BE945" s="130"/>
    </row>
    <row r="946" spans="1:57" ht="32.25" thickBot="1" x14ac:dyDescent="0.3">
      <c r="A946" s="1401"/>
      <c r="B946" s="1625"/>
      <c r="C946" s="1648"/>
      <c r="D946" s="711" t="s">
        <v>491</v>
      </c>
      <c r="E946" s="1302"/>
      <c r="F946" s="1305"/>
      <c r="G946" s="848">
        <f t="shared" si="280"/>
        <v>0</v>
      </c>
      <c r="H946" s="414">
        <f t="shared" si="290"/>
        <v>0</v>
      </c>
      <c r="I946" s="92"/>
      <c r="J946" s="92"/>
      <c r="K946" s="92"/>
      <c r="L946" s="101"/>
      <c r="M946" s="210">
        <f t="shared" si="291"/>
        <v>0</v>
      </c>
      <c r="N946" s="1039"/>
      <c r="O946" s="1039"/>
      <c r="P946" s="1039"/>
      <c r="Q946" s="1039"/>
      <c r="R946" s="1040"/>
      <c r="S946" s="1052"/>
      <c r="T946" s="1052"/>
      <c r="U946" s="1052"/>
      <c r="V946" s="1039"/>
      <c r="W946" s="1039"/>
      <c r="X946" s="1040"/>
      <c r="Y946" s="1038"/>
      <c r="Z946" s="1040"/>
      <c r="AA946" s="1049"/>
      <c r="AB946" s="839"/>
      <c r="AC946" s="839"/>
      <c r="AD946" s="839"/>
      <c r="AE946" s="839"/>
      <c r="AF946" s="840"/>
      <c r="AG946" s="1049"/>
      <c r="AH946" s="1050"/>
      <c r="AI946" s="832"/>
      <c r="AJ946" s="170">
        <f t="shared" si="311"/>
        <v>0</v>
      </c>
      <c r="AK946" s="345" t="s">
        <v>97</v>
      </c>
      <c r="AL946" s="97" t="s">
        <v>97</v>
      </c>
      <c r="AM946" s="98" t="s">
        <v>97</v>
      </c>
      <c r="AN946" s="99" t="s">
        <v>97</v>
      </c>
      <c r="AO946" s="97" t="s">
        <v>98</v>
      </c>
      <c r="AP946" s="98" t="s">
        <v>98</v>
      </c>
      <c r="AQ946" s="100"/>
      <c r="AR946" s="92"/>
      <c r="AS946" s="92"/>
      <c r="AT946" s="92"/>
      <c r="AU946" s="93"/>
      <c r="AV946" s="171">
        <f t="shared" si="293"/>
        <v>0</v>
      </c>
      <c r="AW946" s="128"/>
      <c r="AX946" s="128"/>
      <c r="AY946" s="128"/>
      <c r="AZ946" s="128"/>
      <c r="BA946" s="128"/>
      <c r="BB946" s="128"/>
      <c r="BC946" s="128"/>
      <c r="BD946" s="128"/>
      <c r="BE946" s="129"/>
    </row>
    <row r="947" spans="1:57" ht="31.15" customHeight="1" thickBot="1" x14ac:dyDescent="0.3">
      <c r="A947" s="1401"/>
      <c r="B947" s="1621" t="s">
        <v>591</v>
      </c>
      <c r="C947" s="1646" t="s">
        <v>433</v>
      </c>
      <c r="D947" s="709" t="s">
        <v>485</v>
      </c>
      <c r="E947" s="1300">
        <v>18</v>
      </c>
      <c r="F947" s="1303">
        <f t="shared" ref="F947" si="312">E947-SUM(M947:M951)</f>
        <v>-7</v>
      </c>
      <c r="G947" s="841">
        <f t="shared" si="280"/>
        <v>2</v>
      </c>
      <c r="H947" s="411">
        <f t="shared" si="290"/>
        <v>0</v>
      </c>
      <c r="I947" s="72"/>
      <c r="J947" s="72"/>
      <c r="K947" s="72"/>
      <c r="L947" s="75"/>
      <c r="M947" s="199">
        <f t="shared" si="291"/>
        <v>2</v>
      </c>
      <c r="N947" s="1020"/>
      <c r="O947" s="1020"/>
      <c r="P947" s="1020"/>
      <c r="Q947" s="1020"/>
      <c r="R947" s="1024">
        <v>2</v>
      </c>
      <c r="S947" s="1051"/>
      <c r="T947" s="1051"/>
      <c r="U947" s="1051"/>
      <c r="V947" s="1020">
        <v>2</v>
      </c>
      <c r="W947" s="1020"/>
      <c r="X947" s="1024"/>
      <c r="Y947" s="1022">
        <v>2</v>
      </c>
      <c r="Z947" s="1024"/>
      <c r="AA947" s="1045"/>
      <c r="AB947" s="835">
        <v>1</v>
      </c>
      <c r="AC947" s="835">
        <v>1</v>
      </c>
      <c r="AD947" s="835"/>
      <c r="AE947" s="835">
        <v>2</v>
      </c>
      <c r="AF947" s="836"/>
      <c r="AG947" s="1045">
        <v>34</v>
      </c>
      <c r="AH947" s="1046">
        <v>12</v>
      </c>
      <c r="AI947" s="143">
        <v>20</v>
      </c>
      <c r="AJ947" s="151">
        <f t="shared" ref="AJ947:AJ948" si="313">SUM(AN947:AP947)</f>
        <v>2</v>
      </c>
      <c r="AK947" s="76" t="s">
        <v>97</v>
      </c>
      <c r="AL947" s="77" t="s">
        <v>97</v>
      </c>
      <c r="AM947" s="78" t="s">
        <v>97</v>
      </c>
      <c r="AN947" s="74"/>
      <c r="AO947" s="72">
        <v>1</v>
      </c>
      <c r="AP947" s="73">
        <v>1</v>
      </c>
      <c r="AQ947" s="79" t="s">
        <v>97</v>
      </c>
      <c r="AR947" s="77" t="s">
        <v>97</v>
      </c>
      <c r="AS947" s="77" t="s">
        <v>97</v>
      </c>
      <c r="AT947" s="77" t="s">
        <v>97</v>
      </c>
      <c r="AU947" s="78" t="s">
        <v>97</v>
      </c>
      <c r="AV947" s="152">
        <f t="shared" si="293"/>
        <v>0</v>
      </c>
      <c r="AW947" s="120"/>
      <c r="AX947" s="120"/>
      <c r="AY947" s="120"/>
      <c r="AZ947" s="120"/>
      <c r="BA947" s="120"/>
      <c r="BB947" s="120"/>
      <c r="BC947" s="120"/>
      <c r="BD947" s="120"/>
      <c r="BE947" s="121"/>
    </row>
    <row r="948" spans="1:57" ht="48" thickBot="1" x14ac:dyDescent="0.3">
      <c r="A948" s="1401"/>
      <c r="B948" s="1623"/>
      <c r="C948" s="1647"/>
      <c r="D948" s="710" t="s">
        <v>490</v>
      </c>
      <c r="E948" s="1301"/>
      <c r="F948" s="1304"/>
      <c r="G948" s="843">
        <f t="shared" si="280"/>
        <v>0</v>
      </c>
      <c r="H948" s="412">
        <f t="shared" si="290"/>
        <v>0</v>
      </c>
      <c r="I948" s="319"/>
      <c r="J948" s="319"/>
      <c r="K948" s="319"/>
      <c r="L948" s="338"/>
      <c r="M948" s="750">
        <f t="shared" si="291"/>
        <v>0</v>
      </c>
      <c r="N948" s="1030"/>
      <c r="O948" s="1030"/>
      <c r="P948" s="1030"/>
      <c r="Q948" s="1030"/>
      <c r="R948" s="1034"/>
      <c r="S948" s="1025"/>
      <c r="T948" s="1025"/>
      <c r="U948" s="1025"/>
      <c r="V948" s="1044"/>
      <c r="W948" s="1044"/>
      <c r="X948" s="1026"/>
      <c r="Y948" s="1047"/>
      <c r="Z948" s="1026"/>
      <c r="AA948" s="1027"/>
      <c r="AB948" s="1028"/>
      <c r="AC948" s="1028"/>
      <c r="AD948" s="1028"/>
      <c r="AE948" s="1028"/>
      <c r="AF948" s="1029"/>
      <c r="AG948" s="1019"/>
      <c r="AH948" s="1048"/>
      <c r="AI948" s="337"/>
      <c r="AJ948" s="390">
        <f t="shared" si="313"/>
        <v>0</v>
      </c>
      <c r="AK948" s="327" t="s">
        <v>98</v>
      </c>
      <c r="AL948" s="328" t="s">
        <v>98</v>
      </c>
      <c r="AM948" s="329" t="s">
        <v>98</v>
      </c>
      <c r="AN948" s="330"/>
      <c r="AO948" s="328"/>
      <c r="AP948" s="329"/>
      <c r="AQ948" s="330" t="s">
        <v>97</v>
      </c>
      <c r="AR948" s="328" t="s">
        <v>97</v>
      </c>
      <c r="AS948" s="328" t="s">
        <v>97</v>
      </c>
      <c r="AT948" s="328" t="s">
        <v>97</v>
      </c>
      <c r="AU948" s="329" t="s">
        <v>97</v>
      </c>
      <c r="AV948" s="152">
        <f t="shared" si="293"/>
        <v>0</v>
      </c>
      <c r="AW948" s="167"/>
      <c r="AX948" s="167"/>
      <c r="AY948" s="167"/>
      <c r="AZ948" s="167"/>
      <c r="BA948" s="167"/>
      <c r="BB948" s="167"/>
      <c r="BC948" s="167"/>
      <c r="BD948" s="167"/>
      <c r="BE948" s="130"/>
    </row>
    <row r="949" spans="1:57" ht="32.25" thickBot="1" x14ac:dyDescent="0.3">
      <c r="A949" s="1401"/>
      <c r="B949" s="1623"/>
      <c r="C949" s="1647"/>
      <c r="D949" s="710" t="s">
        <v>486</v>
      </c>
      <c r="E949" s="1301"/>
      <c r="F949" s="1304"/>
      <c r="G949" s="843">
        <f t="shared" si="280"/>
        <v>0</v>
      </c>
      <c r="H949" s="412">
        <f t="shared" si="290"/>
        <v>0</v>
      </c>
      <c r="I949" s="319"/>
      <c r="J949" s="319"/>
      <c r="K949" s="319"/>
      <c r="L949" s="338"/>
      <c r="M949" s="750">
        <f t="shared" si="291"/>
        <v>0</v>
      </c>
      <c r="N949" s="1030"/>
      <c r="O949" s="1030"/>
      <c r="P949" s="1030"/>
      <c r="Q949" s="1030"/>
      <c r="R949" s="1034"/>
      <c r="S949" s="1025"/>
      <c r="T949" s="1025"/>
      <c r="U949" s="1025"/>
      <c r="V949" s="1044"/>
      <c r="W949" s="1044"/>
      <c r="X949" s="1026"/>
      <c r="Y949" s="1047"/>
      <c r="Z949" s="1026"/>
      <c r="AA949" s="1027"/>
      <c r="AB949" s="1028"/>
      <c r="AC949" s="1028"/>
      <c r="AD949" s="1028"/>
      <c r="AE949" s="1028"/>
      <c r="AF949" s="1029"/>
      <c r="AG949" s="1019"/>
      <c r="AH949" s="1048"/>
      <c r="AI949" s="337"/>
      <c r="AJ949" s="390">
        <f t="shared" ref="AJ949" si="314">SUM(AK949:AM949)</f>
        <v>0</v>
      </c>
      <c r="AK949" s="327"/>
      <c r="AL949" s="328"/>
      <c r="AM949" s="329"/>
      <c r="AN949" s="330" t="s">
        <v>97</v>
      </c>
      <c r="AO949" s="328" t="s">
        <v>97</v>
      </c>
      <c r="AP949" s="329" t="s">
        <v>97</v>
      </c>
      <c r="AQ949" s="330" t="s">
        <v>97</v>
      </c>
      <c r="AR949" s="328" t="s">
        <v>97</v>
      </c>
      <c r="AS949" s="328" t="s">
        <v>97</v>
      </c>
      <c r="AT949" s="328" t="s">
        <v>97</v>
      </c>
      <c r="AU949" s="329" t="s">
        <v>97</v>
      </c>
      <c r="AV949" s="152">
        <f t="shared" si="293"/>
        <v>0</v>
      </c>
      <c r="AW949" s="167"/>
      <c r="AX949" s="167"/>
      <c r="AY949" s="167"/>
      <c r="AZ949" s="167"/>
      <c r="BA949" s="167"/>
      <c r="BB949" s="167"/>
      <c r="BC949" s="167"/>
      <c r="BD949" s="167"/>
      <c r="BE949" s="130"/>
    </row>
    <row r="950" spans="1:57" ht="32.25" thickBot="1" x14ac:dyDescent="0.3">
      <c r="A950" s="1401"/>
      <c r="B950" s="1623"/>
      <c r="C950" s="1647"/>
      <c r="D950" s="710" t="s">
        <v>15</v>
      </c>
      <c r="E950" s="1301"/>
      <c r="F950" s="1304"/>
      <c r="G950" s="843">
        <f t="shared" si="280"/>
        <v>23</v>
      </c>
      <c r="H950" s="412">
        <f t="shared" si="290"/>
        <v>0</v>
      </c>
      <c r="I950" s="319"/>
      <c r="J950" s="319"/>
      <c r="K950" s="319"/>
      <c r="L950" s="338"/>
      <c r="M950" s="750">
        <f t="shared" si="291"/>
        <v>23</v>
      </c>
      <c r="N950" s="1030"/>
      <c r="O950" s="1030"/>
      <c r="P950" s="1030"/>
      <c r="Q950" s="1030"/>
      <c r="R950" s="1034">
        <v>23</v>
      </c>
      <c r="S950" s="1025">
        <v>8</v>
      </c>
      <c r="T950" s="1025"/>
      <c r="U950" s="1025"/>
      <c r="V950" s="1044">
        <v>15</v>
      </c>
      <c r="W950" s="1044"/>
      <c r="X950" s="1026"/>
      <c r="Y950" s="1047">
        <v>21</v>
      </c>
      <c r="Z950" s="1026">
        <v>2</v>
      </c>
      <c r="AA950" s="1027"/>
      <c r="AB950" s="1028">
        <v>7</v>
      </c>
      <c r="AC950" s="1028">
        <v>6</v>
      </c>
      <c r="AD950" s="1028">
        <v>1</v>
      </c>
      <c r="AE950" s="1028">
        <v>5</v>
      </c>
      <c r="AF950" s="1029"/>
      <c r="AG950" s="1019">
        <v>42</v>
      </c>
      <c r="AH950" s="1048">
        <v>22</v>
      </c>
      <c r="AI950" s="337">
        <v>120</v>
      </c>
      <c r="AJ950" s="390">
        <f t="shared" ref="AJ950:AJ951" si="315">SUM(AQ950:AU950)</f>
        <v>23</v>
      </c>
      <c r="AK950" s="327" t="s">
        <v>98</v>
      </c>
      <c r="AL950" s="328" t="s">
        <v>98</v>
      </c>
      <c r="AM950" s="329" t="s">
        <v>98</v>
      </c>
      <c r="AN950" s="330" t="s">
        <v>97</v>
      </c>
      <c r="AO950" s="328" t="s">
        <v>97</v>
      </c>
      <c r="AP950" s="329" t="s">
        <v>97</v>
      </c>
      <c r="AQ950" s="330"/>
      <c r="AR950" s="328">
        <v>8</v>
      </c>
      <c r="AS950" s="328">
        <v>6</v>
      </c>
      <c r="AT950" s="328">
        <v>9</v>
      </c>
      <c r="AU950" s="329"/>
      <c r="AV950" s="152">
        <f t="shared" si="293"/>
        <v>0</v>
      </c>
      <c r="AW950" s="167"/>
      <c r="AX950" s="167"/>
      <c r="AY950" s="167"/>
      <c r="AZ950" s="167"/>
      <c r="BA950" s="167"/>
      <c r="BB950" s="167"/>
      <c r="BC950" s="167"/>
      <c r="BD950" s="167"/>
      <c r="BE950" s="130"/>
    </row>
    <row r="951" spans="1:57" ht="32.25" thickBot="1" x14ac:dyDescent="0.3">
      <c r="A951" s="1401"/>
      <c r="B951" s="1625"/>
      <c r="C951" s="1648"/>
      <c r="D951" s="711" t="s">
        <v>491</v>
      </c>
      <c r="E951" s="1302"/>
      <c r="F951" s="1305"/>
      <c r="G951" s="848">
        <f t="shared" si="280"/>
        <v>0</v>
      </c>
      <c r="H951" s="414">
        <f t="shared" si="290"/>
        <v>0</v>
      </c>
      <c r="I951" s="92"/>
      <c r="J951" s="92"/>
      <c r="K951" s="92"/>
      <c r="L951" s="101"/>
      <c r="M951" s="210">
        <f t="shared" si="291"/>
        <v>0</v>
      </c>
      <c r="N951" s="1039"/>
      <c r="O951" s="1039"/>
      <c r="P951" s="1039"/>
      <c r="Q951" s="1039"/>
      <c r="R951" s="1040"/>
      <c r="S951" s="1052"/>
      <c r="T951" s="1052"/>
      <c r="U951" s="1052"/>
      <c r="V951" s="1039"/>
      <c r="W951" s="1039"/>
      <c r="X951" s="1040"/>
      <c r="Y951" s="1038"/>
      <c r="Z951" s="1040"/>
      <c r="AA951" s="1049"/>
      <c r="AB951" s="839"/>
      <c r="AC951" s="839"/>
      <c r="AD951" s="839"/>
      <c r="AE951" s="839"/>
      <c r="AF951" s="840"/>
      <c r="AG951" s="1049"/>
      <c r="AH951" s="1050"/>
      <c r="AI951" s="832"/>
      <c r="AJ951" s="170">
        <f t="shared" si="315"/>
        <v>0</v>
      </c>
      <c r="AK951" s="345" t="s">
        <v>97</v>
      </c>
      <c r="AL951" s="97" t="s">
        <v>97</v>
      </c>
      <c r="AM951" s="98" t="s">
        <v>97</v>
      </c>
      <c r="AN951" s="99" t="s">
        <v>97</v>
      </c>
      <c r="AO951" s="97" t="s">
        <v>98</v>
      </c>
      <c r="AP951" s="98" t="s">
        <v>98</v>
      </c>
      <c r="AQ951" s="100"/>
      <c r="AR951" s="92"/>
      <c r="AS951" s="92"/>
      <c r="AT951" s="92"/>
      <c r="AU951" s="93"/>
      <c r="AV951" s="171">
        <f t="shared" si="293"/>
        <v>0</v>
      </c>
      <c r="AW951" s="128"/>
      <c r="AX951" s="128"/>
      <c r="AY951" s="128"/>
      <c r="AZ951" s="128"/>
      <c r="BA951" s="128"/>
      <c r="BB951" s="128"/>
      <c r="BC951" s="128"/>
      <c r="BD951" s="128"/>
      <c r="BE951" s="129"/>
    </row>
    <row r="952" spans="1:57" ht="32.25" thickBot="1" x14ac:dyDescent="0.3">
      <c r="A952" s="1401"/>
      <c r="B952" s="1621" t="s">
        <v>592</v>
      </c>
      <c r="C952" s="1646" t="s">
        <v>448</v>
      </c>
      <c r="D952" s="709" t="s">
        <v>485</v>
      </c>
      <c r="E952" s="1300">
        <v>30</v>
      </c>
      <c r="F952" s="1303">
        <f t="shared" ref="F952" si="316">E952-SUM(M952:M956)</f>
        <v>13</v>
      </c>
      <c r="G952" s="841">
        <f t="shared" si="280"/>
        <v>0</v>
      </c>
      <c r="H952" s="411">
        <f t="shared" si="290"/>
        <v>0</v>
      </c>
      <c r="I952" s="72"/>
      <c r="J952" s="72"/>
      <c r="K952" s="72"/>
      <c r="L952" s="75"/>
      <c r="M952" s="199">
        <f t="shared" si="291"/>
        <v>0</v>
      </c>
      <c r="N952" s="1020"/>
      <c r="O952" s="1020"/>
      <c r="P952" s="1020"/>
      <c r="Q952" s="1020"/>
      <c r="R952" s="1024"/>
      <c r="S952" s="1051"/>
      <c r="T952" s="1051"/>
      <c r="U952" s="1051"/>
      <c r="V952" s="1020"/>
      <c r="W952" s="1020"/>
      <c r="X952" s="1024"/>
      <c r="Y952" s="1022"/>
      <c r="Z952" s="1024"/>
      <c r="AA952" s="1045"/>
      <c r="AB952" s="835"/>
      <c r="AC952" s="835"/>
      <c r="AD952" s="835"/>
      <c r="AE952" s="835"/>
      <c r="AF952" s="836"/>
      <c r="AG952" s="1045"/>
      <c r="AH952" s="1046"/>
      <c r="AI952" s="143"/>
      <c r="AJ952" s="151">
        <f t="shared" ref="AJ952:AJ953" si="317">SUM(AN952:AP952)</f>
        <v>0</v>
      </c>
      <c r="AK952" s="76" t="s">
        <v>97</v>
      </c>
      <c r="AL952" s="77" t="s">
        <v>97</v>
      </c>
      <c r="AM952" s="78" t="s">
        <v>97</v>
      </c>
      <c r="AN952" s="74"/>
      <c r="AO952" s="72"/>
      <c r="AP952" s="73"/>
      <c r="AQ952" s="79" t="s">
        <v>97</v>
      </c>
      <c r="AR952" s="77" t="s">
        <v>97</v>
      </c>
      <c r="AS952" s="77" t="s">
        <v>97</v>
      </c>
      <c r="AT952" s="77" t="s">
        <v>97</v>
      </c>
      <c r="AU952" s="78" t="s">
        <v>97</v>
      </c>
      <c r="AV952" s="152">
        <f t="shared" si="293"/>
        <v>0</v>
      </c>
      <c r="AW952" s="120"/>
      <c r="AX952" s="120"/>
      <c r="AY952" s="120"/>
      <c r="AZ952" s="120"/>
      <c r="BA952" s="120"/>
      <c r="BB952" s="120"/>
      <c r="BC952" s="120"/>
      <c r="BD952" s="120"/>
      <c r="BE952" s="121"/>
    </row>
    <row r="953" spans="1:57" ht="48" thickBot="1" x14ac:dyDescent="0.3">
      <c r="A953" s="1401"/>
      <c r="B953" s="1623"/>
      <c r="C953" s="1647"/>
      <c r="D953" s="710" t="s">
        <v>490</v>
      </c>
      <c r="E953" s="1301"/>
      <c r="F953" s="1304"/>
      <c r="G953" s="843">
        <f t="shared" si="280"/>
        <v>0</v>
      </c>
      <c r="H953" s="412">
        <f t="shared" si="290"/>
        <v>0</v>
      </c>
      <c r="I953" s="319"/>
      <c r="J953" s="319"/>
      <c r="K953" s="319"/>
      <c r="L953" s="338"/>
      <c r="M953" s="750">
        <f t="shared" si="291"/>
        <v>0</v>
      </c>
      <c r="N953" s="1030"/>
      <c r="O953" s="1030"/>
      <c r="P953" s="1030"/>
      <c r="Q953" s="1030"/>
      <c r="R953" s="1034"/>
      <c r="S953" s="1025"/>
      <c r="T953" s="1025"/>
      <c r="U953" s="1025"/>
      <c r="V953" s="1044"/>
      <c r="W953" s="1044"/>
      <c r="X953" s="1026"/>
      <c r="Y953" s="1047"/>
      <c r="Z953" s="1026"/>
      <c r="AA953" s="1027"/>
      <c r="AB953" s="1028"/>
      <c r="AC953" s="1028"/>
      <c r="AD953" s="1028"/>
      <c r="AE953" s="1028"/>
      <c r="AF953" s="1029"/>
      <c r="AG953" s="1019"/>
      <c r="AH953" s="1048"/>
      <c r="AI953" s="337"/>
      <c r="AJ953" s="390">
        <f t="shared" si="317"/>
        <v>0</v>
      </c>
      <c r="AK953" s="327" t="s">
        <v>98</v>
      </c>
      <c r="AL953" s="328" t="s">
        <v>98</v>
      </c>
      <c r="AM953" s="329" t="s">
        <v>98</v>
      </c>
      <c r="AN953" s="330"/>
      <c r="AO953" s="328"/>
      <c r="AP953" s="329"/>
      <c r="AQ953" s="330" t="s">
        <v>97</v>
      </c>
      <c r="AR953" s="328" t="s">
        <v>97</v>
      </c>
      <c r="AS953" s="328" t="s">
        <v>97</v>
      </c>
      <c r="AT953" s="328" t="s">
        <v>97</v>
      </c>
      <c r="AU953" s="329" t="s">
        <v>97</v>
      </c>
      <c r="AV953" s="152">
        <f t="shared" si="293"/>
        <v>0</v>
      </c>
      <c r="AW953" s="167"/>
      <c r="AX953" s="167"/>
      <c r="AY953" s="167"/>
      <c r="AZ953" s="167"/>
      <c r="BA953" s="167"/>
      <c r="BB953" s="167"/>
      <c r="BC953" s="167"/>
      <c r="BD953" s="167"/>
      <c r="BE953" s="130"/>
    </row>
    <row r="954" spans="1:57" ht="32.25" thickBot="1" x14ac:dyDescent="0.3">
      <c r="A954" s="1401"/>
      <c r="B954" s="1623"/>
      <c r="C954" s="1647"/>
      <c r="D954" s="710" t="s">
        <v>486</v>
      </c>
      <c r="E954" s="1301"/>
      <c r="F954" s="1304"/>
      <c r="G954" s="843">
        <f t="shared" si="280"/>
        <v>0</v>
      </c>
      <c r="H954" s="412">
        <f t="shared" si="290"/>
        <v>0</v>
      </c>
      <c r="I954" s="319"/>
      <c r="J954" s="319"/>
      <c r="K954" s="319"/>
      <c r="L954" s="338"/>
      <c r="M954" s="750">
        <f t="shared" si="291"/>
        <v>0</v>
      </c>
      <c r="N954" s="1030"/>
      <c r="O954" s="1030"/>
      <c r="P954" s="1030"/>
      <c r="Q954" s="1030"/>
      <c r="R954" s="1034"/>
      <c r="S954" s="1025"/>
      <c r="T954" s="1025"/>
      <c r="U954" s="1025"/>
      <c r="V954" s="1044"/>
      <c r="W954" s="1044"/>
      <c r="X954" s="1026"/>
      <c r="Y954" s="1047"/>
      <c r="Z954" s="1026"/>
      <c r="AA954" s="1027"/>
      <c r="AB954" s="1028"/>
      <c r="AC954" s="1028"/>
      <c r="AD954" s="1028"/>
      <c r="AE954" s="1028"/>
      <c r="AF954" s="1029"/>
      <c r="AG954" s="1019"/>
      <c r="AH954" s="1048"/>
      <c r="AI954" s="337"/>
      <c r="AJ954" s="390">
        <f t="shared" ref="AJ954" si="318">SUM(AK954:AM954)</f>
        <v>0</v>
      </c>
      <c r="AK954" s="327"/>
      <c r="AL954" s="328"/>
      <c r="AM954" s="329"/>
      <c r="AN954" s="330" t="s">
        <v>97</v>
      </c>
      <c r="AO954" s="328" t="s">
        <v>97</v>
      </c>
      <c r="AP954" s="329" t="s">
        <v>97</v>
      </c>
      <c r="AQ954" s="330" t="s">
        <v>97</v>
      </c>
      <c r="AR954" s="328" t="s">
        <v>97</v>
      </c>
      <c r="AS954" s="328" t="s">
        <v>97</v>
      </c>
      <c r="AT954" s="328" t="s">
        <v>97</v>
      </c>
      <c r="AU954" s="329" t="s">
        <v>97</v>
      </c>
      <c r="AV954" s="152">
        <f t="shared" si="293"/>
        <v>0</v>
      </c>
      <c r="AW954" s="167"/>
      <c r="AX954" s="167"/>
      <c r="AY954" s="167"/>
      <c r="AZ954" s="167"/>
      <c r="BA954" s="167"/>
      <c r="BB954" s="167"/>
      <c r="BC954" s="167"/>
      <c r="BD954" s="167"/>
      <c r="BE954" s="130"/>
    </row>
    <row r="955" spans="1:57" ht="32.25" thickBot="1" x14ac:dyDescent="0.3">
      <c r="A955" s="1401"/>
      <c r="B955" s="1623"/>
      <c r="C955" s="1647"/>
      <c r="D955" s="710" t="s">
        <v>15</v>
      </c>
      <c r="E955" s="1301"/>
      <c r="F955" s="1304"/>
      <c r="G955" s="843">
        <f t="shared" si="280"/>
        <v>20</v>
      </c>
      <c r="H955" s="412">
        <f t="shared" si="290"/>
        <v>0</v>
      </c>
      <c r="I955" s="319"/>
      <c r="J955" s="319"/>
      <c r="K955" s="319"/>
      <c r="L955" s="338"/>
      <c r="M955" s="750">
        <f t="shared" si="291"/>
        <v>17</v>
      </c>
      <c r="N955" s="1030"/>
      <c r="O955" s="1030"/>
      <c r="P955" s="1030"/>
      <c r="Q955" s="1030"/>
      <c r="R955" s="1034">
        <v>17</v>
      </c>
      <c r="S955" s="1025"/>
      <c r="T955" s="1025"/>
      <c r="U955" s="1025"/>
      <c r="V955" s="1044">
        <v>17</v>
      </c>
      <c r="W955" s="1044"/>
      <c r="X955" s="1026"/>
      <c r="Y955" s="1047">
        <v>16</v>
      </c>
      <c r="Z955" s="1026">
        <v>1</v>
      </c>
      <c r="AA955" s="1027"/>
      <c r="AB955" s="1028">
        <v>9</v>
      </c>
      <c r="AC955" s="1028">
        <v>9</v>
      </c>
      <c r="AD955" s="1028">
        <v>2</v>
      </c>
      <c r="AE955" s="1028">
        <v>10</v>
      </c>
      <c r="AF955" s="1029">
        <v>2</v>
      </c>
      <c r="AG955" s="1019">
        <v>40</v>
      </c>
      <c r="AH955" s="1048">
        <v>17</v>
      </c>
      <c r="AI955" s="337">
        <v>98</v>
      </c>
      <c r="AJ955" s="390">
        <f t="shared" ref="AJ955:AJ956" si="319">SUM(AQ955:AU955)</f>
        <v>17</v>
      </c>
      <c r="AK955" s="327" t="s">
        <v>98</v>
      </c>
      <c r="AL955" s="328" t="s">
        <v>98</v>
      </c>
      <c r="AM955" s="329" t="s">
        <v>98</v>
      </c>
      <c r="AN955" s="330" t="s">
        <v>97</v>
      </c>
      <c r="AO955" s="328" t="s">
        <v>97</v>
      </c>
      <c r="AP955" s="329" t="s">
        <v>97</v>
      </c>
      <c r="AQ955" s="330"/>
      <c r="AR955" s="328">
        <v>1</v>
      </c>
      <c r="AS955" s="328">
        <v>16</v>
      </c>
      <c r="AT955" s="328"/>
      <c r="AU955" s="329"/>
      <c r="AV955" s="152">
        <f t="shared" si="293"/>
        <v>3</v>
      </c>
      <c r="AW955" s="167"/>
      <c r="AX955" s="167"/>
      <c r="AY955" s="167"/>
      <c r="AZ955" s="167"/>
      <c r="BA955" s="167"/>
      <c r="BB955" s="167"/>
      <c r="BC955" s="167"/>
      <c r="BD955" s="167">
        <v>3</v>
      </c>
      <c r="BE955" s="130"/>
    </row>
    <row r="956" spans="1:57" ht="32.25" thickBot="1" x14ac:dyDescent="0.3">
      <c r="A956" s="1401"/>
      <c r="B956" s="1625"/>
      <c r="C956" s="1648"/>
      <c r="D956" s="711" t="s">
        <v>491</v>
      </c>
      <c r="E956" s="1302"/>
      <c r="F956" s="1305"/>
      <c r="G956" s="848">
        <f t="shared" si="280"/>
        <v>0</v>
      </c>
      <c r="H956" s="414">
        <f t="shared" si="290"/>
        <v>0</v>
      </c>
      <c r="I956" s="92"/>
      <c r="J956" s="92"/>
      <c r="K956" s="92"/>
      <c r="L956" s="101"/>
      <c r="M956" s="210">
        <f t="shared" si="291"/>
        <v>0</v>
      </c>
      <c r="N956" s="1039"/>
      <c r="O956" s="1039"/>
      <c r="P956" s="1039"/>
      <c r="Q956" s="1039"/>
      <c r="R956" s="1040"/>
      <c r="S956" s="1052"/>
      <c r="T956" s="1052"/>
      <c r="U956" s="1052"/>
      <c r="V956" s="1039"/>
      <c r="W956" s="1039"/>
      <c r="X956" s="1040"/>
      <c r="Y956" s="1038"/>
      <c r="Z956" s="1040"/>
      <c r="AA956" s="1049"/>
      <c r="AB956" s="839"/>
      <c r="AC956" s="839"/>
      <c r="AD956" s="839"/>
      <c r="AE956" s="839"/>
      <c r="AF956" s="840"/>
      <c r="AG956" s="1049"/>
      <c r="AH956" s="1050"/>
      <c r="AI956" s="832"/>
      <c r="AJ956" s="170">
        <f t="shared" si="319"/>
        <v>0</v>
      </c>
      <c r="AK956" s="345" t="s">
        <v>97</v>
      </c>
      <c r="AL956" s="97" t="s">
        <v>97</v>
      </c>
      <c r="AM956" s="98" t="s">
        <v>97</v>
      </c>
      <c r="AN956" s="99" t="s">
        <v>97</v>
      </c>
      <c r="AO956" s="97" t="s">
        <v>98</v>
      </c>
      <c r="AP956" s="98" t="s">
        <v>98</v>
      </c>
      <c r="AQ956" s="100"/>
      <c r="AR956" s="92"/>
      <c r="AS956" s="92"/>
      <c r="AT956" s="92"/>
      <c r="AU956" s="93"/>
      <c r="AV956" s="171">
        <f t="shared" si="293"/>
        <v>0</v>
      </c>
      <c r="AW956" s="128"/>
      <c r="AX956" s="128"/>
      <c r="AY956" s="128"/>
      <c r="AZ956" s="128"/>
      <c r="BA956" s="128"/>
      <c r="BB956" s="128"/>
      <c r="BC956" s="128"/>
      <c r="BD956" s="128"/>
      <c r="BE956" s="129"/>
    </row>
    <row r="957" spans="1:57" ht="31.15" customHeight="1" thickBot="1" x14ac:dyDescent="0.3">
      <c r="A957" s="1401"/>
      <c r="B957" s="1621" t="s">
        <v>593</v>
      </c>
      <c r="C957" s="1646" t="s">
        <v>435</v>
      </c>
      <c r="D957" s="709" t="s">
        <v>485</v>
      </c>
      <c r="E957" s="1300">
        <v>15</v>
      </c>
      <c r="F957" s="1303">
        <f t="shared" ref="F957" si="320">E957-SUM(M957:M961)</f>
        <v>10</v>
      </c>
      <c r="G957" s="841">
        <f t="shared" si="280"/>
        <v>0</v>
      </c>
      <c r="H957" s="411">
        <f t="shared" si="290"/>
        <v>0</v>
      </c>
      <c r="I957" s="72"/>
      <c r="J957" s="72"/>
      <c r="K957" s="72"/>
      <c r="L957" s="75"/>
      <c r="M957" s="199">
        <f t="shared" si="291"/>
        <v>0</v>
      </c>
      <c r="N957" s="1020"/>
      <c r="O957" s="1020"/>
      <c r="P957" s="1020"/>
      <c r="Q957" s="1020"/>
      <c r="R957" s="1024"/>
      <c r="S957" s="1051"/>
      <c r="T957" s="1051"/>
      <c r="U957" s="1051"/>
      <c r="V957" s="1020"/>
      <c r="W957" s="1020"/>
      <c r="X957" s="1024"/>
      <c r="Y957" s="1022"/>
      <c r="Z957" s="1024"/>
      <c r="AA957" s="1045"/>
      <c r="AB957" s="835"/>
      <c r="AC957" s="835"/>
      <c r="AD957" s="835"/>
      <c r="AE957" s="835"/>
      <c r="AF957" s="836"/>
      <c r="AG957" s="1045"/>
      <c r="AH957" s="1046"/>
      <c r="AI957" s="143"/>
      <c r="AJ957" s="151">
        <f t="shared" ref="AJ957:AJ958" si="321">SUM(AN957:AP957)</f>
        <v>0</v>
      </c>
      <c r="AK957" s="76" t="s">
        <v>97</v>
      </c>
      <c r="AL957" s="77" t="s">
        <v>97</v>
      </c>
      <c r="AM957" s="78" t="s">
        <v>97</v>
      </c>
      <c r="AN957" s="74"/>
      <c r="AO957" s="72"/>
      <c r="AP957" s="73"/>
      <c r="AQ957" s="79" t="s">
        <v>97</v>
      </c>
      <c r="AR957" s="77" t="s">
        <v>97</v>
      </c>
      <c r="AS957" s="77" t="s">
        <v>97</v>
      </c>
      <c r="AT957" s="77" t="s">
        <v>97</v>
      </c>
      <c r="AU957" s="78" t="s">
        <v>97</v>
      </c>
      <c r="AV957" s="152">
        <f t="shared" si="293"/>
        <v>0</v>
      </c>
      <c r="AW957" s="120"/>
      <c r="AX957" s="120"/>
      <c r="AY957" s="120"/>
      <c r="AZ957" s="120"/>
      <c r="BA957" s="120"/>
      <c r="BB957" s="120"/>
      <c r="BC957" s="120"/>
      <c r="BD957" s="120"/>
      <c r="BE957" s="121"/>
    </row>
    <row r="958" spans="1:57" ht="48" thickBot="1" x14ac:dyDescent="0.3">
      <c r="A958" s="1401"/>
      <c r="B958" s="1623"/>
      <c r="C958" s="1647"/>
      <c r="D958" s="710" t="s">
        <v>490</v>
      </c>
      <c r="E958" s="1301"/>
      <c r="F958" s="1304"/>
      <c r="G958" s="843">
        <f t="shared" si="280"/>
        <v>0</v>
      </c>
      <c r="H958" s="412">
        <f t="shared" si="290"/>
        <v>0</v>
      </c>
      <c r="I958" s="319"/>
      <c r="J958" s="319"/>
      <c r="K958" s="319"/>
      <c r="L958" s="338"/>
      <c r="M958" s="750">
        <f t="shared" si="291"/>
        <v>0</v>
      </c>
      <c r="N958" s="1030"/>
      <c r="O958" s="1030"/>
      <c r="P958" s="1030"/>
      <c r="Q958" s="1030"/>
      <c r="R958" s="1034"/>
      <c r="S958" s="1025"/>
      <c r="T958" s="1025"/>
      <c r="U958" s="1025"/>
      <c r="V958" s="1044"/>
      <c r="W958" s="1044"/>
      <c r="X958" s="1026"/>
      <c r="Y958" s="1047"/>
      <c r="Z958" s="1026"/>
      <c r="AA958" s="1027"/>
      <c r="AB958" s="1028"/>
      <c r="AC958" s="1028"/>
      <c r="AD958" s="1028"/>
      <c r="AE958" s="1028"/>
      <c r="AF958" s="1029"/>
      <c r="AG958" s="1019"/>
      <c r="AH958" s="1048"/>
      <c r="AI958" s="337"/>
      <c r="AJ958" s="390">
        <f t="shared" si="321"/>
        <v>0</v>
      </c>
      <c r="AK958" s="327" t="s">
        <v>98</v>
      </c>
      <c r="AL958" s="328" t="s">
        <v>98</v>
      </c>
      <c r="AM958" s="329" t="s">
        <v>98</v>
      </c>
      <c r="AN958" s="330"/>
      <c r="AO958" s="328"/>
      <c r="AP958" s="329"/>
      <c r="AQ958" s="330" t="s">
        <v>97</v>
      </c>
      <c r="AR958" s="328" t="s">
        <v>97</v>
      </c>
      <c r="AS958" s="328" t="s">
        <v>97</v>
      </c>
      <c r="AT958" s="328" t="s">
        <v>97</v>
      </c>
      <c r="AU958" s="329" t="s">
        <v>97</v>
      </c>
      <c r="AV958" s="152">
        <f t="shared" si="293"/>
        <v>0</v>
      </c>
      <c r="AW958" s="167"/>
      <c r="AX958" s="167"/>
      <c r="AY958" s="167"/>
      <c r="AZ958" s="167"/>
      <c r="BA958" s="167"/>
      <c r="BB958" s="167"/>
      <c r="BC958" s="167"/>
      <c r="BD958" s="167"/>
      <c r="BE958" s="130"/>
    </row>
    <row r="959" spans="1:57" ht="32.25" thickBot="1" x14ac:dyDescent="0.3">
      <c r="A959" s="1401"/>
      <c r="B959" s="1623"/>
      <c r="C959" s="1647"/>
      <c r="D959" s="710" t="s">
        <v>486</v>
      </c>
      <c r="E959" s="1301"/>
      <c r="F959" s="1304"/>
      <c r="G959" s="843">
        <f t="shared" si="280"/>
        <v>0</v>
      </c>
      <c r="H959" s="412">
        <f t="shared" si="290"/>
        <v>0</v>
      </c>
      <c r="I959" s="319"/>
      <c r="J959" s="319"/>
      <c r="K959" s="319"/>
      <c r="L959" s="338"/>
      <c r="M959" s="750">
        <f t="shared" si="291"/>
        <v>0</v>
      </c>
      <c r="N959" s="1030"/>
      <c r="O959" s="1030"/>
      <c r="P959" s="1030"/>
      <c r="Q959" s="1030"/>
      <c r="R959" s="1034"/>
      <c r="S959" s="1025"/>
      <c r="T959" s="1025"/>
      <c r="U959" s="1025"/>
      <c r="V959" s="1044"/>
      <c r="W959" s="1044"/>
      <c r="X959" s="1026"/>
      <c r="Y959" s="1047"/>
      <c r="Z959" s="1026"/>
      <c r="AA959" s="1027"/>
      <c r="AB959" s="1028"/>
      <c r="AC959" s="1028"/>
      <c r="AD959" s="1028"/>
      <c r="AE959" s="1028"/>
      <c r="AF959" s="1029"/>
      <c r="AG959" s="1019"/>
      <c r="AH959" s="1048"/>
      <c r="AI959" s="337"/>
      <c r="AJ959" s="390">
        <f t="shared" ref="AJ959" si="322">SUM(AK959:AM959)</f>
        <v>0</v>
      </c>
      <c r="AK959" s="327"/>
      <c r="AL959" s="328"/>
      <c r="AM959" s="329"/>
      <c r="AN959" s="330" t="s">
        <v>97</v>
      </c>
      <c r="AO959" s="328" t="s">
        <v>97</v>
      </c>
      <c r="AP959" s="329" t="s">
        <v>97</v>
      </c>
      <c r="AQ959" s="330" t="s">
        <v>97</v>
      </c>
      <c r="AR959" s="328" t="s">
        <v>97</v>
      </c>
      <c r="AS959" s="328" t="s">
        <v>97</v>
      </c>
      <c r="AT959" s="328" t="s">
        <v>97</v>
      </c>
      <c r="AU959" s="329" t="s">
        <v>97</v>
      </c>
      <c r="AV959" s="152">
        <f t="shared" si="293"/>
        <v>0</v>
      </c>
      <c r="AW959" s="167"/>
      <c r="AX959" s="167"/>
      <c r="AY959" s="167"/>
      <c r="AZ959" s="167"/>
      <c r="BA959" s="167"/>
      <c r="BB959" s="167"/>
      <c r="BC959" s="167"/>
      <c r="BD959" s="167"/>
      <c r="BE959" s="130"/>
    </row>
    <row r="960" spans="1:57" ht="32.25" thickBot="1" x14ac:dyDescent="0.3">
      <c r="A960" s="1401"/>
      <c r="B960" s="1623"/>
      <c r="C960" s="1647"/>
      <c r="D960" s="710" t="s">
        <v>15</v>
      </c>
      <c r="E960" s="1301"/>
      <c r="F960" s="1304"/>
      <c r="G960" s="843">
        <f t="shared" si="280"/>
        <v>5</v>
      </c>
      <c r="H960" s="412">
        <f t="shared" si="290"/>
        <v>0</v>
      </c>
      <c r="I960" s="319"/>
      <c r="J960" s="319"/>
      <c r="K960" s="319"/>
      <c r="L960" s="338"/>
      <c r="M960" s="750">
        <v>5</v>
      </c>
      <c r="N960" s="1030"/>
      <c r="O960" s="1030"/>
      <c r="P960" s="1030"/>
      <c r="Q960" s="1030"/>
      <c r="R960" s="1034">
        <v>5</v>
      </c>
      <c r="S960" s="1025"/>
      <c r="T960" s="1025">
        <v>5</v>
      </c>
      <c r="U960" s="1025"/>
      <c r="V960" s="1044"/>
      <c r="W960" s="1044"/>
      <c r="X960" s="1026"/>
      <c r="Y960" s="1047">
        <v>5</v>
      </c>
      <c r="Z960" s="1026"/>
      <c r="AA960" s="1027"/>
      <c r="AB960" s="1028">
        <v>2</v>
      </c>
      <c r="AC960" s="1028">
        <v>2</v>
      </c>
      <c r="AD960" s="1028"/>
      <c r="AE960" s="1028">
        <v>6</v>
      </c>
      <c r="AF960" s="1029"/>
      <c r="AG960" s="1019">
        <v>38</v>
      </c>
      <c r="AH960" s="1048">
        <v>23</v>
      </c>
      <c r="AI960" s="337">
        <v>113</v>
      </c>
      <c r="AJ960" s="390">
        <f t="shared" ref="AJ960:AJ961" si="323">SUM(AQ960:AU960)</f>
        <v>6</v>
      </c>
      <c r="AK960" s="327" t="s">
        <v>98</v>
      </c>
      <c r="AL960" s="328" t="s">
        <v>98</v>
      </c>
      <c r="AM960" s="329" t="s">
        <v>98</v>
      </c>
      <c r="AN960" s="330" t="s">
        <v>97</v>
      </c>
      <c r="AO960" s="328" t="s">
        <v>97</v>
      </c>
      <c r="AP960" s="329" t="s">
        <v>97</v>
      </c>
      <c r="AQ960" s="330"/>
      <c r="AR960" s="328"/>
      <c r="AS960" s="328">
        <v>3</v>
      </c>
      <c r="AT960" s="328">
        <v>3</v>
      </c>
      <c r="AU960" s="329"/>
      <c r="AV960" s="152">
        <f t="shared" si="293"/>
        <v>0</v>
      </c>
      <c r="AW960" s="167"/>
      <c r="AX960" s="167"/>
      <c r="AY960" s="167"/>
      <c r="AZ960" s="167"/>
      <c r="BA960" s="167"/>
      <c r="BB960" s="167"/>
      <c r="BC960" s="167"/>
      <c r="BD960" s="167"/>
      <c r="BE960" s="130"/>
    </row>
    <row r="961" spans="1:57" ht="32.25" thickBot="1" x14ac:dyDescent="0.3">
      <c r="A961" s="1401"/>
      <c r="B961" s="1625"/>
      <c r="C961" s="1648"/>
      <c r="D961" s="711" t="s">
        <v>491</v>
      </c>
      <c r="E961" s="1302"/>
      <c r="F961" s="1305"/>
      <c r="G961" s="848">
        <f t="shared" si="280"/>
        <v>0</v>
      </c>
      <c r="H961" s="414">
        <f t="shared" si="290"/>
        <v>0</v>
      </c>
      <c r="I961" s="92"/>
      <c r="J961" s="92"/>
      <c r="K961" s="92"/>
      <c r="L961" s="101"/>
      <c r="M961" s="210">
        <f t="shared" si="291"/>
        <v>0</v>
      </c>
      <c r="N961" s="1039"/>
      <c r="O961" s="1039"/>
      <c r="P961" s="1039"/>
      <c r="Q961" s="1039"/>
      <c r="R961" s="1040"/>
      <c r="S961" s="1052"/>
      <c r="T961" s="1052"/>
      <c r="U961" s="1052"/>
      <c r="V961" s="1039"/>
      <c r="W961" s="1039"/>
      <c r="X961" s="1040"/>
      <c r="Y961" s="1038"/>
      <c r="Z961" s="1040"/>
      <c r="AA961" s="1049"/>
      <c r="AB961" s="839"/>
      <c r="AC961" s="839"/>
      <c r="AD961" s="839"/>
      <c r="AE961" s="839"/>
      <c r="AF961" s="840"/>
      <c r="AG961" s="1049"/>
      <c r="AH961" s="1050"/>
      <c r="AI961" s="832"/>
      <c r="AJ961" s="170">
        <f t="shared" si="323"/>
        <v>0</v>
      </c>
      <c r="AK961" s="345" t="s">
        <v>97</v>
      </c>
      <c r="AL961" s="97" t="s">
        <v>97</v>
      </c>
      <c r="AM961" s="98" t="s">
        <v>97</v>
      </c>
      <c r="AN961" s="99" t="s">
        <v>97</v>
      </c>
      <c r="AO961" s="97" t="s">
        <v>98</v>
      </c>
      <c r="AP961" s="98" t="s">
        <v>98</v>
      </c>
      <c r="AQ961" s="100"/>
      <c r="AR961" s="92"/>
      <c r="AS961" s="92"/>
      <c r="AT961" s="92"/>
      <c r="AU961" s="93"/>
      <c r="AV961" s="171">
        <f t="shared" si="293"/>
        <v>0</v>
      </c>
      <c r="AW961" s="128"/>
      <c r="AX961" s="128"/>
      <c r="AY961" s="128"/>
      <c r="AZ961" s="128"/>
      <c r="BA961" s="128"/>
      <c r="BB961" s="128"/>
      <c r="BC961" s="128"/>
      <c r="BD961" s="128"/>
      <c r="BE961" s="129"/>
    </row>
    <row r="962" spans="1:57" ht="32.25" thickBot="1" x14ac:dyDescent="0.3">
      <c r="A962" s="1401"/>
      <c r="B962" s="1621" t="s">
        <v>780</v>
      </c>
      <c r="C962" s="1646" t="s">
        <v>449</v>
      </c>
      <c r="D962" s="709" t="s">
        <v>485</v>
      </c>
      <c r="E962" s="1300">
        <v>25</v>
      </c>
      <c r="F962" s="1303">
        <f t="shared" ref="F962" si="324">E962-SUM(M962:M966)</f>
        <v>5</v>
      </c>
      <c r="G962" s="841">
        <f t="shared" si="280"/>
        <v>0</v>
      </c>
      <c r="H962" s="411">
        <f t="shared" si="290"/>
        <v>0</v>
      </c>
      <c r="I962" s="72"/>
      <c r="J962" s="72"/>
      <c r="K962" s="72"/>
      <c r="L962" s="75"/>
      <c r="M962" s="199">
        <f t="shared" si="291"/>
        <v>0</v>
      </c>
      <c r="N962" s="1020"/>
      <c r="O962" s="1020"/>
      <c r="P962" s="1020"/>
      <c r="Q962" s="1020"/>
      <c r="R962" s="1024"/>
      <c r="S962" s="1051"/>
      <c r="T962" s="1051"/>
      <c r="U962" s="1051"/>
      <c r="V962" s="1020"/>
      <c r="W962" s="1020"/>
      <c r="X962" s="1024"/>
      <c r="Y962" s="1022"/>
      <c r="Z962" s="1024"/>
      <c r="AA962" s="1045"/>
      <c r="AB962" s="835"/>
      <c r="AC962" s="835"/>
      <c r="AD962" s="835"/>
      <c r="AE962" s="835"/>
      <c r="AF962" s="836"/>
      <c r="AG962" s="1045"/>
      <c r="AH962" s="1046"/>
      <c r="AI962" s="143"/>
      <c r="AJ962" s="151">
        <f t="shared" ref="AJ962:AJ963" si="325">SUM(AN962:AP962)</f>
        <v>0</v>
      </c>
      <c r="AK962" s="76" t="s">
        <v>97</v>
      </c>
      <c r="AL962" s="77" t="s">
        <v>97</v>
      </c>
      <c r="AM962" s="78" t="s">
        <v>97</v>
      </c>
      <c r="AN962" s="74"/>
      <c r="AO962" s="72"/>
      <c r="AP962" s="73"/>
      <c r="AQ962" s="79" t="s">
        <v>97</v>
      </c>
      <c r="AR962" s="77" t="s">
        <v>97</v>
      </c>
      <c r="AS962" s="77" t="s">
        <v>97</v>
      </c>
      <c r="AT962" s="77" t="s">
        <v>97</v>
      </c>
      <c r="AU962" s="78" t="s">
        <v>97</v>
      </c>
      <c r="AV962" s="152">
        <f t="shared" si="293"/>
        <v>0</v>
      </c>
      <c r="AW962" s="120"/>
      <c r="AX962" s="120"/>
      <c r="AY962" s="120"/>
      <c r="AZ962" s="120"/>
      <c r="BA962" s="120"/>
      <c r="BB962" s="120"/>
      <c r="BC962" s="120"/>
      <c r="BD962" s="120"/>
      <c r="BE962" s="121"/>
    </row>
    <row r="963" spans="1:57" ht="48" thickBot="1" x14ac:dyDescent="0.3">
      <c r="A963" s="1401"/>
      <c r="B963" s="1623"/>
      <c r="C963" s="1647"/>
      <c r="D963" s="710" t="s">
        <v>490</v>
      </c>
      <c r="E963" s="1301"/>
      <c r="F963" s="1304"/>
      <c r="G963" s="843">
        <f t="shared" si="280"/>
        <v>0</v>
      </c>
      <c r="H963" s="412">
        <f t="shared" si="290"/>
        <v>0</v>
      </c>
      <c r="I963" s="319"/>
      <c r="J963" s="319"/>
      <c r="K963" s="319"/>
      <c r="L963" s="338"/>
      <c r="M963" s="750">
        <f t="shared" si="291"/>
        <v>0</v>
      </c>
      <c r="N963" s="1030"/>
      <c r="O963" s="1030"/>
      <c r="P963" s="1030"/>
      <c r="Q963" s="1030"/>
      <c r="R963" s="1034"/>
      <c r="S963" s="1025"/>
      <c r="T963" s="1025"/>
      <c r="U963" s="1025"/>
      <c r="V963" s="1044"/>
      <c r="W963" s="1044"/>
      <c r="X963" s="1026"/>
      <c r="Y963" s="1047"/>
      <c r="Z963" s="1026"/>
      <c r="AA963" s="1027"/>
      <c r="AB963" s="1028"/>
      <c r="AC963" s="1028"/>
      <c r="AD963" s="1028"/>
      <c r="AE963" s="1028"/>
      <c r="AF963" s="1029"/>
      <c r="AG963" s="1019"/>
      <c r="AH963" s="1048"/>
      <c r="AI963" s="337"/>
      <c r="AJ963" s="390">
        <f t="shared" si="325"/>
        <v>0</v>
      </c>
      <c r="AK963" s="327" t="s">
        <v>98</v>
      </c>
      <c r="AL963" s="328" t="s">
        <v>98</v>
      </c>
      <c r="AM963" s="329" t="s">
        <v>98</v>
      </c>
      <c r="AN963" s="330"/>
      <c r="AO963" s="328"/>
      <c r="AP963" s="329"/>
      <c r="AQ963" s="330" t="s">
        <v>97</v>
      </c>
      <c r="AR963" s="328" t="s">
        <v>97</v>
      </c>
      <c r="AS963" s="328" t="s">
        <v>97</v>
      </c>
      <c r="AT963" s="328" t="s">
        <v>97</v>
      </c>
      <c r="AU963" s="329" t="s">
        <v>97</v>
      </c>
      <c r="AV963" s="152">
        <f t="shared" si="293"/>
        <v>0</v>
      </c>
      <c r="AW963" s="167"/>
      <c r="AX963" s="167"/>
      <c r="AY963" s="167"/>
      <c r="AZ963" s="167"/>
      <c r="BA963" s="167"/>
      <c r="BB963" s="167"/>
      <c r="BC963" s="167"/>
      <c r="BD963" s="167"/>
      <c r="BE963" s="130"/>
    </row>
    <row r="964" spans="1:57" ht="32.25" thickBot="1" x14ac:dyDescent="0.3">
      <c r="A964" s="1401"/>
      <c r="B964" s="1623"/>
      <c r="C964" s="1647"/>
      <c r="D964" s="710" t="s">
        <v>486</v>
      </c>
      <c r="E964" s="1301"/>
      <c r="F964" s="1304"/>
      <c r="G964" s="843">
        <f t="shared" si="280"/>
        <v>0</v>
      </c>
      <c r="H964" s="412">
        <f t="shared" si="290"/>
        <v>0</v>
      </c>
      <c r="I964" s="319"/>
      <c r="J964" s="319"/>
      <c r="K964" s="319"/>
      <c r="L964" s="338"/>
      <c r="M964" s="750">
        <f t="shared" si="291"/>
        <v>0</v>
      </c>
      <c r="N964" s="1030"/>
      <c r="O964" s="1030"/>
      <c r="P964" s="1030"/>
      <c r="Q964" s="1030"/>
      <c r="R964" s="1034"/>
      <c r="S964" s="1025"/>
      <c r="T964" s="1025"/>
      <c r="U964" s="1025"/>
      <c r="V964" s="1044"/>
      <c r="W964" s="1044"/>
      <c r="X964" s="1026"/>
      <c r="Y964" s="1047"/>
      <c r="Z964" s="1026"/>
      <c r="AA964" s="1027"/>
      <c r="AB964" s="1028"/>
      <c r="AC964" s="1028"/>
      <c r="AD964" s="1028"/>
      <c r="AE964" s="1028"/>
      <c r="AF964" s="1029"/>
      <c r="AG964" s="1019"/>
      <c r="AH964" s="1048"/>
      <c r="AI964" s="337"/>
      <c r="AJ964" s="390">
        <f t="shared" ref="AJ964" si="326">SUM(AK964:AM964)</f>
        <v>0</v>
      </c>
      <c r="AK964" s="327"/>
      <c r="AL964" s="328"/>
      <c r="AM964" s="329"/>
      <c r="AN964" s="330" t="s">
        <v>97</v>
      </c>
      <c r="AO964" s="328" t="s">
        <v>97</v>
      </c>
      <c r="AP964" s="329" t="s">
        <v>97</v>
      </c>
      <c r="AQ964" s="330" t="s">
        <v>97</v>
      </c>
      <c r="AR964" s="328" t="s">
        <v>97</v>
      </c>
      <c r="AS964" s="328" t="s">
        <v>97</v>
      </c>
      <c r="AT964" s="328" t="s">
        <v>97</v>
      </c>
      <c r="AU964" s="329" t="s">
        <v>97</v>
      </c>
      <c r="AV964" s="152">
        <f t="shared" si="293"/>
        <v>0</v>
      </c>
      <c r="AW964" s="167"/>
      <c r="AX964" s="167"/>
      <c r="AY964" s="167"/>
      <c r="AZ964" s="167"/>
      <c r="BA964" s="167"/>
      <c r="BB964" s="167"/>
      <c r="BC964" s="167"/>
      <c r="BD964" s="167"/>
      <c r="BE964" s="130"/>
    </row>
    <row r="965" spans="1:57" ht="32.25" thickBot="1" x14ac:dyDescent="0.3">
      <c r="A965" s="1401"/>
      <c r="B965" s="1623"/>
      <c r="C965" s="1647"/>
      <c r="D965" s="710" t="s">
        <v>15</v>
      </c>
      <c r="E965" s="1301"/>
      <c r="F965" s="1304"/>
      <c r="G965" s="843">
        <f t="shared" si="280"/>
        <v>20</v>
      </c>
      <c r="H965" s="412">
        <f t="shared" si="290"/>
        <v>0</v>
      </c>
      <c r="I965" s="319"/>
      <c r="J965" s="319"/>
      <c r="K965" s="319"/>
      <c r="L965" s="338"/>
      <c r="M965" s="750">
        <f t="shared" si="291"/>
        <v>20</v>
      </c>
      <c r="N965" s="1030"/>
      <c r="O965" s="1030"/>
      <c r="P965" s="1030"/>
      <c r="Q965" s="1030"/>
      <c r="R965" s="1034">
        <v>20</v>
      </c>
      <c r="S965" s="1025">
        <v>1</v>
      </c>
      <c r="T965" s="1025"/>
      <c r="U965" s="1025"/>
      <c r="V965" s="1044">
        <v>19</v>
      </c>
      <c r="W965" s="1044"/>
      <c r="X965" s="1026"/>
      <c r="Y965" s="1047">
        <v>20</v>
      </c>
      <c r="Z965" s="1026"/>
      <c r="AA965" s="1027"/>
      <c r="AB965" s="1028">
        <v>4</v>
      </c>
      <c r="AC965" s="1028">
        <v>4</v>
      </c>
      <c r="AD965" s="1028"/>
      <c r="AE965" s="1028">
        <v>12</v>
      </c>
      <c r="AF965" s="1029">
        <v>2</v>
      </c>
      <c r="AG965" s="1019">
        <v>38</v>
      </c>
      <c r="AH965" s="1048">
        <v>18</v>
      </c>
      <c r="AI965" s="337">
        <v>85</v>
      </c>
      <c r="AJ965" s="390">
        <f t="shared" ref="AJ965:AJ966" si="327">SUM(AQ965:AU965)</f>
        <v>20</v>
      </c>
      <c r="AK965" s="327" t="s">
        <v>98</v>
      </c>
      <c r="AL965" s="328" t="s">
        <v>98</v>
      </c>
      <c r="AM965" s="329" t="s">
        <v>98</v>
      </c>
      <c r="AN965" s="330" t="s">
        <v>97</v>
      </c>
      <c r="AO965" s="328" t="s">
        <v>97</v>
      </c>
      <c r="AP965" s="329" t="s">
        <v>97</v>
      </c>
      <c r="AQ965" s="330">
        <v>1</v>
      </c>
      <c r="AR965" s="328">
        <v>5</v>
      </c>
      <c r="AS965" s="328">
        <v>14</v>
      </c>
      <c r="AT965" s="328"/>
      <c r="AU965" s="329"/>
      <c r="AV965" s="152">
        <f t="shared" si="293"/>
        <v>0</v>
      </c>
      <c r="AW965" s="167"/>
      <c r="AX965" s="167"/>
      <c r="AY965" s="167"/>
      <c r="AZ965" s="167"/>
      <c r="BA965" s="167"/>
      <c r="BB965" s="167"/>
      <c r="BC965" s="167"/>
      <c r="BD965" s="167"/>
      <c r="BE965" s="130"/>
    </row>
    <row r="966" spans="1:57" ht="32.25" thickBot="1" x14ac:dyDescent="0.3">
      <c r="A966" s="1401"/>
      <c r="B966" s="1625"/>
      <c r="C966" s="1648"/>
      <c r="D966" s="711" t="s">
        <v>491</v>
      </c>
      <c r="E966" s="1302"/>
      <c r="F966" s="1305"/>
      <c r="G966" s="848">
        <f t="shared" si="280"/>
        <v>0</v>
      </c>
      <c r="H966" s="414">
        <f t="shared" si="290"/>
        <v>0</v>
      </c>
      <c r="I966" s="92"/>
      <c r="J966" s="92"/>
      <c r="K966" s="92"/>
      <c r="L966" s="101"/>
      <c r="M966" s="210">
        <f t="shared" si="291"/>
        <v>0</v>
      </c>
      <c r="N966" s="1039"/>
      <c r="O966" s="1039"/>
      <c r="P966" s="1039"/>
      <c r="Q966" s="1039"/>
      <c r="R966" s="1040"/>
      <c r="S966" s="1052"/>
      <c r="T966" s="1052"/>
      <c r="U966" s="1052"/>
      <c r="V966" s="1039"/>
      <c r="W966" s="1039"/>
      <c r="X966" s="1040"/>
      <c r="Y966" s="1038"/>
      <c r="Z966" s="1040"/>
      <c r="AA966" s="1049"/>
      <c r="AB966" s="839"/>
      <c r="AC966" s="839"/>
      <c r="AD966" s="839"/>
      <c r="AE966" s="839"/>
      <c r="AF966" s="840"/>
      <c r="AG966" s="1049"/>
      <c r="AH966" s="1050"/>
      <c r="AI966" s="832"/>
      <c r="AJ966" s="170">
        <f t="shared" si="327"/>
        <v>0</v>
      </c>
      <c r="AK966" s="345" t="s">
        <v>97</v>
      </c>
      <c r="AL966" s="97" t="s">
        <v>97</v>
      </c>
      <c r="AM966" s="98" t="s">
        <v>97</v>
      </c>
      <c r="AN966" s="99" t="s">
        <v>97</v>
      </c>
      <c r="AO966" s="97" t="s">
        <v>98</v>
      </c>
      <c r="AP966" s="98" t="s">
        <v>98</v>
      </c>
      <c r="AQ966" s="100"/>
      <c r="AR966" s="92"/>
      <c r="AS966" s="92"/>
      <c r="AT966" s="92"/>
      <c r="AU966" s="93"/>
      <c r="AV966" s="171">
        <f t="shared" si="293"/>
        <v>0</v>
      </c>
      <c r="AW966" s="128"/>
      <c r="AX966" s="128"/>
      <c r="AY966" s="128"/>
      <c r="AZ966" s="128"/>
      <c r="BA966" s="128"/>
      <c r="BB966" s="128"/>
      <c r="BC966" s="128"/>
      <c r="BD966" s="128"/>
      <c r="BE966" s="129"/>
    </row>
    <row r="967" spans="1:57" ht="32.25" thickBot="1" x14ac:dyDescent="0.3">
      <c r="A967" s="1401"/>
      <c r="B967" s="1621" t="s">
        <v>583</v>
      </c>
      <c r="C967" s="1646" t="s">
        <v>434</v>
      </c>
      <c r="D967" s="709" t="s">
        <v>485</v>
      </c>
      <c r="E967" s="1300">
        <v>15</v>
      </c>
      <c r="F967" s="1303">
        <f t="shared" ref="F967" si="328">E967-SUM(M967:M971)</f>
        <v>3</v>
      </c>
      <c r="G967" s="841">
        <f t="shared" si="280"/>
        <v>1</v>
      </c>
      <c r="H967" s="411">
        <f t="shared" si="290"/>
        <v>0</v>
      </c>
      <c r="I967" s="72"/>
      <c r="J967" s="72"/>
      <c r="K967" s="72"/>
      <c r="L967" s="75"/>
      <c r="M967" s="199">
        <f t="shared" si="291"/>
        <v>1</v>
      </c>
      <c r="N967" s="1020"/>
      <c r="O967" s="1020"/>
      <c r="P967" s="1020"/>
      <c r="Q967" s="1020"/>
      <c r="R967" s="1024">
        <v>1</v>
      </c>
      <c r="S967" s="1051"/>
      <c r="T967" s="1051"/>
      <c r="U967" s="1051"/>
      <c r="V967" s="1020">
        <v>1</v>
      </c>
      <c r="W967" s="1020"/>
      <c r="X967" s="1024"/>
      <c r="Y967" s="1022">
        <v>1</v>
      </c>
      <c r="Z967" s="1024"/>
      <c r="AA967" s="1045"/>
      <c r="AB967" s="835">
        <v>1</v>
      </c>
      <c r="AC967" s="835">
        <v>1</v>
      </c>
      <c r="AD967" s="835">
        <v>1</v>
      </c>
      <c r="AE967" s="835">
        <v>1</v>
      </c>
      <c r="AF967" s="836"/>
      <c r="AG967" s="1045">
        <v>50</v>
      </c>
      <c r="AH967" s="1046">
        <v>21</v>
      </c>
      <c r="AI967" s="143">
        <v>16</v>
      </c>
      <c r="AJ967" s="151">
        <f t="shared" ref="AJ967:AJ968" si="329">SUM(AN967:AP967)</f>
        <v>1</v>
      </c>
      <c r="AK967" s="76" t="s">
        <v>97</v>
      </c>
      <c r="AL967" s="77" t="s">
        <v>97</v>
      </c>
      <c r="AM967" s="78" t="s">
        <v>97</v>
      </c>
      <c r="AN967" s="74"/>
      <c r="AO967" s="72">
        <v>1</v>
      </c>
      <c r="AP967" s="73"/>
      <c r="AQ967" s="79" t="s">
        <v>97</v>
      </c>
      <c r="AR967" s="77" t="s">
        <v>97</v>
      </c>
      <c r="AS967" s="77" t="s">
        <v>97</v>
      </c>
      <c r="AT967" s="77" t="s">
        <v>97</v>
      </c>
      <c r="AU967" s="78" t="s">
        <v>97</v>
      </c>
      <c r="AV967" s="152">
        <f t="shared" si="293"/>
        <v>0</v>
      </c>
      <c r="AW967" s="120"/>
      <c r="AX967" s="120"/>
      <c r="AY967" s="120"/>
      <c r="AZ967" s="120"/>
      <c r="BA967" s="120"/>
      <c r="BB967" s="120"/>
      <c r="BC967" s="120"/>
      <c r="BD967" s="120"/>
      <c r="BE967" s="121"/>
    </row>
    <row r="968" spans="1:57" ht="48" thickBot="1" x14ac:dyDescent="0.3">
      <c r="A968" s="1401"/>
      <c r="B968" s="1623"/>
      <c r="C968" s="1647"/>
      <c r="D968" s="710" t="s">
        <v>490</v>
      </c>
      <c r="E968" s="1301"/>
      <c r="F968" s="1304"/>
      <c r="G968" s="843">
        <f t="shared" si="280"/>
        <v>0</v>
      </c>
      <c r="H968" s="412">
        <f t="shared" si="290"/>
        <v>0</v>
      </c>
      <c r="I968" s="319"/>
      <c r="J968" s="319"/>
      <c r="K968" s="319"/>
      <c r="L968" s="338"/>
      <c r="M968" s="750">
        <f t="shared" si="291"/>
        <v>0</v>
      </c>
      <c r="N968" s="1030"/>
      <c r="O968" s="1030"/>
      <c r="P968" s="1030"/>
      <c r="Q968" s="1030"/>
      <c r="R968" s="1034"/>
      <c r="S968" s="1025"/>
      <c r="T968" s="1025"/>
      <c r="U968" s="1025"/>
      <c r="V968" s="1044"/>
      <c r="W968" s="1044"/>
      <c r="X968" s="1026"/>
      <c r="Y968" s="1047"/>
      <c r="Z968" s="1026"/>
      <c r="AA968" s="1027"/>
      <c r="AB968" s="1028"/>
      <c r="AC968" s="1028"/>
      <c r="AD968" s="1028"/>
      <c r="AE968" s="1028"/>
      <c r="AF968" s="1029"/>
      <c r="AG968" s="1019"/>
      <c r="AH968" s="1048"/>
      <c r="AI968" s="337"/>
      <c r="AJ968" s="390">
        <f t="shared" si="329"/>
        <v>0</v>
      </c>
      <c r="AK968" s="327" t="s">
        <v>98</v>
      </c>
      <c r="AL968" s="328" t="s">
        <v>98</v>
      </c>
      <c r="AM968" s="329" t="s">
        <v>98</v>
      </c>
      <c r="AN968" s="330"/>
      <c r="AO968" s="328"/>
      <c r="AP968" s="329"/>
      <c r="AQ968" s="330" t="s">
        <v>97</v>
      </c>
      <c r="AR968" s="328" t="s">
        <v>97</v>
      </c>
      <c r="AS968" s="328" t="s">
        <v>97</v>
      </c>
      <c r="AT968" s="328" t="s">
        <v>97</v>
      </c>
      <c r="AU968" s="329" t="s">
        <v>97</v>
      </c>
      <c r="AV968" s="152">
        <f t="shared" si="293"/>
        <v>0</v>
      </c>
      <c r="AW968" s="167"/>
      <c r="AX968" s="167"/>
      <c r="AY968" s="167"/>
      <c r="AZ968" s="167"/>
      <c r="BA968" s="167"/>
      <c r="BB968" s="167"/>
      <c r="BC968" s="167"/>
      <c r="BD968" s="167"/>
      <c r="BE968" s="130"/>
    </row>
    <row r="969" spans="1:57" ht="32.25" thickBot="1" x14ac:dyDescent="0.3">
      <c r="A969" s="1401"/>
      <c r="B969" s="1623"/>
      <c r="C969" s="1647"/>
      <c r="D969" s="710" t="s">
        <v>486</v>
      </c>
      <c r="E969" s="1301"/>
      <c r="F969" s="1304"/>
      <c r="G969" s="843">
        <f t="shared" si="280"/>
        <v>0</v>
      </c>
      <c r="H969" s="412">
        <f t="shared" si="290"/>
        <v>0</v>
      </c>
      <c r="I969" s="319"/>
      <c r="J969" s="319"/>
      <c r="K969" s="319"/>
      <c r="L969" s="338"/>
      <c r="M969" s="750">
        <f t="shared" si="291"/>
        <v>0</v>
      </c>
      <c r="N969" s="1030"/>
      <c r="O969" s="1030"/>
      <c r="P969" s="1030"/>
      <c r="Q969" s="1030"/>
      <c r="R969" s="1034"/>
      <c r="S969" s="1025"/>
      <c r="T969" s="1025"/>
      <c r="U969" s="1025"/>
      <c r="V969" s="1044"/>
      <c r="W969" s="1044"/>
      <c r="X969" s="1026"/>
      <c r="Y969" s="1047"/>
      <c r="Z969" s="1026"/>
      <c r="AA969" s="1027"/>
      <c r="AB969" s="1028"/>
      <c r="AC969" s="1028"/>
      <c r="AD969" s="1028"/>
      <c r="AE969" s="1028"/>
      <c r="AF969" s="1029"/>
      <c r="AG969" s="1019"/>
      <c r="AH969" s="1048"/>
      <c r="AI969" s="337"/>
      <c r="AJ969" s="390">
        <f t="shared" ref="AJ969" si="330">SUM(AK969:AM969)</f>
        <v>0</v>
      </c>
      <c r="AK969" s="327"/>
      <c r="AL969" s="328"/>
      <c r="AM969" s="329"/>
      <c r="AN969" s="330" t="s">
        <v>97</v>
      </c>
      <c r="AO969" s="328" t="s">
        <v>97</v>
      </c>
      <c r="AP969" s="329" t="s">
        <v>97</v>
      </c>
      <c r="AQ969" s="330" t="s">
        <v>97</v>
      </c>
      <c r="AR969" s="328" t="s">
        <v>97</v>
      </c>
      <c r="AS969" s="328" t="s">
        <v>97</v>
      </c>
      <c r="AT969" s="328" t="s">
        <v>97</v>
      </c>
      <c r="AU969" s="329" t="s">
        <v>97</v>
      </c>
      <c r="AV969" s="152">
        <f t="shared" si="293"/>
        <v>0</v>
      </c>
      <c r="AW969" s="167"/>
      <c r="AX969" s="167"/>
      <c r="AY969" s="167"/>
      <c r="AZ969" s="167"/>
      <c r="BA969" s="167"/>
      <c r="BB969" s="167"/>
      <c r="BC969" s="167"/>
      <c r="BD969" s="167"/>
      <c r="BE969" s="130"/>
    </row>
    <row r="970" spans="1:57" ht="32.25" thickBot="1" x14ac:dyDescent="0.3">
      <c r="A970" s="1401"/>
      <c r="B970" s="1623"/>
      <c r="C970" s="1647"/>
      <c r="D970" s="710" t="s">
        <v>15</v>
      </c>
      <c r="E970" s="1301"/>
      <c r="F970" s="1304"/>
      <c r="G970" s="843">
        <f t="shared" si="280"/>
        <v>12</v>
      </c>
      <c r="H970" s="412">
        <f t="shared" si="290"/>
        <v>0</v>
      </c>
      <c r="I970" s="319"/>
      <c r="J970" s="319"/>
      <c r="K970" s="319"/>
      <c r="L970" s="338"/>
      <c r="M970" s="750">
        <v>11</v>
      </c>
      <c r="N970" s="1030"/>
      <c r="O970" s="1030"/>
      <c r="P970" s="1030"/>
      <c r="Q970" s="1030"/>
      <c r="R970" s="1034">
        <v>11</v>
      </c>
      <c r="S970" s="1025">
        <v>1</v>
      </c>
      <c r="T970" s="1025"/>
      <c r="U970" s="1025"/>
      <c r="V970" s="1044">
        <v>10</v>
      </c>
      <c r="W970" s="1044"/>
      <c r="X970" s="1026"/>
      <c r="Y970" s="1047">
        <v>10</v>
      </c>
      <c r="Z970" s="1026">
        <v>1</v>
      </c>
      <c r="AA970" s="1027"/>
      <c r="AB970" s="1028">
        <v>5</v>
      </c>
      <c r="AC970" s="1028">
        <v>5</v>
      </c>
      <c r="AD970" s="1028"/>
      <c r="AE970" s="1028">
        <v>4</v>
      </c>
      <c r="AF970" s="1029"/>
      <c r="AG970" s="1019">
        <v>40</v>
      </c>
      <c r="AH970" s="1048">
        <v>20</v>
      </c>
      <c r="AI970" s="337">
        <v>88.75</v>
      </c>
      <c r="AJ970" s="390">
        <f t="shared" ref="AJ970:AJ971" si="331">SUM(AQ970:AU970)</f>
        <v>12</v>
      </c>
      <c r="AK970" s="327" t="s">
        <v>98</v>
      </c>
      <c r="AL970" s="328" t="s">
        <v>98</v>
      </c>
      <c r="AM970" s="329" t="s">
        <v>98</v>
      </c>
      <c r="AN970" s="330" t="s">
        <v>97</v>
      </c>
      <c r="AO970" s="328" t="s">
        <v>97</v>
      </c>
      <c r="AP970" s="329" t="s">
        <v>97</v>
      </c>
      <c r="AQ970" s="330">
        <v>2</v>
      </c>
      <c r="AR970" s="328">
        <v>1</v>
      </c>
      <c r="AS970" s="328">
        <v>9</v>
      </c>
      <c r="AT970" s="328"/>
      <c r="AU970" s="329"/>
      <c r="AV970" s="152">
        <f t="shared" si="293"/>
        <v>1</v>
      </c>
      <c r="AW970" s="167"/>
      <c r="AX970" s="167"/>
      <c r="AY970" s="167"/>
      <c r="AZ970" s="167"/>
      <c r="BA970" s="167">
        <v>1</v>
      </c>
      <c r="BB970" s="167"/>
      <c r="BC970" s="167"/>
      <c r="BD970" s="167"/>
      <c r="BE970" s="130"/>
    </row>
    <row r="971" spans="1:57" ht="32.25" thickBot="1" x14ac:dyDescent="0.3">
      <c r="A971" s="1401"/>
      <c r="B971" s="1625"/>
      <c r="C971" s="1648"/>
      <c r="D971" s="711" t="s">
        <v>491</v>
      </c>
      <c r="E971" s="1302"/>
      <c r="F971" s="1305"/>
      <c r="G971" s="848">
        <f t="shared" si="280"/>
        <v>0</v>
      </c>
      <c r="H971" s="414">
        <f t="shared" si="290"/>
        <v>0</v>
      </c>
      <c r="I971" s="92"/>
      <c r="J971" s="92"/>
      <c r="K971" s="92"/>
      <c r="L971" s="101"/>
      <c r="M971" s="210">
        <f t="shared" si="291"/>
        <v>0</v>
      </c>
      <c r="N971" s="1039"/>
      <c r="O971" s="1039"/>
      <c r="P971" s="1039"/>
      <c r="Q971" s="1039"/>
      <c r="R971" s="1040"/>
      <c r="S971" s="1052"/>
      <c r="T971" s="1052"/>
      <c r="U971" s="1052"/>
      <c r="V971" s="1039"/>
      <c r="W971" s="1039"/>
      <c r="X971" s="1040"/>
      <c r="Y971" s="1038"/>
      <c r="Z971" s="1040"/>
      <c r="AA971" s="1049"/>
      <c r="AB971" s="839"/>
      <c r="AC971" s="839"/>
      <c r="AD971" s="839"/>
      <c r="AE971" s="839"/>
      <c r="AF971" s="840"/>
      <c r="AG971" s="1049"/>
      <c r="AH971" s="1050"/>
      <c r="AI971" s="832"/>
      <c r="AJ971" s="170">
        <f t="shared" si="331"/>
        <v>0</v>
      </c>
      <c r="AK971" s="345" t="s">
        <v>97</v>
      </c>
      <c r="AL971" s="97" t="s">
        <v>97</v>
      </c>
      <c r="AM971" s="98" t="s">
        <v>97</v>
      </c>
      <c r="AN971" s="99" t="s">
        <v>97</v>
      </c>
      <c r="AO971" s="97" t="s">
        <v>98</v>
      </c>
      <c r="AP971" s="98" t="s">
        <v>98</v>
      </c>
      <c r="AQ971" s="100"/>
      <c r="AR971" s="92"/>
      <c r="AS971" s="92"/>
      <c r="AT971" s="92"/>
      <c r="AU971" s="93"/>
      <c r="AV971" s="171">
        <f t="shared" si="293"/>
        <v>0</v>
      </c>
      <c r="AW971" s="128"/>
      <c r="AX971" s="128"/>
      <c r="AY971" s="128"/>
      <c r="AZ971" s="128"/>
      <c r="BA971" s="128"/>
      <c r="BB971" s="128"/>
      <c r="BC971" s="128"/>
      <c r="BD971" s="128"/>
      <c r="BE971" s="129"/>
    </row>
    <row r="972" spans="1:57" ht="32.25" thickBot="1" x14ac:dyDescent="0.3">
      <c r="A972" s="1401"/>
      <c r="B972" s="1621" t="s">
        <v>767</v>
      </c>
      <c r="C972" s="1646" t="s">
        <v>768</v>
      </c>
      <c r="D972" s="709" t="s">
        <v>485</v>
      </c>
      <c r="E972" s="1300">
        <v>5</v>
      </c>
      <c r="F972" s="1303">
        <f t="shared" ref="F972" si="332">E972-SUM(M972:M976)</f>
        <v>2</v>
      </c>
      <c r="G972" s="841">
        <f t="shared" si="280"/>
        <v>0</v>
      </c>
      <c r="H972" s="411">
        <f t="shared" si="290"/>
        <v>0</v>
      </c>
      <c r="I972" s="72"/>
      <c r="J972" s="72"/>
      <c r="K972" s="72"/>
      <c r="L972" s="75"/>
      <c r="M972" s="199">
        <f t="shared" si="291"/>
        <v>0</v>
      </c>
      <c r="N972" s="1020"/>
      <c r="O972" s="1020"/>
      <c r="P972" s="1020"/>
      <c r="Q972" s="1020"/>
      <c r="R972" s="1024"/>
      <c r="S972" s="1051"/>
      <c r="T972" s="1051"/>
      <c r="U972" s="1051"/>
      <c r="V972" s="1020"/>
      <c r="W972" s="1020"/>
      <c r="X972" s="1024"/>
      <c r="Y972" s="1022"/>
      <c r="Z972" s="1024"/>
      <c r="AA972" s="1045"/>
      <c r="AB972" s="835"/>
      <c r="AC972" s="835"/>
      <c r="AD972" s="835"/>
      <c r="AE972" s="835"/>
      <c r="AF972" s="836"/>
      <c r="AG972" s="1045"/>
      <c r="AH972" s="1046"/>
      <c r="AI972" s="143"/>
      <c r="AJ972" s="151">
        <f t="shared" ref="AJ972:AJ973" si="333">SUM(AN972:AP972)</f>
        <v>0</v>
      </c>
      <c r="AK972" s="76" t="s">
        <v>97</v>
      </c>
      <c r="AL972" s="77" t="s">
        <v>97</v>
      </c>
      <c r="AM972" s="78" t="s">
        <v>97</v>
      </c>
      <c r="AN972" s="74"/>
      <c r="AO972" s="72"/>
      <c r="AP972" s="73"/>
      <c r="AQ972" s="79" t="s">
        <v>97</v>
      </c>
      <c r="AR972" s="77" t="s">
        <v>97</v>
      </c>
      <c r="AS972" s="77" t="s">
        <v>97</v>
      </c>
      <c r="AT972" s="77" t="s">
        <v>97</v>
      </c>
      <c r="AU972" s="78" t="s">
        <v>97</v>
      </c>
      <c r="AV972" s="152">
        <f t="shared" si="293"/>
        <v>0</v>
      </c>
      <c r="AW972" s="120"/>
      <c r="AX972" s="120"/>
      <c r="AY972" s="120"/>
      <c r="AZ972" s="120"/>
      <c r="BA972" s="120"/>
      <c r="BB972" s="120"/>
      <c r="BC972" s="120"/>
      <c r="BD972" s="120"/>
      <c r="BE972" s="121"/>
    </row>
    <row r="973" spans="1:57" ht="48" thickBot="1" x14ac:dyDescent="0.3">
      <c r="A973" s="1401"/>
      <c r="B973" s="1623"/>
      <c r="C973" s="1647"/>
      <c r="D973" s="710" t="s">
        <v>490</v>
      </c>
      <c r="E973" s="1301"/>
      <c r="F973" s="1304"/>
      <c r="G973" s="843">
        <f t="shared" ref="G973:G1016" si="334">SUM(M973,AV973)</f>
        <v>0</v>
      </c>
      <c r="H973" s="412">
        <f t="shared" si="290"/>
        <v>0</v>
      </c>
      <c r="I973" s="319"/>
      <c r="J973" s="319"/>
      <c r="K973" s="319"/>
      <c r="L973" s="338"/>
      <c r="M973" s="750">
        <f t="shared" si="291"/>
        <v>0</v>
      </c>
      <c r="N973" s="1030"/>
      <c r="O973" s="1030"/>
      <c r="P973" s="1030"/>
      <c r="Q973" s="1030"/>
      <c r="R973" s="1034"/>
      <c r="S973" s="1025"/>
      <c r="T973" s="1025"/>
      <c r="U973" s="1025"/>
      <c r="V973" s="1044"/>
      <c r="W973" s="1044"/>
      <c r="X973" s="1026"/>
      <c r="Y973" s="1047"/>
      <c r="Z973" s="1026"/>
      <c r="AA973" s="1027"/>
      <c r="AB973" s="1028"/>
      <c r="AC973" s="1028"/>
      <c r="AD973" s="1028"/>
      <c r="AE973" s="1028"/>
      <c r="AF973" s="1029"/>
      <c r="AG973" s="1019"/>
      <c r="AH973" s="1048"/>
      <c r="AI973" s="337"/>
      <c r="AJ973" s="390">
        <f t="shared" si="333"/>
        <v>0</v>
      </c>
      <c r="AK973" s="327" t="s">
        <v>98</v>
      </c>
      <c r="AL973" s="328" t="s">
        <v>98</v>
      </c>
      <c r="AM973" s="329" t="s">
        <v>98</v>
      </c>
      <c r="AN973" s="330"/>
      <c r="AO973" s="328"/>
      <c r="AP973" s="329"/>
      <c r="AQ973" s="330" t="s">
        <v>97</v>
      </c>
      <c r="AR973" s="328" t="s">
        <v>97</v>
      </c>
      <c r="AS973" s="328" t="s">
        <v>97</v>
      </c>
      <c r="AT973" s="328" t="s">
        <v>97</v>
      </c>
      <c r="AU973" s="329" t="s">
        <v>97</v>
      </c>
      <c r="AV973" s="152">
        <f t="shared" si="293"/>
        <v>0</v>
      </c>
      <c r="AW973" s="167"/>
      <c r="AX973" s="167"/>
      <c r="AY973" s="167"/>
      <c r="AZ973" s="167"/>
      <c r="BA973" s="167"/>
      <c r="BB973" s="167"/>
      <c r="BC973" s="167"/>
      <c r="BD973" s="167"/>
      <c r="BE973" s="130"/>
    </row>
    <row r="974" spans="1:57" ht="32.25" thickBot="1" x14ac:dyDescent="0.3">
      <c r="A974" s="1401"/>
      <c r="B974" s="1623"/>
      <c r="C974" s="1647"/>
      <c r="D974" s="710" t="s">
        <v>486</v>
      </c>
      <c r="E974" s="1301"/>
      <c r="F974" s="1304"/>
      <c r="G974" s="843">
        <f t="shared" si="334"/>
        <v>0</v>
      </c>
      <c r="H974" s="412">
        <f t="shared" si="290"/>
        <v>0</v>
      </c>
      <c r="I974" s="319"/>
      <c r="J974" s="319"/>
      <c r="K974" s="319"/>
      <c r="L974" s="338"/>
      <c r="M974" s="750">
        <f t="shared" si="291"/>
        <v>0</v>
      </c>
      <c r="N974" s="1030"/>
      <c r="O974" s="1030"/>
      <c r="P974" s="1030"/>
      <c r="Q974" s="1030"/>
      <c r="R974" s="1034"/>
      <c r="S974" s="1025"/>
      <c r="T974" s="1025"/>
      <c r="U974" s="1025"/>
      <c r="V974" s="1044"/>
      <c r="W974" s="1044"/>
      <c r="X974" s="1026"/>
      <c r="Y974" s="1047"/>
      <c r="Z974" s="1026"/>
      <c r="AA974" s="1027"/>
      <c r="AB974" s="1028"/>
      <c r="AC974" s="1028"/>
      <c r="AD974" s="1028"/>
      <c r="AE974" s="1028"/>
      <c r="AF974" s="1029"/>
      <c r="AG974" s="1019"/>
      <c r="AH974" s="1048"/>
      <c r="AI974" s="337"/>
      <c r="AJ974" s="390">
        <f t="shared" ref="AJ974" si="335">SUM(AK974:AM974)</f>
        <v>0</v>
      </c>
      <c r="AK974" s="327"/>
      <c r="AL974" s="328"/>
      <c r="AM974" s="329"/>
      <c r="AN974" s="330" t="s">
        <v>97</v>
      </c>
      <c r="AO974" s="328" t="s">
        <v>97</v>
      </c>
      <c r="AP974" s="329" t="s">
        <v>97</v>
      </c>
      <c r="AQ974" s="330" t="s">
        <v>97</v>
      </c>
      <c r="AR974" s="328" t="s">
        <v>97</v>
      </c>
      <c r="AS974" s="328" t="s">
        <v>97</v>
      </c>
      <c r="AT974" s="328" t="s">
        <v>97</v>
      </c>
      <c r="AU974" s="329" t="s">
        <v>97</v>
      </c>
      <c r="AV974" s="152">
        <f t="shared" si="293"/>
        <v>0</v>
      </c>
      <c r="AW974" s="167"/>
      <c r="AX974" s="167"/>
      <c r="AY974" s="167"/>
      <c r="AZ974" s="167"/>
      <c r="BA974" s="167"/>
      <c r="BB974" s="167"/>
      <c r="BC974" s="167"/>
      <c r="BD974" s="167"/>
      <c r="BE974" s="130"/>
    </row>
    <row r="975" spans="1:57" ht="32.25" thickBot="1" x14ac:dyDescent="0.3">
      <c r="A975" s="1401"/>
      <c r="B975" s="1623"/>
      <c r="C975" s="1647"/>
      <c r="D975" s="710" t="s">
        <v>15</v>
      </c>
      <c r="E975" s="1301"/>
      <c r="F975" s="1304"/>
      <c r="G975" s="843">
        <f t="shared" si="334"/>
        <v>3</v>
      </c>
      <c r="H975" s="412">
        <f t="shared" si="290"/>
        <v>1</v>
      </c>
      <c r="I975" s="319">
        <v>1</v>
      </c>
      <c r="J975" s="319"/>
      <c r="K975" s="319"/>
      <c r="L975" s="338"/>
      <c r="M975" s="750">
        <f t="shared" si="291"/>
        <v>3</v>
      </c>
      <c r="N975" s="1030"/>
      <c r="O975" s="1030"/>
      <c r="P975" s="1030"/>
      <c r="Q975" s="1030"/>
      <c r="R975" s="1034">
        <v>3</v>
      </c>
      <c r="S975" s="1025">
        <v>3</v>
      </c>
      <c r="T975" s="1025"/>
      <c r="U975" s="1025"/>
      <c r="V975" s="1044"/>
      <c r="W975" s="1044"/>
      <c r="X975" s="1026"/>
      <c r="Y975" s="1047">
        <v>3</v>
      </c>
      <c r="Z975" s="1026"/>
      <c r="AA975" s="1027"/>
      <c r="AB975" s="1028">
        <v>2</v>
      </c>
      <c r="AC975" s="1028">
        <v>2</v>
      </c>
      <c r="AD975" s="1028">
        <v>1</v>
      </c>
      <c r="AE975" s="1028">
        <v>1</v>
      </c>
      <c r="AF975" s="1029">
        <v>1</v>
      </c>
      <c r="AG975" s="1019">
        <v>33</v>
      </c>
      <c r="AH975" s="1048">
        <v>17</v>
      </c>
      <c r="AI975" s="337">
        <v>58.3</v>
      </c>
      <c r="AJ975" s="390">
        <f t="shared" ref="AJ975:AJ976" si="336">SUM(AQ975:AU975)</f>
        <v>3</v>
      </c>
      <c r="AK975" s="327" t="s">
        <v>98</v>
      </c>
      <c r="AL975" s="328" t="s">
        <v>98</v>
      </c>
      <c r="AM975" s="329" t="s">
        <v>98</v>
      </c>
      <c r="AN975" s="330" t="s">
        <v>97</v>
      </c>
      <c r="AO975" s="328" t="s">
        <v>97</v>
      </c>
      <c r="AP975" s="329" t="s">
        <v>97</v>
      </c>
      <c r="AQ975" s="330">
        <v>1</v>
      </c>
      <c r="AR975" s="328">
        <v>2</v>
      </c>
      <c r="AS975" s="328"/>
      <c r="AT975" s="328"/>
      <c r="AU975" s="329"/>
      <c r="AV975" s="152">
        <f t="shared" si="293"/>
        <v>0</v>
      </c>
      <c r="AW975" s="167"/>
      <c r="AX975" s="167"/>
      <c r="AY975" s="167"/>
      <c r="AZ975" s="167"/>
      <c r="BA975" s="167"/>
      <c r="BB975" s="167"/>
      <c r="BC975" s="167"/>
      <c r="BD975" s="167"/>
      <c r="BE975" s="130"/>
    </row>
    <row r="976" spans="1:57" ht="32.25" thickBot="1" x14ac:dyDescent="0.3">
      <c r="A976" s="1401"/>
      <c r="B976" s="1625"/>
      <c r="C976" s="1648"/>
      <c r="D976" s="711" t="s">
        <v>491</v>
      </c>
      <c r="E976" s="1302"/>
      <c r="F976" s="1305"/>
      <c r="G976" s="848">
        <f t="shared" si="334"/>
        <v>0</v>
      </c>
      <c r="H976" s="414">
        <f t="shared" si="290"/>
        <v>0</v>
      </c>
      <c r="I976" s="92"/>
      <c r="J976" s="92"/>
      <c r="K976" s="92"/>
      <c r="L976" s="101"/>
      <c r="M976" s="210">
        <f t="shared" si="291"/>
        <v>0</v>
      </c>
      <c r="N976" s="1039"/>
      <c r="O976" s="1039"/>
      <c r="P976" s="1039"/>
      <c r="Q976" s="1039"/>
      <c r="R976" s="1040"/>
      <c r="S976" s="1052"/>
      <c r="T976" s="1052"/>
      <c r="U976" s="1052"/>
      <c r="V976" s="1039"/>
      <c r="W976" s="1039"/>
      <c r="X976" s="1040"/>
      <c r="Y976" s="1038"/>
      <c r="Z976" s="1040"/>
      <c r="AA976" s="1049"/>
      <c r="AB976" s="839"/>
      <c r="AC976" s="839"/>
      <c r="AD976" s="839"/>
      <c r="AE976" s="839"/>
      <c r="AF976" s="840"/>
      <c r="AG976" s="1049"/>
      <c r="AH976" s="1050"/>
      <c r="AI976" s="832"/>
      <c r="AJ976" s="170">
        <f t="shared" si="336"/>
        <v>0</v>
      </c>
      <c r="AK976" s="345" t="s">
        <v>97</v>
      </c>
      <c r="AL976" s="97" t="s">
        <v>97</v>
      </c>
      <c r="AM976" s="98" t="s">
        <v>97</v>
      </c>
      <c r="AN976" s="99" t="s">
        <v>97</v>
      </c>
      <c r="AO976" s="97" t="s">
        <v>98</v>
      </c>
      <c r="AP976" s="98" t="s">
        <v>98</v>
      </c>
      <c r="AQ976" s="100"/>
      <c r="AR976" s="92"/>
      <c r="AS976" s="92"/>
      <c r="AT976" s="92"/>
      <c r="AU976" s="93"/>
      <c r="AV976" s="171">
        <f t="shared" si="293"/>
        <v>0</v>
      </c>
      <c r="AW976" s="128"/>
      <c r="AX976" s="128"/>
      <c r="AY976" s="128"/>
      <c r="AZ976" s="128"/>
      <c r="BA976" s="128"/>
      <c r="BB976" s="128"/>
      <c r="BC976" s="128"/>
      <c r="BD976" s="128"/>
      <c r="BE976" s="129"/>
    </row>
    <row r="977" spans="1:57" ht="32.25" thickBot="1" x14ac:dyDescent="0.3">
      <c r="A977" s="1401"/>
      <c r="B977" s="1621" t="s">
        <v>769</v>
      </c>
      <c r="C977" s="1646" t="s">
        <v>770</v>
      </c>
      <c r="D977" s="709" t="s">
        <v>485</v>
      </c>
      <c r="E977" s="1300">
        <v>5</v>
      </c>
      <c r="F977" s="1303">
        <f t="shared" ref="F977" si="337">E977-SUM(M977:M981)</f>
        <v>-1</v>
      </c>
      <c r="G977" s="841">
        <f t="shared" si="334"/>
        <v>0</v>
      </c>
      <c r="H977" s="411">
        <f t="shared" si="290"/>
        <v>0</v>
      </c>
      <c r="I977" s="72"/>
      <c r="J977" s="72"/>
      <c r="K977" s="72"/>
      <c r="L977" s="75"/>
      <c r="M977" s="199">
        <f t="shared" si="291"/>
        <v>0</v>
      </c>
      <c r="N977" s="1020"/>
      <c r="O977" s="1020"/>
      <c r="P977" s="1020"/>
      <c r="Q977" s="1020"/>
      <c r="R977" s="1024"/>
      <c r="S977" s="1051"/>
      <c r="T977" s="1051"/>
      <c r="U977" s="1051"/>
      <c r="V977" s="1020"/>
      <c r="W977" s="1020"/>
      <c r="X977" s="1024"/>
      <c r="Y977" s="1022"/>
      <c r="Z977" s="1024"/>
      <c r="AA977" s="1045"/>
      <c r="AB977" s="835"/>
      <c r="AC977" s="835"/>
      <c r="AD977" s="835"/>
      <c r="AE977" s="835"/>
      <c r="AF977" s="836"/>
      <c r="AG977" s="1045"/>
      <c r="AH977" s="1046"/>
      <c r="AI977" s="143"/>
      <c r="AJ977" s="151">
        <f t="shared" ref="AJ977:AJ978" si="338">SUM(AN977:AP977)</f>
        <v>0</v>
      </c>
      <c r="AK977" s="76" t="s">
        <v>97</v>
      </c>
      <c r="AL977" s="77" t="s">
        <v>97</v>
      </c>
      <c r="AM977" s="78" t="s">
        <v>97</v>
      </c>
      <c r="AN977" s="74"/>
      <c r="AO977" s="72"/>
      <c r="AP977" s="73"/>
      <c r="AQ977" s="79" t="s">
        <v>97</v>
      </c>
      <c r="AR977" s="77" t="s">
        <v>97</v>
      </c>
      <c r="AS977" s="77" t="s">
        <v>97</v>
      </c>
      <c r="AT977" s="77" t="s">
        <v>97</v>
      </c>
      <c r="AU977" s="78" t="s">
        <v>97</v>
      </c>
      <c r="AV977" s="152">
        <f t="shared" si="293"/>
        <v>0</v>
      </c>
      <c r="AW977" s="120"/>
      <c r="AX977" s="120"/>
      <c r="AY977" s="120"/>
      <c r="AZ977" s="120"/>
      <c r="BA977" s="120"/>
      <c r="BB977" s="120"/>
      <c r="BC977" s="120"/>
      <c r="BD977" s="120"/>
      <c r="BE977" s="121"/>
    </row>
    <row r="978" spans="1:57" ht="48" thickBot="1" x14ac:dyDescent="0.3">
      <c r="A978" s="1401"/>
      <c r="B978" s="1623"/>
      <c r="C978" s="1647"/>
      <c r="D978" s="710" t="s">
        <v>490</v>
      </c>
      <c r="E978" s="1301"/>
      <c r="F978" s="1304"/>
      <c r="G978" s="843">
        <f t="shared" si="334"/>
        <v>0</v>
      </c>
      <c r="H978" s="412">
        <f t="shared" si="290"/>
        <v>0</v>
      </c>
      <c r="I978" s="319"/>
      <c r="J978" s="319"/>
      <c r="K978" s="319"/>
      <c r="L978" s="338"/>
      <c r="M978" s="750">
        <f t="shared" si="291"/>
        <v>0</v>
      </c>
      <c r="N978" s="1030"/>
      <c r="O978" s="1030"/>
      <c r="P978" s="1030"/>
      <c r="Q978" s="1030"/>
      <c r="R978" s="1034"/>
      <c r="S978" s="1025"/>
      <c r="T978" s="1025"/>
      <c r="U978" s="1025"/>
      <c r="V978" s="1044"/>
      <c r="W978" s="1044"/>
      <c r="X978" s="1026"/>
      <c r="Y978" s="1047"/>
      <c r="Z978" s="1026"/>
      <c r="AA978" s="1027"/>
      <c r="AB978" s="1028"/>
      <c r="AC978" s="1028"/>
      <c r="AD978" s="1028"/>
      <c r="AE978" s="1028"/>
      <c r="AF978" s="1029"/>
      <c r="AG978" s="1019"/>
      <c r="AH978" s="1048"/>
      <c r="AI978" s="337"/>
      <c r="AJ978" s="390">
        <f t="shared" si="338"/>
        <v>0</v>
      </c>
      <c r="AK978" s="327" t="s">
        <v>98</v>
      </c>
      <c r="AL978" s="328" t="s">
        <v>98</v>
      </c>
      <c r="AM978" s="329" t="s">
        <v>98</v>
      </c>
      <c r="AN978" s="330"/>
      <c r="AO978" s="328"/>
      <c r="AP978" s="329"/>
      <c r="AQ978" s="330" t="s">
        <v>97</v>
      </c>
      <c r="AR978" s="328" t="s">
        <v>97</v>
      </c>
      <c r="AS978" s="328" t="s">
        <v>97</v>
      </c>
      <c r="AT978" s="328" t="s">
        <v>97</v>
      </c>
      <c r="AU978" s="329" t="s">
        <v>97</v>
      </c>
      <c r="AV978" s="152">
        <f t="shared" si="293"/>
        <v>0</v>
      </c>
      <c r="AW978" s="167"/>
      <c r="AX978" s="167"/>
      <c r="AY978" s="167"/>
      <c r="AZ978" s="167"/>
      <c r="BA978" s="167"/>
      <c r="BB978" s="167"/>
      <c r="BC978" s="167"/>
      <c r="BD978" s="167"/>
      <c r="BE978" s="130"/>
    </row>
    <row r="979" spans="1:57" ht="32.25" thickBot="1" x14ac:dyDescent="0.3">
      <c r="A979" s="1401"/>
      <c r="B979" s="1623"/>
      <c r="C979" s="1647"/>
      <c r="D979" s="710" t="s">
        <v>486</v>
      </c>
      <c r="E979" s="1301"/>
      <c r="F979" s="1304"/>
      <c r="G979" s="843">
        <f t="shared" si="334"/>
        <v>0</v>
      </c>
      <c r="H979" s="412">
        <f t="shared" si="290"/>
        <v>0</v>
      </c>
      <c r="I979" s="319"/>
      <c r="J979" s="319"/>
      <c r="K979" s="319"/>
      <c r="L979" s="338"/>
      <c r="M979" s="750">
        <f t="shared" si="291"/>
        <v>0</v>
      </c>
      <c r="N979" s="1030"/>
      <c r="O979" s="1030"/>
      <c r="P979" s="1030"/>
      <c r="Q979" s="1030"/>
      <c r="R979" s="1034"/>
      <c r="S979" s="1025"/>
      <c r="T979" s="1025"/>
      <c r="U979" s="1025"/>
      <c r="V979" s="1044"/>
      <c r="W979" s="1044"/>
      <c r="X979" s="1026"/>
      <c r="Y979" s="1047"/>
      <c r="Z979" s="1026"/>
      <c r="AA979" s="1027"/>
      <c r="AB979" s="1028"/>
      <c r="AC979" s="1028"/>
      <c r="AD979" s="1028"/>
      <c r="AE979" s="1028"/>
      <c r="AF979" s="1029"/>
      <c r="AG979" s="1019"/>
      <c r="AH979" s="1048"/>
      <c r="AI979" s="337"/>
      <c r="AJ979" s="390">
        <f t="shared" ref="AJ979" si="339">SUM(AK979:AM979)</f>
        <v>0</v>
      </c>
      <c r="AK979" s="327"/>
      <c r="AL979" s="328"/>
      <c r="AM979" s="329"/>
      <c r="AN979" s="330" t="s">
        <v>97</v>
      </c>
      <c r="AO979" s="328" t="s">
        <v>97</v>
      </c>
      <c r="AP979" s="329" t="s">
        <v>97</v>
      </c>
      <c r="AQ979" s="330" t="s">
        <v>97</v>
      </c>
      <c r="AR979" s="328" t="s">
        <v>97</v>
      </c>
      <c r="AS979" s="328" t="s">
        <v>97</v>
      </c>
      <c r="AT979" s="328" t="s">
        <v>97</v>
      </c>
      <c r="AU979" s="329" t="s">
        <v>97</v>
      </c>
      <c r="AV979" s="152">
        <f t="shared" si="293"/>
        <v>0</v>
      </c>
      <c r="AW979" s="167"/>
      <c r="AX979" s="167"/>
      <c r="AY979" s="167"/>
      <c r="AZ979" s="167"/>
      <c r="BA979" s="167"/>
      <c r="BB979" s="167"/>
      <c r="BC979" s="167"/>
      <c r="BD979" s="167"/>
      <c r="BE979" s="130"/>
    </row>
    <row r="980" spans="1:57" ht="32.25" thickBot="1" x14ac:dyDescent="0.3">
      <c r="A980" s="1401"/>
      <c r="B980" s="1623"/>
      <c r="C980" s="1647"/>
      <c r="D980" s="710" t="s">
        <v>15</v>
      </c>
      <c r="E980" s="1301"/>
      <c r="F980" s="1304"/>
      <c r="G980" s="843">
        <f t="shared" si="334"/>
        <v>6</v>
      </c>
      <c r="H980" s="412">
        <f t="shared" si="290"/>
        <v>6</v>
      </c>
      <c r="I980" s="319">
        <v>3</v>
      </c>
      <c r="J980" s="319"/>
      <c r="K980" s="319">
        <v>3</v>
      </c>
      <c r="L980" s="338"/>
      <c r="M980" s="750">
        <f t="shared" si="291"/>
        <v>6</v>
      </c>
      <c r="N980" s="1030"/>
      <c r="O980" s="1030"/>
      <c r="P980" s="1030"/>
      <c r="Q980" s="1030"/>
      <c r="R980" s="1034">
        <v>6</v>
      </c>
      <c r="S980" s="1025">
        <v>3</v>
      </c>
      <c r="T980" s="1025"/>
      <c r="U980" s="1025"/>
      <c r="V980" s="1044">
        <v>3</v>
      </c>
      <c r="W980" s="1044"/>
      <c r="X980" s="1026"/>
      <c r="Y980" s="1047">
        <v>5</v>
      </c>
      <c r="Z980" s="1026">
        <v>1</v>
      </c>
      <c r="AA980" s="1027">
        <v>1</v>
      </c>
      <c r="AB980" s="1028">
        <v>2</v>
      </c>
      <c r="AC980" s="1028">
        <v>2</v>
      </c>
      <c r="AD980" s="1028"/>
      <c r="AE980" s="1028">
        <v>2</v>
      </c>
      <c r="AF980" s="1029"/>
      <c r="AG980" s="1019">
        <v>40</v>
      </c>
      <c r="AH980" s="1048">
        <v>20</v>
      </c>
      <c r="AI980" s="337">
        <v>98</v>
      </c>
      <c r="AJ980" s="390">
        <f t="shared" ref="AJ980:AJ981" si="340">SUM(AQ980:AU980)</f>
        <v>6</v>
      </c>
      <c r="AK980" s="327" t="s">
        <v>98</v>
      </c>
      <c r="AL980" s="328" t="s">
        <v>98</v>
      </c>
      <c r="AM980" s="329" t="s">
        <v>98</v>
      </c>
      <c r="AN980" s="330" t="s">
        <v>97</v>
      </c>
      <c r="AO980" s="328" t="s">
        <v>97</v>
      </c>
      <c r="AP980" s="329" t="s">
        <v>97</v>
      </c>
      <c r="AQ980" s="330"/>
      <c r="AR980" s="328"/>
      <c r="AS980" s="328">
        <v>6</v>
      </c>
      <c r="AT980" s="328"/>
      <c r="AU980" s="329"/>
      <c r="AV980" s="152">
        <f t="shared" si="293"/>
        <v>0</v>
      </c>
      <c r="AW980" s="167"/>
      <c r="AX980" s="167"/>
      <c r="AY980" s="167"/>
      <c r="AZ980" s="167"/>
      <c r="BA980" s="167"/>
      <c r="BB980" s="167"/>
      <c r="BC980" s="167"/>
      <c r="BD980" s="167"/>
      <c r="BE980" s="130"/>
    </row>
    <row r="981" spans="1:57" ht="32.25" thickBot="1" x14ac:dyDescent="0.3">
      <c r="A981" s="1401"/>
      <c r="B981" s="1625"/>
      <c r="C981" s="1648"/>
      <c r="D981" s="711" t="s">
        <v>491</v>
      </c>
      <c r="E981" s="1302"/>
      <c r="F981" s="1305"/>
      <c r="G981" s="848">
        <f t="shared" si="334"/>
        <v>0</v>
      </c>
      <c r="H981" s="414">
        <f t="shared" si="290"/>
        <v>0</v>
      </c>
      <c r="I981" s="92"/>
      <c r="J981" s="92"/>
      <c r="K981" s="92"/>
      <c r="L981" s="101"/>
      <c r="M981" s="210">
        <f t="shared" si="291"/>
        <v>0</v>
      </c>
      <c r="N981" s="1039"/>
      <c r="O981" s="1039"/>
      <c r="P981" s="1039"/>
      <c r="Q981" s="1039"/>
      <c r="R981" s="1040"/>
      <c r="S981" s="1052"/>
      <c r="T981" s="1052"/>
      <c r="U981" s="1052"/>
      <c r="V981" s="1039"/>
      <c r="W981" s="1039"/>
      <c r="X981" s="1040"/>
      <c r="Y981" s="1038"/>
      <c r="Z981" s="1040"/>
      <c r="AA981" s="1049"/>
      <c r="AB981" s="839"/>
      <c r="AC981" s="839"/>
      <c r="AD981" s="839"/>
      <c r="AE981" s="839"/>
      <c r="AF981" s="840"/>
      <c r="AG981" s="1049"/>
      <c r="AH981" s="1050"/>
      <c r="AI981" s="832"/>
      <c r="AJ981" s="170">
        <f t="shared" si="340"/>
        <v>0</v>
      </c>
      <c r="AK981" s="345" t="s">
        <v>97</v>
      </c>
      <c r="AL981" s="97" t="s">
        <v>97</v>
      </c>
      <c r="AM981" s="98" t="s">
        <v>97</v>
      </c>
      <c r="AN981" s="99" t="s">
        <v>97</v>
      </c>
      <c r="AO981" s="97" t="s">
        <v>98</v>
      </c>
      <c r="AP981" s="98" t="s">
        <v>98</v>
      </c>
      <c r="AQ981" s="100"/>
      <c r="AR981" s="92"/>
      <c r="AS981" s="92"/>
      <c r="AT981" s="92"/>
      <c r="AU981" s="93"/>
      <c r="AV981" s="171">
        <f t="shared" si="293"/>
        <v>0</v>
      </c>
      <c r="AW981" s="128"/>
      <c r="AX981" s="128"/>
      <c r="AY981" s="128"/>
      <c r="AZ981" s="128"/>
      <c r="BA981" s="128"/>
      <c r="BB981" s="128"/>
      <c r="BC981" s="128"/>
      <c r="BD981" s="128"/>
      <c r="BE981" s="129"/>
    </row>
    <row r="982" spans="1:57" ht="31.5" x14ac:dyDescent="0.25">
      <c r="A982" s="1342" t="s">
        <v>597</v>
      </c>
      <c r="B982" s="1565" t="s">
        <v>594</v>
      </c>
      <c r="C982" s="1608" t="s">
        <v>595</v>
      </c>
      <c r="D982" s="709" t="s">
        <v>485</v>
      </c>
      <c r="E982" s="1300">
        <v>187</v>
      </c>
      <c r="F982" s="1303">
        <f>E982-SUM(M982:M986)</f>
        <v>-41</v>
      </c>
      <c r="G982" s="841">
        <f t="shared" si="334"/>
        <v>58</v>
      </c>
      <c r="H982" s="411">
        <f>SUM(I982:L982)</f>
        <v>0</v>
      </c>
      <c r="I982" s="72"/>
      <c r="J982" s="72"/>
      <c r="K982" s="72"/>
      <c r="L982" s="75"/>
      <c r="M982" s="199">
        <v>58</v>
      </c>
      <c r="N982" s="1020"/>
      <c r="O982" s="1020"/>
      <c r="P982" s="1020"/>
      <c r="Q982" s="1020"/>
      <c r="R982" s="1021">
        <v>58</v>
      </c>
      <c r="S982" s="1022">
        <v>8</v>
      </c>
      <c r="T982" s="1020"/>
      <c r="U982" s="1020"/>
      <c r="V982" s="1023">
        <v>50</v>
      </c>
      <c r="W982" s="1020"/>
      <c r="X982" s="1024"/>
      <c r="Y982" s="1025">
        <v>51</v>
      </c>
      <c r="Z982" s="1026">
        <v>7</v>
      </c>
      <c r="AA982" s="1027"/>
      <c r="AB982" s="1028">
        <v>16</v>
      </c>
      <c r="AC982" s="1028">
        <v>16</v>
      </c>
      <c r="AD982" s="1028">
        <v>9</v>
      </c>
      <c r="AE982" s="1028">
        <v>44</v>
      </c>
      <c r="AF982" s="1029">
        <v>8</v>
      </c>
      <c r="AG982" s="1027">
        <v>42</v>
      </c>
      <c r="AH982" s="1029">
        <v>24</v>
      </c>
      <c r="AI982" s="856">
        <v>10.7</v>
      </c>
      <c r="AJ982" s="151">
        <v>58</v>
      </c>
      <c r="AK982" s="76" t="s">
        <v>97</v>
      </c>
      <c r="AL982" s="77" t="s">
        <v>97</v>
      </c>
      <c r="AM982" s="78" t="s">
        <v>97</v>
      </c>
      <c r="AN982" s="74">
        <v>3</v>
      </c>
      <c r="AO982" s="72">
        <v>55</v>
      </c>
      <c r="AP982" s="73"/>
      <c r="AQ982" s="79" t="s">
        <v>97</v>
      </c>
      <c r="AR982" s="77" t="s">
        <v>97</v>
      </c>
      <c r="AS982" s="77" t="s">
        <v>97</v>
      </c>
      <c r="AT982" s="77" t="s">
        <v>97</v>
      </c>
      <c r="AU982" s="80" t="s">
        <v>97</v>
      </c>
      <c r="AV982" s="152">
        <f>SUM(AW982:BE982)</f>
        <v>0</v>
      </c>
      <c r="AW982" s="120"/>
      <c r="AX982" s="120"/>
      <c r="AY982" s="120"/>
      <c r="AZ982" s="120"/>
      <c r="BA982" s="120"/>
      <c r="BB982" s="120"/>
      <c r="BC982" s="120"/>
      <c r="BD982" s="120"/>
      <c r="BE982" s="121"/>
    </row>
    <row r="983" spans="1:57" ht="47.25" x14ac:dyDescent="0.25">
      <c r="A983" s="1343"/>
      <c r="B983" s="1567"/>
      <c r="C983" s="1609"/>
      <c r="D983" s="710" t="s">
        <v>490</v>
      </c>
      <c r="E983" s="1301"/>
      <c r="F983" s="1304"/>
      <c r="G983" s="843">
        <f t="shared" si="334"/>
        <v>0</v>
      </c>
      <c r="H983" s="412">
        <f>SUM(I983:L983)</f>
        <v>0</v>
      </c>
      <c r="I983" s="319"/>
      <c r="J983" s="319"/>
      <c r="K983" s="319"/>
      <c r="L983" s="338"/>
      <c r="M983" s="750">
        <f t="shared" ref="M983:M986" si="341">IF(AND(SUM(N983:R983)=SUM(Y983:Z983),SUM(S983:X983)=SUM(Y983:Z983)),SUM(N983:R983),"ПЕРЕВІРТЕ ПРАВИЛЬНІСТЬ ДАНИХ")</f>
        <v>0</v>
      </c>
      <c r="N983" s="1030"/>
      <c r="O983" s="1030"/>
      <c r="P983" s="1030"/>
      <c r="Q983" s="1030"/>
      <c r="R983" s="1031"/>
      <c r="S983" s="1032"/>
      <c r="T983" s="1033"/>
      <c r="U983" s="1033"/>
      <c r="V983" s="1030"/>
      <c r="W983" s="1030"/>
      <c r="X983" s="1034"/>
      <c r="Y983" s="1025"/>
      <c r="Z983" s="1026"/>
      <c r="AA983" s="1027"/>
      <c r="AB983" s="1028"/>
      <c r="AC983" s="1028"/>
      <c r="AD983" s="1028"/>
      <c r="AE983" s="1028"/>
      <c r="AF983" s="1029"/>
      <c r="AG983" s="1019"/>
      <c r="AH983" s="838"/>
      <c r="AI983" s="325"/>
      <c r="AJ983" s="390">
        <f>SUM(AN983:AP983)</f>
        <v>0</v>
      </c>
      <c r="AK983" s="327" t="s">
        <v>98</v>
      </c>
      <c r="AL983" s="328" t="s">
        <v>98</v>
      </c>
      <c r="AM983" s="329" t="s">
        <v>98</v>
      </c>
      <c r="AN983" s="330"/>
      <c r="AO983" s="328"/>
      <c r="AP983" s="329"/>
      <c r="AQ983" s="330" t="s">
        <v>97</v>
      </c>
      <c r="AR983" s="328" t="s">
        <v>97</v>
      </c>
      <c r="AS983" s="328" t="s">
        <v>97</v>
      </c>
      <c r="AT983" s="328" t="s">
        <v>97</v>
      </c>
      <c r="AU983" s="331" t="s">
        <v>97</v>
      </c>
      <c r="AV983" s="391">
        <f t="shared" ref="AV983:AV1016" si="342">SUM(AW983:BE983)</f>
        <v>0</v>
      </c>
      <c r="AW983" s="404"/>
      <c r="AX983" s="404"/>
      <c r="AY983" s="404"/>
      <c r="AZ983" s="404"/>
      <c r="BA983" s="404"/>
      <c r="BB983" s="404"/>
      <c r="BC983" s="404"/>
      <c r="BD983" s="404"/>
      <c r="BE983" s="405"/>
    </row>
    <row r="984" spans="1:57" ht="31.5" x14ac:dyDescent="0.25">
      <c r="A984" s="1343"/>
      <c r="B984" s="1567"/>
      <c r="C984" s="1609"/>
      <c r="D984" s="710" t="s">
        <v>486</v>
      </c>
      <c r="E984" s="1301"/>
      <c r="F984" s="1304"/>
      <c r="G984" s="843">
        <f t="shared" si="334"/>
        <v>0</v>
      </c>
      <c r="H984" s="412">
        <f t="shared" ref="H984:H986" si="343">SUM(I984:L984)</f>
        <v>0</v>
      </c>
      <c r="I984" s="319"/>
      <c r="J984" s="319"/>
      <c r="K984" s="319"/>
      <c r="L984" s="338"/>
      <c r="M984" s="750">
        <f t="shared" si="341"/>
        <v>0</v>
      </c>
      <c r="N984" s="1030"/>
      <c r="O984" s="1030"/>
      <c r="P984" s="1035"/>
      <c r="Q984" s="392"/>
      <c r="R984" s="1031"/>
      <c r="S984" s="1032"/>
      <c r="T984" s="1030"/>
      <c r="U984" s="1030"/>
      <c r="V984" s="1030"/>
      <c r="W984" s="1030"/>
      <c r="X984" s="1034"/>
      <c r="Y984" s="1025"/>
      <c r="Z984" s="1026"/>
      <c r="AA984" s="1027"/>
      <c r="AB984" s="1028"/>
      <c r="AC984" s="1028"/>
      <c r="AD984" s="1028"/>
      <c r="AE984" s="1028"/>
      <c r="AF984" s="1029"/>
      <c r="AG984" s="1019"/>
      <c r="AH984" s="838"/>
      <c r="AI984" s="325"/>
      <c r="AJ984" s="390">
        <f>SUM(AK984:AM984)</f>
        <v>0</v>
      </c>
      <c r="AK984" s="327"/>
      <c r="AL984" s="328"/>
      <c r="AM984" s="329"/>
      <c r="AN984" s="330" t="s">
        <v>97</v>
      </c>
      <c r="AO984" s="328" t="s">
        <v>97</v>
      </c>
      <c r="AP984" s="329" t="s">
        <v>97</v>
      </c>
      <c r="AQ984" s="330" t="s">
        <v>97</v>
      </c>
      <c r="AR984" s="328" t="s">
        <v>97</v>
      </c>
      <c r="AS984" s="328" t="s">
        <v>97</v>
      </c>
      <c r="AT984" s="328" t="s">
        <v>97</v>
      </c>
      <c r="AU984" s="331" t="s">
        <v>97</v>
      </c>
      <c r="AV984" s="391">
        <f t="shared" si="342"/>
        <v>0</v>
      </c>
      <c r="AW984" s="404"/>
      <c r="AX984" s="404"/>
      <c r="AY984" s="404"/>
      <c r="AZ984" s="404"/>
      <c r="BA984" s="404"/>
      <c r="BB984" s="404"/>
      <c r="BC984" s="404"/>
      <c r="BD984" s="404"/>
      <c r="BE984" s="405"/>
    </row>
    <row r="985" spans="1:57" ht="31.5" x14ac:dyDescent="0.25">
      <c r="A985" s="1343"/>
      <c r="B985" s="1567"/>
      <c r="C985" s="1609"/>
      <c r="D985" s="710" t="s">
        <v>15</v>
      </c>
      <c r="E985" s="1301"/>
      <c r="F985" s="1304"/>
      <c r="G985" s="843">
        <f t="shared" si="334"/>
        <v>171</v>
      </c>
      <c r="H985" s="412">
        <f t="shared" si="343"/>
        <v>5</v>
      </c>
      <c r="I985" s="319">
        <v>5</v>
      </c>
      <c r="J985" s="319"/>
      <c r="K985" s="319"/>
      <c r="L985" s="338"/>
      <c r="M985" s="750">
        <v>170</v>
      </c>
      <c r="N985" s="1030"/>
      <c r="O985" s="1030"/>
      <c r="P985" s="1030"/>
      <c r="Q985" s="1030"/>
      <c r="R985" s="1031">
        <v>170</v>
      </c>
      <c r="S985" s="1032">
        <v>27</v>
      </c>
      <c r="T985" s="1030"/>
      <c r="U985" s="1030"/>
      <c r="V985" s="1030">
        <v>143</v>
      </c>
      <c r="W985" s="1030"/>
      <c r="X985" s="1034"/>
      <c r="Y985" s="1025">
        <v>152</v>
      </c>
      <c r="Z985" s="1026">
        <v>18</v>
      </c>
      <c r="AA985" s="1027"/>
      <c r="AB985" s="1028">
        <v>24</v>
      </c>
      <c r="AC985" s="1028">
        <v>23</v>
      </c>
      <c r="AD985" s="1028">
        <v>21</v>
      </c>
      <c r="AE985" s="1028">
        <v>128</v>
      </c>
      <c r="AF985" s="1029">
        <v>22</v>
      </c>
      <c r="AG985" s="1019">
        <v>41</v>
      </c>
      <c r="AH985" s="838">
        <v>23</v>
      </c>
      <c r="AI985" s="751">
        <v>102.3</v>
      </c>
      <c r="AJ985" s="390">
        <v>170</v>
      </c>
      <c r="AK985" s="327" t="s">
        <v>98</v>
      </c>
      <c r="AL985" s="328" t="s">
        <v>98</v>
      </c>
      <c r="AM985" s="329" t="s">
        <v>98</v>
      </c>
      <c r="AN985" s="330" t="s">
        <v>97</v>
      </c>
      <c r="AO985" s="328" t="s">
        <v>97</v>
      </c>
      <c r="AP985" s="329" t="s">
        <v>97</v>
      </c>
      <c r="AQ985" s="330">
        <v>14</v>
      </c>
      <c r="AR985" s="328">
        <v>22</v>
      </c>
      <c r="AS985" s="328">
        <v>74</v>
      </c>
      <c r="AT985" s="328">
        <v>57</v>
      </c>
      <c r="AU985" s="331">
        <v>3</v>
      </c>
      <c r="AV985" s="391">
        <v>1</v>
      </c>
      <c r="AW985" s="404"/>
      <c r="AX985" s="404"/>
      <c r="AY985" s="404"/>
      <c r="AZ985" s="404"/>
      <c r="BA985" s="404">
        <v>1</v>
      </c>
      <c r="BB985" s="404"/>
      <c r="BC985" s="404"/>
      <c r="BD985" s="404"/>
      <c r="BE985" s="405"/>
    </row>
    <row r="986" spans="1:57" ht="32.25" thickBot="1" x14ac:dyDescent="0.3">
      <c r="A986" s="1344"/>
      <c r="B986" s="1588"/>
      <c r="C986" s="1620"/>
      <c r="D986" s="711" t="s">
        <v>491</v>
      </c>
      <c r="E986" s="1302"/>
      <c r="F986" s="1305"/>
      <c r="G986" s="848">
        <f t="shared" si="334"/>
        <v>0</v>
      </c>
      <c r="H986" s="414">
        <f t="shared" si="343"/>
        <v>0</v>
      </c>
      <c r="I986" s="92"/>
      <c r="J986" s="92"/>
      <c r="K986" s="92"/>
      <c r="L986" s="101"/>
      <c r="M986" s="857">
        <f t="shared" si="341"/>
        <v>0</v>
      </c>
      <c r="N986" s="1036"/>
      <c r="O986" s="1036"/>
      <c r="P986" s="1036"/>
      <c r="Q986" s="1036"/>
      <c r="R986" s="1037"/>
      <c r="S986" s="1038"/>
      <c r="T986" s="1039"/>
      <c r="U986" s="1039"/>
      <c r="V986" s="1039"/>
      <c r="W986" s="1039"/>
      <c r="X986" s="1040"/>
      <c r="Y986" s="1041"/>
      <c r="Z986" s="1034"/>
      <c r="AA986" s="1019"/>
      <c r="AB986" s="837"/>
      <c r="AC986" s="837"/>
      <c r="AD986" s="837"/>
      <c r="AE986" s="837"/>
      <c r="AF986" s="838"/>
      <c r="AG986" s="1042"/>
      <c r="AH986" s="1043"/>
      <c r="AI986" s="100"/>
      <c r="AJ986" s="170">
        <f>SUM(AQ986:AU986)</f>
        <v>0</v>
      </c>
      <c r="AK986" s="345" t="s">
        <v>97</v>
      </c>
      <c r="AL986" s="97" t="s">
        <v>97</v>
      </c>
      <c r="AM986" s="98" t="s">
        <v>97</v>
      </c>
      <c r="AN986" s="99" t="s">
        <v>97</v>
      </c>
      <c r="AO986" s="97" t="s">
        <v>98</v>
      </c>
      <c r="AP986" s="98" t="s">
        <v>98</v>
      </c>
      <c r="AQ986" s="100"/>
      <c r="AR986" s="92"/>
      <c r="AS986" s="92"/>
      <c r="AT986" s="92"/>
      <c r="AU986" s="101"/>
      <c r="AV986" s="165">
        <f t="shared" si="342"/>
        <v>0</v>
      </c>
      <c r="AW986" s="128"/>
      <c r="AX986" s="128"/>
      <c r="AY986" s="128"/>
      <c r="AZ986" s="128"/>
      <c r="BA986" s="128"/>
      <c r="BB986" s="128"/>
      <c r="BC986" s="128"/>
      <c r="BD986" s="128"/>
      <c r="BE986" s="129"/>
    </row>
    <row r="987" spans="1:57" ht="31.15" customHeight="1" thickBot="1" x14ac:dyDescent="0.3">
      <c r="A987" s="1402" t="s">
        <v>596</v>
      </c>
      <c r="B987" s="1581" t="s">
        <v>771</v>
      </c>
      <c r="C987" s="1649" t="s">
        <v>451</v>
      </c>
      <c r="D987" s="1665" t="s">
        <v>485</v>
      </c>
      <c r="E987" s="1294">
        <v>448</v>
      </c>
      <c r="F987" s="1297">
        <f>E987-SUM(M987:M1001)</f>
        <v>-80</v>
      </c>
      <c r="G987" s="909">
        <f t="shared" si="334"/>
        <v>36</v>
      </c>
      <c r="H987" s="910">
        <f t="shared" ref="H987:H1016" si="344">SUM(I987:L987)</f>
        <v>2</v>
      </c>
      <c r="I987" s="72">
        <v>1</v>
      </c>
      <c r="J987" s="72">
        <v>1</v>
      </c>
      <c r="K987" s="72"/>
      <c r="L987" s="75"/>
      <c r="M987" s="1142">
        <f t="shared" ref="M987:M1016" si="345">IF(AND(SUM(N987:R987)=SUM(Y987:Z987),SUM(S987:X987)=SUM(Y987:Z987)),SUM(N987:R987),"ПЕРЕВІРТЕ ПРАВИЛЬНІСТЬ ДАНИХ")</f>
        <v>35</v>
      </c>
      <c r="N987" s="1114">
        <v>35</v>
      </c>
      <c r="O987" s="1114"/>
      <c r="P987" s="1114"/>
      <c r="Q987" s="1114"/>
      <c r="R987" s="1115"/>
      <c r="S987" s="1116"/>
      <c r="T987" s="1114"/>
      <c r="U987" s="1114"/>
      <c r="V987" s="1117">
        <v>24</v>
      </c>
      <c r="W987" s="1114">
        <v>11</v>
      </c>
      <c r="X987" s="1118"/>
      <c r="Y987" s="1133">
        <v>27</v>
      </c>
      <c r="Z987" s="1125">
        <v>8</v>
      </c>
      <c r="AA987" s="1027"/>
      <c r="AB987" s="1028">
        <v>19</v>
      </c>
      <c r="AC987" s="1028">
        <v>18</v>
      </c>
      <c r="AD987" s="1028">
        <v>5</v>
      </c>
      <c r="AE987" s="1028">
        <v>27</v>
      </c>
      <c r="AF987" s="1029">
        <v>3</v>
      </c>
      <c r="AG987" s="1027">
        <v>43.8</v>
      </c>
      <c r="AH987" s="1029">
        <v>25</v>
      </c>
      <c r="AI987" s="74">
        <v>10.97</v>
      </c>
      <c r="AJ987" s="255">
        <f>SUM(AN987:AP987)</f>
        <v>35</v>
      </c>
      <c r="AK987" s="76" t="s">
        <v>97</v>
      </c>
      <c r="AL987" s="77" t="s">
        <v>97</v>
      </c>
      <c r="AM987" s="78" t="s">
        <v>97</v>
      </c>
      <c r="AN987" s="74">
        <v>5</v>
      </c>
      <c r="AO987" s="72">
        <v>28</v>
      </c>
      <c r="AP987" s="73">
        <v>2</v>
      </c>
      <c r="AQ987" s="79" t="s">
        <v>97</v>
      </c>
      <c r="AR987" s="77" t="s">
        <v>97</v>
      </c>
      <c r="AS987" s="77" t="s">
        <v>97</v>
      </c>
      <c r="AT987" s="77" t="s">
        <v>97</v>
      </c>
      <c r="AU987" s="80" t="s">
        <v>97</v>
      </c>
      <c r="AV987" s="256">
        <f t="shared" si="342"/>
        <v>1</v>
      </c>
      <c r="AW987" s="251"/>
      <c r="AX987" s="251"/>
      <c r="AY987" s="251"/>
      <c r="AZ987" s="251"/>
      <c r="BA987" s="251"/>
      <c r="BB987" s="251"/>
      <c r="BC987" s="251"/>
      <c r="BD987" s="251"/>
      <c r="BE987" s="257">
        <v>1</v>
      </c>
    </row>
    <row r="988" spans="1:57" ht="48" thickBot="1" x14ac:dyDescent="0.3">
      <c r="A988" s="1403"/>
      <c r="B988" s="1581"/>
      <c r="C988" s="1650"/>
      <c r="D988" s="1666" t="s">
        <v>490</v>
      </c>
      <c r="E988" s="1295"/>
      <c r="F988" s="1298"/>
      <c r="G988" s="911">
        <f t="shared" si="334"/>
        <v>0</v>
      </c>
      <c r="H988" s="912">
        <f t="shared" si="344"/>
        <v>0</v>
      </c>
      <c r="I988" s="319"/>
      <c r="J988" s="319"/>
      <c r="K988" s="319"/>
      <c r="L988" s="338"/>
      <c r="M988" s="1143">
        <f t="shared" si="345"/>
        <v>0</v>
      </c>
      <c r="N988" s="1119"/>
      <c r="O988" s="1119"/>
      <c r="P988" s="1119"/>
      <c r="Q988" s="1119"/>
      <c r="R988" s="1120"/>
      <c r="S988" s="1121"/>
      <c r="T988" s="1122"/>
      <c r="U988" s="1122"/>
      <c r="V988" s="1119"/>
      <c r="W988" s="1119"/>
      <c r="X988" s="1123"/>
      <c r="Y988" s="1133"/>
      <c r="Z988" s="1125"/>
      <c r="AA988" s="1027"/>
      <c r="AB988" s="1028"/>
      <c r="AC988" s="1028"/>
      <c r="AD988" s="1028"/>
      <c r="AE988" s="1028"/>
      <c r="AF988" s="1029"/>
      <c r="AG988" s="1019"/>
      <c r="AH988" s="838"/>
      <c r="AI988" s="325"/>
      <c r="AJ988" s="700">
        <f>SUM(AN988:AP988)</f>
        <v>0</v>
      </c>
      <c r="AK988" s="327" t="s">
        <v>98</v>
      </c>
      <c r="AL988" s="328" t="s">
        <v>98</v>
      </c>
      <c r="AM988" s="329" t="s">
        <v>98</v>
      </c>
      <c r="AN988" s="330"/>
      <c r="AO988" s="328"/>
      <c r="AP988" s="329"/>
      <c r="AQ988" s="330" t="s">
        <v>97</v>
      </c>
      <c r="AR988" s="328" t="s">
        <v>97</v>
      </c>
      <c r="AS988" s="328" t="s">
        <v>97</v>
      </c>
      <c r="AT988" s="328" t="s">
        <v>97</v>
      </c>
      <c r="AU988" s="331" t="s">
        <v>97</v>
      </c>
      <c r="AV988" s="913">
        <f t="shared" si="342"/>
        <v>0</v>
      </c>
      <c r="AW988" s="914"/>
      <c r="AX988" s="914"/>
      <c r="AY988" s="914"/>
      <c r="AZ988" s="914"/>
      <c r="BA988" s="914"/>
      <c r="BB988" s="914"/>
      <c r="BC988" s="914"/>
      <c r="BD988" s="914"/>
      <c r="BE988" s="915"/>
    </row>
    <row r="989" spans="1:57" ht="32.25" thickBot="1" x14ac:dyDescent="0.3">
      <c r="A989" s="1403"/>
      <c r="B989" s="1581"/>
      <c r="C989" s="1650"/>
      <c r="D989" s="1666" t="s">
        <v>486</v>
      </c>
      <c r="E989" s="1295"/>
      <c r="F989" s="1298"/>
      <c r="G989" s="911">
        <f t="shared" si="334"/>
        <v>0</v>
      </c>
      <c r="H989" s="912">
        <f t="shared" si="344"/>
        <v>0</v>
      </c>
      <c r="I989" s="319"/>
      <c r="J989" s="319"/>
      <c r="K989" s="319"/>
      <c r="L989" s="338"/>
      <c r="M989" s="1143">
        <f t="shared" si="345"/>
        <v>0</v>
      </c>
      <c r="N989" s="1119"/>
      <c r="O989" s="1119"/>
      <c r="P989" s="1090"/>
      <c r="Q989" s="1126"/>
      <c r="R989" s="1120"/>
      <c r="S989" s="1121"/>
      <c r="T989" s="1119"/>
      <c r="U989" s="1119"/>
      <c r="V989" s="1119"/>
      <c r="W989" s="1119"/>
      <c r="X989" s="1123"/>
      <c r="Y989" s="1133"/>
      <c r="Z989" s="1125"/>
      <c r="AA989" s="1027"/>
      <c r="AB989" s="1028"/>
      <c r="AC989" s="1028"/>
      <c r="AD989" s="1028"/>
      <c r="AE989" s="1028"/>
      <c r="AF989" s="1029"/>
      <c r="AG989" s="1019"/>
      <c r="AH989" s="838"/>
      <c r="AI989" s="325"/>
      <c r="AJ989" s="700">
        <f>SUM(AK989:AM989)</f>
        <v>0</v>
      </c>
      <c r="AK989" s="327"/>
      <c r="AL989" s="328"/>
      <c r="AM989" s="329"/>
      <c r="AN989" s="330" t="s">
        <v>97</v>
      </c>
      <c r="AO989" s="328" t="s">
        <v>97</v>
      </c>
      <c r="AP989" s="329" t="s">
        <v>97</v>
      </c>
      <c r="AQ989" s="330" t="s">
        <v>97</v>
      </c>
      <c r="AR989" s="328" t="s">
        <v>97</v>
      </c>
      <c r="AS989" s="328" t="s">
        <v>97</v>
      </c>
      <c r="AT989" s="328" t="s">
        <v>97</v>
      </c>
      <c r="AU989" s="331" t="s">
        <v>97</v>
      </c>
      <c r="AV989" s="913">
        <f t="shared" si="342"/>
        <v>0</v>
      </c>
      <c r="AW989" s="914"/>
      <c r="AX989" s="914"/>
      <c r="AY989" s="914"/>
      <c r="AZ989" s="914"/>
      <c r="BA989" s="914"/>
      <c r="BB989" s="914"/>
      <c r="BC989" s="914"/>
      <c r="BD989" s="914"/>
      <c r="BE989" s="915"/>
    </row>
    <row r="990" spans="1:57" ht="32.25" thickBot="1" x14ac:dyDescent="0.3">
      <c r="A990" s="1403"/>
      <c r="B990" s="1581"/>
      <c r="C990" s="1650"/>
      <c r="D990" s="1666" t="s">
        <v>15</v>
      </c>
      <c r="E990" s="1295"/>
      <c r="F990" s="1298"/>
      <c r="G990" s="911">
        <f t="shared" si="334"/>
        <v>309</v>
      </c>
      <c r="H990" s="912">
        <f t="shared" si="344"/>
        <v>12</v>
      </c>
      <c r="I990" s="319">
        <v>8</v>
      </c>
      <c r="J990" s="319">
        <v>2</v>
      </c>
      <c r="K990" s="319">
        <v>2</v>
      </c>
      <c r="L990" s="338"/>
      <c r="M990" s="1143">
        <f t="shared" si="345"/>
        <v>301</v>
      </c>
      <c r="N990" s="1119">
        <v>301</v>
      </c>
      <c r="O990" s="1119"/>
      <c r="P990" s="1119"/>
      <c r="Q990" s="1119"/>
      <c r="R990" s="1120"/>
      <c r="S990" s="1121">
        <v>6</v>
      </c>
      <c r="T990" s="1119"/>
      <c r="U990" s="1119"/>
      <c r="V990" s="1119">
        <v>261</v>
      </c>
      <c r="W990" s="1119">
        <v>34</v>
      </c>
      <c r="X990" s="1123"/>
      <c r="Y990" s="1133">
        <v>256</v>
      </c>
      <c r="Z990" s="1125">
        <v>45</v>
      </c>
      <c r="AA990" s="1027"/>
      <c r="AB990" s="1028">
        <v>155</v>
      </c>
      <c r="AC990" s="1028">
        <v>152</v>
      </c>
      <c r="AD990" s="1028">
        <v>19</v>
      </c>
      <c r="AE990" s="1028">
        <v>229</v>
      </c>
      <c r="AF990" s="1029">
        <v>27</v>
      </c>
      <c r="AG990" s="1019">
        <v>43.6</v>
      </c>
      <c r="AH990" s="838">
        <v>23.7</v>
      </c>
      <c r="AI990" s="325">
        <v>106.6</v>
      </c>
      <c r="AJ990" s="700">
        <f>SUM(AQ990:AU990)</f>
        <v>301</v>
      </c>
      <c r="AK990" s="327" t="s">
        <v>98</v>
      </c>
      <c r="AL990" s="328" t="s">
        <v>98</v>
      </c>
      <c r="AM990" s="329" t="s">
        <v>98</v>
      </c>
      <c r="AN990" s="330" t="s">
        <v>97</v>
      </c>
      <c r="AO990" s="328" t="s">
        <v>97</v>
      </c>
      <c r="AP990" s="329" t="s">
        <v>97</v>
      </c>
      <c r="AQ990" s="330">
        <v>13</v>
      </c>
      <c r="AR990" s="328">
        <v>32</v>
      </c>
      <c r="AS990" s="328">
        <v>157</v>
      </c>
      <c r="AT990" s="328">
        <v>96</v>
      </c>
      <c r="AU990" s="331">
        <v>3</v>
      </c>
      <c r="AV990" s="913">
        <f t="shared" si="342"/>
        <v>8</v>
      </c>
      <c r="AW990" s="914"/>
      <c r="AX990" s="914">
        <v>2</v>
      </c>
      <c r="AY990" s="914">
        <v>2</v>
      </c>
      <c r="AZ990" s="914"/>
      <c r="BA990" s="914">
        <v>1</v>
      </c>
      <c r="BB990" s="914"/>
      <c r="BC990" s="914">
        <v>1</v>
      </c>
      <c r="BD990" s="914"/>
      <c r="BE990" s="915">
        <v>2</v>
      </c>
    </row>
    <row r="991" spans="1:57" ht="32.25" thickBot="1" x14ac:dyDescent="0.3">
      <c r="A991" s="1403"/>
      <c r="B991" s="1581"/>
      <c r="C991" s="1650"/>
      <c r="D991" s="1667" t="s">
        <v>491</v>
      </c>
      <c r="E991" s="1295"/>
      <c r="F991" s="1298"/>
      <c r="G991" s="916">
        <f t="shared" si="334"/>
        <v>0</v>
      </c>
      <c r="H991" s="917">
        <f t="shared" si="344"/>
        <v>0</v>
      </c>
      <c r="I991" s="92"/>
      <c r="J991" s="92"/>
      <c r="K991" s="92"/>
      <c r="L991" s="101"/>
      <c r="M991" s="1144">
        <f t="shared" si="345"/>
        <v>0</v>
      </c>
      <c r="N991" s="1127"/>
      <c r="O991" s="1127"/>
      <c r="P991" s="1127"/>
      <c r="Q991" s="1127"/>
      <c r="R991" s="1128"/>
      <c r="S991" s="1129"/>
      <c r="T991" s="1130"/>
      <c r="U991" s="1130"/>
      <c r="V991" s="1130"/>
      <c r="W991" s="1130"/>
      <c r="X991" s="1131"/>
      <c r="Y991" s="1148"/>
      <c r="Z991" s="1123"/>
      <c r="AA991" s="1019"/>
      <c r="AB991" s="837"/>
      <c r="AC991" s="837"/>
      <c r="AD991" s="837"/>
      <c r="AE991" s="837"/>
      <c r="AF991" s="838"/>
      <c r="AG991" s="1042"/>
      <c r="AH991" s="1043"/>
      <c r="AI991" s="100"/>
      <c r="AJ991" s="262">
        <f>SUM(AQ991:AU991)</f>
        <v>0</v>
      </c>
      <c r="AK991" s="345" t="s">
        <v>97</v>
      </c>
      <c r="AL991" s="97" t="s">
        <v>97</v>
      </c>
      <c r="AM991" s="98" t="s">
        <v>97</v>
      </c>
      <c r="AN991" s="99" t="s">
        <v>97</v>
      </c>
      <c r="AO991" s="97" t="s">
        <v>98</v>
      </c>
      <c r="AP991" s="98" t="s">
        <v>98</v>
      </c>
      <c r="AQ991" s="100"/>
      <c r="AR991" s="92"/>
      <c r="AS991" s="92"/>
      <c r="AT991" s="92"/>
      <c r="AU991" s="101"/>
      <c r="AV991" s="918">
        <f t="shared" si="342"/>
        <v>0</v>
      </c>
      <c r="AW991" s="919"/>
      <c r="AX991" s="919"/>
      <c r="AY991" s="919"/>
      <c r="AZ991" s="919"/>
      <c r="BA991" s="919"/>
      <c r="BB991" s="919"/>
      <c r="BC991" s="919"/>
      <c r="BD991" s="919"/>
      <c r="BE991" s="920"/>
    </row>
    <row r="992" spans="1:57" ht="31.9" customHeight="1" thickBot="1" x14ac:dyDescent="0.3">
      <c r="A992" s="1403"/>
      <c r="B992" s="1581" t="s">
        <v>772</v>
      </c>
      <c r="C992" s="1650"/>
      <c r="D992" s="1665" t="s">
        <v>485</v>
      </c>
      <c r="E992" s="1295"/>
      <c r="F992" s="1298"/>
      <c r="G992" s="909">
        <f t="shared" si="334"/>
        <v>3</v>
      </c>
      <c r="H992" s="910">
        <f t="shared" si="344"/>
        <v>0</v>
      </c>
      <c r="I992" s="72"/>
      <c r="J992" s="72"/>
      <c r="K992" s="72"/>
      <c r="L992" s="75"/>
      <c r="M992" s="1142">
        <f t="shared" si="345"/>
        <v>3</v>
      </c>
      <c r="N992" s="1114"/>
      <c r="O992" s="1114"/>
      <c r="P992" s="1114"/>
      <c r="Q992" s="1114"/>
      <c r="R992" s="1118">
        <v>3</v>
      </c>
      <c r="S992" s="1133"/>
      <c r="T992" s="1133"/>
      <c r="U992" s="1133"/>
      <c r="V992" s="1134">
        <v>2</v>
      </c>
      <c r="W992" s="1134">
        <v>1</v>
      </c>
      <c r="X992" s="1125"/>
      <c r="Y992" s="1116">
        <v>2</v>
      </c>
      <c r="Z992" s="1118">
        <v>1</v>
      </c>
      <c r="AA992" s="1045"/>
      <c r="AB992" s="835">
        <v>1</v>
      </c>
      <c r="AC992" s="835"/>
      <c r="AD992" s="835"/>
      <c r="AE992" s="835">
        <v>3</v>
      </c>
      <c r="AF992" s="836"/>
      <c r="AG992" s="1045">
        <v>36.299999999999997</v>
      </c>
      <c r="AH992" s="1046">
        <v>15.33</v>
      </c>
      <c r="AI992" s="143">
        <v>12.66</v>
      </c>
      <c r="AJ992" s="255">
        <f>SUM(AN992:AP992)</f>
        <v>3</v>
      </c>
      <c r="AK992" s="76" t="s">
        <v>97</v>
      </c>
      <c r="AL992" s="77" t="s">
        <v>97</v>
      </c>
      <c r="AM992" s="78" t="s">
        <v>97</v>
      </c>
      <c r="AN992" s="74"/>
      <c r="AO992" s="72">
        <v>3</v>
      </c>
      <c r="AP992" s="73"/>
      <c r="AQ992" s="79" t="s">
        <v>97</v>
      </c>
      <c r="AR992" s="77" t="s">
        <v>97</v>
      </c>
      <c r="AS992" s="77" t="s">
        <v>97</v>
      </c>
      <c r="AT992" s="77" t="s">
        <v>97</v>
      </c>
      <c r="AU992" s="78" t="s">
        <v>97</v>
      </c>
      <c r="AV992" s="921">
        <f t="shared" si="342"/>
        <v>0</v>
      </c>
      <c r="AW992" s="922"/>
      <c r="AX992" s="922"/>
      <c r="AY992" s="922"/>
      <c r="AZ992" s="922"/>
      <c r="BA992" s="922"/>
      <c r="BB992" s="922"/>
      <c r="BC992" s="922"/>
      <c r="BD992" s="922"/>
      <c r="BE992" s="923"/>
    </row>
    <row r="993" spans="1:57" ht="48" thickBot="1" x14ac:dyDescent="0.3">
      <c r="A993" s="1403"/>
      <c r="B993" s="1581"/>
      <c r="C993" s="1650"/>
      <c r="D993" s="1666" t="s">
        <v>490</v>
      </c>
      <c r="E993" s="1295"/>
      <c r="F993" s="1298"/>
      <c r="G993" s="911">
        <f t="shared" si="334"/>
        <v>0</v>
      </c>
      <c r="H993" s="912">
        <f t="shared" si="344"/>
        <v>0</v>
      </c>
      <c r="I993" s="319"/>
      <c r="J993" s="319"/>
      <c r="K993" s="319"/>
      <c r="L993" s="338"/>
      <c r="M993" s="1143">
        <f t="shared" si="345"/>
        <v>0</v>
      </c>
      <c r="N993" s="1119"/>
      <c r="O993" s="1119"/>
      <c r="P993" s="1119"/>
      <c r="Q993" s="1119"/>
      <c r="R993" s="1123"/>
      <c r="S993" s="1133"/>
      <c r="T993" s="1133"/>
      <c r="U993" s="1133"/>
      <c r="V993" s="1134"/>
      <c r="W993" s="1134"/>
      <c r="X993" s="1125"/>
      <c r="Y993" s="1124"/>
      <c r="Z993" s="1125"/>
      <c r="AA993" s="1027"/>
      <c r="AB993" s="1028"/>
      <c r="AC993" s="1028"/>
      <c r="AD993" s="1028"/>
      <c r="AE993" s="1028"/>
      <c r="AF993" s="1029"/>
      <c r="AG993" s="1019"/>
      <c r="AH993" s="1048"/>
      <c r="AI993" s="337"/>
      <c r="AJ993" s="700">
        <f>SUM(AN993:AP993)</f>
        <v>0</v>
      </c>
      <c r="AK993" s="327" t="s">
        <v>98</v>
      </c>
      <c r="AL993" s="328" t="s">
        <v>98</v>
      </c>
      <c r="AM993" s="329" t="s">
        <v>98</v>
      </c>
      <c r="AN993" s="330"/>
      <c r="AO993" s="328"/>
      <c r="AP993" s="329"/>
      <c r="AQ993" s="330" t="s">
        <v>97</v>
      </c>
      <c r="AR993" s="328" t="s">
        <v>97</v>
      </c>
      <c r="AS993" s="328" t="s">
        <v>97</v>
      </c>
      <c r="AT993" s="328" t="s">
        <v>97</v>
      </c>
      <c r="AU993" s="329" t="s">
        <v>97</v>
      </c>
      <c r="AV993" s="924">
        <f t="shared" si="342"/>
        <v>0</v>
      </c>
      <c r="AW993" s="922"/>
      <c r="AX993" s="922"/>
      <c r="AY993" s="922"/>
      <c r="AZ993" s="922"/>
      <c r="BA993" s="922"/>
      <c r="BB993" s="922"/>
      <c r="BC993" s="922"/>
      <c r="BD993" s="922"/>
      <c r="BE993" s="923"/>
    </row>
    <row r="994" spans="1:57" ht="32.25" thickBot="1" x14ac:dyDescent="0.3">
      <c r="A994" s="1403"/>
      <c r="B994" s="1581"/>
      <c r="C994" s="1650"/>
      <c r="D994" s="1666" t="s">
        <v>486</v>
      </c>
      <c r="E994" s="1295"/>
      <c r="F994" s="1298"/>
      <c r="G994" s="911">
        <f t="shared" si="334"/>
        <v>0</v>
      </c>
      <c r="H994" s="912">
        <f t="shared" si="344"/>
        <v>0</v>
      </c>
      <c r="I994" s="319"/>
      <c r="J994" s="319"/>
      <c r="K994" s="319"/>
      <c r="L994" s="338"/>
      <c r="M994" s="1143">
        <f t="shared" si="345"/>
        <v>0</v>
      </c>
      <c r="N994" s="1119"/>
      <c r="O994" s="1119"/>
      <c r="P994" s="1119"/>
      <c r="Q994" s="1119"/>
      <c r="R994" s="1123"/>
      <c r="S994" s="1133"/>
      <c r="T994" s="1133"/>
      <c r="U994" s="1133"/>
      <c r="V994" s="1134"/>
      <c r="W994" s="1134"/>
      <c r="X994" s="1125"/>
      <c r="Y994" s="1124"/>
      <c r="Z994" s="1125"/>
      <c r="AA994" s="1027"/>
      <c r="AB994" s="1028"/>
      <c r="AC994" s="1028"/>
      <c r="AD994" s="1028"/>
      <c r="AE994" s="1028"/>
      <c r="AF994" s="1029"/>
      <c r="AG994" s="1019"/>
      <c r="AH994" s="1048"/>
      <c r="AI994" s="337"/>
      <c r="AJ994" s="700">
        <f>SUM(AK994:AM994)</f>
        <v>0</v>
      </c>
      <c r="AK994" s="327"/>
      <c r="AL994" s="328"/>
      <c r="AM994" s="329"/>
      <c r="AN994" s="330" t="s">
        <v>97</v>
      </c>
      <c r="AO994" s="328" t="s">
        <v>97</v>
      </c>
      <c r="AP994" s="329" t="s">
        <v>97</v>
      </c>
      <c r="AQ994" s="330" t="s">
        <v>97</v>
      </c>
      <c r="AR994" s="328" t="s">
        <v>97</v>
      </c>
      <c r="AS994" s="328" t="s">
        <v>97</v>
      </c>
      <c r="AT994" s="328" t="s">
        <v>97</v>
      </c>
      <c r="AU994" s="329" t="s">
        <v>97</v>
      </c>
      <c r="AV994" s="924">
        <f t="shared" si="342"/>
        <v>0</v>
      </c>
      <c r="AW994" s="922"/>
      <c r="AX994" s="922"/>
      <c r="AY994" s="922"/>
      <c r="AZ994" s="922"/>
      <c r="BA994" s="922"/>
      <c r="BB994" s="922"/>
      <c r="BC994" s="922"/>
      <c r="BD994" s="922"/>
      <c r="BE994" s="923"/>
    </row>
    <row r="995" spans="1:57" ht="32.25" thickBot="1" x14ac:dyDescent="0.3">
      <c r="A995" s="1403"/>
      <c r="B995" s="1581"/>
      <c r="C995" s="1650"/>
      <c r="D995" s="1666" t="s">
        <v>15</v>
      </c>
      <c r="E995" s="1295"/>
      <c r="F995" s="1298"/>
      <c r="G995" s="911">
        <f t="shared" si="334"/>
        <v>66</v>
      </c>
      <c r="H995" s="912">
        <f t="shared" si="344"/>
        <v>2</v>
      </c>
      <c r="I995" s="319">
        <v>2</v>
      </c>
      <c r="J995" s="319"/>
      <c r="K995" s="319"/>
      <c r="L995" s="338"/>
      <c r="M995" s="1143">
        <f t="shared" si="345"/>
        <v>63</v>
      </c>
      <c r="N995" s="1119">
        <v>63</v>
      </c>
      <c r="O995" s="1119"/>
      <c r="P995" s="1119"/>
      <c r="Q995" s="1119"/>
      <c r="R995" s="1123"/>
      <c r="S995" s="1133">
        <v>23</v>
      </c>
      <c r="T995" s="1133"/>
      <c r="U995" s="1133"/>
      <c r="V995" s="1134">
        <v>38</v>
      </c>
      <c r="W995" s="1134">
        <v>2</v>
      </c>
      <c r="X995" s="1125"/>
      <c r="Y995" s="1124">
        <v>59</v>
      </c>
      <c r="Z995" s="1125">
        <v>4</v>
      </c>
      <c r="AA995" s="1027"/>
      <c r="AB995" s="1028">
        <v>22</v>
      </c>
      <c r="AC995" s="1028">
        <v>21</v>
      </c>
      <c r="AD995" s="1028">
        <v>11</v>
      </c>
      <c r="AE995" s="1028">
        <v>40</v>
      </c>
      <c r="AF995" s="1029">
        <v>10</v>
      </c>
      <c r="AG995" s="1019">
        <v>40.880000000000003</v>
      </c>
      <c r="AH995" s="1048">
        <v>18.809999999999999</v>
      </c>
      <c r="AI995" s="337">
        <v>103.33</v>
      </c>
      <c r="AJ995" s="700">
        <f>SUM(AQ995:AU995)</f>
        <v>63</v>
      </c>
      <c r="AK995" s="327" t="s">
        <v>98</v>
      </c>
      <c r="AL995" s="328" t="s">
        <v>98</v>
      </c>
      <c r="AM995" s="329" t="s">
        <v>98</v>
      </c>
      <c r="AN995" s="330" t="s">
        <v>97</v>
      </c>
      <c r="AO995" s="328" t="s">
        <v>97</v>
      </c>
      <c r="AP995" s="329" t="s">
        <v>97</v>
      </c>
      <c r="AQ995" s="330">
        <v>2</v>
      </c>
      <c r="AR995" s="328">
        <v>3</v>
      </c>
      <c r="AS995" s="328">
        <v>42</v>
      </c>
      <c r="AT995" s="328">
        <v>16</v>
      </c>
      <c r="AU995" s="329"/>
      <c r="AV995" s="924">
        <f t="shared" si="342"/>
        <v>3</v>
      </c>
      <c r="AW995" s="922"/>
      <c r="AX995" s="922"/>
      <c r="AY995" s="922"/>
      <c r="AZ995" s="922"/>
      <c r="BA995" s="922">
        <v>2</v>
      </c>
      <c r="BB995" s="922"/>
      <c r="BC995" s="922"/>
      <c r="BD995" s="922">
        <v>1</v>
      </c>
      <c r="BE995" s="923"/>
    </row>
    <row r="996" spans="1:57" ht="32.25" thickBot="1" x14ac:dyDescent="0.3">
      <c r="A996" s="1403"/>
      <c r="B996" s="1581"/>
      <c r="C996" s="1650"/>
      <c r="D996" s="1667" t="s">
        <v>491</v>
      </c>
      <c r="E996" s="1295"/>
      <c r="F996" s="1298"/>
      <c r="G996" s="916">
        <f t="shared" si="334"/>
        <v>0</v>
      </c>
      <c r="H996" s="917">
        <f t="shared" si="344"/>
        <v>0</v>
      </c>
      <c r="I996" s="92"/>
      <c r="J996" s="92"/>
      <c r="K996" s="92"/>
      <c r="L996" s="101"/>
      <c r="M996" s="1145">
        <f t="shared" si="345"/>
        <v>0</v>
      </c>
      <c r="N996" s="1130"/>
      <c r="O996" s="1130"/>
      <c r="P996" s="1130"/>
      <c r="Q996" s="1130"/>
      <c r="R996" s="1131"/>
      <c r="S996" s="1148"/>
      <c r="T996" s="1148"/>
      <c r="U996" s="1148"/>
      <c r="V996" s="1119"/>
      <c r="W996" s="1119"/>
      <c r="X996" s="1123"/>
      <c r="Y996" s="1121"/>
      <c r="Z996" s="1123"/>
      <c r="AA996" s="1019"/>
      <c r="AB996" s="837"/>
      <c r="AC996" s="837"/>
      <c r="AD996" s="837"/>
      <c r="AE996" s="837"/>
      <c r="AF996" s="838"/>
      <c r="AG996" s="1049"/>
      <c r="AH996" s="1050"/>
      <c r="AI996" s="831"/>
      <c r="AJ996" s="701">
        <f>SUM(AQ996:AU996)</f>
        <v>0</v>
      </c>
      <c r="AK996" s="345" t="s">
        <v>97</v>
      </c>
      <c r="AL996" s="97" t="s">
        <v>97</v>
      </c>
      <c r="AM996" s="98" t="s">
        <v>97</v>
      </c>
      <c r="AN996" s="99" t="s">
        <v>97</v>
      </c>
      <c r="AO996" s="97" t="s">
        <v>98</v>
      </c>
      <c r="AP996" s="98" t="s">
        <v>98</v>
      </c>
      <c r="AQ996" s="100"/>
      <c r="AR996" s="92"/>
      <c r="AS996" s="92"/>
      <c r="AT996" s="92"/>
      <c r="AU996" s="93"/>
      <c r="AV996" s="924">
        <f t="shared" si="342"/>
        <v>0</v>
      </c>
      <c r="AW996" s="914"/>
      <c r="AX996" s="914"/>
      <c r="AY996" s="914"/>
      <c r="AZ996" s="914"/>
      <c r="BA996" s="914"/>
      <c r="BB996" s="914"/>
      <c r="BC996" s="914"/>
      <c r="BD996" s="914"/>
      <c r="BE996" s="915"/>
    </row>
    <row r="997" spans="1:57" ht="31.9" customHeight="1" thickBot="1" x14ac:dyDescent="0.3">
      <c r="A997" s="1403"/>
      <c r="B997" s="1651" t="s">
        <v>773</v>
      </c>
      <c r="C997" s="1650"/>
      <c r="D997" s="1665" t="s">
        <v>485</v>
      </c>
      <c r="E997" s="1295"/>
      <c r="F997" s="1298"/>
      <c r="G997" s="909">
        <f t="shared" si="334"/>
        <v>3</v>
      </c>
      <c r="H997" s="910">
        <f t="shared" si="344"/>
        <v>0</v>
      </c>
      <c r="I997" s="72"/>
      <c r="J997" s="72"/>
      <c r="K997" s="72"/>
      <c r="L997" s="75"/>
      <c r="M997" s="1142">
        <f t="shared" si="345"/>
        <v>3</v>
      </c>
      <c r="N997" s="1114">
        <v>3</v>
      </c>
      <c r="O997" s="1114"/>
      <c r="P997" s="1114"/>
      <c r="Q997" s="1114"/>
      <c r="R997" s="1118"/>
      <c r="S997" s="1132"/>
      <c r="T997" s="1132"/>
      <c r="U997" s="1132"/>
      <c r="V997" s="1114">
        <v>3</v>
      </c>
      <c r="W997" s="1114"/>
      <c r="X997" s="1118"/>
      <c r="Y997" s="1116">
        <v>3</v>
      </c>
      <c r="Z997" s="1118"/>
      <c r="AA997" s="1045"/>
      <c r="AB997" s="835">
        <v>2</v>
      </c>
      <c r="AC997" s="835">
        <v>2</v>
      </c>
      <c r="AD997" s="835"/>
      <c r="AE997" s="835">
        <v>2</v>
      </c>
      <c r="AF997" s="836">
        <v>1</v>
      </c>
      <c r="AG997" s="1045">
        <v>40</v>
      </c>
      <c r="AH997" s="1046">
        <v>12</v>
      </c>
      <c r="AI997" s="143">
        <v>10</v>
      </c>
      <c r="AJ997" s="255">
        <f>SUM(AN997:AP997)</f>
        <v>3</v>
      </c>
      <c r="AK997" s="76" t="s">
        <v>97</v>
      </c>
      <c r="AL997" s="77" t="s">
        <v>97</v>
      </c>
      <c r="AM997" s="78" t="s">
        <v>97</v>
      </c>
      <c r="AN997" s="74">
        <v>1</v>
      </c>
      <c r="AO997" s="72">
        <v>2</v>
      </c>
      <c r="AP997" s="73"/>
      <c r="AQ997" s="79" t="s">
        <v>97</v>
      </c>
      <c r="AR997" s="77" t="s">
        <v>97</v>
      </c>
      <c r="AS997" s="77" t="s">
        <v>97</v>
      </c>
      <c r="AT997" s="77" t="s">
        <v>97</v>
      </c>
      <c r="AU997" s="78" t="s">
        <v>97</v>
      </c>
      <c r="AV997" s="256">
        <f t="shared" si="342"/>
        <v>0</v>
      </c>
      <c r="AW997" s="251"/>
      <c r="AX997" s="251"/>
      <c r="AY997" s="251"/>
      <c r="AZ997" s="251"/>
      <c r="BA997" s="251"/>
      <c r="BB997" s="251"/>
      <c r="BC997" s="251"/>
      <c r="BD997" s="251"/>
      <c r="BE997" s="257"/>
    </row>
    <row r="998" spans="1:57" ht="48" thickBot="1" x14ac:dyDescent="0.3">
      <c r="A998" s="1403"/>
      <c r="B998" s="1651"/>
      <c r="C998" s="1650"/>
      <c r="D998" s="1666" t="s">
        <v>490</v>
      </c>
      <c r="E998" s="1295"/>
      <c r="F998" s="1298"/>
      <c r="G998" s="911">
        <f t="shared" si="334"/>
        <v>0</v>
      </c>
      <c r="H998" s="912">
        <f t="shared" si="344"/>
        <v>0</v>
      </c>
      <c r="I998" s="319"/>
      <c r="J998" s="319"/>
      <c r="K998" s="319"/>
      <c r="L998" s="338"/>
      <c r="M998" s="1143">
        <f t="shared" si="345"/>
        <v>0</v>
      </c>
      <c r="N998" s="1119"/>
      <c r="O998" s="1119"/>
      <c r="P998" s="1119"/>
      <c r="Q998" s="1119"/>
      <c r="R998" s="1123"/>
      <c r="S998" s="1133"/>
      <c r="T998" s="1133"/>
      <c r="U998" s="1133"/>
      <c r="V998" s="1134"/>
      <c r="W998" s="1134"/>
      <c r="X998" s="1125"/>
      <c r="Y998" s="1124"/>
      <c r="Z998" s="1125"/>
      <c r="AA998" s="1027"/>
      <c r="AB998" s="1028"/>
      <c r="AC998" s="1028"/>
      <c r="AD998" s="1028"/>
      <c r="AE998" s="1028"/>
      <c r="AF998" s="1029"/>
      <c r="AG998" s="1019"/>
      <c r="AH998" s="1048"/>
      <c r="AI998" s="337"/>
      <c r="AJ998" s="700">
        <f>SUM(AN998:AP998)</f>
        <v>0</v>
      </c>
      <c r="AK998" s="327" t="s">
        <v>98</v>
      </c>
      <c r="AL998" s="328" t="s">
        <v>98</v>
      </c>
      <c r="AM998" s="329" t="s">
        <v>98</v>
      </c>
      <c r="AN998" s="330"/>
      <c r="AO998" s="328"/>
      <c r="AP998" s="329"/>
      <c r="AQ998" s="330" t="s">
        <v>97</v>
      </c>
      <c r="AR998" s="328" t="s">
        <v>97</v>
      </c>
      <c r="AS998" s="328" t="s">
        <v>97</v>
      </c>
      <c r="AT998" s="328" t="s">
        <v>97</v>
      </c>
      <c r="AU998" s="329" t="s">
        <v>97</v>
      </c>
      <c r="AV998" s="256">
        <f t="shared" si="342"/>
        <v>0</v>
      </c>
      <c r="AW998" s="922"/>
      <c r="AX998" s="922"/>
      <c r="AY998" s="922"/>
      <c r="AZ998" s="922"/>
      <c r="BA998" s="922"/>
      <c r="BB998" s="922"/>
      <c r="BC998" s="922"/>
      <c r="BD998" s="922"/>
      <c r="BE998" s="923"/>
    </row>
    <row r="999" spans="1:57" ht="32.25" thickBot="1" x14ac:dyDescent="0.3">
      <c r="A999" s="1403"/>
      <c r="B999" s="1651"/>
      <c r="C999" s="1650"/>
      <c r="D999" s="1666" t="s">
        <v>486</v>
      </c>
      <c r="E999" s="1295"/>
      <c r="F999" s="1298"/>
      <c r="G999" s="911">
        <f t="shared" si="334"/>
        <v>0</v>
      </c>
      <c r="H999" s="912">
        <f t="shared" si="344"/>
        <v>0</v>
      </c>
      <c r="I999" s="319"/>
      <c r="J999" s="319"/>
      <c r="K999" s="319"/>
      <c r="L999" s="338"/>
      <c r="M999" s="1143">
        <f t="shared" si="345"/>
        <v>0</v>
      </c>
      <c r="N999" s="1119"/>
      <c r="O999" s="1119"/>
      <c r="P999" s="1119"/>
      <c r="Q999" s="1119"/>
      <c r="R999" s="1123"/>
      <c r="S999" s="1133"/>
      <c r="T999" s="1133"/>
      <c r="U999" s="1133"/>
      <c r="V999" s="1134"/>
      <c r="W999" s="1134"/>
      <c r="X999" s="1125"/>
      <c r="Y999" s="1124"/>
      <c r="Z999" s="1125"/>
      <c r="AA999" s="1027"/>
      <c r="AB999" s="1028"/>
      <c r="AC999" s="1028"/>
      <c r="AD999" s="1028"/>
      <c r="AE999" s="1028"/>
      <c r="AF999" s="1029"/>
      <c r="AG999" s="1019"/>
      <c r="AH999" s="1048"/>
      <c r="AI999" s="337"/>
      <c r="AJ999" s="700">
        <f>SUM(AK999:AM999)</f>
        <v>0</v>
      </c>
      <c r="AK999" s="327"/>
      <c r="AL999" s="328"/>
      <c r="AM999" s="329"/>
      <c r="AN999" s="330" t="s">
        <v>97</v>
      </c>
      <c r="AO999" s="328" t="s">
        <v>97</v>
      </c>
      <c r="AP999" s="329" t="s">
        <v>97</v>
      </c>
      <c r="AQ999" s="330" t="s">
        <v>97</v>
      </c>
      <c r="AR999" s="328" t="s">
        <v>97</v>
      </c>
      <c r="AS999" s="328" t="s">
        <v>97</v>
      </c>
      <c r="AT999" s="328" t="s">
        <v>97</v>
      </c>
      <c r="AU999" s="329" t="s">
        <v>97</v>
      </c>
      <c r="AV999" s="256">
        <f t="shared" si="342"/>
        <v>0</v>
      </c>
      <c r="AW999" s="922"/>
      <c r="AX999" s="922"/>
      <c r="AY999" s="922"/>
      <c r="AZ999" s="922"/>
      <c r="BA999" s="922"/>
      <c r="BB999" s="922"/>
      <c r="BC999" s="922"/>
      <c r="BD999" s="922"/>
      <c r="BE999" s="923"/>
    </row>
    <row r="1000" spans="1:57" ht="32.25" thickBot="1" x14ac:dyDescent="0.3">
      <c r="A1000" s="1403"/>
      <c r="B1000" s="1651"/>
      <c r="C1000" s="1650"/>
      <c r="D1000" s="1666" t="s">
        <v>15</v>
      </c>
      <c r="E1000" s="1295"/>
      <c r="F1000" s="1298"/>
      <c r="G1000" s="911">
        <f t="shared" si="334"/>
        <v>127</v>
      </c>
      <c r="H1000" s="912">
        <f t="shared" si="344"/>
        <v>9</v>
      </c>
      <c r="I1000" s="319">
        <v>9</v>
      </c>
      <c r="J1000" s="319"/>
      <c r="K1000" s="319"/>
      <c r="L1000" s="338"/>
      <c r="M1000" s="1143">
        <f t="shared" si="345"/>
        <v>123</v>
      </c>
      <c r="N1000" s="1119"/>
      <c r="O1000" s="1119"/>
      <c r="P1000" s="1119"/>
      <c r="Q1000" s="1119"/>
      <c r="R1000" s="1123">
        <v>123</v>
      </c>
      <c r="S1000" s="1133">
        <v>44</v>
      </c>
      <c r="T1000" s="1133"/>
      <c r="U1000" s="1133"/>
      <c r="V1000" s="1134">
        <v>66</v>
      </c>
      <c r="W1000" s="1134">
        <v>13</v>
      </c>
      <c r="X1000" s="1125"/>
      <c r="Y1000" s="1124">
        <v>105</v>
      </c>
      <c r="Z1000" s="1125">
        <v>18</v>
      </c>
      <c r="AA1000" s="1027"/>
      <c r="AB1000" s="1028">
        <v>55</v>
      </c>
      <c r="AC1000" s="1028">
        <v>55</v>
      </c>
      <c r="AD1000" s="1028">
        <v>1</v>
      </c>
      <c r="AE1000" s="1028">
        <v>49</v>
      </c>
      <c r="AF1000" s="1029">
        <v>18</v>
      </c>
      <c r="AG1000" s="1019">
        <v>42.4</v>
      </c>
      <c r="AH1000" s="1048">
        <v>21</v>
      </c>
      <c r="AI1000" s="337">
        <v>98.9</v>
      </c>
      <c r="AJ1000" s="700">
        <f>SUM(AQ1000:AU1000)</f>
        <v>123</v>
      </c>
      <c r="AK1000" s="327" t="s">
        <v>98</v>
      </c>
      <c r="AL1000" s="328" t="s">
        <v>98</v>
      </c>
      <c r="AM1000" s="329" t="s">
        <v>98</v>
      </c>
      <c r="AN1000" s="330" t="s">
        <v>97</v>
      </c>
      <c r="AO1000" s="328" t="s">
        <v>97</v>
      </c>
      <c r="AP1000" s="329" t="s">
        <v>97</v>
      </c>
      <c r="AQ1000" s="330">
        <v>15</v>
      </c>
      <c r="AR1000" s="328">
        <v>19</v>
      </c>
      <c r="AS1000" s="328">
        <v>52</v>
      </c>
      <c r="AT1000" s="328">
        <v>36</v>
      </c>
      <c r="AU1000" s="329">
        <v>1</v>
      </c>
      <c r="AV1000" s="256">
        <f t="shared" si="342"/>
        <v>4</v>
      </c>
      <c r="AW1000" s="922"/>
      <c r="AX1000" s="922"/>
      <c r="AY1000" s="922"/>
      <c r="AZ1000" s="922"/>
      <c r="BA1000" s="922"/>
      <c r="BB1000" s="922"/>
      <c r="BC1000" s="922"/>
      <c r="BD1000" s="922"/>
      <c r="BE1000" s="923">
        <v>4</v>
      </c>
    </row>
    <row r="1001" spans="1:57" ht="32.25" thickBot="1" x14ac:dyDescent="0.3">
      <c r="A1001" s="1403"/>
      <c r="B1001" s="1651"/>
      <c r="C1001" s="1671"/>
      <c r="D1001" s="1668" t="s">
        <v>491</v>
      </c>
      <c r="E1001" s="1296"/>
      <c r="F1001" s="1299"/>
      <c r="G1001" s="916">
        <f t="shared" si="334"/>
        <v>0</v>
      </c>
      <c r="H1001" s="917">
        <f t="shared" si="344"/>
        <v>0</v>
      </c>
      <c r="I1001" s="92"/>
      <c r="J1001" s="92"/>
      <c r="K1001" s="92"/>
      <c r="L1001" s="101"/>
      <c r="M1001" s="1145">
        <f t="shared" si="345"/>
        <v>0</v>
      </c>
      <c r="N1001" s="1130"/>
      <c r="O1001" s="1130"/>
      <c r="P1001" s="1130"/>
      <c r="Q1001" s="1130"/>
      <c r="R1001" s="1131"/>
      <c r="S1001" s="1135"/>
      <c r="T1001" s="1135"/>
      <c r="U1001" s="1135"/>
      <c r="V1001" s="1130"/>
      <c r="W1001" s="1130"/>
      <c r="X1001" s="1131"/>
      <c r="Y1001" s="1129"/>
      <c r="Z1001" s="1131"/>
      <c r="AA1001" s="1049"/>
      <c r="AB1001" s="839"/>
      <c r="AC1001" s="839"/>
      <c r="AD1001" s="839"/>
      <c r="AE1001" s="839"/>
      <c r="AF1001" s="840"/>
      <c r="AG1001" s="1049"/>
      <c r="AH1001" s="1050"/>
      <c r="AI1001" s="832"/>
      <c r="AJ1001" s="262">
        <f>SUM(AQ1001:AU1001)</f>
        <v>0</v>
      </c>
      <c r="AK1001" s="345" t="s">
        <v>97</v>
      </c>
      <c r="AL1001" s="97" t="s">
        <v>97</v>
      </c>
      <c r="AM1001" s="98" t="s">
        <v>97</v>
      </c>
      <c r="AN1001" s="99" t="s">
        <v>97</v>
      </c>
      <c r="AO1001" s="97" t="s">
        <v>98</v>
      </c>
      <c r="AP1001" s="98" t="s">
        <v>98</v>
      </c>
      <c r="AQ1001" s="100"/>
      <c r="AR1001" s="92"/>
      <c r="AS1001" s="92"/>
      <c r="AT1001" s="92"/>
      <c r="AU1001" s="93"/>
      <c r="AV1001" s="925">
        <f t="shared" si="342"/>
        <v>0</v>
      </c>
      <c r="AW1001" s="919"/>
      <c r="AX1001" s="919"/>
      <c r="AY1001" s="919"/>
      <c r="AZ1001" s="919"/>
      <c r="BA1001" s="919"/>
      <c r="BB1001" s="919"/>
      <c r="BC1001" s="919"/>
      <c r="BD1001" s="919"/>
      <c r="BE1001" s="920"/>
    </row>
    <row r="1002" spans="1:57" ht="32.25" thickBot="1" x14ac:dyDescent="0.3">
      <c r="A1002" s="1403"/>
      <c r="B1002" s="1651" t="s">
        <v>251</v>
      </c>
      <c r="C1002" s="1652" t="s">
        <v>455</v>
      </c>
      <c r="D1002" s="1665" t="s">
        <v>485</v>
      </c>
      <c r="E1002" s="1292">
        <v>15</v>
      </c>
      <c r="F1002" s="1293">
        <f>E1002-SUM(M1002:M1006)</f>
        <v>3</v>
      </c>
      <c r="G1002" s="909">
        <f t="shared" si="334"/>
        <v>0</v>
      </c>
      <c r="H1002" s="910">
        <f t="shared" si="344"/>
        <v>0</v>
      </c>
      <c r="I1002" s="72"/>
      <c r="J1002" s="72"/>
      <c r="K1002" s="72"/>
      <c r="L1002" s="75"/>
      <c r="M1002" s="1142">
        <f t="shared" si="345"/>
        <v>0</v>
      </c>
      <c r="N1002" s="1114"/>
      <c r="O1002" s="1114"/>
      <c r="P1002" s="1114"/>
      <c r="Q1002" s="1114"/>
      <c r="R1002" s="1118"/>
      <c r="S1002" s="1132"/>
      <c r="T1002" s="1132"/>
      <c r="U1002" s="1132"/>
      <c r="V1002" s="1114"/>
      <c r="W1002" s="1114"/>
      <c r="X1002" s="1118"/>
      <c r="Y1002" s="1116"/>
      <c r="Z1002" s="1118"/>
      <c r="AA1002" s="1045"/>
      <c r="AB1002" s="835"/>
      <c r="AC1002" s="835"/>
      <c r="AD1002" s="835"/>
      <c r="AE1002" s="835"/>
      <c r="AF1002" s="836"/>
      <c r="AG1002" s="1045"/>
      <c r="AH1002" s="1046"/>
      <c r="AI1002" s="143"/>
      <c r="AJ1002" s="255">
        <f>SUM(AN1002:AP1002)</f>
        <v>0</v>
      </c>
      <c r="AK1002" s="76" t="s">
        <v>97</v>
      </c>
      <c r="AL1002" s="77" t="s">
        <v>97</v>
      </c>
      <c r="AM1002" s="78" t="s">
        <v>97</v>
      </c>
      <c r="AN1002" s="74"/>
      <c r="AO1002" s="72"/>
      <c r="AP1002" s="73"/>
      <c r="AQ1002" s="79" t="s">
        <v>97</v>
      </c>
      <c r="AR1002" s="77" t="s">
        <v>97</v>
      </c>
      <c r="AS1002" s="77" t="s">
        <v>97</v>
      </c>
      <c r="AT1002" s="77" t="s">
        <v>97</v>
      </c>
      <c r="AU1002" s="78" t="s">
        <v>97</v>
      </c>
      <c r="AV1002" s="256">
        <f t="shared" si="342"/>
        <v>0</v>
      </c>
      <c r="AW1002" s="251"/>
      <c r="AX1002" s="251"/>
      <c r="AY1002" s="251"/>
      <c r="AZ1002" s="251"/>
      <c r="BA1002" s="251"/>
      <c r="BB1002" s="251"/>
      <c r="BC1002" s="251"/>
      <c r="BD1002" s="251"/>
      <c r="BE1002" s="257"/>
    </row>
    <row r="1003" spans="1:57" ht="48" thickBot="1" x14ac:dyDescent="0.3">
      <c r="A1003" s="1403"/>
      <c r="B1003" s="1651"/>
      <c r="C1003" s="1652"/>
      <c r="D1003" s="1666" t="s">
        <v>490</v>
      </c>
      <c r="E1003" s="1292"/>
      <c r="F1003" s="1293"/>
      <c r="G1003" s="911">
        <f t="shared" si="334"/>
        <v>0</v>
      </c>
      <c r="H1003" s="912">
        <f t="shared" si="344"/>
        <v>0</v>
      </c>
      <c r="I1003" s="319"/>
      <c r="J1003" s="319"/>
      <c r="K1003" s="319"/>
      <c r="L1003" s="338"/>
      <c r="M1003" s="1143">
        <f t="shared" si="345"/>
        <v>0</v>
      </c>
      <c r="N1003" s="1119"/>
      <c r="O1003" s="1119"/>
      <c r="P1003" s="1119"/>
      <c r="Q1003" s="1119"/>
      <c r="R1003" s="1123"/>
      <c r="S1003" s="1133"/>
      <c r="T1003" s="1133"/>
      <c r="U1003" s="1133"/>
      <c r="V1003" s="1134"/>
      <c r="W1003" s="1134"/>
      <c r="X1003" s="1125"/>
      <c r="Y1003" s="1124"/>
      <c r="Z1003" s="1125"/>
      <c r="AA1003" s="1027"/>
      <c r="AB1003" s="1028"/>
      <c r="AC1003" s="1028"/>
      <c r="AD1003" s="1028"/>
      <c r="AE1003" s="1028"/>
      <c r="AF1003" s="1029"/>
      <c r="AG1003" s="1019"/>
      <c r="AH1003" s="1048"/>
      <c r="AI1003" s="337"/>
      <c r="AJ1003" s="700">
        <f>SUM(AN1003:AP1003)</f>
        <v>0</v>
      </c>
      <c r="AK1003" s="327" t="s">
        <v>98</v>
      </c>
      <c r="AL1003" s="328" t="s">
        <v>98</v>
      </c>
      <c r="AM1003" s="329" t="s">
        <v>98</v>
      </c>
      <c r="AN1003" s="330"/>
      <c r="AO1003" s="328"/>
      <c r="AP1003" s="329"/>
      <c r="AQ1003" s="330" t="s">
        <v>97</v>
      </c>
      <c r="AR1003" s="328" t="s">
        <v>97</v>
      </c>
      <c r="AS1003" s="328" t="s">
        <v>97</v>
      </c>
      <c r="AT1003" s="328" t="s">
        <v>97</v>
      </c>
      <c r="AU1003" s="329" t="s">
        <v>97</v>
      </c>
      <c r="AV1003" s="256">
        <f t="shared" si="342"/>
        <v>0</v>
      </c>
      <c r="AW1003" s="922"/>
      <c r="AX1003" s="922"/>
      <c r="AY1003" s="922"/>
      <c r="AZ1003" s="922"/>
      <c r="BA1003" s="922"/>
      <c r="BB1003" s="922"/>
      <c r="BC1003" s="922"/>
      <c r="BD1003" s="922"/>
      <c r="BE1003" s="923"/>
    </row>
    <row r="1004" spans="1:57" ht="32.25" thickBot="1" x14ac:dyDescent="0.3">
      <c r="A1004" s="1403"/>
      <c r="B1004" s="1651"/>
      <c r="C1004" s="1652"/>
      <c r="D1004" s="1666" t="s">
        <v>486</v>
      </c>
      <c r="E1004" s="1292"/>
      <c r="F1004" s="1293"/>
      <c r="G1004" s="911">
        <f t="shared" si="334"/>
        <v>0</v>
      </c>
      <c r="H1004" s="912">
        <f t="shared" si="344"/>
        <v>0</v>
      </c>
      <c r="I1004" s="319"/>
      <c r="J1004" s="319"/>
      <c r="K1004" s="319"/>
      <c r="L1004" s="338"/>
      <c r="M1004" s="1143">
        <f t="shared" si="345"/>
        <v>0</v>
      </c>
      <c r="N1004" s="1119"/>
      <c r="O1004" s="1119"/>
      <c r="P1004" s="1119"/>
      <c r="Q1004" s="1119"/>
      <c r="R1004" s="1123"/>
      <c r="S1004" s="1133"/>
      <c r="T1004" s="1133"/>
      <c r="U1004" s="1133"/>
      <c r="V1004" s="1134"/>
      <c r="W1004" s="1134"/>
      <c r="X1004" s="1125"/>
      <c r="Y1004" s="1124"/>
      <c r="Z1004" s="1125"/>
      <c r="AA1004" s="1027"/>
      <c r="AB1004" s="1028"/>
      <c r="AC1004" s="1028"/>
      <c r="AD1004" s="1028"/>
      <c r="AE1004" s="1028"/>
      <c r="AF1004" s="1029"/>
      <c r="AG1004" s="1019"/>
      <c r="AH1004" s="1048"/>
      <c r="AI1004" s="337"/>
      <c r="AJ1004" s="700">
        <f>SUM(AK1004:AM1004)</f>
        <v>0</v>
      </c>
      <c r="AK1004" s="327"/>
      <c r="AL1004" s="328"/>
      <c r="AM1004" s="329"/>
      <c r="AN1004" s="330" t="s">
        <v>97</v>
      </c>
      <c r="AO1004" s="328" t="s">
        <v>97</v>
      </c>
      <c r="AP1004" s="329" t="s">
        <v>97</v>
      </c>
      <c r="AQ1004" s="330" t="s">
        <v>97</v>
      </c>
      <c r="AR1004" s="328" t="s">
        <v>97</v>
      </c>
      <c r="AS1004" s="328" t="s">
        <v>97</v>
      </c>
      <c r="AT1004" s="328" t="s">
        <v>97</v>
      </c>
      <c r="AU1004" s="329" t="s">
        <v>97</v>
      </c>
      <c r="AV1004" s="256">
        <f t="shared" si="342"/>
        <v>0</v>
      </c>
      <c r="AW1004" s="922"/>
      <c r="AX1004" s="922"/>
      <c r="AY1004" s="922"/>
      <c r="AZ1004" s="922"/>
      <c r="BA1004" s="922"/>
      <c r="BB1004" s="922"/>
      <c r="BC1004" s="922"/>
      <c r="BD1004" s="922"/>
      <c r="BE1004" s="923"/>
    </row>
    <row r="1005" spans="1:57" ht="32.25" thickBot="1" x14ac:dyDescent="0.3">
      <c r="A1005" s="1403"/>
      <c r="B1005" s="1651"/>
      <c r="C1005" s="1652"/>
      <c r="D1005" s="1666" t="s">
        <v>15</v>
      </c>
      <c r="E1005" s="1292"/>
      <c r="F1005" s="1293"/>
      <c r="G1005" s="911">
        <f t="shared" si="334"/>
        <v>12</v>
      </c>
      <c r="H1005" s="912">
        <f t="shared" si="344"/>
        <v>0</v>
      </c>
      <c r="I1005" s="319"/>
      <c r="J1005" s="319"/>
      <c r="K1005" s="319"/>
      <c r="L1005" s="338"/>
      <c r="M1005" s="1143">
        <f t="shared" si="345"/>
        <v>12</v>
      </c>
      <c r="N1005" s="1119">
        <v>12</v>
      </c>
      <c r="O1005" s="1119"/>
      <c r="P1005" s="1119"/>
      <c r="Q1005" s="1119"/>
      <c r="R1005" s="1123"/>
      <c r="S1005" s="1133">
        <v>1</v>
      </c>
      <c r="T1005" s="1133"/>
      <c r="U1005" s="1133"/>
      <c r="V1005" s="1134">
        <v>11</v>
      </c>
      <c r="W1005" s="1134"/>
      <c r="X1005" s="1125"/>
      <c r="Y1005" s="1124">
        <v>10</v>
      </c>
      <c r="Z1005" s="1125">
        <v>2</v>
      </c>
      <c r="AA1005" s="1027"/>
      <c r="AB1005" s="1028">
        <v>5</v>
      </c>
      <c r="AC1005" s="1028">
        <v>5</v>
      </c>
      <c r="AD1005" s="1028"/>
      <c r="AE1005" s="1028">
        <v>10</v>
      </c>
      <c r="AF1005" s="1029">
        <v>2</v>
      </c>
      <c r="AG1005" s="1019">
        <v>38.700000000000003</v>
      </c>
      <c r="AH1005" s="1048">
        <v>20.7</v>
      </c>
      <c r="AI1005" s="337">
        <v>103.7</v>
      </c>
      <c r="AJ1005" s="700">
        <f>SUM(AQ1005:AU1005)</f>
        <v>12</v>
      </c>
      <c r="AK1005" s="327" t="s">
        <v>98</v>
      </c>
      <c r="AL1005" s="328" t="s">
        <v>98</v>
      </c>
      <c r="AM1005" s="329" t="s">
        <v>98</v>
      </c>
      <c r="AN1005" s="330" t="s">
        <v>97</v>
      </c>
      <c r="AO1005" s="328" t="s">
        <v>97</v>
      </c>
      <c r="AP1005" s="329" t="s">
        <v>97</v>
      </c>
      <c r="AQ1005" s="330">
        <v>2</v>
      </c>
      <c r="AR1005" s="328"/>
      <c r="AS1005" s="328">
        <v>5</v>
      </c>
      <c r="AT1005" s="328">
        <v>5</v>
      </c>
      <c r="AU1005" s="329"/>
      <c r="AV1005" s="256">
        <f t="shared" si="342"/>
        <v>0</v>
      </c>
      <c r="AW1005" s="922"/>
      <c r="AX1005" s="922"/>
      <c r="AY1005" s="922"/>
      <c r="AZ1005" s="922"/>
      <c r="BA1005" s="922"/>
      <c r="BB1005" s="922"/>
      <c r="BC1005" s="922"/>
      <c r="BD1005" s="922"/>
      <c r="BE1005" s="923"/>
    </row>
    <row r="1006" spans="1:57" ht="32.25" thickBot="1" x14ac:dyDescent="0.3">
      <c r="A1006" s="1403"/>
      <c r="B1006" s="1651"/>
      <c r="C1006" s="1652"/>
      <c r="D1006" s="1668" t="s">
        <v>491</v>
      </c>
      <c r="E1006" s="1292"/>
      <c r="F1006" s="1293"/>
      <c r="G1006" s="916">
        <f t="shared" si="334"/>
        <v>0</v>
      </c>
      <c r="H1006" s="917">
        <f t="shared" si="344"/>
        <v>0</v>
      </c>
      <c r="I1006" s="92"/>
      <c r="J1006" s="92"/>
      <c r="K1006" s="92"/>
      <c r="L1006" s="101"/>
      <c r="M1006" s="1145">
        <f t="shared" si="345"/>
        <v>0</v>
      </c>
      <c r="N1006" s="1130"/>
      <c r="O1006" s="1130"/>
      <c r="P1006" s="1130"/>
      <c r="Q1006" s="1130"/>
      <c r="R1006" s="1131"/>
      <c r="S1006" s="1135"/>
      <c r="T1006" s="1135"/>
      <c r="U1006" s="1135"/>
      <c r="V1006" s="1130"/>
      <c r="W1006" s="1130"/>
      <c r="X1006" s="1131"/>
      <c r="Y1006" s="1129"/>
      <c r="Z1006" s="1131"/>
      <c r="AA1006" s="1049"/>
      <c r="AB1006" s="839"/>
      <c r="AC1006" s="839"/>
      <c r="AD1006" s="839"/>
      <c r="AE1006" s="839"/>
      <c r="AF1006" s="840"/>
      <c r="AG1006" s="1049"/>
      <c r="AH1006" s="1050"/>
      <c r="AI1006" s="832"/>
      <c r="AJ1006" s="262">
        <f>SUM(AQ1006:AU1006)</f>
        <v>0</v>
      </c>
      <c r="AK1006" s="345" t="s">
        <v>97</v>
      </c>
      <c r="AL1006" s="97" t="s">
        <v>97</v>
      </c>
      <c r="AM1006" s="98" t="s">
        <v>97</v>
      </c>
      <c r="AN1006" s="99" t="s">
        <v>97</v>
      </c>
      <c r="AO1006" s="97" t="s">
        <v>98</v>
      </c>
      <c r="AP1006" s="98" t="s">
        <v>98</v>
      </c>
      <c r="AQ1006" s="100"/>
      <c r="AR1006" s="92"/>
      <c r="AS1006" s="92"/>
      <c r="AT1006" s="92"/>
      <c r="AU1006" s="93"/>
      <c r="AV1006" s="925">
        <f t="shared" si="342"/>
        <v>0</v>
      </c>
      <c r="AW1006" s="919"/>
      <c r="AX1006" s="919"/>
      <c r="AY1006" s="919"/>
      <c r="AZ1006" s="919"/>
      <c r="BA1006" s="919"/>
      <c r="BB1006" s="919"/>
      <c r="BC1006" s="919"/>
      <c r="BD1006" s="919"/>
      <c r="BE1006" s="920"/>
    </row>
    <row r="1007" spans="1:57" ht="32.25" thickBot="1" x14ac:dyDescent="0.3">
      <c r="A1007" s="1403"/>
      <c r="B1007" s="1651" t="s">
        <v>252</v>
      </c>
      <c r="C1007" s="1652" t="s">
        <v>456</v>
      </c>
      <c r="D1007" s="1665" t="s">
        <v>485</v>
      </c>
      <c r="E1007" s="1292">
        <v>16</v>
      </c>
      <c r="F1007" s="1293">
        <f>E1007-SUM(M1007:M1011)</f>
        <v>-2</v>
      </c>
      <c r="G1007" s="909">
        <f t="shared" si="334"/>
        <v>0</v>
      </c>
      <c r="H1007" s="910">
        <f t="shared" si="344"/>
        <v>0</v>
      </c>
      <c r="I1007" s="72"/>
      <c r="J1007" s="72"/>
      <c r="K1007" s="72"/>
      <c r="L1007" s="75"/>
      <c r="M1007" s="1146">
        <f t="shared" si="345"/>
        <v>0</v>
      </c>
      <c r="N1007" s="1134"/>
      <c r="O1007" s="1134"/>
      <c r="P1007" s="1134"/>
      <c r="Q1007" s="1134"/>
      <c r="R1007" s="1125"/>
      <c r="S1007" s="1132"/>
      <c r="T1007" s="1132"/>
      <c r="U1007" s="1132"/>
      <c r="V1007" s="1114"/>
      <c r="W1007" s="1114"/>
      <c r="X1007" s="1118"/>
      <c r="Y1007" s="1116"/>
      <c r="Z1007" s="1118"/>
      <c r="AA1007" s="1045"/>
      <c r="AB1007" s="835"/>
      <c r="AC1007" s="835"/>
      <c r="AD1007" s="835"/>
      <c r="AE1007" s="835"/>
      <c r="AF1007" s="836"/>
      <c r="AG1007" s="1045"/>
      <c r="AH1007" s="1046"/>
      <c r="AI1007" s="143"/>
      <c r="AJ1007" s="255">
        <f>SUM(AN1007:AP1007)</f>
        <v>0</v>
      </c>
      <c r="AK1007" s="76" t="s">
        <v>97</v>
      </c>
      <c r="AL1007" s="77" t="s">
        <v>97</v>
      </c>
      <c r="AM1007" s="78" t="s">
        <v>97</v>
      </c>
      <c r="AN1007" s="74"/>
      <c r="AO1007" s="72"/>
      <c r="AP1007" s="73"/>
      <c r="AQ1007" s="79" t="s">
        <v>97</v>
      </c>
      <c r="AR1007" s="77" t="s">
        <v>97</v>
      </c>
      <c r="AS1007" s="77" t="s">
        <v>97</v>
      </c>
      <c r="AT1007" s="77" t="s">
        <v>97</v>
      </c>
      <c r="AU1007" s="78" t="s">
        <v>97</v>
      </c>
      <c r="AV1007" s="256">
        <f t="shared" si="342"/>
        <v>0</v>
      </c>
      <c r="AW1007" s="251"/>
      <c r="AX1007" s="251"/>
      <c r="AY1007" s="251"/>
      <c r="AZ1007" s="251"/>
      <c r="BA1007" s="251"/>
      <c r="BB1007" s="251"/>
      <c r="BC1007" s="251"/>
      <c r="BD1007" s="251"/>
      <c r="BE1007" s="257"/>
    </row>
    <row r="1008" spans="1:57" ht="48" thickBot="1" x14ac:dyDescent="0.3">
      <c r="A1008" s="1403"/>
      <c r="B1008" s="1651"/>
      <c r="C1008" s="1652"/>
      <c r="D1008" s="1666" t="s">
        <v>490</v>
      </c>
      <c r="E1008" s="1292"/>
      <c r="F1008" s="1293"/>
      <c r="G1008" s="911">
        <f t="shared" si="334"/>
        <v>0</v>
      </c>
      <c r="H1008" s="912">
        <f t="shared" si="344"/>
        <v>0</v>
      </c>
      <c r="I1008" s="319"/>
      <c r="J1008" s="319"/>
      <c r="K1008" s="319"/>
      <c r="L1008" s="338"/>
      <c r="M1008" s="1143">
        <f t="shared" si="345"/>
        <v>0</v>
      </c>
      <c r="N1008" s="1119"/>
      <c r="O1008" s="1119"/>
      <c r="P1008" s="1119"/>
      <c r="Q1008" s="1119"/>
      <c r="R1008" s="1123"/>
      <c r="S1008" s="1133"/>
      <c r="T1008" s="1133"/>
      <c r="U1008" s="1133"/>
      <c r="V1008" s="1134"/>
      <c r="W1008" s="1134"/>
      <c r="X1008" s="1125"/>
      <c r="Y1008" s="1124"/>
      <c r="Z1008" s="1125"/>
      <c r="AA1008" s="1027"/>
      <c r="AB1008" s="1028"/>
      <c r="AC1008" s="1028"/>
      <c r="AD1008" s="1028"/>
      <c r="AE1008" s="1028"/>
      <c r="AF1008" s="1029"/>
      <c r="AG1008" s="1019"/>
      <c r="AH1008" s="1048"/>
      <c r="AI1008" s="337"/>
      <c r="AJ1008" s="700">
        <f>SUM(AN1008:AP1008)</f>
        <v>0</v>
      </c>
      <c r="AK1008" s="327" t="s">
        <v>98</v>
      </c>
      <c r="AL1008" s="328" t="s">
        <v>98</v>
      </c>
      <c r="AM1008" s="329" t="s">
        <v>98</v>
      </c>
      <c r="AN1008" s="330"/>
      <c r="AO1008" s="328"/>
      <c r="AP1008" s="329"/>
      <c r="AQ1008" s="330" t="s">
        <v>97</v>
      </c>
      <c r="AR1008" s="328" t="s">
        <v>97</v>
      </c>
      <c r="AS1008" s="328" t="s">
        <v>97</v>
      </c>
      <c r="AT1008" s="328" t="s">
        <v>97</v>
      </c>
      <c r="AU1008" s="329" t="s">
        <v>97</v>
      </c>
      <c r="AV1008" s="256">
        <f t="shared" si="342"/>
        <v>0</v>
      </c>
      <c r="AW1008" s="922"/>
      <c r="AX1008" s="922"/>
      <c r="AY1008" s="922"/>
      <c r="AZ1008" s="922"/>
      <c r="BA1008" s="922"/>
      <c r="BB1008" s="922"/>
      <c r="BC1008" s="922"/>
      <c r="BD1008" s="922"/>
      <c r="BE1008" s="923"/>
    </row>
    <row r="1009" spans="1:57" ht="32.25" thickBot="1" x14ac:dyDescent="0.3">
      <c r="A1009" s="1403"/>
      <c r="B1009" s="1651"/>
      <c r="C1009" s="1652"/>
      <c r="D1009" s="1666" t="s">
        <v>486</v>
      </c>
      <c r="E1009" s="1292"/>
      <c r="F1009" s="1293"/>
      <c r="G1009" s="911">
        <f t="shared" si="334"/>
        <v>0</v>
      </c>
      <c r="H1009" s="912">
        <f t="shared" si="344"/>
        <v>0</v>
      </c>
      <c r="I1009" s="319"/>
      <c r="J1009" s="319"/>
      <c r="K1009" s="319"/>
      <c r="L1009" s="338"/>
      <c r="M1009" s="1143">
        <f t="shared" si="345"/>
        <v>0</v>
      </c>
      <c r="N1009" s="1119"/>
      <c r="O1009" s="1119"/>
      <c r="P1009" s="1119"/>
      <c r="Q1009" s="1119"/>
      <c r="R1009" s="1123"/>
      <c r="S1009" s="1133"/>
      <c r="T1009" s="1133"/>
      <c r="U1009" s="1133"/>
      <c r="V1009" s="1134"/>
      <c r="W1009" s="1134"/>
      <c r="X1009" s="1125"/>
      <c r="Y1009" s="1124"/>
      <c r="Z1009" s="1125"/>
      <c r="AA1009" s="1027"/>
      <c r="AB1009" s="1028"/>
      <c r="AC1009" s="1028"/>
      <c r="AD1009" s="1028"/>
      <c r="AE1009" s="1028"/>
      <c r="AF1009" s="1029"/>
      <c r="AG1009" s="1019"/>
      <c r="AH1009" s="1048"/>
      <c r="AI1009" s="337"/>
      <c r="AJ1009" s="700">
        <f>SUM(AK1009:AM1009)</f>
        <v>0</v>
      </c>
      <c r="AK1009" s="327"/>
      <c r="AL1009" s="328"/>
      <c r="AM1009" s="329"/>
      <c r="AN1009" s="330" t="s">
        <v>97</v>
      </c>
      <c r="AO1009" s="328" t="s">
        <v>97</v>
      </c>
      <c r="AP1009" s="329" t="s">
        <v>97</v>
      </c>
      <c r="AQ1009" s="330" t="s">
        <v>97</v>
      </c>
      <c r="AR1009" s="328" t="s">
        <v>97</v>
      </c>
      <c r="AS1009" s="328" t="s">
        <v>97</v>
      </c>
      <c r="AT1009" s="328" t="s">
        <v>97</v>
      </c>
      <c r="AU1009" s="329" t="s">
        <v>97</v>
      </c>
      <c r="AV1009" s="256">
        <f t="shared" si="342"/>
        <v>0</v>
      </c>
      <c r="AW1009" s="922"/>
      <c r="AX1009" s="922"/>
      <c r="AY1009" s="922"/>
      <c r="AZ1009" s="922"/>
      <c r="BA1009" s="922"/>
      <c r="BB1009" s="922"/>
      <c r="BC1009" s="922"/>
      <c r="BD1009" s="922"/>
      <c r="BE1009" s="923"/>
    </row>
    <row r="1010" spans="1:57" ht="32.25" thickBot="1" x14ac:dyDescent="0.3">
      <c r="A1010" s="1403"/>
      <c r="B1010" s="1651"/>
      <c r="C1010" s="1652"/>
      <c r="D1010" s="1666" t="s">
        <v>15</v>
      </c>
      <c r="E1010" s="1292"/>
      <c r="F1010" s="1293"/>
      <c r="G1010" s="911">
        <f t="shared" si="334"/>
        <v>19</v>
      </c>
      <c r="H1010" s="912">
        <f t="shared" si="344"/>
        <v>0</v>
      </c>
      <c r="I1010" s="319"/>
      <c r="J1010" s="319"/>
      <c r="K1010" s="319"/>
      <c r="L1010" s="338"/>
      <c r="M1010" s="1143">
        <f t="shared" si="345"/>
        <v>18</v>
      </c>
      <c r="N1010" s="1119">
        <v>18</v>
      </c>
      <c r="O1010" s="1119"/>
      <c r="P1010" s="1119"/>
      <c r="Q1010" s="1119"/>
      <c r="R1010" s="1123"/>
      <c r="S1010" s="1133"/>
      <c r="T1010" s="1133"/>
      <c r="U1010" s="1133"/>
      <c r="V1010" s="1134">
        <v>18</v>
      </c>
      <c r="W1010" s="1134"/>
      <c r="X1010" s="1125"/>
      <c r="Y1010" s="1124">
        <v>17</v>
      </c>
      <c r="Z1010" s="1125">
        <v>1</v>
      </c>
      <c r="AA1010" s="1027"/>
      <c r="AB1010" s="1028">
        <v>1</v>
      </c>
      <c r="AC1010" s="1028"/>
      <c r="AD1010" s="1028">
        <v>1</v>
      </c>
      <c r="AE1010" s="1028">
        <v>6</v>
      </c>
      <c r="AF1010" s="1029"/>
      <c r="AG1010" s="1019">
        <v>35.700000000000003</v>
      </c>
      <c r="AH1010" s="1048">
        <v>15.5</v>
      </c>
      <c r="AI1010" s="337">
        <v>108.6</v>
      </c>
      <c r="AJ1010" s="700">
        <f>SUM(AQ1010:AU1010)</f>
        <v>18</v>
      </c>
      <c r="AK1010" s="327" t="s">
        <v>98</v>
      </c>
      <c r="AL1010" s="328" t="s">
        <v>98</v>
      </c>
      <c r="AM1010" s="329" t="s">
        <v>98</v>
      </c>
      <c r="AN1010" s="330" t="s">
        <v>97</v>
      </c>
      <c r="AO1010" s="328" t="s">
        <v>97</v>
      </c>
      <c r="AP1010" s="329" t="s">
        <v>97</v>
      </c>
      <c r="AQ1010" s="330">
        <v>1</v>
      </c>
      <c r="AR1010" s="328">
        <v>2</v>
      </c>
      <c r="AS1010" s="328">
        <v>7</v>
      </c>
      <c r="AT1010" s="328">
        <v>8</v>
      </c>
      <c r="AU1010" s="329"/>
      <c r="AV1010" s="256">
        <f t="shared" si="342"/>
        <v>1</v>
      </c>
      <c r="AW1010" s="922"/>
      <c r="AX1010" s="922">
        <v>1</v>
      </c>
      <c r="AY1010" s="922"/>
      <c r="AZ1010" s="922"/>
      <c r="BA1010" s="922"/>
      <c r="BB1010" s="922"/>
      <c r="BC1010" s="922"/>
      <c r="BD1010" s="922"/>
      <c r="BE1010" s="923"/>
    </row>
    <row r="1011" spans="1:57" ht="32.25" thickBot="1" x14ac:dyDescent="0.3">
      <c r="A1011" s="1403"/>
      <c r="B1011" s="1651"/>
      <c r="C1011" s="1652"/>
      <c r="D1011" s="1668" t="s">
        <v>491</v>
      </c>
      <c r="E1011" s="1292"/>
      <c r="F1011" s="1293"/>
      <c r="G1011" s="916">
        <f t="shared" si="334"/>
        <v>0</v>
      </c>
      <c r="H1011" s="917">
        <f t="shared" si="344"/>
        <v>0</v>
      </c>
      <c r="I1011" s="92"/>
      <c r="J1011" s="92"/>
      <c r="K1011" s="92"/>
      <c r="L1011" s="101"/>
      <c r="M1011" s="1145">
        <f t="shared" si="345"/>
        <v>0</v>
      </c>
      <c r="N1011" s="1130"/>
      <c r="O1011" s="1130"/>
      <c r="P1011" s="1130"/>
      <c r="Q1011" s="1130"/>
      <c r="R1011" s="1131"/>
      <c r="S1011" s="1135"/>
      <c r="T1011" s="1135"/>
      <c r="U1011" s="1135"/>
      <c r="V1011" s="1130"/>
      <c r="W1011" s="1130"/>
      <c r="X1011" s="1131"/>
      <c r="Y1011" s="1129"/>
      <c r="Z1011" s="1131"/>
      <c r="AA1011" s="1049"/>
      <c r="AB1011" s="839"/>
      <c r="AC1011" s="839"/>
      <c r="AD1011" s="839"/>
      <c r="AE1011" s="839"/>
      <c r="AF1011" s="840"/>
      <c r="AG1011" s="1049"/>
      <c r="AH1011" s="1050"/>
      <c r="AI1011" s="832"/>
      <c r="AJ1011" s="262">
        <f>SUM(AQ1011:AU1011)</f>
        <v>0</v>
      </c>
      <c r="AK1011" s="345" t="s">
        <v>97</v>
      </c>
      <c r="AL1011" s="97" t="s">
        <v>97</v>
      </c>
      <c r="AM1011" s="98" t="s">
        <v>97</v>
      </c>
      <c r="AN1011" s="99" t="s">
        <v>97</v>
      </c>
      <c r="AO1011" s="97" t="s">
        <v>98</v>
      </c>
      <c r="AP1011" s="98" t="s">
        <v>98</v>
      </c>
      <c r="AQ1011" s="100"/>
      <c r="AR1011" s="92"/>
      <c r="AS1011" s="92"/>
      <c r="AT1011" s="92"/>
      <c r="AU1011" s="93"/>
      <c r="AV1011" s="925">
        <f t="shared" si="342"/>
        <v>0</v>
      </c>
      <c r="AW1011" s="919"/>
      <c r="AX1011" s="919"/>
      <c r="AY1011" s="919"/>
      <c r="AZ1011" s="919"/>
      <c r="BA1011" s="919"/>
      <c r="BB1011" s="919"/>
      <c r="BC1011" s="919"/>
      <c r="BD1011" s="919"/>
      <c r="BE1011" s="920"/>
    </row>
    <row r="1012" spans="1:57" ht="32.25" thickBot="1" x14ac:dyDescent="0.3">
      <c r="A1012" s="1403"/>
      <c r="B1012" s="1651" t="s">
        <v>248</v>
      </c>
      <c r="C1012" s="1652" t="s">
        <v>453</v>
      </c>
      <c r="D1012" s="1665" t="s">
        <v>485</v>
      </c>
      <c r="E1012" s="1292">
        <v>30</v>
      </c>
      <c r="F1012" s="1293">
        <f>E1012-SUM(M1012:M1016)</f>
        <v>17</v>
      </c>
      <c r="G1012" s="909">
        <f t="shared" si="334"/>
        <v>0</v>
      </c>
      <c r="H1012" s="910">
        <f t="shared" si="344"/>
        <v>0</v>
      </c>
      <c r="I1012" s="72"/>
      <c r="J1012" s="72"/>
      <c r="K1012" s="72"/>
      <c r="L1012" s="75"/>
      <c r="M1012" s="1142">
        <f t="shared" si="345"/>
        <v>0</v>
      </c>
      <c r="N1012" s="1114"/>
      <c r="O1012" s="1114"/>
      <c r="P1012" s="1114"/>
      <c r="Q1012" s="1114"/>
      <c r="R1012" s="1118"/>
      <c r="S1012" s="1132"/>
      <c r="T1012" s="1132"/>
      <c r="U1012" s="1132"/>
      <c r="V1012" s="1114"/>
      <c r="W1012" s="1114"/>
      <c r="X1012" s="1118"/>
      <c r="Y1012" s="1116"/>
      <c r="Z1012" s="1118"/>
      <c r="AA1012" s="1045"/>
      <c r="AB1012" s="835"/>
      <c r="AC1012" s="835"/>
      <c r="AD1012" s="835"/>
      <c r="AE1012" s="835"/>
      <c r="AF1012" s="836"/>
      <c r="AG1012" s="1045"/>
      <c r="AH1012" s="1046"/>
      <c r="AI1012" s="143"/>
      <c r="AJ1012" s="255">
        <f>SUM(AN1012:AP1012)</f>
        <v>0</v>
      </c>
      <c r="AK1012" s="76" t="s">
        <v>97</v>
      </c>
      <c r="AL1012" s="77" t="s">
        <v>97</v>
      </c>
      <c r="AM1012" s="78" t="s">
        <v>97</v>
      </c>
      <c r="AN1012" s="74"/>
      <c r="AO1012" s="72"/>
      <c r="AP1012" s="73"/>
      <c r="AQ1012" s="79" t="s">
        <v>97</v>
      </c>
      <c r="AR1012" s="77" t="s">
        <v>97</v>
      </c>
      <c r="AS1012" s="77" t="s">
        <v>97</v>
      </c>
      <c r="AT1012" s="77" t="s">
        <v>97</v>
      </c>
      <c r="AU1012" s="78" t="s">
        <v>97</v>
      </c>
      <c r="AV1012" s="256">
        <f t="shared" si="342"/>
        <v>0</v>
      </c>
      <c r="AW1012" s="251"/>
      <c r="AX1012" s="251"/>
      <c r="AY1012" s="251"/>
      <c r="AZ1012" s="251"/>
      <c r="BA1012" s="251"/>
      <c r="BB1012" s="251"/>
      <c r="BC1012" s="251"/>
      <c r="BD1012" s="251"/>
      <c r="BE1012" s="257"/>
    </row>
    <row r="1013" spans="1:57" ht="48" thickBot="1" x14ac:dyDescent="0.3">
      <c r="A1013" s="1403"/>
      <c r="B1013" s="1651"/>
      <c r="C1013" s="1652"/>
      <c r="D1013" s="1666" t="s">
        <v>490</v>
      </c>
      <c r="E1013" s="1292"/>
      <c r="F1013" s="1293"/>
      <c r="G1013" s="911">
        <f t="shared" si="334"/>
        <v>0</v>
      </c>
      <c r="H1013" s="912">
        <f t="shared" si="344"/>
        <v>0</v>
      </c>
      <c r="I1013" s="319"/>
      <c r="J1013" s="319"/>
      <c r="K1013" s="319"/>
      <c r="L1013" s="338"/>
      <c r="M1013" s="1143">
        <f t="shared" si="345"/>
        <v>0</v>
      </c>
      <c r="N1013" s="1119"/>
      <c r="O1013" s="1119"/>
      <c r="P1013" s="1119"/>
      <c r="Q1013" s="1119"/>
      <c r="R1013" s="1123"/>
      <c r="S1013" s="1133"/>
      <c r="T1013" s="1133"/>
      <c r="U1013" s="1133"/>
      <c r="V1013" s="1134"/>
      <c r="W1013" s="1134"/>
      <c r="X1013" s="1125"/>
      <c r="Y1013" s="1124"/>
      <c r="Z1013" s="1125"/>
      <c r="AA1013" s="1027"/>
      <c r="AB1013" s="1028"/>
      <c r="AC1013" s="1028"/>
      <c r="AD1013" s="1028"/>
      <c r="AE1013" s="1028"/>
      <c r="AF1013" s="1029"/>
      <c r="AG1013" s="1019"/>
      <c r="AH1013" s="1048"/>
      <c r="AI1013" s="337"/>
      <c r="AJ1013" s="700">
        <f>SUM(AN1013:AP1013)</f>
        <v>0</v>
      </c>
      <c r="AK1013" s="327" t="s">
        <v>98</v>
      </c>
      <c r="AL1013" s="328" t="s">
        <v>98</v>
      </c>
      <c r="AM1013" s="329" t="s">
        <v>98</v>
      </c>
      <c r="AN1013" s="330"/>
      <c r="AO1013" s="328"/>
      <c r="AP1013" s="329"/>
      <c r="AQ1013" s="330" t="s">
        <v>97</v>
      </c>
      <c r="AR1013" s="328" t="s">
        <v>97</v>
      </c>
      <c r="AS1013" s="328" t="s">
        <v>97</v>
      </c>
      <c r="AT1013" s="328" t="s">
        <v>97</v>
      </c>
      <c r="AU1013" s="329" t="s">
        <v>97</v>
      </c>
      <c r="AV1013" s="256">
        <f t="shared" si="342"/>
        <v>0</v>
      </c>
      <c r="AW1013" s="922"/>
      <c r="AX1013" s="922"/>
      <c r="AY1013" s="922"/>
      <c r="AZ1013" s="922"/>
      <c r="BA1013" s="922"/>
      <c r="BB1013" s="922"/>
      <c r="BC1013" s="922"/>
      <c r="BD1013" s="922"/>
      <c r="BE1013" s="923"/>
    </row>
    <row r="1014" spans="1:57" ht="32.25" thickBot="1" x14ac:dyDescent="0.3">
      <c r="A1014" s="1403"/>
      <c r="B1014" s="1651"/>
      <c r="C1014" s="1652"/>
      <c r="D1014" s="1666" t="s">
        <v>486</v>
      </c>
      <c r="E1014" s="1292"/>
      <c r="F1014" s="1293"/>
      <c r="G1014" s="911">
        <f t="shared" si="334"/>
        <v>0</v>
      </c>
      <c r="H1014" s="912">
        <f t="shared" si="344"/>
        <v>0</v>
      </c>
      <c r="I1014" s="319"/>
      <c r="J1014" s="319"/>
      <c r="K1014" s="319"/>
      <c r="L1014" s="338"/>
      <c r="M1014" s="1143">
        <f t="shared" si="345"/>
        <v>0</v>
      </c>
      <c r="N1014" s="1119"/>
      <c r="O1014" s="1119"/>
      <c r="P1014" s="1119"/>
      <c r="Q1014" s="1119"/>
      <c r="R1014" s="1123"/>
      <c r="S1014" s="1133"/>
      <c r="T1014" s="1133"/>
      <c r="U1014" s="1133"/>
      <c r="V1014" s="1134"/>
      <c r="W1014" s="1134"/>
      <c r="X1014" s="1125"/>
      <c r="Y1014" s="1124"/>
      <c r="Z1014" s="1125"/>
      <c r="AA1014" s="1027"/>
      <c r="AB1014" s="1028"/>
      <c r="AC1014" s="1028"/>
      <c r="AD1014" s="1028"/>
      <c r="AE1014" s="1028"/>
      <c r="AF1014" s="1029"/>
      <c r="AG1014" s="1019"/>
      <c r="AH1014" s="1048"/>
      <c r="AI1014" s="337"/>
      <c r="AJ1014" s="700">
        <f>SUM(AK1014:AM1014)</f>
        <v>0</v>
      </c>
      <c r="AK1014" s="327"/>
      <c r="AL1014" s="328"/>
      <c r="AM1014" s="329"/>
      <c r="AN1014" s="330" t="s">
        <v>97</v>
      </c>
      <c r="AO1014" s="328" t="s">
        <v>97</v>
      </c>
      <c r="AP1014" s="329" t="s">
        <v>97</v>
      </c>
      <c r="AQ1014" s="330" t="s">
        <v>97</v>
      </c>
      <c r="AR1014" s="328" t="s">
        <v>97</v>
      </c>
      <c r="AS1014" s="328" t="s">
        <v>97</v>
      </c>
      <c r="AT1014" s="328" t="s">
        <v>97</v>
      </c>
      <c r="AU1014" s="329" t="s">
        <v>97</v>
      </c>
      <c r="AV1014" s="256">
        <f t="shared" si="342"/>
        <v>0</v>
      </c>
      <c r="AW1014" s="922"/>
      <c r="AX1014" s="922"/>
      <c r="AY1014" s="922"/>
      <c r="AZ1014" s="922"/>
      <c r="BA1014" s="922"/>
      <c r="BB1014" s="922"/>
      <c r="BC1014" s="922"/>
      <c r="BD1014" s="922"/>
      <c r="BE1014" s="923"/>
    </row>
    <row r="1015" spans="1:57" ht="32.25" thickBot="1" x14ac:dyDescent="0.3">
      <c r="A1015" s="1403"/>
      <c r="B1015" s="1651"/>
      <c r="C1015" s="1652"/>
      <c r="D1015" s="1666" t="s">
        <v>15</v>
      </c>
      <c r="E1015" s="1292"/>
      <c r="F1015" s="1293"/>
      <c r="G1015" s="911">
        <f t="shared" si="334"/>
        <v>13</v>
      </c>
      <c r="H1015" s="912">
        <f t="shared" si="344"/>
        <v>0</v>
      </c>
      <c r="I1015" s="319"/>
      <c r="J1015" s="319"/>
      <c r="K1015" s="319"/>
      <c r="L1015" s="338"/>
      <c r="M1015" s="1143">
        <f t="shared" si="345"/>
        <v>13</v>
      </c>
      <c r="N1015" s="1119"/>
      <c r="O1015" s="1119"/>
      <c r="P1015" s="1119"/>
      <c r="Q1015" s="1119"/>
      <c r="R1015" s="1123">
        <v>13</v>
      </c>
      <c r="S1015" s="1133">
        <v>1</v>
      </c>
      <c r="T1015" s="1133"/>
      <c r="U1015" s="1133"/>
      <c r="V1015" s="1134">
        <v>12</v>
      </c>
      <c r="W1015" s="1134"/>
      <c r="X1015" s="1125"/>
      <c r="Y1015" s="1124">
        <v>11</v>
      </c>
      <c r="Z1015" s="1125">
        <v>2</v>
      </c>
      <c r="AA1015" s="1027"/>
      <c r="AB1015" s="1028">
        <v>5</v>
      </c>
      <c r="AC1015" s="1028">
        <v>4</v>
      </c>
      <c r="AD1015" s="1028">
        <v>4</v>
      </c>
      <c r="AE1015" s="1028">
        <v>7</v>
      </c>
      <c r="AF1015" s="1029">
        <v>2</v>
      </c>
      <c r="AG1015" s="1019">
        <v>40</v>
      </c>
      <c r="AH1015" s="1048">
        <v>19.5</v>
      </c>
      <c r="AI1015" s="337">
        <v>101.9</v>
      </c>
      <c r="AJ1015" s="700">
        <f>SUM(AQ1015:AU1015)</f>
        <v>13</v>
      </c>
      <c r="AK1015" s="327" t="s">
        <v>98</v>
      </c>
      <c r="AL1015" s="328" t="s">
        <v>98</v>
      </c>
      <c r="AM1015" s="329" t="s">
        <v>98</v>
      </c>
      <c r="AN1015" s="330" t="s">
        <v>97</v>
      </c>
      <c r="AO1015" s="328" t="s">
        <v>97</v>
      </c>
      <c r="AP1015" s="329" t="s">
        <v>97</v>
      </c>
      <c r="AQ1015" s="330"/>
      <c r="AR1015" s="328">
        <v>5</v>
      </c>
      <c r="AS1015" s="328">
        <v>4</v>
      </c>
      <c r="AT1015" s="328">
        <v>4</v>
      </c>
      <c r="AU1015" s="329"/>
      <c r="AV1015" s="256">
        <f t="shared" si="342"/>
        <v>0</v>
      </c>
      <c r="AW1015" s="922"/>
      <c r="AX1015" s="922"/>
      <c r="AY1015" s="922"/>
      <c r="AZ1015" s="922"/>
      <c r="BA1015" s="922"/>
      <c r="BB1015" s="922"/>
      <c r="BC1015" s="922"/>
      <c r="BD1015" s="922"/>
      <c r="BE1015" s="923"/>
    </row>
    <row r="1016" spans="1:57" ht="32.25" thickBot="1" x14ac:dyDescent="0.3">
      <c r="A1016" s="1404"/>
      <c r="B1016" s="1651"/>
      <c r="C1016" s="1652"/>
      <c r="D1016" s="1668" t="s">
        <v>491</v>
      </c>
      <c r="E1016" s="1292"/>
      <c r="F1016" s="1293"/>
      <c r="G1016" s="916">
        <f t="shared" si="334"/>
        <v>0</v>
      </c>
      <c r="H1016" s="917">
        <f t="shared" si="344"/>
        <v>0</v>
      </c>
      <c r="I1016" s="92"/>
      <c r="J1016" s="92"/>
      <c r="K1016" s="92"/>
      <c r="L1016" s="101"/>
      <c r="M1016" s="1145">
        <f t="shared" si="345"/>
        <v>0</v>
      </c>
      <c r="N1016" s="1130"/>
      <c r="O1016" s="1130"/>
      <c r="P1016" s="1130"/>
      <c r="Q1016" s="1130"/>
      <c r="R1016" s="1131"/>
      <c r="S1016" s="1135"/>
      <c r="T1016" s="1135"/>
      <c r="U1016" s="1135"/>
      <c r="V1016" s="1130"/>
      <c r="W1016" s="1130"/>
      <c r="X1016" s="1131"/>
      <c r="Y1016" s="1129"/>
      <c r="Z1016" s="1131"/>
      <c r="AA1016" s="1049"/>
      <c r="AB1016" s="839"/>
      <c r="AC1016" s="839"/>
      <c r="AD1016" s="839"/>
      <c r="AE1016" s="839"/>
      <c r="AF1016" s="840"/>
      <c r="AG1016" s="1049"/>
      <c r="AH1016" s="1050"/>
      <c r="AI1016" s="832"/>
      <c r="AJ1016" s="262">
        <f>SUM(AQ1016:AU1016)</f>
        <v>0</v>
      </c>
      <c r="AK1016" s="345" t="s">
        <v>97</v>
      </c>
      <c r="AL1016" s="97" t="s">
        <v>97</v>
      </c>
      <c r="AM1016" s="98" t="s">
        <v>97</v>
      </c>
      <c r="AN1016" s="99" t="s">
        <v>97</v>
      </c>
      <c r="AO1016" s="97" t="s">
        <v>98</v>
      </c>
      <c r="AP1016" s="98" t="s">
        <v>98</v>
      </c>
      <c r="AQ1016" s="100"/>
      <c r="AR1016" s="92"/>
      <c r="AS1016" s="92"/>
      <c r="AT1016" s="92"/>
      <c r="AU1016" s="93"/>
      <c r="AV1016" s="925">
        <f t="shared" si="342"/>
        <v>0</v>
      </c>
      <c r="AW1016" s="919"/>
      <c r="AX1016" s="919"/>
      <c r="AY1016" s="919"/>
      <c r="AZ1016" s="919"/>
      <c r="BA1016" s="919"/>
      <c r="BB1016" s="919"/>
      <c r="BC1016" s="919"/>
      <c r="BD1016" s="919"/>
      <c r="BE1016" s="920"/>
    </row>
    <row r="1017" spans="1:57" x14ac:dyDescent="0.25">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row>
  </sheetData>
  <sheetProtection formatCells="0" formatColumns="0" formatRows="0" autoFilter="0" pivotTables="0"/>
  <mergeCells count="804">
    <mergeCell ref="E217:E221"/>
    <mergeCell ref="F217:F221"/>
    <mergeCell ref="C217:C221"/>
    <mergeCell ref="B217:B221"/>
    <mergeCell ref="C682:C686"/>
    <mergeCell ref="B637:B641"/>
    <mergeCell ref="B632:B636"/>
    <mergeCell ref="B627:B631"/>
    <mergeCell ref="B622:B626"/>
    <mergeCell ref="C677:C681"/>
    <mergeCell ref="C672:C676"/>
    <mergeCell ref="C667:C671"/>
    <mergeCell ref="C662:C666"/>
    <mergeCell ref="C657:C661"/>
    <mergeCell ref="C652:C656"/>
    <mergeCell ref="C647:C651"/>
    <mergeCell ref="C642:C646"/>
    <mergeCell ref="C637:C641"/>
    <mergeCell ref="B682:B686"/>
    <mergeCell ref="B677:B681"/>
    <mergeCell ref="B672:B676"/>
    <mergeCell ref="B667:B671"/>
    <mergeCell ref="B662:B666"/>
    <mergeCell ref="B657:B661"/>
    <mergeCell ref="B652:B656"/>
    <mergeCell ref="B647:B651"/>
    <mergeCell ref="B642:B646"/>
    <mergeCell ref="A987:A1016"/>
    <mergeCell ref="B987:B991"/>
    <mergeCell ref="B992:B996"/>
    <mergeCell ref="B997:B1001"/>
    <mergeCell ref="B1002:B1006"/>
    <mergeCell ref="C1002:C1006"/>
    <mergeCell ref="B1007:B1011"/>
    <mergeCell ref="C1007:C1011"/>
    <mergeCell ref="B1012:B1016"/>
    <mergeCell ref="C1012:C1016"/>
    <mergeCell ref="C987:C1001"/>
    <mergeCell ref="B947:B951"/>
    <mergeCell ref="C947:C951"/>
    <mergeCell ref="B952:B956"/>
    <mergeCell ref="C952:C956"/>
    <mergeCell ref="B957:B961"/>
    <mergeCell ref="C957:C961"/>
    <mergeCell ref="B962:B966"/>
    <mergeCell ref="C962:C966"/>
    <mergeCell ref="A982:A986"/>
    <mergeCell ref="B982:B986"/>
    <mergeCell ref="C982:C986"/>
    <mergeCell ref="B977:B981"/>
    <mergeCell ref="C977:C981"/>
    <mergeCell ref="A857:A981"/>
    <mergeCell ref="B922:B926"/>
    <mergeCell ref="C922:C926"/>
    <mergeCell ref="B927:B931"/>
    <mergeCell ref="C927:C931"/>
    <mergeCell ref="B932:B936"/>
    <mergeCell ref="C932:C936"/>
    <mergeCell ref="B937:B941"/>
    <mergeCell ref="C937:C941"/>
    <mergeCell ref="B942:B946"/>
    <mergeCell ref="C942:C946"/>
    <mergeCell ref="B897:B901"/>
    <mergeCell ref="C897:C901"/>
    <mergeCell ref="B902:B906"/>
    <mergeCell ref="C902:C906"/>
    <mergeCell ref="B907:B911"/>
    <mergeCell ref="C907:C911"/>
    <mergeCell ref="B912:B916"/>
    <mergeCell ref="C912:C916"/>
    <mergeCell ref="B917:B921"/>
    <mergeCell ref="C917:C921"/>
    <mergeCell ref="B872:B876"/>
    <mergeCell ref="C872:C876"/>
    <mergeCell ref="B877:B881"/>
    <mergeCell ref="C877:C881"/>
    <mergeCell ref="B882:B886"/>
    <mergeCell ref="C882:C886"/>
    <mergeCell ref="B887:B891"/>
    <mergeCell ref="C887:C891"/>
    <mergeCell ref="B892:B896"/>
    <mergeCell ref="C892:C896"/>
    <mergeCell ref="B847:B851"/>
    <mergeCell ref="C847:C851"/>
    <mergeCell ref="B852:B856"/>
    <mergeCell ref="C852:C856"/>
    <mergeCell ref="B857:B861"/>
    <mergeCell ref="C857:C861"/>
    <mergeCell ref="B862:B866"/>
    <mergeCell ref="C862:C866"/>
    <mergeCell ref="B867:B871"/>
    <mergeCell ref="C867:C871"/>
    <mergeCell ref="B792:B796"/>
    <mergeCell ref="C792:C796"/>
    <mergeCell ref="A792:A796"/>
    <mergeCell ref="A797:A856"/>
    <mergeCell ref="B797:B801"/>
    <mergeCell ref="C797:C801"/>
    <mergeCell ref="B802:B806"/>
    <mergeCell ref="C802:C806"/>
    <mergeCell ref="B807:B811"/>
    <mergeCell ref="C807:C811"/>
    <mergeCell ref="B812:B816"/>
    <mergeCell ref="C812:C816"/>
    <mergeCell ref="B817:B821"/>
    <mergeCell ref="C817:C821"/>
    <mergeCell ref="B822:B826"/>
    <mergeCell ref="C822:C826"/>
    <mergeCell ref="B827:B831"/>
    <mergeCell ref="C827:C831"/>
    <mergeCell ref="B832:B836"/>
    <mergeCell ref="C832:C836"/>
    <mergeCell ref="B837:B841"/>
    <mergeCell ref="C837:C841"/>
    <mergeCell ref="B842:B846"/>
    <mergeCell ref="C842:C846"/>
    <mergeCell ref="B762:B766"/>
    <mergeCell ref="C762:C766"/>
    <mergeCell ref="A762:A766"/>
    <mergeCell ref="A767:A791"/>
    <mergeCell ref="B767:B771"/>
    <mergeCell ref="C767:C771"/>
    <mergeCell ref="B772:B776"/>
    <mergeCell ref="C772:C776"/>
    <mergeCell ref="B777:B781"/>
    <mergeCell ref="C777:C781"/>
    <mergeCell ref="B782:B786"/>
    <mergeCell ref="C782:C786"/>
    <mergeCell ref="B787:B791"/>
    <mergeCell ref="C787:C791"/>
    <mergeCell ref="C737:C741"/>
    <mergeCell ref="B742:B746"/>
    <mergeCell ref="C742:C746"/>
    <mergeCell ref="B747:B751"/>
    <mergeCell ref="C747:C751"/>
    <mergeCell ref="B752:B756"/>
    <mergeCell ref="C752:C756"/>
    <mergeCell ref="B757:B761"/>
    <mergeCell ref="C757:C761"/>
    <mergeCell ref="A622:A686"/>
    <mergeCell ref="C687:C691"/>
    <mergeCell ref="C692:C696"/>
    <mergeCell ref="C697:C701"/>
    <mergeCell ref="C702:C706"/>
    <mergeCell ref="C707:C711"/>
    <mergeCell ref="C712:C716"/>
    <mergeCell ref="B687:B691"/>
    <mergeCell ref="B692:B696"/>
    <mergeCell ref="B697:B701"/>
    <mergeCell ref="B702:B706"/>
    <mergeCell ref="B707:B711"/>
    <mergeCell ref="B712:B716"/>
    <mergeCell ref="A687:A711"/>
    <mergeCell ref="A712:A761"/>
    <mergeCell ref="B717:B721"/>
    <mergeCell ref="C717:C721"/>
    <mergeCell ref="B722:B726"/>
    <mergeCell ref="C722:C726"/>
    <mergeCell ref="B727:B731"/>
    <mergeCell ref="C727:C731"/>
    <mergeCell ref="B732:B736"/>
    <mergeCell ref="C732:C736"/>
    <mergeCell ref="B737:B741"/>
    <mergeCell ref="A582:A621"/>
    <mergeCell ref="B582:B586"/>
    <mergeCell ref="C582:C586"/>
    <mergeCell ref="B587:B591"/>
    <mergeCell ref="C587:C591"/>
    <mergeCell ref="B592:B596"/>
    <mergeCell ref="C592:C596"/>
    <mergeCell ref="B597:B601"/>
    <mergeCell ref="C597:C601"/>
    <mergeCell ref="B602:B606"/>
    <mergeCell ref="C602:C606"/>
    <mergeCell ref="B607:B611"/>
    <mergeCell ref="C607:C611"/>
    <mergeCell ref="B612:B616"/>
    <mergeCell ref="C612:C616"/>
    <mergeCell ref="B617:B621"/>
    <mergeCell ref="C617:C621"/>
    <mergeCell ref="B572:B576"/>
    <mergeCell ref="C572:C576"/>
    <mergeCell ref="B577:B581"/>
    <mergeCell ref="C577:C581"/>
    <mergeCell ref="A507:A581"/>
    <mergeCell ref="C547:C551"/>
    <mergeCell ref="B552:B556"/>
    <mergeCell ref="C552:C556"/>
    <mergeCell ref="B557:B561"/>
    <mergeCell ref="C557:C561"/>
    <mergeCell ref="B562:B566"/>
    <mergeCell ref="C562:C566"/>
    <mergeCell ref="B567:B571"/>
    <mergeCell ref="C567:C571"/>
    <mergeCell ref="B517:B521"/>
    <mergeCell ref="C517:C521"/>
    <mergeCell ref="B522:B526"/>
    <mergeCell ref="C522:C526"/>
    <mergeCell ref="B527:B531"/>
    <mergeCell ref="C527:C531"/>
    <mergeCell ref="B532:B536"/>
    <mergeCell ref="C532:C536"/>
    <mergeCell ref="B537:B541"/>
    <mergeCell ref="C537:C541"/>
    <mergeCell ref="C492:C496"/>
    <mergeCell ref="B497:B501"/>
    <mergeCell ref="C497:C501"/>
    <mergeCell ref="B502:B506"/>
    <mergeCell ref="C502:C506"/>
    <mergeCell ref="B507:B511"/>
    <mergeCell ref="C507:C511"/>
    <mergeCell ref="A437:A506"/>
    <mergeCell ref="B512:B516"/>
    <mergeCell ref="C512:C516"/>
    <mergeCell ref="C487:C491"/>
    <mergeCell ref="B492:B496"/>
    <mergeCell ref="B542:B546"/>
    <mergeCell ref="C542:C546"/>
    <mergeCell ref="B547:B551"/>
    <mergeCell ref="B437:B441"/>
    <mergeCell ref="C437:C441"/>
    <mergeCell ref="B442:B446"/>
    <mergeCell ref="C442:C446"/>
    <mergeCell ref="B447:B451"/>
    <mergeCell ref="C447:C451"/>
    <mergeCell ref="B452:B456"/>
    <mergeCell ref="C452:C456"/>
    <mergeCell ref="B457:B461"/>
    <mergeCell ref="C457:C461"/>
    <mergeCell ref="B462:B466"/>
    <mergeCell ref="C462:C466"/>
    <mergeCell ref="B467:B471"/>
    <mergeCell ref="C467:C471"/>
    <mergeCell ref="B472:B476"/>
    <mergeCell ref="C472:C476"/>
    <mergeCell ref="B477:B481"/>
    <mergeCell ref="C477:C481"/>
    <mergeCell ref="B482:B486"/>
    <mergeCell ref="C482:C486"/>
    <mergeCell ref="B487:B491"/>
    <mergeCell ref="A392:A406"/>
    <mergeCell ref="B392:B396"/>
    <mergeCell ref="C392:C396"/>
    <mergeCell ref="B397:B401"/>
    <mergeCell ref="C397:C401"/>
    <mergeCell ref="B402:B406"/>
    <mergeCell ref="C402:C406"/>
    <mergeCell ref="A407:A436"/>
    <mergeCell ref="B407:B411"/>
    <mergeCell ref="C407:C411"/>
    <mergeCell ref="B412:B416"/>
    <mergeCell ref="C412:C416"/>
    <mergeCell ref="B417:B421"/>
    <mergeCell ref="C417:C421"/>
    <mergeCell ref="B422:B426"/>
    <mergeCell ref="C422:C426"/>
    <mergeCell ref="B427:B431"/>
    <mergeCell ref="C427:C431"/>
    <mergeCell ref="B432:B436"/>
    <mergeCell ref="C432:C436"/>
    <mergeCell ref="B352:B356"/>
    <mergeCell ref="C352:C356"/>
    <mergeCell ref="B357:B361"/>
    <mergeCell ref="C357:C361"/>
    <mergeCell ref="A362:A391"/>
    <mergeCell ref="B362:B366"/>
    <mergeCell ref="B367:B371"/>
    <mergeCell ref="B372:B376"/>
    <mergeCell ref="B377:B381"/>
    <mergeCell ref="C377:C381"/>
    <mergeCell ref="B382:B386"/>
    <mergeCell ref="C382:C386"/>
    <mergeCell ref="B387:B391"/>
    <mergeCell ref="C387:C391"/>
    <mergeCell ref="C362:C376"/>
    <mergeCell ref="A297:A306"/>
    <mergeCell ref="B297:B301"/>
    <mergeCell ref="C297:C301"/>
    <mergeCell ref="B302:B306"/>
    <mergeCell ref="C302:C306"/>
    <mergeCell ref="A307:A361"/>
    <mergeCell ref="B307:B311"/>
    <mergeCell ref="C307:C311"/>
    <mergeCell ref="B312:B316"/>
    <mergeCell ref="C312:C316"/>
    <mergeCell ref="B317:B321"/>
    <mergeCell ref="C317:C321"/>
    <mergeCell ref="B322:B326"/>
    <mergeCell ref="C322:C326"/>
    <mergeCell ref="B327:B331"/>
    <mergeCell ref="C327:C331"/>
    <mergeCell ref="B332:B336"/>
    <mergeCell ref="C332:C336"/>
    <mergeCell ref="B337:B341"/>
    <mergeCell ref="C337:C341"/>
    <mergeCell ref="B342:B346"/>
    <mergeCell ref="C342:C346"/>
    <mergeCell ref="B347:B351"/>
    <mergeCell ref="C347:C351"/>
    <mergeCell ref="A3:A5"/>
    <mergeCell ref="C7:C11"/>
    <mergeCell ref="A7:A86"/>
    <mergeCell ref="B57:B61"/>
    <mergeCell ref="C57:C61"/>
    <mergeCell ref="B62:B66"/>
    <mergeCell ref="C62:C66"/>
    <mergeCell ref="B67:B71"/>
    <mergeCell ref="C67:C71"/>
    <mergeCell ref="B72:B76"/>
    <mergeCell ref="C72:C76"/>
    <mergeCell ref="B77:B81"/>
    <mergeCell ref="B12:B16"/>
    <mergeCell ref="C12:C16"/>
    <mergeCell ref="B22:B26"/>
    <mergeCell ref="C22:C26"/>
    <mergeCell ref="B27:B31"/>
    <mergeCell ref="C27:C31"/>
    <mergeCell ref="B17:B21"/>
    <mergeCell ref="C17:C21"/>
    <mergeCell ref="B7:B11"/>
    <mergeCell ref="C77:C81"/>
    <mergeCell ref="B82:B86"/>
    <mergeCell ref="C82:C86"/>
    <mergeCell ref="AI4:AJ4"/>
    <mergeCell ref="AV3:BE4"/>
    <mergeCell ref="H3:L4"/>
    <mergeCell ref="E3:G4"/>
    <mergeCell ref="N4:R4"/>
    <mergeCell ref="S4:X4"/>
    <mergeCell ref="Y4:Z4"/>
    <mergeCell ref="AA4:AF4"/>
    <mergeCell ref="AG4:AH4"/>
    <mergeCell ref="M3:AU3"/>
    <mergeCell ref="AK4:AU4"/>
    <mergeCell ref="A87:A101"/>
    <mergeCell ref="B147:B151"/>
    <mergeCell ref="C147:C151"/>
    <mergeCell ref="B32:B36"/>
    <mergeCell ref="C32:C36"/>
    <mergeCell ref="B52:B56"/>
    <mergeCell ref="C52:C56"/>
    <mergeCell ref="B37:B41"/>
    <mergeCell ref="C37:C41"/>
    <mergeCell ref="B42:B46"/>
    <mergeCell ref="C42:C46"/>
    <mergeCell ref="B47:B51"/>
    <mergeCell ref="C47:C51"/>
    <mergeCell ref="B117:B121"/>
    <mergeCell ref="C117:C121"/>
    <mergeCell ref="B122:B126"/>
    <mergeCell ref="C122:C126"/>
    <mergeCell ref="B127:B131"/>
    <mergeCell ref="C127:C131"/>
    <mergeCell ref="B87:B91"/>
    <mergeCell ref="B92:B96"/>
    <mergeCell ref="B97:B101"/>
    <mergeCell ref="C87:C91"/>
    <mergeCell ref="C92:C96"/>
    <mergeCell ref="C97:C101"/>
    <mergeCell ref="B102:B106"/>
    <mergeCell ref="C102:C106"/>
    <mergeCell ref="B107:B111"/>
    <mergeCell ref="C107:C111"/>
    <mergeCell ref="B112:B116"/>
    <mergeCell ref="C112:C116"/>
    <mergeCell ref="B157:B161"/>
    <mergeCell ref="C157:C161"/>
    <mergeCell ref="B132:B136"/>
    <mergeCell ref="B137:B141"/>
    <mergeCell ref="B142:B146"/>
    <mergeCell ref="C142:C146"/>
    <mergeCell ref="B152:B156"/>
    <mergeCell ref="C152:C156"/>
    <mergeCell ref="B177:B181"/>
    <mergeCell ref="C177:C181"/>
    <mergeCell ref="B182:B186"/>
    <mergeCell ref="C182:C186"/>
    <mergeCell ref="B187:B191"/>
    <mergeCell ref="C187:C191"/>
    <mergeCell ref="B162:B166"/>
    <mergeCell ref="C162:C166"/>
    <mergeCell ref="B167:B171"/>
    <mergeCell ref="C167:C171"/>
    <mergeCell ref="B172:B176"/>
    <mergeCell ref="C172:C176"/>
    <mergeCell ref="C262:C266"/>
    <mergeCell ref="B207:B211"/>
    <mergeCell ref="B212:B216"/>
    <mergeCell ref="C212:C216"/>
    <mergeCell ref="B267:B271"/>
    <mergeCell ref="C267:C271"/>
    <mergeCell ref="B192:B196"/>
    <mergeCell ref="C192:C196"/>
    <mergeCell ref="B197:B201"/>
    <mergeCell ref="B202:B206"/>
    <mergeCell ref="B222:B226"/>
    <mergeCell ref="C222:C226"/>
    <mergeCell ref="A287:A296"/>
    <mergeCell ref="B287:B291"/>
    <mergeCell ref="C287:C291"/>
    <mergeCell ref="B292:B296"/>
    <mergeCell ref="C292:C296"/>
    <mergeCell ref="A257:A286"/>
    <mergeCell ref="B242:B246"/>
    <mergeCell ref="B247:B251"/>
    <mergeCell ref="C247:C251"/>
    <mergeCell ref="B252:B256"/>
    <mergeCell ref="C252:C256"/>
    <mergeCell ref="A227:A256"/>
    <mergeCell ref="B232:B236"/>
    <mergeCell ref="B227:B231"/>
    <mergeCell ref="B237:B241"/>
    <mergeCell ref="B272:B276"/>
    <mergeCell ref="C272:C276"/>
    <mergeCell ref="B277:B281"/>
    <mergeCell ref="C277:C281"/>
    <mergeCell ref="B282:B286"/>
    <mergeCell ref="C282:C286"/>
    <mergeCell ref="B257:B261"/>
    <mergeCell ref="C257:C261"/>
    <mergeCell ref="B262:B266"/>
    <mergeCell ref="E7:E11"/>
    <mergeCell ref="F7:F11"/>
    <mergeCell ref="E12:E16"/>
    <mergeCell ref="F12:F16"/>
    <mergeCell ref="E17:E21"/>
    <mergeCell ref="F17:F21"/>
    <mergeCell ref="E22:E26"/>
    <mergeCell ref="F22:F26"/>
    <mergeCell ref="E27:E31"/>
    <mergeCell ref="F27:F31"/>
    <mergeCell ref="E32:E36"/>
    <mergeCell ref="F32:F36"/>
    <mergeCell ref="E37:E41"/>
    <mergeCell ref="F37:F41"/>
    <mergeCell ref="E42:E46"/>
    <mergeCell ref="F42:F46"/>
    <mergeCell ref="E47:E51"/>
    <mergeCell ref="F47:F51"/>
    <mergeCell ref="E52:E56"/>
    <mergeCell ref="F52:F56"/>
    <mergeCell ref="E57:E61"/>
    <mergeCell ref="F57:F61"/>
    <mergeCell ref="E62:E66"/>
    <mergeCell ref="F62:F66"/>
    <mergeCell ref="E67:E71"/>
    <mergeCell ref="F67:F71"/>
    <mergeCell ref="E72:E76"/>
    <mergeCell ref="F72:F76"/>
    <mergeCell ref="E77:E81"/>
    <mergeCell ref="F77:F81"/>
    <mergeCell ref="E82:E86"/>
    <mergeCell ref="F82:F86"/>
    <mergeCell ref="E87:E91"/>
    <mergeCell ref="F87:F91"/>
    <mergeCell ref="E92:E96"/>
    <mergeCell ref="F92:F96"/>
    <mergeCell ref="E97:E101"/>
    <mergeCell ref="F97:F101"/>
    <mergeCell ref="A102:A226"/>
    <mergeCell ref="E102:E106"/>
    <mergeCell ref="F102:F106"/>
    <mergeCell ref="E107:E111"/>
    <mergeCell ref="F107:F111"/>
    <mergeCell ref="E112:E116"/>
    <mergeCell ref="F112:F116"/>
    <mergeCell ref="E117:E121"/>
    <mergeCell ref="F117:F121"/>
    <mergeCell ref="E122:E126"/>
    <mergeCell ref="F122:F126"/>
    <mergeCell ref="E127:E131"/>
    <mergeCell ref="F127:F131"/>
    <mergeCell ref="C132:C141"/>
    <mergeCell ref="E132:E136"/>
    <mergeCell ref="F132:F136"/>
    <mergeCell ref="E137:E141"/>
    <mergeCell ref="F137:F141"/>
    <mergeCell ref="E142:E146"/>
    <mergeCell ref="F142:F146"/>
    <mergeCell ref="E147:E151"/>
    <mergeCell ref="F147:F151"/>
    <mergeCell ref="E152:E156"/>
    <mergeCell ref="F152:F156"/>
    <mergeCell ref="E157:E161"/>
    <mergeCell ref="F157:F161"/>
    <mergeCell ref="E162:E166"/>
    <mergeCell ref="F162:F166"/>
    <mergeCell ref="E167:E171"/>
    <mergeCell ref="F167:F171"/>
    <mergeCell ref="E172:E176"/>
    <mergeCell ref="F172:F176"/>
    <mergeCell ref="E177:E181"/>
    <mergeCell ref="F177:F181"/>
    <mergeCell ref="E182:E186"/>
    <mergeCell ref="F182:F186"/>
    <mergeCell ref="E187:E191"/>
    <mergeCell ref="F187:F191"/>
    <mergeCell ref="E192:E196"/>
    <mergeCell ref="F192:F196"/>
    <mergeCell ref="C197:C211"/>
    <mergeCell ref="E197:E211"/>
    <mergeCell ref="F197:F211"/>
    <mergeCell ref="E212:E216"/>
    <mergeCell ref="F212:F216"/>
    <mergeCell ref="E222:E226"/>
    <mergeCell ref="F222:F226"/>
    <mergeCell ref="C227:C246"/>
    <mergeCell ref="E227:E246"/>
    <mergeCell ref="F227:F246"/>
    <mergeCell ref="E247:E251"/>
    <mergeCell ref="F247:F251"/>
    <mergeCell ref="E252:E256"/>
    <mergeCell ref="F252:F256"/>
    <mergeCell ref="E257:E261"/>
    <mergeCell ref="F257:F261"/>
    <mergeCell ref="E262:E266"/>
    <mergeCell ref="F262:F266"/>
    <mergeCell ref="E267:E271"/>
    <mergeCell ref="F267:F271"/>
    <mergeCell ref="E272:E276"/>
    <mergeCell ref="F272:F276"/>
    <mergeCell ref="E277:E281"/>
    <mergeCell ref="F277:F281"/>
    <mergeCell ref="E282:E286"/>
    <mergeCell ref="F282:F286"/>
    <mergeCell ref="E287:E291"/>
    <mergeCell ref="F287:F291"/>
    <mergeCell ref="E292:E296"/>
    <mergeCell ref="F292:F296"/>
    <mergeCell ref="E297:E301"/>
    <mergeCell ref="F297:F301"/>
    <mergeCell ref="E302:E306"/>
    <mergeCell ref="F302:F306"/>
    <mergeCell ref="E307:E311"/>
    <mergeCell ref="F307:F311"/>
    <mergeCell ref="E312:E316"/>
    <mergeCell ref="F312:F316"/>
    <mergeCell ref="E317:E321"/>
    <mergeCell ref="F317:F321"/>
    <mergeCell ref="E322:E326"/>
    <mergeCell ref="F322:F326"/>
    <mergeCell ref="E327:E331"/>
    <mergeCell ref="F327:F331"/>
    <mergeCell ref="E332:E336"/>
    <mergeCell ref="F332:F336"/>
    <mergeCell ref="E337:E341"/>
    <mergeCell ref="F337:F341"/>
    <mergeCell ref="E342:E346"/>
    <mergeCell ref="F342:F346"/>
    <mergeCell ref="E377:E381"/>
    <mergeCell ref="F377:F381"/>
    <mergeCell ref="E382:E386"/>
    <mergeCell ref="F382:F386"/>
    <mergeCell ref="E387:E391"/>
    <mergeCell ref="F387:F391"/>
    <mergeCell ref="E362:E376"/>
    <mergeCell ref="F362:F376"/>
    <mergeCell ref="E347:E351"/>
    <mergeCell ref="F347:F351"/>
    <mergeCell ref="E352:E356"/>
    <mergeCell ref="F352:F356"/>
    <mergeCell ref="E357:E361"/>
    <mergeCell ref="F357:F361"/>
    <mergeCell ref="E392:E396"/>
    <mergeCell ref="F392:F396"/>
    <mergeCell ref="E397:E401"/>
    <mergeCell ref="F397:F401"/>
    <mergeCell ref="E402:E406"/>
    <mergeCell ref="F402:F406"/>
    <mergeCell ref="E407:E411"/>
    <mergeCell ref="F407:F411"/>
    <mergeCell ref="E412:E416"/>
    <mergeCell ref="F412:F416"/>
    <mergeCell ref="E417:E421"/>
    <mergeCell ref="F417:F421"/>
    <mergeCell ref="E422:E426"/>
    <mergeCell ref="F422:F426"/>
    <mergeCell ref="E427:E431"/>
    <mergeCell ref="F427:F431"/>
    <mergeCell ref="E432:E436"/>
    <mergeCell ref="F432:F436"/>
    <mergeCell ref="E437:E446"/>
    <mergeCell ref="F437:F446"/>
    <mergeCell ref="E447:E456"/>
    <mergeCell ref="F447:F456"/>
    <mergeCell ref="E457:E466"/>
    <mergeCell ref="F457:F466"/>
    <mergeCell ref="E467:E471"/>
    <mergeCell ref="F467:F471"/>
    <mergeCell ref="E472:E476"/>
    <mergeCell ref="F472:F476"/>
    <mergeCell ref="E477:E481"/>
    <mergeCell ref="F477:F481"/>
    <mergeCell ref="E482:E486"/>
    <mergeCell ref="F482:F486"/>
    <mergeCell ref="E487:E491"/>
    <mergeCell ref="F487:F491"/>
    <mergeCell ref="E492:E496"/>
    <mergeCell ref="F492:F496"/>
    <mergeCell ref="E497:E501"/>
    <mergeCell ref="F497:F501"/>
    <mergeCell ref="E502:E506"/>
    <mergeCell ref="F502:F506"/>
    <mergeCell ref="E507:E511"/>
    <mergeCell ref="F507:F511"/>
    <mergeCell ref="E512:E516"/>
    <mergeCell ref="F512:F516"/>
    <mergeCell ref="E517:E521"/>
    <mergeCell ref="F517:F521"/>
    <mergeCell ref="E522:E526"/>
    <mergeCell ref="F522:F526"/>
    <mergeCell ref="E527:E531"/>
    <mergeCell ref="F527:F531"/>
    <mergeCell ref="E532:E536"/>
    <mergeCell ref="F532:F536"/>
    <mergeCell ref="E537:E541"/>
    <mergeCell ref="F537:F541"/>
    <mergeCell ref="E542:E546"/>
    <mergeCell ref="F542:F546"/>
    <mergeCell ref="E547:E551"/>
    <mergeCell ref="F547:F551"/>
    <mergeCell ref="E552:E556"/>
    <mergeCell ref="F552:F556"/>
    <mergeCell ref="E557:E561"/>
    <mergeCell ref="F557:F561"/>
    <mergeCell ref="E562:E566"/>
    <mergeCell ref="F562:F566"/>
    <mergeCell ref="E567:E571"/>
    <mergeCell ref="F567:F571"/>
    <mergeCell ref="E572:E576"/>
    <mergeCell ref="F572:F576"/>
    <mergeCell ref="E577:E581"/>
    <mergeCell ref="F577:F581"/>
    <mergeCell ref="E582:E586"/>
    <mergeCell ref="F582:F586"/>
    <mergeCell ref="E587:E591"/>
    <mergeCell ref="F587:F591"/>
    <mergeCell ref="E592:E596"/>
    <mergeCell ref="F592:F596"/>
    <mergeCell ref="E597:E601"/>
    <mergeCell ref="F597:F601"/>
    <mergeCell ref="E602:E606"/>
    <mergeCell ref="F602:F606"/>
    <mergeCell ref="E607:E611"/>
    <mergeCell ref="F607:F611"/>
    <mergeCell ref="E612:E616"/>
    <mergeCell ref="F612:F616"/>
    <mergeCell ref="E617:E621"/>
    <mergeCell ref="F617:F621"/>
    <mergeCell ref="C622:C636"/>
    <mergeCell ref="E622:E636"/>
    <mergeCell ref="F622:F636"/>
    <mergeCell ref="E637:E641"/>
    <mergeCell ref="F637:F641"/>
    <mergeCell ref="E642:E646"/>
    <mergeCell ref="F642:F646"/>
    <mergeCell ref="E647:E651"/>
    <mergeCell ref="F647:F651"/>
    <mergeCell ref="E652:E656"/>
    <mergeCell ref="F652:F656"/>
    <mergeCell ref="E657:E661"/>
    <mergeCell ref="F657:F661"/>
    <mergeCell ref="E662:E666"/>
    <mergeCell ref="F662:F666"/>
    <mergeCell ref="E667:E671"/>
    <mergeCell ref="F667:F671"/>
    <mergeCell ref="E672:E676"/>
    <mergeCell ref="F672:F676"/>
    <mergeCell ref="E677:E681"/>
    <mergeCell ref="F677:F681"/>
    <mergeCell ref="E682:E686"/>
    <mergeCell ref="F682:F686"/>
    <mergeCell ref="E687:E691"/>
    <mergeCell ref="F687:F691"/>
    <mergeCell ref="E692:E696"/>
    <mergeCell ref="F692:F696"/>
    <mergeCell ref="E697:E701"/>
    <mergeCell ref="F697:F701"/>
    <mergeCell ref="E702:E706"/>
    <mergeCell ref="F702:F706"/>
    <mergeCell ref="E707:E711"/>
    <mergeCell ref="F707:F711"/>
    <mergeCell ref="E712:E716"/>
    <mergeCell ref="F712:F716"/>
    <mergeCell ref="E717:E721"/>
    <mergeCell ref="F717:F721"/>
    <mergeCell ref="E722:E726"/>
    <mergeCell ref="F722:F726"/>
    <mergeCell ref="E727:E731"/>
    <mergeCell ref="F727:F731"/>
    <mergeCell ref="E732:E736"/>
    <mergeCell ref="F732:F736"/>
    <mergeCell ref="E737:E741"/>
    <mergeCell ref="F737:F741"/>
    <mergeCell ref="E742:E746"/>
    <mergeCell ref="F742:F746"/>
    <mergeCell ref="E747:E751"/>
    <mergeCell ref="F747:F751"/>
    <mergeCell ref="E752:E756"/>
    <mergeCell ref="F752:F756"/>
    <mergeCell ref="E757:E761"/>
    <mergeCell ref="F757:F761"/>
    <mergeCell ref="E762:E766"/>
    <mergeCell ref="F762:F766"/>
    <mergeCell ref="E767:E771"/>
    <mergeCell ref="F767:F771"/>
    <mergeCell ref="E772:E776"/>
    <mergeCell ref="F772:F776"/>
    <mergeCell ref="E777:E781"/>
    <mergeCell ref="F777:F781"/>
    <mergeCell ref="E782:E786"/>
    <mergeCell ref="F782:F786"/>
    <mergeCell ref="E787:E791"/>
    <mergeCell ref="F787:F791"/>
    <mergeCell ref="E792:E796"/>
    <mergeCell ref="F792:F796"/>
    <mergeCell ref="E797:E801"/>
    <mergeCell ref="F797:F801"/>
    <mergeCell ref="E802:E806"/>
    <mergeCell ref="F802:F806"/>
    <mergeCell ref="E807:E811"/>
    <mergeCell ref="F807:F811"/>
    <mergeCell ref="E812:E816"/>
    <mergeCell ref="F812:F816"/>
    <mergeCell ref="E817:E821"/>
    <mergeCell ref="F817:F821"/>
    <mergeCell ref="E822:E826"/>
    <mergeCell ref="F822:F826"/>
    <mergeCell ref="E827:E831"/>
    <mergeCell ref="F827:F831"/>
    <mergeCell ref="E832:E836"/>
    <mergeCell ref="F832:F836"/>
    <mergeCell ref="E837:E841"/>
    <mergeCell ref="F837:F841"/>
    <mergeCell ref="E842:E846"/>
    <mergeCell ref="F842:F846"/>
    <mergeCell ref="E847:E851"/>
    <mergeCell ref="F847:F851"/>
    <mergeCell ref="E852:E856"/>
    <mergeCell ref="F852:F856"/>
    <mergeCell ref="E857:E861"/>
    <mergeCell ref="F857:F861"/>
    <mergeCell ref="E862:E866"/>
    <mergeCell ref="F862:F866"/>
    <mergeCell ref="E867:E871"/>
    <mergeCell ref="F867:F871"/>
    <mergeCell ref="E872:E876"/>
    <mergeCell ref="F872:F876"/>
    <mergeCell ref="E877:E881"/>
    <mergeCell ref="F877:F881"/>
    <mergeCell ref="E882:E886"/>
    <mergeCell ref="F882:F886"/>
    <mergeCell ref="E887:E891"/>
    <mergeCell ref="F887:F891"/>
    <mergeCell ref="E892:E896"/>
    <mergeCell ref="F892:F896"/>
    <mergeCell ref="E897:E901"/>
    <mergeCell ref="F897:F901"/>
    <mergeCell ref="E902:E906"/>
    <mergeCell ref="F902:F906"/>
    <mergeCell ref="E907:E911"/>
    <mergeCell ref="F907:F911"/>
    <mergeCell ref="E912:E916"/>
    <mergeCell ref="F912:F916"/>
    <mergeCell ref="E917:E921"/>
    <mergeCell ref="F917:F921"/>
    <mergeCell ref="E922:E926"/>
    <mergeCell ref="F922:F926"/>
    <mergeCell ref="E927:E931"/>
    <mergeCell ref="F927:F931"/>
    <mergeCell ref="E932:E936"/>
    <mergeCell ref="F932:F936"/>
    <mergeCell ref="E962:E966"/>
    <mergeCell ref="F962:F966"/>
    <mergeCell ref="B967:B971"/>
    <mergeCell ref="C967:C971"/>
    <mergeCell ref="E967:E971"/>
    <mergeCell ref="F967:F971"/>
    <mergeCell ref="B972:B976"/>
    <mergeCell ref="C972:C976"/>
    <mergeCell ref="E972:E976"/>
    <mergeCell ref="F972:F976"/>
    <mergeCell ref="E937:E941"/>
    <mergeCell ref="F937:F941"/>
    <mergeCell ref="E942:E946"/>
    <mergeCell ref="F942:F946"/>
    <mergeCell ref="E947:E951"/>
    <mergeCell ref="F947:F951"/>
    <mergeCell ref="E952:E956"/>
    <mergeCell ref="F952:F956"/>
    <mergeCell ref="E957:E961"/>
    <mergeCell ref="F957:F961"/>
    <mergeCell ref="E1002:E1006"/>
    <mergeCell ref="F1002:F1006"/>
    <mergeCell ref="E1007:E1011"/>
    <mergeCell ref="F1007:F1011"/>
    <mergeCell ref="E1012:E1016"/>
    <mergeCell ref="F1012:F1016"/>
    <mergeCell ref="E987:E1001"/>
    <mergeCell ref="F987:F1001"/>
    <mergeCell ref="E977:E981"/>
    <mergeCell ref="F977:F981"/>
    <mergeCell ref="E982:E986"/>
    <mergeCell ref="F982:F986"/>
  </mergeCells>
  <phoneticPr fontId="1" type="noConversion"/>
  <conditionalFormatting sqref="M7:M51">
    <cfRule type="expression" dxfId="389" priority="227">
      <formula>M7&lt;&gt;SUM(S7:X7)</formula>
    </cfRule>
    <cfRule type="expression" dxfId="388" priority="226">
      <formula>M7&lt;&gt;SUM(N7:R7)</formula>
    </cfRule>
  </conditionalFormatting>
  <conditionalFormatting sqref="M7:M86">
    <cfRule type="expression" dxfId="387" priority="221">
      <formula>M7&lt;&gt;SUM(Y7:Z7)</formula>
    </cfRule>
    <cfRule type="expression" dxfId="386" priority="222">
      <formula>M7&lt;&gt;SUM(N7:R7)</formula>
    </cfRule>
  </conditionalFormatting>
  <conditionalFormatting sqref="M52:M86">
    <cfRule type="expression" dxfId="385" priority="223">
      <formula>M52&lt;&gt;SUM(S52:X52)</formula>
    </cfRule>
  </conditionalFormatting>
  <conditionalFormatting sqref="M87:M391">
    <cfRule type="expression" dxfId="384" priority="186">
      <formula>M87&lt;&gt;SUM(S87:X87)</formula>
    </cfRule>
    <cfRule type="expression" dxfId="383" priority="184">
      <formula>M87&lt;&gt;SUM(N87:R87)</formula>
    </cfRule>
    <cfRule type="expression" dxfId="382" priority="183">
      <formula>M87&lt;&gt;SUM(Y87:Z87)</formula>
    </cfRule>
  </conditionalFormatting>
  <conditionalFormatting sqref="M392:M406">
    <cfRule type="expression" dxfId="381" priority="182">
      <formula>M392&lt;&gt;SUM(S392:X392)</formula>
    </cfRule>
    <cfRule type="expression" dxfId="380" priority="180">
      <formula>M392&lt;&gt;SUM(N392:R392)</formula>
    </cfRule>
    <cfRule type="expression" dxfId="379" priority="179">
      <formula>M392&lt;&gt;SUM(Y392:Z392)</formula>
    </cfRule>
  </conditionalFormatting>
  <conditionalFormatting sqref="M407:M1016">
    <cfRule type="expression" dxfId="378" priority="2">
      <formula>M407&lt;&gt;SUM(N407:R407)</formula>
    </cfRule>
    <cfRule type="expression" dxfId="377" priority="4">
      <formula>M407&lt;&gt;SUM(S407:X407)</formula>
    </cfRule>
    <cfRule type="expression" dxfId="376" priority="1">
      <formula>M407&lt;&gt;SUM(Y407:Z407)</formula>
    </cfRule>
  </conditionalFormatting>
  <conditionalFormatting sqref="N407">
    <cfRule type="expression" dxfId="375" priority="175">
      <formula>SUM(N407:Q407)&lt;&gt;M407</formula>
    </cfRule>
  </conditionalFormatting>
  <conditionalFormatting sqref="O407">
    <cfRule type="expression" dxfId="374" priority="170">
      <formula>SUM(N407:Q407)&lt;&gt;M407</formula>
    </cfRule>
  </conditionalFormatting>
  <conditionalFormatting sqref="P407">
    <cfRule type="expression" dxfId="373" priority="169">
      <formula>SUM(N407:Q407)&lt;&gt;M407</formula>
    </cfRule>
  </conditionalFormatting>
  <conditionalFormatting sqref="P438 P441">
    <cfRule type="expression" dxfId="372" priority="96">
      <formula>SUM(O438:R438)&lt;&gt;N438</formula>
    </cfRule>
  </conditionalFormatting>
  <conditionalFormatting sqref="Q407">
    <cfRule type="expression" dxfId="371" priority="168">
      <formula>SUM(N407:Q407)&lt;&gt;M407</formula>
    </cfRule>
  </conditionalFormatting>
  <conditionalFormatting sqref="R407">
    <cfRule type="expression" dxfId="370" priority="167">
      <formula>SUM(S407:X407)&lt;&gt;M407</formula>
    </cfRule>
  </conditionalFormatting>
  <conditionalFormatting sqref="R438">
    <cfRule type="expression" dxfId="369" priority="97">
      <formula>SUM(O438:R438)&lt;&gt;N438</formula>
    </cfRule>
  </conditionalFormatting>
  <conditionalFormatting sqref="R794">
    <cfRule type="expression" dxfId="368" priority="24">
      <formula>SUM(O794:R794)&lt;&gt;N794</formula>
    </cfRule>
  </conditionalFormatting>
  <conditionalFormatting sqref="S407">
    <cfRule type="expression" dxfId="367" priority="166">
      <formula>SUM(S407:X407)&lt;&gt;M407</formula>
    </cfRule>
  </conditionalFormatting>
  <conditionalFormatting sqref="S438">
    <cfRule type="expression" dxfId="366" priority="95">
      <formula>SUM(S438:V438)&lt;&gt;N438</formula>
    </cfRule>
  </conditionalFormatting>
  <conditionalFormatting sqref="S443">
    <cfRule type="expression" dxfId="365" priority="89">
      <formula>SUM(S443:V443)&lt;&gt;N443</formula>
    </cfRule>
  </conditionalFormatting>
  <conditionalFormatting sqref="S794">
    <cfRule type="expression" dxfId="364" priority="23">
      <formula>SUM(S794:V794)&lt;&gt;N794</formula>
    </cfRule>
  </conditionalFormatting>
  <conditionalFormatting sqref="T407">
    <cfRule type="expression" dxfId="363" priority="165">
      <formula>SUM(S407:X407)&lt;&gt;M407</formula>
    </cfRule>
  </conditionalFormatting>
  <conditionalFormatting sqref="T794">
    <cfRule type="expression" dxfId="362" priority="22">
      <formula>SUM(S794:V794)&lt;&gt;N794</formula>
    </cfRule>
  </conditionalFormatting>
  <conditionalFormatting sqref="U407">
    <cfRule type="expression" dxfId="361" priority="164">
      <formula>SUM(S407:X407)&lt;&gt;M407</formula>
    </cfRule>
  </conditionalFormatting>
  <conditionalFormatting sqref="V407">
    <cfRule type="expression" dxfId="360" priority="174">
      <formula>SUM(Y407:Z407)&lt;&gt;M407</formula>
    </cfRule>
  </conditionalFormatting>
  <conditionalFormatting sqref="V438">
    <cfRule type="expression" dxfId="359" priority="94">
      <formula>SUM(U438:X438)&lt;&gt;P438</formula>
    </cfRule>
  </conditionalFormatting>
  <conditionalFormatting sqref="V443 V446">
    <cfRule type="expression" dxfId="358" priority="88">
      <formula>SUM(U443:X443)&lt;&gt;P443</formula>
    </cfRule>
  </conditionalFormatting>
  <conditionalFormatting sqref="W407">
    <cfRule type="expression" dxfId="357" priority="171">
      <formula>SUM(Y407,Z407)&lt;&gt;M407</formula>
    </cfRule>
  </conditionalFormatting>
  <conditionalFormatting sqref="W438">
    <cfRule type="expression" dxfId="356" priority="91">
      <formula>SUM(U438:X438)&lt;&gt;P438</formula>
    </cfRule>
  </conditionalFormatting>
  <conditionalFormatting sqref="X438">
    <cfRule type="expression" dxfId="355" priority="90">
      <formula>SUM(U438:X438)&lt;&gt;P438</formula>
    </cfRule>
  </conditionalFormatting>
  <conditionalFormatting sqref="Y794">
    <cfRule type="expression" dxfId="354" priority="21">
      <formula>SUM(Y794:Z794)&lt;&gt;P794</formula>
    </cfRule>
  </conditionalFormatting>
  <conditionalFormatting sqref="Z794">
    <cfRule type="expression" dxfId="353" priority="20">
      <formula>SUM(Y794,Z794)&lt;&gt;P794</formula>
    </cfRule>
  </conditionalFormatting>
  <dataValidations count="7">
    <dataValidation type="whole" allowBlank="1" showInputMessage="1" showErrorMessage="1" sqref="AN147:AP147 AN97:AP97 AN92:AP92 AN87:AP87 AN132:AP132 AN142:AP142 AN152:AP152 AN157:AP157 AN122:AP122 AN507:AP507 AN512:AP512 AN627:AP627 AN622:AP622 AN802:AP802 AN797:AP797 AN807:AP807 AN812:AP812 AN817:AP817 AN822:AP822 AN827:AP827 AN867:AP867 AN957:AP957 AN962:AP962 AN967:AP967 AN972:AP972 AN977:AP977 AN982:AP982 AN202:AP202 AN207:AP207 AN182:AP182 AN212:AP212 AN222:AP222 AN137:AP137 AN232:AP232 AN227:AP227 AN237:AP237 AN247:AP247 AN252:AP252 AN242:AP242 AN292:AP292 AN287:AP287 AN172:AP172 AN117:AP117 AN187:AP187 AN192:AP192 AN197:AP197 AN272:AP272 AN257:AP257 AN262:AP262 AN277:AP277 AN297:AP297 AN302:AP302 AN332:AP332 AN337:AP337 AN342:AP342 AN347:AP347 AN352:AP352 AN357:AP357 AN377:AP377 AN382:AP382 AN387:AP387 AN372:AP372 AN127:AP127 AN312:AP312 AN307:AP307 AN317:AP317 AN322:AP322 AN327:AP327 AN367:AP367 AN362:AP362 AN412:AP412 AN417:AP417 AN422:AP422 AN427:AP427 AN432:AP432 AN407:AP407 AN162:AP162 AN437:AP437 AN447:AP447 AN452:AP452 AN457:AP457 AN462:AP462 AN467:AP467 AN442:AP442 AN477:AP477 AN472:AP472 AN482:AP482 AN487:AP487 AN492:AP492 AN502:AP502 AN497:AP497 AN267:AP267 AN282:AP282 AN542:AP542 AN547:AP547 AN552:AP552 AN557:AP557 AN562:AP562 AN572:AP572 AN577:AP577 AN567:AP567 AN517:AP517 AN522:AP522 AN527:AP527 AN532:AP532 AN537:AP537 AN587:AP587 AN592:AP592 AN597:AP597 AN602:AP602 AN607:AP607 AN612:AP612 AN617:AP617 AN582:AP582 AN662:AP662 AN667:AP667 AN672:AP672 AN677:AP677 AN682:AP682 AN637:AP637 AN642:AP642 AN647:AP647 AN652:AP652 AN657:AP657 AN692:AP692 AN687:AP687 AN697:AP697 AN702:AP702 AN707:AP707 AN757:AP757 AN737:AP737 AN742:AP742 AN747:AP747 AN752:AP752 AN762:AP762 AN632:AP632 AN717:AP717 AN712:AP712 AN722:AP722 AN727:AP727 AN732:AP732 AN772:AP772 AN767:AP767 AN777:AP777 AN782:AP782 AN787:AP787 AP792 AN832:AP832 AN837:AP837 AN842:AP842 AN847:AP847 AN852:AP852 AN107:AP107 AN102:AP102 AN112:AP112 AN177:AP177 AN167:AP167 AN862:AP862 AN857:AP857 AN872:AP872 AN877:AP877 AN882:AP882 AN887:AP887 AN892:AP892 AN897:AP897 AN902:AP902 AN907:AP907 AN912:AP912 AN917:AP917 AN922:AP922 AN927:AP927 AN932:AP932 AN937:AP937 AN942:AP942 AN947:AP947 AN952:AP952 AN987:AP987 AN992:AP992 AN997:AP997 AN1002:AP1002 AN1007:AP1007 AN1012:AP1012 AN217:AP217" xr:uid="{00000000-0002-0000-0100-000000000000}">
      <formula1>0</formula1>
      <formula2>100000000</formula2>
    </dataValidation>
    <dataValidation type="whole" allowBlank="1" showInputMessage="1" showErrorMessage="1" sqref="AQ376:AU376 AQ96:AU96 AQ101:AU101 AQ10:AU10 AQ181:AU181 AQ171:AU171 AQ151:AU151 AQ146:AU146 AQ156:AU156 AQ161:AU161 AQ126:AU126 AQ441:AU441 AQ800:AU801 AQ806:AU806 AQ811:AU811 AQ816:AU816 AQ821:AU821 AQ826:AU826 AQ981:AU981 AQ831:AU831 AQ871:AU871 AQ961:AU961 AQ966:AU966 AQ971:AU971 AQ976:AU976 AQ866:AU866 AQ986:AU986 AQ211:AU211 AQ186:AU186 AQ1016:AU1016 AQ226:AU226 AQ141:AU141 AQ136:AU136 AQ231:AU231 AQ236:AU236 AQ251:AU251 AQ256:AU256 AQ241:AU241 AQ246:AU246 AQ271:AU271 AQ291:AU291 AQ296:AU296 AQ121:AU121 AQ191:AU191 AQ196:AU196 AQ201:AU201 AQ206:AU206 AQ261:AU261 AQ276:AU276 AQ266:AU266 AQ281:AU281 AQ301:AU301 AQ306:AU306 AQ336:AU336 AQ341:AU341 AQ346:AU346 AQ351:AU351 AQ356:AU356 AQ361:AU361 AQ381:AU381 AQ386:AU386 AQ391:AU391 AQ91:AU91 AQ395:AU395 AQ166:AU166 AQ131:AU131 AQ176:AU176 AQ311:AU311 AQ316:AU316 AQ321:AU321 AQ326:AU326 AQ331:AU331 AQ366:AU366 AQ371:AU371 AQ410:AU411 AQ416:AU416 AQ421:AU421 AQ426:AU426 AQ431:AU431 AQ436:AU436 AQ451:AU451 AQ456:AU456 AQ461:AU461 AQ466:AU466 AQ471:AU471 AQ476:AU476 AQ481:AU481 AQ446:AU446 AQ486:AU486 AQ491:AU491 AS495 AQ505:AU506 AQ496:AR496 AT496:AU496 AQ501:AU501 AQ286:AU286 AQ285:AT285 AQ546:AU546 AQ551:AU551 AQ556:AU556 AQ561:AU561 AQ566:AU566 AQ576:AU576 AQ581:AU581 AQ571:AU571 AQ516:AU516 AQ521:AU521 AQ526:AU526 AQ531:AU531 AQ536:AU536 AQ541:AU541 AQ586:AU586 AQ591:AU591 AQ596:AU596 AQ601:AU601 AQ606:AU606 AQ611:AU611 AQ616:AU616 AQ621:AU621 AQ666:AU666 AQ670:AU671 AQ676:AU676 AQ681:AU681 AQ686:AU686 AQ641:AU641 AQ646:AU646 AQ651:AU651 AQ656:AU656 AQ661:AU661 AQ691:AU691 AQ696:AU696 AQ701:AU701 AQ706:AU706 AQ711:AU711 AQ761:AU761 AQ741:AU741 AQ746:AU746 AQ751:AU751 AQ756:AU756 AQ766:AU766 AQ791:AU791 AQ511:AU511 AQ626:AU626 AQ630:AU631 AQ636:AU636 AQ716:AU716 AQ721:AU721 AQ726:AU726 AQ731:AU731 AQ736:AU736 AQ771:AU771 AQ776:AU776 AQ781:AU781 AQ786:AU786 AQ796:AU796 AQ836:AU836 AQ841:AU841 AQ846:AU846 AQ851:AU851 AQ856:AU856 AQ820:AS820 AQ106:AU106 AQ111:AU111 AQ116:AU116 AQ861:AU861 AQ876:AU876 AQ881:AU881 AQ886:AU886 AQ891:AU891 AQ896:AU896 AQ901:AU901 AQ906:AU906 AQ911:AU911 AQ916:AU916 AQ921:AU921 AQ926:AU926 AQ931:AU931 AQ936:AU936 AQ941:AU941 AQ946:AU946 AQ951:AU951 AQ956:AU956 AQ991:AU991 AQ996:AU996 AQ1001:AU1001 AQ1006:AU1006 AQ1011:AU1011 AQ216:AU216 AQ221:AU221" xr:uid="{00000000-0002-0000-0100-000001000000}">
      <formula1>0</formula1>
      <formula2>1000000000</formula2>
    </dataValidation>
    <dataValidation type="list" allowBlank="1" sqref="C437:C440 C442:C445 C712:C715 C717:C720 C722:C725 C727:C730 C732:C735 C767:C770 C772:C775 C777:C780 C782:C785 C792:C795 C607:C610 C612:C615 C617:C620 C72 C67 C57:C60 C737:C740 C742:C745 C747:C750 C752:C755 C762:C765 C787:C790 C7 C22 C62 C52 C47 C42 C37 C32 C27 C12 C17 C82 C77 C87:C90 C92:C95 C97:C100 C187:C190 C192:C195 C167 C182:C185 C212:C215 C132 C127:C130 C172:C175 C117:C120 C247:C250 C252:C255 C227 C272:C275 C262:C265 C257:C260 C287:C290 C292:C295 C297:C300 C302:C305 C847:C850 C857 C982:C985 C377:C380 C382:C385 C387:C390 C392:C395 C397:C400 C402:C405 C332:C335 C337:C340 C342:C345 C347:C350 C352:C355 C357:C360 C122:C125 C162:C165 C277:C280 C307:C310 B312:C315 C317:C320 C322:C325 C327:C330 C432:C435 C407:C410 C412:C415 C417 C422 C427 C492:C495 C497:C500 C502:C505 C282:C285 C267:C270 C467:C470 C472:C475 C477:C480 C482:C485 C487:C490 C517:C520 C507:C510 C512:C515 C852:C855 C587:C590 C592:C595 C597:C600 C602:C605 C622 C447:C450 C452:C455 C457:C460 C462:C465 C582:C585 C687:C690 C692:C695 C697:C700 C702:C705 C707:C710 C757:C760 C102:C105 C107:C110 C112:C115 C177:C180 C222:C225 C147:C150 C197 C142:C145 C152:C155 C157:C160 C797:C800 C802:C805 C807:C810 C812:C815 C817:C820 C822:C825 C827:C830 C832:C835 C837:C840 C842:C845 C362" xr:uid="{00000000-0002-0000-0100-000002000000}">
      <formula1>INDIRECT("Таблица1[ЄДРПОУ]")</formula1>
    </dataValidation>
    <dataValidation type="decimal" allowBlank="1" showErrorMessage="1" sqref="AN77:AP77 AN82:AP82 AN392:AP392 AN397:AP397 AN402:AP402 AN7:AP7 AN12:AP12 AN17:AP17 AN22:AP22 AN27:AP27 AN32:AP32 AN37:AP37 AN42:AP42 AN47:AP47 AN52:AP52 AN57:AP57 AN62:AP62 AN67:AP67 AN72:AP72" xr:uid="{00000000-0002-0000-0100-000003000000}">
      <formula1>0</formula1>
      <formula2>100000000</formula2>
    </dataValidation>
    <dataValidation type="decimal" allowBlank="1" showErrorMessage="1" sqref="AQ86:AU86 AQ76:AU76 AQ81:AU81 AQ396:AU396 AQ401:AU401 AQ406:AU406 AQ11:AU11 AQ16:AU16 AQ21:AU21 AQ26:AU26 AQ31:AU31 AQ36:AU36 AQ41:AU41 AQ46:AU46 AQ51:AU51 AQ56:AU56 AQ61:AU61 AQ66:AU66 AQ71:AU71" xr:uid="{00000000-0002-0000-0100-000004000000}">
      <formula1>0</formula1>
      <formula2>1000000000</formula2>
    </dataValidation>
    <dataValidation type="list" allowBlank="1" sqref="C682 C672 C662 C657 C647 C637 C652 C677 C1002:C1005 C1007:C1010 C1012:C1015 C987" xr:uid="{00000000-0002-0000-0100-000005000000}">
      <formula1>INDIRECT("Таблица1[ЄДРПОУ]")</formula1>
      <formula2>0</formula2>
    </dataValidation>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642" xr:uid="{00000000-0002-0000-0100-000006000000}">
      <formula1>INDIRECT("Таблица1[ЄДРПУ]")</formula1>
      <formula2>0</formula2>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BF942"/>
  <sheetViews>
    <sheetView topLeftCell="A8" zoomScale="70" zoomScaleNormal="70" workbookViewId="0">
      <selection activeCell="D8" sqref="D8"/>
    </sheetView>
  </sheetViews>
  <sheetFormatPr defaultColWidth="9.140625" defaultRowHeight="15.75" x14ac:dyDescent="0.25"/>
  <cols>
    <col min="1" max="1" width="27.5703125" style="13" bestFit="1" customWidth="1"/>
    <col min="2" max="2" width="45.42578125" style="16" customWidth="1"/>
    <col min="3" max="3" width="20.140625" style="35" customWidth="1"/>
    <col min="4" max="4" width="25" style="1" customWidth="1"/>
    <col min="5" max="5" width="8.42578125" style="1" customWidth="1"/>
    <col min="6" max="6" width="8.28515625" style="1" customWidth="1"/>
    <col min="7" max="7" width="14.28515625" style="2" customWidth="1"/>
    <col min="8" max="8" width="9" style="2" customWidth="1"/>
    <col min="9" max="9" width="6.7109375" style="2" customWidth="1"/>
    <col min="10" max="10" width="8.28515625" style="2" customWidth="1"/>
    <col min="11" max="11" width="7.28515625" style="2" customWidth="1"/>
    <col min="12" max="12" width="6.7109375" style="2" customWidth="1"/>
    <col min="13" max="13" width="8.42578125" style="2" customWidth="1"/>
    <col min="14" max="18" width="6.42578125" style="2" customWidth="1"/>
    <col min="19" max="19" width="7.140625" style="2" customWidth="1"/>
    <col min="20" max="20" width="12.42578125" style="2" bestFit="1" customWidth="1"/>
    <col min="21" max="22" width="7.140625" style="2" customWidth="1"/>
    <col min="23" max="24" width="5.42578125" style="2" customWidth="1"/>
    <col min="25" max="25" width="8.5703125" style="2" customWidth="1"/>
    <col min="26" max="26" width="6.7109375" style="2" customWidth="1"/>
    <col min="27" max="27" width="7" style="2" customWidth="1"/>
    <col min="28" max="28" width="5" style="2" customWidth="1"/>
    <col min="29" max="29" width="6.7109375" style="2" customWidth="1"/>
    <col min="30" max="30" width="5.28515625" style="2" customWidth="1"/>
    <col min="31" max="31" width="6.28515625" style="2" bestFit="1" customWidth="1"/>
    <col min="32" max="32" width="5" style="2" customWidth="1"/>
    <col min="33" max="33" width="9.42578125" style="2" customWidth="1"/>
    <col min="34" max="34" width="10.7109375" style="2" customWidth="1"/>
    <col min="35" max="35" width="13.7109375" style="2" customWidth="1"/>
    <col min="36" max="36" width="17.42578125" style="2" customWidth="1"/>
    <col min="37" max="40" width="10.7109375" style="2" customWidth="1"/>
    <col min="41" max="41" width="9.28515625" style="2" customWidth="1"/>
    <col min="42" max="42" width="10" style="2" customWidth="1"/>
    <col min="43" max="45" width="8" style="2" customWidth="1"/>
    <col min="46" max="46" width="9.42578125" style="2" customWidth="1"/>
    <col min="47" max="47" width="11.7109375" style="2" customWidth="1"/>
    <col min="48" max="48" width="7" style="2" customWidth="1"/>
    <col min="49" max="49" width="6.42578125" style="13" customWidth="1"/>
    <col min="50" max="50" width="7" style="13" customWidth="1"/>
    <col min="51" max="52" width="7.42578125" style="13" customWidth="1"/>
    <col min="53" max="53" width="6.28515625" style="13" customWidth="1"/>
    <col min="54" max="54" width="6.7109375" style="13" customWidth="1"/>
    <col min="55" max="55" width="7.7109375" style="13" customWidth="1"/>
    <col min="56" max="56" width="8.140625" style="13" customWidth="1"/>
    <col min="57" max="57" width="7.42578125" style="13" customWidth="1"/>
    <col min="58" max="58" width="9.140625" style="13" customWidth="1"/>
    <col min="59" max="16384" width="9.140625" style="13"/>
  </cols>
  <sheetData>
    <row r="1" spans="1:57" ht="36.75" customHeight="1" thickBot="1" x14ac:dyDescent="0.3">
      <c r="A1" s="66"/>
      <c r="B1" s="67"/>
      <c r="C1" s="65" t="s">
        <v>680</v>
      </c>
      <c r="D1" s="63"/>
      <c r="E1" s="63"/>
      <c r="F1" s="63"/>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12"/>
      <c r="AJ1" s="12"/>
      <c r="AK1" s="12"/>
      <c r="AL1" s="12"/>
      <c r="AM1" s="12"/>
      <c r="AN1" s="12"/>
      <c r="AO1" s="12"/>
      <c r="AP1" s="12"/>
      <c r="AQ1" s="12"/>
      <c r="AR1" s="12"/>
      <c r="AS1" s="12"/>
      <c r="AT1" s="12"/>
      <c r="AU1" s="12"/>
      <c r="AV1" s="12"/>
    </row>
    <row r="2" spans="1:57" ht="18" thickBot="1" x14ac:dyDescent="0.3">
      <c r="B2" s="11"/>
      <c r="C2" s="31"/>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row>
    <row r="3" spans="1:57" ht="15.75" customHeight="1" thickBot="1" x14ac:dyDescent="0.3">
      <c r="A3" s="1386" t="s">
        <v>484</v>
      </c>
      <c r="B3" s="50"/>
      <c r="C3" s="32"/>
      <c r="D3" s="9"/>
      <c r="E3" s="1366" t="s">
        <v>45</v>
      </c>
      <c r="F3" s="1367"/>
      <c r="G3" s="1368"/>
      <c r="H3" s="1360" t="s">
        <v>38</v>
      </c>
      <c r="I3" s="1361"/>
      <c r="J3" s="1361"/>
      <c r="K3" s="1361"/>
      <c r="L3" s="1362"/>
      <c r="M3" s="1380" t="s">
        <v>43</v>
      </c>
      <c r="N3" s="1381"/>
      <c r="O3" s="1381"/>
      <c r="P3" s="1381"/>
      <c r="Q3" s="1381"/>
      <c r="R3" s="1381"/>
      <c r="S3" s="1381"/>
      <c r="T3" s="1381"/>
      <c r="U3" s="1381"/>
      <c r="V3" s="1381"/>
      <c r="W3" s="1381"/>
      <c r="X3" s="1381"/>
      <c r="Y3" s="1381"/>
      <c r="Z3" s="1381"/>
      <c r="AA3" s="1381"/>
      <c r="AB3" s="1381"/>
      <c r="AC3" s="1381"/>
      <c r="AD3" s="1381"/>
      <c r="AE3" s="1381"/>
      <c r="AF3" s="1381"/>
      <c r="AG3" s="1381"/>
      <c r="AH3" s="1381"/>
      <c r="AI3" s="1381"/>
      <c r="AJ3" s="1381"/>
      <c r="AK3" s="1382"/>
      <c r="AL3" s="1382"/>
      <c r="AM3" s="1382"/>
      <c r="AN3" s="1382"/>
      <c r="AO3" s="1382"/>
      <c r="AP3" s="1382"/>
      <c r="AQ3" s="1382"/>
      <c r="AR3" s="1382"/>
      <c r="AS3" s="1382"/>
      <c r="AT3" s="1382"/>
      <c r="AU3" s="1383"/>
      <c r="AV3" s="1354" t="s">
        <v>44</v>
      </c>
      <c r="AW3" s="1355"/>
      <c r="AX3" s="1355"/>
      <c r="AY3" s="1355"/>
      <c r="AZ3" s="1355"/>
      <c r="BA3" s="1355"/>
      <c r="BB3" s="1355"/>
      <c r="BC3" s="1355"/>
      <c r="BD3" s="1355"/>
      <c r="BE3" s="1356"/>
    </row>
    <row r="4" spans="1:57" ht="28.5" customHeight="1" thickBot="1" x14ac:dyDescent="0.3">
      <c r="A4" s="1387"/>
      <c r="B4" s="51"/>
      <c r="C4" s="33"/>
      <c r="D4" s="10"/>
      <c r="E4" s="1369"/>
      <c r="F4" s="1370"/>
      <c r="G4" s="1371"/>
      <c r="H4" s="1363"/>
      <c r="I4" s="1364"/>
      <c r="J4" s="1364"/>
      <c r="K4" s="1364"/>
      <c r="L4" s="1365"/>
      <c r="M4" s="58"/>
      <c r="N4" s="1361" t="s">
        <v>39</v>
      </c>
      <c r="O4" s="1361"/>
      <c r="P4" s="1372"/>
      <c r="Q4" s="1372"/>
      <c r="R4" s="1373"/>
      <c r="S4" s="1360" t="s">
        <v>40</v>
      </c>
      <c r="T4" s="1374"/>
      <c r="U4" s="1374"/>
      <c r="V4" s="1372"/>
      <c r="W4" s="1372"/>
      <c r="X4" s="1375"/>
      <c r="Y4" s="1376" t="s">
        <v>47</v>
      </c>
      <c r="Z4" s="1377"/>
      <c r="AA4" s="1376" t="s">
        <v>41</v>
      </c>
      <c r="AB4" s="1378"/>
      <c r="AC4" s="1378"/>
      <c r="AD4" s="1378"/>
      <c r="AE4" s="1378"/>
      <c r="AF4" s="1377"/>
      <c r="AG4" s="1360" t="s">
        <v>42</v>
      </c>
      <c r="AH4" s="1379"/>
      <c r="AI4" s="1352" t="s">
        <v>108</v>
      </c>
      <c r="AJ4" s="1353"/>
      <c r="AK4" s="1384" t="s">
        <v>99</v>
      </c>
      <c r="AL4" s="1384"/>
      <c r="AM4" s="1384"/>
      <c r="AN4" s="1384"/>
      <c r="AO4" s="1384"/>
      <c r="AP4" s="1384"/>
      <c r="AQ4" s="1384"/>
      <c r="AR4" s="1384"/>
      <c r="AS4" s="1384"/>
      <c r="AT4" s="1384"/>
      <c r="AU4" s="1385"/>
      <c r="AV4" s="1357"/>
      <c r="AW4" s="1358"/>
      <c r="AX4" s="1358"/>
      <c r="AY4" s="1358"/>
      <c r="AZ4" s="1358"/>
      <c r="BA4" s="1358"/>
      <c r="BB4" s="1358"/>
      <c r="BC4" s="1358"/>
      <c r="BD4" s="1358"/>
      <c r="BE4" s="1359"/>
    </row>
    <row r="5" spans="1:57" ht="177" customHeight="1" x14ac:dyDescent="0.25">
      <c r="A5" s="1388"/>
      <c r="B5" s="52" t="s">
        <v>48</v>
      </c>
      <c r="C5" s="40" t="s">
        <v>96</v>
      </c>
      <c r="D5" s="41" t="s">
        <v>52</v>
      </c>
      <c r="E5" s="5" t="s">
        <v>21</v>
      </c>
      <c r="F5" s="6" t="s">
        <v>23</v>
      </c>
      <c r="G5" s="54" t="s">
        <v>20</v>
      </c>
      <c r="H5" s="55" t="s">
        <v>19</v>
      </c>
      <c r="I5" s="56" t="s">
        <v>33</v>
      </c>
      <c r="J5" s="56" t="s">
        <v>34</v>
      </c>
      <c r="K5" s="56" t="s">
        <v>35</v>
      </c>
      <c r="L5" s="57" t="s">
        <v>36</v>
      </c>
      <c r="M5" s="42" t="s">
        <v>22</v>
      </c>
      <c r="N5" s="44" t="s">
        <v>37</v>
      </c>
      <c r="O5" s="754" t="s">
        <v>677</v>
      </c>
      <c r="P5" s="44" t="s">
        <v>14</v>
      </c>
      <c r="Q5" s="44" t="s">
        <v>18</v>
      </c>
      <c r="R5" s="59" t="s">
        <v>24</v>
      </c>
      <c r="S5" s="60" t="s">
        <v>10</v>
      </c>
      <c r="T5" s="761" t="s">
        <v>678</v>
      </c>
      <c r="U5" s="761" t="s">
        <v>679</v>
      </c>
      <c r="V5" s="43" t="s">
        <v>13</v>
      </c>
      <c r="W5" s="43" t="s">
        <v>11</v>
      </c>
      <c r="X5" s="61" t="s">
        <v>12</v>
      </c>
      <c r="Y5" s="284" t="s">
        <v>0</v>
      </c>
      <c r="Z5" s="285" t="s">
        <v>1</v>
      </c>
      <c r="AA5" s="286" t="s">
        <v>32</v>
      </c>
      <c r="AB5" s="287" t="s">
        <v>2</v>
      </c>
      <c r="AC5" s="287" t="s">
        <v>6</v>
      </c>
      <c r="AD5" s="287" t="s">
        <v>3</v>
      </c>
      <c r="AE5" s="287" t="s">
        <v>4</v>
      </c>
      <c r="AF5" s="292" t="s">
        <v>5</v>
      </c>
      <c r="AG5" s="288" t="s">
        <v>16</v>
      </c>
      <c r="AH5" s="289" t="s">
        <v>17</v>
      </c>
      <c r="AI5" s="290" t="s">
        <v>25</v>
      </c>
      <c r="AJ5" s="291" t="s">
        <v>107</v>
      </c>
      <c r="AK5" s="283" t="s">
        <v>487</v>
      </c>
      <c r="AL5" s="70" t="s">
        <v>488</v>
      </c>
      <c r="AM5" s="71" t="s">
        <v>489</v>
      </c>
      <c r="AN5" s="69" t="s">
        <v>109</v>
      </c>
      <c r="AO5" s="36" t="s">
        <v>101</v>
      </c>
      <c r="AP5" s="37" t="s">
        <v>106</v>
      </c>
      <c r="AQ5" s="38" t="s">
        <v>100</v>
      </c>
      <c r="AR5" s="39" t="s">
        <v>102</v>
      </c>
      <c r="AS5" s="39" t="s">
        <v>103</v>
      </c>
      <c r="AT5" s="36" t="s">
        <v>104</v>
      </c>
      <c r="AU5" s="37" t="s">
        <v>105</v>
      </c>
      <c r="AV5" s="68" t="s">
        <v>46</v>
      </c>
      <c r="AW5" s="45" t="s">
        <v>26</v>
      </c>
      <c r="AX5" s="45" t="s">
        <v>27</v>
      </c>
      <c r="AY5" s="45" t="s">
        <v>28</v>
      </c>
      <c r="AZ5" s="45" t="s">
        <v>7</v>
      </c>
      <c r="BA5" s="45" t="s">
        <v>29</v>
      </c>
      <c r="BB5" s="45" t="s">
        <v>8</v>
      </c>
      <c r="BC5" s="45" t="s">
        <v>30</v>
      </c>
      <c r="BD5" s="45" t="s">
        <v>9</v>
      </c>
      <c r="BE5" s="46" t="s">
        <v>31</v>
      </c>
    </row>
    <row r="6" spans="1:57" s="15" customFormat="1" ht="23.25" customHeight="1" thickBot="1" x14ac:dyDescent="0.3">
      <c r="A6" s="62"/>
      <c r="B6" s="53" t="s">
        <v>49</v>
      </c>
      <c r="C6" s="34" t="s">
        <v>50</v>
      </c>
      <c r="D6" s="8" t="s">
        <v>51</v>
      </c>
      <c r="E6" s="7">
        <v>1</v>
      </c>
      <c r="F6" s="3">
        <v>2</v>
      </c>
      <c r="G6" s="4">
        <v>3</v>
      </c>
      <c r="H6" s="7">
        <v>4</v>
      </c>
      <c r="I6" s="3">
        <v>5</v>
      </c>
      <c r="J6" s="3">
        <v>6</v>
      </c>
      <c r="K6" s="3">
        <v>7</v>
      </c>
      <c r="L6" s="8">
        <v>8</v>
      </c>
      <c r="M6" s="7">
        <v>9</v>
      </c>
      <c r="N6" s="3">
        <v>10</v>
      </c>
      <c r="O6" s="3">
        <v>11</v>
      </c>
      <c r="P6" s="3">
        <v>12</v>
      </c>
      <c r="Q6" s="3">
        <v>13</v>
      </c>
      <c r="R6" s="3">
        <v>14</v>
      </c>
      <c r="S6" s="3">
        <v>15</v>
      </c>
      <c r="T6" s="3">
        <v>16</v>
      </c>
      <c r="U6" s="3">
        <v>17</v>
      </c>
      <c r="V6" s="3">
        <v>18</v>
      </c>
      <c r="W6" s="3">
        <v>19</v>
      </c>
      <c r="X6" s="3">
        <v>20</v>
      </c>
      <c r="Y6" s="3">
        <v>21</v>
      </c>
      <c r="Z6" s="3">
        <v>22</v>
      </c>
      <c r="AA6" s="3">
        <v>23</v>
      </c>
      <c r="AB6" s="3">
        <v>24</v>
      </c>
      <c r="AC6" s="3">
        <v>25</v>
      </c>
      <c r="AD6" s="3">
        <v>26</v>
      </c>
      <c r="AE6" s="3">
        <v>27</v>
      </c>
      <c r="AF6" s="3">
        <v>28</v>
      </c>
      <c r="AG6" s="3">
        <v>29</v>
      </c>
      <c r="AH6" s="3">
        <v>30</v>
      </c>
      <c r="AI6" s="3">
        <v>31</v>
      </c>
      <c r="AJ6" s="3">
        <v>32</v>
      </c>
      <c r="AK6" s="3">
        <v>33</v>
      </c>
      <c r="AL6" s="3">
        <v>34</v>
      </c>
      <c r="AM6" s="3">
        <v>35</v>
      </c>
      <c r="AN6" s="3">
        <v>36</v>
      </c>
      <c r="AO6" s="3">
        <v>37</v>
      </c>
      <c r="AP6" s="3">
        <v>38</v>
      </c>
      <c r="AQ6" s="3">
        <v>39</v>
      </c>
      <c r="AR6" s="3">
        <v>40</v>
      </c>
      <c r="AS6" s="3">
        <v>41</v>
      </c>
      <c r="AT6" s="3">
        <v>42</v>
      </c>
      <c r="AU6" s="3">
        <v>43</v>
      </c>
      <c r="AV6" s="3">
        <v>44</v>
      </c>
      <c r="AW6" s="3">
        <v>45</v>
      </c>
      <c r="AX6" s="3">
        <v>46</v>
      </c>
      <c r="AY6" s="3">
        <v>47</v>
      </c>
      <c r="AZ6" s="3">
        <v>48</v>
      </c>
      <c r="BA6" s="3">
        <v>49</v>
      </c>
      <c r="BB6" s="3">
        <v>50</v>
      </c>
      <c r="BC6" s="3">
        <v>51</v>
      </c>
      <c r="BD6" s="3">
        <v>52</v>
      </c>
      <c r="BE6" s="3">
        <v>53</v>
      </c>
    </row>
    <row r="7" spans="1:57" ht="36.75" customHeight="1" x14ac:dyDescent="0.25">
      <c r="A7" s="1389" t="s">
        <v>492</v>
      </c>
      <c r="B7" s="1565" t="s">
        <v>493</v>
      </c>
      <c r="C7" s="1566" t="s">
        <v>477</v>
      </c>
      <c r="D7" s="1653" t="s">
        <v>485</v>
      </c>
      <c r="E7" s="1337">
        <v>350</v>
      </c>
      <c r="F7" s="1338">
        <f>E7-SUM(M7:M11)</f>
        <v>29</v>
      </c>
      <c r="G7" s="865">
        <f>SUM(M7,AV7)</f>
        <v>71</v>
      </c>
      <c r="H7" s="212">
        <f t="shared" ref="H7:H86" si="0">SUM(I7:L7)</f>
        <v>2</v>
      </c>
      <c r="I7" s="213">
        <v>2</v>
      </c>
      <c r="J7" s="213"/>
      <c r="K7" s="213"/>
      <c r="L7" s="211"/>
      <c r="M7" s="1136">
        <f>IF(AND(SUM(N7:R7)=SUM(Y7:Z7),SUM(S7:X7)=SUM(Y7:Z7)),SUM(N7:R7),"ПЕРЕВІРТЕ ПРАВИЛЬНІСТЬ ДАНИХ")</f>
        <v>71</v>
      </c>
      <c r="N7" s="967"/>
      <c r="O7" s="967"/>
      <c r="P7" s="967">
        <v>6</v>
      </c>
      <c r="Q7" s="967"/>
      <c r="R7" s="968">
        <v>65</v>
      </c>
      <c r="S7" s="969"/>
      <c r="T7" s="967"/>
      <c r="U7" s="967"/>
      <c r="V7" s="970">
        <v>53</v>
      </c>
      <c r="W7" s="967">
        <v>12</v>
      </c>
      <c r="X7" s="968">
        <v>6</v>
      </c>
      <c r="Y7" s="971">
        <v>65</v>
      </c>
      <c r="Z7" s="972">
        <v>6</v>
      </c>
      <c r="AA7" s="973"/>
      <c r="AB7" s="974">
        <v>14</v>
      </c>
      <c r="AC7" s="974">
        <v>14</v>
      </c>
      <c r="AD7" s="974">
        <v>2</v>
      </c>
      <c r="AE7" s="974">
        <v>59</v>
      </c>
      <c r="AF7" s="975"/>
      <c r="AG7" s="973">
        <v>42</v>
      </c>
      <c r="AH7" s="976">
        <v>18</v>
      </c>
      <c r="AI7" s="217">
        <v>10</v>
      </c>
      <c r="AJ7" s="216">
        <f t="shared" ref="AJ7:AJ8" si="1">SUM(AN7:AP7)</f>
        <v>71</v>
      </c>
      <c r="AK7" s="217" t="s">
        <v>97</v>
      </c>
      <c r="AL7" s="213" t="s">
        <v>97</v>
      </c>
      <c r="AM7" s="214" t="s">
        <v>97</v>
      </c>
      <c r="AN7" s="218">
        <v>15</v>
      </c>
      <c r="AO7" s="213">
        <v>55</v>
      </c>
      <c r="AP7" s="214">
        <v>1</v>
      </c>
      <c r="AQ7" s="218" t="s">
        <v>97</v>
      </c>
      <c r="AR7" s="213" t="s">
        <v>97</v>
      </c>
      <c r="AS7" s="213" t="s">
        <v>97</v>
      </c>
      <c r="AT7" s="213" t="s">
        <v>97</v>
      </c>
      <c r="AU7" s="211" t="s">
        <v>97</v>
      </c>
      <c r="AV7" s="219">
        <f t="shared" ref="AV7:AV51" si="2">SUM(AW7:BE7)</f>
        <v>0</v>
      </c>
      <c r="AW7" s="215"/>
      <c r="AX7" s="215"/>
      <c r="AY7" s="215"/>
      <c r="AZ7" s="215"/>
      <c r="BA7" s="215"/>
      <c r="BB7" s="215"/>
      <c r="BC7" s="215"/>
      <c r="BD7" s="215"/>
      <c r="BE7" s="220"/>
    </row>
    <row r="8" spans="1:57" ht="47.25" x14ac:dyDescent="0.25">
      <c r="A8" s="1390"/>
      <c r="B8" s="1567"/>
      <c r="C8" s="1568"/>
      <c r="D8" s="1654" t="s">
        <v>490</v>
      </c>
      <c r="E8" s="1332"/>
      <c r="F8" s="1335"/>
      <c r="G8" s="866">
        <f t="shared" ref="G8:G71" si="3">SUM(M8,AV8)</f>
        <v>0</v>
      </c>
      <c r="H8" s="223">
        <f t="shared" si="0"/>
        <v>0</v>
      </c>
      <c r="I8" s="224"/>
      <c r="J8" s="224"/>
      <c r="K8" s="224"/>
      <c r="L8" s="222"/>
      <c r="M8" s="1137">
        <f t="shared" ref="M8:M86" si="4">IF(AND(SUM(N8:R8)=SUM(Y8:Z8),SUM(S8:X8)=SUM(Y8:Z8)),SUM(N8:R8),"ПЕРЕВІРТЕ ПРАВИЛЬНІСТЬ ДАНИХ")</f>
        <v>0</v>
      </c>
      <c r="N8" s="977"/>
      <c r="O8" s="977"/>
      <c r="P8" s="977"/>
      <c r="Q8" s="977"/>
      <c r="R8" s="978"/>
      <c r="S8" s="979"/>
      <c r="T8" s="980"/>
      <c r="U8" s="980"/>
      <c r="V8" s="977"/>
      <c r="W8" s="977"/>
      <c r="X8" s="978"/>
      <c r="Y8" s="981"/>
      <c r="Z8" s="982"/>
      <c r="AA8" s="983"/>
      <c r="AB8" s="984"/>
      <c r="AC8" s="984"/>
      <c r="AD8" s="984"/>
      <c r="AE8" s="984"/>
      <c r="AF8" s="985"/>
      <c r="AG8" s="986"/>
      <c r="AH8" s="987"/>
      <c r="AI8" s="234"/>
      <c r="AJ8" s="233">
        <f t="shared" si="1"/>
        <v>0</v>
      </c>
      <c r="AK8" s="234" t="s">
        <v>98</v>
      </c>
      <c r="AL8" s="224" t="s">
        <v>98</v>
      </c>
      <c r="AM8" s="225" t="s">
        <v>98</v>
      </c>
      <c r="AN8" s="232"/>
      <c r="AO8" s="224"/>
      <c r="AP8" s="225"/>
      <c r="AQ8" s="232" t="s">
        <v>97</v>
      </c>
      <c r="AR8" s="224" t="s">
        <v>97</v>
      </c>
      <c r="AS8" s="224" t="s">
        <v>97</v>
      </c>
      <c r="AT8" s="224" t="s">
        <v>97</v>
      </c>
      <c r="AU8" s="222" t="s">
        <v>97</v>
      </c>
      <c r="AV8" s="868">
        <f t="shared" si="2"/>
        <v>0</v>
      </c>
      <c r="AW8" s="228"/>
      <c r="AX8" s="228"/>
      <c r="AY8" s="228"/>
      <c r="AZ8" s="228"/>
      <c r="BA8" s="228"/>
      <c r="BB8" s="228"/>
      <c r="BC8" s="228"/>
      <c r="BD8" s="228"/>
      <c r="BE8" s="867"/>
    </row>
    <row r="9" spans="1:57" ht="31.5" x14ac:dyDescent="0.25">
      <c r="A9" s="1390"/>
      <c r="B9" s="1567"/>
      <c r="C9" s="1568"/>
      <c r="D9" s="1654" t="s">
        <v>486</v>
      </c>
      <c r="E9" s="1332"/>
      <c r="F9" s="1335"/>
      <c r="G9" s="866">
        <f t="shared" si="3"/>
        <v>4</v>
      </c>
      <c r="H9" s="223">
        <f t="shared" si="0"/>
        <v>1</v>
      </c>
      <c r="I9" s="224">
        <v>1</v>
      </c>
      <c r="J9" s="224"/>
      <c r="K9" s="224"/>
      <c r="L9" s="222"/>
      <c r="M9" s="1137">
        <f t="shared" si="4"/>
        <v>4</v>
      </c>
      <c r="N9" s="977"/>
      <c r="O9" s="977">
        <v>4</v>
      </c>
      <c r="P9" s="977"/>
      <c r="Q9" s="988"/>
      <c r="R9" s="978"/>
      <c r="S9" s="979"/>
      <c r="T9" s="977"/>
      <c r="U9" s="977">
        <v>4</v>
      </c>
      <c r="V9" s="977"/>
      <c r="W9" s="977"/>
      <c r="X9" s="978"/>
      <c r="Y9" s="981">
        <v>3</v>
      </c>
      <c r="Z9" s="982">
        <v>1</v>
      </c>
      <c r="AA9" s="983"/>
      <c r="AB9" s="984"/>
      <c r="AC9" s="984"/>
      <c r="AD9" s="984"/>
      <c r="AE9" s="984">
        <v>4</v>
      </c>
      <c r="AF9" s="985"/>
      <c r="AG9" s="986">
        <v>40</v>
      </c>
      <c r="AH9" s="987">
        <v>15</v>
      </c>
      <c r="AI9" s="234">
        <v>80</v>
      </c>
      <c r="AJ9" s="233">
        <f>SUM(AK9:AM9)</f>
        <v>4</v>
      </c>
      <c r="AK9" s="234">
        <v>2</v>
      </c>
      <c r="AL9" s="224">
        <v>2</v>
      </c>
      <c r="AM9" s="225"/>
      <c r="AN9" s="232" t="s">
        <v>97</v>
      </c>
      <c r="AO9" s="224" t="s">
        <v>97</v>
      </c>
      <c r="AP9" s="225" t="s">
        <v>97</v>
      </c>
      <c r="AQ9" s="232" t="s">
        <v>97</v>
      </c>
      <c r="AR9" s="224" t="s">
        <v>97</v>
      </c>
      <c r="AS9" s="224" t="s">
        <v>97</v>
      </c>
      <c r="AT9" s="224" t="s">
        <v>97</v>
      </c>
      <c r="AU9" s="222" t="s">
        <v>97</v>
      </c>
      <c r="AV9" s="868">
        <f t="shared" si="2"/>
        <v>0</v>
      </c>
      <c r="AW9" s="228"/>
      <c r="AX9" s="228"/>
      <c r="AY9" s="228"/>
      <c r="AZ9" s="228"/>
      <c r="BA9" s="228"/>
      <c r="BB9" s="228"/>
      <c r="BC9" s="228"/>
      <c r="BD9" s="228"/>
      <c r="BE9" s="867"/>
    </row>
    <row r="10" spans="1:57" ht="31.5" x14ac:dyDescent="0.25">
      <c r="A10" s="1390"/>
      <c r="B10" s="1567"/>
      <c r="C10" s="1568"/>
      <c r="D10" s="1654" t="s">
        <v>15</v>
      </c>
      <c r="E10" s="1332"/>
      <c r="F10" s="1335"/>
      <c r="G10" s="866">
        <f t="shared" si="3"/>
        <v>254</v>
      </c>
      <c r="H10" s="223">
        <f t="shared" si="0"/>
        <v>5</v>
      </c>
      <c r="I10" s="224">
        <v>3</v>
      </c>
      <c r="J10" s="224"/>
      <c r="K10" s="224">
        <v>2</v>
      </c>
      <c r="L10" s="222"/>
      <c r="M10" s="1137">
        <f t="shared" si="4"/>
        <v>246</v>
      </c>
      <c r="N10" s="977"/>
      <c r="O10" s="977"/>
      <c r="P10" s="977"/>
      <c r="Q10" s="977"/>
      <c r="R10" s="978">
        <v>246</v>
      </c>
      <c r="S10" s="979"/>
      <c r="T10" s="977"/>
      <c r="U10" s="977"/>
      <c r="V10" s="977">
        <v>204</v>
      </c>
      <c r="W10" s="977">
        <v>42</v>
      </c>
      <c r="X10" s="978"/>
      <c r="Y10" s="981">
        <v>220</v>
      </c>
      <c r="Z10" s="982">
        <v>26</v>
      </c>
      <c r="AA10" s="983"/>
      <c r="AB10" s="984">
        <v>35</v>
      </c>
      <c r="AC10" s="984">
        <v>34</v>
      </c>
      <c r="AD10" s="984">
        <v>9</v>
      </c>
      <c r="AE10" s="984">
        <v>180</v>
      </c>
      <c r="AF10" s="985"/>
      <c r="AG10" s="986">
        <v>40</v>
      </c>
      <c r="AH10" s="987">
        <v>18</v>
      </c>
      <c r="AI10" s="234">
        <v>90</v>
      </c>
      <c r="AJ10" s="233">
        <f t="shared" ref="AJ10:AJ11" si="5">SUM(AQ10:AU10)</f>
        <v>246</v>
      </c>
      <c r="AK10" s="234" t="s">
        <v>98</v>
      </c>
      <c r="AL10" s="224" t="s">
        <v>98</v>
      </c>
      <c r="AM10" s="225" t="s">
        <v>98</v>
      </c>
      <c r="AN10" s="232" t="s">
        <v>97</v>
      </c>
      <c r="AO10" s="224" t="s">
        <v>97</v>
      </c>
      <c r="AP10" s="225" t="s">
        <v>97</v>
      </c>
      <c r="AQ10" s="357">
        <v>15</v>
      </c>
      <c r="AR10" s="338">
        <v>65</v>
      </c>
      <c r="AS10" s="338">
        <v>127</v>
      </c>
      <c r="AT10" s="338">
        <v>35</v>
      </c>
      <c r="AU10" s="320">
        <v>4</v>
      </c>
      <c r="AV10" s="868">
        <f t="shared" si="2"/>
        <v>8</v>
      </c>
      <c r="AW10" s="228"/>
      <c r="AX10" s="228">
        <v>2</v>
      </c>
      <c r="AY10" s="228">
        <v>1</v>
      </c>
      <c r="AZ10" s="228"/>
      <c r="BA10" s="228"/>
      <c r="BB10" s="228"/>
      <c r="BC10" s="228">
        <v>1</v>
      </c>
      <c r="BD10" s="228">
        <v>2</v>
      </c>
      <c r="BE10" s="867">
        <v>2</v>
      </c>
    </row>
    <row r="11" spans="1:57" ht="37.5" customHeight="1" thickBot="1" x14ac:dyDescent="0.3">
      <c r="A11" s="1390"/>
      <c r="B11" s="1569"/>
      <c r="C11" s="1570"/>
      <c r="D11" s="1655" t="s">
        <v>491</v>
      </c>
      <c r="E11" s="1333"/>
      <c r="F11" s="1336"/>
      <c r="G11" s="869">
        <f t="shared" si="3"/>
        <v>0</v>
      </c>
      <c r="H11" s="238">
        <f t="shared" si="0"/>
        <v>0</v>
      </c>
      <c r="I11" s="239"/>
      <c r="J11" s="239"/>
      <c r="K11" s="239"/>
      <c r="L11" s="237"/>
      <c r="M11" s="1138">
        <f t="shared" si="4"/>
        <v>0</v>
      </c>
      <c r="N11" s="989"/>
      <c r="O11" s="989"/>
      <c r="P11" s="989"/>
      <c r="Q11" s="989"/>
      <c r="R11" s="990"/>
      <c r="S11" s="991"/>
      <c r="T11" s="992"/>
      <c r="U11" s="992"/>
      <c r="V11" s="992"/>
      <c r="W11" s="992"/>
      <c r="X11" s="993"/>
      <c r="Y11" s="994"/>
      <c r="Z11" s="995"/>
      <c r="AA11" s="996"/>
      <c r="AB11" s="997"/>
      <c r="AC11" s="997"/>
      <c r="AD11" s="997"/>
      <c r="AE11" s="997"/>
      <c r="AF11" s="998"/>
      <c r="AG11" s="996"/>
      <c r="AH11" s="999"/>
      <c r="AI11" s="244"/>
      <c r="AJ11" s="246">
        <f t="shared" si="5"/>
        <v>0</v>
      </c>
      <c r="AK11" s="244" t="s">
        <v>97</v>
      </c>
      <c r="AL11" s="239" t="s">
        <v>97</v>
      </c>
      <c r="AM11" s="240" t="s">
        <v>97</v>
      </c>
      <c r="AN11" s="245" t="s">
        <v>97</v>
      </c>
      <c r="AO11" s="239" t="s">
        <v>98</v>
      </c>
      <c r="AP11" s="240" t="s">
        <v>98</v>
      </c>
      <c r="AQ11" s="245"/>
      <c r="AR11" s="239"/>
      <c r="AS11" s="239"/>
      <c r="AT11" s="239"/>
      <c r="AU11" s="237"/>
      <c r="AV11" s="870">
        <f t="shared" si="2"/>
        <v>0</v>
      </c>
      <c r="AW11" s="241"/>
      <c r="AX11" s="241"/>
      <c r="AY11" s="241"/>
      <c r="AZ11" s="241"/>
      <c r="BA11" s="241"/>
      <c r="BB11" s="241"/>
      <c r="BC11" s="241"/>
      <c r="BD11" s="241"/>
      <c r="BE11" s="242"/>
    </row>
    <row r="12" spans="1:57" ht="32.25" thickBot="1" x14ac:dyDescent="0.3">
      <c r="A12" s="1390"/>
      <c r="B12" s="1565" t="s">
        <v>495</v>
      </c>
      <c r="C12" s="1566">
        <v>26285843</v>
      </c>
      <c r="D12" s="1653" t="s">
        <v>485</v>
      </c>
      <c r="E12" s="1337">
        <v>15</v>
      </c>
      <c r="F12" s="1338">
        <f>E12-SUM(M12:M16)</f>
        <v>5</v>
      </c>
      <c r="G12" s="865">
        <f t="shared" si="3"/>
        <v>4</v>
      </c>
      <c r="H12" s="212">
        <f t="shared" si="0"/>
        <v>0</v>
      </c>
      <c r="I12" s="213"/>
      <c r="J12" s="213"/>
      <c r="K12" s="213"/>
      <c r="L12" s="211"/>
      <c r="M12" s="1136">
        <f t="shared" si="4"/>
        <v>4</v>
      </c>
      <c r="N12" s="967"/>
      <c r="O12" s="967"/>
      <c r="P12" s="967"/>
      <c r="Q12" s="967"/>
      <c r="R12" s="1000">
        <v>4</v>
      </c>
      <c r="S12" s="1001"/>
      <c r="T12" s="1001"/>
      <c r="U12" s="1001"/>
      <c r="V12" s="1002">
        <v>4</v>
      </c>
      <c r="W12" s="1002"/>
      <c r="X12" s="982"/>
      <c r="Y12" s="1003">
        <v>3</v>
      </c>
      <c r="Z12" s="982">
        <v>1</v>
      </c>
      <c r="AA12" s="983"/>
      <c r="AB12" s="984">
        <v>2</v>
      </c>
      <c r="AC12" s="984">
        <v>2</v>
      </c>
      <c r="AD12" s="984"/>
      <c r="AE12" s="984">
        <v>2</v>
      </c>
      <c r="AF12" s="985">
        <v>1</v>
      </c>
      <c r="AG12" s="983">
        <v>43</v>
      </c>
      <c r="AH12" s="1004">
        <v>17</v>
      </c>
      <c r="AI12" s="217">
        <v>10</v>
      </c>
      <c r="AJ12" s="216">
        <f t="shared" ref="AJ12:AJ13" si="6">SUM(AN12:AP12)</f>
        <v>4</v>
      </c>
      <c r="AK12" s="217" t="s">
        <v>97</v>
      </c>
      <c r="AL12" s="213" t="s">
        <v>97</v>
      </c>
      <c r="AM12" s="214" t="s">
        <v>97</v>
      </c>
      <c r="AN12" s="218"/>
      <c r="AO12" s="213">
        <v>4</v>
      </c>
      <c r="AP12" s="214"/>
      <c r="AQ12" s="218" t="s">
        <v>97</v>
      </c>
      <c r="AR12" s="213" t="s">
        <v>97</v>
      </c>
      <c r="AS12" s="213" t="s">
        <v>97</v>
      </c>
      <c r="AT12" s="213" t="s">
        <v>97</v>
      </c>
      <c r="AU12" s="214" t="s">
        <v>97</v>
      </c>
      <c r="AV12" s="871">
        <f t="shared" si="2"/>
        <v>0</v>
      </c>
      <c r="AW12" s="227"/>
      <c r="AX12" s="227"/>
      <c r="AY12" s="227"/>
      <c r="AZ12" s="227"/>
      <c r="BA12" s="227"/>
      <c r="BB12" s="227"/>
      <c r="BC12" s="227"/>
      <c r="BD12" s="227"/>
      <c r="BE12" s="229"/>
    </row>
    <row r="13" spans="1:57" ht="48" thickBot="1" x14ac:dyDescent="0.3">
      <c r="A13" s="1390"/>
      <c r="B13" s="1567"/>
      <c r="C13" s="1568"/>
      <c r="D13" s="1654" t="s">
        <v>490</v>
      </c>
      <c r="E13" s="1332"/>
      <c r="F13" s="1335"/>
      <c r="G13" s="866">
        <f t="shared" si="3"/>
        <v>0</v>
      </c>
      <c r="H13" s="223">
        <f t="shared" si="0"/>
        <v>0</v>
      </c>
      <c r="I13" s="224"/>
      <c r="J13" s="224"/>
      <c r="K13" s="224"/>
      <c r="L13" s="222"/>
      <c r="M13" s="1137">
        <f t="shared" si="4"/>
        <v>0</v>
      </c>
      <c r="N13" s="977"/>
      <c r="O13" s="977"/>
      <c r="P13" s="977"/>
      <c r="Q13" s="977"/>
      <c r="R13" s="1005"/>
      <c r="S13" s="1001"/>
      <c r="T13" s="1001"/>
      <c r="U13" s="1001"/>
      <c r="V13" s="1002"/>
      <c r="W13" s="1002"/>
      <c r="X13" s="982"/>
      <c r="Y13" s="1003"/>
      <c r="Z13" s="982"/>
      <c r="AA13" s="983"/>
      <c r="AB13" s="984"/>
      <c r="AC13" s="984"/>
      <c r="AD13" s="984"/>
      <c r="AE13" s="984"/>
      <c r="AF13" s="985"/>
      <c r="AG13" s="986"/>
      <c r="AH13" s="1006"/>
      <c r="AI13" s="234"/>
      <c r="AJ13" s="233">
        <f t="shared" si="6"/>
        <v>0</v>
      </c>
      <c r="AK13" s="234" t="s">
        <v>98</v>
      </c>
      <c r="AL13" s="224" t="s">
        <v>98</v>
      </c>
      <c r="AM13" s="225" t="s">
        <v>98</v>
      </c>
      <c r="AN13" s="232"/>
      <c r="AO13" s="224"/>
      <c r="AP13" s="225"/>
      <c r="AQ13" s="232" t="s">
        <v>97</v>
      </c>
      <c r="AR13" s="224" t="s">
        <v>97</v>
      </c>
      <c r="AS13" s="224" t="s">
        <v>97</v>
      </c>
      <c r="AT13" s="224" t="s">
        <v>97</v>
      </c>
      <c r="AU13" s="225" t="s">
        <v>97</v>
      </c>
      <c r="AV13" s="872">
        <f t="shared" si="2"/>
        <v>0</v>
      </c>
      <c r="AW13" s="227"/>
      <c r="AX13" s="227"/>
      <c r="AY13" s="227"/>
      <c r="AZ13" s="227"/>
      <c r="BA13" s="227"/>
      <c r="BB13" s="227"/>
      <c r="BC13" s="227"/>
      <c r="BD13" s="227"/>
      <c r="BE13" s="229"/>
    </row>
    <row r="14" spans="1:57" ht="32.25" thickBot="1" x14ac:dyDescent="0.3">
      <c r="A14" s="1390"/>
      <c r="B14" s="1567"/>
      <c r="C14" s="1568"/>
      <c r="D14" s="1654" t="s">
        <v>486</v>
      </c>
      <c r="E14" s="1332"/>
      <c r="F14" s="1335"/>
      <c r="G14" s="866">
        <f t="shared" si="3"/>
        <v>0</v>
      </c>
      <c r="H14" s="223">
        <f t="shared" si="0"/>
        <v>0</v>
      </c>
      <c r="I14" s="224"/>
      <c r="J14" s="224"/>
      <c r="K14" s="224"/>
      <c r="L14" s="222"/>
      <c r="M14" s="1137">
        <f t="shared" si="4"/>
        <v>0</v>
      </c>
      <c r="N14" s="977"/>
      <c r="O14" s="977"/>
      <c r="P14" s="977"/>
      <c r="Q14" s="977"/>
      <c r="R14" s="1005"/>
      <c r="S14" s="1001"/>
      <c r="T14" s="1001"/>
      <c r="U14" s="1001"/>
      <c r="V14" s="1002"/>
      <c r="W14" s="1002"/>
      <c r="X14" s="982"/>
      <c r="Y14" s="1003"/>
      <c r="Z14" s="982"/>
      <c r="AA14" s="983"/>
      <c r="AB14" s="984"/>
      <c r="AC14" s="984"/>
      <c r="AD14" s="984"/>
      <c r="AE14" s="984"/>
      <c r="AF14" s="985"/>
      <c r="AG14" s="986"/>
      <c r="AH14" s="1006"/>
      <c r="AI14" s="234"/>
      <c r="AJ14" s="233">
        <f>SUM(AK14:AM14)</f>
        <v>0</v>
      </c>
      <c r="AK14" s="234"/>
      <c r="AL14" s="224"/>
      <c r="AM14" s="225"/>
      <c r="AN14" s="232" t="s">
        <v>97</v>
      </c>
      <c r="AO14" s="224" t="s">
        <v>97</v>
      </c>
      <c r="AP14" s="225" t="s">
        <v>97</v>
      </c>
      <c r="AQ14" s="232" t="s">
        <v>97</v>
      </c>
      <c r="AR14" s="224" t="s">
        <v>97</v>
      </c>
      <c r="AS14" s="224" t="s">
        <v>97</v>
      </c>
      <c r="AT14" s="224" t="s">
        <v>97</v>
      </c>
      <c r="AU14" s="225" t="s">
        <v>97</v>
      </c>
      <c r="AV14" s="872">
        <f t="shared" si="2"/>
        <v>0</v>
      </c>
      <c r="AW14" s="227"/>
      <c r="AX14" s="227"/>
      <c r="AY14" s="227"/>
      <c r="AZ14" s="227"/>
      <c r="BA14" s="227"/>
      <c r="BB14" s="227"/>
      <c r="BC14" s="227"/>
      <c r="BD14" s="227"/>
      <c r="BE14" s="229"/>
    </row>
    <row r="15" spans="1:57" ht="32.25" thickBot="1" x14ac:dyDescent="0.3">
      <c r="A15" s="1390"/>
      <c r="B15" s="1567"/>
      <c r="C15" s="1568"/>
      <c r="D15" s="1654" t="s">
        <v>15</v>
      </c>
      <c r="E15" s="1332"/>
      <c r="F15" s="1335"/>
      <c r="G15" s="866">
        <f t="shared" si="3"/>
        <v>6</v>
      </c>
      <c r="H15" s="223">
        <f t="shared" si="0"/>
        <v>0</v>
      </c>
      <c r="I15" s="224"/>
      <c r="J15" s="224"/>
      <c r="K15" s="224"/>
      <c r="L15" s="222"/>
      <c r="M15" s="1137">
        <f t="shared" si="4"/>
        <v>6</v>
      </c>
      <c r="N15" s="977"/>
      <c r="O15" s="977"/>
      <c r="P15" s="977"/>
      <c r="Q15" s="977"/>
      <c r="R15" s="1005">
        <v>6</v>
      </c>
      <c r="S15" s="1001"/>
      <c r="T15" s="1001"/>
      <c r="U15" s="1001"/>
      <c r="V15" s="1002">
        <v>6</v>
      </c>
      <c r="W15" s="1002"/>
      <c r="X15" s="982"/>
      <c r="Y15" s="1003">
        <v>6</v>
      </c>
      <c r="Z15" s="982"/>
      <c r="AA15" s="983"/>
      <c r="AB15" s="984">
        <v>4</v>
      </c>
      <c r="AC15" s="984">
        <v>4</v>
      </c>
      <c r="AD15" s="984"/>
      <c r="AE15" s="984"/>
      <c r="AF15" s="985"/>
      <c r="AG15" s="986">
        <v>42</v>
      </c>
      <c r="AH15" s="1006">
        <v>21</v>
      </c>
      <c r="AI15" s="234">
        <v>120</v>
      </c>
      <c r="AJ15" s="233">
        <f t="shared" ref="AJ15:AJ16" si="7">SUM(AQ15:AU15)</f>
        <v>6</v>
      </c>
      <c r="AK15" s="234" t="s">
        <v>98</v>
      </c>
      <c r="AL15" s="224" t="s">
        <v>98</v>
      </c>
      <c r="AM15" s="225" t="s">
        <v>98</v>
      </c>
      <c r="AN15" s="232" t="s">
        <v>97</v>
      </c>
      <c r="AO15" s="224" t="s">
        <v>97</v>
      </c>
      <c r="AP15" s="225" t="s">
        <v>97</v>
      </c>
      <c r="AQ15" s="232"/>
      <c r="AR15" s="224"/>
      <c r="AS15" s="224">
        <v>4</v>
      </c>
      <c r="AT15" s="224">
        <v>2</v>
      </c>
      <c r="AU15" s="225"/>
      <c r="AV15" s="872">
        <f t="shared" si="2"/>
        <v>0</v>
      </c>
      <c r="AW15" s="227"/>
      <c r="AX15" s="227"/>
      <c r="AY15" s="227"/>
      <c r="AZ15" s="227"/>
      <c r="BA15" s="227"/>
      <c r="BB15" s="227"/>
      <c r="BC15" s="227"/>
      <c r="BD15" s="227"/>
      <c r="BE15" s="229"/>
    </row>
    <row r="16" spans="1:57" ht="32.25" thickBot="1" x14ac:dyDescent="0.3">
      <c r="A16" s="1390"/>
      <c r="B16" s="1569"/>
      <c r="C16" s="1571"/>
      <c r="D16" s="1655" t="s">
        <v>491</v>
      </c>
      <c r="E16" s="1333"/>
      <c r="F16" s="1336"/>
      <c r="G16" s="869">
        <f t="shared" si="3"/>
        <v>0</v>
      </c>
      <c r="H16" s="238">
        <f t="shared" si="0"/>
        <v>0</v>
      </c>
      <c r="I16" s="239"/>
      <c r="J16" s="239"/>
      <c r="K16" s="239"/>
      <c r="L16" s="237"/>
      <c r="M16" s="1139">
        <f t="shared" si="4"/>
        <v>0</v>
      </c>
      <c r="N16" s="992"/>
      <c r="O16" s="992"/>
      <c r="P16" s="992"/>
      <c r="Q16" s="992"/>
      <c r="R16" s="1007"/>
      <c r="S16" s="1008"/>
      <c r="T16" s="1008"/>
      <c r="U16" s="1008"/>
      <c r="V16" s="977"/>
      <c r="W16" s="977"/>
      <c r="X16" s="1005"/>
      <c r="Y16" s="979"/>
      <c r="Z16" s="1005"/>
      <c r="AA16" s="986"/>
      <c r="AB16" s="980"/>
      <c r="AC16" s="980"/>
      <c r="AD16" s="980"/>
      <c r="AE16" s="980"/>
      <c r="AF16" s="1009"/>
      <c r="AG16" s="1010"/>
      <c r="AH16" s="1011"/>
      <c r="AI16" s="303"/>
      <c r="AJ16" s="243">
        <f t="shared" si="7"/>
        <v>0</v>
      </c>
      <c r="AK16" s="244" t="s">
        <v>97</v>
      </c>
      <c r="AL16" s="239" t="s">
        <v>97</v>
      </c>
      <c r="AM16" s="240" t="s">
        <v>97</v>
      </c>
      <c r="AN16" s="245" t="s">
        <v>97</v>
      </c>
      <c r="AO16" s="239" t="s">
        <v>98</v>
      </c>
      <c r="AP16" s="240" t="s">
        <v>98</v>
      </c>
      <c r="AQ16" s="245"/>
      <c r="AR16" s="239"/>
      <c r="AS16" s="239"/>
      <c r="AT16" s="239"/>
      <c r="AU16" s="240"/>
      <c r="AV16" s="872">
        <f t="shared" si="2"/>
        <v>0</v>
      </c>
      <c r="AW16" s="228"/>
      <c r="AX16" s="228"/>
      <c r="AY16" s="228"/>
      <c r="AZ16" s="228"/>
      <c r="BA16" s="228"/>
      <c r="BB16" s="228"/>
      <c r="BC16" s="228"/>
      <c r="BD16" s="228"/>
      <c r="BE16" s="867"/>
    </row>
    <row r="17" spans="1:57" ht="32.25" thickBot="1" x14ac:dyDescent="0.3">
      <c r="A17" s="1390"/>
      <c r="B17" s="1565" t="s">
        <v>496</v>
      </c>
      <c r="C17" s="1566" t="s">
        <v>478</v>
      </c>
      <c r="D17" s="1653" t="s">
        <v>485</v>
      </c>
      <c r="E17" s="1337"/>
      <c r="F17" s="1338">
        <f>E17-SUM(M17:M21)</f>
        <v>0</v>
      </c>
      <c r="G17" s="865">
        <f t="shared" si="3"/>
        <v>0</v>
      </c>
      <c r="H17" s="212">
        <f t="shared" si="0"/>
        <v>0</v>
      </c>
      <c r="I17" s="213"/>
      <c r="J17" s="213"/>
      <c r="K17" s="213"/>
      <c r="L17" s="211"/>
      <c r="M17" s="1136">
        <f t="shared" si="4"/>
        <v>0</v>
      </c>
      <c r="N17" s="967"/>
      <c r="O17" s="967"/>
      <c r="P17" s="967"/>
      <c r="Q17" s="967"/>
      <c r="R17" s="1000"/>
      <c r="S17" s="1012"/>
      <c r="T17" s="1012"/>
      <c r="U17" s="1012"/>
      <c r="V17" s="967"/>
      <c r="W17" s="967"/>
      <c r="X17" s="1000"/>
      <c r="Y17" s="969"/>
      <c r="Z17" s="1000"/>
      <c r="AA17" s="1013"/>
      <c r="AB17" s="970"/>
      <c r="AC17" s="970"/>
      <c r="AD17" s="970"/>
      <c r="AE17" s="970"/>
      <c r="AF17" s="1014"/>
      <c r="AG17" s="1013"/>
      <c r="AH17" s="1015"/>
      <c r="AI17" s="217"/>
      <c r="AJ17" s="216">
        <f t="shared" ref="AJ17:AJ18" si="8">SUM(AN17:AP17)</f>
        <v>0</v>
      </c>
      <c r="AK17" s="217" t="s">
        <v>97</v>
      </c>
      <c r="AL17" s="213" t="s">
        <v>97</v>
      </c>
      <c r="AM17" s="214" t="s">
        <v>97</v>
      </c>
      <c r="AN17" s="218"/>
      <c r="AO17" s="213"/>
      <c r="AP17" s="214"/>
      <c r="AQ17" s="218" t="s">
        <v>97</v>
      </c>
      <c r="AR17" s="213" t="s">
        <v>97</v>
      </c>
      <c r="AS17" s="213" t="s">
        <v>97</v>
      </c>
      <c r="AT17" s="213" t="s">
        <v>97</v>
      </c>
      <c r="AU17" s="214" t="s">
        <v>97</v>
      </c>
      <c r="AV17" s="219">
        <f t="shared" si="2"/>
        <v>0</v>
      </c>
      <c r="AW17" s="215"/>
      <c r="AX17" s="215"/>
      <c r="AY17" s="215"/>
      <c r="AZ17" s="215"/>
      <c r="BA17" s="215"/>
      <c r="BB17" s="215"/>
      <c r="BC17" s="215"/>
      <c r="BD17" s="215"/>
      <c r="BE17" s="220"/>
    </row>
    <row r="18" spans="1:57" ht="48" thickBot="1" x14ac:dyDescent="0.3">
      <c r="A18" s="1390"/>
      <c r="B18" s="1567"/>
      <c r="C18" s="1568"/>
      <c r="D18" s="1654" t="s">
        <v>490</v>
      </c>
      <c r="E18" s="1332"/>
      <c r="F18" s="1335"/>
      <c r="G18" s="866">
        <f t="shared" si="3"/>
        <v>0</v>
      </c>
      <c r="H18" s="223">
        <f t="shared" si="0"/>
        <v>0</v>
      </c>
      <c r="I18" s="224"/>
      <c r="J18" s="224"/>
      <c r="K18" s="224"/>
      <c r="L18" s="222"/>
      <c r="M18" s="1137">
        <f t="shared" si="4"/>
        <v>0</v>
      </c>
      <c r="N18" s="977"/>
      <c r="O18" s="977"/>
      <c r="P18" s="977"/>
      <c r="Q18" s="977"/>
      <c r="R18" s="1005"/>
      <c r="S18" s="1001"/>
      <c r="T18" s="1001"/>
      <c r="U18" s="1001"/>
      <c r="V18" s="1002"/>
      <c r="W18" s="1002"/>
      <c r="X18" s="982"/>
      <c r="Y18" s="1003"/>
      <c r="Z18" s="982"/>
      <c r="AA18" s="983"/>
      <c r="AB18" s="984"/>
      <c r="AC18" s="984"/>
      <c r="AD18" s="984"/>
      <c r="AE18" s="984"/>
      <c r="AF18" s="985"/>
      <c r="AG18" s="986"/>
      <c r="AH18" s="1006"/>
      <c r="AI18" s="234"/>
      <c r="AJ18" s="233">
        <f t="shared" si="8"/>
        <v>0</v>
      </c>
      <c r="AK18" s="234" t="s">
        <v>98</v>
      </c>
      <c r="AL18" s="224" t="s">
        <v>98</v>
      </c>
      <c r="AM18" s="225" t="s">
        <v>98</v>
      </c>
      <c r="AN18" s="232"/>
      <c r="AO18" s="224"/>
      <c r="AP18" s="225"/>
      <c r="AQ18" s="232" t="s">
        <v>97</v>
      </c>
      <c r="AR18" s="224" t="s">
        <v>97</v>
      </c>
      <c r="AS18" s="224" t="s">
        <v>97</v>
      </c>
      <c r="AT18" s="224" t="s">
        <v>97</v>
      </c>
      <c r="AU18" s="225" t="s">
        <v>97</v>
      </c>
      <c r="AV18" s="219">
        <f t="shared" si="2"/>
        <v>0</v>
      </c>
      <c r="AW18" s="227"/>
      <c r="AX18" s="227"/>
      <c r="AY18" s="227"/>
      <c r="AZ18" s="227"/>
      <c r="BA18" s="227"/>
      <c r="BB18" s="227"/>
      <c r="BC18" s="227"/>
      <c r="BD18" s="227"/>
      <c r="BE18" s="229"/>
    </row>
    <row r="19" spans="1:57" ht="32.25" thickBot="1" x14ac:dyDescent="0.3">
      <c r="A19" s="1390"/>
      <c r="B19" s="1567"/>
      <c r="C19" s="1568"/>
      <c r="D19" s="1654" t="s">
        <v>486</v>
      </c>
      <c r="E19" s="1332"/>
      <c r="F19" s="1335"/>
      <c r="G19" s="866">
        <f t="shared" si="3"/>
        <v>0</v>
      </c>
      <c r="H19" s="223">
        <f t="shared" si="0"/>
        <v>0</v>
      </c>
      <c r="I19" s="224"/>
      <c r="J19" s="224"/>
      <c r="K19" s="224"/>
      <c r="L19" s="222"/>
      <c r="M19" s="1137">
        <f t="shared" si="4"/>
        <v>0</v>
      </c>
      <c r="N19" s="977"/>
      <c r="O19" s="977"/>
      <c r="P19" s="977"/>
      <c r="Q19" s="977"/>
      <c r="R19" s="1005"/>
      <c r="S19" s="1001"/>
      <c r="T19" s="1001"/>
      <c r="U19" s="1001"/>
      <c r="V19" s="1002"/>
      <c r="W19" s="1002"/>
      <c r="X19" s="982"/>
      <c r="Y19" s="1003"/>
      <c r="Z19" s="982"/>
      <c r="AA19" s="983"/>
      <c r="AB19" s="984"/>
      <c r="AC19" s="984"/>
      <c r="AD19" s="984"/>
      <c r="AE19" s="984"/>
      <c r="AF19" s="985"/>
      <c r="AG19" s="986"/>
      <c r="AH19" s="1006"/>
      <c r="AI19" s="234"/>
      <c r="AJ19" s="233">
        <f>SUM(AK19:AM19)</f>
        <v>0</v>
      </c>
      <c r="AK19" s="234"/>
      <c r="AL19" s="224"/>
      <c r="AM19" s="225"/>
      <c r="AN19" s="232" t="s">
        <v>97</v>
      </c>
      <c r="AO19" s="224" t="s">
        <v>97</v>
      </c>
      <c r="AP19" s="225" t="s">
        <v>97</v>
      </c>
      <c r="AQ19" s="232" t="s">
        <v>97</v>
      </c>
      <c r="AR19" s="224" t="s">
        <v>97</v>
      </c>
      <c r="AS19" s="224" t="s">
        <v>97</v>
      </c>
      <c r="AT19" s="224" t="s">
        <v>97</v>
      </c>
      <c r="AU19" s="225" t="s">
        <v>97</v>
      </c>
      <c r="AV19" s="219">
        <f t="shared" si="2"/>
        <v>0</v>
      </c>
      <c r="AW19" s="227"/>
      <c r="AX19" s="227"/>
      <c r="AY19" s="227"/>
      <c r="AZ19" s="227"/>
      <c r="BA19" s="227"/>
      <c r="BB19" s="227"/>
      <c r="BC19" s="227"/>
      <c r="BD19" s="227"/>
      <c r="BE19" s="229"/>
    </row>
    <row r="20" spans="1:57" ht="32.25" thickBot="1" x14ac:dyDescent="0.3">
      <c r="A20" s="1390"/>
      <c r="B20" s="1567"/>
      <c r="C20" s="1568"/>
      <c r="D20" s="1654" t="s">
        <v>15</v>
      </c>
      <c r="E20" s="1332"/>
      <c r="F20" s="1335"/>
      <c r="G20" s="866">
        <f t="shared" si="3"/>
        <v>0</v>
      </c>
      <c r="H20" s="223">
        <f t="shared" si="0"/>
        <v>0</v>
      </c>
      <c r="I20" s="224"/>
      <c r="J20" s="224"/>
      <c r="K20" s="224"/>
      <c r="L20" s="222"/>
      <c r="M20" s="1137">
        <f t="shared" si="4"/>
        <v>0</v>
      </c>
      <c r="N20" s="977"/>
      <c r="O20" s="977"/>
      <c r="P20" s="977"/>
      <c r="Q20" s="977"/>
      <c r="R20" s="1005"/>
      <c r="S20" s="1001"/>
      <c r="T20" s="1001"/>
      <c r="U20" s="1001"/>
      <c r="V20" s="1002"/>
      <c r="W20" s="1002"/>
      <c r="X20" s="982"/>
      <c r="Y20" s="1003"/>
      <c r="Z20" s="982"/>
      <c r="AA20" s="983"/>
      <c r="AB20" s="984"/>
      <c r="AC20" s="984"/>
      <c r="AD20" s="984"/>
      <c r="AE20" s="984"/>
      <c r="AF20" s="985"/>
      <c r="AG20" s="986"/>
      <c r="AH20" s="1006"/>
      <c r="AI20" s="234"/>
      <c r="AJ20" s="233">
        <f t="shared" ref="AJ20:AJ21" si="9">SUM(AQ20:AU20)</f>
        <v>0</v>
      </c>
      <c r="AK20" s="234" t="s">
        <v>98</v>
      </c>
      <c r="AL20" s="224" t="s">
        <v>98</v>
      </c>
      <c r="AM20" s="225" t="s">
        <v>98</v>
      </c>
      <c r="AN20" s="232" t="s">
        <v>97</v>
      </c>
      <c r="AO20" s="224" t="s">
        <v>97</v>
      </c>
      <c r="AP20" s="225" t="s">
        <v>97</v>
      </c>
      <c r="AQ20" s="232"/>
      <c r="AR20" s="224"/>
      <c r="AS20" s="224"/>
      <c r="AT20" s="224"/>
      <c r="AU20" s="225"/>
      <c r="AV20" s="219">
        <f t="shared" si="2"/>
        <v>0</v>
      </c>
      <c r="AW20" s="227"/>
      <c r="AX20" s="227"/>
      <c r="AY20" s="227"/>
      <c r="AZ20" s="227"/>
      <c r="BA20" s="227"/>
      <c r="BB20" s="227"/>
      <c r="BC20" s="227"/>
      <c r="BD20" s="227"/>
      <c r="BE20" s="229"/>
    </row>
    <row r="21" spans="1:57" ht="32.25" thickBot="1" x14ac:dyDescent="0.3">
      <c r="A21" s="1390"/>
      <c r="B21" s="1569"/>
      <c r="C21" s="1571"/>
      <c r="D21" s="1656" t="s">
        <v>491</v>
      </c>
      <c r="E21" s="1333"/>
      <c r="F21" s="1336"/>
      <c r="G21" s="869">
        <f t="shared" si="3"/>
        <v>0</v>
      </c>
      <c r="H21" s="238">
        <f t="shared" si="0"/>
        <v>0</v>
      </c>
      <c r="I21" s="239"/>
      <c r="J21" s="239"/>
      <c r="K21" s="239"/>
      <c r="L21" s="237"/>
      <c r="M21" s="1139">
        <f t="shared" si="4"/>
        <v>0</v>
      </c>
      <c r="N21" s="992"/>
      <c r="O21" s="992"/>
      <c r="P21" s="992"/>
      <c r="Q21" s="992"/>
      <c r="R21" s="1007"/>
      <c r="S21" s="1016"/>
      <c r="T21" s="1016"/>
      <c r="U21" s="1016"/>
      <c r="V21" s="992"/>
      <c r="W21" s="992"/>
      <c r="X21" s="1007"/>
      <c r="Y21" s="991"/>
      <c r="Z21" s="1007"/>
      <c r="AA21" s="1010"/>
      <c r="AB21" s="1017"/>
      <c r="AC21" s="1017"/>
      <c r="AD21" s="1017"/>
      <c r="AE21" s="1017"/>
      <c r="AF21" s="1018"/>
      <c r="AG21" s="1010"/>
      <c r="AH21" s="1011"/>
      <c r="AI21" s="244"/>
      <c r="AJ21" s="246">
        <f t="shared" si="9"/>
        <v>0</v>
      </c>
      <c r="AK21" s="244" t="s">
        <v>97</v>
      </c>
      <c r="AL21" s="239" t="s">
        <v>97</v>
      </c>
      <c r="AM21" s="240" t="s">
        <v>97</v>
      </c>
      <c r="AN21" s="245" t="s">
        <v>97</v>
      </c>
      <c r="AO21" s="239" t="s">
        <v>98</v>
      </c>
      <c r="AP21" s="240" t="s">
        <v>98</v>
      </c>
      <c r="AQ21" s="245"/>
      <c r="AR21" s="239"/>
      <c r="AS21" s="239"/>
      <c r="AT21" s="239"/>
      <c r="AU21" s="240"/>
      <c r="AV21" s="247">
        <f t="shared" si="2"/>
        <v>0</v>
      </c>
      <c r="AW21" s="241"/>
      <c r="AX21" s="241"/>
      <c r="AY21" s="241"/>
      <c r="AZ21" s="241"/>
      <c r="BA21" s="241"/>
      <c r="BB21" s="241"/>
      <c r="BC21" s="241"/>
      <c r="BD21" s="241"/>
      <c r="BE21" s="242"/>
    </row>
    <row r="22" spans="1:57" ht="32.25" thickBot="1" x14ac:dyDescent="0.3">
      <c r="A22" s="1390"/>
      <c r="B22" s="1565" t="s">
        <v>497</v>
      </c>
      <c r="C22" s="1566" t="s">
        <v>340</v>
      </c>
      <c r="D22" s="1653" t="s">
        <v>485</v>
      </c>
      <c r="E22" s="1337">
        <v>28</v>
      </c>
      <c r="F22" s="1338">
        <f>E22-SUM(M22:M26)</f>
        <v>3</v>
      </c>
      <c r="G22" s="865">
        <f t="shared" si="3"/>
        <v>2</v>
      </c>
      <c r="H22" s="212">
        <f t="shared" si="0"/>
        <v>0</v>
      </c>
      <c r="I22" s="213"/>
      <c r="J22" s="213"/>
      <c r="K22" s="213"/>
      <c r="L22" s="211"/>
      <c r="M22" s="1136">
        <f t="shared" si="4"/>
        <v>2</v>
      </c>
      <c r="N22" s="967"/>
      <c r="O22" s="967"/>
      <c r="P22" s="967"/>
      <c r="Q22" s="967"/>
      <c r="R22" s="1000">
        <v>2</v>
      </c>
      <c r="S22" s="1012">
        <v>1</v>
      </c>
      <c r="T22" s="1012"/>
      <c r="U22" s="1012"/>
      <c r="V22" s="967">
        <v>1</v>
      </c>
      <c r="W22" s="967"/>
      <c r="X22" s="1000"/>
      <c r="Y22" s="969">
        <v>2</v>
      </c>
      <c r="Z22" s="1000"/>
      <c r="AA22" s="1013"/>
      <c r="AB22" s="970"/>
      <c r="AC22" s="970"/>
      <c r="AD22" s="970"/>
      <c r="AE22" s="970"/>
      <c r="AF22" s="1014"/>
      <c r="AG22" s="1013"/>
      <c r="AH22" s="1015"/>
      <c r="AI22" s="217"/>
      <c r="AJ22" s="216">
        <f t="shared" ref="AJ22:AJ23" si="10">SUM(AN22:AP22)</f>
        <v>2</v>
      </c>
      <c r="AK22" s="217" t="s">
        <v>97</v>
      </c>
      <c r="AL22" s="213" t="s">
        <v>97</v>
      </c>
      <c r="AM22" s="214" t="s">
        <v>97</v>
      </c>
      <c r="AN22" s="218"/>
      <c r="AO22" s="213">
        <v>2</v>
      </c>
      <c r="AP22" s="214"/>
      <c r="AQ22" s="218" t="s">
        <v>97</v>
      </c>
      <c r="AR22" s="213" t="s">
        <v>97</v>
      </c>
      <c r="AS22" s="213" t="s">
        <v>97</v>
      </c>
      <c r="AT22" s="213" t="s">
        <v>97</v>
      </c>
      <c r="AU22" s="214" t="s">
        <v>97</v>
      </c>
      <c r="AV22" s="219">
        <f t="shared" si="2"/>
        <v>0</v>
      </c>
      <c r="AW22" s="215"/>
      <c r="AX22" s="215"/>
      <c r="AY22" s="215"/>
      <c r="AZ22" s="215"/>
      <c r="BA22" s="215"/>
      <c r="BB22" s="215"/>
      <c r="BC22" s="215"/>
      <c r="BD22" s="215"/>
      <c r="BE22" s="220"/>
    </row>
    <row r="23" spans="1:57" ht="48" thickBot="1" x14ac:dyDescent="0.3">
      <c r="A23" s="1390"/>
      <c r="B23" s="1567"/>
      <c r="C23" s="1568"/>
      <c r="D23" s="1654" t="s">
        <v>490</v>
      </c>
      <c r="E23" s="1332"/>
      <c r="F23" s="1335"/>
      <c r="G23" s="866">
        <f t="shared" si="3"/>
        <v>0</v>
      </c>
      <c r="H23" s="223">
        <f t="shared" si="0"/>
        <v>0</v>
      </c>
      <c r="I23" s="224"/>
      <c r="J23" s="224"/>
      <c r="K23" s="224"/>
      <c r="L23" s="222"/>
      <c r="M23" s="1137">
        <f t="shared" si="4"/>
        <v>0</v>
      </c>
      <c r="N23" s="977"/>
      <c r="O23" s="977"/>
      <c r="P23" s="977"/>
      <c r="Q23" s="977"/>
      <c r="R23" s="1005"/>
      <c r="S23" s="1001"/>
      <c r="T23" s="1001"/>
      <c r="U23" s="1001"/>
      <c r="V23" s="1002"/>
      <c r="W23" s="1002"/>
      <c r="X23" s="982"/>
      <c r="Y23" s="1003"/>
      <c r="Z23" s="982"/>
      <c r="AA23" s="983"/>
      <c r="AB23" s="984"/>
      <c r="AC23" s="984"/>
      <c r="AD23" s="984"/>
      <c r="AE23" s="984"/>
      <c r="AF23" s="985"/>
      <c r="AG23" s="986"/>
      <c r="AH23" s="1006"/>
      <c r="AI23" s="234"/>
      <c r="AJ23" s="233">
        <f t="shared" si="10"/>
        <v>0</v>
      </c>
      <c r="AK23" s="234" t="s">
        <v>98</v>
      </c>
      <c r="AL23" s="224" t="s">
        <v>98</v>
      </c>
      <c r="AM23" s="225" t="s">
        <v>98</v>
      </c>
      <c r="AN23" s="232"/>
      <c r="AO23" s="224"/>
      <c r="AP23" s="225"/>
      <c r="AQ23" s="232" t="s">
        <v>97</v>
      </c>
      <c r="AR23" s="224" t="s">
        <v>97</v>
      </c>
      <c r="AS23" s="224" t="s">
        <v>97</v>
      </c>
      <c r="AT23" s="224" t="s">
        <v>97</v>
      </c>
      <c r="AU23" s="225" t="s">
        <v>97</v>
      </c>
      <c r="AV23" s="219">
        <f t="shared" si="2"/>
        <v>0</v>
      </c>
      <c r="AW23" s="227"/>
      <c r="AX23" s="227"/>
      <c r="AY23" s="227"/>
      <c r="AZ23" s="227"/>
      <c r="BA23" s="227"/>
      <c r="BB23" s="227"/>
      <c r="BC23" s="227"/>
      <c r="BD23" s="227"/>
      <c r="BE23" s="229"/>
    </row>
    <row r="24" spans="1:57" ht="32.25" thickBot="1" x14ac:dyDescent="0.3">
      <c r="A24" s="1390"/>
      <c r="B24" s="1567"/>
      <c r="C24" s="1568"/>
      <c r="D24" s="1654" t="s">
        <v>486</v>
      </c>
      <c r="E24" s="1332"/>
      <c r="F24" s="1335"/>
      <c r="G24" s="866">
        <f t="shared" si="3"/>
        <v>0</v>
      </c>
      <c r="H24" s="223">
        <f t="shared" si="0"/>
        <v>0</v>
      </c>
      <c r="I24" s="224"/>
      <c r="J24" s="224"/>
      <c r="K24" s="224"/>
      <c r="L24" s="222"/>
      <c r="M24" s="1137">
        <f t="shared" si="4"/>
        <v>0</v>
      </c>
      <c r="N24" s="977"/>
      <c r="O24" s="977"/>
      <c r="P24" s="977"/>
      <c r="Q24" s="977"/>
      <c r="R24" s="1005"/>
      <c r="S24" s="1001"/>
      <c r="T24" s="1001"/>
      <c r="U24" s="1001"/>
      <c r="V24" s="1002"/>
      <c r="W24" s="1002"/>
      <c r="X24" s="982"/>
      <c r="Y24" s="1003"/>
      <c r="Z24" s="982"/>
      <c r="AA24" s="983"/>
      <c r="AB24" s="984"/>
      <c r="AC24" s="984"/>
      <c r="AD24" s="984"/>
      <c r="AE24" s="984"/>
      <c r="AF24" s="985"/>
      <c r="AG24" s="986"/>
      <c r="AH24" s="1006"/>
      <c r="AI24" s="234"/>
      <c r="AJ24" s="233">
        <f>SUM(AK24:AM24)</f>
        <v>0</v>
      </c>
      <c r="AK24" s="234"/>
      <c r="AL24" s="224"/>
      <c r="AM24" s="225"/>
      <c r="AN24" s="232" t="s">
        <v>97</v>
      </c>
      <c r="AO24" s="224" t="s">
        <v>97</v>
      </c>
      <c r="AP24" s="225" t="s">
        <v>97</v>
      </c>
      <c r="AQ24" s="232" t="s">
        <v>97</v>
      </c>
      <c r="AR24" s="224" t="s">
        <v>97</v>
      </c>
      <c r="AS24" s="224" t="s">
        <v>97</v>
      </c>
      <c r="AT24" s="224" t="s">
        <v>97</v>
      </c>
      <c r="AU24" s="225" t="s">
        <v>97</v>
      </c>
      <c r="AV24" s="219">
        <f t="shared" si="2"/>
        <v>0</v>
      </c>
      <c r="AW24" s="227"/>
      <c r="AX24" s="227"/>
      <c r="AY24" s="227"/>
      <c r="AZ24" s="227"/>
      <c r="BA24" s="227"/>
      <c r="BB24" s="227"/>
      <c r="BC24" s="227"/>
      <c r="BD24" s="227"/>
      <c r="BE24" s="229"/>
    </row>
    <row r="25" spans="1:57" ht="32.25" thickBot="1" x14ac:dyDescent="0.3">
      <c r="A25" s="1390"/>
      <c r="B25" s="1567"/>
      <c r="C25" s="1568"/>
      <c r="D25" s="1654" t="s">
        <v>15</v>
      </c>
      <c r="E25" s="1332"/>
      <c r="F25" s="1335"/>
      <c r="G25" s="866">
        <f t="shared" si="3"/>
        <v>24</v>
      </c>
      <c r="H25" s="223">
        <f t="shared" si="0"/>
        <v>3</v>
      </c>
      <c r="I25" s="224">
        <v>3</v>
      </c>
      <c r="J25" s="224"/>
      <c r="K25" s="224"/>
      <c r="L25" s="222"/>
      <c r="M25" s="1137">
        <f t="shared" si="4"/>
        <v>23</v>
      </c>
      <c r="N25" s="977"/>
      <c r="O25" s="977"/>
      <c r="P25" s="977"/>
      <c r="Q25" s="977"/>
      <c r="R25" s="1005">
        <v>23</v>
      </c>
      <c r="S25" s="1001">
        <v>5</v>
      </c>
      <c r="T25" s="1001"/>
      <c r="U25" s="1001"/>
      <c r="V25" s="1002">
        <v>18</v>
      </c>
      <c r="W25" s="1002"/>
      <c r="X25" s="982"/>
      <c r="Y25" s="1003">
        <v>19</v>
      </c>
      <c r="Z25" s="982">
        <v>4</v>
      </c>
      <c r="AA25" s="983"/>
      <c r="AB25" s="984">
        <v>11</v>
      </c>
      <c r="AC25" s="984">
        <v>11</v>
      </c>
      <c r="AD25" s="984"/>
      <c r="AE25" s="984">
        <v>20</v>
      </c>
      <c r="AF25" s="985"/>
      <c r="AG25" s="986">
        <v>40</v>
      </c>
      <c r="AH25" s="1006">
        <v>19</v>
      </c>
      <c r="AI25" s="234">
        <v>93</v>
      </c>
      <c r="AJ25" s="233">
        <f t="shared" ref="AJ25:AJ26" si="11">SUM(AQ25:AU25)</f>
        <v>23</v>
      </c>
      <c r="AK25" s="234" t="s">
        <v>98</v>
      </c>
      <c r="AL25" s="224" t="s">
        <v>98</v>
      </c>
      <c r="AM25" s="225" t="s">
        <v>98</v>
      </c>
      <c r="AN25" s="232" t="s">
        <v>97</v>
      </c>
      <c r="AO25" s="224" t="s">
        <v>97</v>
      </c>
      <c r="AP25" s="225" t="s">
        <v>97</v>
      </c>
      <c r="AQ25" s="232">
        <v>3</v>
      </c>
      <c r="AR25" s="224">
        <v>2</v>
      </c>
      <c r="AS25" s="224">
        <v>13</v>
      </c>
      <c r="AT25" s="224">
        <v>5</v>
      </c>
      <c r="AU25" s="225"/>
      <c r="AV25" s="219">
        <f t="shared" si="2"/>
        <v>1</v>
      </c>
      <c r="AW25" s="227"/>
      <c r="AX25" s="227">
        <v>1</v>
      </c>
      <c r="AY25" s="227"/>
      <c r="AZ25" s="227"/>
      <c r="BA25" s="227"/>
      <c r="BB25" s="227"/>
      <c r="BC25" s="227"/>
      <c r="BD25" s="227"/>
      <c r="BE25" s="229"/>
    </row>
    <row r="26" spans="1:57" ht="32.25" thickBot="1" x14ac:dyDescent="0.3">
      <c r="A26" s="1390"/>
      <c r="B26" s="1569"/>
      <c r="C26" s="1571"/>
      <c r="D26" s="1656" t="s">
        <v>491</v>
      </c>
      <c r="E26" s="1333"/>
      <c r="F26" s="1336"/>
      <c r="G26" s="869">
        <f t="shared" si="3"/>
        <v>0</v>
      </c>
      <c r="H26" s="238">
        <f t="shared" si="0"/>
        <v>0</v>
      </c>
      <c r="I26" s="239"/>
      <c r="J26" s="239"/>
      <c r="K26" s="239"/>
      <c r="L26" s="237"/>
      <c r="M26" s="1139">
        <f t="shared" si="4"/>
        <v>0</v>
      </c>
      <c r="N26" s="992"/>
      <c r="O26" s="992"/>
      <c r="P26" s="992"/>
      <c r="Q26" s="992"/>
      <c r="R26" s="1007"/>
      <c r="S26" s="1016"/>
      <c r="T26" s="1016"/>
      <c r="U26" s="1016"/>
      <c r="V26" s="992"/>
      <c r="W26" s="992"/>
      <c r="X26" s="1007"/>
      <c r="Y26" s="991"/>
      <c r="Z26" s="1007"/>
      <c r="AA26" s="1010"/>
      <c r="AB26" s="1017"/>
      <c r="AC26" s="1017"/>
      <c r="AD26" s="1017"/>
      <c r="AE26" s="1017"/>
      <c r="AF26" s="1018"/>
      <c r="AG26" s="1010"/>
      <c r="AH26" s="1011"/>
      <c r="AI26" s="244"/>
      <c r="AJ26" s="246">
        <f t="shared" si="11"/>
        <v>0</v>
      </c>
      <c r="AK26" s="244" t="s">
        <v>97</v>
      </c>
      <c r="AL26" s="239" t="s">
        <v>97</v>
      </c>
      <c r="AM26" s="240" t="s">
        <v>97</v>
      </c>
      <c r="AN26" s="245" t="s">
        <v>97</v>
      </c>
      <c r="AO26" s="239" t="s">
        <v>98</v>
      </c>
      <c r="AP26" s="240" t="s">
        <v>98</v>
      </c>
      <c r="AQ26" s="245"/>
      <c r="AR26" s="239"/>
      <c r="AS26" s="239"/>
      <c r="AT26" s="239"/>
      <c r="AU26" s="240"/>
      <c r="AV26" s="247">
        <f t="shared" si="2"/>
        <v>0</v>
      </c>
      <c r="AW26" s="241"/>
      <c r="AX26" s="241"/>
      <c r="AY26" s="241"/>
      <c r="AZ26" s="241"/>
      <c r="BA26" s="241"/>
      <c r="BB26" s="241"/>
      <c r="BC26" s="241"/>
      <c r="BD26" s="241"/>
      <c r="BE26" s="242"/>
    </row>
    <row r="27" spans="1:57" ht="31.9" customHeight="1" thickBot="1" x14ac:dyDescent="0.3">
      <c r="A27" s="1390"/>
      <c r="B27" s="1565" t="s">
        <v>498</v>
      </c>
      <c r="C27" s="1566" t="s">
        <v>341</v>
      </c>
      <c r="D27" s="1653" t="s">
        <v>485</v>
      </c>
      <c r="E27" s="1337">
        <v>25</v>
      </c>
      <c r="F27" s="1338">
        <v>-2</v>
      </c>
      <c r="G27" s="865">
        <f t="shared" si="3"/>
        <v>0</v>
      </c>
      <c r="H27" s="212">
        <f t="shared" si="0"/>
        <v>0</v>
      </c>
      <c r="I27" s="213"/>
      <c r="J27" s="213"/>
      <c r="K27" s="213"/>
      <c r="L27" s="211"/>
      <c r="M27" s="1140">
        <f t="shared" si="4"/>
        <v>0</v>
      </c>
      <c r="N27" s="1002"/>
      <c r="O27" s="1002"/>
      <c r="P27" s="1002"/>
      <c r="Q27" s="1002"/>
      <c r="R27" s="982"/>
      <c r="S27" s="1012"/>
      <c r="T27" s="1012"/>
      <c r="U27" s="1012"/>
      <c r="V27" s="967"/>
      <c r="W27" s="967"/>
      <c r="X27" s="1000"/>
      <c r="Y27" s="969"/>
      <c r="Z27" s="1000"/>
      <c r="AA27" s="1013"/>
      <c r="AB27" s="970"/>
      <c r="AC27" s="970"/>
      <c r="AD27" s="970"/>
      <c r="AE27" s="970"/>
      <c r="AF27" s="1014"/>
      <c r="AG27" s="1013"/>
      <c r="AH27" s="1015"/>
      <c r="AI27" s="217"/>
      <c r="AJ27" s="216">
        <f t="shared" ref="AJ27:AJ28" si="12">SUM(AN27:AP27)</f>
        <v>0</v>
      </c>
      <c r="AK27" s="217" t="s">
        <v>97</v>
      </c>
      <c r="AL27" s="213" t="s">
        <v>97</v>
      </c>
      <c r="AM27" s="214" t="s">
        <v>97</v>
      </c>
      <c r="AN27" s="218"/>
      <c r="AO27" s="213"/>
      <c r="AP27" s="214"/>
      <c r="AQ27" s="218" t="s">
        <v>97</v>
      </c>
      <c r="AR27" s="213" t="s">
        <v>97</v>
      </c>
      <c r="AS27" s="213" t="s">
        <v>97</v>
      </c>
      <c r="AT27" s="213" t="s">
        <v>97</v>
      </c>
      <c r="AU27" s="214" t="s">
        <v>97</v>
      </c>
      <c r="AV27" s="219">
        <f t="shared" si="2"/>
        <v>0</v>
      </c>
      <c r="AW27" s="215"/>
      <c r="AX27" s="215"/>
      <c r="AY27" s="215"/>
      <c r="AZ27" s="215"/>
      <c r="BA27" s="215"/>
      <c r="BB27" s="215"/>
      <c r="BC27" s="215"/>
      <c r="BD27" s="215"/>
      <c r="BE27" s="220"/>
    </row>
    <row r="28" spans="1:57" ht="48" thickBot="1" x14ac:dyDescent="0.3">
      <c r="A28" s="1390"/>
      <c r="B28" s="1567"/>
      <c r="C28" s="1568"/>
      <c r="D28" s="1654" t="s">
        <v>490</v>
      </c>
      <c r="E28" s="1332"/>
      <c r="F28" s="1335"/>
      <c r="G28" s="866">
        <f t="shared" si="3"/>
        <v>0</v>
      </c>
      <c r="H28" s="223">
        <f t="shared" si="0"/>
        <v>0</v>
      </c>
      <c r="I28" s="224"/>
      <c r="J28" s="224"/>
      <c r="K28" s="224"/>
      <c r="L28" s="222"/>
      <c r="M28" s="1137">
        <f t="shared" si="4"/>
        <v>0</v>
      </c>
      <c r="N28" s="977"/>
      <c r="O28" s="977"/>
      <c r="P28" s="977"/>
      <c r="Q28" s="977"/>
      <c r="R28" s="1005"/>
      <c r="S28" s="1001"/>
      <c r="T28" s="1001"/>
      <c r="U28" s="1001"/>
      <c r="V28" s="1002"/>
      <c r="W28" s="1002"/>
      <c r="X28" s="982"/>
      <c r="Y28" s="1003"/>
      <c r="Z28" s="982"/>
      <c r="AA28" s="983"/>
      <c r="AB28" s="984"/>
      <c r="AC28" s="984"/>
      <c r="AD28" s="984"/>
      <c r="AE28" s="984"/>
      <c r="AF28" s="985"/>
      <c r="AG28" s="986"/>
      <c r="AH28" s="1006"/>
      <c r="AI28" s="234"/>
      <c r="AJ28" s="233">
        <f t="shared" si="12"/>
        <v>0</v>
      </c>
      <c r="AK28" s="234" t="s">
        <v>98</v>
      </c>
      <c r="AL28" s="224" t="s">
        <v>98</v>
      </c>
      <c r="AM28" s="225" t="s">
        <v>98</v>
      </c>
      <c r="AN28" s="232"/>
      <c r="AO28" s="224"/>
      <c r="AP28" s="225"/>
      <c r="AQ28" s="232" t="s">
        <v>97</v>
      </c>
      <c r="AR28" s="224" t="s">
        <v>97</v>
      </c>
      <c r="AS28" s="224" t="s">
        <v>97</v>
      </c>
      <c r="AT28" s="224" t="s">
        <v>97</v>
      </c>
      <c r="AU28" s="225" t="s">
        <v>97</v>
      </c>
      <c r="AV28" s="219">
        <f t="shared" si="2"/>
        <v>0</v>
      </c>
      <c r="AW28" s="227"/>
      <c r="AX28" s="227"/>
      <c r="AY28" s="227"/>
      <c r="AZ28" s="227"/>
      <c r="BA28" s="227"/>
      <c r="BB28" s="227"/>
      <c r="BC28" s="227"/>
      <c r="BD28" s="227"/>
      <c r="BE28" s="229"/>
    </row>
    <row r="29" spans="1:57" ht="32.25" thickBot="1" x14ac:dyDescent="0.3">
      <c r="A29" s="1390"/>
      <c r="B29" s="1567"/>
      <c r="C29" s="1568"/>
      <c r="D29" s="1654" t="s">
        <v>486</v>
      </c>
      <c r="E29" s="1332"/>
      <c r="F29" s="1335"/>
      <c r="G29" s="866">
        <f t="shared" si="3"/>
        <v>0</v>
      </c>
      <c r="H29" s="223">
        <f t="shared" si="0"/>
        <v>0</v>
      </c>
      <c r="I29" s="224"/>
      <c r="J29" s="224"/>
      <c r="K29" s="224"/>
      <c r="L29" s="222"/>
      <c r="M29" s="1137">
        <f t="shared" si="4"/>
        <v>0</v>
      </c>
      <c r="N29" s="977"/>
      <c r="O29" s="977"/>
      <c r="P29" s="977"/>
      <c r="Q29" s="977"/>
      <c r="R29" s="1005"/>
      <c r="S29" s="1001"/>
      <c r="T29" s="1001"/>
      <c r="U29" s="1001"/>
      <c r="V29" s="1002"/>
      <c r="W29" s="1002"/>
      <c r="X29" s="982"/>
      <c r="Y29" s="1003"/>
      <c r="Z29" s="982"/>
      <c r="AA29" s="983"/>
      <c r="AB29" s="984"/>
      <c r="AC29" s="984"/>
      <c r="AD29" s="984"/>
      <c r="AE29" s="984"/>
      <c r="AF29" s="985"/>
      <c r="AG29" s="986"/>
      <c r="AH29" s="1006"/>
      <c r="AI29" s="234"/>
      <c r="AJ29" s="233">
        <f>SUM(AK29:AM29)</f>
        <v>0</v>
      </c>
      <c r="AK29" s="234"/>
      <c r="AL29" s="224"/>
      <c r="AM29" s="225"/>
      <c r="AN29" s="232" t="s">
        <v>97</v>
      </c>
      <c r="AO29" s="224" t="s">
        <v>97</v>
      </c>
      <c r="AP29" s="225" t="s">
        <v>97</v>
      </c>
      <c r="AQ29" s="232" t="s">
        <v>97</v>
      </c>
      <c r="AR29" s="224" t="s">
        <v>97</v>
      </c>
      <c r="AS29" s="224" t="s">
        <v>97</v>
      </c>
      <c r="AT29" s="224" t="s">
        <v>97</v>
      </c>
      <c r="AU29" s="225" t="s">
        <v>97</v>
      </c>
      <c r="AV29" s="219">
        <f t="shared" si="2"/>
        <v>0</v>
      </c>
      <c r="AW29" s="227"/>
      <c r="AX29" s="227"/>
      <c r="AY29" s="227"/>
      <c r="AZ29" s="227"/>
      <c r="BA29" s="227"/>
      <c r="BB29" s="227"/>
      <c r="BC29" s="227"/>
      <c r="BD29" s="227"/>
      <c r="BE29" s="229"/>
    </row>
    <row r="30" spans="1:57" ht="32.25" thickBot="1" x14ac:dyDescent="0.3">
      <c r="A30" s="1390"/>
      <c r="B30" s="1567"/>
      <c r="C30" s="1568"/>
      <c r="D30" s="1654" t="s">
        <v>15</v>
      </c>
      <c r="E30" s="1332"/>
      <c r="F30" s="1335"/>
      <c r="G30" s="866">
        <f t="shared" si="3"/>
        <v>27</v>
      </c>
      <c r="H30" s="223">
        <f t="shared" si="0"/>
        <v>0</v>
      </c>
      <c r="I30" s="224"/>
      <c r="J30" s="224"/>
      <c r="K30" s="224"/>
      <c r="L30" s="222"/>
      <c r="M30" s="1137">
        <f t="shared" si="4"/>
        <v>27</v>
      </c>
      <c r="N30" s="977"/>
      <c r="O30" s="977"/>
      <c r="P30" s="977"/>
      <c r="Q30" s="977"/>
      <c r="R30" s="1005">
        <v>27</v>
      </c>
      <c r="S30" s="1001">
        <v>2</v>
      </c>
      <c r="T30" s="1001"/>
      <c r="U30" s="1001"/>
      <c r="V30" s="1002">
        <v>24</v>
      </c>
      <c r="W30" s="1002">
        <v>1</v>
      </c>
      <c r="X30" s="982"/>
      <c r="Y30" s="1003">
        <v>23</v>
      </c>
      <c r="Z30" s="982">
        <v>4</v>
      </c>
      <c r="AA30" s="983"/>
      <c r="AB30" s="984">
        <v>8</v>
      </c>
      <c r="AC30" s="984">
        <v>8</v>
      </c>
      <c r="AD30" s="984">
        <v>3</v>
      </c>
      <c r="AE30" s="984">
        <v>9</v>
      </c>
      <c r="AF30" s="985">
        <v>2</v>
      </c>
      <c r="AG30" s="986">
        <v>41</v>
      </c>
      <c r="AH30" s="1006">
        <v>20</v>
      </c>
      <c r="AI30" s="234">
        <v>114</v>
      </c>
      <c r="AJ30" s="233">
        <f t="shared" ref="AJ30:AJ31" si="13">SUM(AQ30:AU30)</f>
        <v>27</v>
      </c>
      <c r="AK30" s="234" t="s">
        <v>98</v>
      </c>
      <c r="AL30" s="224" t="s">
        <v>98</v>
      </c>
      <c r="AM30" s="225" t="s">
        <v>98</v>
      </c>
      <c r="AN30" s="232" t="s">
        <v>97</v>
      </c>
      <c r="AO30" s="224" t="s">
        <v>97</v>
      </c>
      <c r="AP30" s="225" t="s">
        <v>97</v>
      </c>
      <c r="AQ30" s="232">
        <v>1</v>
      </c>
      <c r="AR30" s="224"/>
      <c r="AS30" s="224">
        <v>18</v>
      </c>
      <c r="AT30" s="224">
        <v>8</v>
      </c>
      <c r="AU30" s="225"/>
      <c r="AV30" s="219">
        <f t="shared" si="2"/>
        <v>0</v>
      </c>
      <c r="AW30" s="227"/>
      <c r="AX30" s="227"/>
      <c r="AY30" s="227"/>
      <c r="AZ30" s="227"/>
      <c r="BA30" s="227"/>
      <c r="BB30" s="227"/>
      <c r="BC30" s="227"/>
      <c r="BD30" s="227"/>
      <c r="BE30" s="229"/>
    </row>
    <row r="31" spans="1:57" ht="32.25" thickBot="1" x14ac:dyDescent="0.3">
      <c r="A31" s="1390"/>
      <c r="B31" s="1569"/>
      <c r="C31" s="1571"/>
      <c r="D31" s="1656" t="s">
        <v>491</v>
      </c>
      <c r="E31" s="1333"/>
      <c r="F31" s="1336"/>
      <c r="G31" s="869">
        <f t="shared" si="3"/>
        <v>0</v>
      </c>
      <c r="H31" s="238">
        <f t="shared" si="0"/>
        <v>0</v>
      </c>
      <c r="I31" s="239"/>
      <c r="J31" s="239"/>
      <c r="K31" s="239"/>
      <c r="L31" s="237"/>
      <c r="M31" s="1139">
        <f t="shared" si="4"/>
        <v>0</v>
      </c>
      <c r="N31" s="992"/>
      <c r="O31" s="992"/>
      <c r="P31" s="992"/>
      <c r="Q31" s="992"/>
      <c r="R31" s="1007"/>
      <c r="S31" s="1016"/>
      <c r="T31" s="1016"/>
      <c r="U31" s="1016"/>
      <c r="V31" s="992"/>
      <c r="W31" s="992"/>
      <c r="X31" s="1007"/>
      <c r="Y31" s="991"/>
      <c r="Z31" s="1007"/>
      <c r="AA31" s="1010"/>
      <c r="AB31" s="1017"/>
      <c r="AC31" s="1017"/>
      <c r="AD31" s="1017"/>
      <c r="AE31" s="1017"/>
      <c r="AF31" s="1018"/>
      <c r="AG31" s="1010"/>
      <c r="AH31" s="1011"/>
      <c r="AI31" s="244"/>
      <c r="AJ31" s="246">
        <f t="shared" si="13"/>
        <v>0</v>
      </c>
      <c r="AK31" s="244" t="s">
        <v>97</v>
      </c>
      <c r="AL31" s="239" t="s">
        <v>97</v>
      </c>
      <c r="AM31" s="240" t="s">
        <v>97</v>
      </c>
      <c r="AN31" s="245" t="s">
        <v>97</v>
      </c>
      <c r="AO31" s="239" t="s">
        <v>98</v>
      </c>
      <c r="AP31" s="240" t="s">
        <v>98</v>
      </c>
      <c r="AQ31" s="245"/>
      <c r="AR31" s="239"/>
      <c r="AS31" s="239"/>
      <c r="AT31" s="239"/>
      <c r="AU31" s="240"/>
      <c r="AV31" s="247">
        <f t="shared" si="2"/>
        <v>0</v>
      </c>
      <c r="AW31" s="241"/>
      <c r="AX31" s="241"/>
      <c r="AY31" s="241"/>
      <c r="AZ31" s="241"/>
      <c r="BA31" s="241"/>
      <c r="BB31" s="241"/>
      <c r="BC31" s="241"/>
      <c r="BD31" s="241"/>
      <c r="BE31" s="242"/>
    </row>
    <row r="32" spans="1:57" ht="32.25" thickBot="1" x14ac:dyDescent="0.3">
      <c r="A32" s="1390"/>
      <c r="B32" s="1565" t="s">
        <v>292</v>
      </c>
      <c r="C32" s="1566">
        <v>36205651</v>
      </c>
      <c r="D32" s="1653" t="s">
        <v>485</v>
      </c>
      <c r="E32" s="1337">
        <v>60</v>
      </c>
      <c r="F32" s="1338">
        <f>E32-SUM(M32:M36)</f>
        <v>6</v>
      </c>
      <c r="G32" s="865">
        <f t="shared" si="3"/>
        <v>0</v>
      </c>
      <c r="H32" s="212">
        <f t="shared" si="0"/>
        <v>0</v>
      </c>
      <c r="I32" s="213"/>
      <c r="J32" s="213"/>
      <c r="K32" s="213"/>
      <c r="L32" s="211"/>
      <c r="M32" s="1136">
        <f t="shared" si="4"/>
        <v>0</v>
      </c>
      <c r="N32" s="967"/>
      <c r="O32" s="967"/>
      <c r="P32" s="967"/>
      <c r="Q32" s="967"/>
      <c r="R32" s="1000"/>
      <c r="S32" s="1012"/>
      <c r="T32" s="1012"/>
      <c r="U32" s="1012"/>
      <c r="V32" s="967"/>
      <c r="W32" s="967"/>
      <c r="X32" s="1000"/>
      <c r="Y32" s="969"/>
      <c r="Z32" s="1000"/>
      <c r="AA32" s="1013"/>
      <c r="AB32" s="970"/>
      <c r="AC32" s="970"/>
      <c r="AD32" s="970"/>
      <c r="AE32" s="970"/>
      <c r="AF32" s="1014"/>
      <c r="AG32" s="1013"/>
      <c r="AH32" s="1015"/>
      <c r="AI32" s="217"/>
      <c r="AJ32" s="216">
        <f t="shared" ref="AJ32:AJ33" si="14">SUM(AN32:AP32)</f>
        <v>0</v>
      </c>
      <c r="AK32" s="217" t="s">
        <v>97</v>
      </c>
      <c r="AL32" s="213" t="s">
        <v>97</v>
      </c>
      <c r="AM32" s="214" t="s">
        <v>97</v>
      </c>
      <c r="AN32" s="218"/>
      <c r="AO32" s="213"/>
      <c r="AP32" s="214"/>
      <c r="AQ32" s="218" t="s">
        <v>97</v>
      </c>
      <c r="AR32" s="213" t="s">
        <v>97</v>
      </c>
      <c r="AS32" s="213" t="s">
        <v>97</v>
      </c>
      <c r="AT32" s="213" t="s">
        <v>97</v>
      </c>
      <c r="AU32" s="214" t="s">
        <v>97</v>
      </c>
      <c r="AV32" s="219">
        <f t="shared" si="2"/>
        <v>0</v>
      </c>
      <c r="AW32" s="215"/>
      <c r="AX32" s="215"/>
      <c r="AY32" s="215"/>
      <c r="AZ32" s="215"/>
      <c r="BA32" s="215"/>
      <c r="BB32" s="215"/>
      <c r="BC32" s="215"/>
      <c r="BD32" s="215"/>
      <c r="BE32" s="220"/>
    </row>
    <row r="33" spans="1:57" ht="48" thickBot="1" x14ac:dyDescent="0.3">
      <c r="A33" s="1390"/>
      <c r="B33" s="1567"/>
      <c r="C33" s="1568"/>
      <c r="D33" s="1654" t="s">
        <v>490</v>
      </c>
      <c r="E33" s="1332"/>
      <c r="F33" s="1335"/>
      <c r="G33" s="866">
        <f t="shared" si="3"/>
        <v>0</v>
      </c>
      <c r="H33" s="223">
        <f t="shared" si="0"/>
        <v>0</v>
      </c>
      <c r="I33" s="224"/>
      <c r="J33" s="224"/>
      <c r="K33" s="224"/>
      <c r="L33" s="222"/>
      <c r="M33" s="1137">
        <f t="shared" si="4"/>
        <v>0</v>
      </c>
      <c r="N33" s="977"/>
      <c r="O33" s="977"/>
      <c r="P33" s="977"/>
      <c r="Q33" s="977"/>
      <c r="R33" s="1005"/>
      <c r="S33" s="1001"/>
      <c r="T33" s="1001"/>
      <c r="U33" s="1001"/>
      <c r="V33" s="1002"/>
      <c r="W33" s="1002"/>
      <c r="X33" s="982"/>
      <c r="Y33" s="1003"/>
      <c r="Z33" s="982"/>
      <c r="AA33" s="983"/>
      <c r="AB33" s="984"/>
      <c r="AC33" s="984"/>
      <c r="AD33" s="984"/>
      <c r="AE33" s="984"/>
      <c r="AF33" s="985"/>
      <c r="AG33" s="986"/>
      <c r="AH33" s="1006"/>
      <c r="AI33" s="234"/>
      <c r="AJ33" s="233">
        <f t="shared" si="14"/>
        <v>0</v>
      </c>
      <c r="AK33" s="234" t="s">
        <v>98</v>
      </c>
      <c r="AL33" s="224" t="s">
        <v>98</v>
      </c>
      <c r="AM33" s="225" t="s">
        <v>98</v>
      </c>
      <c r="AN33" s="232"/>
      <c r="AO33" s="224"/>
      <c r="AP33" s="225"/>
      <c r="AQ33" s="232" t="s">
        <v>97</v>
      </c>
      <c r="AR33" s="224" t="s">
        <v>97</v>
      </c>
      <c r="AS33" s="224" t="s">
        <v>97</v>
      </c>
      <c r="AT33" s="224" t="s">
        <v>97</v>
      </c>
      <c r="AU33" s="225" t="s">
        <v>97</v>
      </c>
      <c r="AV33" s="219">
        <f t="shared" si="2"/>
        <v>0</v>
      </c>
      <c r="AW33" s="227"/>
      <c r="AX33" s="227"/>
      <c r="AY33" s="227"/>
      <c r="AZ33" s="227"/>
      <c r="BA33" s="227"/>
      <c r="BB33" s="227"/>
      <c r="BC33" s="227"/>
      <c r="BD33" s="227"/>
      <c r="BE33" s="229"/>
    </row>
    <row r="34" spans="1:57" ht="32.25" thickBot="1" x14ac:dyDescent="0.3">
      <c r="A34" s="1390"/>
      <c r="B34" s="1567"/>
      <c r="C34" s="1568"/>
      <c r="D34" s="1654" t="s">
        <v>486</v>
      </c>
      <c r="E34" s="1332"/>
      <c r="F34" s="1335"/>
      <c r="G34" s="866">
        <f t="shared" si="3"/>
        <v>0</v>
      </c>
      <c r="H34" s="223">
        <f t="shared" si="0"/>
        <v>0</v>
      </c>
      <c r="I34" s="224"/>
      <c r="J34" s="224"/>
      <c r="K34" s="224"/>
      <c r="L34" s="222"/>
      <c r="M34" s="1137">
        <f t="shared" si="4"/>
        <v>0</v>
      </c>
      <c r="N34" s="977"/>
      <c r="O34" s="977"/>
      <c r="P34" s="977"/>
      <c r="Q34" s="977"/>
      <c r="R34" s="1005"/>
      <c r="S34" s="1001"/>
      <c r="T34" s="1001"/>
      <c r="U34" s="1001"/>
      <c r="V34" s="1002"/>
      <c r="W34" s="1002"/>
      <c r="X34" s="982"/>
      <c r="Y34" s="1003"/>
      <c r="Z34" s="982"/>
      <c r="AA34" s="983"/>
      <c r="AB34" s="984"/>
      <c r="AC34" s="984"/>
      <c r="AD34" s="984"/>
      <c r="AE34" s="984"/>
      <c r="AF34" s="985"/>
      <c r="AG34" s="986"/>
      <c r="AH34" s="1006"/>
      <c r="AI34" s="234"/>
      <c r="AJ34" s="233">
        <f>SUM(AK34:AM34)</f>
        <v>0</v>
      </c>
      <c r="AK34" s="234"/>
      <c r="AL34" s="224"/>
      <c r="AM34" s="225"/>
      <c r="AN34" s="232" t="s">
        <v>97</v>
      </c>
      <c r="AO34" s="224" t="s">
        <v>97</v>
      </c>
      <c r="AP34" s="225" t="s">
        <v>97</v>
      </c>
      <c r="AQ34" s="232" t="s">
        <v>97</v>
      </c>
      <c r="AR34" s="224" t="s">
        <v>97</v>
      </c>
      <c r="AS34" s="224" t="s">
        <v>97</v>
      </c>
      <c r="AT34" s="224" t="s">
        <v>97</v>
      </c>
      <c r="AU34" s="225" t="s">
        <v>97</v>
      </c>
      <c r="AV34" s="219">
        <f t="shared" si="2"/>
        <v>0</v>
      </c>
      <c r="AW34" s="227"/>
      <c r="AX34" s="227"/>
      <c r="AY34" s="227"/>
      <c r="AZ34" s="227"/>
      <c r="BA34" s="227"/>
      <c r="BB34" s="227"/>
      <c r="BC34" s="227"/>
      <c r="BD34" s="227"/>
      <c r="BE34" s="229"/>
    </row>
    <row r="35" spans="1:57" ht="32.25" thickBot="1" x14ac:dyDescent="0.3">
      <c r="A35" s="1390"/>
      <c r="B35" s="1567"/>
      <c r="C35" s="1568"/>
      <c r="D35" s="1654" t="s">
        <v>15</v>
      </c>
      <c r="E35" s="1332"/>
      <c r="F35" s="1335"/>
      <c r="G35" s="866">
        <f t="shared" si="3"/>
        <v>54</v>
      </c>
      <c r="H35" s="223">
        <f t="shared" si="0"/>
        <v>3</v>
      </c>
      <c r="I35" s="224">
        <v>3</v>
      </c>
      <c r="J35" s="224"/>
      <c r="K35" s="224"/>
      <c r="L35" s="222"/>
      <c r="M35" s="1137">
        <f t="shared" si="4"/>
        <v>54</v>
      </c>
      <c r="N35" s="977"/>
      <c r="O35" s="977"/>
      <c r="P35" s="977"/>
      <c r="Q35" s="977"/>
      <c r="R35" s="1005">
        <v>54</v>
      </c>
      <c r="S35" s="1001"/>
      <c r="T35" s="1001"/>
      <c r="U35" s="1001"/>
      <c r="V35" s="1002">
        <v>12</v>
      </c>
      <c r="W35" s="1002">
        <v>42</v>
      </c>
      <c r="X35" s="982"/>
      <c r="Y35" s="1003">
        <v>47</v>
      </c>
      <c r="Z35" s="982">
        <v>7</v>
      </c>
      <c r="AA35" s="983"/>
      <c r="AB35" s="984">
        <v>13</v>
      </c>
      <c r="AC35" s="984">
        <v>12</v>
      </c>
      <c r="AD35" s="984"/>
      <c r="AE35" s="984">
        <v>12</v>
      </c>
      <c r="AF35" s="985">
        <v>1</v>
      </c>
      <c r="AG35" s="986">
        <v>45</v>
      </c>
      <c r="AH35" s="1006">
        <v>17</v>
      </c>
      <c r="AI35" s="234">
        <v>130</v>
      </c>
      <c r="AJ35" s="233">
        <f t="shared" ref="AJ35:AJ36" si="15">SUM(AQ35:AU35)</f>
        <v>54</v>
      </c>
      <c r="AK35" s="234" t="s">
        <v>98</v>
      </c>
      <c r="AL35" s="224" t="s">
        <v>98</v>
      </c>
      <c r="AM35" s="225" t="s">
        <v>98</v>
      </c>
      <c r="AN35" s="232" t="s">
        <v>97</v>
      </c>
      <c r="AO35" s="224" t="s">
        <v>97</v>
      </c>
      <c r="AP35" s="225" t="s">
        <v>97</v>
      </c>
      <c r="AQ35" s="232">
        <v>8</v>
      </c>
      <c r="AR35" s="224">
        <v>15</v>
      </c>
      <c r="AS35" s="224">
        <v>23</v>
      </c>
      <c r="AT35" s="224">
        <v>6</v>
      </c>
      <c r="AU35" s="225">
        <v>2</v>
      </c>
      <c r="AV35" s="219">
        <f t="shared" si="2"/>
        <v>0</v>
      </c>
      <c r="AW35" s="227"/>
      <c r="AX35" s="227"/>
      <c r="AY35" s="227"/>
      <c r="AZ35" s="227"/>
      <c r="BA35" s="227"/>
      <c r="BB35" s="227"/>
      <c r="BC35" s="227"/>
      <c r="BD35" s="227"/>
      <c r="BE35" s="229"/>
    </row>
    <row r="36" spans="1:57" ht="32.25" thickBot="1" x14ac:dyDescent="0.3">
      <c r="A36" s="1390"/>
      <c r="B36" s="1569"/>
      <c r="C36" s="1571"/>
      <c r="D36" s="1656" t="s">
        <v>491</v>
      </c>
      <c r="E36" s="1333"/>
      <c r="F36" s="1336"/>
      <c r="G36" s="869">
        <f t="shared" si="3"/>
        <v>0</v>
      </c>
      <c r="H36" s="238">
        <f t="shared" si="0"/>
        <v>0</v>
      </c>
      <c r="I36" s="239"/>
      <c r="J36" s="239"/>
      <c r="K36" s="239"/>
      <c r="L36" s="237"/>
      <c r="M36" s="1139">
        <f t="shared" si="4"/>
        <v>0</v>
      </c>
      <c r="N36" s="992"/>
      <c r="O36" s="992"/>
      <c r="P36" s="992"/>
      <c r="Q36" s="992"/>
      <c r="R36" s="1007"/>
      <c r="S36" s="1016"/>
      <c r="T36" s="1016"/>
      <c r="U36" s="1016"/>
      <c r="V36" s="992"/>
      <c r="W36" s="992"/>
      <c r="X36" s="1007"/>
      <c r="Y36" s="991"/>
      <c r="Z36" s="1007"/>
      <c r="AA36" s="1010"/>
      <c r="AB36" s="1017"/>
      <c r="AC36" s="1017"/>
      <c r="AD36" s="1017"/>
      <c r="AE36" s="1017"/>
      <c r="AF36" s="1018"/>
      <c r="AG36" s="1010"/>
      <c r="AH36" s="1011"/>
      <c r="AI36" s="244"/>
      <c r="AJ36" s="246">
        <f t="shared" si="15"/>
        <v>0</v>
      </c>
      <c r="AK36" s="244" t="s">
        <v>97</v>
      </c>
      <c r="AL36" s="239" t="s">
        <v>97</v>
      </c>
      <c r="AM36" s="240" t="s">
        <v>97</v>
      </c>
      <c r="AN36" s="245" t="s">
        <v>97</v>
      </c>
      <c r="AO36" s="239" t="s">
        <v>98</v>
      </c>
      <c r="AP36" s="240" t="s">
        <v>98</v>
      </c>
      <c r="AQ36" s="245"/>
      <c r="AR36" s="239"/>
      <c r="AS36" s="239"/>
      <c r="AT36" s="239"/>
      <c r="AU36" s="240"/>
      <c r="AV36" s="247">
        <f t="shared" si="2"/>
        <v>0</v>
      </c>
      <c r="AW36" s="241"/>
      <c r="AX36" s="241"/>
      <c r="AY36" s="241"/>
      <c r="AZ36" s="241"/>
      <c r="BA36" s="241"/>
      <c r="BB36" s="241"/>
      <c r="BC36" s="241"/>
      <c r="BD36" s="241"/>
      <c r="BE36" s="242"/>
    </row>
    <row r="37" spans="1:57" ht="32.25" thickBot="1" x14ac:dyDescent="0.3">
      <c r="A37" s="1390"/>
      <c r="B37" s="1565" t="s">
        <v>499</v>
      </c>
      <c r="C37" s="1566" t="s">
        <v>342</v>
      </c>
      <c r="D37" s="1653" t="s">
        <v>485</v>
      </c>
      <c r="E37" s="1337">
        <v>20</v>
      </c>
      <c r="F37" s="1338">
        <f>E37-SUM(M37:M41)</f>
        <v>1</v>
      </c>
      <c r="G37" s="865">
        <f t="shared" si="3"/>
        <v>1</v>
      </c>
      <c r="H37" s="212">
        <f t="shared" si="0"/>
        <v>0</v>
      </c>
      <c r="I37" s="213"/>
      <c r="J37" s="213"/>
      <c r="K37" s="213"/>
      <c r="L37" s="211"/>
      <c r="M37" s="1136">
        <f t="shared" si="4"/>
        <v>1</v>
      </c>
      <c r="N37" s="967"/>
      <c r="O37" s="967"/>
      <c r="P37" s="967"/>
      <c r="Q37" s="967"/>
      <c r="R37" s="1000">
        <v>1</v>
      </c>
      <c r="S37" s="1012"/>
      <c r="T37" s="1012"/>
      <c r="U37" s="1012"/>
      <c r="V37" s="967">
        <v>1</v>
      </c>
      <c r="W37" s="967"/>
      <c r="X37" s="1000"/>
      <c r="Y37" s="969">
        <v>1</v>
      </c>
      <c r="Z37" s="1000"/>
      <c r="AA37" s="1013"/>
      <c r="AB37" s="970">
        <v>1</v>
      </c>
      <c r="AC37" s="970">
        <v>1</v>
      </c>
      <c r="AD37" s="970"/>
      <c r="AE37" s="970">
        <v>1</v>
      </c>
      <c r="AF37" s="1014">
        <v>1</v>
      </c>
      <c r="AG37" s="1013">
        <v>42</v>
      </c>
      <c r="AH37" s="1015">
        <v>22</v>
      </c>
      <c r="AI37" s="217">
        <v>16</v>
      </c>
      <c r="AJ37" s="216">
        <f t="shared" ref="AJ37:AJ38" si="16">SUM(AN37:AP37)</f>
        <v>1</v>
      </c>
      <c r="AK37" s="217" t="s">
        <v>97</v>
      </c>
      <c r="AL37" s="213" t="s">
        <v>97</v>
      </c>
      <c r="AM37" s="214" t="s">
        <v>97</v>
      </c>
      <c r="AN37" s="218"/>
      <c r="AO37" s="213">
        <v>1</v>
      </c>
      <c r="AP37" s="214"/>
      <c r="AQ37" s="218" t="s">
        <v>97</v>
      </c>
      <c r="AR37" s="213" t="s">
        <v>97</v>
      </c>
      <c r="AS37" s="213" t="s">
        <v>97</v>
      </c>
      <c r="AT37" s="213" t="s">
        <v>97</v>
      </c>
      <c r="AU37" s="214" t="s">
        <v>97</v>
      </c>
      <c r="AV37" s="219">
        <f t="shared" si="2"/>
        <v>0</v>
      </c>
      <c r="AW37" s="215"/>
      <c r="AX37" s="215"/>
      <c r="AY37" s="215"/>
      <c r="AZ37" s="215"/>
      <c r="BA37" s="215"/>
      <c r="BB37" s="215"/>
      <c r="BC37" s="215"/>
      <c r="BD37" s="215"/>
      <c r="BE37" s="220"/>
    </row>
    <row r="38" spans="1:57" ht="48" thickBot="1" x14ac:dyDescent="0.3">
      <c r="A38" s="1390"/>
      <c r="B38" s="1567"/>
      <c r="C38" s="1568"/>
      <c r="D38" s="1654" t="s">
        <v>490</v>
      </c>
      <c r="E38" s="1332"/>
      <c r="F38" s="1335"/>
      <c r="G38" s="866">
        <f t="shared" si="3"/>
        <v>0</v>
      </c>
      <c r="H38" s="223">
        <f t="shared" si="0"/>
        <v>0</v>
      </c>
      <c r="I38" s="224"/>
      <c r="J38" s="224"/>
      <c r="K38" s="224"/>
      <c r="L38" s="222"/>
      <c r="M38" s="1137">
        <f t="shared" si="4"/>
        <v>0</v>
      </c>
      <c r="N38" s="977"/>
      <c r="O38" s="977"/>
      <c r="P38" s="977"/>
      <c r="Q38" s="977"/>
      <c r="R38" s="1005"/>
      <c r="S38" s="1001"/>
      <c r="T38" s="1001"/>
      <c r="U38" s="1001"/>
      <c r="V38" s="1002"/>
      <c r="W38" s="1002"/>
      <c r="X38" s="982"/>
      <c r="Y38" s="1003"/>
      <c r="Z38" s="982"/>
      <c r="AA38" s="983"/>
      <c r="AB38" s="984"/>
      <c r="AC38" s="984"/>
      <c r="AD38" s="984"/>
      <c r="AE38" s="984"/>
      <c r="AF38" s="985"/>
      <c r="AG38" s="986"/>
      <c r="AH38" s="1006"/>
      <c r="AI38" s="234"/>
      <c r="AJ38" s="233">
        <f t="shared" si="16"/>
        <v>0</v>
      </c>
      <c r="AK38" s="234" t="s">
        <v>98</v>
      </c>
      <c r="AL38" s="224" t="s">
        <v>98</v>
      </c>
      <c r="AM38" s="225" t="s">
        <v>98</v>
      </c>
      <c r="AN38" s="232"/>
      <c r="AO38" s="224"/>
      <c r="AP38" s="225"/>
      <c r="AQ38" s="232" t="s">
        <v>97</v>
      </c>
      <c r="AR38" s="224" t="s">
        <v>97</v>
      </c>
      <c r="AS38" s="224" t="s">
        <v>97</v>
      </c>
      <c r="AT38" s="224" t="s">
        <v>97</v>
      </c>
      <c r="AU38" s="225" t="s">
        <v>97</v>
      </c>
      <c r="AV38" s="219">
        <f t="shared" si="2"/>
        <v>0</v>
      </c>
      <c r="AW38" s="227"/>
      <c r="AX38" s="227"/>
      <c r="AY38" s="227"/>
      <c r="AZ38" s="227"/>
      <c r="BA38" s="227"/>
      <c r="BB38" s="227"/>
      <c r="BC38" s="227"/>
      <c r="BD38" s="227"/>
      <c r="BE38" s="229"/>
    </row>
    <row r="39" spans="1:57" ht="32.25" thickBot="1" x14ac:dyDescent="0.3">
      <c r="A39" s="1390"/>
      <c r="B39" s="1567"/>
      <c r="C39" s="1568"/>
      <c r="D39" s="1654" t="s">
        <v>486</v>
      </c>
      <c r="E39" s="1332"/>
      <c r="F39" s="1335"/>
      <c r="G39" s="866">
        <f t="shared" si="3"/>
        <v>0</v>
      </c>
      <c r="H39" s="223">
        <f t="shared" si="0"/>
        <v>0</v>
      </c>
      <c r="I39" s="224"/>
      <c r="J39" s="224"/>
      <c r="K39" s="224"/>
      <c r="L39" s="222"/>
      <c r="M39" s="1137">
        <f t="shared" si="4"/>
        <v>0</v>
      </c>
      <c r="N39" s="977"/>
      <c r="O39" s="977"/>
      <c r="P39" s="977"/>
      <c r="Q39" s="977"/>
      <c r="R39" s="1005"/>
      <c r="S39" s="1001"/>
      <c r="T39" s="1001"/>
      <c r="U39" s="1001"/>
      <c r="V39" s="1002"/>
      <c r="W39" s="1002"/>
      <c r="X39" s="982"/>
      <c r="Y39" s="1003"/>
      <c r="Z39" s="982"/>
      <c r="AA39" s="983"/>
      <c r="AB39" s="984"/>
      <c r="AC39" s="984"/>
      <c r="AD39" s="984"/>
      <c r="AE39" s="984"/>
      <c r="AF39" s="985"/>
      <c r="AG39" s="986"/>
      <c r="AH39" s="1006"/>
      <c r="AI39" s="234"/>
      <c r="AJ39" s="233">
        <f>SUM(AK39:AM39)</f>
        <v>0</v>
      </c>
      <c r="AK39" s="234"/>
      <c r="AL39" s="224"/>
      <c r="AM39" s="225"/>
      <c r="AN39" s="232" t="s">
        <v>97</v>
      </c>
      <c r="AO39" s="224" t="s">
        <v>97</v>
      </c>
      <c r="AP39" s="225" t="s">
        <v>97</v>
      </c>
      <c r="AQ39" s="232" t="s">
        <v>97</v>
      </c>
      <c r="AR39" s="224" t="s">
        <v>97</v>
      </c>
      <c r="AS39" s="224" t="s">
        <v>97</v>
      </c>
      <c r="AT39" s="224" t="s">
        <v>97</v>
      </c>
      <c r="AU39" s="225" t="s">
        <v>97</v>
      </c>
      <c r="AV39" s="219">
        <f t="shared" si="2"/>
        <v>0</v>
      </c>
      <c r="AW39" s="227"/>
      <c r="AX39" s="227"/>
      <c r="AY39" s="227"/>
      <c r="AZ39" s="227"/>
      <c r="BA39" s="227"/>
      <c r="BB39" s="227"/>
      <c r="BC39" s="227"/>
      <c r="BD39" s="227"/>
      <c r="BE39" s="229"/>
    </row>
    <row r="40" spans="1:57" ht="32.25" thickBot="1" x14ac:dyDescent="0.3">
      <c r="A40" s="1390"/>
      <c r="B40" s="1567"/>
      <c r="C40" s="1568"/>
      <c r="D40" s="1654" t="s">
        <v>15</v>
      </c>
      <c r="E40" s="1332"/>
      <c r="F40" s="1335"/>
      <c r="G40" s="866">
        <f t="shared" si="3"/>
        <v>18</v>
      </c>
      <c r="H40" s="223">
        <f t="shared" si="0"/>
        <v>1</v>
      </c>
      <c r="I40" s="224">
        <v>1</v>
      </c>
      <c r="J40" s="224"/>
      <c r="K40" s="224"/>
      <c r="L40" s="222"/>
      <c r="M40" s="1137">
        <f t="shared" si="4"/>
        <v>18</v>
      </c>
      <c r="N40" s="977"/>
      <c r="O40" s="977"/>
      <c r="P40" s="977"/>
      <c r="Q40" s="977"/>
      <c r="R40" s="1005">
        <v>18</v>
      </c>
      <c r="S40" s="1001">
        <v>15</v>
      </c>
      <c r="T40" s="1001"/>
      <c r="U40" s="1001"/>
      <c r="V40" s="1002">
        <v>1</v>
      </c>
      <c r="W40" s="1002">
        <v>2</v>
      </c>
      <c r="X40" s="982"/>
      <c r="Y40" s="1003">
        <v>17</v>
      </c>
      <c r="Z40" s="982">
        <v>1</v>
      </c>
      <c r="AA40" s="983"/>
      <c r="AB40" s="984">
        <v>2</v>
      </c>
      <c r="AC40" s="984">
        <v>1</v>
      </c>
      <c r="AD40" s="984"/>
      <c r="AE40" s="984">
        <v>3</v>
      </c>
      <c r="AF40" s="985"/>
      <c r="AG40" s="986">
        <v>41</v>
      </c>
      <c r="AH40" s="1006">
        <v>20</v>
      </c>
      <c r="AI40" s="234">
        <v>116</v>
      </c>
      <c r="AJ40" s="233">
        <f t="shared" ref="AJ40:AJ41" si="17">SUM(AQ40:AU40)</f>
        <v>18</v>
      </c>
      <c r="AK40" s="234" t="s">
        <v>98</v>
      </c>
      <c r="AL40" s="224" t="s">
        <v>98</v>
      </c>
      <c r="AM40" s="225" t="s">
        <v>98</v>
      </c>
      <c r="AN40" s="232" t="s">
        <v>97</v>
      </c>
      <c r="AO40" s="224" t="s">
        <v>97</v>
      </c>
      <c r="AP40" s="225" t="s">
        <v>97</v>
      </c>
      <c r="AQ40" s="232"/>
      <c r="AR40" s="224">
        <v>1</v>
      </c>
      <c r="AS40" s="224">
        <v>8</v>
      </c>
      <c r="AT40" s="224">
        <v>9</v>
      </c>
      <c r="AU40" s="225"/>
      <c r="AV40" s="219">
        <f t="shared" si="2"/>
        <v>0</v>
      </c>
      <c r="AW40" s="227"/>
      <c r="AX40" s="227"/>
      <c r="AY40" s="227"/>
      <c r="AZ40" s="227"/>
      <c r="BA40" s="227"/>
      <c r="BB40" s="227"/>
      <c r="BC40" s="227"/>
      <c r="BD40" s="227"/>
      <c r="BE40" s="229"/>
    </row>
    <row r="41" spans="1:57" ht="32.25" thickBot="1" x14ac:dyDescent="0.3">
      <c r="A41" s="1390"/>
      <c r="B41" s="1569"/>
      <c r="C41" s="1571"/>
      <c r="D41" s="1656" t="s">
        <v>491</v>
      </c>
      <c r="E41" s="1333"/>
      <c r="F41" s="1336"/>
      <c r="G41" s="869">
        <f t="shared" si="3"/>
        <v>0</v>
      </c>
      <c r="H41" s="238">
        <f t="shared" si="0"/>
        <v>0</v>
      </c>
      <c r="I41" s="239"/>
      <c r="J41" s="239"/>
      <c r="K41" s="239"/>
      <c r="L41" s="237"/>
      <c r="M41" s="1139">
        <f t="shared" si="4"/>
        <v>0</v>
      </c>
      <c r="N41" s="992"/>
      <c r="O41" s="992"/>
      <c r="P41" s="992"/>
      <c r="Q41" s="992"/>
      <c r="R41" s="1007"/>
      <c r="S41" s="1016"/>
      <c r="T41" s="1016"/>
      <c r="U41" s="1016"/>
      <c r="V41" s="992"/>
      <c r="W41" s="992"/>
      <c r="X41" s="1007"/>
      <c r="Y41" s="991"/>
      <c r="Z41" s="1007"/>
      <c r="AA41" s="1010"/>
      <c r="AB41" s="1017"/>
      <c r="AC41" s="1017"/>
      <c r="AD41" s="1017"/>
      <c r="AE41" s="1017"/>
      <c r="AF41" s="1018"/>
      <c r="AG41" s="1010"/>
      <c r="AH41" s="1011"/>
      <c r="AI41" s="244"/>
      <c r="AJ41" s="246">
        <f t="shared" si="17"/>
        <v>0</v>
      </c>
      <c r="AK41" s="244" t="s">
        <v>97</v>
      </c>
      <c r="AL41" s="239" t="s">
        <v>97</v>
      </c>
      <c r="AM41" s="240" t="s">
        <v>97</v>
      </c>
      <c r="AN41" s="245" t="s">
        <v>97</v>
      </c>
      <c r="AO41" s="239" t="s">
        <v>98</v>
      </c>
      <c r="AP41" s="240" t="s">
        <v>98</v>
      </c>
      <c r="AQ41" s="245"/>
      <c r="AR41" s="239"/>
      <c r="AS41" s="239"/>
      <c r="AT41" s="239"/>
      <c r="AU41" s="240"/>
      <c r="AV41" s="247">
        <f t="shared" si="2"/>
        <v>0</v>
      </c>
      <c r="AW41" s="241"/>
      <c r="AX41" s="241"/>
      <c r="AY41" s="241"/>
      <c r="AZ41" s="241"/>
      <c r="BA41" s="241"/>
      <c r="BB41" s="241"/>
      <c r="BC41" s="241"/>
      <c r="BD41" s="241"/>
      <c r="BE41" s="242"/>
    </row>
    <row r="42" spans="1:57" ht="32.25" thickBot="1" x14ac:dyDescent="0.3">
      <c r="A42" s="1390"/>
      <c r="B42" s="1565" t="s">
        <v>500</v>
      </c>
      <c r="C42" s="1566" t="s">
        <v>343</v>
      </c>
      <c r="D42" s="1653" t="s">
        <v>485</v>
      </c>
      <c r="E42" s="1337">
        <v>40</v>
      </c>
      <c r="F42" s="1338">
        <f>E42-SUM(M42:M46)</f>
        <v>5</v>
      </c>
      <c r="G42" s="865">
        <f t="shared" si="3"/>
        <v>0</v>
      </c>
      <c r="H42" s="212">
        <f t="shared" si="0"/>
        <v>0</v>
      </c>
      <c r="I42" s="213"/>
      <c r="J42" s="213"/>
      <c r="K42" s="213"/>
      <c r="L42" s="211"/>
      <c r="M42" s="1136">
        <f t="shared" si="4"/>
        <v>0</v>
      </c>
      <c r="N42" s="967"/>
      <c r="O42" s="967"/>
      <c r="P42" s="967"/>
      <c r="Q42" s="967"/>
      <c r="R42" s="1000"/>
      <c r="S42" s="1012"/>
      <c r="T42" s="1012"/>
      <c r="U42" s="1012"/>
      <c r="V42" s="967"/>
      <c r="W42" s="967"/>
      <c r="X42" s="1000"/>
      <c r="Y42" s="969"/>
      <c r="Z42" s="1000"/>
      <c r="AA42" s="1013"/>
      <c r="AB42" s="970"/>
      <c r="AC42" s="970"/>
      <c r="AD42" s="970"/>
      <c r="AE42" s="970"/>
      <c r="AF42" s="1014"/>
      <c r="AG42" s="1013"/>
      <c r="AH42" s="1015"/>
      <c r="AI42" s="217"/>
      <c r="AJ42" s="216">
        <f t="shared" ref="AJ42:AJ43" si="18">SUM(AN42:AP42)</f>
        <v>0</v>
      </c>
      <c r="AK42" s="217" t="s">
        <v>97</v>
      </c>
      <c r="AL42" s="213" t="s">
        <v>97</v>
      </c>
      <c r="AM42" s="214" t="s">
        <v>97</v>
      </c>
      <c r="AN42" s="218"/>
      <c r="AO42" s="213"/>
      <c r="AP42" s="214"/>
      <c r="AQ42" s="218" t="s">
        <v>97</v>
      </c>
      <c r="AR42" s="213" t="s">
        <v>97</v>
      </c>
      <c r="AS42" s="213" t="s">
        <v>97</v>
      </c>
      <c r="AT42" s="213" t="s">
        <v>97</v>
      </c>
      <c r="AU42" s="214" t="s">
        <v>97</v>
      </c>
      <c r="AV42" s="219">
        <f t="shared" si="2"/>
        <v>0</v>
      </c>
      <c r="AW42" s="215"/>
      <c r="AX42" s="215"/>
      <c r="AY42" s="215"/>
      <c r="AZ42" s="215"/>
      <c r="BA42" s="215"/>
      <c r="BB42" s="215"/>
      <c r="BC42" s="215"/>
      <c r="BD42" s="215"/>
      <c r="BE42" s="220"/>
    </row>
    <row r="43" spans="1:57" ht="48" thickBot="1" x14ac:dyDescent="0.3">
      <c r="A43" s="1390"/>
      <c r="B43" s="1567"/>
      <c r="C43" s="1568"/>
      <c r="D43" s="1654" t="s">
        <v>490</v>
      </c>
      <c r="E43" s="1332"/>
      <c r="F43" s="1335"/>
      <c r="G43" s="866">
        <f t="shared" si="3"/>
        <v>0</v>
      </c>
      <c r="H43" s="223">
        <f t="shared" si="0"/>
        <v>0</v>
      </c>
      <c r="I43" s="224"/>
      <c r="J43" s="224"/>
      <c r="K43" s="224"/>
      <c r="L43" s="222"/>
      <c r="M43" s="1137">
        <f t="shared" si="4"/>
        <v>0</v>
      </c>
      <c r="N43" s="977"/>
      <c r="O43" s="977"/>
      <c r="P43" s="977"/>
      <c r="Q43" s="977"/>
      <c r="R43" s="1005"/>
      <c r="S43" s="1001"/>
      <c r="T43" s="1001"/>
      <c r="U43" s="1001"/>
      <c r="V43" s="1002"/>
      <c r="W43" s="1002"/>
      <c r="X43" s="982"/>
      <c r="Y43" s="1003"/>
      <c r="Z43" s="982"/>
      <c r="AA43" s="983"/>
      <c r="AB43" s="984"/>
      <c r="AC43" s="984"/>
      <c r="AD43" s="984"/>
      <c r="AE43" s="984"/>
      <c r="AF43" s="985"/>
      <c r="AG43" s="986"/>
      <c r="AH43" s="1006"/>
      <c r="AI43" s="234"/>
      <c r="AJ43" s="233">
        <f t="shared" si="18"/>
        <v>0</v>
      </c>
      <c r="AK43" s="234" t="s">
        <v>98</v>
      </c>
      <c r="AL43" s="224" t="s">
        <v>98</v>
      </c>
      <c r="AM43" s="225" t="s">
        <v>98</v>
      </c>
      <c r="AN43" s="232"/>
      <c r="AO43" s="224"/>
      <c r="AP43" s="225"/>
      <c r="AQ43" s="232" t="s">
        <v>97</v>
      </c>
      <c r="AR43" s="224" t="s">
        <v>97</v>
      </c>
      <c r="AS43" s="224" t="s">
        <v>97</v>
      </c>
      <c r="AT43" s="224" t="s">
        <v>97</v>
      </c>
      <c r="AU43" s="225" t="s">
        <v>97</v>
      </c>
      <c r="AV43" s="219">
        <f t="shared" si="2"/>
        <v>0</v>
      </c>
      <c r="AW43" s="227"/>
      <c r="AX43" s="227"/>
      <c r="AY43" s="227"/>
      <c r="AZ43" s="227"/>
      <c r="BA43" s="227"/>
      <c r="BB43" s="227"/>
      <c r="BC43" s="227"/>
      <c r="BD43" s="227"/>
      <c r="BE43" s="229"/>
    </row>
    <row r="44" spans="1:57" ht="32.25" thickBot="1" x14ac:dyDescent="0.3">
      <c r="A44" s="1390"/>
      <c r="B44" s="1567"/>
      <c r="C44" s="1568"/>
      <c r="D44" s="1654" t="s">
        <v>486</v>
      </c>
      <c r="E44" s="1332"/>
      <c r="F44" s="1335"/>
      <c r="G44" s="866">
        <f t="shared" si="3"/>
        <v>0</v>
      </c>
      <c r="H44" s="223">
        <f t="shared" si="0"/>
        <v>0</v>
      </c>
      <c r="I44" s="224"/>
      <c r="J44" s="224"/>
      <c r="K44" s="224"/>
      <c r="L44" s="222"/>
      <c r="M44" s="1137">
        <f t="shared" si="4"/>
        <v>0</v>
      </c>
      <c r="N44" s="977"/>
      <c r="O44" s="977"/>
      <c r="P44" s="977"/>
      <c r="Q44" s="977"/>
      <c r="R44" s="1005"/>
      <c r="S44" s="1001"/>
      <c r="T44" s="1001"/>
      <c r="U44" s="1001"/>
      <c r="V44" s="1002"/>
      <c r="W44" s="1002"/>
      <c r="X44" s="982"/>
      <c r="Y44" s="1003"/>
      <c r="Z44" s="982"/>
      <c r="AA44" s="983"/>
      <c r="AB44" s="984"/>
      <c r="AC44" s="984"/>
      <c r="AD44" s="984"/>
      <c r="AE44" s="984"/>
      <c r="AF44" s="985"/>
      <c r="AG44" s="986"/>
      <c r="AH44" s="1006"/>
      <c r="AI44" s="234"/>
      <c r="AJ44" s="233">
        <f>SUM(AK44:AM44)</f>
        <v>0</v>
      </c>
      <c r="AK44" s="234"/>
      <c r="AL44" s="224"/>
      <c r="AM44" s="225"/>
      <c r="AN44" s="232" t="s">
        <v>97</v>
      </c>
      <c r="AO44" s="224" t="s">
        <v>97</v>
      </c>
      <c r="AP44" s="225" t="s">
        <v>97</v>
      </c>
      <c r="AQ44" s="232" t="s">
        <v>97</v>
      </c>
      <c r="AR44" s="224" t="s">
        <v>97</v>
      </c>
      <c r="AS44" s="224" t="s">
        <v>97</v>
      </c>
      <c r="AT44" s="224" t="s">
        <v>97</v>
      </c>
      <c r="AU44" s="225" t="s">
        <v>97</v>
      </c>
      <c r="AV44" s="219">
        <f t="shared" si="2"/>
        <v>0</v>
      </c>
      <c r="AW44" s="227"/>
      <c r="AX44" s="227"/>
      <c r="AY44" s="227"/>
      <c r="AZ44" s="227"/>
      <c r="BA44" s="227"/>
      <c r="BB44" s="227"/>
      <c r="BC44" s="227"/>
      <c r="BD44" s="227"/>
      <c r="BE44" s="229"/>
    </row>
    <row r="45" spans="1:57" ht="32.25" thickBot="1" x14ac:dyDescent="0.3">
      <c r="A45" s="1390"/>
      <c r="B45" s="1567"/>
      <c r="C45" s="1568"/>
      <c r="D45" s="1654" t="s">
        <v>15</v>
      </c>
      <c r="E45" s="1332"/>
      <c r="F45" s="1335"/>
      <c r="G45" s="866">
        <f t="shared" si="3"/>
        <v>35</v>
      </c>
      <c r="H45" s="223">
        <f t="shared" si="0"/>
        <v>0</v>
      </c>
      <c r="I45" s="224"/>
      <c r="J45" s="224"/>
      <c r="K45" s="224"/>
      <c r="L45" s="222"/>
      <c r="M45" s="1137">
        <f t="shared" si="4"/>
        <v>35</v>
      </c>
      <c r="N45" s="977"/>
      <c r="O45" s="977"/>
      <c r="P45" s="977"/>
      <c r="Q45" s="977"/>
      <c r="R45" s="1005">
        <v>35</v>
      </c>
      <c r="S45" s="1001">
        <v>2</v>
      </c>
      <c r="T45" s="1001"/>
      <c r="U45" s="1001"/>
      <c r="V45" s="1002">
        <v>33</v>
      </c>
      <c r="W45" s="1002"/>
      <c r="X45" s="982"/>
      <c r="Y45" s="1003">
        <v>32</v>
      </c>
      <c r="Z45" s="982">
        <v>3</v>
      </c>
      <c r="AA45" s="983"/>
      <c r="AB45" s="984">
        <v>8</v>
      </c>
      <c r="AC45" s="984">
        <v>7</v>
      </c>
      <c r="AD45" s="984"/>
      <c r="AE45" s="984">
        <v>18</v>
      </c>
      <c r="AF45" s="985">
        <v>1</v>
      </c>
      <c r="AG45" s="986">
        <v>38</v>
      </c>
      <c r="AH45" s="1006">
        <v>15</v>
      </c>
      <c r="AI45" s="234">
        <v>95</v>
      </c>
      <c r="AJ45" s="233">
        <f t="shared" ref="AJ45:AJ46" si="19">SUM(AQ45:AU45)</f>
        <v>35</v>
      </c>
      <c r="AK45" s="234" t="s">
        <v>98</v>
      </c>
      <c r="AL45" s="224" t="s">
        <v>98</v>
      </c>
      <c r="AM45" s="225" t="s">
        <v>98</v>
      </c>
      <c r="AN45" s="232" t="s">
        <v>97</v>
      </c>
      <c r="AO45" s="224" t="s">
        <v>97</v>
      </c>
      <c r="AP45" s="225" t="s">
        <v>97</v>
      </c>
      <c r="AQ45" s="232"/>
      <c r="AR45" s="224">
        <v>1</v>
      </c>
      <c r="AS45" s="224">
        <v>34</v>
      </c>
      <c r="AT45" s="224"/>
      <c r="AU45" s="225"/>
      <c r="AV45" s="219">
        <f t="shared" si="2"/>
        <v>0</v>
      </c>
      <c r="AW45" s="227"/>
      <c r="AX45" s="227"/>
      <c r="AY45" s="227"/>
      <c r="AZ45" s="227"/>
      <c r="BA45" s="227"/>
      <c r="BB45" s="227"/>
      <c r="BC45" s="227"/>
      <c r="BD45" s="227"/>
      <c r="BE45" s="229"/>
    </row>
    <row r="46" spans="1:57" ht="32.25" thickBot="1" x14ac:dyDescent="0.3">
      <c r="A46" s="1390"/>
      <c r="B46" s="1569"/>
      <c r="C46" s="1571"/>
      <c r="D46" s="1656" t="s">
        <v>491</v>
      </c>
      <c r="E46" s="1333"/>
      <c r="F46" s="1336"/>
      <c r="G46" s="869">
        <f t="shared" si="3"/>
        <v>0</v>
      </c>
      <c r="H46" s="238">
        <f t="shared" si="0"/>
        <v>0</v>
      </c>
      <c r="I46" s="239"/>
      <c r="J46" s="239"/>
      <c r="K46" s="239"/>
      <c r="L46" s="237"/>
      <c r="M46" s="1139">
        <f t="shared" si="4"/>
        <v>0</v>
      </c>
      <c r="N46" s="992"/>
      <c r="O46" s="992"/>
      <c r="P46" s="992"/>
      <c r="Q46" s="992"/>
      <c r="R46" s="1007"/>
      <c r="S46" s="1016"/>
      <c r="T46" s="1016"/>
      <c r="U46" s="1016"/>
      <c r="V46" s="992"/>
      <c r="W46" s="992"/>
      <c r="X46" s="1007"/>
      <c r="Y46" s="991"/>
      <c r="Z46" s="1007"/>
      <c r="AA46" s="1010"/>
      <c r="AB46" s="1017"/>
      <c r="AC46" s="1017"/>
      <c r="AD46" s="1017"/>
      <c r="AE46" s="1017"/>
      <c r="AF46" s="1018"/>
      <c r="AG46" s="1010"/>
      <c r="AH46" s="1011"/>
      <c r="AI46" s="244"/>
      <c r="AJ46" s="246">
        <f t="shared" si="19"/>
        <v>0</v>
      </c>
      <c r="AK46" s="244" t="s">
        <v>97</v>
      </c>
      <c r="AL46" s="239" t="s">
        <v>97</v>
      </c>
      <c r="AM46" s="240" t="s">
        <v>97</v>
      </c>
      <c r="AN46" s="245" t="s">
        <v>97</v>
      </c>
      <c r="AO46" s="239" t="s">
        <v>98</v>
      </c>
      <c r="AP46" s="240" t="s">
        <v>98</v>
      </c>
      <c r="AQ46" s="245"/>
      <c r="AR46" s="239"/>
      <c r="AS46" s="239"/>
      <c r="AT46" s="239"/>
      <c r="AU46" s="240"/>
      <c r="AV46" s="247">
        <f t="shared" si="2"/>
        <v>0</v>
      </c>
      <c r="AW46" s="241"/>
      <c r="AX46" s="241"/>
      <c r="AY46" s="241"/>
      <c r="AZ46" s="241"/>
      <c r="BA46" s="241"/>
      <c r="BB46" s="241"/>
      <c r="BC46" s="241"/>
      <c r="BD46" s="241"/>
      <c r="BE46" s="242"/>
    </row>
    <row r="47" spans="1:57" ht="32.25" thickBot="1" x14ac:dyDescent="0.3">
      <c r="A47" s="1390"/>
      <c r="B47" s="1565" t="s">
        <v>501</v>
      </c>
      <c r="C47" s="1566">
        <v>1983080</v>
      </c>
      <c r="D47" s="1653" t="s">
        <v>485</v>
      </c>
      <c r="E47" s="1337">
        <v>7</v>
      </c>
      <c r="F47" s="1338">
        <f>E47-SUM(M47:M51)</f>
        <v>1</v>
      </c>
      <c r="G47" s="865">
        <f t="shared" si="3"/>
        <v>1</v>
      </c>
      <c r="H47" s="212">
        <f t="shared" si="0"/>
        <v>0</v>
      </c>
      <c r="I47" s="213"/>
      <c r="J47" s="213"/>
      <c r="K47" s="213"/>
      <c r="L47" s="211"/>
      <c r="M47" s="1136">
        <f t="shared" si="4"/>
        <v>1</v>
      </c>
      <c r="N47" s="967"/>
      <c r="O47" s="967"/>
      <c r="P47" s="967"/>
      <c r="Q47" s="967"/>
      <c r="R47" s="1000">
        <v>1</v>
      </c>
      <c r="S47" s="1012"/>
      <c r="T47" s="1012"/>
      <c r="U47" s="1012"/>
      <c r="V47" s="967">
        <v>1</v>
      </c>
      <c r="W47" s="967"/>
      <c r="X47" s="1000"/>
      <c r="Y47" s="969">
        <v>1</v>
      </c>
      <c r="Z47" s="1000"/>
      <c r="AA47" s="1013"/>
      <c r="AB47" s="970"/>
      <c r="AC47" s="970"/>
      <c r="AD47" s="970"/>
      <c r="AE47" s="970">
        <v>1</v>
      </c>
      <c r="AF47" s="1014"/>
      <c r="AG47" s="1013">
        <v>57</v>
      </c>
      <c r="AH47" s="1015">
        <v>34</v>
      </c>
      <c r="AI47" s="217">
        <v>8</v>
      </c>
      <c r="AJ47" s="216">
        <f t="shared" ref="AJ47:AJ48" si="20">SUM(AN47:AP47)</f>
        <v>8</v>
      </c>
      <c r="AK47" s="217" t="s">
        <v>97</v>
      </c>
      <c r="AL47" s="213" t="s">
        <v>97</v>
      </c>
      <c r="AM47" s="214" t="s">
        <v>97</v>
      </c>
      <c r="AN47" s="218"/>
      <c r="AO47" s="213">
        <v>8</v>
      </c>
      <c r="AP47" s="214"/>
      <c r="AQ47" s="218" t="s">
        <v>97</v>
      </c>
      <c r="AR47" s="213" t="s">
        <v>97</v>
      </c>
      <c r="AS47" s="213" t="s">
        <v>97</v>
      </c>
      <c r="AT47" s="213" t="s">
        <v>97</v>
      </c>
      <c r="AU47" s="214" t="s">
        <v>97</v>
      </c>
      <c r="AV47" s="219">
        <f t="shared" si="2"/>
        <v>0</v>
      </c>
      <c r="AW47" s="215"/>
      <c r="AX47" s="215"/>
      <c r="AY47" s="215"/>
      <c r="AZ47" s="215"/>
      <c r="BA47" s="215"/>
      <c r="BB47" s="215"/>
      <c r="BC47" s="215"/>
      <c r="BD47" s="215"/>
      <c r="BE47" s="220"/>
    </row>
    <row r="48" spans="1:57" ht="48" thickBot="1" x14ac:dyDescent="0.3">
      <c r="A48" s="1390"/>
      <c r="B48" s="1567"/>
      <c r="C48" s="1568"/>
      <c r="D48" s="1654" t="s">
        <v>490</v>
      </c>
      <c r="E48" s="1332"/>
      <c r="F48" s="1335"/>
      <c r="G48" s="866">
        <f t="shared" si="3"/>
        <v>0</v>
      </c>
      <c r="H48" s="223">
        <f t="shared" si="0"/>
        <v>0</v>
      </c>
      <c r="I48" s="224"/>
      <c r="J48" s="224"/>
      <c r="K48" s="224"/>
      <c r="L48" s="222"/>
      <c r="M48" s="1137">
        <f t="shared" si="4"/>
        <v>0</v>
      </c>
      <c r="N48" s="977"/>
      <c r="O48" s="977"/>
      <c r="P48" s="977"/>
      <c r="Q48" s="977"/>
      <c r="R48" s="1005"/>
      <c r="S48" s="1001"/>
      <c r="T48" s="1001"/>
      <c r="U48" s="1001"/>
      <c r="V48" s="1002"/>
      <c r="W48" s="1002"/>
      <c r="X48" s="982"/>
      <c r="Y48" s="1003"/>
      <c r="Z48" s="982"/>
      <c r="AA48" s="983"/>
      <c r="AB48" s="984"/>
      <c r="AC48" s="984"/>
      <c r="AD48" s="984"/>
      <c r="AE48" s="984"/>
      <c r="AF48" s="985"/>
      <c r="AG48" s="986"/>
      <c r="AH48" s="1006"/>
      <c r="AI48" s="234"/>
      <c r="AJ48" s="233">
        <f t="shared" si="20"/>
        <v>0</v>
      </c>
      <c r="AK48" s="234" t="s">
        <v>98</v>
      </c>
      <c r="AL48" s="224" t="s">
        <v>98</v>
      </c>
      <c r="AM48" s="225" t="s">
        <v>98</v>
      </c>
      <c r="AN48" s="232"/>
      <c r="AO48" s="224"/>
      <c r="AP48" s="225"/>
      <c r="AQ48" s="232" t="s">
        <v>97</v>
      </c>
      <c r="AR48" s="224" t="s">
        <v>97</v>
      </c>
      <c r="AS48" s="224" t="s">
        <v>97</v>
      </c>
      <c r="AT48" s="224" t="s">
        <v>97</v>
      </c>
      <c r="AU48" s="225" t="s">
        <v>97</v>
      </c>
      <c r="AV48" s="219">
        <f t="shared" si="2"/>
        <v>0</v>
      </c>
      <c r="AW48" s="227"/>
      <c r="AX48" s="227"/>
      <c r="AY48" s="227"/>
      <c r="AZ48" s="227"/>
      <c r="BA48" s="227"/>
      <c r="BB48" s="227"/>
      <c r="BC48" s="227"/>
      <c r="BD48" s="227"/>
      <c r="BE48" s="229"/>
    </row>
    <row r="49" spans="1:57" ht="32.25" thickBot="1" x14ac:dyDescent="0.3">
      <c r="A49" s="1390"/>
      <c r="B49" s="1567"/>
      <c r="C49" s="1568"/>
      <c r="D49" s="1654" t="s">
        <v>486</v>
      </c>
      <c r="E49" s="1332"/>
      <c r="F49" s="1335"/>
      <c r="G49" s="866">
        <f t="shared" si="3"/>
        <v>0</v>
      </c>
      <c r="H49" s="223">
        <f t="shared" si="0"/>
        <v>0</v>
      </c>
      <c r="I49" s="224"/>
      <c r="J49" s="224"/>
      <c r="K49" s="224"/>
      <c r="L49" s="222"/>
      <c r="M49" s="1137">
        <f t="shared" si="4"/>
        <v>0</v>
      </c>
      <c r="N49" s="977"/>
      <c r="O49" s="977"/>
      <c r="P49" s="977"/>
      <c r="Q49" s="977"/>
      <c r="R49" s="1005"/>
      <c r="S49" s="1001"/>
      <c r="T49" s="1001"/>
      <c r="U49" s="1001"/>
      <c r="V49" s="1002"/>
      <c r="W49" s="1002"/>
      <c r="X49" s="982"/>
      <c r="Y49" s="1003"/>
      <c r="Z49" s="982"/>
      <c r="AA49" s="983"/>
      <c r="AB49" s="984"/>
      <c r="AC49" s="984"/>
      <c r="AD49" s="984"/>
      <c r="AE49" s="984"/>
      <c r="AF49" s="985"/>
      <c r="AG49" s="986"/>
      <c r="AH49" s="1006"/>
      <c r="AI49" s="234"/>
      <c r="AJ49" s="233">
        <f>SUM(AK49:AM49)</f>
        <v>0</v>
      </c>
      <c r="AK49" s="234"/>
      <c r="AL49" s="224"/>
      <c r="AM49" s="225"/>
      <c r="AN49" s="232" t="s">
        <v>97</v>
      </c>
      <c r="AO49" s="224" t="s">
        <v>97</v>
      </c>
      <c r="AP49" s="225" t="s">
        <v>97</v>
      </c>
      <c r="AQ49" s="232" t="s">
        <v>97</v>
      </c>
      <c r="AR49" s="224" t="s">
        <v>97</v>
      </c>
      <c r="AS49" s="224" t="s">
        <v>97</v>
      </c>
      <c r="AT49" s="224" t="s">
        <v>97</v>
      </c>
      <c r="AU49" s="225" t="s">
        <v>97</v>
      </c>
      <c r="AV49" s="219">
        <f t="shared" si="2"/>
        <v>0</v>
      </c>
      <c r="AW49" s="227"/>
      <c r="AX49" s="227"/>
      <c r="AY49" s="227"/>
      <c r="AZ49" s="227"/>
      <c r="BA49" s="227"/>
      <c r="BB49" s="227"/>
      <c r="BC49" s="227"/>
      <c r="BD49" s="227"/>
      <c r="BE49" s="229"/>
    </row>
    <row r="50" spans="1:57" ht="32.25" thickBot="1" x14ac:dyDescent="0.3">
      <c r="A50" s="1390"/>
      <c r="B50" s="1567"/>
      <c r="C50" s="1568"/>
      <c r="D50" s="1654" t="s">
        <v>15</v>
      </c>
      <c r="E50" s="1332"/>
      <c r="F50" s="1335"/>
      <c r="G50" s="866">
        <f t="shared" si="3"/>
        <v>5</v>
      </c>
      <c r="H50" s="223">
        <f t="shared" si="0"/>
        <v>0</v>
      </c>
      <c r="I50" s="224"/>
      <c r="J50" s="224"/>
      <c r="K50" s="224"/>
      <c r="L50" s="222"/>
      <c r="M50" s="1137">
        <f t="shared" si="4"/>
        <v>5</v>
      </c>
      <c r="N50" s="977"/>
      <c r="O50" s="977"/>
      <c r="P50" s="977"/>
      <c r="Q50" s="977"/>
      <c r="R50" s="1005">
        <v>5</v>
      </c>
      <c r="S50" s="1001">
        <v>2</v>
      </c>
      <c r="T50" s="1001"/>
      <c r="U50" s="1001"/>
      <c r="V50" s="1002">
        <v>3</v>
      </c>
      <c r="W50" s="1002"/>
      <c r="X50" s="982"/>
      <c r="Y50" s="1003">
        <v>5</v>
      </c>
      <c r="Z50" s="982"/>
      <c r="AA50" s="983"/>
      <c r="AB50" s="984"/>
      <c r="AC50" s="984"/>
      <c r="AD50" s="984">
        <v>1</v>
      </c>
      <c r="AE50" s="984">
        <v>5</v>
      </c>
      <c r="AF50" s="985">
        <v>1</v>
      </c>
      <c r="AG50" s="986">
        <v>38</v>
      </c>
      <c r="AH50" s="1006">
        <v>15</v>
      </c>
      <c r="AI50" s="234">
        <v>52</v>
      </c>
      <c r="AJ50" s="233">
        <f t="shared" ref="AJ50:AJ51" si="21">SUM(AQ50:AU50)</f>
        <v>5</v>
      </c>
      <c r="AK50" s="234" t="s">
        <v>98</v>
      </c>
      <c r="AL50" s="224" t="s">
        <v>98</v>
      </c>
      <c r="AM50" s="225" t="s">
        <v>98</v>
      </c>
      <c r="AN50" s="232" t="s">
        <v>97</v>
      </c>
      <c r="AO50" s="224" t="s">
        <v>97</v>
      </c>
      <c r="AP50" s="225" t="s">
        <v>97</v>
      </c>
      <c r="AQ50" s="232">
        <v>3</v>
      </c>
      <c r="AR50" s="224">
        <v>2</v>
      </c>
      <c r="AS50" s="224"/>
      <c r="AT50" s="224"/>
      <c r="AU50" s="225"/>
      <c r="AV50" s="219">
        <f t="shared" si="2"/>
        <v>0</v>
      </c>
      <c r="AW50" s="227"/>
      <c r="AX50" s="227"/>
      <c r="AY50" s="227"/>
      <c r="AZ50" s="227"/>
      <c r="BA50" s="227"/>
      <c r="BB50" s="227"/>
      <c r="BC50" s="227"/>
      <c r="BD50" s="227"/>
      <c r="BE50" s="229"/>
    </row>
    <row r="51" spans="1:57" ht="32.25" thickBot="1" x14ac:dyDescent="0.3">
      <c r="A51" s="1390"/>
      <c r="B51" s="1569"/>
      <c r="C51" s="1571"/>
      <c r="D51" s="1656" t="s">
        <v>491</v>
      </c>
      <c r="E51" s="1333"/>
      <c r="F51" s="1336"/>
      <c r="G51" s="869">
        <f t="shared" si="3"/>
        <v>0</v>
      </c>
      <c r="H51" s="238">
        <f t="shared" si="0"/>
        <v>0</v>
      </c>
      <c r="I51" s="239"/>
      <c r="J51" s="239"/>
      <c r="K51" s="239"/>
      <c r="L51" s="237"/>
      <c r="M51" s="1139">
        <f t="shared" si="4"/>
        <v>0</v>
      </c>
      <c r="N51" s="992"/>
      <c r="O51" s="992"/>
      <c r="P51" s="992"/>
      <c r="Q51" s="992"/>
      <c r="R51" s="1007"/>
      <c r="S51" s="1016"/>
      <c r="T51" s="1016"/>
      <c r="U51" s="1016"/>
      <c r="V51" s="992"/>
      <c r="W51" s="992"/>
      <c r="X51" s="1007"/>
      <c r="Y51" s="991"/>
      <c r="Z51" s="1007"/>
      <c r="AA51" s="1010"/>
      <c r="AB51" s="1017"/>
      <c r="AC51" s="1017"/>
      <c r="AD51" s="1017"/>
      <c r="AE51" s="1017"/>
      <c r="AF51" s="1018"/>
      <c r="AG51" s="1010"/>
      <c r="AH51" s="1011"/>
      <c r="AI51" s="244"/>
      <c r="AJ51" s="246">
        <f t="shared" si="21"/>
        <v>0</v>
      </c>
      <c r="AK51" s="244" t="s">
        <v>97</v>
      </c>
      <c r="AL51" s="239" t="s">
        <v>97</v>
      </c>
      <c r="AM51" s="240" t="s">
        <v>97</v>
      </c>
      <c r="AN51" s="245" t="s">
        <v>97</v>
      </c>
      <c r="AO51" s="239" t="s">
        <v>98</v>
      </c>
      <c r="AP51" s="240" t="s">
        <v>98</v>
      </c>
      <c r="AQ51" s="245"/>
      <c r="AR51" s="239"/>
      <c r="AS51" s="239"/>
      <c r="AT51" s="239"/>
      <c r="AU51" s="240"/>
      <c r="AV51" s="247">
        <f t="shared" si="2"/>
        <v>0</v>
      </c>
      <c r="AW51" s="241"/>
      <c r="AX51" s="241"/>
      <c r="AY51" s="241"/>
      <c r="AZ51" s="241"/>
      <c r="BA51" s="241"/>
      <c r="BB51" s="241"/>
      <c r="BC51" s="241"/>
      <c r="BD51" s="241"/>
      <c r="BE51" s="242"/>
    </row>
    <row r="52" spans="1:57" ht="32.25" thickBot="1" x14ac:dyDescent="0.3">
      <c r="A52" s="1390"/>
      <c r="B52" s="1565" t="s">
        <v>502</v>
      </c>
      <c r="C52" s="1566">
        <v>35814729</v>
      </c>
      <c r="D52" s="1653" t="s">
        <v>485</v>
      </c>
      <c r="E52" s="1337">
        <v>11</v>
      </c>
      <c r="F52" s="1338">
        <f>E52-SUM(M52:M56)</f>
        <v>1</v>
      </c>
      <c r="G52" s="865">
        <f t="shared" si="3"/>
        <v>0</v>
      </c>
      <c r="H52" s="212">
        <f t="shared" si="0"/>
        <v>0</v>
      </c>
      <c r="I52" s="213"/>
      <c r="J52" s="213"/>
      <c r="K52" s="213"/>
      <c r="L52" s="211"/>
      <c r="M52" s="1136">
        <f t="shared" si="4"/>
        <v>0</v>
      </c>
      <c r="N52" s="967"/>
      <c r="O52" s="967"/>
      <c r="P52" s="967"/>
      <c r="Q52" s="967"/>
      <c r="R52" s="1000"/>
      <c r="S52" s="1012"/>
      <c r="T52" s="1012"/>
      <c r="U52" s="1012"/>
      <c r="V52" s="967"/>
      <c r="W52" s="967"/>
      <c r="X52" s="1000"/>
      <c r="Y52" s="969"/>
      <c r="Z52" s="1000"/>
      <c r="AA52" s="1013"/>
      <c r="AB52" s="970"/>
      <c r="AC52" s="970"/>
      <c r="AD52" s="970"/>
      <c r="AE52" s="970"/>
      <c r="AF52" s="1014"/>
      <c r="AG52" s="1013"/>
      <c r="AH52" s="1015"/>
      <c r="AI52" s="217"/>
      <c r="AJ52" s="216">
        <f t="shared" ref="AJ52:AJ53" si="22">SUM(AN52:AP52)</f>
        <v>0</v>
      </c>
      <c r="AK52" s="217" t="s">
        <v>97</v>
      </c>
      <c r="AL52" s="213" t="s">
        <v>97</v>
      </c>
      <c r="AM52" s="214" t="s">
        <v>97</v>
      </c>
      <c r="AN52" s="218"/>
      <c r="AO52" s="213"/>
      <c r="AP52" s="214"/>
      <c r="AQ52" s="218" t="s">
        <v>97</v>
      </c>
      <c r="AR52" s="213" t="s">
        <v>97</v>
      </c>
      <c r="AS52" s="213" t="s">
        <v>97</v>
      </c>
      <c r="AT52" s="213" t="s">
        <v>97</v>
      </c>
      <c r="AU52" s="214" t="s">
        <v>97</v>
      </c>
      <c r="AV52" s="219">
        <f t="shared" ref="AV52:AV86" si="23">SUM(AW52:BE52)</f>
        <v>0</v>
      </c>
      <c r="AW52" s="215"/>
      <c r="AX52" s="215"/>
      <c r="AY52" s="215"/>
      <c r="AZ52" s="215"/>
      <c r="BA52" s="215"/>
      <c r="BB52" s="215"/>
      <c r="BC52" s="215"/>
      <c r="BD52" s="215"/>
      <c r="BE52" s="220"/>
    </row>
    <row r="53" spans="1:57" ht="48" thickBot="1" x14ac:dyDescent="0.3">
      <c r="A53" s="1390"/>
      <c r="B53" s="1567"/>
      <c r="C53" s="1568"/>
      <c r="D53" s="1654" t="s">
        <v>490</v>
      </c>
      <c r="E53" s="1332"/>
      <c r="F53" s="1335"/>
      <c r="G53" s="866">
        <f t="shared" si="3"/>
        <v>0</v>
      </c>
      <c r="H53" s="223">
        <f t="shared" si="0"/>
        <v>0</v>
      </c>
      <c r="I53" s="224"/>
      <c r="J53" s="224"/>
      <c r="K53" s="224"/>
      <c r="L53" s="222"/>
      <c r="M53" s="1137">
        <f t="shared" si="4"/>
        <v>0</v>
      </c>
      <c r="N53" s="977"/>
      <c r="O53" s="977"/>
      <c r="P53" s="977"/>
      <c r="Q53" s="977"/>
      <c r="R53" s="1005"/>
      <c r="S53" s="1001"/>
      <c r="T53" s="1001"/>
      <c r="U53" s="1001"/>
      <c r="V53" s="1002"/>
      <c r="W53" s="1002"/>
      <c r="X53" s="982"/>
      <c r="Y53" s="1003"/>
      <c r="Z53" s="982"/>
      <c r="AA53" s="983"/>
      <c r="AB53" s="984"/>
      <c r="AC53" s="984"/>
      <c r="AD53" s="984"/>
      <c r="AE53" s="984"/>
      <c r="AF53" s="985"/>
      <c r="AG53" s="986"/>
      <c r="AH53" s="1006"/>
      <c r="AI53" s="234"/>
      <c r="AJ53" s="233">
        <f t="shared" si="22"/>
        <v>0</v>
      </c>
      <c r="AK53" s="234" t="s">
        <v>98</v>
      </c>
      <c r="AL53" s="224" t="s">
        <v>98</v>
      </c>
      <c r="AM53" s="225" t="s">
        <v>98</v>
      </c>
      <c r="AN53" s="232"/>
      <c r="AO53" s="224"/>
      <c r="AP53" s="225"/>
      <c r="AQ53" s="232" t="s">
        <v>97</v>
      </c>
      <c r="AR53" s="224" t="s">
        <v>97</v>
      </c>
      <c r="AS53" s="224" t="s">
        <v>97</v>
      </c>
      <c r="AT53" s="224" t="s">
        <v>97</v>
      </c>
      <c r="AU53" s="225" t="s">
        <v>97</v>
      </c>
      <c r="AV53" s="219">
        <f t="shared" si="23"/>
        <v>0</v>
      </c>
      <c r="AW53" s="227"/>
      <c r="AX53" s="227"/>
      <c r="AY53" s="227"/>
      <c r="AZ53" s="227"/>
      <c r="BA53" s="227"/>
      <c r="BB53" s="227"/>
      <c r="BC53" s="227"/>
      <c r="BD53" s="227"/>
      <c r="BE53" s="229"/>
    </row>
    <row r="54" spans="1:57" ht="32.25" thickBot="1" x14ac:dyDescent="0.3">
      <c r="A54" s="1390"/>
      <c r="B54" s="1567"/>
      <c r="C54" s="1568"/>
      <c r="D54" s="1654" t="s">
        <v>486</v>
      </c>
      <c r="E54" s="1332"/>
      <c r="F54" s="1335"/>
      <c r="G54" s="866">
        <f t="shared" si="3"/>
        <v>0</v>
      </c>
      <c r="H54" s="223">
        <f t="shared" si="0"/>
        <v>0</v>
      </c>
      <c r="I54" s="224"/>
      <c r="J54" s="224"/>
      <c r="K54" s="224"/>
      <c r="L54" s="222"/>
      <c r="M54" s="1137">
        <f t="shared" si="4"/>
        <v>0</v>
      </c>
      <c r="N54" s="977"/>
      <c r="O54" s="977"/>
      <c r="P54" s="977"/>
      <c r="Q54" s="977"/>
      <c r="R54" s="1005"/>
      <c r="S54" s="1001"/>
      <c r="T54" s="1001"/>
      <c r="U54" s="1001"/>
      <c r="V54" s="1002"/>
      <c r="W54" s="1002"/>
      <c r="X54" s="982"/>
      <c r="Y54" s="1003"/>
      <c r="Z54" s="982"/>
      <c r="AA54" s="983"/>
      <c r="AB54" s="984"/>
      <c r="AC54" s="984"/>
      <c r="AD54" s="984"/>
      <c r="AE54" s="984"/>
      <c r="AF54" s="985"/>
      <c r="AG54" s="986"/>
      <c r="AH54" s="1006"/>
      <c r="AI54" s="234"/>
      <c r="AJ54" s="233">
        <f>SUM(AK54:AM54)</f>
        <v>0</v>
      </c>
      <c r="AK54" s="234"/>
      <c r="AL54" s="224"/>
      <c r="AM54" s="225"/>
      <c r="AN54" s="232" t="s">
        <v>97</v>
      </c>
      <c r="AO54" s="224" t="s">
        <v>97</v>
      </c>
      <c r="AP54" s="225" t="s">
        <v>97</v>
      </c>
      <c r="AQ54" s="232" t="s">
        <v>97</v>
      </c>
      <c r="AR54" s="224" t="s">
        <v>97</v>
      </c>
      <c r="AS54" s="224" t="s">
        <v>97</v>
      </c>
      <c r="AT54" s="224" t="s">
        <v>97</v>
      </c>
      <c r="AU54" s="225" t="s">
        <v>97</v>
      </c>
      <c r="AV54" s="219">
        <f t="shared" si="23"/>
        <v>0</v>
      </c>
      <c r="AW54" s="227"/>
      <c r="AX54" s="227"/>
      <c r="AY54" s="227"/>
      <c r="AZ54" s="227"/>
      <c r="BA54" s="227"/>
      <c r="BB54" s="227"/>
      <c r="BC54" s="227"/>
      <c r="BD54" s="227"/>
      <c r="BE54" s="229"/>
    </row>
    <row r="55" spans="1:57" ht="32.25" thickBot="1" x14ac:dyDescent="0.3">
      <c r="A55" s="1390"/>
      <c r="B55" s="1567"/>
      <c r="C55" s="1568"/>
      <c r="D55" s="1654" t="s">
        <v>15</v>
      </c>
      <c r="E55" s="1332"/>
      <c r="F55" s="1335"/>
      <c r="G55" s="866">
        <f t="shared" si="3"/>
        <v>10</v>
      </c>
      <c r="H55" s="223">
        <f t="shared" si="0"/>
        <v>0</v>
      </c>
      <c r="I55" s="224"/>
      <c r="J55" s="224"/>
      <c r="K55" s="224"/>
      <c r="L55" s="222"/>
      <c r="M55" s="1137">
        <f t="shared" si="4"/>
        <v>10</v>
      </c>
      <c r="N55" s="977"/>
      <c r="O55" s="977"/>
      <c r="P55" s="977"/>
      <c r="Q55" s="977"/>
      <c r="R55" s="1005">
        <v>10</v>
      </c>
      <c r="S55" s="1001">
        <v>2</v>
      </c>
      <c r="T55" s="1001"/>
      <c r="U55" s="1001"/>
      <c r="V55" s="1002"/>
      <c r="W55" s="1002">
        <v>8</v>
      </c>
      <c r="X55" s="982"/>
      <c r="Y55" s="1003">
        <v>10</v>
      </c>
      <c r="Z55" s="982"/>
      <c r="AA55" s="983"/>
      <c r="AB55" s="984">
        <v>2</v>
      </c>
      <c r="AC55" s="984">
        <v>2</v>
      </c>
      <c r="AD55" s="984">
        <v>1</v>
      </c>
      <c r="AE55" s="984">
        <v>3</v>
      </c>
      <c r="AF55" s="985">
        <v>1</v>
      </c>
      <c r="AG55" s="1019">
        <v>42</v>
      </c>
      <c r="AH55" s="837">
        <v>21</v>
      </c>
      <c r="AI55" s="319">
        <v>76</v>
      </c>
      <c r="AJ55" s="233">
        <f t="shared" ref="AJ55:AJ56" si="24">SUM(AQ55:AU55)</f>
        <v>10</v>
      </c>
      <c r="AK55" s="234" t="s">
        <v>98</v>
      </c>
      <c r="AL55" s="224" t="s">
        <v>98</v>
      </c>
      <c r="AM55" s="225" t="s">
        <v>98</v>
      </c>
      <c r="AN55" s="232" t="s">
        <v>97</v>
      </c>
      <c r="AO55" s="224" t="s">
        <v>97</v>
      </c>
      <c r="AP55" s="225" t="s">
        <v>97</v>
      </c>
      <c r="AQ55" s="232"/>
      <c r="AR55" s="224">
        <v>2</v>
      </c>
      <c r="AS55" s="224">
        <v>4</v>
      </c>
      <c r="AT55" s="224">
        <v>4</v>
      </c>
      <c r="AU55" s="225"/>
      <c r="AV55" s="219">
        <f t="shared" si="23"/>
        <v>0</v>
      </c>
      <c r="AW55" s="227"/>
      <c r="AX55" s="227"/>
      <c r="AY55" s="227"/>
      <c r="AZ55" s="227"/>
      <c r="BA55" s="227"/>
      <c r="BB55" s="227"/>
      <c r="BC55" s="227"/>
      <c r="BD55" s="227"/>
      <c r="BE55" s="229"/>
    </row>
    <row r="56" spans="1:57" ht="32.25" thickBot="1" x14ac:dyDescent="0.3">
      <c r="A56" s="1390"/>
      <c r="B56" s="1569"/>
      <c r="C56" s="1571"/>
      <c r="D56" s="1656" t="s">
        <v>491</v>
      </c>
      <c r="E56" s="1333"/>
      <c r="F56" s="1336"/>
      <c r="G56" s="869">
        <f t="shared" si="3"/>
        <v>0</v>
      </c>
      <c r="H56" s="238">
        <f t="shared" si="0"/>
        <v>0</v>
      </c>
      <c r="I56" s="239"/>
      <c r="J56" s="239"/>
      <c r="K56" s="239"/>
      <c r="L56" s="237"/>
      <c r="M56" s="1139">
        <f t="shared" si="4"/>
        <v>0</v>
      </c>
      <c r="N56" s="992"/>
      <c r="O56" s="992"/>
      <c r="P56" s="992"/>
      <c r="Q56" s="992"/>
      <c r="R56" s="1007"/>
      <c r="S56" s="1016"/>
      <c r="T56" s="1016"/>
      <c r="U56" s="1016"/>
      <c r="V56" s="992"/>
      <c r="W56" s="992"/>
      <c r="X56" s="1007"/>
      <c r="Y56" s="991"/>
      <c r="Z56" s="1007"/>
      <c r="AA56" s="1010"/>
      <c r="AB56" s="1017"/>
      <c r="AC56" s="1017"/>
      <c r="AD56" s="1017"/>
      <c r="AE56" s="1017"/>
      <c r="AF56" s="1018"/>
      <c r="AG56" s="1010"/>
      <c r="AH56" s="1011"/>
      <c r="AI56" s="244"/>
      <c r="AJ56" s="246">
        <f t="shared" si="24"/>
        <v>0</v>
      </c>
      <c r="AK56" s="244" t="s">
        <v>97</v>
      </c>
      <c r="AL56" s="239" t="s">
        <v>97</v>
      </c>
      <c r="AM56" s="240" t="s">
        <v>97</v>
      </c>
      <c r="AN56" s="245" t="s">
        <v>97</v>
      </c>
      <c r="AO56" s="239" t="s">
        <v>98</v>
      </c>
      <c r="AP56" s="240" t="s">
        <v>98</v>
      </c>
      <c r="AQ56" s="245"/>
      <c r="AR56" s="239"/>
      <c r="AS56" s="239"/>
      <c r="AT56" s="239"/>
      <c r="AU56" s="240"/>
      <c r="AV56" s="247">
        <f t="shared" si="23"/>
        <v>0</v>
      </c>
      <c r="AW56" s="241"/>
      <c r="AX56" s="241"/>
      <c r="AY56" s="241"/>
      <c r="AZ56" s="241"/>
      <c r="BA56" s="241"/>
      <c r="BB56" s="241"/>
      <c r="BC56" s="241"/>
      <c r="BD56" s="241"/>
      <c r="BE56" s="242"/>
    </row>
    <row r="57" spans="1:57" ht="32.25" thickBot="1" x14ac:dyDescent="0.3">
      <c r="A57" s="1390"/>
      <c r="B57" s="1565" t="s">
        <v>615</v>
      </c>
      <c r="C57" s="1572" t="s">
        <v>503</v>
      </c>
      <c r="D57" s="1653" t="s">
        <v>485</v>
      </c>
      <c r="E57" s="1337">
        <v>25</v>
      </c>
      <c r="F57" s="1338">
        <f>E57-SUM(M57:M61)</f>
        <v>0</v>
      </c>
      <c r="G57" s="865">
        <f t="shared" si="3"/>
        <v>0</v>
      </c>
      <c r="H57" s="212">
        <f t="shared" si="0"/>
        <v>0</v>
      </c>
      <c r="I57" s="213"/>
      <c r="J57" s="213"/>
      <c r="K57" s="213"/>
      <c r="L57" s="211"/>
      <c r="M57" s="1136">
        <f t="shared" si="4"/>
        <v>0</v>
      </c>
      <c r="N57" s="967"/>
      <c r="O57" s="967"/>
      <c r="P57" s="967"/>
      <c r="Q57" s="967"/>
      <c r="R57" s="1000"/>
      <c r="S57" s="1012"/>
      <c r="T57" s="1012"/>
      <c r="U57" s="1012"/>
      <c r="V57" s="967"/>
      <c r="W57" s="967"/>
      <c r="X57" s="1000"/>
      <c r="Y57" s="969"/>
      <c r="Z57" s="1000"/>
      <c r="AA57" s="1013"/>
      <c r="AB57" s="970"/>
      <c r="AC57" s="970"/>
      <c r="AD57" s="970"/>
      <c r="AE57" s="970"/>
      <c r="AF57" s="1014"/>
      <c r="AG57" s="1013"/>
      <c r="AH57" s="1015"/>
      <c r="AI57" s="217"/>
      <c r="AJ57" s="216">
        <f t="shared" ref="AJ57:AJ58" si="25">SUM(AN57:AP57)</f>
        <v>0</v>
      </c>
      <c r="AK57" s="217" t="s">
        <v>97</v>
      </c>
      <c r="AL57" s="213" t="s">
        <v>97</v>
      </c>
      <c r="AM57" s="214" t="s">
        <v>97</v>
      </c>
      <c r="AN57" s="218"/>
      <c r="AO57" s="213"/>
      <c r="AP57" s="214"/>
      <c r="AQ57" s="218" t="s">
        <v>97</v>
      </c>
      <c r="AR57" s="213" t="s">
        <v>97</v>
      </c>
      <c r="AS57" s="213" t="s">
        <v>97</v>
      </c>
      <c r="AT57" s="213" t="s">
        <v>97</v>
      </c>
      <c r="AU57" s="214" t="s">
        <v>97</v>
      </c>
      <c r="AV57" s="219">
        <f t="shared" si="23"/>
        <v>0</v>
      </c>
      <c r="AW57" s="215"/>
      <c r="AX57" s="215"/>
      <c r="AY57" s="215"/>
      <c r="AZ57" s="215"/>
      <c r="BA57" s="215"/>
      <c r="BB57" s="215"/>
      <c r="BC57" s="215"/>
      <c r="BD57" s="215"/>
      <c r="BE57" s="220"/>
    </row>
    <row r="58" spans="1:57" ht="48" thickBot="1" x14ac:dyDescent="0.3">
      <c r="A58" s="1390"/>
      <c r="B58" s="1567"/>
      <c r="C58" s="1573"/>
      <c r="D58" s="1654" t="s">
        <v>490</v>
      </c>
      <c r="E58" s="1332"/>
      <c r="F58" s="1335"/>
      <c r="G58" s="866">
        <f t="shared" si="3"/>
        <v>0</v>
      </c>
      <c r="H58" s="223">
        <f t="shared" si="0"/>
        <v>0</v>
      </c>
      <c r="I58" s="224"/>
      <c r="J58" s="224"/>
      <c r="K58" s="224"/>
      <c r="L58" s="222"/>
      <c r="M58" s="1137">
        <f t="shared" si="4"/>
        <v>0</v>
      </c>
      <c r="N58" s="977"/>
      <c r="O58" s="977"/>
      <c r="P58" s="977"/>
      <c r="Q58" s="977"/>
      <c r="R58" s="1005"/>
      <c r="S58" s="1001"/>
      <c r="T58" s="1001"/>
      <c r="U58" s="1001"/>
      <c r="V58" s="1002"/>
      <c r="W58" s="1002"/>
      <c r="X58" s="982"/>
      <c r="Y58" s="1003"/>
      <c r="Z58" s="982"/>
      <c r="AA58" s="983"/>
      <c r="AB58" s="984"/>
      <c r="AC58" s="984"/>
      <c r="AD58" s="984"/>
      <c r="AE58" s="984"/>
      <c r="AF58" s="985"/>
      <c r="AG58" s="986"/>
      <c r="AH58" s="1006"/>
      <c r="AI58" s="234"/>
      <c r="AJ58" s="233">
        <f t="shared" si="25"/>
        <v>0</v>
      </c>
      <c r="AK58" s="234" t="s">
        <v>98</v>
      </c>
      <c r="AL58" s="224" t="s">
        <v>98</v>
      </c>
      <c r="AM58" s="225" t="s">
        <v>98</v>
      </c>
      <c r="AN58" s="232"/>
      <c r="AO58" s="224"/>
      <c r="AP58" s="225"/>
      <c r="AQ58" s="232" t="s">
        <v>97</v>
      </c>
      <c r="AR58" s="224" t="s">
        <v>97</v>
      </c>
      <c r="AS58" s="224" t="s">
        <v>97</v>
      </c>
      <c r="AT58" s="224" t="s">
        <v>97</v>
      </c>
      <c r="AU58" s="225" t="s">
        <v>97</v>
      </c>
      <c r="AV58" s="219">
        <f t="shared" si="23"/>
        <v>0</v>
      </c>
      <c r="AW58" s="227"/>
      <c r="AX58" s="227"/>
      <c r="AY58" s="227"/>
      <c r="AZ58" s="227"/>
      <c r="BA58" s="227"/>
      <c r="BB58" s="227"/>
      <c r="BC58" s="227"/>
      <c r="BD58" s="227"/>
      <c r="BE58" s="229"/>
    </row>
    <row r="59" spans="1:57" ht="32.25" thickBot="1" x14ac:dyDescent="0.3">
      <c r="A59" s="1390"/>
      <c r="B59" s="1567"/>
      <c r="C59" s="1573"/>
      <c r="D59" s="1654" t="s">
        <v>486</v>
      </c>
      <c r="E59" s="1332"/>
      <c r="F59" s="1335"/>
      <c r="G59" s="866">
        <f t="shared" si="3"/>
        <v>0</v>
      </c>
      <c r="H59" s="223">
        <f t="shared" si="0"/>
        <v>0</v>
      </c>
      <c r="I59" s="224"/>
      <c r="J59" s="224"/>
      <c r="K59" s="224"/>
      <c r="L59" s="222"/>
      <c r="M59" s="1137">
        <f t="shared" si="4"/>
        <v>0</v>
      </c>
      <c r="N59" s="977"/>
      <c r="O59" s="977"/>
      <c r="P59" s="977"/>
      <c r="Q59" s="977"/>
      <c r="R59" s="1005"/>
      <c r="S59" s="1001"/>
      <c r="T59" s="1001"/>
      <c r="U59" s="1001"/>
      <c r="V59" s="1002"/>
      <c r="W59" s="1002"/>
      <c r="X59" s="982"/>
      <c r="Y59" s="1003"/>
      <c r="Z59" s="982"/>
      <c r="AA59" s="983"/>
      <c r="AB59" s="984"/>
      <c r="AC59" s="984"/>
      <c r="AD59" s="984"/>
      <c r="AE59" s="984"/>
      <c r="AF59" s="985"/>
      <c r="AG59" s="986"/>
      <c r="AH59" s="1006"/>
      <c r="AI59" s="234"/>
      <c r="AJ59" s="233">
        <f>SUM(AK59:AM59)</f>
        <v>0</v>
      </c>
      <c r="AK59" s="234"/>
      <c r="AL59" s="224"/>
      <c r="AM59" s="225"/>
      <c r="AN59" s="232" t="s">
        <v>97</v>
      </c>
      <c r="AO59" s="224" t="s">
        <v>97</v>
      </c>
      <c r="AP59" s="225" t="s">
        <v>97</v>
      </c>
      <c r="AQ59" s="232" t="s">
        <v>97</v>
      </c>
      <c r="AR59" s="224" t="s">
        <v>97</v>
      </c>
      <c r="AS59" s="224" t="s">
        <v>97</v>
      </c>
      <c r="AT59" s="224" t="s">
        <v>97</v>
      </c>
      <c r="AU59" s="225" t="s">
        <v>97</v>
      </c>
      <c r="AV59" s="219">
        <f t="shared" si="23"/>
        <v>0</v>
      </c>
      <c r="AW59" s="227"/>
      <c r="AX59" s="227"/>
      <c r="AY59" s="227"/>
      <c r="AZ59" s="227"/>
      <c r="BA59" s="227"/>
      <c r="BB59" s="227"/>
      <c r="BC59" s="227"/>
      <c r="BD59" s="227"/>
      <c r="BE59" s="229"/>
    </row>
    <row r="60" spans="1:57" ht="32.25" thickBot="1" x14ac:dyDescent="0.3">
      <c r="A60" s="1390"/>
      <c r="B60" s="1567"/>
      <c r="C60" s="1573"/>
      <c r="D60" s="1654" t="s">
        <v>15</v>
      </c>
      <c r="E60" s="1332"/>
      <c r="F60" s="1335"/>
      <c r="G60" s="866">
        <f t="shared" si="3"/>
        <v>25</v>
      </c>
      <c r="H60" s="223">
        <f t="shared" si="0"/>
        <v>1</v>
      </c>
      <c r="I60" s="224">
        <v>1</v>
      </c>
      <c r="J60" s="224"/>
      <c r="K60" s="224"/>
      <c r="L60" s="222"/>
      <c r="M60" s="1137">
        <f t="shared" si="4"/>
        <v>25</v>
      </c>
      <c r="N60" s="977"/>
      <c r="O60" s="977"/>
      <c r="P60" s="977"/>
      <c r="Q60" s="977"/>
      <c r="R60" s="1005">
        <v>25</v>
      </c>
      <c r="S60" s="1001">
        <v>11</v>
      </c>
      <c r="T60" s="1001"/>
      <c r="U60" s="1001"/>
      <c r="V60" s="1002">
        <v>13</v>
      </c>
      <c r="W60" s="1002">
        <v>1</v>
      </c>
      <c r="X60" s="982"/>
      <c r="Y60" s="1003">
        <v>23</v>
      </c>
      <c r="Z60" s="982">
        <v>2</v>
      </c>
      <c r="AA60" s="983"/>
      <c r="AB60" s="984">
        <v>10</v>
      </c>
      <c r="AC60" s="984">
        <v>10</v>
      </c>
      <c r="AD60" s="984">
        <v>1</v>
      </c>
      <c r="AE60" s="984">
        <v>14</v>
      </c>
      <c r="AF60" s="985">
        <v>1</v>
      </c>
      <c r="AG60" s="1019">
        <v>40</v>
      </c>
      <c r="AH60" s="837">
        <v>15</v>
      </c>
      <c r="AI60" s="319">
        <v>94</v>
      </c>
      <c r="AJ60" s="233">
        <f t="shared" ref="AJ60:AJ61" si="26">SUM(AQ60:AU60)</f>
        <v>25</v>
      </c>
      <c r="AK60" s="234" t="s">
        <v>98</v>
      </c>
      <c r="AL60" s="224" t="s">
        <v>98</v>
      </c>
      <c r="AM60" s="225" t="s">
        <v>98</v>
      </c>
      <c r="AN60" s="232" t="s">
        <v>97</v>
      </c>
      <c r="AO60" s="224" t="s">
        <v>97</v>
      </c>
      <c r="AP60" s="225" t="s">
        <v>97</v>
      </c>
      <c r="AQ60" s="330">
        <v>3</v>
      </c>
      <c r="AR60" s="328">
        <v>7</v>
      </c>
      <c r="AS60" s="328">
        <v>8</v>
      </c>
      <c r="AT60" s="328">
        <v>6</v>
      </c>
      <c r="AU60" s="331">
        <v>1</v>
      </c>
      <c r="AV60" s="219">
        <f t="shared" si="23"/>
        <v>0</v>
      </c>
      <c r="AW60" s="227"/>
      <c r="AX60" s="227"/>
      <c r="AY60" s="227"/>
      <c r="AZ60" s="227"/>
      <c r="BA60" s="227"/>
      <c r="BB60" s="227"/>
      <c r="BC60" s="227"/>
      <c r="BD60" s="227"/>
      <c r="BE60" s="229"/>
    </row>
    <row r="61" spans="1:57" ht="32.25" thickBot="1" x14ac:dyDescent="0.3">
      <c r="A61" s="1390"/>
      <c r="B61" s="1569"/>
      <c r="C61" s="1574"/>
      <c r="D61" s="1656" t="s">
        <v>491</v>
      </c>
      <c r="E61" s="1333"/>
      <c r="F61" s="1336"/>
      <c r="G61" s="869">
        <f t="shared" si="3"/>
        <v>0</v>
      </c>
      <c r="H61" s="238">
        <f t="shared" si="0"/>
        <v>0</v>
      </c>
      <c r="I61" s="239"/>
      <c r="J61" s="239"/>
      <c r="K61" s="239"/>
      <c r="L61" s="237"/>
      <c r="M61" s="1139">
        <f t="shared" si="4"/>
        <v>0</v>
      </c>
      <c r="N61" s="992"/>
      <c r="O61" s="992"/>
      <c r="P61" s="992"/>
      <c r="Q61" s="992"/>
      <c r="R61" s="1007"/>
      <c r="S61" s="1016"/>
      <c r="T61" s="1016"/>
      <c r="U61" s="1016"/>
      <c r="V61" s="992"/>
      <c r="W61" s="992"/>
      <c r="X61" s="1007"/>
      <c r="Y61" s="991"/>
      <c r="Z61" s="1007"/>
      <c r="AA61" s="1010"/>
      <c r="AB61" s="1017"/>
      <c r="AC61" s="1017"/>
      <c r="AD61" s="1017"/>
      <c r="AE61" s="1017"/>
      <c r="AF61" s="1018"/>
      <c r="AG61" s="1010"/>
      <c r="AH61" s="1011"/>
      <c r="AI61" s="244"/>
      <c r="AJ61" s="246">
        <f t="shared" si="26"/>
        <v>0</v>
      </c>
      <c r="AK61" s="244" t="s">
        <v>97</v>
      </c>
      <c r="AL61" s="239" t="s">
        <v>97</v>
      </c>
      <c r="AM61" s="240" t="s">
        <v>97</v>
      </c>
      <c r="AN61" s="245" t="s">
        <v>97</v>
      </c>
      <c r="AO61" s="239" t="s">
        <v>98</v>
      </c>
      <c r="AP61" s="240" t="s">
        <v>98</v>
      </c>
      <c r="AQ61" s="245"/>
      <c r="AR61" s="239"/>
      <c r="AS61" s="239"/>
      <c r="AT61" s="239"/>
      <c r="AU61" s="240"/>
      <c r="AV61" s="247">
        <f t="shared" si="23"/>
        <v>0</v>
      </c>
      <c r="AW61" s="241"/>
      <c r="AX61" s="241"/>
      <c r="AY61" s="241"/>
      <c r="AZ61" s="241"/>
      <c r="BA61" s="241"/>
      <c r="BB61" s="241"/>
      <c r="BC61" s="241"/>
      <c r="BD61" s="241"/>
      <c r="BE61" s="242"/>
    </row>
    <row r="62" spans="1:57" ht="32.25" thickBot="1" x14ac:dyDescent="0.3">
      <c r="A62" s="1390"/>
      <c r="B62" s="1565" t="s">
        <v>504</v>
      </c>
      <c r="C62" s="1566" t="s">
        <v>344</v>
      </c>
      <c r="D62" s="1653" t="s">
        <v>485</v>
      </c>
      <c r="E62" s="1337">
        <v>10</v>
      </c>
      <c r="F62" s="1338">
        <f>E62-SUM(M62:M66)</f>
        <v>3</v>
      </c>
      <c r="G62" s="865">
        <f t="shared" si="3"/>
        <v>0</v>
      </c>
      <c r="H62" s="212">
        <f t="shared" si="0"/>
        <v>0</v>
      </c>
      <c r="I62" s="213"/>
      <c r="J62" s="213"/>
      <c r="K62" s="213"/>
      <c r="L62" s="211"/>
      <c r="M62" s="1136">
        <f t="shared" si="4"/>
        <v>0</v>
      </c>
      <c r="N62" s="967"/>
      <c r="O62" s="967"/>
      <c r="P62" s="967"/>
      <c r="Q62" s="967"/>
      <c r="R62" s="1000"/>
      <c r="S62" s="1012"/>
      <c r="T62" s="1012"/>
      <c r="U62" s="1012"/>
      <c r="V62" s="967"/>
      <c r="W62" s="967"/>
      <c r="X62" s="1000"/>
      <c r="Y62" s="969"/>
      <c r="Z62" s="1000"/>
      <c r="AA62" s="1013"/>
      <c r="AB62" s="970"/>
      <c r="AC62" s="970"/>
      <c r="AD62" s="970"/>
      <c r="AE62" s="970"/>
      <c r="AF62" s="1014"/>
      <c r="AG62" s="1013"/>
      <c r="AH62" s="1015"/>
      <c r="AI62" s="217"/>
      <c r="AJ62" s="216">
        <f t="shared" ref="AJ62:AJ63" si="27">SUM(AN62:AP62)</f>
        <v>0</v>
      </c>
      <c r="AK62" s="217" t="s">
        <v>97</v>
      </c>
      <c r="AL62" s="213" t="s">
        <v>97</v>
      </c>
      <c r="AM62" s="214" t="s">
        <v>97</v>
      </c>
      <c r="AN62" s="218"/>
      <c r="AO62" s="213"/>
      <c r="AP62" s="214"/>
      <c r="AQ62" s="218" t="s">
        <v>97</v>
      </c>
      <c r="AR62" s="213" t="s">
        <v>97</v>
      </c>
      <c r="AS62" s="213" t="s">
        <v>97</v>
      </c>
      <c r="AT62" s="213" t="s">
        <v>97</v>
      </c>
      <c r="AU62" s="214" t="s">
        <v>97</v>
      </c>
      <c r="AV62" s="219">
        <f t="shared" si="23"/>
        <v>0</v>
      </c>
      <c r="AW62" s="215"/>
      <c r="AX62" s="215"/>
      <c r="AY62" s="215"/>
      <c r="AZ62" s="215"/>
      <c r="BA62" s="215"/>
      <c r="BB62" s="215"/>
      <c r="BC62" s="215"/>
      <c r="BD62" s="215"/>
      <c r="BE62" s="220"/>
    </row>
    <row r="63" spans="1:57" ht="48" thickBot="1" x14ac:dyDescent="0.3">
      <c r="A63" s="1390"/>
      <c r="B63" s="1567"/>
      <c r="C63" s="1568"/>
      <c r="D63" s="1654" t="s">
        <v>490</v>
      </c>
      <c r="E63" s="1332"/>
      <c r="F63" s="1335"/>
      <c r="G63" s="866">
        <f t="shared" si="3"/>
        <v>0</v>
      </c>
      <c r="H63" s="223">
        <f t="shared" si="0"/>
        <v>0</v>
      </c>
      <c r="I63" s="224"/>
      <c r="J63" s="224"/>
      <c r="K63" s="224"/>
      <c r="L63" s="222"/>
      <c r="M63" s="1137">
        <f t="shared" si="4"/>
        <v>0</v>
      </c>
      <c r="N63" s="977"/>
      <c r="O63" s="977"/>
      <c r="P63" s="977"/>
      <c r="Q63" s="977"/>
      <c r="R63" s="1005"/>
      <c r="S63" s="1001"/>
      <c r="T63" s="1001"/>
      <c r="U63" s="1001"/>
      <c r="V63" s="1002"/>
      <c r="W63" s="1002"/>
      <c r="X63" s="982"/>
      <c r="Y63" s="1003"/>
      <c r="Z63" s="982"/>
      <c r="AA63" s="983"/>
      <c r="AB63" s="984"/>
      <c r="AC63" s="984"/>
      <c r="AD63" s="984"/>
      <c r="AE63" s="984"/>
      <c r="AF63" s="985"/>
      <c r="AG63" s="986"/>
      <c r="AH63" s="1006"/>
      <c r="AI63" s="234"/>
      <c r="AJ63" s="233">
        <f t="shared" si="27"/>
        <v>0</v>
      </c>
      <c r="AK63" s="234" t="s">
        <v>98</v>
      </c>
      <c r="AL63" s="224" t="s">
        <v>98</v>
      </c>
      <c r="AM63" s="225" t="s">
        <v>98</v>
      </c>
      <c r="AN63" s="232"/>
      <c r="AO63" s="224"/>
      <c r="AP63" s="225"/>
      <c r="AQ63" s="232" t="s">
        <v>97</v>
      </c>
      <c r="AR63" s="224" t="s">
        <v>97</v>
      </c>
      <c r="AS63" s="224" t="s">
        <v>97</v>
      </c>
      <c r="AT63" s="224" t="s">
        <v>97</v>
      </c>
      <c r="AU63" s="225" t="s">
        <v>97</v>
      </c>
      <c r="AV63" s="219">
        <f t="shared" si="23"/>
        <v>0</v>
      </c>
      <c r="AW63" s="227"/>
      <c r="AX63" s="227"/>
      <c r="AY63" s="227"/>
      <c r="AZ63" s="227"/>
      <c r="BA63" s="227"/>
      <c r="BB63" s="227"/>
      <c r="BC63" s="227"/>
      <c r="BD63" s="227"/>
      <c r="BE63" s="229"/>
    </row>
    <row r="64" spans="1:57" ht="32.25" thickBot="1" x14ac:dyDescent="0.3">
      <c r="A64" s="1390"/>
      <c r="B64" s="1567"/>
      <c r="C64" s="1568"/>
      <c r="D64" s="1654" t="s">
        <v>486</v>
      </c>
      <c r="E64" s="1332"/>
      <c r="F64" s="1335"/>
      <c r="G64" s="866">
        <f t="shared" si="3"/>
        <v>0</v>
      </c>
      <c r="H64" s="223">
        <f t="shared" si="0"/>
        <v>0</v>
      </c>
      <c r="I64" s="224"/>
      <c r="J64" s="224"/>
      <c r="K64" s="224"/>
      <c r="L64" s="222"/>
      <c r="M64" s="1137">
        <f t="shared" si="4"/>
        <v>0</v>
      </c>
      <c r="N64" s="977"/>
      <c r="O64" s="977"/>
      <c r="P64" s="977"/>
      <c r="Q64" s="977"/>
      <c r="R64" s="1005"/>
      <c r="S64" s="1001"/>
      <c r="T64" s="1001"/>
      <c r="U64" s="1001"/>
      <c r="V64" s="1002"/>
      <c r="W64" s="1002"/>
      <c r="X64" s="982"/>
      <c r="Y64" s="1003"/>
      <c r="Z64" s="982"/>
      <c r="AA64" s="983"/>
      <c r="AB64" s="984"/>
      <c r="AC64" s="984"/>
      <c r="AD64" s="984"/>
      <c r="AE64" s="984"/>
      <c r="AF64" s="985"/>
      <c r="AG64" s="986"/>
      <c r="AH64" s="1006"/>
      <c r="AI64" s="234"/>
      <c r="AJ64" s="233">
        <f>SUM(AK64:AM64)</f>
        <v>0</v>
      </c>
      <c r="AK64" s="234"/>
      <c r="AL64" s="224"/>
      <c r="AM64" s="225"/>
      <c r="AN64" s="232" t="s">
        <v>97</v>
      </c>
      <c r="AO64" s="224" t="s">
        <v>97</v>
      </c>
      <c r="AP64" s="225" t="s">
        <v>97</v>
      </c>
      <c r="AQ64" s="232" t="s">
        <v>97</v>
      </c>
      <c r="AR64" s="224" t="s">
        <v>97</v>
      </c>
      <c r="AS64" s="224" t="s">
        <v>97</v>
      </c>
      <c r="AT64" s="224" t="s">
        <v>97</v>
      </c>
      <c r="AU64" s="225" t="s">
        <v>97</v>
      </c>
      <c r="AV64" s="219">
        <f t="shared" si="23"/>
        <v>0</v>
      </c>
      <c r="AW64" s="227"/>
      <c r="AX64" s="227"/>
      <c r="AY64" s="227"/>
      <c r="AZ64" s="227"/>
      <c r="BA64" s="227"/>
      <c r="BB64" s="227"/>
      <c r="BC64" s="227"/>
      <c r="BD64" s="227"/>
      <c r="BE64" s="229"/>
    </row>
    <row r="65" spans="1:57" ht="32.25" thickBot="1" x14ac:dyDescent="0.3">
      <c r="A65" s="1390"/>
      <c r="B65" s="1567"/>
      <c r="C65" s="1568"/>
      <c r="D65" s="1654" t="s">
        <v>15</v>
      </c>
      <c r="E65" s="1332"/>
      <c r="F65" s="1335"/>
      <c r="G65" s="866">
        <f t="shared" si="3"/>
        <v>7</v>
      </c>
      <c r="H65" s="223">
        <f t="shared" si="0"/>
        <v>0</v>
      </c>
      <c r="I65" s="224"/>
      <c r="J65" s="224"/>
      <c r="K65" s="224"/>
      <c r="L65" s="222"/>
      <c r="M65" s="1137">
        <f t="shared" si="4"/>
        <v>7</v>
      </c>
      <c r="N65" s="977"/>
      <c r="O65" s="977"/>
      <c r="P65" s="977"/>
      <c r="Q65" s="977"/>
      <c r="R65" s="1005">
        <v>7</v>
      </c>
      <c r="S65" s="1001">
        <v>3</v>
      </c>
      <c r="T65" s="1001"/>
      <c r="U65" s="1001"/>
      <c r="V65" s="1002">
        <v>4</v>
      </c>
      <c r="W65" s="1002"/>
      <c r="X65" s="982"/>
      <c r="Y65" s="1003">
        <v>7</v>
      </c>
      <c r="Z65" s="982"/>
      <c r="AA65" s="983"/>
      <c r="AB65" s="984"/>
      <c r="AC65" s="984"/>
      <c r="AD65" s="984"/>
      <c r="AE65" s="984">
        <v>2</v>
      </c>
      <c r="AF65" s="985"/>
      <c r="AG65" s="986">
        <v>36</v>
      </c>
      <c r="AH65" s="1006">
        <v>17</v>
      </c>
      <c r="AI65" s="234">
        <v>90</v>
      </c>
      <c r="AJ65" s="233">
        <f t="shared" ref="AJ65:AJ66" si="28">SUM(AQ65:AU65)</f>
        <v>7</v>
      </c>
      <c r="AK65" s="234" t="s">
        <v>98</v>
      </c>
      <c r="AL65" s="224" t="s">
        <v>98</v>
      </c>
      <c r="AM65" s="225" t="s">
        <v>98</v>
      </c>
      <c r="AN65" s="232" t="s">
        <v>97</v>
      </c>
      <c r="AO65" s="224" t="s">
        <v>97</v>
      </c>
      <c r="AP65" s="225" t="s">
        <v>97</v>
      </c>
      <c r="AQ65" s="232"/>
      <c r="AR65" s="224">
        <v>1</v>
      </c>
      <c r="AS65" s="224">
        <v>6</v>
      </c>
      <c r="AT65" s="224"/>
      <c r="AU65" s="225"/>
      <c r="AV65" s="219">
        <f t="shared" si="23"/>
        <v>0</v>
      </c>
      <c r="AW65" s="227"/>
      <c r="AX65" s="227"/>
      <c r="AY65" s="227"/>
      <c r="AZ65" s="227"/>
      <c r="BA65" s="227"/>
      <c r="BB65" s="227"/>
      <c r="BC65" s="227"/>
      <c r="BD65" s="227"/>
      <c r="BE65" s="229"/>
    </row>
    <row r="66" spans="1:57" ht="32.25" thickBot="1" x14ac:dyDescent="0.3">
      <c r="A66" s="1390"/>
      <c r="B66" s="1569"/>
      <c r="C66" s="1571"/>
      <c r="D66" s="1656" t="s">
        <v>491</v>
      </c>
      <c r="E66" s="1333"/>
      <c r="F66" s="1336"/>
      <c r="G66" s="869">
        <f t="shared" si="3"/>
        <v>0</v>
      </c>
      <c r="H66" s="238">
        <f t="shared" si="0"/>
        <v>0</v>
      </c>
      <c r="I66" s="239"/>
      <c r="J66" s="239"/>
      <c r="K66" s="239"/>
      <c r="L66" s="237"/>
      <c r="M66" s="1139">
        <f t="shared" si="4"/>
        <v>0</v>
      </c>
      <c r="N66" s="992"/>
      <c r="O66" s="992"/>
      <c r="P66" s="992"/>
      <c r="Q66" s="992"/>
      <c r="R66" s="1007"/>
      <c r="S66" s="1016"/>
      <c r="T66" s="1016"/>
      <c r="U66" s="1016"/>
      <c r="V66" s="992"/>
      <c r="W66" s="992"/>
      <c r="X66" s="1007"/>
      <c r="Y66" s="991"/>
      <c r="Z66" s="1007"/>
      <c r="AA66" s="1010"/>
      <c r="AB66" s="1017"/>
      <c r="AC66" s="1017"/>
      <c r="AD66" s="1017"/>
      <c r="AE66" s="1017"/>
      <c r="AF66" s="1018"/>
      <c r="AG66" s="1010"/>
      <c r="AH66" s="1011"/>
      <c r="AI66" s="244"/>
      <c r="AJ66" s="246">
        <f t="shared" si="28"/>
        <v>0</v>
      </c>
      <c r="AK66" s="244" t="s">
        <v>97</v>
      </c>
      <c r="AL66" s="239" t="s">
        <v>97</v>
      </c>
      <c r="AM66" s="240" t="s">
        <v>97</v>
      </c>
      <c r="AN66" s="245" t="s">
        <v>97</v>
      </c>
      <c r="AO66" s="239" t="s">
        <v>98</v>
      </c>
      <c r="AP66" s="240" t="s">
        <v>98</v>
      </c>
      <c r="AQ66" s="245"/>
      <c r="AR66" s="239"/>
      <c r="AS66" s="239"/>
      <c r="AT66" s="239"/>
      <c r="AU66" s="240"/>
      <c r="AV66" s="247">
        <f t="shared" si="23"/>
        <v>0</v>
      </c>
      <c r="AW66" s="241"/>
      <c r="AX66" s="241"/>
      <c r="AY66" s="241"/>
      <c r="AZ66" s="241"/>
      <c r="BA66" s="241"/>
      <c r="BB66" s="241"/>
      <c r="BC66" s="241"/>
      <c r="BD66" s="241"/>
      <c r="BE66" s="242"/>
    </row>
    <row r="67" spans="1:57" ht="31.9" customHeight="1" thickBot="1" x14ac:dyDescent="0.3">
      <c r="A67" s="1390"/>
      <c r="B67" s="1565" t="s">
        <v>505</v>
      </c>
      <c r="C67" s="1566" t="s">
        <v>345</v>
      </c>
      <c r="D67" s="1653" t="s">
        <v>485</v>
      </c>
      <c r="E67" s="1337">
        <v>14</v>
      </c>
      <c r="F67" s="1338">
        <f>E67-SUM(M67:M71)</f>
        <v>0</v>
      </c>
      <c r="G67" s="865">
        <f t="shared" si="3"/>
        <v>0</v>
      </c>
      <c r="H67" s="212">
        <f t="shared" si="0"/>
        <v>0</v>
      </c>
      <c r="I67" s="213"/>
      <c r="J67" s="213"/>
      <c r="K67" s="213"/>
      <c r="L67" s="211"/>
      <c r="M67" s="1136">
        <f t="shared" si="4"/>
        <v>0</v>
      </c>
      <c r="N67" s="967"/>
      <c r="O67" s="967"/>
      <c r="P67" s="967"/>
      <c r="Q67" s="967"/>
      <c r="R67" s="1000"/>
      <c r="S67" s="1012"/>
      <c r="T67" s="1012"/>
      <c r="U67" s="1012"/>
      <c r="V67" s="967"/>
      <c r="W67" s="967"/>
      <c r="X67" s="1000"/>
      <c r="Y67" s="969"/>
      <c r="Z67" s="1000"/>
      <c r="AA67" s="1013"/>
      <c r="AB67" s="970"/>
      <c r="AC67" s="970"/>
      <c r="AD67" s="970"/>
      <c r="AE67" s="970"/>
      <c r="AF67" s="1014"/>
      <c r="AG67" s="1013"/>
      <c r="AH67" s="1015"/>
      <c r="AI67" s="217"/>
      <c r="AJ67" s="216">
        <f t="shared" ref="AJ67:AJ68" si="29">SUM(AN67:AP67)</f>
        <v>0</v>
      </c>
      <c r="AK67" s="217" t="s">
        <v>97</v>
      </c>
      <c r="AL67" s="213" t="s">
        <v>97</v>
      </c>
      <c r="AM67" s="214" t="s">
        <v>97</v>
      </c>
      <c r="AN67" s="218"/>
      <c r="AO67" s="213"/>
      <c r="AP67" s="214"/>
      <c r="AQ67" s="218" t="s">
        <v>97</v>
      </c>
      <c r="AR67" s="213" t="s">
        <v>97</v>
      </c>
      <c r="AS67" s="213" t="s">
        <v>97</v>
      </c>
      <c r="AT67" s="213" t="s">
        <v>97</v>
      </c>
      <c r="AU67" s="214" t="s">
        <v>97</v>
      </c>
      <c r="AV67" s="219">
        <f t="shared" si="23"/>
        <v>0</v>
      </c>
      <c r="AW67" s="215"/>
      <c r="AX67" s="215"/>
      <c r="AY67" s="215"/>
      <c r="AZ67" s="215"/>
      <c r="BA67" s="215"/>
      <c r="BB67" s="215"/>
      <c r="BC67" s="215"/>
      <c r="BD67" s="215"/>
      <c r="BE67" s="220"/>
    </row>
    <row r="68" spans="1:57" ht="48" thickBot="1" x14ac:dyDescent="0.3">
      <c r="A68" s="1390"/>
      <c r="B68" s="1567"/>
      <c r="C68" s="1568"/>
      <c r="D68" s="1654" t="s">
        <v>490</v>
      </c>
      <c r="E68" s="1332"/>
      <c r="F68" s="1335"/>
      <c r="G68" s="866">
        <f t="shared" si="3"/>
        <v>0</v>
      </c>
      <c r="H68" s="223">
        <f t="shared" si="0"/>
        <v>0</v>
      </c>
      <c r="I68" s="224"/>
      <c r="J68" s="224"/>
      <c r="K68" s="224"/>
      <c r="L68" s="222"/>
      <c r="M68" s="1137">
        <f t="shared" si="4"/>
        <v>0</v>
      </c>
      <c r="N68" s="977"/>
      <c r="O68" s="977"/>
      <c r="P68" s="977"/>
      <c r="Q68" s="977"/>
      <c r="R68" s="1005"/>
      <c r="S68" s="1001"/>
      <c r="T68" s="1001"/>
      <c r="U68" s="1001"/>
      <c r="V68" s="1002"/>
      <c r="W68" s="1002"/>
      <c r="X68" s="982"/>
      <c r="Y68" s="1003"/>
      <c r="Z68" s="982"/>
      <c r="AA68" s="983"/>
      <c r="AB68" s="984"/>
      <c r="AC68" s="984"/>
      <c r="AD68" s="984"/>
      <c r="AE68" s="984"/>
      <c r="AF68" s="985"/>
      <c r="AG68" s="986"/>
      <c r="AH68" s="1006"/>
      <c r="AI68" s="234"/>
      <c r="AJ68" s="233">
        <f t="shared" si="29"/>
        <v>0</v>
      </c>
      <c r="AK68" s="234" t="s">
        <v>98</v>
      </c>
      <c r="AL68" s="224" t="s">
        <v>98</v>
      </c>
      <c r="AM68" s="225" t="s">
        <v>98</v>
      </c>
      <c r="AN68" s="232"/>
      <c r="AO68" s="224"/>
      <c r="AP68" s="225"/>
      <c r="AQ68" s="232" t="s">
        <v>97</v>
      </c>
      <c r="AR68" s="224" t="s">
        <v>97</v>
      </c>
      <c r="AS68" s="224" t="s">
        <v>97</v>
      </c>
      <c r="AT68" s="224" t="s">
        <v>97</v>
      </c>
      <c r="AU68" s="225" t="s">
        <v>97</v>
      </c>
      <c r="AV68" s="219">
        <f t="shared" si="23"/>
        <v>0</v>
      </c>
      <c r="AW68" s="227"/>
      <c r="AX68" s="227"/>
      <c r="AY68" s="227"/>
      <c r="AZ68" s="227"/>
      <c r="BA68" s="227"/>
      <c r="BB68" s="227"/>
      <c r="BC68" s="227"/>
      <c r="BD68" s="227"/>
      <c r="BE68" s="229"/>
    </row>
    <row r="69" spans="1:57" ht="32.25" thickBot="1" x14ac:dyDescent="0.3">
      <c r="A69" s="1390"/>
      <c r="B69" s="1567"/>
      <c r="C69" s="1568"/>
      <c r="D69" s="1654" t="s">
        <v>486</v>
      </c>
      <c r="E69" s="1332"/>
      <c r="F69" s="1335"/>
      <c r="G69" s="866">
        <f t="shared" si="3"/>
        <v>0</v>
      </c>
      <c r="H69" s="223">
        <f t="shared" si="0"/>
        <v>0</v>
      </c>
      <c r="I69" s="224"/>
      <c r="J69" s="224"/>
      <c r="K69" s="224"/>
      <c r="L69" s="222"/>
      <c r="M69" s="1137">
        <f t="shared" si="4"/>
        <v>0</v>
      </c>
      <c r="N69" s="977"/>
      <c r="O69" s="977"/>
      <c r="P69" s="977"/>
      <c r="Q69" s="977"/>
      <c r="R69" s="1005"/>
      <c r="S69" s="1001"/>
      <c r="T69" s="1001"/>
      <c r="U69" s="1001"/>
      <c r="V69" s="1002"/>
      <c r="W69" s="1002"/>
      <c r="X69" s="982"/>
      <c r="Y69" s="1003"/>
      <c r="Z69" s="982"/>
      <c r="AA69" s="983"/>
      <c r="AB69" s="984"/>
      <c r="AC69" s="984"/>
      <c r="AD69" s="984"/>
      <c r="AE69" s="984"/>
      <c r="AF69" s="985"/>
      <c r="AG69" s="986"/>
      <c r="AH69" s="1006"/>
      <c r="AI69" s="234"/>
      <c r="AJ69" s="233">
        <f>SUM(AK69:AM69)</f>
        <v>0</v>
      </c>
      <c r="AK69" s="234"/>
      <c r="AL69" s="224"/>
      <c r="AM69" s="225"/>
      <c r="AN69" s="232" t="s">
        <v>97</v>
      </c>
      <c r="AO69" s="224" t="s">
        <v>97</v>
      </c>
      <c r="AP69" s="225" t="s">
        <v>97</v>
      </c>
      <c r="AQ69" s="232" t="s">
        <v>97</v>
      </c>
      <c r="AR69" s="224" t="s">
        <v>97</v>
      </c>
      <c r="AS69" s="224" t="s">
        <v>97</v>
      </c>
      <c r="AT69" s="224" t="s">
        <v>97</v>
      </c>
      <c r="AU69" s="225" t="s">
        <v>97</v>
      </c>
      <c r="AV69" s="219">
        <f t="shared" si="23"/>
        <v>0</v>
      </c>
      <c r="AW69" s="227"/>
      <c r="AX69" s="227"/>
      <c r="AY69" s="227"/>
      <c r="AZ69" s="227"/>
      <c r="BA69" s="227"/>
      <c r="BB69" s="227"/>
      <c r="BC69" s="227"/>
      <c r="BD69" s="227"/>
      <c r="BE69" s="229"/>
    </row>
    <row r="70" spans="1:57" ht="32.25" thickBot="1" x14ac:dyDescent="0.3">
      <c r="A70" s="1390"/>
      <c r="B70" s="1567"/>
      <c r="C70" s="1568"/>
      <c r="D70" s="1654" t="s">
        <v>15</v>
      </c>
      <c r="E70" s="1332"/>
      <c r="F70" s="1335"/>
      <c r="G70" s="866">
        <f t="shared" si="3"/>
        <v>14</v>
      </c>
      <c r="H70" s="223">
        <f t="shared" si="0"/>
        <v>0</v>
      </c>
      <c r="I70" s="224"/>
      <c r="J70" s="224"/>
      <c r="K70" s="224"/>
      <c r="L70" s="222"/>
      <c r="M70" s="1137">
        <f t="shared" si="4"/>
        <v>14</v>
      </c>
      <c r="N70" s="977"/>
      <c r="O70" s="977"/>
      <c r="P70" s="977"/>
      <c r="Q70" s="977"/>
      <c r="R70" s="1005">
        <v>14</v>
      </c>
      <c r="S70" s="1001">
        <v>1</v>
      </c>
      <c r="T70" s="1001"/>
      <c r="U70" s="1001"/>
      <c r="V70" s="1002">
        <v>3</v>
      </c>
      <c r="W70" s="1002">
        <v>10</v>
      </c>
      <c r="X70" s="982"/>
      <c r="Y70" s="1003">
        <v>11</v>
      </c>
      <c r="Z70" s="982">
        <v>3</v>
      </c>
      <c r="AA70" s="983"/>
      <c r="AB70" s="984">
        <v>3</v>
      </c>
      <c r="AC70" s="984">
        <v>3</v>
      </c>
      <c r="AD70" s="984"/>
      <c r="AE70" s="984"/>
      <c r="AF70" s="985"/>
      <c r="AG70" s="986">
        <v>50</v>
      </c>
      <c r="AH70" s="1006">
        <v>30</v>
      </c>
      <c r="AI70" s="234">
        <v>101</v>
      </c>
      <c r="AJ70" s="233">
        <f t="shared" ref="AJ70:AJ71" si="30">SUM(AQ70:AU70)</f>
        <v>14</v>
      </c>
      <c r="AK70" s="234" t="s">
        <v>98</v>
      </c>
      <c r="AL70" s="224" t="s">
        <v>98</v>
      </c>
      <c r="AM70" s="225" t="s">
        <v>98</v>
      </c>
      <c r="AN70" s="232" t="s">
        <v>97</v>
      </c>
      <c r="AO70" s="224" t="s">
        <v>97</v>
      </c>
      <c r="AP70" s="225" t="s">
        <v>97</v>
      </c>
      <c r="AQ70" s="232"/>
      <c r="AR70" s="224">
        <v>2</v>
      </c>
      <c r="AS70" s="224">
        <v>10</v>
      </c>
      <c r="AT70" s="224"/>
      <c r="AU70" s="225">
        <v>2</v>
      </c>
      <c r="AV70" s="219">
        <f t="shared" si="23"/>
        <v>0</v>
      </c>
      <c r="AW70" s="227"/>
      <c r="AX70" s="227"/>
      <c r="AY70" s="227"/>
      <c r="AZ70" s="227"/>
      <c r="BA70" s="227"/>
      <c r="BB70" s="227"/>
      <c r="BC70" s="227"/>
      <c r="BD70" s="227"/>
      <c r="BE70" s="229"/>
    </row>
    <row r="71" spans="1:57" ht="32.25" thickBot="1" x14ac:dyDescent="0.3">
      <c r="A71" s="1390"/>
      <c r="B71" s="1569"/>
      <c r="C71" s="1571"/>
      <c r="D71" s="1656" t="s">
        <v>491</v>
      </c>
      <c r="E71" s="1333"/>
      <c r="F71" s="1336"/>
      <c r="G71" s="869">
        <f t="shared" si="3"/>
        <v>0</v>
      </c>
      <c r="H71" s="238">
        <f t="shared" si="0"/>
        <v>0</v>
      </c>
      <c r="I71" s="239"/>
      <c r="J71" s="239"/>
      <c r="K71" s="239"/>
      <c r="L71" s="237"/>
      <c r="M71" s="1139">
        <f t="shared" si="4"/>
        <v>0</v>
      </c>
      <c r="N71" s="992"/>
      <c r="O71" s="992"/>
      <c r="P71" s="992"/>
      <c r="Q71" s="992"/>
      <c r="R71" s="1007"/>
      <c r="S71" s="1016"/>
      <c r="T71" s="1016"/>
      <c r="U71" s="1016"/>
      <c r="V71" s="992"/>
      <c r="W71" s="992"/>
      <c r="X71" s="1007"/>
      <c r="Y71" s="991"/>
      <c r="Z71" s="1007"/>
      <c r="AA71" s="1010"/>
      <c r="AB71" s="1017"/>
      <c r="AC71" s="1017"/>
      <c r="AD71" s="1017"/>
      <c r="AE71" s="1017"/>
      <c r="AF71" s="1018"/>
      <c r="AG71" s="1010"/>
      <c r="AH71" s="1011"/>
      <c r="AI71" s="244"/>
      <c r="AJ71" s="246">
        <f t="shared" si="30"/>
        <v>0</v>
      </c>
      <c r="AK71" s="244" t="s">
        <v>97</v>
      </c>
      <c r="AL71" s="239" t="s">
        <v>97</v>
      </c>
      <c r="AM71" s="240" t="s">
        <v>97</v>
      </c>
      <c r="AN71" s="245" t="s">
        <v>97</v>
      </c>
      <c r="AO71" s="239" t="s">
        <v>98</v>
      </c>
      <c r="AP71" s="240" t="s">
        <v>98</v>
      </c>
      <c r="AQ71" s="245"/>
      <c r="AR71" s="239"/>
      <c r="AS71" s="239"/>
      <c r="AT71" s="239"/>
      <c r="AU71" s="240"/>
      <c r="AV71" s="247">
        <f t="shared" si="23"/>
        <v>0</v>
      </c>
      <c r="AW71" s="241"/>
      <c r="AX71" s="241"/>
      <c r="AY71" s="241"/>
      <c r="AZ71" s="241"/>
      <c r="BA71" s="241"/>
      <c r="BB71" s="241"/>
      <c r="BC71" s="241"/>
      <c r="BD71" s="241"/>
      <c r="BE71" s="242"/>
    </row>
    <row r="72" spans="1:57" ht="32.25" thickBot="1" x14ac:dyDescent="0.3">
      <c r="A72" s="1390"/>
      <c r="B72" s="1565" t="s">
        <v>129</v>
      </c>
      <c r="C72" s="1566" t="s">
        <v>346</v>
      </c>
      <c r="D72" s="1653" t="s">
        <v>485</v>
      </c>
      <c r="E72" s="1337">
        <v>30</v>
      </c>
      <c r="F72" s="1338">
        <f>E72-SUM(M72:M76)</f>
        <v>0</v>
      </c>
      <c r="G72" s="865">
        <f t="shared" ref="G72:G135" si="31">SUM(M72,AV72)</f>
        <v>0</v>
      </c>
      <c r="H72" s="212">
        <f t="shared" si="0"/>
        <v>0</v>
      </c>
      <c r="I72" s="213"/>
      <c r="J72" s="213"/>
      <c r="K72" s="213"/>
      <c r="L72" s="211"/>
      <c r="M72" s="1136">
        <f t="shared" si="4"/>
        <v>0</v>
      </c>
      <c r="N72" s="967"/>
      <c r="O72" s="967"/>
      <c r="P72" s="967"/>
      <c r="Q72" s="967"/>
      <c r="R72" s="1000"/>
      <c r="S72" s="1012"/>
      <c r="T72" s="1012"/>
      <c r="U72" s="1012"/>
      <c r="V72" s="967"/>
      <c r="W72" s="967"/>
      <c r="X72" s="1000"/>
      <c r="Y72" s="969"/>
      <c r="Z72" s="1000"/>
      <c r="AA72" s="1013"/>
      <c r="AB72" s="970"/>
      <c r="AC72" s="970"/>
      <c r="AD72" s="970"/>
      <c r="AE72" s="970"/>
      <c r="AF72" s="1014"/>
      <c r="AG72" s="1013"/>
      <c r="AH72" s="1015"/>
      <c r="AI72" s="217"/>
      <c r="AJ72" s="216">
        <f t="shared" ref="AJ72:AJ73" si="32">SUM(AN72:AP72)</f>
        <v>0</v>
      </c>
      <c r="AK72" s="217" t="s">
        <v>97</v>
      </c>
      <c r="AL72" s="213" t="s">
        <v>97</v>
      </c>
      <c r="AM72" s="214" t="s">
        <v>97</v>
      </c>
      <c r="AN72" s="218"/>
      <c r="AO72" s="213"/>
      <c r="AP72" s="214"/>
      <c r="AQ72" s="218" t="s">
        <v>97</v>
      </c>
      <c r="AR72" s="213" t="s">
        <v>97</v>
      </c>
      <c r="AS72" s="213" t="s">
        <v>97</v>
      </c>
      <c r="AT72" s="213" t="s">
        <v>97</v>
      </c>
      <c r="AU72" s="214" t="s">
        <v>97</v>
      </c>
      <c r="AV72" s="219">
        <f t="shared" si="23"/>
        <v>0</v>
      </c>
      <c r="AW72" s="215"/>
      <c r="AX72" s="215"/>
      <c r="AY72" s="215"/>
      <c r="AZ72" s="215"/>
      <c r="BA72" s="215"/>
      <c r="BB72" s="215"/>
      <c r="BC72" s="215"/>
      <c r="BD72" s="215"/>
      <c r="BE72" s="220"/>
    </row>
    <row r="73" spans="1:57" ht="48" thickBot="1" x14ac:dyDescent="0.3">
      <c r="A73" s="1390"/>
      <c r="B73" s="1567"/>
      <c r="C73" s="1568"/>
      <c r="D73" s="1654" t="s">
        <v>490</v>
      </c>
      <c r="E73" s="1332"/>
      <c r="F73" s="1335"/>
      <c r="G73" s="866">
        <f t="shared" si="31"/>
        <v>0</v>
      </c>
      <c r="H73" s="223">
        <f t="shared" si="0"/>
        <v>0</v>
      </c>
      <c r="I73" s="224"/>
      <c r="J73" s="224"/>
      <c r="K73" s="224"/>
      <c r="L73" s="222"/>
      <c r="M73" s="1137">
        <f t="shared" si="4"/>
        <v>0</v>
      </c>
      <c r="N73" s="977"/>
      <c r="O73" s="977"/>
      <c r="P73" s="977"/>
      <c r="Q73" s="977"/>
      <c r="R73" s="1005"/>
      <c r="S73" s="1001"/>
      <c r="T73" s="1001"/>
      <c r="U73" s="1001"/>
      <c r="V73" s="1002"/>
      <c r="W73" s="1002"/>
      <c r="X73" s="982"/>
      <c r="Y73" s="1003"/>
      <c r="Z73" s="982"/>
      <c r="AA73" s="983"/>
      <c r="AB73" s="984"/>
      <c r="AC73" s="984"/>
      <c r="AD73" s="984"/>
      <c r="AE73" s="984"/>
      <c r="AF73" s="985"/>
      <c r="AG73" s="986"/>
      <c r="AH73" s="1006"/>
      <c r="AI73" s="234"/>
      <c r="AJ73" s="233">
        <f t="shared" si="32"/>
        <v>0</v>
      </c>
      <c r="AK73" s="234" t="s">
        <v>98</v>
      </c>
      <c r="AL73" s="224" t="s">
        <v>98</v>
      </c>
      <c r="AM73" s="225" t="s">
        <v>98</v>
      </c>
      <c r="AN73" s="232"/>
      <c r="AO73" s="224"/>
      <c r="AP73" s="225"/>
      <c r="AQ73" s="232" t="s">
        <v>97</v>
      </c>
      <c r="AR73" s="224" t="s">
        <v>97</v>
      </c>
      <c r="AS73" s="224" t="s">
        <v>97</v>
      </c>
      <c r="AT73" s="224" t="s">
        <v>97</v>
      </c>
      <c r="AU73" s="225" t="s">
        <v>97</v>
      </c>
      <c r="AV73" s="219">
        <f t="shared" si="23"/>
        <v>0</v>
      </c>
      <c r="AW73" s="227"/>
      <c r="AX73" s="227"/>
      <c r="AY73" s="227"/>
      <c r="AZ73" s="227"/>
      <c r="BA73" s="227"/>
      <c r="BB73" s="227"/>
      <c r="BC73" s="227"/>
      <c r="BD73" s="227"/>
      <c r="BE73" s="229"/>
    </row>
    <row r="74" spans="1:57" ht="32.25" thickBot="1" x14ac:dyDescent="0.3">
      <c r="A74" s="1390"/>
      <c r="B74" s="1567"/>
      <c r="C74" s="1568"/>
      <c r="D74" s="1654" t="s">
        <v>486</v>
      </c>
      <c r="E74" s="1332"/>
      <c r="F74" s="1335"/>
      <c r="G74" s="866">
        <f t="shared" si="31"/>
        <v>0</v>
      </c>
      <c r="H74" s="223">
        <f t="shared" si="0"/>
        <v>0</v>
      </c>
      <c r="I74" s="224"/>
      <c r="J74" s="224"/>
      <c r="K74" s="224"/>
      <c r="L74" s="222"/>
      <c r="M74" s="1137">
        <f t="shared" si="4"/>
        <v>0</v>
      </c>
      <c r="N74" s="977"/>
      <c r="O74" s="977"/>
      <c r="P74" s="977"/>
      <c r="Q74" s="977"/>
      <c r="R74" s="1005"/>
      <c r="S74" s="1001"/>
      <c r="T74" s="1001"/>
      <c r="U74" s="1001"/>
      <c r="V74" s="1002"/>
      <c r="W74" s="1002"/>
      <c r="X74" s="982"/>
      <c r="Y74" s="1003"/>
      <c r="Z74" s="982"/>
      <c r="AA74" s="983"/>
      <c r="AB74" s="984"/>
      <c r="AC74" s="984"/>
      <c r="AD74" s="984"/>
      <c r="AE74" s="984"/>
      <c r="AF74" s="985"/>
      <c r="AG74" s="986"/>
      <c r="AH74" s="1006"/>
      <c r="AI74" s="234"/>
      <c r="AJ74" s="233">
        <f>SUM(AK74:AM74)</f>
        <v>0</v>
      </c>
      <c r="AK74" s="234"/>
      <c r="AL74" s="224"/>
      <c r="AM74" s="225"/>
      <c r="AN74" s="232" t="s">
        <v>97</v>
      </c>
      <c r="AO74" s="224" t="s">
        <v>97</v>
      </c>
      <c r="AP74" s="225" t="s">
        <v>97</v>
      </c>
      <c r="AQ74" s="232" t="s">
        <v>97</v>
      </c>
      <c r="AR74" s="224" t="s">
        <v>97</v>
      </c>
      <c r="AS74" s="224" t="s">
        <v>97</v>
      </c>
      <c r="AT74" s="224" t="s">
        <v>97</v>
      </c>
      <c r="AU74" s="225" t="s">
        <v>97</v>
      </c>
      <c r="AV74" s="219">
        <f t="shared" si="23"/>
        <v>0</v>
      </c>
      <c r="AW74" s="227"/>
      <c r="AX74" s="227"/>
      <c r="AY74" s="227"/>
      <c r="AZ74" s="227"/>
      <c r="BA74" s="227"/>
      <c r="BB74" s="227"/>
      <c r="BC74" s="227"/>
      <c r="BD74" s="227"/>
      <c r="BE74" s="229"/>
    </row>
    <row r="75" spans="1:57" ht="32.25" thickBot="1" x14ac:dyDescent="0.3">
      <c r="A75" s="1390"/>
      <c r="B75" s="1567"/>
      <c r="C75" s="1568"/>
      <c r="D75" s="1654" t="s">
        <v>15</v>
      </c>
      <c r="E75" s="1332"/>
      <c r="F75" s="1335"/>
      <c r="G75" s="866">
        <f t="shared" si="31"/>
        <v>31</v>
      </c>
      <c r="H75" s="223">
        <f t="shared" si="0"/>
        <v>1</v>
      </c>
      <c r="I75" s="224"/>
      <c r="J75" s="224"/>
      <c r="K75" s="224">
        <v>1</v>
      </c>
      <c r="L75" s="222"/>
      <c r="M75" s="1137">
        <f t="shared" si="4"/>
        <v>30</v>
      </c>
      <c r="N75" s="977"/>
      <c r="O75" s="977"/>
      <c r="P75" s="977"/>
      <c r="Q75" s="977"/>
      <c r="R75" s="1005">
        <v>30</v>
      </c>
      <c r="S75" s="1001"/>
      <c r="T75" s="1001"/>
      <c r="U75" s="1001"/>
      <c r="V75" s="1002">
        <v>30</v>
      </c>
      <c r="W75" s="1002"/>
      <c r="X75" s="982"/>
      <c r="Y75" s="1003">
        <v>29</v>
      </c>
      <c r="Z75" s="982">
        <v>1</v>
      </c>
      <c r="AA75" s="983"/>
      <c r="AB75" s="984">
        <v>9</v>
      </c>
      <c r="AC75" s="984">
        <v>5</v>
      </c>
      <c r="AD75" s="984">
        <v>1</v>
      </c>
      <c r="AE75" s="984">
        <v>15</v>
      </c>
      <c r="AF75" s="985">
        <v>1</v>
      </c>
      <c r="AG75" s="986">
        <v>41</v>
      </c>
      <c r="AH75" s="1006">
        <v>18</v>
      </c>
      <c r="AI75" s="234">
        <v>119</v>
      </c>
      <c r="AJ75" s="233">
        <f t="shared" ref="AJ75:AJ76" si="33">SUM(AQ75:AU75)</f>
        <v>30</v>
      </c>
      <c r="AK75" s="234" t="s">
        <v>98</v>
      </c>
      <c r="AL75" s="224" t="s">
        <v>98</v>
      </c>
      <c r="AM75" s="225" t="s">
        <v>98</v>
      </c>
      <c r="AN75" s="232" t="s">
        <v>97</v>
      </c>
      <c r="AO75" s="224" t="s">
        <v>97</v>
      </c>
      <c r="AP75" s="225" t="s">
        <v>97</v>
      </c>
      <c r="AQ75" s="232"/>
      <c r="AR75" s="224">
        <v>3</v>
      </c>
      <c r="AS75" s="224">
        <v>11</v>
      </c>
      <c r="AT75" s="224">
        <v>13</v>
      </c>
      <c r="AU75" s="225">
        <v>3</v>
      </c>
      <c r="AV75" s="219">
        <f t="shared" si="23"/>
        <v>1</v>
      </c>
      <c r="AW75" s="227"/>
      <c r="AX75" s="227"/>
      <c r="AY75" s="227">
        <v>1</v>
      </c>
      <c r="AZ75" s="227"/>
      <c r="BA75" s="227"/>
      <c r="BB75" s="227"/>
      <c r="BC75" s="227"/>
      <c r="BD75" s="227"/>
      <c r="BE75" s="229"/>
    </row>
    <row r="76" spans="1:57" ht="32.25" thickBot="1" x14ac:dyDescent="0.3">
      <c r="A76" s="1390"/>
      <c r="B76" s="1569"/>
      <c r="C76" s="1571"/>
      <c r="D76" s="1656" t="s">
        <v>491</v>
      </c>
      <c r="E76" s="1333"/>
      <c r="F76" s="1336"/>
      <c r="G76" s="869">
        <f t="shared" si="31"/>
        <v>0</v>
      </c>
      <c r="H76" s="238">
        <f t="shared" si="0"/>
        <v>0</v>
      </c>
      <c r="I76" s="239"/>
      <c r="J76" s="239"/>
      <c r="K76" s="239"/>
      <c r="L76" s="237"/>
      <c r="M76" s="1139">
        <f t="shared" si="4"/>
        <v>0</v>
      </c>
      <c r="N76" s="992"/>
      <c r="O76" s="992"/>
      <c r="P76" s="992"/>
      <c r="Q76" s="992"/>
      <c r="R76" s="1007"/>
      <c r="S76" s="1016"/>
      <c r="T76" s="1016"/>
      <c r="U76" s="1016"/>
      <c r="V76" s="992"/>
      <c r="W76" s="992"/>
      <c r="X76" s="1007"/>
      <c r="Y76" s="991"/>
      <c r="Z76" s="1007"/>
      <c r="AA76" s="1010"/>
      <c r="AB76" s="1017"/>
      <c r="AC76" s="1017"/>
      <c r="AD76" s="1017"/>
      <c r="AE76" s="1017"/>
      <c r="AF76" s="1018"/>
      <c r="AG76" s="1010"/>
      <c r="AH76" s="1011"/>
      <c r="AI76" s="244"/>
      <c r="AJ76" s="246">
        <f t="shared" si="33"/>
        <v>0</v>
      </c>
      <c r="AK76" s="244" t="s">
        <v>97</v>
      </c>
      <c r="AL76" s="239" t="s">
        <v>97</v>
      </c>
      <c r="AM76" s="240" t="s">
        <v>97</v>
      </c>
      <c r="AN76" s="245" t="s">
        <v>97</v>
      </c>
      <c r="AO76" s="239" t="s">
        <v>98</v>
      </c>
      <c r="AP76" s="240" t="s">
        <v>98</v>
      </c>
      <c r="AQ76" s="245"/>
      <c r="AR76" s="239"/>
      <c r="AS76" s="239"/>
      <c r="AT76" s="239"/>
      <c r="AU76" s="240"/>
      <c r="AV76" s="247">
        <f t="shared" si="23"/>
        <v>0</v>
      </c>
      <c r="AW76" s="241"/>
      <c r="AX76" s="241"/>
      <c r="AY76" s="241"/>
      <c r="AZ76" s="241"/>
      <c r="BA76" s="241"/>
      <c r="BB76" s="241"/>
      <c r="BC76" s="241"/>
      <c r="BD76" s="241"/>
      <c r="BE76" s="242"/>
    </row>
    <row r="77" spans="1:57" ht="31.9" customHeight="1" thickBot="1" x14ac:dyDescent="0.3">
      <c r="A77" s="1390"/>
      <c r="B77" s="1565" t="s">
        <v>506</v>
      </c>
      <c r="C77" s="1566" t="s">
        <v>347</v>
      </c>
      <c r="D77" s="1653" t="s">
        <v>485</v>
      </c>
      <c r="E77" s="1337">
        <v>20</v>
      </c>
      <c r="F77" s="1338">
        <f>E77-SUM(M77:M81)</f>
        <v>0</v>
      </c>
      <c r="G77" s="865">
        <f t="shared" si="31"/>
        <v>0</v>
      </c>
      <c r="H77" s="212">
        <f t="shared" si="0"/>
        <v>0</v>
      </c>
      <c r="I77" s="213"/>
      <c r="J77" s="213"/>
      <c r="K77" s="213"/>
      <c r="L77" s="211"/>
      <c r="M77" s="1136">
        <f t="shared" si="4"/>
        <v>0</v>
      </c>
      <c r="N77" s="967"/>
      <c r="O77" s="967"/>
      <c r="P77" s="967"/>
      <c r="Q77" s="967"/>
      <c r="R77" s="1000"/>
      <c r="S77" s="1012"/>
      <c r="T77" s="1012"/>
      <c r="U77" s="1012"/>
      <c r="V77" s="967"/>
      <c r="W77" s="967"/>
      <c r="X77" s="1000"/>
      <c r="Y77" s="969"/>
      <c r="Z77" s="1000"/>
      <c r="AA77" s="1013"/>
      <c r="AB77" s="970"/>
      <c r="AC77" s="970"/>
      <c r="AD77" s="970"/>
      <c r="AE77" s="970"/>
      <c r="AF77" s="1014"/>
      <c r="AG77" s="1013"/>
      <c r="AH77" s="1015"/>
      <c r="AI77" s="217"/>
      <c r="AJ77" s="216">
        <f t="shared" ref="AJ77:AJ78" si="34">SUM(AN77:AP77)</f>
        <v>0</v>
      </c>
      <c r="AK77" s="217" t="s">
        <v>97</v>
      </c>
      <c r="AL77" s="213" t="s">
        <v>97</v>
      </c>
      <c r="AM77" s="214" t="s">
        <v>97</v>
      </c>
      <c r="AN77" s="218"/>
      <c r="AO77" s="213"/>
      <c r="AP77" s="214"/>
      <c r="AQ77" s="218" t="s">
        <v>97</v>
      </c>
      <c r="AR77" s="213" t="s">
        <v>97</v>
      </c>
      <c r="AS77" s="213" t="s">
        <v>97</v>
      </c>
      <c r="AT77" s="213" t="s">
        <v>97</v>
      </c>
      <c r="AU77" s="214" t="s">
        <v>97</v>
      </c>
      <c r="AV77" s="219">
        <f t="shared" si="23"/>
        <v>0</v>
      </c>
      <c r="AW77" s="215"/>
      <c r="AX77" s="215"/>
      <c r="AY77" s="215"/>
      <c r="AZ77" s="215"/>
      <c r="BA77" s="215"/>
      <c r="BB77" s="215"/>
      <c r="BC77" s="215"/>
      <c r="BD77" s="215"/>
      <c r="BE77" s="220"/>
    </row>
    <row r="78" spans="1:57" ht="48" thickBot="1" x14ac:dyDescent="0.3">
      <c r="A78" s="1390"/>
      <c r="B78" s="1567"/>
      <c r="C78" s="1568"/>
      <c r="D78" s="1654" t="s">
        <v>490</v>
      </c>
      <c r="E78" s="1332"/>
      <c r="F78" s="1335"/>
      <c r="G78" s="866">
        <f t="shared" si="31"/>
        <v>0</v>
      </c>
      <c r="H78" s="223">
        <f t="shared" si="0"/>
        <v>0</v>
      </c>
      <c r="I78" s="224"/>
      <c r="J78" s="224"/>
      <c r="K78" s="224"/>
      <c r="L78" s="222"/>
      <c r="M78" s="1137">
        <f t="shared" si="4"/>
        <v>0</v>
      </c>
      <c r="N78" s="977"/>
      <c r="O78" s="977"/>
      <c r="P78" s="977"/>
      <c r="Q78" s="977"/>
      <c r="R78" s="1005"/>
      <c r="S78" s="1001"/>
      <c r="T78" s="1001"/>
      <c r="U78" s="1001"/>
      <c r="V78" s="1002"/>
      <c r="W78" s="1002"/>
      <c r="X78" s="982"/>
      <c r="Y78" s="1003"/>
      <c r="Z78" s="982"/>
      <c r="AA78" s="983"/>
      <c r="AB78" s="984"/>
      <c r="AC78" s="984"/>
      <c r="AD78" s="984"/>
      <c r="AE78" s="984"/>
      <c r="AF78" s="985"/>
      <c r="AG78" s="986"/>
      <c r="AH78" s="1006"/>
      <c r="AI78" s="234"/>
      <c r="AJ78" s="233">
        <f t="shared" si="34"/>
        <v>0</v>
      </c>
      <c r="AK78" s="234" t="s">
        <v>98</v>
      </c>
      <c r="AL78" s="224" t="s">
        <v>98</v>
      </c>
      <c r="AM78" s="225" t="s">
        <v>98</v>
      </c>
      <c r="AN78" s="232"/>
      <c r="AO78" s="224"/>
      <c r="AP78" s="225"/>
      <c r="AQ78" s="232" t="s">
        <v>97</v>
      </c>
      <c r="AR78" s="224" t="s">
        <v>97</v>
      </c>
      <c r="AS78" s="224" t="s">
        <v>97</v>
      </c>
      <c r="AT78" s="224" t="s">
        <v>97</v>
      </c>
      <c r="AU78" s="225" t="s">
        <v>97</v>
      </c>
      <c r="AV78" s="219">
        <f t="shared" si="23"/>
        <v>0</v>
      </c>
      <c r="AW78" s="227"/>
      <c r="AX78" s="227"/>
      <c r="AY78" s="227"/>
      <c r="AZ78" s="227"/>
      <c r="BA78" s="227"/>
      <c r="BB78" s="227"/>
      <c r="BC78" s="227"/>
      <c r="BD78" s="227"/>
      <c r="BE78" s="229"/>
    </row>
    <row r="79" spans="1:57" ht="32.25" thickBot="1" x14ac:dyDescent="0.3">
      <c r="A79" s="1390"/>
      <c r="B79" s="1567"/>
      <c r="C79" s="1568"/>
      <c r="D79" s="1654" t="s">
        <v>486</v>
      </c>
      <c r="E79" s="1332"/>
      <c r="F79" s="1335"/>
      <c r="G79" s="866">
        <f t="shared" si="31"/>
        <v>0</v>
      </c>
      <c r="H79" s="223">
        <f t="shared" si="0"/>
        <v>0</v>
      </c>
      <c r="I79" s="224"/>
      <c r="J79" s="224"/>
      <c r="K79" s="224"/>
      <c r="L79" s="222"/>
      <c r="M79" s="1137">
        <f t="shared" si="4"/>
        <v>0</v>
      </c>
      <c r="N79" s="977"/>
      <c r="O79" s="977"/>
      <c r="P79" s="977"/>
      <c r="Q79" s="977"/>
      <c r="R79" s="1005"/>
      <c r="S79" s="1001"/>
      <c r="T79" s="1001"/>
      <c r="U79" s="1001"/>
      <c r="V79" s="1002"/>
      <c r="W79" s="1002"/>
      <c r="X79" s="982"/>
      <c r="Y79" s="1003"/>
      <c r="Z79" s="982"/>
      <c r="AA79" s="983"/>
      <c r="AB79" s="984"/>
      <c r="AC79" s="984"/>
      <c r="AD79" s="984"/>
      <c r="AE79" s="984"/>
      <c r="AF79" s="985"/>
      <c r="AG79" s="986"/>
      <c r="AH79" s="1006"/>
      <c r="AI79" s="234"/>
      <c r="AJ79" s="233">
        <f>SUM(AK79:AM79)</f>
        <v>0</v>
      </c>
      <c r="AK79" s="234"/>
      <c r="AL79" s="224"/>
      <c r="AM79" s="225"/>
      <c r="AN79" s="232" t="s">
        <v>97</v>
      </c>
      <c r="AO79" s="224" t="s">
        <v>97</v>
      </c>
      <c r="AP79" s="225" t="s">
        <v>97</v>
      </c>
      <c r="AQ79" s="232" t="s">
        <v>97</v>
      </c>
      <c r="AR79" s="224" t="s">
        <v>97</v>
      </c>
      <c r="AS79" s="224" t="s">
        <v>97</v>
      </c>
      <c r="AT79" s="224" t="s">
        <v>97</v>
      </c>
      <c r="AU79" s="225" t="s">
        <v>97</v>
      </c>
      <c r="AV79" s="219">
        <f t="shared" si="23"/>
        <v>0</v>
      </c>
      <c r="AW79" s="227"/>
      <c r="AX79" s="227"/>
      <c r="AY79" s="227"/>
      <c r="AZ79" s="227"/>
      <c r="BA79" s="227"/>
      <c r="BB79" s="227"/>
      <c r="BC79" s="227"/>
      <c r="BD79" s="227"/>
      <c r="BE79" s="229"/>
    </row>
    <row r="80" spans="1:57" ht="32.25" thickBot="1" x14ac:dyDescent="0.3">
      <c r="A80" s="1390"/>
      <c r="B80" s="1567"/>
      <c r="C80" s="1568"/>
      <c r="D80" s="1654" t="s">
        <v>15</v>
      </c>
      <c r="E80" s="1332"/>
      <c r="F80" s="1335"/>
      <c r="G80" s="866">
        <f t="shared" si="31"/>
        <v>20</v>
      </c>
      <c r="H80" s="223">
        <f t="shared" si="0"/>
        <v>0</v>
      </c>
      <c r="I80" s="224"/>
      <c r="J80" s="224"/>
      <c r="K80" s="224"/>
      <c r="L80" s="222"/>
      <c r="M80" s="1137">
        <f t="shared" si="4"/>
        <v>20</v>
      </c>
      <c r="N80" s="977"/>
      <c r="O80" s="977"/>
      <c r="P80" s="977"/>
      <c r="Q80" s="977"/>
      <c r="R80" s="1005">
        <v>20</v>
      </c>
      <c r="S80" s="1001"/>
      <c r="T80" s="1001"/>
      <c r="U80" s="1001"/>
      <c r="V80" s="1002">
        <v>20</v>
      </c>
      <c r="W80" s="1002"/>
      <c r="X80" s="982"/>
      <c r="Y80" s="1003">
        <v>19</v>
      </c>
      <c r="Z80" s="982">
        <v>1</v>
      </c>
      <c r="AA80" s="983"/>
      <c r="AB80" s="984"/>
      <c r="AC80" s="984"/>
      <c r="AD80" s="984"/>
      <c r="AE80" s="984">
        <v>1</v>
      </c>
      <c r="AF80" s="985"/>
      <c r="AG80" s="986">
        <v>38</v>
      </c>
      <c r="AH80" s="1006">
        <v>22</v>
      </c>
      <c r="AI80" s="234">
        <v>105</v>
      </c>
      <c r="AJ80" s="233">
        <f t="shared" ref="AJ80:AJ81" si="35">SUM(AQ80:AU80)</f>
        <v>20</v>
      </c>
      <c r="AK80" s="234" t="s">
        <v>98</v>
      </c>
      <c r="AL80" s="224" t="s">
        <v>98</v>
      </c>
      <c r="AM80" s="225" t="s">
        <v>98</v>
      </c>
      <c r="AN80" s="232" t="s">
        <v>97</v>
      </c>
      <c r="AO80" s="224" t="s">
        <v>97</v>
      </c>
      <c r="AP80" s="225" t="s">
        <v>97</v>
      </c>
      <c r="AQ80" s="232">
        <v>1</v>
      </c>
      <c r="AR80" s="224">
        <v>1</v>
      </c>
      <c r="AS80" s="224">
        <v>15</v>
      </c>
      <c r="AT80" s="224">
        <v>2</v>
      </c>
      <c r="AU80" s="225">
        <v>1</v>
      </c>
      <c r="AV80" s="219">
        <f t="shared" si="23"/>
        <v>0</v>
      </c>
      <c r="AW80" s="227"/>
      <c r="AX80" s="227"/>
      <c r="AY80" s="227"/>
      <c r="AZ80" s="227"/>
      <c r="BA80" s="227"/>
      <c r="BB80" s="227"/>
      <c r="BC80" s="227"/>
      <c r="BD80" s="227"/>
      <c r="BE80" s="229"/>
    </row>
    <row r="81" spans="1:57" ht="32.25" thickBot="1" x14ac:dyDescent="0.3">
      <c r="A81" s="1390"/>
      <c r="B81" s="1569"/>
      <c r="C81" s="1571"/>
      <c r="D81" s="1656" t="s">
        <v>491</v>
      </c>
      <c r="E81" s="1333"/>
      <c r="F81" s="1336"/>
      <c r="G81" s="869">
        <f t="shared" si="31"/>
        <v>0</v>
      </c>
      <c r="H81" s="238">
        <f t="shared" si="0"/>
        <v>0</v>
      </c>
      <c r="I81" s="239"/>
      <c r="J81" s="239"/>
      <c r="K81" s="239"/>
      <c r="L81" s="237"/>
      <c r="M81" s="1139">
        <f t="shared" si="4"/>
        <v>0</v>
      </c>
      <c r="N81" s="992"/>
      <c r="O81" s="992"/>
      <c r="P81" s="992"/>
      <c r="Q81" s="992"/>
      <c r="R81" s="1007"/>
      <c r="S81" s="1016"/>
      <c r="T81" s="1016"/>
      <c r="U81" s="1016"/>
      <c r="V81" s="992"/>
      <c r="W81" s="992"/>
      <c r="X81" s="1007"/>
      <c r="Y81" s="991"/>
      <c r="Z81" s="1007"/>
      <c r="AA81" s="1010"/>
      <c r="AB81" s="1017"/>
      <c r="AC81" s="1017"/>
      <c r="AD81" s="1017"/>
      <c r="AE81" s="1017"/>
      <c r="AF81" s="1018"/>
      <c r="AG81" s="1010"/>
      <c r="AH81" s="1011"/>
      <c r="AI81" s="244"/>
      <c r="AJ81" s="246">
        <f t="shared" si="35"/>
        <v>0</v>
      </c>
      <c r="AK81" s="244" t="s">
        <v>97</v>
      </c>
      <c r="AL81" s="239" t="s">
        <v>97</v>
      </c>
      <c r="AM81" s="240" t="s">
        <v>97</v>
      </c>
      <c r="AN81" s="245" t="s">
        <v>97</v>
      </c>
      <c r="AO81" s="239" t="s">
        <v>98</v>
      </c>
      <c r="AP81" s="240" t="s">
        <v>98</v>
      </c>
      <c r="AQ81" s="245"/>
      <c r="AR81" s="239"/>
      <c r="AS81" s="239"/>
      <c r="AT81" s="239"/>
      <c r="AU81" s="240"/>
      <c r="AV81" s="247">
        <f t="shared" si="23"/>
        <v>0</v>
      </c>
      <c r="AW81" s="241"/>
      <c r="AX81" s="241"/>
      <c r="AY81" s="241"/>
      <c r="AZ81" s="241"/>
      <c r="BA81" s="241"/>
      <c r="BB81" s="241"/>
      <c r="BC81" s="241"/>
      <c r="BD81" s="241"/>
      <c r="BE81" s="242"/>
    </row>
    <row r="82" spans="1:57" ht="32.25" thickBot="1" x14ac:dyDescent="0.3">
      <c r="A82" s="1390"/>
      <c r="B82" s="1565" t="s">
        <v>507</v>
      </c>
      <c r="C82" s="1566" t="s">
        <v>348</v>
      </c>
      <c r="D82" s="1653" t="s">
        <v>485</v>
      </c>
      <c r="E82" s="1337">
        <v>15</v>
      </c>
      <c r="F82" s="1338">
        <f>E82-SUM(M82:M86)</f>
        <v>2</v>
      </c>
      <c r="G82" s="865">
        <f t="shared" si="31"/>
        <v>0</v>
      </c>
      <c r="H82" s="212">
        <f t="shared" si="0"/>
        <v>0</v>
      </c>
      <c r="I82" s="213"/>
      <c r="J82" s="213"/>
      <c r="K82" s="213"/>
      <c r="L82" s="211"/>
      <c r="M82" s="1136">
        <f t="shared" si="4"/>
        <v>0</v>
      </c>
      <c r="N82" s="967"/>
      <c r="O82" s="967"/>
      <c r="P82" s="967"/>
      <c r="Q82" s="967"/>
      <c r="R82" s="1000"/>
      <c r="S82" s="1012"/>
      <c r="T82" s="1012"/>
      <c r="U82" s="1012"/>
      <c r="V82" s="967"/>
      <c r="W82" s="967"/>
      <c r="X82" s="1000"/>
      <c r="Y82" s="969"/>
      <c r="Z82" s="1000"/>
      <c r="AA82" s="1013"/>
      <c r="AB82" s="970"/>
      <c r="AC82" s="970"/>
      <c r="AD82" s="970"/>
      <c r="AE82" s="970"/>
      <c r="AF82" s="1014"/>
      <c r="AG82" s="1013"/>
      <c r="AH82" s="1015"/>
      <c r="AI82" s="217"/>
      <c r="AJ82" s="216">
        <f t="shared" ref="AJ82:AJ83" si="36">SUM(AN82:AP82)</f>
        <v>0</v>
      </c>
      <c r="AK82" s="217" t="s">
        <v>97</v>
      </c>
      <c r="AL82" s="213" t="s">
        <v>97</v>
      </c>
      <c r="AM82" s="214" t="s">
        <v>97</v>
      </c>
      <c r="AN82" s="218"/>
      <c r="AO82" s="213"/>
      <c r="AP82" s="214"/>
      <c r="AQ82" s="218" t="s">
        <v>97</v>
      </c>
      <c r="AR82" s="213" t="s">
        <v>97</v>
      </c>
      <c r="AS82" s="213" t="s">
        <v>97</v>
      </c>
      <c r="AT82" s="213" t="s">
        <v>97</v>
      </c>
      <c r="AU82" s="214" t="s">
        <v>97</v>
      </c>
      <c r="AV82" s="219">
        <f t="shared" si="23"/>
        <v>0</v>
      </c>
      <c r="AW82" s="215"/>
      <c r="AX82" s="215"/>
      <c r="AY82" s="215"/>
      <c r="AZ82" s="215"/>
      <c r="BA82" s="215"/>
      <c r="BB82" s="215"/>
      <c r="BC82" s="215"/>
      <c r="BD82" s="215"/>
      <c r="BE82" s="220"/>
    </row>
    <row r="83" spans="1:57" ht="48" thickBot="1" x14ac:dyDescent="0.3">
      <c r="A83" s="1390"/>
      <c r="B83" s="1567"/>
      <c r="C83" s="1568"/>
      <c r="D83" s="1654" t="s">
        <v>490</v>
      </c>
      <c r="E83" s="1332"/>
      <c r="F83" s="1335"/>
      <c r="G83" s="866">
        <f t="shared" si="31"/>
        <v>0</v>
      </c>
      <c r="H83" s="223">
        <f t="shared" si="0"/>
        <v>0</v>
      </c>
      <c r="I83" s="224"/>
      <c r="J83" s="224"/>
      <c r="K83" s="224"/>
      <c r="L83" s="222"/>
      <c r="M83" s="1137">
        <f t="shared" si="4"/>
        <v>0</v>
      </c>
      <c r="N83" s="977"/>
      <c r="O83" s="977"/>
      <c r="P83" s="977"/>
      <c r="Q83" s="977"/>
      <c r="R83" s="1005"/>
      <c r="S83" s="1001"/>
      <c r="T83" s="1001"/>
      <c r="U83" s="1001"/>
      <c r="V83" s="1002"/>
      <c r="W83" s="1002"/>
      <c r="X83" s="982"/>
      <c r="Y83" s="1003"/>
      <c r="Z83" s="982"/>
      <c r="AA83" s="983"/>
      <c r="AB83" s="984"/>
      <c r="AC83" s="984"/>
      <c r="AD83" s="984"/>
      <c r="AE83" s="984"/>
      <c r="AF83" s="985"/>
      <c r="AG83" s="986"/>
      <c r="AH83" s="1006"/>
      <c r="AI83" s="234"/>
      <c r="AJ83" s="233">
        <f t="shared" si="36"/>
        <v>0</v>
      </c>
      <c r="AK83" s="234" t="s">
        <v>98</v>
      </c>
      <c r="AL83" s="224" t="s">
        <v>98</v>
      </c>
      <c r="AM83" s="225" t="s">
        <v>98</v>
      </c>
      <c r="AN83" s="232"/>
      <c r="AO83" s="224"/>
      <c r="AP83" s="225"/>
      <c r="AQ83" s="232" t="s">
        <v>97</v>
      </c>
      <c r="AR83" s="224" t="s">
        <v>97</v>
      </c>
      <c r="AS83" s="224" t="s">
        <v>97</v>
      </c>
      <c r="AT83" s="224" t="s">
        <v>97</v>
      </c>
      <c r="AU83" s="225" t="s">
        <v>97</v>
      </c>
      <c r="AV83" s="219">
        <f t="shared" si="23"/>
        <v>0</v>
      </c>
      <c r="AW83" s="227"/>
      <c r="AX83" s="227"/>
      <c r="AY83" s="227"/>
      <c r="AZ83" s="227"/>
      <c r="BA83" s="227"/>
      <c r="BB83" s="227"/>
      <c r="BC83" s="227"/>
      <c r="BD83" s="227"/>
      <c r="BE83" s="229"/>
    </row>
    <row r="84" spans="1:57" ht="32.25" thickBot="1" x14ac:dyDescent="0.3">
      <c r="A84" s="1390"/>
      <c r="B84" s="1567"/>
      <c r="C84" s="1568"/>
      <c r="D84" s="1654" t="s">
        <v>486</v>
      </c>
      <c r="E84" s="1332"/>
      <c r="F84" s="1335"/>
      <c r="G84" s="866">
        <f t="shared" si="31"/>
        <v>0</v>
      </c>
      <c r="H84" s="223">
        <f t="shared" si="0"/>
        <v>0</v>
      </c>
      <c r="I84" s="224"/>
      <c r="J84" s="224"/>
      <c r="K84" s="224"/>
      <c r="L84" s="222"/>
      <c r="M84" s="1137">
        <f t="shared" si="4"/>
        <v>0</v>
      </c>
      <c r="N84" s="977"/>
      <c r="O84" s="977"/>
      <c r="P84" s="977"/>
      <c r="Q84" s="977"/>
      <c r="R84" s="1005"/>
      <c r="S84" s="1001"/>
      <c r="T84" s="1001"/>
      <c r="U84" s="1001"/>
      <c r="V84" s="1002"/>
      <c r="W84" s="1002"/>
      <c r="X84" s="982"/>
      <c r="Y84" s="1003"/>
      <c r="Z84" s="982"/>
      <c r="AA84" s="983"/>
      <c r="AB84" s="984"/>
      <c r="AC84" s="984"/>
      <c r="AD84" s="984"/>
      <c r="AE84" s="984"/>
      <c r="AF84" s="985"/>
      <c r="AG84" s="986"/>
      <c r="AH84" s="1006"/>
      <c r="AI84" s="234"/>
      <c r="AJ84" s="233">
        <f>SUM(AK84:AM84)</f>
        <v>0</v>
      </c>
      <c r="AK84" s="234"/>
      <c r="AL84" s="224"/>
      <c r="AM84" s="225"/>
      <c r="AN84" s="232" t="s">
        <v>97</v>
      </c>
      <c r="AO84" s="224" t="s">
        <v>97</v>
      </c>
      <c r="AP84" s="225" t="s">
        <v>97</v>
      </c>
      <c r="AQ84" s="232" t="s">
        <v>97</v>
      </c>
      <c r="AR84" s="224" t="s">
        <v>97</v>
      </c>
      <c r="AS84" s="224" t="s">
        <v>97</v>
      </c>
      <c r="AT84" s="224" t="s">
        <v>97</v>
      </c>
      <c r="AU84" s="225" t="s">
        <v>97</v>
      </c>
      <c r="AV84" s="219">
        <f t="shared" si="23"/>
        <v>0</v>
      </c>
      <c r="AW84" s="227"/>
      <c r="AX84" s="227"/>
      <c r="AY84" s="227"/>
      <c r="AZ84" s="227"/>
      <c r="BA84" s="227"/>
      <c r="BB84" s="227"/>
      <c r="BC84" s="227"/>
      <c r="BD84" s="227"/>
      <c r="BE84" s="229"/>
    </row>
    <row r="85" spans="1:57" ht="32.25" thickBot="1" x14ac:dyDescent="0.3">
      <c r="A85" s="1390"/>
      <c r="B85" s="1567"/>
      <c r="C85" s="1568"/>
      <c r="D85" s="1654" t="s">
        <v>15</v>
      </c>
      <c r="E85" s="1332"/>
      <c r="F85" s="1335"/>
      <c r="G85" s="866">
        <f t="shared" si="31"/>
        <v>13</v>
      </c>
      <c r="H85" s="223">
        <f t="shared" si="0"/>
        <v>0</v>
      </c>
      <c r="I85" s="224"/>
      <c r="J85" s="224"/>
      <c r="K85" s="224"/>
      <c r="L85" s="222"/>
      <c r="M85" s="1137">
        <f t="shared" si="4"/>
        <v>13</v>
      </c>
      <c r="N85" s="977"/>
      <c r="O85" s="977"/>
      <c r="P85" s="977"/>
      <c r="Q85" s="977"/>
      <c r="R85" s="1005">
        <v>13</v>
      </c>
      <c r="S85" s="1001"/>
      <c r="T85" s="1001"/>
      <c r="U85" s="1001"/>
      <c r="V85" s="1002"/>
      <c r="W85" s="1002">
        <v>13</v>
      </c>
      <c r="X85" s="982"/>
      <c r="Y85" s="1003">
        <v>11</v>
      </c>
      <c r="Z85" s="982">
        <v>2</v>
      </c>
      <c r="AA85" s="983"/>
      <c r="AB85" s="984"/>
      <c r="AC85" s="984"/>
      <c r="AD85" s="984">
        <v>8</v>
      </c>
      <c r="AE85" s="984">
        <v>13</v>
      </c>
      <c r="AF85" s="985"/>
      <c r="AG85" s="986">
        <v>35</v>
      </c>
      <c r="AH85" s="1006">
        <v>20</v>
      </c>
      <c r="AI85" s="234">
        <v>100</v>
      </c>
      <c r="AJ85" s="233">
        <f t="shared" ref="AJ85:AJ86" si="37">SUM(AQ85:AU85)</f>
        <v>13</v>
      </c>
      <c r="AK85" s="234" t="s">
        <v>98</v>
      </c>
      <c r="AL85" s="224" t="s">
        <v>98</v>
      </c>
      <c r="AM85" s="225" t="s">
        <v>98</v>
      </c>
      <c r="AN85" s="232" t="s">
        <v>97</v>
      </c>
      <c r="AO85" s="224" t="s">
        <v>97</v>
      </c>
      <c r="AP85" s="225" t="s">
        <v>97</v>
      </c>
      <c r="AQ85" s="232"/>
      <c r="AR85" s="224">
        <v>3</v>
      </c>
      <c r="AS85" s="224">
        <v>6</v>
      </c>
      <c r="AT85" s="224">
        <v>4</v>
      </c>
      <c r="AU85" s="225"/>
      <c r="AV85" s="219">
        <f t="shared" si="23"/>
        <v>0</v>
      </c>
      <c r="AW85" s="227"/>
      <c r="AX85" s="227"/>
      <c r="AY85" s="227"/>
      <c r="AZ85" s="227"/>
      <c r="BA85" s="227"/>
      <c r="BB85" s="227"/>
      <c r="BC85" s="227"/>
      <c r="BD85" s="227"/>
      <c r="BE85" s="229"/>
    </row>
    <row r="86" spans="1:57" ht="32.25" thickBot="1" x14ac:dyDescent="0.3">
      <c r="A86" s="1390"/>
      <c r="B86" s="1569"/>
      <c r="C86" s="1571"/>
      <c r="D86" s="1656" t="s">
        <v>491</v>
      </c>
      <c r="E86" s="1333"/>
      <c r="F86" s="1336"/>
      <c r="G86" s="869">
        <f t="shared" si="31"/>
        <v>0</v>
      </c>
      <c r="H86" s="238">
        <f t="shared" si="0"/>
        <v>0</v>
      </c>
      <c r="I86" s="239"/>
      <c r="J86" s="239"/>
      <c r="K86" s="239"/>
      <c r="L86" s="237"/>
      <c r="M86" s="1139">
        <f t="shared" si="4"/>
        <v>0</v>
      </c>
      <c r="N86" s="992"/>
      <c r="O86" s="992"/>
      <c r="P86" s="992"/>
      <c r="Q86" s="992"/>
      <c r="R86" s="1007"/>
      <c r="S86" s="1016"/>
      <c r="T86" s="1016"/>
      <c r="U86" s="1016"/>
      <c r="V86" s="992"/>
      <c r="W86" s="992"/>
      <c r="X86" s="1007"/>
      <c r="Y86" s="991"/>
      <c r="Z86" s="1007"/>
      <c r="AA86" s="1010"/>
      <c r="AB86" s="1017"/>
      <c r="AC86" s="1017"/>
      <c r="AD86" s="1017"/>
      <c r="AE86" s="1017"/>
      <c r="AF86" s="1018"/>
      <c r="AG86" s="1010"/>
      <c r="AH86" s="1011"/>
      <c r="AI86" s="244"/>
      <c r="AJ86" s="246">
        <f t="shared" si="37"/>
        <v>0</v>
      </c>
      <c r="AK86" s="244" t="s">
        <v>97</v>
      </c>
      <c r="AL86" s="239" t="s">
        <v>97</v>
      </c>
      <c r="AM86" s="240" t="s">
        <v>97</v>
      </c>
      <c r="AN86" s="245" t="s">
        <v>97</v>
      </c>
      <c r="AO86" s="239" t="s">
        <v>98</v>
      </c>
      <c r="AP86" s="240" t="s">
        <v>98</v>
      </c>
      <c r="AQ86" s="245"/>
      <c r="AR86" s="239"/>
      <c r="AS86" s="239"/>
      <c r="AT86" s="239"/>
      <c r="AU86" s="240"/>
      <c r="AV86" s="247">
        <f t="shared" si="23"/>
        <v>0</v>
      </c>
      <c r="AW86" s="241"/>
      <c r="AX86" s="241"/>
      <c r="AY86" s="241"/>
      <c r="AZ86" s="241"/>
      <c r="BA86" s="241"/>
      <c r="BB86" s="241"/>
      <c r="BC86" s="241"/>
      <c r="BD86" s="241"/>
      <c r="BE86" s="242"/>
    </row>
    <row r="87" spans="1:57" ht="31.5" x14ac:dyDescent="0.25">
      <c r="A87" s="1350" t="s">
        <v>510</v>
      </c>
      <c r="B87" s="1565" t="s">
        <v>614</v>
      </c>
      <c r="C87" s="1575" t="s">
        <v>349</v>
      </c>
      <c r="D87" s="709" t="s">
        <v>485</v>
      </c>
      <c r="E87" s="1300"/>
      <c r="F87" s="1303">
        <f>E87-SUM(M87:M91)</f>
        <v>-252</v>
      </c>
      <c r="G87" s="852">
        <f t="shared" si="31"/>
        <v>81</v>
      </c>
      <c r="H87" s="147">
        <f>SUM(I87:L87)</f>
        <v>2</v>
      </c>
      <c r="I87" s="72">
        <v>2</v>
      </c>
      <c r="J87" s="72"/>
      <c r="K87" s="72"/>
      <c r="L87" s="75"/>
      <c r="M87" s="199">
        <f>IF(AND(SUM(N87:R87)=SUM(Y87:Z87),SUM(S87:X87)=SUM(Y87:Z87)),SUM(N87:R87),"ПЕРЕВІРТЕ ПРАВИЛЬНІСТЬ ДАНИХ")</f>
        <v>79</v>
      </c>
      <c r="N87" s="1020"/>
      <c r="O87" s="1020"/>
      <c r="P87" s="1020"/>
      <c r="Q87" s="1020"/>
      <c r="R87" s="1021">
        <v>79</v>
      </c>
      <c r="S87" s="1022">
        <v>8</v>
      </c>
      <c r="T87" s="1020"/>
      <c r="U87" s="1020"/>
      <c r="V87" s="1023">
        <v>69</v>
      </c>
      <c r="W87" s="1020">
        <v>2</v>
      </c>
      <c r="X87" s="1024"/>
      <c r="Y87" s="1025">
        <v>71</v>
      </c>
      <c r="Z87" s="1026">
        <v>8</v>
      </c>
      <c r="AA87" s="1027"/>
      <c r="AB87" s="1028">
        <v>17</v>
      </c>
      <c r="AC87" s="1028">
        <v>17</v>
      </c>
      <c r="AD87" s="1028">
        <v>3</v>
      </c>
      <c r="AE87" s="1028">
        <v>29</v>
      </c>
      <c r="AF87" s="1029">
        <v>7</v>
      </c>
      <c r="AG87" s="1027">
        <v>41.2</v>
      </c>
      <c r="AH87" s="1029">
        <v>18</v>
      </c>
      <c r="AI87" s="74">
        <v>9.8000000000000007</v>
      </c>
      <c r="AJ87" s="151">
        <f>SUM(AN87:AP87)</f>
        <v>71</v>
      </c>
      <c r="AK87" s="76" t="s">
        <v>97</v>
      </c>
      <c r="AL87" s="77" t="s">
        <v>97</v>
      </c>
      <c r="AM87" s="78" t="s">
        <v>97</v>
      </c>
      <c r="AN87" s="74">
        <v>9</v>
      </c>
      <c r="AO87" s="72">
        <v>62</v>
      </c>
      <c r="AP87" s="73"/>
      <c r="AQ87" s="79" t="s">
        <v>97</v>
      </c>
      <c r="AR87" s="77" t="s">
        <v>97</v>
      </c>
      <c r="AS87" s="77" t="s">
        <v>97</v>
      </c>
      <c r="AT87" s="77" t="s">
        <v>97</v>
      </c>
      <c r="AU87" s="80" t="s">
        <v>97</v>
      </c>
      <c r="AV87" s="152">
        <f>SUM(AW87:BE87)</f>
        <v>2</v>
      </c>
      <c r="AW87" s="120"/>
      <c r="AX87" s="120"/>
      <c r="AY87" s="120"/>
      <c r="AZ87" s="120"/>
      <c r="BA87" s="120">
        <v>1</v>
      </c>
      <c r="BB87" s="120"/>
      <c r="BC87" s="120"/>
      <c r="BD87" s="120"/>
      <c r="BE87" s="121">
        <v>1</v>
      </c>
    </row>
    <row r="88" spans="1:57" ht="47.25" x14ac:dyDescent="0.25">
      <c r="A88" s="1351"/>
      <c r="B88" s="1567"/>
      <c r="C88" s="1576"/>
      <c r="D88" s="710" t="s">
        <v>490</v>
      </c>
      <c r="E88" s="1301"/>
      <c r="F88" s="1304"/>
      <c r="G88" s="850">
        <f t="shared" si="31"/>
        <v>0</v>
      </c>
      <c r="H88" s="402">
        <f>SUM(I88:L88)</f>
        <v>0</v>
      </c>
      <c r="I88" s="319"/>
      <c r="J88" s="319"/>
      <c r="K88" s="319"/>
      <c r="L88" s="338"/>
      <c r="M88" s="750">
        <f t="shared" ref="M88:M101" si="38">IF(AND(SUM(N88:R88)=SUM(Y88:Z88),SUM(S88:X88)=SUM(Y88:Z88)),SUM(N88:R88),"ПЕРЕВІРТЕ ПРАВИЛЬНІСТЬ ДАНИХ")</f>
        <v>0</v>
      </c>
      <c r="N88" s="1030"/>
      <c r="O88" s="1030"/>
      <c r="P88" s="1030"/>
      <c r="Q88" s="1030"/>
      <c r="R88" s="1031"/>
      <c r="S88" s="1032"/>
      <c r="T88" s="1033"/>
      <c r="U88" s="1033"/>
      <c r="V88" s="1030"/>
      <c r="W88" s="1030"/>
      <c r="X88" s="1034"/>
      <c r="Y88" s="1025"/>
      <c r="Z88" s="1026"/>
      <c r="AA88" s="1027"/>
      <c r="AB88" s="1028"/>
      <c r="AC88" s="1028"/>
      <c r="AD88" s="1028"/>
      <c r="AE88" s="1028"/>
      <c r="AF88" s="1029"/>
      <c r="AG88" s="1019"/>
      <c r="AH88" s="838"/>
      <c r="AI88" s="325"/>
      <c r="AJ88" s="390">
        <f>SUM(AN88:AP88)</f>
        <v>0</v>
      </c>
      <c r="AK88" s="327" t="s">
        <v>98</v>
      </c>
      <c r="AL88" s="328" t="s">
        <v>98</v>
      </c>
      <c r="AM88" s="329" t="s">
        <v>98</v>
      </c>
      <c r="AN88" s="330"/>
      <c r="AO88" s="328"/>
      <c r="AP88" s="329"/>
      <c r="AQ88" s="330" t="s">
        <v>97</v>
      </c>
      <c r="AR88" s="328" t="s">
        <v>97</v>
      </c>
      <c r="AS88" s="328" t="s">
        <v>97</v>
      </c>
      <c r="AT88" s="328" t="s">
        <v>97</v>
      </c>
      <c r="AU88" s="331" t="s">
        <v>97</v>
      </c>
      <c r="AV88" s="391">
        <f t="shared" ref="AV88:AV101" si="39">SUM(AW88:BE88)</f>
        <v>0</v>
      </c>
      <c r="AW88" s="404"/>
      <c r="AX88" s="404"/>
      <c r="AY88" s="404"/>
      <c r="AZ88" s="404"/>
      <c r="BA88" s="404"/>
      <c r="BB88" s="404"/>
      <c r="BC88" s="404"/>
      <c r="BD88" s="404"/>
      <c r="BE88" s="405"/>
    </row>
    <row r="89" spans="1:57" ht="31.5" x14ac:dyDescent="0.25">
      <c r="A89" s="1351"/>
      <c r="B89" s="1567"/>
      <c r="C89" s="1576"/>
      <c r="D89" s="710" t="s">
        <v>486</v>
      </c>
      <c r="E89" s="1301"/>
      <c r="F89" s="1304"/>
      <c r="G89" s="850">
        <f t="shared" si="31"/>
        <v>3</v>
      </c>
      <c r="H89" s="402">
        <f t="shared" ref="H89:H95" si="40">SUM(I89:L89)</f>
        <v>0</v>
      </c>
      <c r="I89" s="319"/>
      <c r="J89" s="319"/>
      <c r="K89" s="319"/>
      <c r="L89" s="338"/>
      <c r="M89" s="750">
        <f t="shared" si="38"/>
        <v>3</v>
      </c>
      <c r="N89" s="1030"/>
      <c r="O89" s="1030">
        <v>3</v>
      </c>
      <c r="P89" s="1035"/>
      <c r="Q89" s="392"/>
      <c r="R89" s="1031"/>
      <c r="S89" s="1032"/>
      <c r="T89" s="1030"/>
      <c r="U89" s="1030">
        <v>3</v>
      </c>
      <c r="V89" s="1030"/>
      <c r="W89" s="1030"/>
      <c r="X89" s="1034"/>
      <c r="Y89" s="1025">
        <v>3</v>
      </c>
      <c r="Z89" s="1026"/>
      <c r="AA89" s="1027"/>
      <c r="AB89" s="1028"/>
      <c r="AC89" s="1028"/>
      <c r="AD89" s="1028"/>
      <c r="AE89" s="1028">
        <v>1</v>
      </c>
      <c r="AF89" s="1029"/>
      <c r="AG89" s="1019">
        <v>35.6</v>
      </c>
      <c r="AH89" s="838">
        <v>13</v>
      </c>
      <c r="AI89" s="325">
        <v>74.599999999999994</v>
      </c>
      <c r="AJ89" s="390">
        <f>SUM(AK89:AM89)</f>
        <v>3</v>
      </c>
      <c r="AK89" s="327">
        <v>2</v>
      </c>
      <c r="AL89" s="328">
        <v>1</v>
      </c>
      <c r="AM89" s="329"/>
      <c r="AN89" s="330" t="s">
        <v>97</v>
      </c>
      <c r="AO89" s="328" t="s">
        <v>97</v>
      </c>
      <c r="AP89" s="329" t="s">
        <v>97</v>
      </c>
      <c r="AQ89" s="330" t="s">
        <v>97</v>
      </c>
      <c r="AR89" s="328" t="s">
        <v>97</v>
      </c>
      <c r="AS89" s="328" t="s">
        <v>97</v>
      </c>
      <c r="AT89" s="328" t="s">
        <v>97</v>
      </c>
      <c r="AU89" s="331" t="s">
        <v>97</v>
      </c>
      <c r="AV89" s="391">
        <f t="shared" si="39"/>
        <v>0</v>
      </c>
      <c r="AW89" s="404"/>
      <c r="AX89" s="404"/>
      <c r="AY89" s="404"/>
      <c r="AZ89" s="404"/>
      <c r="BA89" s="404"/>
      <c r="BB89" s="404"/>
      <c r="BC89" s="404"/>
      <c r="BD89" s="404"/>
      <c r="BE89" s="405"/>
    </row>
    <row r="90" spans="1:57" ht="31.5" x14ac:dyDescent="0.25">
      <c r="A90" s="1351"/>
      <c r="B90" s="1567"/>
      <c r="C90" s="1576"/>
      <c r="D90" s="710" t="s">
        <v>15</v>
      </c>
      <c r="E90" s="1301"/>
      <c r="F90" s="1304"/>
      <c r="G90" s="850">
        <f t="shared" si="31"/>
        <v>174</v>
      </c>
      <c r="H90" s="402">
        <f t="shared" si="40"/>
        <v>7</v>
      </c>
      <c r="I90" s="319">
        <v>7</v>
      </c>
      <c r="J90" s="319"/>
      <c r="K90" s="319"/>
      <c r="L90" s="338"/>
      <c r="M90" s="750">
        <f t="shared" si="38"/>
        <v>170</v>
      </c>
      <c r="N90" s="1030"/>
      <c r="O90" s="1030"/>
      <c r="P90" s="1030"/>
      <c r="Q90" s="1030"/>
      <c r="R90" s="1031">
        <v>170</v>
      </c>
      <c r="S90" s="1032">
        <v>14</v>
      </c>
      <c r="T90" s="1030"/>
      <c r="U90" s="1030"/>
      <c r="V90" s="1030">
        <v>149</v>
      </c>
      <c r="W90" s="1030">
        <v>7</v>
      </c>
      <c r="X90" s="1034"/>
      <c r="Y90" s="1025">
        <v>147</v>
      </c>
      <c r="Z90" s="1026">
        <v>23</v>
      </c>
      <c r="AA90" s="1027"/>
      <c r="AB90" s="1028">
        <v>41</v>
      </c>
      <c r="AC90" s="1028">
        <v>37</v>
      </c>
      <c r="AD90" s="1028">
        <v>11</v>
      </c>
      <c r="AE90" s="1028">
        <v>64</v>
      </c>
      <c r="AF90" s="1029">
        <v>29</v>
      </c>
      <c r="AG90" s="1019">
        <v>42.2</v>
      </c>
      <c r="AH90" s="838">
        <v>17</v>
      </c>
      <c r="AI90" s="325">
        <v>98.5</v>
      </c>
      <c r="AJ90" s="390">
        <f>SUM(AQ90:AU90)</f>
        <v>156</v>
      </c>
      <c r="AK90" s="327" t="s">
        <v>98</v>
      </c>
      <c r="AL90" s="328" t="s">
        <v>98</v>
      </c>
      <c r="AM90" s="329" t="s">
        <v>98</v>
      </c>
      <c r="AN90" s="330" t="s">
        <v>97</v>
      </c>
      <c r="AO90" s="328" t="s">
        <v>97</v>
      </c>
      <c r="AP90" s="329" t="s">
        <v>97</v>
      </c>
      <c r="AQ90" s="330">
        <v>10</v>
      </c>
      <c r="AR90" s="328">
        <v>32</v>
      </c>
      <c r="AS90" s="328">
        <v>81</v>
      </c>
      <c r="AT90" s="328">
        <v>27</v>
      </c>
      <c r="AU90" s="331">
        <v>6</v>
      </c>
      <c r="AV90" s="391">
        <f t="shared" si="39"/>
        <v>4</v>
      </c>
      <c r="AW90" s="404"/>
      <c r="AX90" s="404"/>
      <c r="AY90" s="404"/>
      <c r="AZ90" s="404"/>
      <c r="BA90" s="404">
        <v>3</v>
      </c>
      <c r="BB90" s="404"/>
      <c r="BC90" s="404"/>
      <c r="BD90" s="404">
        <v>1</v>
      </c>
      <c r="BE90" s="405"/>
    </row>
    <row r="91" spans="1:57" ht="32.25" thickBot="1" x14ac:dyDescent="0.3">
      <c r="A91" s="1351"/>
      <c r="B91" s="1577"/>
      <c r="C91" s="1578"/>
      <c r="D91" s="1657" t="s">
        <v>491</v>
      </c>
      <c r="E91" s="1302"/>
      <c r="F91" s="1305"/>
      <c r="G91" s="851">
        <f t="shared" si="31"/>
        <v>0</v>
      </c>
      <c r="H91" s="160">
        <f t="shared" si="40"/>
        <v>0</v>
      </c>
      <c r="I91" s="92"/>
      <c r="J91" s="92"/>
      <c r="K91" s="92"/>
      <c r="L91" s="101"/>
      <c r="M91" s="857">
        <f t="shared" si="38"/>
        <v>0</v>
      </c>
      <c r="N91" s="1036"/>
      <c r="O91" s="1036"/>
      <c r="P91" s="1036"/>
      <c r="Q91" s="1036"/>
      <c r="R91" s="1037"/>
      <c r="S91" s="1038"/>
      <c r="T91" s="1039"/>
      <c r="U91" s="1039"/>
      <c r="V91" s="1039"/>
      <c r="W91" s="1039"/>
      <c r="X91" s="1040"/>
      <c r="Y91" s="1041"/>
      <c r="Z91" s="1034"/>
      <c r="AA91" s="1019"/>
      <c r="AB91" s="837"/>
      <c r="AC91" s="837"/>
      <c r="AD91" s="837"/>
      <c r="AE91" s="837"/>
      <c r="AF91" s="838"/>
      <c r="AG91" s="1042"/>
      <c r="AH91" s="1043"/>
      <c r="AI91" s="100"/>
      <c r="AJ91" s="170">
        <f>SUM(AQ91:AU91)</f>
        <v>0</v>
      </c>
      <c r="AK91" s="345" t="s">
        <v>97</v>
      </c>
      <c r="AL91" s="97" t="s">
        <v>97</v>
      </c>
      <c r="AM91" s="98" t="s">
        <v>97</v>
      </c>
      <c r="AN91" s="99" t="s">
        <v>97</v>
      </c>
      <c r="AO91" s="97" t="s">
        <v>98</v>
      </c>
      <c r="AP91" s="98" t="s">
        <v>98</v>
      </c>
      <c r="AQ91" s="100"/>
      <c r="AR91" s="92"/>
      <c r="AS91" s="92"/>
      <c r="AT91" s="92"/>
      <c r="AU91" s="101"/>
      <c r="AV91" s="165">
        <f t="shared" si="39"/>
        <v>0</v>
      </c>
      <c r="AW91" s="128"/>
      <c r="AX91" s="128"/>
      <c r="AY91" s="128"/>
      <c r="AZ91" s="128"/>
      <c r="BA91" s="128"/>
      <c r="BB91" s="128"/>
      <c r="BC91" s="128"/>
      <c r="BD91" s="128"/>
      <c r="BE91" s="129"/>
    </row>
    <row r="92" spans="1:57" ht="31.15" customHeight="1" thickBot="1" x14ac:dyDescent="0.3">
      <c r="A92" s="1351"/>
      <c r="B92" s="1565" t="s">
        <v>681</v>
      </c>
      <c r="C92" s="1575" t="s">
        <v>508</v>
      </c>
      <c r="D92" s="709" t="s">
        <v>485</v>
      </c>
      <c r="E92" s="1300"/>
      <c r="F92" s="1303">
        <f>E92-SUM(M92:M96)</f>
        <v>-32</v>
      </c>
      <c r="G92" s="852">
        <f t="shared" si="31"/>
        <v>0</v>
      </c>
      <c r="H92" s="147">
        <f t="shared" si="40"/>
        <v>0</v>
      </c>
      <c r="I92" s="72"/>
      <c r="J92" s="72"/>
      <c r="K92" s="72"/>
      <c r="L92" s="75"/>
      <c r="M92" s="199">
        <f t="shared" si="38"/>
        <v>0</v>
      </c>
      <c r="N92" s="1020"/>
      <c r="O92" s="1020"/>
      <c r="P92" s="1020"/>
      <c r="Q92" s="1020"/>
      <c r="R92" s="1024"/>
      <c r="S92" s="1025"/>
      <c r="T92" s="1025"/>
      <c r="U92" s="1025"/>
      <c r="V92" s="1044"/>
      <c r="W92" s="1044"/>
      <c r="X92" s="1026"/>
      <c r="Y92" s="1022"/>
      <c r="Z92" s="1024"/>
      <c r="AA92" s="1045"/>
      <c r="AB92" s="835"/>
      <c r="AC92" s="835"/>
      <c r="AD92" s="835"/>
      <c r="AE92" s="835"/>
      <c r="AF92" s="836"/>
      <c r="AG92" s="1045"/>
      <c r="AH92" s="1046"/>
      <c r="AI92" s="143"/>
      <c r="AJ92" s="151">
        <f>SUM(AN92:AP92)</f>
        <v>0</v>
      </c>
      <c r="AK92" s="76" t="s">
        <v>97</v>
      </c>
      <c r="AL92" s="77" t="s">
        <v>97</v>
      </c>
      <c r="AM92" s="78" t="s">
        <v>97</v>
      </c>
      <c r="AN92" s="74"/>
      <c r="AO92" s="72"/>
      <c r="AP92" s="73"/>
      <c r="AQ92" s="79" t="s">
        <v>97</v>
      </c>
      <c r="AR92" s="77" t="s">
        <v>97</v>
      </c>
      <c r="AS92" s="77" t="s">
        <v>97</v>
      </c>
      <c r="AT92" s="77" t="s">
        <v>97</v>
      </c>
      <c r="AU92" s="78" t="s">
        <v>97</v>
      </c>
      <c r="AV92" s="166">
        <f t="shared" si="39"/>
        <v>0</v>
      </c>
      <c r="AW92" s="167"/>
      <c r="AX92" s="167"/>
      <c r="AY92" s="167"/>
      <c r="AZ92" s="167"/>
      <c r="BA92" s="167"/>
      <c r="BB92" s="167"/>
      <c r="BC92" s="167"/>
      <c r="BD92" s="167"/>
      <c r="BE92" s="130"/>
    </row>
    <row r="93" spans="1:57" ht="48" thickBot="1" x14ac:dyDescent="0.3">
      <c r="A93" s="1351"/>
      <c r="B93" s="1567"/>
      <c r="C93" s="1576"/>
      <c r="D93" s="710" t="s">
        <v>490</v>
      </c>
      <c r="E93" s="1301"/>
      <c r="F93" s="1304"/>
      <c r="G93" s="850">
        <f t="shared" si="31"/>
        <v>0</v>
      </c>
      <c r="H93" s="402">
        <f t="shared" si="40"/>
        <v>0</v>
      </c>
      <c r="I93" s="319"/>
      <c r="J93" s="319"/>
      <c r="K93" s="319"/>
      <c r="L93" s="338"/>
      <c r="M93" s="750">
        <f t="shared" si="38"/>
        <v>0</v>
      </c>
      <c r="N93" s="1030"/>
      <c r="O93" s="1030"/>
      <c r="P93" s="1030"/>
      <c r="Q93" s="1030"/>
      <c r="R93" s="1034"/>
      <c r="S93" s="1025"/>
      <c r="T93" s="1025"/>
      <c r="U93" s="1025"/>
      <c r="V93" s="1044"/>
      <c r="W93" s="1044"/>
      <c r="X93" s="1026"/>
      <c r="Y93" s="1047"/>
      <c r="Z93" s="1026"/>
      <c r="AA93" s="1027"/>
      <c r="AB93" s="1028"/>
      <c r="AC93" s="1028"/>
      <c r="AD93" s="1028"/>
      <c r="AE93" s="1028"/>
      <c r="AF93" s="1029"/>
      <c r="AG93" s="1019"/>
      <c r="AH93" s="1048"/>
      <c r="AI93" s="337"/>
      <c r="AJ93" s="390">
        <f>SUM(AN93:AP93)</f>
        <v>0</v>
      </c>
      <c r="AK93" s="327" t="s">
        <v>98</v>
      </c>
      <c r="AL93" s="328" t="s">
        <v>98</v>
      </c>
      <c r="AM93" s="329" t="s">
        <v>98</v>
      </c>
      <c r="AN93" s="330"/>
      <c r="AO93" s="328"/>
      <c r="AP93" s="329"/>
      <c r="AQ93" s="330" t="s">
        <v>97</v>
      </c>
      <c r="AR93" s="328" t="s">
        <v>97</v>
      </c>
      <c r="AS93" s="328" t="s">
        <v>97</v>
      </c>
      <c r="AT93" s="328" t="s">
        <v>97</v>
      </c>
      <c r="AU93" s="329" t="s">
        <v>97</v>
      </c>
      <c r="AV93" s="168">
        <f t="shared" si="39"/>
        <v>0</v>
      </c>
      <c r="AW93" s="167"/>
      <c r="AX93" s="167"/>
      <c r="AY93" s="167"/>
      <c r="AZ93" s="167"/>
      <c r="BA93" s="167"/>
      <c r="BB93" s="167"/>
      <c r="BC93" s="167"/>
      <c r="BD93" s="167"/>
      <c r="BE93" s="130"/>
    </row>
    <row r="94" spans="1:57" ht="32.25" thickBot="1" x14ac:dyDescent="0.3">
      <c r="A94" s="1351"/>
      <c r="B94" s="1567"/>
      <c r="C94" s="1576"/>
      <c r="D94" s="710" t="s">
        <v>486</v>
      </c>
      <c r="E94" s="1301"/>
      <c r="F94" s="1304"/>
      <c r="G94" s="850">
        <f t="shared" si="31"/>
        <v>0</v>
      </c>
      <c r="H94" s="402">
        <f t="shared" si="40"/>
        <v>0</v>
      </c>
      <c r="I94" s="319"/>
      <c r="J94" s="319"/>
      <c r="K94" s="319"/>
      <c r="L94" s="338"/>
      <c r="M94" s="750">
        <f t="shared" si="38"/>
        <v>0</v>
      </c>
      <c r="N94" s="1030"/>
      <c r="O94" s="1030"/>
      <c r="P94" s="1030"/>
      <c r="Q94" s="1030"/>
      <c r="R94" s="1034"/>
      <c r="S94" s="1025"/>
      <c r="T94" s="1025"/>
      <c r="U94" s="1025"/>
      <c r="V94" s="1044"/>
      <c r="W94" s="1044"/>
      <c r="X94" s="1026"/>
      <c r="Y94" s="1047"/>
      <c r="Z94" s="1026"/>
      <c r="AA94" s="1027"/>
      <c r="AB94" s="1028"/>
      <c r="AC94" s="1028"/>
      <c r="AD94" s="1028"/>
      <c r="AE94" s="1028"/>
      <c r="AF94" s="1029"/>
      <c r="AG94" s="1019"/>
      <c r="AH94" s="1048"/>
      <c r="AI94" s="337"/>
      <c r="AJ94" s="390">
        <f>SUM(AK94:AM94)</f>
        <v>0</v>
      </c>
      <c r="AK94" s="327"/>
      <c r="AL94" s="328"/>
      <c r="AM94" s="329"/>
      <c r="AN94" s="330" t="s">
        <v>97</v>
      </c>
      <c r="AO94" s="328" t="s">
        <v>97</v>
      </c>
      <c r="AP94" s="329" t="s">
        <v>97</v>
      </c>
      <c r="AQ94" s="330" t="s">
        <v>97</v>
      </c>
      <c r="AR94" s="328" t="s">
        <v>97</v>
      </c>
      <c r="AS94" s="328" t="s">
        <v>97</v>
      </c>
      <c r="AT94" s="328" t="s">
        <v>97</v>
      </c>
      <c r="AU94" s="329" t="s">
        <v>97</v>
      </c>
      <c r="AV94" s="168">
        <f t="shared" si="39"/>
        <v>0</v>
      </c>
      <c r="AW94" s="167"/>
      <c r="AX94" s="167"/>
      <c r="AY94" s="167"/>
      <c r="AZ94" s="167"/>
      <c r="BA94" s="167"/>
      <c r="BB94" s="167"/>
      <c r="BC94" s="167"/>
      <c r="BD94" s="167"/>
      <c r="BE94" s="130"/>
    </row>
    <row r="95" spans="1:57" ht="32.25" thickBot="1" x14ac:dyDescent="0.3">
      <c r="A95" s="1351"/>
      <c r="B95" s="1567"/>
      <c r="C95" s="1576"/>
      <c r="D95" s="710" t="s">
        <v>15</v>
      </c>
      <c r="E95" s="1301"/>
      <c r="F95" s="1304"/>
      <c r="G95" s="850">
        <f t="shared" si="31"/>
        <v>33</v>
      </c>
      <c r="H95" s="402">
        <f t="shared" si="40"/>
        <v>0</v>
      </c>
      <c r="I95" s="319"/>
      <c r="J95" s="319"/>
      <c r="K95" s="319"/>
      <c r="L95" s="338"/>
      <c r="M95" s="750">
        <f t="shared" si="38"/>
        <v>32</v>
      </c>
      <c r="N95" s="1030"/>
      <c r="O95" s="1030"/>
      <c r="P95" s="1030"/>
      <c r="Q95" s="1030"/>
      <c r="R95" s="1034">
        <v>32</v>
      </c>
      <c r="S95" s="1025">
        <v>1</v>
      </c>
      <c r="T95" s="1025"/>
      <c r="U95" s="1025"/>
      <c r="V95" s="1044">
        <v>30</v>
      </c>
      <c r="W95" s="1044">
        <v>1</v>
      </c>
      <c r="X95" s="1026"/>
      <c r="Y95" s="1047">
        <v>29</v>
      </c>
      <c r="Z95" s="1026">
        <v>3</v>
      </c>
      <c r="AA95" s="1027"/>
      <c r="AB95" s="1028">
        <v>16</v>
      </c>
      <c r="AC95" s="1028">
        <v>13</v>
      </c>
      <c r="AD95" s="1028">
        <v>4</v>
      </c>
      <c r="AE95" s="1028">
        <v>19</v>
      </c>
      <c r="AF95" s="1029">
        <v>19</v>
      </c>
      <c r="AG95" s="1019">
        <v>42</v>
      </c>
      <c r="AH95" s="1048">
        <v>30</v>
      </c>
      <c r="AI95" s="337">
        <v>100</v>
      </c>
      <c r="AJ95" s="390">
        <f>SUM(AQ95:AU95)</f>
        <v>31</v>
      </c>
      <c r="AK95" s="327" t="s">
        <v>98</v>
      </c>
      <c r="AL95" s="328" t="s">
        <v>98</v>
      </c>
      <c r="AM95" s="329" t="s">
        <v>98</v>
      </c>
      <c r="AN95" s="330" t="s">
        <v>97</v>
      </c>
      <c r="AO95" s="328" t="s">
        <v>97</v>
      </c>
      <c r="AP95" s="329" t="s">
        <v>97</v>
      </c>
      <c r="AQ95" s="330"/>
      <c r="AR95" s="328">
        <v>12</v>
      </c>
      <c r="AS95" s="328">
        <v>14</v>
      </c>
      <c r="AT95" s="328">
        <v>5</v>
      </c>
      <c r="AU95" s="329"/>
      <c r="AV95" s="168">
        <f t="shared" si="39"/>
        <v>1</v>
      </c>
      <c r="AW95" s="167"/>
      <c r="AX95" s="167"/>
      <c r="AY95" s="167"/>
      <c r="AZ95" s="167"/>
      <c r="BA95" s="167">
        <v>1</v>
      </c>
      <c r="BB95" s="167"/>
      <c r="BC95" s="167"/>
      <c r="BD95" s="167"/>
      <c r="BE95" s="130"/>
    </row>
    <row r="96" spans="1:57" ht="32.25" thickBot="1" x14ac:dyDescent="0.3">
      <c r="A96" s="1351"/>
      <c r="B96" s="1577"/>
      <c r="C96" s="1578"/>
      <c r="D96" s="1657" t="s">
        <v>491</v>
      </c>
      <c r="E96" s="1302"/>
      <c r="F96" s="1305"/>
      <c r="G96" s="851">
        <f t="shared" si="31"/>
        <v>0</v>
      </c>
      <c r="H96" s="160">
        <f t="shared" ref="H96:H101" si="41">SUM(I96:L96)</f>
        <v>0</v>
      </c>
      <c r="I96" s="92"/>
      <c r="J96" s="92"/>
      <c r="K96" s="92"/>
      <c r="L96" s="101"/>
      <c r="M96" s="210">
        <f t="shared" si="38"/>
        <v>0</v>
      </c>
      <c r="N96" s="1039"/>
      <c r="O96" s="1039"/>
      <c r="P96" s="1039"/>
      <c r="Q96" s="1039"/>
      <c r="R96" s="1040"/>
      <c r="S96" s="1041"/>
      <c r="T96" s="1041"/>
      <c r="U96" s="1041"/>
      <c r="V96" s="1030"/>
      <c r="W96" s="1030"/>
      <c r="X96" s="1034"/>
      <c r="Y96" s="1032"/>
      <c r="Z96" s="1034"/>
      <c r="AA96" s="1019"/>
      <c r="AB96" s="837"/>
      <c r="AC96" s="837"/>
      <c r="AD96" s="837"/>
      <c r="AE96" s="837"/>
      <c r="AF96" s="838"/>
      <c r="AG96" s="1049"/>
      <c r="AH96" s="1050"/>
      <c r="AI96" s="831"/>
      <c r="AJ96" s="393">
        <f>SUM(AQ96:AU96)</f>
        <v>0</v>
      </c>
      <c r="AK96" s="345" t="s">
        <v>97</v>
      </c>
      <c r="AL96" s="97" t="s">
        <v>97</v>
      </c>
      <c r="AM96" s="98" t="s">
        <v>97</v>
      </c>
      <c r="AN96" s="99" t="s">
        <v>97</v>
      </c>
      <c r="AO96" s="97" t="s">
        <v>98</v>
      </c>
      <c r="AP96" s="98" t="s">
        <v>98</v>
      </c>
      <c r="AQ96" s="100"/>
      <c r="AR96" s="92"/>
      <c r="AS96" s="92"/>
      <c r="AT96" s="92"/>
      <c r="AU96" s="93"/>
      <c r="AV96" s="168">
        <f t="shared" si="39"/>
        <v>0</v>
      </c>
      <c r="AW96" s="404"/>
      <c r="AX96" s="404"/>
      <c r="AY96" s="404"/>
      <c r="AZ96" s="404"/>
      <c r="BA96" s="404"/>
      <c r="BB96" s="404"/>
      <c r="BC96" s="404"/>
      <c r="BD96" s="404"/>
      <c r="BE96" s="405"/>
    </row>
    <row r="97" spans="1:57" ht="32.25" thickBot="1" x14ac:dyDescent="0.3">
      <c r="A97" s="1351"/>
      <c r="B97" s="1565" t="s">
        <v>509</v>
      </c>
      <c r="C97" s="1575" t="s">
        <v>352</v>
      </c>
      <c r="D97" s="709" t="s">
        <v>485</v>
      </c>
      <c r="E97" s="1300"/>
      <c r="F97" s="1303">
        <f>E97-SUM(M97:M101)</f>
        <v>-39</v>
      </c>
      <c r="G97" s="852">
        <f t="shared" si="31"/>
        <v>0</v>
      </c>
      <c r="H97" s="147">
        <f t="shared" si="41"/>
        <v>0</v>
      </c>
      <c r="I97" s="72"/>
      <c r="J97" s="72"/>
      <c r="K97" s="72"/>
      <c r="L97" s="75"/>
      <c r="M97" s="199">
        <f t="shared" si="38"/>
        <v>0</v>
      </c>
      <c r="N97" s="1020"/>
      <c r="O97" s="1020"/>
      <c r="P97" s="1020"/>
      <c r="Q97" s="1020"/>
      <c r="R97" s="1024"/>
      <c r="S97" s="1051"/>
      <c r="T97" s="1051"/>
      <c r="U97" s="1051"/>
      <c r="V97" s="1020"/>
      <c r="W97" s="1020"/>
      <c r="X97" s="1024"/>
      <c r="Y97" s="1022"/>
      <c r="Z97" s="1024"/>
      <c r="AA97" s="1045"/>
      <c r="AB97" s="835"/>
      <c r="AC97" s="835"/>
      <c r="AD97" s="835"/>
      <c r="AE97" s="835"/>
      <c r="AF97" s="836"/>
      <c r="AG97" s="1045"/>
      <c r="AH97" s="1046"/>
      <c r="AI97" s="143"/>
      <c r="AJ97" s="151">
        <f>SUM(AN97:AP97)</f>
        <v>0</v>
      </c>
      <c r="AK97" s="76" t="s">
        <v>97</v>
      </c>
      <c r="AL97" s="77" t="s">
        <v>97</v>
      </c>
      <c r="AM97" s="78" t="s">
        <v>97</v>
      </c>
      <c r="AN97" s="74"/>
      <c r="AO97" s="72"/>
      <c r="AP97" s="73"/>
      <c r="AQ97" s="79" t="s">
        <v>97</v>
      </c>
      <c r="AR97" s="77" t="s">
        <v>97</v>
      </c>
      <c r="AS97" s="77" t="s">
        <v>97</v>
      </c>
      <c r="AT97" s="77" t="s">
        <v>97</v>
      </c>
      <c r="AU97" s="78" t="s">
        <v>97</v>
      </c>
      <c r="AV97" s="152">
        <f t="shared" si="39"/>
        <v>0</v>
      </c>
      <c r="AW97" s="120"/>
      <c r="AX97" s="120"/>
      <c r="AY97" s="120"/>
      <c r="AZ97" s="120"/>
      <c r="BA97" s="120"/>
      <c r="BB97" s="120"/>
      <c r="BC97" s="120"/>
      <c r="BD97" s="120"/>
      <c r="BE97" s="121"/>
    </row>
    <row r="98" spans="1:57" ht="48" thickBot="1" x14ac:dyDescent="0.3">
      <c r="A98" s="1351"/>
      <c r="B98" s="1567"/>
      <c r="C98" s="1576"/>
      <c r="D98" s="710" t="s">
        <v>490</v>
      </c>
      <c r="E98" s="1301"/>
      <c r="F98" s="1304"/>
      <c r="G98" s="850">
        <f t="shared" si="31"/>
        <v>0</v>
      </c>
      <c r="H98" s="402">
        <f t="shared" si="41"/>
        <v>0</v>
      </c>
      <c r="I98" s="319"/>
      <c r="J98" s="319"/>
      <c r="K98" s="319"/>
      <c r="L98" s="338"/>
      <c r="M98" s="750">
        <f t="shared" si="38"/>
        <v>0</v>
      </c>
      <c r="N98" s="1030"/>
      <c r="O98" s="1030"/>
      <c r="P98" s="1030"/>
      <c r="Q98" s="1030"/>
      <c r="R98" s="1034"/>
      <c r="S98" s="1025"/>
      <c r="T98" s="1025"/>
      <c r="U98" s="1025"/>
      <c r="V98" s="1044"/>
      <c r="W98" s="1044"/>
      <c r="X98" s="1026"/>
      <c r="Y98" s="1047"/>
      <c r="Z98" s="1026"/>
      <c r="AA98" s="1027"/>
      <c r="AB98" s="1028"/>
      <c r="AC98" s="1028"/>
      <c r="AD98" s="1028"/>
      <c r="AE98" s="1028"/>
      <c r="AF98" s="1029"/>
      <c r="AG98" s="1019"/>
      <c r="AH98" s="1048"/>
      <c r="AI98" s="337"/>
      <c r="AJ98" s="390">
        <f>SUM(AN98:AP98)</f>
        <v>0</v>
      </c>
      <c r="AK98" s="327" t="s">
        <v>98</v>
      </c>
      <c r="AL98" s="328" t="s">
        <v>98</v>
      </c>
      <c r="AM98" s="329" t="s">
        <v>98</v>
      </c>
      <c r="AN98" s="330"/>
      <c r="AO98" s="328"/>
      <c r="AP98" s="329"/>
      <c r="AQ98" s="330" t="s">
        <v>97</v>
      </c>
      <c r="AR98" s="328" t="s">
        <v>97</v>
      </c>
      <c r="AS98" s="328" t="s">
        <v>97</v>
      </c>
      <c r="AT98" s="328" t="s">
        <v>97</v>
      </c>
      <c r="AU98" s="329" t="s">
        <v>97</v>
      </c>
      <c r="AV98" s="152">
        <f t="shared" si="39"/>
        <v>0</v>
      </c>
      <c r="AW98" s="167"/>
      <c r="AX98" s="167"/>
      <c r="AY98" s="167"/>
      <c r="AZ98" s="167"/>
      <c r="BA98" s="167"/>
      <c r="BB98" s="167"/>
      <c r="BC98" s="167"/>
      <c r="BD98" s="167"/>
      <c r="BE98" s="130"/>
    </row>
    <row r="99" spans="1:57" ht="32.25" thickBot="1" x14ac:dyDescent="0.3">
      <c r="A99" s="1351"/>
      <c r="B99" s="1567"/>
      <c r="C99" s="1576"/>
      <c r="D99" s="710" t="s">
        <v>486</v>
      </c>
      <c r="E99" s="1301"/>
      <c r="F99" s="1304"/>
      <c r="G99" s="850">
        <f t="shared" si="31"/>
        <v>0</v>
      </c>
      <c r="H99" s="402">
        <f t="shared" si="41"/>
        <v>0</v>
      </c>
      <c r="I99" s="319"/>
      <c r="J99" s="319"/>
      <c r="K99" s="319"/>
      <c r="L99" s="338"/>
      <c r="M99" s="750">
        <f t="shared" si="38"/>
        <v>0</v>
      </c>
      <c r="N99" s="1030"/>
      <c r="O99" s="1030"/>
      <c r="P99" s="1030"/>
      <c r="Q99" s="1030"/>
      <c r="R99" s="1034"/>
      <c r="S99" s="1025"/>
      <c r="T99" s="1025"/>
      <c r="U99" s="1025"/>
      <c r="V99" s="1044"/>
      <c r="W99" s="1044"/>
      <c r="X99" s="1026"/>
      <c r="Y99" s="1047"/>
      <c r="Z99" s="1026"/>
      <c r="AA99" s="1027"/>
      <c r="AB99" s="1028"/>
      <c r="AC99" s="1028"/>
      <c r="AD99" s="1028"/>
      <c r="AE99" s="1028"/>
      <c r="AF99" s="1029"/>
      <c r="AG99" s="1019"/>
      <c r="AH99" s="1048"/>
      <c r="AI99" s="337"/>
      <c r="AJ99" s="390">
        <f>SUM(AK99:AM99)</f>
        <v>0</v>
      </c>
      <c r="AK99" s="327"/>
      <c r="AL99" s="328"/>
      <c r="AM99" s="329"/>
      <c r="AN99" s="330" t="s">
        <v>97</v>
      </c>
      <c r="AO99" s="328" t="s">
        <v>97</v>
      </c>
      <c r="AP99" s="329" t="s">
        <v>97</v>
      </c>
      <c r="AQ99" s="330" t="s">
        <v>97</v>
      </c>
      <c r="AR99" s="328" t="s">
        <v>97</v>
      </c>
      <c r="AS99" s="328" t="s">
        <v>97</v>
      </c>
      <c r="AT99" s="328" t="s">
        <v>97</v>
      </c>
      <c r="AU99" s="329" t="s">
        <v>97</v>
      </c>
      <c r="AV99" s="152">
        <f t="shared" si="39"/>
        <v>0</v>
      </c>
      <c r="AW99" s="167"/>
      <c r="AX99" s="167"/>
      <c r="AY99" s="167"/>
      <c r="AZ99" s="167"/>
      <c r="BA99" s="167"/>
      <c r="BB99" s="167"/>
      <c r="BC99" s="167"/>
      <c r="BD99" s="167"/>
      <c r="BE99" s="130"/>
    </row>
    <row r="100" spans="1:57" ht="32.25" thickBot="1" x14ac:dyDescent="0.3">
      <c r="A100" s="1351"/>
      <c r="B100" s="1567"/>
      <c r="C100" s="1576"/>
      <c r="D100" s="710" t="s">
        <v>15</v>
      </c>
      <c r="E100" s="1301"/>
      <c r="F100" s="1304"/>
      <c r="G100" s="850">
        <f t="shared" si="31"/>
        <v>42</v>
      </c>
      <c r="H100" s="402">
        <f t="shared" si="41"/>
        <v>2</v>
      </c>
      <c r="I100" s="319">
        <v>2</v>
      </c>
      <c r="J100" s="319"/>
      <c r="K100" s="319"/>
      <c r="L100" s="338"/>
      <c r="M100" s="750">
        <f t="shared" si="38"/>
        <v>39</v>
      </c>
      <c r="N100" s="1030"/>
      <c r="O100" s="1030"/>
      <c r="P100" s="1030"/>
      <c r="Q100" s="1030"/>
      <c r="R100" s="1034">
        <v>39</v>
      </c>
      <c r="S100" s="1025">
        <v>8</v>
      </c>
      <c r="T100" s="1025"/>
      <c r="U100" s="1025"/>
      <c r="V100" s="1044">
        <v>31</v>
      </c>
      <c r="W100" s="1044"/>
      <c r="X100" s="1026"/>
      <c r="Y100" s="1047">
        <v>36</v>
      </c>
      <c r="Z100" s="1026">
        <v>3</v>
      </c>
      <c r="AA100" s="1027"/>
      <c r="AB100" s="1028">
        <v>8</v>
      </c>
      <c r="AC100" s="1028">
        <v>8</v>
      </c>
      <c r="AD100" s="1028">
        <v>1</v>
      </c>
      <c r="AE100" s="1028">
        <v>15</v>
      </c>
      <c r="AF100" s="1029">
        <v>3</v>
      </c>
      <c r="AG100" s="1019">
        <v>35</v>
      </c>
      <c r="AH100" s="1048">
        <v>14</v>
      </c>
      <c r="AI100" s="337">
        <v>73</v>
      </c>
      <c r="AJ100" s="390">
        <f>SUM(AQ100:AU100)</f>
        <v>31</v>
      </c>
      <c r="AK100" s="327" t="s">
        <v>98</v>
      </c>
      <c r="AL100" s="328" t="s">
        <v>98</v>
      </c>
      <c r="AM100" s="329" t="s">
        <v>98</v>
      </c>
      <c r="AN100" s="330" t="s">
        <v>97</v>
      </c>
      <c r="AO100" s="328" t="s">
        <v>97</v>
      </c>
      <c r="AP100" s="329" t="s">
        <v>97</v>
      </c>
      <c r="AQ100" s="330">
        <v>6</v>
      </c>
      <c r="AR100" s="328">
        <v>13</v>
      </c>
      <c r="AS100" s="328">
        <v>12</v>
      </c>
      <c r="AT100" s="328"/>
      <c r="AU100" s="329"/>
      <c r="AV100" s="152">
        <f t="shared" si="39"/>
        <v>3</v>
      </c>
      <c r="AW100" s="167">
        <v>1</v>
      </c>
      <c r="AX100" s="167"/>
      <c r="AY100" s="167"/>
      <c r="AZ100" s="167"/>
      <c r="BA100" s="167"/>
      <c r="BB100" s="167"/>
      <c r="BC100" s="167"/>
      <c r="BD100" s="167">
        <v>1</v>
      </c>
      <c r="BE100" s="130">
        <v>1</v>
      </c>
    </row>
    <row r="101" spans="1:57" ht="32.25" thickBot="1" x14ac:dyDescent="0.3">
      <c r="A101" s="1351"/>
      <c r="B101" s="1579"/>
      <c r="C101" s="1580"/>
      <c r="D101" s="711" t="s">
        <v>491</v>
      </c>
      <c r="E101" s="1302"/>
      <c r="F101" s="1305"/>
      <c r="G101" s="851">
        <f t="shared" si="31"/>
        <v>0</v>
      </c>
      <c r="H101" s="160">
        <f t="shared" si="41"/>
        <v>0</v>
      </c>
      <c r="I101" s="92"/>
      <c r="J101" s="92"/>
      <c r="K101" s="92"/>
      <c r="L101" s="101"/>
      <c r="M101" s="210">
        <f t="shared" si="38"/>
        <v>0</v>
      </c>
      <c r="N101" s="1039"/>
      <c r="O101" s="1039"/>
      <c r="P101" s="1039"/>
      <c r="Q101" s="1039"/>
      <c r="R101" s="1040"/>
      <c r="S101" s="1052"/>
      <c r="T101" s="1052"/>
      <c r="U101" s="1052"/>
      <c r="V101" s="1039"/>
      <c r="W101" s="1039"/>
      <c r="X101" s="1040"/>
      <c r="Y101" s="1038"/>
      <c r="Z101" s="1040"/>
      <c r="AA101" s="1049"/>
      <c r="AB101" s="839"/>
      <c r="AC101" s="839"/>
      <c r="AD101" s="839"/>
      <c r="AE101" s="839"/>
      <c r="AF101" s="840"/>
      <c r="AG101" s="1049"/>
      <c r="AH101" s="1050"/>
      <c r="AI101" s="832"/>
      <c r="AJ101" s="170">
        <f>SUM(AQ101:AU101)</f>
        <v>0</v>
      </c>
      <c r="AK101" s="345" t="s">
        <v>97</v>
      </c>
      <c r="AL101" s="97" t="s">
        <v>97</v>
      </c>
      <c r="AM101" s="98" t="s">
        <v>97</v>
      </c>
      <c r="AN101" s="99" t="s">
        <v>97</v>
      </c>
      <c r="AO101" s="97" t="s">
        <v>98</v>
      </c>
      <c r="AP101" s="98" t="s">
        <v>98</v>
      </c>
      <c r="AQ101" s="100"/>
      <c r="AR101" s="92"/>
      <c r="AS101" s="92"/>
      <c r="AT101" s="92"/>
      <c r="AU101" s="93"/>
      <c r="AV101" s="171">
        <f t="shared" si="39"/>
        <v>0</v>
      </c>
      <c r="AW101" s="128"/>
      <c r="AX101" s="128"/>
      <c r="AY101" s="128"/>
      <c r="AZ101" s="128"/>
      <c r="BA101" s="128"/>
      <c r="BB101" s="128"/>
      <c r="BC101" s="128"/>
      <c r="BD101" s="128"/>
      <c r="BE101" s="129"/>
    </row>
    <row r="102" spans="1:57" ht="31.15" customHeight="1" x14ac:dyDescent="0.25">
      <c r="A102" s="1342" t="s">
        <v>598</v>
      </c>
      <c r="B102" s="1565" t="s">
        <v>520</v>
      </c>
      <c r="C102" s="1575" t="s">
        <v>358</v>
      </c>
      <c r="D102" s="709" t="s">
        <v>485</v>
      </c>
      <c r="E102" s="1300">
        <v>1024</v>
      </c>
      <c r="F102" s="1303">
        <f>E102-SUM(M102:M106)</f>
        <v>-84</v>
      </c>
      <c r="G102" s="852">
        <f t="shared" si="31"/>
        <v>77</v>
      </c>
      <c r="H102" s="147">
        <f>SUM(I102:L102)</f>
        <v>2</v>
      </c>
      <c r="I102" s="72">
        <v>1</v>
      </c>
      <c r="J102" s="72"/>
      <c r="K102" s="72">
        <v>1</v>
      </c>
      <c r="L102" s="75"/>
      <c r="M102" s="199">
        <f>IF(AND(SUM(N102:R102)=SUM(Y102:Z102),SUM(S102:X102)=SUM(Y102:Z102)),SUM(N102:R102),"ПЕРЕВІРТЕ ПРАВИЛЬНІСТЬ ДАНИХ")</f>
        <v>74</v>
      </c>
      <c r="N102" s="1020">
        <v>74</v>
      </c>
      <c r="O102" s="1020"/>
      <c r="P102" s="1020"/>
      <c r="Q102" s="1020"/>
      <c r="R102" s="1021"/>
      <c r="S102" s="1022">
        <v>9</v>
      </c>
      <c r="T102" s="1020">
        <v>1</v>
      </c>
      <c r="U102" s="1020"/>
      <c r="V102" s="1023">
        <v>43</v>
      </c>
      <c r="W102" s="1020">
        <v>21</v>
      </c>
      <c r="X102" s="1024"/>
      <c r="Y102" s="1025">
        <v>63</v>
      </c>
      <c r="Z102" s="1026">
        <v>11</v>
      </c>
      <c r="AA102" s="1027"/>
      <c r="AB102" s="1028">
        <v>33</v>
      </c>
      <c r="AC102" s="1028">
        <v>33</v>
      </c>
      <c r="AD102" s="1028">
        <v>1</v>
      </c>
      <c r="AE102" s="1028">
        <v>49</v>
      </c>
      <c r="AF102" s="1029">
        <v>1</v>
      </c>
      <c r="AG102" s="1027">
        <v>43</v>
      </c>
      <c r="AH102" s="1029">
        <v>31</v>
      </c>
      <c r="AI102" s="834">
        <v>14.5</v>
      </c>
      <c r="AJ102" s="151">
        <f>SUM(AN102:AP102)</f>
        <v>74</v>
      </c>
      <c r="AK102" s="76" t="s">
        <v>97</v>
      </c>
      <c r="AL102" s="77" t="s">
        <v>97</v>
      </c>
      <c r="AM102" s="78" t="s">
        <v>97</v>
      </c>
      <c r="AN102" s="74">
        <v>0</v>
      </c>
      <c r="AO102" s="72">
        <v>29</v>
      </c>
      <c r="AP102" s="73">
        <v>45</v>
      </c>
      <c r="AQ102" s="79" t="s">
        <v>97</v>
      </c>
      <c r="AR102" s="77" t="s">
        <v>97</v>
      </c>
      <c r="AS102" s="77" t="s">
        <v>97</v>
      </c>
      <c r="AT102" s="77" t="s">
        <v>97</v>
      </c>
      <c r="AU102" s="80" t="s">
        <v>97</v>
      </c>
      <c r="AV102" s="152">
        <f>SUM(AW102:BE102)</f>
        <v>3</v>
      </c>
      <c r="AW102" s="120"/>
      <c r="AX102" s="120">
        <v>2</v>
      </c>
      <c r="AY102" s="120"/>
      <c r="AZ102" s="120"/>
      <c r="BA102" s="120"/>
      <c r="BB102" s="120"/>
      <c r="BC102" s="120"/>
      <c r="BD102" s="120">
        <v>1</v>
      </c>
      <c r="BE102" s="121"/>
    </row>
    <row r="103" spans="1:57" ht="47.25" x14ac:dyDescent="0.25">
      <c r="A103" s="1343"/>
      <c r="B103" s="1567"/>
      <c r="C103" s="1576"/>
      <c r="D103" s="710" t="s">
        <v>490</v>
      </c>
      <c r="E103" s="1301"/>
      <c r="F103" s="1304"/>
      <c r="G103" s="850">
        <f t="shared" si="31"/>
        <v>0</v>
      </c>
      <c r="H103" s="402">
        <f>SUM(I103:L103)</f>
        <v>0</v>
      </c>
      <c r="I103" s="319"/>
      <c r="J103" s="319"/>
      <c r="K103" s="319"/>
      <c r="L103" s="338"/>
      <c r="M103" s="750">
        <f t="shared" ref="M103:M141" si="42">IF(AND(SUM(N103:R103)=SUM(Y103:Z103),SUM(S103:X103)=SUM(Y103:Z103)),SUM(N103:R103),"ПЕРЕВІРТЕ ПРАВИЛЬНІСТЬ ДАНИХ")</f>
        <v>0</v>
      </c>
      <c r="N103" s="1030"/>
      <c r="O103" s="1030"/>
      <c r="P103" s="1030"/>
      <c r="Q103" s="1030"/>
      <c r="R103" s="1031"/>
      <c r="S103" s="1032"/>
      <c r="T103" s="1033"/>
      <c r="U103" s="1033"/>
      <c r="V103" s="1030"/>
      <c r="W103" s="1030"/>
      <c r="X103" s="1034"/>
      <c r="Y103" s="1025"/>
      <c r="Z103" s="1026"/>
      <c r="AA103" s="1027"/>
      <c r="AB103" s="1028"/>
      <c r="AC103" s="1028"/>
      <c r="AD103" s="1028"/>
      <c r="AE103" s="1028"/>
      <c r="AF103" s="1029"/>
      <c r="AG103" s="1019"/>
      <c r="AH103" s="838"/>
      <c r="AI103" s="325"/>
      <c r="AJ103" s="390">
        <f>SUM(AN103:AP103)</f>
        <v>0</v>
      </c>
      <c r="AK103" s="327" t="s">
        <v>98</v>
      </c>
      <c r="AL103" s="328" t="s">
        <v>98</v>
      </c>
      <c r="AM103" s="329" t="s">
        <v>98</v>
      </c>
      <c r="AN103" s="330"/>
      <c r="AO103" s="328"/>
      <c r="AP103" s="329"/>
      <c r="AQ103" s="330" t="s">
        <v>97</v>
      </c>
      <c r="AR103" s="328" t="s">
        <v>97</v>
      </c>
      <c r="AS103" s="328" t="s">
        <v>97</v>
      </c>
      <c r="AT103" s="328" t="s">
        <v>97</v>
      </c>
      <c r="AU103" s="331" t="s">
        <v>97</v>
      </c>
      <c r="AV103" s="391">
        <f t="shared" ref="AV103:AV116" si="43">SUM(AW103:BE103)</f>
        <v>0</v>
      </c>
      <c r="AW103" s="404"/>
      <c r="AX103" s="404"/>
      <c r="AY103" s="404"/>
      <c r="AZ103" s="404"/>
      <c r="BA103" s="404"/>
      <c r="BB103" s="404"/>
      <c r="BC103" s="404"/>
      <c r="BD103" s="404"/>
      <c r="BE103" s="405"/>
    </row>
    <row r="104" spans="1:57" ht="31.5" x14ac:dyDescent="0.25">
      <c r="A104" s="1343"/>
      <c r="B104" s="1567"/>
      <c r="C104" s="1576"/>
      <c r="D104" s="710" t="s">
        <v>486</v>
      </c>
      <c r="E104" s="1301"/>
      <c r="F104" s="1304"/>
      <c r="G104" s="850">
        <f t="shared" si="31"/>
        <v>13</v>
      </c>
      <c r="H104" s="402">
        <f t="shared" ref="H104:H106" si="44">SUM(I104:L104)</f>
        <v>0</v>
      </c>
      <c r="I104" s="319"/>
      <c r="J104" s="319"/>
      <c r="K104" s="319"/>
      <c r="L104" s="338"/>
      <c r="M104" s="750">
        <f t="shared" si="42"/>
        <v>13</v>
      </c>
      <c r="N104" s="1030"/>
      <c r="O104" s="1030">
        <v>13</v>
      </c>
      <c r="P104" s="1035"/>
      <c r="Q104" s="392"/>
      <c r="R104" s="1031"/>
      <c r="S104" s="1032"/>
      <c r="T104" s="1030"/>
      <c r="U104" s="1030">
        <v>13</v>
      </c>
      <c r="V104" s="1030"/>
      <c r="W104" s="1030"/>
      <c r="X104" s="1034"/>
      <c r="Y104" s="1025">
        <v>9</v>
      </c>
      <c r="Z104" s="1026">
        <v>4</v>
      </c>
      <c r="AA104" s="1027"/>
      <c r="AB104" s="1028">
        <v>4</v>
      </c>
      <c r="AC104" s="1028">
        <v>4</v>
      </c>
      <c r="AD104" s="1028"/>
      <c r="AE104" s="1028">
        <v>7</v>
      </c>
      <c r="AF104" s="1029">
        <v>2</v>
      </c>
      <c r="AG104" s="1019">
        <v>46</v>
      </c>
      <c r="AH104" s="838">
        <v>35</v>
      </c>
      <c r="AI104" s="325">
        <v>125.5</v>
      </c>
      <c r="AJ104" s="390">
        <f>SUM(AK104:AM104)</f>
        <v>13</v>
      </c>
      <c r="AK104" s="327">
        <v>0</v>
      </c>
      <c r="AL104" s="328">
        <v>1</v>
      </c>
      <c r="AM104" s="329">
        <v>12</v>
      </c>
      <c r="AN104" s="330" t="s">
        <v>97</v>
      </c>
      <c r="AO104" s="328" t="s">
        <v>97</v>
      </c>
      <c r="AP104" s="329" t="s">
        <v>97</v>
      </c>
      <c r="AQ104" s="330" t="s">
        <v>97</v>
      </c>
      <c r="AR104" s="328" t="s">
        <v>97</v>
      </c>
      <c r="AS104" s="328" t="s">
        <v>97</v>
      </c>
      <c r="AT104" s="328" t="s">
        <v>97</v>
      </c>
      <c r="AU104" s="331" t="s">
        <v>97</v>
      </c>
      <c r="AV104" s="391">
        <f t="shared" si="43"/>
        <v>0</v>
      </c>
      <c r="AW104" s="404"/>
      <c r="AX104" s="404"/>
      <c r="AY104" s="404"/>
      <c r="AZ104" s="404"/>
      <c r="BA104" s="404"/>
      <c r="BB104" s="404"/>
      <c r="BC104" s="404"/>
      <c r="BD104" s="404"/>
      <c r="BE104" s="405"/>
    </row>
    <row r="105" spans="1:57" ht="31.5" x14ac:dyDescent="0.25">
      <c r="A105" s="1343"/>
      <c r="B105" s="1567"/>
      <c r="C105" s="1576"/>
      <c r="D105" s="710" t="s">
        <v>15</v>
      </c>
      <c r="E105" s="1301"/>
      <c r="F105" s="1304"/>
      <c r="G105" s="850">
        <f t="shared" si="31"/>
        <v>1044</v>
      </c>
      <c r="H105" s="402">
        <f t="shared" si="44"/>
        <v>32</v>
      </c>
      <c r="I105" s="319"/>
      <c r="J105" s="319">
        <v>27</v>
      </c>
      <c r="K105" s="319">
        <v>5</v>
      </c>
      <c r="L105" s="338"/>
      <c r="M105" s="750">
        <f t="shared" si="42"/>
        <v>1021</v>
      </c>
      <c r="N105" s="1030">
        <v>1021</v>
      </c>
      <c r="O105" s="1030"/>
      <c r="P105" s="1030"/>
      <c r="Q105" s="1030"/>
      <c r="R105" s="1031"/>
      <c r="S105" s="1032">
        <v>57</v>
      </c>
      <c r="T105" s="1030">
        <v>23</v>
      </c>
      <c r="U105" s="1030"/>
      <c r="V105" s="1030">
        <v>834</v>
      </c>
      <c r="W105" s="1030">
        <v>107</v>
      </c>
      <c r="X105" s="1034"/>
      <c r="Y105" s="1025">
        <v>844</v>
      </c>
      <c r="Z105" s="1026">
        <v>177</v>
      </c>
      <c r="AA105" s="1027"/>
      <c r="AB105" s="1028">
        <v>541</v>
      </c>
      <c r="AC105" s="1028">
        <v>540</v>
      </c>
      <c r="AD105" s="1028">
        <v>13</v>
      </c>
      <c r="AE105" s="1028">
        <v>521</v>
      </c>
      <c r="AF105" s="1029">
        <v>13</v>
      </c>
      <c r="AG105" s="1019">
        <v>47</v>
      </c>
      <c r="AH105" s="838">
        <v>33</v>
      </c>
      <c r="AI105" s="325">
        <v>90.2</v>
      </c>
      <c r="AJ105" s="390">
        <f>SUM(AQ105:AU105)</f>
        <v>998</v>
      </c>
      <c r="AK105" s="327" t="s">
        <v>98</v>
      </c>
      <c r="AL105" s="328" t="s">
        <v>98</v>
      </c>
      <c r="AM105" s="329" t="s">
        <v>98</v>
      </c>
      <c r="AN105" s="330" t="s">
        <v>97</v>
      </c>
      <c r="AO105" s="328" t="s">
        <v>97</v>
      </c>
      <c r="AP105" s="329" t="s">
        <v>97</v>
      </c>
      <c r="AQ105" s="330">
        <v>64</v>
      </c>
      <c r="AR105" s="328">
        <v>407</v>
      </c>
      <c r="AS105" s="328">
        <v>470</v>
      </c>
      <c r="AT105" s="328">
        <v>57</v>
      </c>
      <c r="AU105" s="331">
        <v>0</v>
      </c>
      <c r="AV105" s="391">
        <f t="shared" si="43"/>
        <v>23</v>
      </c>
      <c r="AW105" s="404">
        <v>1</v>
      </c>
      <c r="AX105" s="404"/>
      <c r="AY105" s="404">
        <v>5</v>
      </c>
      <c r="AZ105" s="404"/>
      <c r="BA105" s="404"/>
      <c r="BB105" s="404"/>
      <c r="BC105" s="404">
        <v>4</v>
      </c>
      <c r="BD105" s="404">
        <v>13</v>
      </c>
      <c r="BE105" s="405"/>
    </row>
    <row r="106" spans="1:57" ht="32.25" thickBot="1" x14ac:dyDescent="0.3">
      <c r="A106" s="1343"/>
      <c r="B106" s="1577"/>
      <c r="C106" s="1578"/>
      <c r="D106" s="1657" t="s">
        <v>491</v>
      </c>
      <c r="E106" s="1302"/>
      <c r="F106" s="1305"/>
      <c r="G106" s="851">
        <f t="shared" si="31"/>
        <v>0</v>
      </c>
      <c r="H106" s="160">
        <f t="shared" si="44"/>
        <v>0</v>
      </c>
      <c r="I106" s="92"/>
      <c r="J106" s="92"/>
      <c r="K106" s="92"/>
      <c r="L106" s="101"/>
      <c r="M106" s="857">
        <f t="shared" si="42"/>
        <v>0</v>
      </c>
      <c r="N106" s="1036"/>
      <c r="O106" s="1036"/>
      <c r="P106" s="1036"/>
      <c r="Q106" s="1036"/>
      <c r="R106" s="1037"/>
      <c r="S106" s="1038"/>
      <c r="T106" s="1039"/>
      <c r="U106" s="1039"/>
      <c r="V106" s="1039"/>
      <c r="W106" s="1039"/>
      <c r="X106" s="1040"/>
      <c r="Y106" s="1041"/>
      <c r="Z106" s="1034"/>
      <c r="AA106" s="1019"/>
      <c r="AB106" s="837"/>
      <c r="AC106" s="837"/>
      <c r="AD106" s="837"/>
      <c r="AE106" s="837"/>
      <c r="AF106" s="838"/>
      <c r="AG106" s="1042"/>
      <c r="AH106" s="1043"/>
      <c r="AI106" s="100"/>
      <c r="AJ106" s="170">
        <f>SUM(AQ106:AU106)</f>
        <v>0</v>
      </c>
      <c r="AK106" s="345" t="s">
        <v>97</v>
      </c>
      <c r="AL106" s="97" t="s">
        <v>97</v>
      </c>
      <c r="AM106" s="98" t="s">
        <v>97</v>
      </c>
      <c r="AN106" s="99" t="s">
        <v>97</v>
      </c>
      <c r="AO106" s="97" t="s">
        <v>98</v>
      </c>
      <c r="AP106" s="98" t="s">
        <v>98</v>
      </c>
      <c r="AQ106" s="100"/>
      <c r="AR106" s="92"/>
      <c r="AS106" s="92"/>
      <c r="AT106" s="92"/>
      <c r="AU106" s="101"/>
      <c r="AV106" s="165">
        <f t="shared" si="43"/>
        <v>0</v>
      </c>
      <c r="AW106" s="128"/>
      <c r="AX106" s="128"/>
      <c r="AY106" s="128"/>
      <c r="AZ106" s="128"/>
      <c r="BA106" s="128"/>
      <c r="BB106" s="128"/>
      <c r="BC106" s="128"/>
      <c r="BD106" s="128"/>
      <c r="BE106" s="129"/>
    </row>
    <row r="107" spans="1:57" ht="31.9" customHeight="1" thickBot="1" x14ac:dyDescent="0.3">
      <c r="A107" s="1343"/>
      <c r="B107" s="1581" t="s">
        <v>682</v>
      </c>
      <c r="C107" s="1582"/>
      <c r="D107" s="709" t="s">
        <v>485</v>
      </c>
      <c r="E107" s="1300"/>
      <c r="F107" s="1303">
        <f t="shared" ref="F107" si="45">E107-SUM(M107:M111)</f>
        <v>-1</v>
      </c>
      <c r="G107" s="852">
        <f t="shared" si="31"/>
        <v>0</v>
      </c>
      <c r="H107" s="147">
        <f>SUM(I107:L107)</f>
        <v>0</v>
      </c>
      <c r="I107" s="72"/>
      <c r="J107" s="72"/>
      <c r="K107" s="72"/>
      <c r="L107" s="75"/>
      <c r="M107" s="199">
        <f>IF(AND(SUM(N107:R107)=SUM(Y107:Z107),SUM(S107:X107)=SUM(Y107:Z107)),SUM(N107:R107),"ПЕРЕВІРТЕ ПРАВИЛЬНІСТЬ ДАНИХ")</f>
        <v>0</v>
      </c>
      <c r="N107" s="1020"/>
      <c r="O107" s="1020"/>
      <c r="P107" s="1020"/>
      <c r="Q107" s="1020"/>
      <c r="R107" s="1024"/>
      <c r="S107" s="1025"/>
      <c r="T107" s="1025"/>
      <c r="U107" s="1025"/>
      <c r="V107" s="1044"/>
      <c r="W107" s="1044"/>
      <c r="X107" s="1026"/>
      <c r="Y107" s="1022"/>
      <c r="Z107" s="1024"/>
      <c r="AA107" s="1045"/>
      <c r="AB107" s="835"/>
      <c r="AC107" s="835"/>
      <c r="AD107" s="835"/>
      <c r="AE107" s="835"/>
      <c r="AF107" s="836"/>
      <c r="AG107" s="1045"/>
      <c r="AH107" s="1046"/>
      <c r="AI107" s="143"/>
      <c r="AJ107" s="151">
        <f>SUM(AN107:AP107)</f>
        <v>0</v>
      </c>
      <c r="AK107" s="76" t="s">
        <v>97</v>
      </c>
      <c r="AL107" s="77" t="s">
        <v>97</v>
      </c>
      <c r="AM107" s="78" t="s">
        <v>97</v>
      </c>
      <c r="AN107" s="74"/>
      <c r="AO107" s="72"/>
      <c r="AP107" s="73"/>
      <c r="AQ107" s="79" t="s">
        <v>97</v>
      </c>
      <c r="AR107" s="77" t="s">
        <v>97</v>
      </c>
      <c r="AS107" s="77" t="s">
        <v>97</v>
      </c>
      <c r="AT107" s="77" t="s">
        <v>97</v>
      </c>
      <c r="AU107" s="78" t="s">
        <v>97</v>
      </c>
      <c r="AV107" s="166">
        <f>SUM(AW107:BE107)</f>
        <v>0</v>
      </c>
      <c r="AW107" s="167"/>
      <c r="AX107" s="167"/>
      <c r="AY107" s="167"/>
      <c r="AZ107" s="167"/>
      <c r="BA107" s="167"/>
      <c r="BB107" s="167"/>
      <c r="BC107" s="167"/>
      <c r="BD107" s="167"/>
      <c r="BE107" s="130"/>
    </row>
    <row r="108" spans="1:57" ht="48" thickBot="1" x14ac:dyDescent="0.3">
      <c r="A108" s="1343"/>
      <c r="B108" s="1583"/>
      <c r="C108" s="1584"/>
      <c r="D108" s="710" t="s">
        <v>490</v>
      </c>
      <c r="E108" s="1301"/>
      <c r="F108" s="1304"/>
      <c r="G108" s="850">
        <f t="shared" si="31"/>
        <v>0</v>
      </c>
      <c r="H108" s="402">
        <f>SUM(I108:L108)</f>
        <v>0</v>
      </c>
      <c r="I108" s="319"/>
      <c r="J108" s="319"/>
      <c r="K108" s="319"/>
      <c r="L108" s="338"/>
      <c r="M108" s="750">
        <f t="shared" ref="M108:M111" si="46">IF(AND(SUM(N108:R108)=SUM(Y108:Z108),SUM(S108:X108)=SUM(Y108:Z108)),SUM(N108:R108),"ПЕРЕВІРТЕ ПРАВИЛЬНІСТЬ ДАНИХ")</f>
        <v>0</v>
      </c>
      <c r="N108" s="1030"/>
      <c r="O108" s="1030"/>
      <c r="P108" s="1030"/>
      <c r="Q108" s="1030"/>
      <c r="R108" s="1034"/>
      <c r="S108" s="1025"/>
      <c r="T108" s="1025"/>
      <c r="U108" s="1025"/>
      <c r="V108" s="1044"/>
      <c r="W108" s="1044"/>
      <c r="X108" s="1026"/>
      <c r="Y108" s="1047"/>
      <c r="Z108" s="1026"/>
      <c r="AA108" s="1027"/>
      <c r="AB108" s="1028"/>
      <c r="AC108" s="1028"/>
      <c r="AD108" s="1028"/>
      <c r="AE108" s="1028"/>
      <c r="AF108" s="1029"/>
      <c r="AG108" s="1019"/>
      <c r="AH108" s="1048"/>
      <c r="AI108" s="337"/>
      <c r="AJ108" s="390">
        <f>SUM(AN108:AP108)</f>
        <v>0</v>
      </c>
      <c r="AK108" s="327" t="s">
        <v>98</v>
      </c>
      <c r="AL108" s="328" t="s">
        <v>98</v>
      </c>
      <c r="AM108" s="329" t="s">
        <v>98</v>
      </c>
      <c r="AN108" s="330"/>
      <c r="AO108" s="328"/>
      <c r="AP108" s="329"/>
      <c r="AQ108" s="330" t="s">
        <v>97</v>
      </c>
      <c r="AR108" s="328" t="s">
        <v>97</v>
      </c>
      <c r="AS108" s="328" t="s">
        <v>97</v>
      </c>
      <c r="AT108" s="328" t="s">
        <v>97</v>
      </c>
      <c r="AU108" s="329" t="s">
        <v>97</v>
      </c>
      <c r="AV108" s="168">
        <f t="shared" ref="AV108:AV111" si="47">SUM(AW108:BE108)</f>
        <v>0</v>
      </c>
      <c r="AW108" s="167"/>
      <c r="AX108" s="167"/>
      <c r="AY108" s="167"/>
      <c r="AZ108" s="167"/>
      <c r="BA108" s="167"/>
      <c r="BB108" s="167"/>
      <c r="BC108" s="167"/>
      <c r="BD108" s="167"/>
      <c r="BE108" s="130"/>
    </row>
    <row r="109" spans="1:57" ht="32.25" thickBot="1" x14ac:dyDescent="0.3">
      <c r="A109" s="1343"/>
      <c r="B109" s="1583"/>
      <c r="C109" s="1584"/>
      <c r="D109" s="710" t="s">
        <v>486</v>
      </c>
      <c r="E109" s="1301"/>
      <c r="F109" s="1304"/>
      <c r="G109" s="850">
        <f t="shared" si="31"/>
        <v>0</v>
      </c>
      <c r="H109" s="402">
        <f t="shared" ref="H109:H111" si="48">SUM(I109:L109)</f>
        <v>0</v>
      </c>
      <c r="I109" s="319"/>
      <c r="J109" s="319"/>
      <c r="K109" s="319"/>
      <c r="L109" s="338"/>
      <c r="M109" s="750">
        <f t="shared" si="46"/>
        <v>0</v>
      </c>
      <c r="N109" s="1030"/>
      <c r="O109" s="1030"/>
      <c r="P109" s="1030"/>
      <c r="Q109" s="1030"/>
      <c r="R109" s="1034"/>
      <c r="S109" s="1025"/>
      <c r="T109" s="1025"/>
      <c r="U109" s="1025"/>
      <c r="V109" s="1044"/>
      <c r="W109" s="1044"/>
      <c r="X109" s="1026"/>
      <c r="Y109" s="1047"/>
      <c r="Z109" s="1026"/>
      <c r="AA109" s="1027"/>
      <c r="AB109" s="1028"/>
      <c r="AC109" s="1028"/>
      <c r="AD109" s="1028"/>
      <c r="AE109" s="1028"/>
      <c r="AF109" s="1029"/>
      <c r="AG109" s="1019"/>
      <c r="AH109" s="1048"/>
      <c r="AI109" s="337"/>
      <c r="AJ109" s="390">
        <f>SUM(AK109:AM109)</f>
        <v>0</v>
      </c>
      <c r="AK109" s="327"/>
      <c r="AL109" s="328"/>
      <c r="AM109" s="329"/>
      <c r="AN109" s="330" t="s">
        <v>97</v>
      </c>
      <c r="AO109" s="328" t="s">
        <v>97</v>
      </c>
      <c r="AP109" s="329" t="s">
        <v>97</v>
      </c>
      <c r="AQ109" s="330" t="s">
        <v>97</v>
      </c>
      <c r="AR109" s="328" t="s">
        <v>97</v>
      </c>
      <c r="AS109" s="328" t="s">
        <v>97</v>
      </c>
      <c r="AT109" s="328" t="s">
        <v>97</v>
      </c>
      <c r="AU109" s="329" t="s">
        <v>97</v>
      </c>
      <c r="AV109" s="168">
        <f t="shared" si="47"/>
        <v>0</v>
      </c>
      <c r="AW109" s="167"/>
      <c r="AX109" s="167"/>
      <c r="AY109" s="167"/>
      <c r="AZ109" s="167"/>
      <c r="BA109" s="167"/>
      <c r="BB109" s="167"/>
      <c r="BC109" s="167"/>
      <c r="BD109" s="167"/>
      <c r="BE109" s="130"/>
    </row>
    <row r="110" spans="1:57" ht="32.25" thickBot="1" x14ac:dyDescent="0.3">
      <c r="A110" s="1343"/>
      <c r="B110" s="1583"/>
      <c r="C110" s="1584"/>
      <c r="D110" s="710" t="s">
        <v>15</v>
      </c>
      <c r="E110" s="1301"/>
      <c r="F110" s="1304"/>
      <c r="G110" s="850">
        <f t="shared" si="31"/>
        <v>7</v>
      </c>
      <c r="H110" s="402">
        <f t="shared" si="48"/>
        <v>5</v>
      </c>
      <c r="I110" s="319"/>
      <c r="J110" s="319"/>
      <c r="K110" s="319">
        <v>5</v>
      </c>
      <c r="L110" s="338"/>
      <c r="M110" s="750">
        <f t="shared" si="46"/>
        <v>1</v>
      </c>
      <c r="N110" s="1030">
        <v>1</v>
      </c>
      <c r="O110" s="1030"/>
      <c r="P110" s="1030"/>
      <c r="Q110" s="1030"/>
      <c r="R110" s="1034"/>
      <c r="S110" s="1025">
        <v>1</v>
      </c>
      <c r="T110" s="1025"/>
      <c r="U110" s="1025"/>
      <c r="V110" s="1044"/>
      <c r="W110" s="1044"/>
      <c r="X110" s="1026"/>
      <c r="Y110" s="1047">
        <v>1</v>
      </c>
      <c r="Z110" s="1026"/>
      <c r="AA110" s="1027"/>
      <c r="AB110" s="1028"/>
      <c r="AC110" s="1028"/>
      <c r="AD110" s="1028"/>
      <c r="AE110" s="1028"/>
      <c r="AF110" s="1029"/>
      <c r="AG110" s="1019">
        <v>65</v>
      </c>
      <c r="AH110" s="1048">
        <v>43</v>
      </c>
      <c r="AI110" s="337">
        <v>95</v>
      </c>
      <c r="AJ110" s="390">
        <f>SUM(AQ110:AU110)</f>
        <v>1</v>
      </c>
      <c r="AK110" s="327" t="s">
        <v>98</v>
      </c>
      <c r="AL110" s="328" t="s">
        <v>98</v>
      </c>
      <c r="AM110" s="329" t="s">
        <v>98</v>
      </c>
      <c r="AN110" s="330" t="s">
        <v>97</v>
      </c>
      <c r="AO110" s="328" t="s">
        <v>97</v>
      </c>
      <c r="AP110" s="329" t="s">
        <v>97</v>
      </c>
      <c r="AQ110" s="330"/>
      <c r="AR110" s="328"/>
      <c r="AS110" s="328">
        <v>1</v>
      </c>
      <c r="AT110" s="328"/>
      <c r="AU110" s="329"/>
      <c r="AV110" s="168">
        <f t="shared" si="47"/>
        <v>6</v>
      </c>
      <c r="AW110" s="167"/>
      <c r="AX110" s="167"/>
      <c r="AY110" s="167"/>
      <c r="AZ110" s="167"/>
      <c r="BA110" s="167"/>
      <c r="BB110" s="167"/>
      <c r="BC110" s="167">
        <v>1</v>
      </c>
      <c r="BD110" s="167">
        <v>5</v>
      </c>
      <c r="BE110" s="130"/>
    </row>
    <row r="111" spans="1:57" ht="32.25" thickBot="1" x14ac:dyDescent="0.3">
      <c r="A111" s="1343"/>
      <c r="B111" s="1585"/>
      <c r="C111" s="1586"/>
      <c r="D111" s="1657" t="s">
        <v>491</v>
      </c>
      <c r="E111" s="1302"/>
      <c r="F111" s="1305"/>
      <c r="G111" s="851">
        <f t="shared" si="31"/>
        <v>0</v>
      </c>
      <c r="H111" s="160">
        <f t="shared" si="48"/>
        <v>0</v>
      </c>
      <c r="I111" s="92"/>
      <c r="J111" s="92"/>
      <c r="K111" s="92"/>
      <c r="L111" s="101"/>
      <c r="M111" s="210">
        <f t="shared" si="46"/>
        <v>0</v>
      </c>
      <c r="N111" s="1039"/>
      <c r="O111" s="1039"/>
      <c r="P111" s="1039"/>
      <c r="Q111" s="1039"/>
      <c r="R111" s="1040"/>
      <c r="S111" s="1041"/>
      <c r="T111" s="1041"/>
      <c r="U111" s="1041"/>
      <c r="V111" s="1030"/>
      <c r="W111" s="1030"/>
      <c r="X111" s="1034"/>
      <c r="Y111" s="1032"/>
      <c r="Z111" s="1034"/>
      <c r="AA111" s="1019"/>
      <c r="AB111" s="837"/>
      <c r="AC111" s="837"/>
      <c r="AD111" s="837"/>
      <c r="AE111" s="837"/>
      <c r="AF111" s="838"/>
      <c r="AG111" s="1049"/>
      <c r="AH111" s="1050"/>
      <c r="AI111" s="831"/>
      <c r="AJ111" s="393">
        <f>SUM(AQ111:AU111)</f>
        <v>0</v>
      </c>
      <c r="AK111" s="345" t="s">
        <v>97</v>
      </c>
      <c r="AL111" s="97" t="s">
        <v>97</v>
      </c>
      <c r="AM111" s="98" t="s">
        <v>97</v>
      </c>
      <c r="AN111" s="99" t="s">
        <v>97</v>
      </c>
      <c r="AO111" s="97" t="s">
        <v>98</v>
      </c>
      <c r="AP111" s="98" t="s">
        <v>98</v>
      </c>
      <c r="AQ111" s="100"/>
      <c r="AR111" s="92"/>
      <c r="AS111" s="92"/>
      <c r="AT111" s="92"/>
      <c r="AU111" s="93"/>
      <c r="AV111" s="168">
        <f t="shared" si="47"/>
        <v>0</v>
      </c>
      <c r="AW111" s="404"/>
      <c r="AX111" s="404"/>
      <c r="AY111" s="404"/>
      <c r="AZ111" s="404"/>
      <c r="BA111" s="404"/>
      <c r="BB111" s="404"/>
      <c r="BC111" s="404"/>
      <c r="BD111" s="404"/>
      <c r="BE111" s="405"/>
    </row>
    <row r="112" spans="1:57" ht="31.9" customHeight="1" thickBot="1" x14ac:dyDescent="0.3">
      <c r="A112" s="1343"/>
      <c r="B112" s="1581" t="s">
        <v>683</v>
      </c>
      <c r="C112" s="1575" t="s">
        <v>517</v>
      </c>
      <c r="D112" s="709" t="s">
        <v>485</v>
      </c>
      <c r="E112" s="1300">
        <v>50</v>
      </c>
      <c r="F112" s="1303">
        <f t="shared" ref="F112" si="49">E112-SUM(M112:M116)</f>
        <v>12</v>
      </c>
      <c r="G112" s="852">
        <f t="shared" si="31"/>
        <v>0</v>
      </c>
      <c r="H112" s="147">
        <f t="shared" ref="H112:H116" si="50">SUM(I112:L112)</f>
        <v>0</v>
      </c>
      <c r="I112" s="72"/>
      <c r="J112" s="72"/>
      <c r="K112" s="72"/>
      <c r="L112" s="75"/>
      <c r="M112" s="199">
        <f t="shared" si="42"/>
        <v>0</v>
      </c>
      <c r="N112" s="1020"/>
      <c r="O112" s="1020"/>
      <c r="P112" s="1020"/>
      <c r="Q112" s="1020"/>
      <c r="R112" s="1024"/>
      <c r="S112" s="1051"/>
      <c r="T112" s="1051"/>
      <c r="U112" s="1051"/>
      <c r="V112" s="1020"/>
      <c r="W112" s="1020"/>
      <c r="X112" s="1024"/>
      <c r="Y112" s="1022"/>
      <c r="Z112" s="1024"/>
      <c r="AA112" s="1045"/>
      <c r="AB112" s="835"/>
      <c r="AC112" s="835"/>
      <c r="AD112" s="835"/>
      <c r="AE112" s="835"/>
      <c r="AF112" s="836"/>
      <c r="AG112" s="1045"/>
      <c r="AH112" s="1046"/>
      <c r="AI112" s="143"/>
      <c r="AJ112" s="151">
        <f>SUM(AN112:AP112)</f>
        <v>0</v>
      </c>
      <c r="AK112" s="76" t="s">
        <v>97</v>
      </c>
      <c r="AL112" s="77" t="s">
        <v>97</v>
      </c>
      <c r="AM112" s="78" t="s">
        <v>97</v>
      </c>
      <c r="AN112" s="74"/>
      <c r="AO112" s="72"/>
      <c r="AP112" s="73"/>
      <c r="AQ112" s="79" t="s">
        <v>97</v>
      </c>
      <c r="AR112" s="77" t="s">
        <v>97</v>
      </c>
      <c r="AS112" s="77" t="s">
        <v>97</v>
      </c>
      <c r="AT112" s="77" t="s">
        <v>97</v>
      </c>
      <c r="AU112" s="78" t="s">
        <v>97</v>
      </c>
      <c r="AV112" s="152">
        <f t="shared" si="43"/>
        <v>0</v>
      </c>
      <c r="AW112" s="120"/>
      <c r="AX112" s="120"/>
      <c r="AY112" s="120"/>
      <c r="AZ112" s="120"/>
      <c r="BA112" s="120"/>
      <c r="BB112" s="120"/>
      <c r="BC112" s="120"/>
      <c r="BD112" s="120"/>
      <c r="BE112" s="121"/>
    </row>
    <row r="113" spans="1:57" ht="48" thickBot="1" x14ac:dyDescent="0.3">
      <c r="A113" s="1343"/>
      <c r="B113" s="1583"/>
      <c r="C113" s="1576"/>
      <c r="D113" s="710" t="s">
        <v>490</v>
      </c>
      <c r="E113" s="1301"/>
      <c r="F113" s="1304"/>
      <c r="G113" s="850">
        <f t="shared" si="31"/>
        <v>0</v>
      </c>
      <c r="H113" s="402">
        <f t="shared" si="50"/>
        <v>0</v>
      </c>
      <c r="I113" s="319"/>
      <c r="J113" s="319"/>
      <c r="K113" s="319"/>
      <c r="L113" s="338"/>
      <c r="M113" s="750">
        <f t="shared" si="42"/>
        <v>0</v>
      </c>
      <c r="N113" s="1030"/>
      <c r="O113" s="1030"/>
      <c r="P113" s="1030"/>
      <c r="Q113" s="1030"/>
      <c r="R113" s="1034"/>
      <c r="S113" s="1025"/>
      <c r="T113" s="1025"/>
      <c r="U113" s="1025"/>
      <c r="V113" s="1044"/>
      <c r="W113" s="1044"/>
      <c r="X113" s="1026"/>
      <c r="Y113" s="1047"/>
      <c r="Z113" s="1026"/>
      <c r="AA113" s="1027"/>
      <c r="AB113" s="1028"/>
      <c r="AC113" s="1028"/>
      <c r="AD113" s="1028"/>
      <c r="AE113" s="1028"/>
      <c r="AF113" s="1029"/>
      <c r="AG113" s="1019"/>
      <c r="AH113" s="1048"/>
      <c r="AI113" s="337"/>
      <c r="AJ113" s="390">
        <f>SUM(AN113:AP113)</f>
        <v>0</v>
      </c>
      <c r="AK113" s="327" t="s">
        <v>98</v>
      </c>
      <c r="AL113" s="328" t="s">
        <v>98</v>
      </c>
      <c r="AM113" s="329" t="s">
        <v>98</v>
      </c>
      <c r="AN113" s="330"/>
      <c r="AO113" s="328"/>
      <c r="AP113" s="329"/>
      <c r="AQ113" s="330" t="s">
        <v>97</v>
      </c>
      <c r="AR113" s="328" t="s">
        <v>97</v>
      </c>
      <c r="AS113" s="328" t="s">
        <v>97</v>
      </c>
      <c r="AT113" s="328" t="s">
        <v>97</v>
      </c>
      <c r="AU113" s="329" t="s">
        <v>97</v>
      </c>
      <c r="AV113" s="152">
        <f t="shared" si="43"/>
        <v>0</v>
      </c>
      <c r="AW113" s="167"/>
      <c r="AX113" s="167"/>
      <c r="AY113" s="167"/>
      <c r="AZ113" s="167"/>
      <c r="BA113" s="167"/>
      <c r="BB113" s="167"/>
      <c r="BC113" s="167"/>
      <c r="BD113" s="167"/>
      <c r="BE113" s="130"/>
    </row>
    <row r="114" spans="1:57" ht="32.25" thickBot="1" x14ac:dyDescent="0.3">
      <c r="A114" s="1343"/>
      <c r="B114" s="1583"/>
      <c r="C114" s="1576"/>
      <c r="D114" s="710" t="s">
        <v>486</v>
      </c>
      <c r="E114" s="1301"/>
      <c r="F114" s="1304"/>
      <c r="G114" s="850">
        <f t="shared" si="31"/>
        <v>0</v>
      </c>
      <c r="H114" s="402">
        <f t="shared" si="50"/>
        <v>0</v>
      </c>
      <c r="I114" s="319"/>
      <c r="J114" s="319"/>
      <c r="K114" s="319"/>
      <c r="L114" s="338"/>
      <c r="M114" s="750">
        <f t="shared" si="42"/>
        <v>0</v>
      </c>
      <c r="N114" s="1030"/>
      <c r="O114" s="1030"/>
      <c r="P114" s="1030"/>
      <c r="Q114" s="1030"/>
      <c r="R114" s="1034"/>
      <c r="S114" s="1025"/>
      <c r="T114" s="1025"/>
      <c r="U114" s="1025"/>
      <c r="V114" s="1044"/>
      <c r="W114" s="1044"/>
      <c r="X114" s="1026"/>
      <c r="Y114" s="1047"/>
      <c r="Z114" s="1026"/>
      <c r="AA114" s="1027"/>
      <c r="AB114" s="1028"/>
      <c r="AC114" s="1028"/>
      <c r="AD114" s="1028"/>
      <c r="AE114" s="1028"/>
      <c r="AF114" s="1029"/>
      <c r="AG114" s="1019"/>
      <c r="AH114" s="1048"/>
      <c r="AI114" s="337"/>
      <c r="AJ114" s="390">
        <f>SUM(AK114:AM114)</f>
        <v>0</v>
      </c>
      <c r="AK114" s="327"/>
      <c r="AL114" s="328"/>
      <c r="AM114" s="329"/>
      <c r="AN114" s="330" t="s">
        <v>97</v>
      </c>
      <c r="AO114" s="328" t="s">
        <v>97</v>
      </c>
      <c r="AP114" s="329" t="s">
        <v>97</v>
      </c>
      <c r="AQ114" s="330" t="s">
        <v>97</v>
      </c>
      <c r="AR114" s="328" t="s">
        <v>97</v>
      </c>
      <c r="AS114" s="328" t="s">
        <v>97</v>
      </c>
      <c r="AT114" s="328" t="s">
        <v>97</v>
      </c>
      <c r="AU114" s="329" t="s">
        <v>97</v>
      </c>
      <c r="AV114" s="152">
        <f t="shared" si="43"/>
        <v>0</v>
      </c>
      <c r="AW114" s="167"/>
      <c r="AX114" s="167"/>
      <c r="AY114" s="167"/>
      <c r="AZ114" s="167"/>
      <c r="BA114" s="167"/>
      <c r="BB114" s="167"/>
      <c r="BC114" s="167"/>
      <c r="BD114" s="167"/>
      <c r="BE114" s="130"/>
    </row>
    <row r="115" spans="1:57" ht="32.25" thickBot="1" x14ac:dyDescent="0.3">
      <c r="A115" s="1343"/>
      <c r="B115" s="1583"/>
      <c r="C115" s="1576"/>
      <c r="D115" s="710" t="s">
        <v>15</v>
      </c>
      <c r="E115" s="1301"/>
      <c r="F115" s="1304"/>
      <c r="G115" s="850">
        <f t="shared" si="31"/>
        <v>39</v>
      </c>
      <c r="H115" s="402">
        <f t="shared" si="50"/>
        <v>1</v>
      </c>
      <c r="I115" s="319"/>
      <c r="J115" s="319"/>
      <c r="K115" s="319">
        <v>1</v>
      </c>
      <c r="L115" s="338"/>
      <c r="M115" s="750">
        <v>38</v>
      </c>
      <c r="N115" s="1030">
        <v>38</v>
      </c>
      <c r="O115" s="1030"/>
      <c r="P115" s="1030"/>
      <c r="Q115" s="1030"/>
      <c r="R115" s="1034"/>
      <c r="S115" s="1025"/>
      <c r="T115" s="1025"/>
      <c r="U115" s="1025"/>
      <c r="V115" s="1044">
        <v>38</v>
      </c>
      <c r="W115" s="1044"/>
      <c r="X115" s="1026"/>
      <c r="Y115" s="1047">
        <v>30</v>
      </c>
      <c r="Z115" s="1026">
        <v>8</v>
      </c>
      <c r="AA115" s="1027"/>
      <c r="AB115" s="1028">
        <v>22</v>
      </c>
      <c r="AC115" s="1028">
        <v>22</v>
      </c>
      <c r="AD115" s="1028">
        <v>5</v>
      </c>
      <c r="AE115" s="1028">
        <v>21</v>
      </c>
      <c r="AF115" s="1029"/>
      <c r="AG115" s="1019">
        <v>45</v>
      </c>
      <c r="AH115" s="1048">
        <v>25</v>
      </c>
      <c r="AI115" s="337">
        <v>106</v>
      </c>
      <c r="AJ115" s="390">
        <f>SUM(AQ115:AU115)</f>
        <v>39</v>
      </c>
      <c r="AK115" s="327" t="s">
        <v>98</v>
      </c>
      <c r="AL115" s="328" t="s">
        <v>98</v>
      </c>
      <c r="AM115" s="329" t="s">
        <v>98</v>
      </c>
      <c r="AN115" s="330" t="s">
        <v>97</v>
      </c>
      <c r="AO115" s="328" t="s">
        <v>97</v>
      </c>
      <c r="AP115" s="329" t="s">
        <v>97</v>
      </c>
      <c r="AQ115" s="330">
        <v>3</v>
      </c>
      <c r="AR115" s="328">
        <v>8</v>
      </c>
      <c r="AS115" s="328">
        <v>12</v>
      </c>
      <c r="AT115" s="328">
        <v>14</v>
      </c>
      <c r="AU115" s="329">
        <v>2</v>
      </c>
      <c r="AV115" s="152">
        <f t="shared" si="43"/>
        <v>1</v>
      </c>
      <c r="AW115" s="167"/>
      <c r="AX115" s="167"/>
      <c r="AY115" s="167"/>
      <c r="AZ115" s="167"/>
      <c r="BA115" s="167"/>
      <c r="BB115" s="167"/>
      <c r="BC115" s="167">
        <v>1</v>
      </c>
      <c r="BD115" s="167"/>
      <c r="BE115" s="130"/>
    </row>
    <row r="116" spans="1:57" ht="32.25" thickBot="1" x14ac:dyDescent="0.3">
      <c r="A116" s="1343"/>
      <c r="B116" s="1585"/>
      <c r="C116" s="1587"/>
      <c r="D116" s="711" t="s">
        <v>491</v>
      </c>
      <c r="E116" s="1302"/>
      <c r="F116" s="1305"/>
      <c r="G116" s="851">
        <f t="shared" si="31"/>
        <v>0</v>
      </c>
      <c r="H116" s="160">
        <f t="shared" si="50"/>
        <v>0</v>
      </c>
      <c r="I116" s="92"/>
      <c r="J116" s="92"/>
      <c r="K116" s="92"/>
      <c r="L116" s="101"/>
      <c r="M116" s="210">
        <f t="shared" si="42"/>
        <v>0</v>
      </c>
      <c r="N116" s="1039"/>
      <c r="O116" s="1039"/>
      <c r="P116" s="1039"/>
      <c r="Q116" s="1039"/>
      <c r="R116" s="1040"/>
      <c r="S116" s="1052"/>
      <c r="T116" s="1052"/>
      <c r="U116" s="1052"/>
      <c r="V116" s="1039"/>
      <c r="W116" s="1039"/>
      <c r="X116" s="1040"/>
      <c r="Y116" s="1038"/>
      <c r="Z116" s="1040"/>
      <c r="AA116" s="1049"/>
      <c r="AB116" s="839"/>
      <c r="AC116" s="839"/>
      <c r="AD116" s="839"/>
      <c r="AE116" s="839"/>
      <c r="AF116" s="840"/>
      <c r="AG116" s="1049"/>
      <c r="AH116" s="1050"/>
      <c r="AI116" s="832"/>
      <c r="AJ116" s="170">
        <f>SUM(AQ116:AU116)</f>
        <v>0</v>
      </c>
      <c r="AK116" s="345" t="s">
        <v>97</v>
      </c>
      <c r="AL116" s="97" t="s">
        <v>97</v>
      </c>
      <c r="AM116" s="98" t="s">
        <v>97</v>
      </c>
      <c r="AN116" s="99" t="s">
        <v>97</v>
      </c>
      <c r="AO116" s="97" t="s">
        <v>98</v>
      </c>
      <c r="AP116" s="98" t="s">
        <v>98</v>
      </c>
      <c r="AQ116" s="100"/>
      <c r="AR116" s="92"/>
      <c r="AS116" s="92"/>
      <c r="AT116" s="92"/>
      <c r="AU116" s="93"/>
      <c r="AV116" s="171">
        <f t="shared" si="43"/>
        <v>0</v>
      </c>
      <c r="AW116" s="128"/>
      <c r="AX116" s="128"/>
      <c r="AY116" s="128"/>
      <c r="AZ116" s="128"/>
      <c r="BA116" s="128"/>
      <c r="BB116" s="128"/>
      <c r="BC116" s="128"/>
      <c r="BD116" s="128"/>
      <c r="BE116" s="129"/>
    </row>
    <row r="117" spans="1:57" ht="31.5" x14ac:dyDescent="0.25">
      <c r="A117" s="1343"/>
      <c r="B117" s="1565" t="s">
        <v>684</v>
      </c>
      <c r="C117" s="1575" t="s">
        <v>512</v>
      </c>
      <c r="D117" s="709" t="s">
        <v>485</v>
      </c>
      <c r="E117" s="1300">
        <v>40</v>
      </c>
      <c r="F117" s="1303">
        <f t="shared" ref="F117" si="51">E117-SUM(M117:M121)</f>
        <v>3</v>
      </c>
      <c r="G117" s="852">
        <f t="shared" si="31"/>
        <v>0</v>
      </c>
      <c r="H117" s="147">
        <f>SUM(I117:L117)</f>
        <v>0</v>
      </c>
      <c r="I117" s="72"/>
      <c r="J117" s="72"/>
      <c r="K117" s="72"/>
      <c r="L117" s="75"/>
      <c r="M117" s="199">
        <f>IF(AND(SUM(N117:R117)=SUM(Y117:Z117),SUM(S117:X117)=SUM(Y117:Z117)),SUM(N117:R117),"ПЕРЕВІРТЕ ПРАВИЛЬНІСТЬ ДАНИХ")</f>
        <v>0</v>
      </c>
      <c r="N117" s="1020"/>
      <c r="O117" s="1020"/>
      <c r="P117" s="1020"/>
      <c r="Q117" s="1020"/>
      <c r="R117" s="1021"/>
      <c r="S117" s="1022"/>
      <c r="T117" s="1020"/>
      <c r="U117" s="1020"/>
      <c r="V117" s="1023"/>
      <c r="W117" s="1020"/>
      <c r="X117" s="1024"/>
      <c r="Y117" s="1025"/>
      <c r="Z117" s="1026"/>
      <c r="AA117" s="1027"/>
      <c r="AB117" s="1028"/>
      <c r="AC117" s="1028"/>
      <c r="AD117" s="1028"/>
      <c r="AE117" s="1028"/>
      <c r="AF117" s="1029"/>
      <c r="AG117" s="1027"/>
      <c r="AH117" s="1029"/>
      <c r="AI117" s="74"/>
      <c r="AJ117" s="151">
        <f>SUM(AN117:AP117)</f>
        <v>0</v>
      </c>
      <c r="AK117" s="76" t="s">
        <v>97</v>
      </c>
      <c r="AL117" s="77" t="s">
        <v>97</v>
      </c>
      <c r="AM117" s="78" t="s">
        <v>97</v>
      </c>
      <c r="AN117" s="74"/>
      <c r="AO117" s="72"/>
      <c r="AP117" s="73"/>
      <c r="AQ117" s="79" t="s">
        <v>97</v>
      </c>
      <c r="AR117" s="77" t="s">
        <v>97</v>
      </c>
      <c r="AS117" s="77" t="s">
        <v>97</v>
      </c>
      <c r="AT117" s="77" t="s">
        <v>97</v>
      </c>
      <c r="AU117" s="80" t="s">
        <v>97</v>
      </c>
      <c r="AV117" s="152">
        <f>SUM(AW117:BE117)</f>
        <v>0</v>
      </c>
      <c r="AW117" s="120"/>
      <c r="AX117" s="120"/>
      <c r="AY117" s="120"/>
      <c r="AZ117" s="120"/>
      <c r="BA117" s="120"/>
      <c r="BB117" s="120"/>
      <c r="BC117" s="120"/>
      <c r="BD117" s="120"/>
      <c r="BE117" s="121"/>
    </row>
    <row r="118" spans="1:57" ht="47.25" x14ac:dyDescent="0.25">
      <c r="A118" s="1343"/>
      <c r="B118" s="1567"/>
      <c r="C118" s="1576"/>
      <c r="D118" s="710" t="s">
        <v>490</v>
      </c>
      <c r="E118" s="1301"/>
      <c r="F118" s="1304"/>
      <c r="G118" s="850">
        <f t="shared" si="31"/>
        <v>0</v>
      </c>
      <c r="H118" s="402">
        <f>SUM(I118:L118)</f>
        <v>0</v>
      </c>
      <c r="I118" s="319"/>
      <c r="J118" s="319"/>
      <c r="K118" s="319"/>
      <c r="L118" s="338"/>
      <c r="M118" s="750">
        <f t="shared" ref="M118:M121" si="52">IF(AND(SUM(N118:R118)=SUM(Y118:Z118),SUM(S118:X118)=SUM(Y118:Z118)),SUM(N118:R118),"ПЕРЕВІРТЕ ПРАВИЛЬНІСТЬ ДАНИХ")</f>
        <v>0</v>
      </c>
      <c r="N118" s="1030"/>
      <c r="O118" s="1030"/>
      <c r="P118" s="1030"/>
      <c r="Q118" s="1030"/>
      <c r="R118" s="1031"/>
      <c r="S118" s="1032"/>
      <c r="T118" s="1033"/>
      <c r="U118" s="1033"/>
      <c r="V118" s="1030"/>
      <c r="W118" s="1030"/>
      <c r="X118" s="1034"/>
      <c r="Y118" s="1025"/>
      <c r="Z118" s="1026"/>
      <c r="AA118" s="1027"/>
      <c r="AB118" s="1028"/>
      <c r="AC118" s="1028"/>
      <c r="AD118" s="1028"/>
      <c r="AE118" s="1028"/>
      <c r="AF118" s="1029"/>
      <c r="AG118" s="1019"/>
      <c r="AH118" s="838"/>
      <c r="AI118" s="325"/>
      <c r="AJ118" s="390">
        <f>SUM(AN118:AP118)</f>
        <v>0</v>
      </c>
      <c r="AK118" s="327" t="s">
        <v>98</v>
      </c>
      <c r="AL118" s="328" t="s">
        <v>98</v>
      </c>
      <c r="AM118" s="329" t="s">
        <v>98</v>
      </c>
      <c r="AN118" s="330"/>
      <c r="AO118" s="328"/>
      <c r="AP118" s="329"/>
      <c r="AQ118" s="330" t="s">
        <v>97</v>
      </c>
      <c r="AR118" s="328" t="s">
        <v>97</v>
      </c>
      <c r="AS118" s="328" t="s">
        <v>97</v>
      </c>
      <c r="AT118" s="328" t="s">
        <v>97</v>
      </c>
      <c r="AU118" s="331" t="s">
        <v>97</v>
      </c>
      <c r="AV118" s="391">
        <f t="shared" ref="AV118:AV121" si="53">SUM(AW118:BE118)</f>
        <v>0</v>
      </c>
      <c r="AW118" s="404"/>
      <c r="AX118" s="404"/>
      <c r="AY118" s="404"/>
      <c r="AZ118" s="404"/>
      <c r="BA118" s="404"/>
      <c r="BB118" s="404"/>
      <c r="BC118" s="404"/>
      <c r="BD118" s="404"/>
      <c r="BE118" s="405"/>
    </row>
    <row r="119" spans="1:57" ht="31.5" x14ac:dyDescent="0.25">
      <c r="A119" s="1343"/>
      <c r="B119" s="1567"/>
      <c r="C119" s="1576"/>
      <c r="D119" s="710" t="s">
        <v>486</v>
      </c>
      <c r="E119" s="1301"/>
      <c r="F119" s="1304"/>
      <c r="G119" s="850">
        <f t="shared" si="31"/>
        <v>0</v>
      </c>
      <c r="H119" s="402">
        <f t="shared" ref="H119:H121" si="54">SUM(I119:L119)</f>
        <v>0</v>
      </c>
      <c r="I119" s="319"/>
      <c r="J119" s="319"/>
      <c r="K119" s="319"/>
      <c r="L119" s="338"/>
      <c r="M119" s="750">
        <f t="shared" si="52"/>
        <v>0</v>
      </c>
      <c r="N119" s="1030"/>
      <c r="O119" s="1030"/>
      <c r="P119" s="1035"/>
      <c r="Q119" s="392"/>
      <c r="R119" s="1031"/>
      <c r="S119" s="1032"/>
      <c r="T119" s="1030"/>
      <c r="U119" s="1030"/>
      <c r="V119" s="1030"/>
      <c r="W119" s="1030"/>
      <c r="X119" s="1034"/>
      <c r="Y119" s="1025"/>
      <c r="Z119" s="1026"/>
      <c r="AA119" s="1027"/>
      <c r="AB119" s="1028"/>
      <c r="AC119" s="1028"/>
      <c r="AD119" s="1028"/>
      <c r="AE119" s="1028"/>
      <c r="AF119" s="1029"/>
      <c r="AG119" s="1019"/>
      <c r="AH119" s="838"/>
      <c r="AI119" s="325"/>
      <c r="AJ119" s="390">
        <f>SUM(AK119:AM119)</f>
        <v>0</v>
      </c>
      <c r="AK119" s="327"/>
      <c r="AL119" s="328"/>
      <c r="AM119" s="329"/>
      <c r="AN119" s="330" t="s">
        <v>97</v>
      </c>
      <c r="AO119" s="328" t="s">
        <v>97</v>
      </c>
      <c r="AP119" s="329" t="s">
        <v>97</v>
      </c>
      <c r="AQ119" s="330" t="s">
        <v>97</v>
      </c>
      <c r="AR119" s="328" t="s">
        <v>97</v>
      </c>
      <c r="AS119" s="328" t="s">
        <v>97</v>
      </c>
      <c r="AT119" s="328" t="s">
        <v>97</v>
      </c>
      <c r="AU119" s="331" t="s">
        <v>97</v>
      </c>
      <c r="AV119" s="391">
        <f t="shared" si="53"/>
        <v>0</v>
      </c>
      <c r="AW119" s="404"/>
      <c r="AX119" s="404"/>
      <c r="AY119" s="404"/>
      <c r="AZ119" s="404"/>
      <c r="BA119" s="404"/>
      <c r="BB119" s="404"/>
      <c r="BC119" s="404"/>
      <c r="BD119" s="404"/>
      <c r="BE119" s="405"/>
    </row>
    <row r="120" spans="1:57" ht="31.5" x14ac:dyDescent="0.25">
      <c r="A120" s="1343"/>
      <c r="B120" s="1567"/>
      <c r="C120" s="1576"/>
      <c r="D120" s="710" t="s">
        <v>15</v>
      </c>
      <c r="E120" s="1301"/>
      <c r="F120" s="1304"/>
      <c r="G120" s="850">
        <f t="shared" si="31"/>
        <v>37</v>
      </c>
      <c r="H120" s="402">
        <f t="shared" si="54"/>
        <v>0</v>
      </c>
      <c r="I120" s="319"/>
      <c r="J120" s="319"/>
      <c r="K120" s="319"/>
      <c r="L120" s="338"/>
      <c r="M120" s="750">
        <v>37</v>
      </c>
      <c r="N120" s="1030"/>
      <c r="O120" s="1030"/>
      <c r="P120" s="1030"/>
      <c r="Q120" s="1030"/>
      <c r="R120" s="1031">
        <v>37</v>
      </c>
      <c r="S120" s="1032"/>
      <c r="T120" s="1030"/>
      <c r="U120" s="1030"/>
      <c r="V120" s="1030">
        <v>37</v>
      </c>
      <c r="W120" s="1030"/>
      <c r="X120" s="1034"/>
      <c r="Y120" s="1025">
        <v>29</v>
      </c>
      <c r="Z120" s="1026">
        <v>8</v>
      </c>
      <c r="AA120" s="1027"/>
      <c r="AB120" s="1028">
        <v>25</v>
      </c>
      <c r="AC120" s="1028">
        <v>25</v>
      </c>
      <c r="AD120" s="1028">
        <v>10</v>
      </c>
      <c r="AE120" s="1028">
        <v>24</v>
      </c>
      <c r="AF120" s="1029"/>
      <c r="AG120" s="1019">
        <v>47</v>
      </c>
      <c r="AH120" s="838">
        <v>27</v>
      </c>
      <c r="AI120" s="325">
        <v>127</v>
      </c>
      <c r="AJ120" s="390">
        <f>SUM(AQ120:AU120)</f>
        <v>37</v>
      </c>
      <c r="AK120" s="327" t="s">
        <v>98</v>
      </c>
      <c r="AL120" s="328" t="s">
        <v>98</v>
      </c>
      <c r="AM120" s="329" t="s">
        <v>98</v>
      </c>
      <c r="AN120" s="330" t="s">
        <v>97</v>
      </c>
      <c r="AO120" s="328" t="s">
        <v>97</v>
      </c>
      <c r="AP120" s="329" t="s">
        <v>97</v>
      </c>
      <c r="AQ120" s="330">
        <v>1</v>
      </c>
      <c r="AR120" s="328">
        <v>7</v>
      </c>
      <c r="AS120" s="328">
        <v>8</v>
      </c>
      <c r="AT120" s="328">
        <v>13</v>
      </c>
      <c r="AU120" s="331">
        <v>8</v>
      </c>
      <c r="AV120" s="391">
        <f t="shared" si="53"/>
        <v>0</v>
      </c>
      <c r="AW120" s="404"/>
      <c r="AX120" s="404"/>
      <c r="AY120" s="404"/>
      <c r="AZ120" s="404"/>
      <c r="BA120" s="404"/>
      <c r="BB120" s="404"/>
      <c r="BC120" s="404"/>
      <c r="BD120" s="404"/>
      <c r="BE120" s="405"/>
    </row>
    <row r="121" spans="1:57" ht="32.25" thickBot="1" x14ac:dyDescent="0.3">
      <c r="A121" s="1343"/>
      <c r="B121" s="1577"/>
      <c r="C121" s="1578"/>
      <c r="D121" s="1657" t="s">
        <v>491</v>
      </c>
      <c r="E121" s="1302"/>
      <c r="F121" s="1305"/>
      <c r="G121" s="851">
        <f t="shared" si="31"/>
        <v>0</v>
      </c>
      <c r="H121" s="160">
        <f t="shared" si="54"/>
        <v>0</v>
      </c>
      <c r="I121" s="92"/>
      <c r="J121" s="92"/>
      <c r="K121" s="92"/>
      <c r="L121" s="101"/>
      <c r="M121" s="857">
        <f t="shared" si="52"/>
        <v>0</v>
      </c>
      <c r="N121" s="1036"/>
      <c r="O121" s="1036"/>
      <c r="P121" s="1036"/>
      <c r="Q121" s="1036"/>
      <c r="R121" s="1037"/>
      <c r="S121" s="1038"/>
      <c r="T121" s="1039"/>
      <c r="U121" s="1039"/>
      <c r="V121" s="1039"/>
      <c r="W121" s="1039"/>
      <c r="X121" s="1040"/>
      <c r="Y121" s="1053"/>
      <c r="Z121" s="1054"/>
      <c r="AA121" s="1042"/>
      <c r="AB121" s="1055"/>
      <c r="AC121" s="1055"/>
      <c r="AD121" s="1055"/>
      <c r="AE121" s="1055"/>
      <c r="AF121" s="1043"/>
      <c r="AG121" s="1042"/>
      <c r="AH121" s="1043"/>
      <c r="AI121" s="100"/>
      <c r="AJ121" s="170">
        <f>SUM(AQ121:AU121)</f>
        <v>0</v>
      </c>
      <c r="AK121" s="345" t="s">
        <v>97</v>
      </c>
      <c r="AL121" s="97" t="s">
        <v>97</v>
      </c>
      <c r="AM121" s="98" t="s">
        <v>97</v>
      </c>
      <c r="AN121" s="99" t="s">
        <v>97</v>
      </c>
      <c r="AO121" s="97" t="s">
        <v>98</v>
      </c>
      <c r="AP121" s="98" t="s">
        <v>98</v>
      </c>
      <c r="AQ121" s="100"/>
      <c r="AR121" s="92"/>
      <c r="AS121" s="92"/>
      <c r="AT121" s="92"/>
      <c r="AU121" s="101"/>
      <c r="AV121" s="165">
        <f t="shared" si="53"/>
        <v>0</v>
      </c>
      <c r="AW121" s="128"/>
      <c r="AX121" s="128"/>
      <c r="AY121" s="128"/>
      <c r="AZ121" s="128"/>
      <c r="BA121" s="128"/>
      <c r="BB121" s="128"/>
      <c r="BC121" s="128"/>
      <c r="BD121" s="128"/>
      <c r="BE121" s="129"/>
    </row>
    <row r="122" spans="1:57" ht="31.5" x14ac:dyDescent="0.25">
      <c r="A122" s="1343"/>
      <c r="B122" s="1565" t="s">
        <v>685</v>
      </c>
      <c r="C122" s="1575" t="s">
        <v>686</v>
      </c>
      <c r="D122" s="709" t="s">
        <v>485</v>
      </c>
      <c r="E122" s="1300"/>
      <c r="F122" s="1303">
        <f t="shared" ref="F122" si="55">E122-SUM(M122:M126)</f>
        <v>-8</v>
      </c>
      <c r="G122" s="852">
        <f t="shared" si="31"/>
        <v>0</v>
      </c>
      <c r="H122" s="147">
        <f>SUM(I122:L122)</f>
        <v>0</v>
      </c>
      <c r="I122" s="72"/>
      <c r="J122" s="72"/>
      <c r="K122" s="72"/>
      <c r="L122" s="75"/>
      <c r="M122" s="199">
        <f>IF(AND(SUM(N122:R122)=SUM(Y122:Z122),SUM(S122:X122)=SUM(Y122:Z122)),SUM(N122:R122),"ПЕРЕВІРТЕ ПРАВИЛЬНІСТЬ ДАНИХ")</f>
        <v>0</v>
      </c>
      <c r="N122" s="1020"/>
      <c r="O122" s="1020"/>
      <c r="P122" s="1020"/>
      <c r="Q122" s="1020"/>
      <c r="R122" s="1021"/>
      <c r="S122" s="1022"/>
      <c r="T122" s="1020"/>
      <c r="U122" s="1020"/>
      <c r="V122" s="1023"/>
      <c r="W122" s="1020"/>
      <c r="X122" s="1024"/>
      <c r="Y122" s="1022"/>
      <c r="Z122" s="1024"/>
      <c r="AA122" s="1045"/>
      <c r="AB122" s="835"/>
      <c r="AC122" s="835"/>
      <c r="AD122" s="835"/>
      <c r="AE122" s="835"/>
      <c r="AF122" s="836"/>
      <c r="AG122" s="1045"/>
      <c r="AH122" s="1046"/>
      <c r="AI122" s="74"/>
      <c r="AJ122" s="151">
        <f>SUM(AN122:AP122)</f>
        <v>0</v>
      </c>
      <c r="AK122" s="76" t="s">
        <v>97</v>
      </c>
      <c r="AL122" s="77" t="s">
        <v>97</v>
      </c>
      <c r="AM122" s="78" t="s">
        <v>97</v>
      </c>
      <c r="AN122" s="74"/>
      <c r="AO122" s="72"/>
      <c r="AP122" s="73"/>
      <c r="AQ122" s="79" t="s">
        <v>97</v>
      </c>
      <c r="AR122" s="77" t="s">
        <v>97</v>
      </c>
      <c r="AS122" s="77" t="s">
        <v>97</v>
      </c>
      <c r="AT122" s="77" t="s">
        <v>97</v>
      </c>
      <c r="AU122" s="80" t="s">
        <v>97</v>
      </c>
      <c r="AV122" s="152">
        <f>SUM(AW122:BE122)</f>
        <v>0</v>
      </c>
      <c r="AW122" s="120"/>
      <c r="AX122" s="120"/>
      <c r="AY122" s="120"/>
      <c r="AZ122" s="120"/>
      <c r="BA122" s="120"/>
      <c r="BB122" s="120"/>
      <c r="BC122" s="120"/>
      <c r="BD122" s="120"/>
      <c r="BE122" s="121"/>
    </row>
    <row r="123" spans="1:57" ht="47.25" x14ac:dyDescent="0.25">
      <c r="A123" s="1343"/>
      <c r="B123" s="1567"/>
      <c r="C123" s="1576"/>
      <c r="D123" s="710" t="s">
        <v>490</v>
      </c>
      <c r="E123" s="1301"/>
      <c r="F123" s="1304"/>
      <c r="G123" s="850">
        <f t="shared" si="31"/>
        <v>0</v>
      </c>
      <c r="H123" s="402">
        <f>SUM(I123:L123)</f>
        <v>0</v>
      </c>
      <c r="I123" s="319"/>
      <c r="J123" s="319"/>
      <c r="K123" s="319"/>
      <c r="L123" s="338"/>
      <c r="M123" s="750">
        <f t="shared" ref="M123:M126" si="56">IF(AND(SUM(N123:R123)=SUM(Y123:Z123),SUM(S123:X123)=SUM(Y123:Z123)),SUM(N123:R123),"ПЕРЕВІРТЕ ПРАВИЛЬНІСТЬ ДАНИХ")</f>
        <v>0</v>
      </c>
      <c r="N123" s="1030"/>
      <c r="O123" s="1030"/>
      <c r="P123" s="1030"/>
      <c r="Q123" s="1030"/>
      <c r="R123" s="1031"/>
      <c r="S123" s="1032"/>
      <c r="T123" s="1033"/>
      <c r="U123" s="1033"/>
      <c r="V123" s="1030"/>
      <c r="W123" s="1030"/>
      <c r="X123" s="1034"/>
      <c r="Y123" s="1047"/>
      <c r="Z123" s="1026"/>
      <c r="AA123" s="1027"/>
      <c r="AB123" s="1028"/>
      <c r="AC123" s="1028"/>
      <c r="AD123" s="1028"/>
      <c r="AE123" s="1028"/>
      <c r="AF123" s="1029"/>
      <c r="AG123" s="1019"/>
      <c r="AH123" s="1048"/>
      <c r="AI123" s="325"/>
      <c r="AJ123" s="390">
        <f>SUM(AN123:AP123)</f>
        <v>0</v>
      </c>
      <c r="AK123" s="327" t="s">
        <v>98</v>
      </c>
      <c r="AL123" s="328" t="s">
        <v>98</v>
      </c>
      <c r="AM123" s="329" t="s">
        <v>98</v>
      </c>
      <c r="AN123" s="330"/>
      <c r="AO123" s="328"/>
      <c r="AP123" s="329"/>
      <c r="AQ123" s="330" t="s">
        <v>97</v>
      </c>
      <c r="AR123" s="328" t="s">
        <v>97</v>
      </c>
      <c r="AS123" s="328" t="s">
        <v>97</v>
      </c>
      <c r="AT123" s="328" t="s">
        <v>97</v>
      </c>
      <c r="AU123" s="331" t="s">
        <v>97</v>
      </c>
      <c r="AV123" s="391">
        <f t="shared" ref="AV123:AV126" si="57">SUM(AW123:BE123)</f>
        <v>0</v>
      </c>
      <c r="AW123" s="404"/>
      <c r="AX123" s="404"/>
      <c r="AY123" s="404"/>
      <c r="AZ123" s="404"/>
      <c r="BA123" s="404"/>
      <c r="BB123" s="404"/>
      <c r="BC123" s="404"/>
      <c r="BD123" s="404"/>
      <c r="BE123" s="405"/>
    </row>
    <row r="124" spans="1:57" ht="31.5" x14ac:dyDescent="0.25">
      <c r="A124" s="1343"/>
      <c r="B124" s="1567"/>
      <c r="C124" s="1576"/>
      <c r="D124" s="710" t="s">
        <v>486</v>
      </c>
      <c r="E124" s="1301"/>
      <c r="F124" s="1304"/>
      <c r="G124" s="850">
        <f t="shared" si="31"/>
        <v>0</v>
      </c>
      <c r="H124" s="402">
        <f t="shared" ref="H124:H126" si="58">SUM(I124:L124)</f>
        <v>0</v>
      </c>
      <c r="I124" s="319"/>
      <c r="J124" s="319"/>
      <c r="K124" s="319"/>
      <c r="L124" s="338"/>
      <c r="M124" s="750">
        <f t="shared" si="56"/>
        <v>0</v>
      </c>
      <c r="N124" s="1030"/>
      <c r="O124" s="1030"/>
      <c r="P124" s="1035"/>
      <c r="Q124" s="392"/>
      <c r="R124" s="1031"/>
      <c r="S124" s="1032"/>
      <c r="T124" s="1030"/>
      <c r="U124" s="1030"/>
      <c r="V124" s="1030"/>
      <c r="W124" s="1030"/>
      <c r="X124" s="1034"/>
      <c r="Y124" s="1047"/>
      <c r="Z124" s="1026"/>
      <c r="AA124" s="1027"/>
      <c r="AB124" s="1028"/>
      <c r="AC124" s="1028"/>
      <c r="AD124" s="1028"/>
      <c r="AE124" s="1028"/>
      <c r="AF124" s="1029"/>
      <c r="AG124" s="1019"/>
      <c r="AH124" s="1048"/>
      <c r="AI124" s="325"/>
      <c r="AJ124" s="390">
        <f>SUM(AK124:AM124)</f>
        <v>0</v>
      </c>
      <c r="AK124" s="327"/>
      <c r="AL124" s="328"/>
      <c r="AM124" s="329"/>
      <c r="AN124" s="330" t="s">
        <v>97</v>
      </c>
      <c r="AO124" s="328" t="s">
        <v>97</v>
      </c>
      <c r="AP124" s="329" t="s">
        <v>97</v>
      </c>
      <c r="AQ124" s="330" t="s">
        <v>97</v>
      </c>
      <c r="AR124" s="328" t="s">
        <v>97</v>
      </c>
      <c r="AS124" s="328" t="s">
        <v>97</v>
      </c>
      <c r="AT124" s="328" t="s">
        <v>97</v>
      </c>
      <c r="AU124" s="331" t="s">
        <v>97</v>
      </c>
      <c r="AV124" s="391">
        <f t="shared" si="57"/>
        <v>0</v>
      </c>
      <c r="AW124" s="404"/>
      <c r="AX124" s="404"/>
      <c r="AY124" s="404"/>
      <c r="AZ124" s="404"/>
      <c r="BA124" s="404"/>
      <c r="BB124" s="404"/>
      <c r="BC124" s="404"/>
      <c r="BD124" s="404"/>
      <c r="BE124" s="405"/>
    </row>
    <row r="125" spans="1:57" ht="31.5" x14ac:dyDescent="0.25">
      <c r="A125" s="1343"/>
      <c r="B125" s="1567"/>
      <c r="C125" s="1576"/>
      <c r="D125" s="710" t="s">
        <v>15</v>
      </c>
      <c r="E125" s="1301"/>
      <c r="F125" s="1304"/>
      <c r="G125" s="850">
        <f t="shared" si="31"/>
        <v>8</v>
      </c>
      <c r="H125" s="402">
        <f t="shared" si="58"/>
        <v>0</v>
      </c>
      <c r="I125" s="319">
        <v>0</v>
      </c>
      <c r="J125" s="319">
        <v>0</v>
      </c>
      <c r="K125" s="319">
        <v>0</v>
      </c>
      <c r="L125" s="338">
        <v>0</v>
      </c>
      <c r="M125" s="750">
        <v>8</v>
      </c>
      <c r="N125" s="1030">
        <v>0</v>
      </c>
      <c r="O125" s="1030">
        <v>0</v>
      </c>
      <c r="P125" s="1030">
        <v>0</v>
      </c>
      <c r="Q125" s="1030">
        <v>0</v>
      </c>
      <c r="R125" s="1031">
        <v>8</v>
      </c>
      <c r="S125" s="1032">
        <v>0</v>
      </c>
      <c r="T125" s="1030">
        <v>0</v>
      </c>
      <c r="U125" s="1030">
        <v>0</v>
      </c>
      <c r="V125" s="1030">
        <v>8</v>
      </c>
      <c r="W125" s="1030">
        <v>0</v>
      </c>
      <c r="X125" s="1034">
        <v>0</v>
      </c>
      <c r="Y125" s="1047">
        <v>8</v>
      </c>
      <c r="Z125" s="1026">
        <v>0</v>
      </c>
      <c r="AA125" s="1027">
        <v>0</v>
      </c>
      <c r="AB125" s="1028">
        <v>4</v>
      </c>
      <c r="AC125" s="1028">
        <v>4</v>
      </c>
      <c r="AD125" s="1028">
        <v>0</v>
      </c>
      <c r="AE125" s="1028">
        <v>4</v>
      </c>
      <c r="AF125" s="1029">
        <v>1</v>
      </c>
      <c r="AG125" s="1019">
        <v>44</v>
      </c>
      <c r="AH125" s="1048">
        <v>26.8</v>
      </c>
      <c r="AI125" s="325">
        <v>77.5</v>
      </c>
      <c r="AJ125" s="390">
        <f>SUM(AQ125:AU125)</f>
        <v>8</v>
      </c>
      <c r="AK125" s="327" t="s">
        <v>98</v>
      </c>
      <c r="AL125" s="328" t="s">
        <v>98</v>
      </c>
      <c r="AM125" s="329" t="s">
        <v>98</v>
      </c>
      <c r="AN125" s="330" t="s">
        <v>97</v>
      </c>
      <c r="AO125" s="328" t="s">
        <v>97</v>
      </c>
      <c r="AP125" s="329" t="s">
        <v>97</v>
      </c>
      <c r="AQ125" s="330">
        <v>2</v>
      </c>
      <c r="AR125" s="328">
        <v>3</v>
      </c>
      <c r="AS125" s="328">
        <v>2</v>
      </c>
      <c r="AT125" s="328">
        <v>1</v>
      </c>
      <c r="AU125" s="331">
        <v>0</v>
      </c>
      <c r="AV125" s="391">
        <f t="shared" si="57"/>
        <v>0</v>
      </c>
      <c r="AW125" s="404"/>
      <c r="AX125" s="404"/>
      <c r="AY125" s="404"/>
      <c r="AZ125" s="404"/>
      <c r="BA125" s="404"/>
      <c r="BB125" s="404"/>
      <c r="BC125" s="404"/>
      <c r="BD125" s="404"/>
      <c r="BE125" s="405"/>
    </row>
    <row r="126" spans="1:57" ht="32.25" thickBot="1" x14ac:dyDescent="0.3">
      <c r="A126" s="1343"/>
      <c r="B126" s="1577"/>
      <c r="C126" s="1578"/>
      <c r="D126" s="1657" t="s">
        <v>491</v>
      </c>
      <c r="E126" s="1302"/>
      <c r="F126" s="1305"/>
      <c r="G126" s="851">
        <f t="shared" si="31"/>
        <v>0</v>
      </c>
      <c r="H126" s="160">
        <f t="shared" si="58"/>
        <v>0</v>
      </c>
      <c r="I126" s="92"/>
      <c r="J126" s="92"/>
      <c r="K126" s="92"/>
      <c r="L126" s="101"/>
      <c r="M126" s="857">
        <f t="shared" si="56"/>
        <v>0</v>
      </c>
      <c r="N126" s="1036"/>
      <c r="O126" s="1036"/>
      <c r="P126" s="1036"/>
      <c r="Q126" s="1036"/>
      <c r="R126" s="1037"/>
      <c r="S126" s="1038"/>
      <c r="T126" s="1039"/>
      <c r="U126" s="1039"/>
      <c r="V126" s="1039"/>
      <c r="W126" s="1039"/>
      <c r="X126" s="1040"/>
      <c r="Y126" s="1038"/>
      <c r="Z126" s="1040"/>
      <c r="AA126" s="1049"/>
      <c r="AB126" s="839"/>
      <c r="AC126" s="839"/>
      <c r="AD126" s="839"/>
      <c r="AE126" s="839"/>
      <c r="AF126" s="840"/>
      <c r="AG126" s="1049"/>
      <c r="AH126" s="1050"/>
      <c r="AI126" s="100"/>
      <c r="AJ126" s="170">
        <f>SUM(AQ126:AU126)</f>
        <v>0</v>
      </c>
      <c r="AK126" s="345" t="s">
        <v>97</v>
      </c>
      <c r="AL126" s="97" t="s">
        <v>97</v>
      </c>
      <c r="AM126" s="98" t="s">
        <v>97</v>
      </c>
      <c r="AN126" s="99" t="s">
        <v>97</v>
      </c>
      <c r="AO126" s="97" t="s">
        <v>98</v>
      </c>
      <c r="AP126" s="98" t="s">
        <v>98</v>
      </c>
      <c r="AQ126" s="100"/>
      <c r="AR126" s="92"/>
      <c r="AS126" s="92"/>
      <c r="AT126" s="92"/>
      <c r="AU126" s="101"/>
      <c r="AV126" s="165">
        <f t="shared" si="57"/>
        <v>0</v>
      </c>
      <c r="AW126" s="128"/>
      <c r="AX126" s="128"/>
      <c r="AY126" s="128"/>
      <c r="AZ126" s="128"/>
      <c r="BA126" s="128"/>
      <c r="BB126" s="128"/>
      <c r="BC126" s="128"/>
      <c r="BD126" s="128"/>
      <c r="BE126" s="129"/>
    </row>
    <row r="127" spans="1:57" ht="31.9" customHeight="1" x14ac:dyDescent="0.25">
      <c r="A127" s="1343"/>
      <c r="B127" s="1565" t="s">
        <v>522</v>
      </c>
      <c r="C127" s="1575" t="s">
        <v>516</v>
      </c>
      <c r="D127" s="709" t="s">
        <v>485</v>
      </c>
      <c r="E127" s="1300">
        <v>20</v>
      </c>
      <c r="F127" s="1303">
        <f t="shared" ref="F127" si="59">E127-SUM(M127:M131)</f>
        <v>6</v>
      </c>
      <c r="G127" s="852">
        <f t="shared" si="31"/>
        <v>0</v>
      </c>
      <c r="H127" s="147">
        <f>SUM(I127:L127)</f>
        <v>0</v>
      </c>
      <c r="I127" s="72"/>
      <c r="J127" s="72"/>
      <c r="K127" s="72"/>
      <c r="L127" s="75"/>
      <c r="M127" s="199">
        <f>IF(AND(SUM(N127:R127)=SUM(Y127:Z127),SUM(S127:X127)=SUM(Y127:Z127)),SUM(N127:R127),"ПЕРЕВІРТЕ ПРАВИЛЬНІСТЬ ДАНИХ")</f>
        <v>0</v>
      </c>
      <c r="N127" s="1020"/>
      <c r="O127" s="1020"/>
      <c r="P127" s="1020"/>
      <c r="Q127" s="1020"/>
      <c r="R127" s="1021"/>
      <c r="S127" s="1022"/>
      <c r="T127" s="1020"/>
      <c r="U127" s="1020"/>
      <c r="V127" s="1023"/>
      <c r="W127" s="1020"/>
      <c r="X127" s="1024"/>
      <c r="Y127" s="1025"/>
      <c r="Z127" s="1026"/>
      <c r="AA127" s="1027"/>
      <c r="AB127" s="1028"/>
      <c r="AC127" s="1028"/>
      <c r="AD127" s="1028"/>
      <c r="AE127" s="1028"/>
      <c r="AF127" s="1029"/>
      <c r="AG127" s="1027"/>
      <c r="AH127" s="1029"/>
      <c r="AI127" s="74"/>
      <c r="AJ127" s="151">
        <f>SUM(AN127:AP127)</f>
        <v>0</v>
      </c>
      <c r="AK127" s="76" t="s">
        <v>97</v>
      </c>
      <c r="AL127" s="77" t="s">
        <v>97</v>
      </c>
      <c r="AM127" s="78" t="s">
        <v>97</v>
      </c>
      <c r="AN127" s="74"/>
      <c r="AO127" s="72"/>
      <c r="AP127" s="73"/>
      <c r="AQ127" s="79" t="s">
        <v>97</v>
      </c>
      <c r="AR127" s="77" t="s">
        <v>97</v>
      </c>
      <c r="AS127" s="77" t="s">
        <v>97</v>
      </c>
      <c r="AT127" s="77" t="s">
        <v>97</v>
      </c>
      <c r="AU127" s="80" t="s">
        <v>97</v>
      </c>
      <c r="AV127" s="152">
        <f>SUM(AW127:BE127)</f>
        <v>0</v>
      </c>
      <c r="AW127" s="120"/>
      <c r="AX127" s="120"/>
      <c r="AY127" s="120"/>
      <c r="AZ127" s="120"/>
      <c r="BA127" s="120"/>
      <c r="BB127" s="120"/>
      <c r="BC127" s="120"/>
      <c r="BD127" s="120"/>
      <c r="BE127" s="121"/>
    </row>
    <row r="128" spans="1:57" ht="47.25" x14ac:dyDescent="0.25">
      <c r="A128" s="1343"/>
      <c r="B128" s="1567"/>
      <c r="C128" s="1576"/>
      <c r="D128" s="710" t="s">
        <v>490</v>
      </c>
      <c r="E128" s="1301"/>
      <c r="F128" s="1304"/>
      <c r="G128" s="850">
        <f t="shared" si="31"/>
        <v>0</v>
      </c>
      <c r="H128" s="402">
        <f>SUM(I128:L128)</f>
        <v>0</v>
      </c>
      <c r="I128" s="319"/>
      <c r="J128" s="319"/>
      <c r="K128" s="319"/>
      <c r="L128" s="338"/>
      <c r="M128" s="750">
        <f t="shared" ref="M128:M131" si="60">IF(AND(SUM(N128:R128)=SUM(Y128:Z128),SUM(S128:X128)=SUM(Y128:Z128)),SUM(N128:R128),"ПЕРЕВІРТЕ ПРАВИЛЬНІСТЬ ДАНИХ")</f>
        <v>0</v>
      </c>
      <c r="N128" s="1030"/>
      <c r="O128" s="1030"/>
      <c r="P128" s="1030"/>
      <c r="Q128" s="1030"/>
      <c r="R128" s="1031"/>
      <c r="S128" s="1032"/>
      <c r="T128" s="1033"/>
      <c r="U128" s="1033"/>
      <c r="V128" s="1030"/>
      <c r="W128" s="1030"/>
      <c r="X128" s="1034"/>
      <c r="Y128" s="1025"/>
      <c r="Z128" s="1026"/>
      <c r="AA128" s="1027"/>
      <c r="AB128" s="1028"/>
      <c r="AC128" s="1028"/>
      <c r="AD128" s="1028"/>
      <c r="AE128" s="1028"/>
      <c r="AF128" s="1029"/>
      <c r="AG128" s="1019"/>
      <c r="AH128" s="838"/>
      <c r="AI128" s="325"/>
      <c r="AJ128" s="390">
        <f>SUM(AN128:AP128)</f>
        <v>0</v>
      </c>
      <c r="AK128" s="327" t="s">
        <v>98</v>
      </c>
      <c r="AL128" s="328" t="s">
        <v>98</v>
      </c>
      <c r="AM128" s="329" t="s">
        <v>98</v>
      </c>
      <c r="AN128" s="330"/>
      <c r="AO128" s="328"/>
      <c r="AP128" s="329"/>
      <c r="AQ128" s="330" t="s">
        <v>97</v>
      </c>
      <c r="AR128" s="328" t="s">
        <v>97</v>
      </c>
      <c r="AS128" s="328" t="s">
        <v>97</v>
      </c>
      <c r="AT128" s="328" t="s">
        <v>97</v>
      </c>
      <c r="AU128" s="331" t="s">
        <v>97</v>
      </c>
      <c r="AV128" s="391">
        <f t="shared" ref="AV128:AV131" si="61">SUM(AW128:BE128)</f>
        <v>0</v>
      </c>
      <c r="AW128" s="404"/>
      <c r="AX128" s="404"/>
      <c r="AY128" s="404"/>
      <c r="AZ128" s="404"/>
      <c r="BA128" s="404"/>
      <c r="BB128" s="404"/>
      <c r="BC128" s="404"/>
      <c r="BD128" s="404"/>
      <c r="BE128" s="405"/>
    </row>
    <row r="129" spans="1:57" ht="31.5" x14ac:dyDescent="0.25">
      <c r="A129" s="1343"/>
      <c r="B129" s="1567"/>
      <c r="C129" s="1576"/>
      <c r="D129" s="710" t="s">
        <v>486</v>
      </c>
      <c r="E129" s="1301"/>
      <c r="F129" s="1304"/>
      <c r="G129" s="850">
        <f t="shared" si="31"/>
        <v>0</v>
      </c>
      <c r="H129" s="402">
        <f t="shared" ref="H129:H131" si="62">SUM(I129:L129)</f>
        <v>0</v>
      </c>
      <c r="I129" s="319">
        <v>0</v>
      </c>
      <c r="J129" s="319">
        <v>0</v>
      </c>
      <c r="K129" s="319">
        <v>0</v>
      </c>
      <c r="L129" s="338"/>
      <c r="M129" s="750">
        <f t="shared" si="60"/>
        <v>0</v>
      </c>
      <c r="N129" s="1030"/>
      <c r="O129" s="1030"/>
      <c r="P129" s="1035"/>
      <c r="Q129" s="392"/>
      <c r="R129" s="1031"/>
      <c r="S129" s="1032"/>
      <c r="T129" s="1030"/>
      <c r="U129" s="1030"/>
      <c r="V129" s="1030"/>
      <c r="W129" s="1030"/>
      <c r="X129" s="1034"/>
      <c r="Y129" s="1025"/>
      <c r="Z129" s="1026"/>
      <c r="AA129" s="1027"/>
      <c r="AB129" s="1028"/>
      <c r="AC129" s="1028"/>
      <c r="AD129" s="1028"/>
      <c r="AE129" s="1028"/>
      <c r="AF129" s="1029"/>
      <c r="AG129" s="1019"/>
      <c r="AH129" s="838"/>
      <c r="AI129" s="325"/>
      <c r="AJ129" s="390">
        <f>SUM(AK129:AM129)</f>
        <v>0</v>
      </c>
      <c r="AK129" s="327"/>
      <c r="AL129" s="328"/>
      <c r="AM129" s="329"/>
      <c r="AN129" s="330" t="s">
        <v>97</v>
      </c>
      <c r="AO129" s="328" t="s">
        <v>97</v>
      </c>
      <c r="AP129" s="329" t="s">
        <v>97</v>
      </c>
      <c r="AQ129" s="330" t="s">
        <v>97</v>
      </c>
      <c r="AR129" s="328" t="s">
        <v>97</v>
      </c>
      <c r="AS129" s="328" t="s">
        <v>97</v>
      </c>
      <c r="AT129" s="328" t="s">
        <v>97</v>
      </c>
      <c r="AU129" s="331" t="s">
        <v>97</v>
      </c>
      <c r="AV129" s="391">
        <f t="shared" si="61"/>
        <v>0</v>
      </c>
      <c r="AW129" s="404"/>
      <c r="AX129" s="404"/>
      <c r="AY129" s="404"/>
      <c r="AZ129" s="404"/>
      <c r="BA129" s="404"/>
      <c r="BB129" s="404"/>
      <c r="BC129" s="404"/>
      <c r="BD129" s="404"/>
      <c r="BE129" s="405"/>
    </row>
    <row r="130" spans="1:57" ht="31.5" x14ac:dyDescent="0.25">
      <c r="A130" s="1343"/>
      <c r="B130" s="1567"/>
      <c r="C130" s="1576"/>
      <c r="D130" s="710" t="s">
        <v>15</v>
      </c>
      <c r="E130" s="1301"/>
      <c r="F130" s="1304"/>
      <c r="G130" s="850">
        <f t="shared" si="31"/>
        <v>14</v>
      </c>
      <c r="H130" s="402">
        <f t="shared" si="62"/>
        <v>0</v>
      </c>
      <c r="I130" s="319">
        <v>0</v>
      </c>
      <c r="J130" s="319">
        <v>0</v>
      </c>
      <c r="K130" s="319">
        <v>0</v>
      </c>
      <c r="L130" s="338">
        <v>0</v>
      </c>
      <c r="M130" s="750">
        <f t="shared" si="60"/>
        <v>14</v>
      </c>
      <c r="N130" s="1030">
        <v>14</v>
      </c>
      <c r="O130" s="1030">
        <v>0</v>
      </c>
      <c r="P130" s="1030">
        <v>0</v>
      </c>
      <c r="Q130" s="1030">
        <v>0</v>
      </c>
      <c r="R130" s="1031">
        <v>0</v>
      </c>
      <c r="S130" s="1032">
        <v>0</v>
      </c>
      <c r="T130" s="1030">
        <v>0</v>
      </c>
      <c r="U130" s="1030">
        <v>0</v>
      </c>
      <c r="V130" s="1030">
        <v>14</v>
      </c>
      <c r="W130" s="1030">
        <v>0</v>
      </c>
      <c r="X130" s="1034">
        <v>0</v>
      </c>
      <c r="Y130" s="1025">
        <v>10</v>
      </c>
      <c r="Z130" s="1026">
        <v>4</v>
      </c>
      <c r="AA130" s="1027">
        <v>0</v>
      </c>
      <c r="AB130" s="1028">
        <v>10</v>
      </c>
      <c r="AC130" s="1028">
        <v>10</v>
      </c>
      <c r="AD130" s="1028">
        <v>5</v>
      </c>
      <c r="AE130" s="1028">
        <v>7</v>
      </c>
      <c r="AF130" s="1029">
        <v>0</v>
      </c>
      <c r="AG130" s="1019">
        <v>40.200000000000003</v>
      </c>
      <c r="AH130" s="838">
        <v>20.100000000000001</v>
      </c>
      <c r="AI130" s="325">
        <v>86.4</v>
      </c>
      <c r="AJ130" s="390">
        <f>SUM(AQ130:AU130)</f>
        <v>14</v>
      </c>
      <c r="AK130" s="327" t="s">
        <v>98</v>
      </c>
      <c r="AL130" s="328" t="s">
        <v>98</v>
      </c>
      <c r="AM130" s="329" t="s">
        <v>98</v>
      </c>
      <c r="AN130" s="330" t="s">
        <v>97</v>
      </c>
      <c r="AO130" s="328" t="s">
        <v>97</v>
      </c>
      <c r="AP130" s="329" t="s">
        <v>97</v>
      </c>
      <c r="AQ130" s="330">
        <v>2</v>
      </c>
      <c r="AR130" s="328">
        <v>5</v>
      </c>
      <c r="AS130" s="328">
        <v>4</v>
      </c>
      <c r="AT130" s="328">
        <v>3</v>
      </c>
      <c r="AU130" s="331">
        <v>0</v>
      </c>
      <c r="AV130" s="391">
        <f t="shared" si="61"/>
        <v>0</v>
      </c>
      <c r="AW130" s="404">
        <v>0</v>
      </c>
      <c r="AX130" s="404">
        <v>0</v>
      </c>
      <c r="AY130" s="404">
        <v>0</v>
      </c>
      <c r="AZ130" s="404">
        <v>0</v>
      </c>
      <c r="BA130" s="404">
        <v>0</v>
      </c>
      <c r="BB130" s="404">
        <v>0</v>
      </c>
      <c r="BC130" s="404">
        <v>0</v>
      </c>
      <c r="BD130" s="404">
        <v>0</v>
      </c>
      <c r="BE130" s="405">
        <v>0</v>
      </c>
    </row>
    <row r="131" spans="1:57" ht="32.25" thickBot="1" x14ac:dyDescent="0.3">
      <c r="A131" s="1343"/>
      <c r="B131" s="1577"/>
      <c r="C131" s="1578"/>
      <c r="D131" s="1657" t="s">
        <v>491</v>
      </c>
      <c r="E131" s="1302"/>
      <c r="F131" s="1305"/>
      <c r="G131" s="851">
        <f t="shared" si="31"/>
        <v>0</v>
      </c>
      <c r="H131" s="160">
        <f t="shared" si="62"/>
        <v>0</v>
      </c>
      <c r="I131" s="92"/>
      <c r="J131" s="92"/>
      <c r="K131" s="92"/>
      <c r="L131" s="101"/>
      <c r="M131" s="857">
        <f t="shared" si="60"/>
        <v>0</v>
      </c>
      <c r="N131" s="1036"/>
      <c r="O131" s="1036"/>
      <c r="P131" s="1036"/>
      <c r="Q131" s="1036"/>
      <c r="R131" s="1037"/>
      <c r="S131" s="1038"/>
      <c r="T131" s="1039"/>
      <c r="U131" s="1039"/>
      <c r="V131" s="1039"/>
      <c r="W131" s="1039"/>
      <c r="X131" s="1040"/>
      <c r="Y131" s="1041"/>
      <c r="Z131" s="1034"/>
      <c r="AA131" s="1019"/>
      <c r="AB131" s="837"/>
      <c r="AC131" s="837"/>
      <c r="AD131" s="837"/>
      <c r="AE131" s="837"/>
      <c r="AF131" s="838"/>
      <c r="AG131" s="1042"/>
      <c r="AH131" s="1043"/>
      <c r="AI131" s="100"/>
      <c r="AJ131" s="170">
        <f>SUM(AQ131:AU131)</f>
        <v>0</v>
      </c>
      <c r="AK131" s="345" t="s">
        <v>97</v>
      </c>
      <c r="AL131" s="97" t="s">
        <v>97</v>
      </c>
      <c r="AM131" s="98" t="s">
        <v>97</v>
      </c>
      <c r="AN131" s="99" t="s">
        <v>97</v>
      </c>
      <c r="AO131" s="97" t="s">
        <v>98</v>
      </c>
      <c r="AP131" s="98" t="s">
        <v>98</v>
      </c>
      <c r="AQ131" s="100"/>
      <c r="AR131" s="92"/>
      <c r="AS131" s="92"/>
      <c r="AT131" s="92"/>
      <c r="AU131" s="101"/>
      <c r="AV131" s="165">
        <f t="shared" si="61"/>
        <v>0</v>
      </c>
      <c r="AW131" s="128"/>
      <c r="AX131" s="128"/>
      <c r="AY131" s="128"/>
      <c r="AZ131" s="128"/>
      <c r="BA131" s="128"/>
      <c r="BB131" s="128"/>
      <c r="BC131" s="128"/>
      <c r="BD131" s="128"/>
      <c r="BE131" s="129"/>
    </row>
    <row r="132" spans="1:57" ht="31.15" customHeight="1" thickBot="1" x14ac:dyDescent="0.3">
      <c r="A132" s="1343"/>
      <c r="B132" s="1565" t="s">
        <v>789</v>
      </c>
      <c r="C132" s="1582" t="s">
        <v>357</v>
      </c>
      <c r="D132" s="709" t="s">
        <v>485</v>
      </c>
      <c r="E132" s="1300"/>
      <c r="F132" s="1303">
        <f t="shared" ref="F132" si="63">E132-SUM(M132:M136)</f>
        <v>-2</v>
      </c>
      <c r="G132" s="852">
        <f t="shared" si="31"/>
        <v>0</v>
      </c>
      <c r="H132" s="147">
        <f t="shared" ref="H132:H141" si="64">SUM(I132:L132)</f>
        <v>0</v>
      </c>
      <c r="I132" s="72"/>
      <c r="J132" s="72"/>
      <c r="K132" s="72"/>
      <c r="L132" s="75"/>
      <c r="M132" s="199">
        <f t="shared" si="42"/>
        <v>0</v>
      </c>
      <c r="N132" s="1020"/>
      <c r="O132" s="1020"/>
      <c r="P132" s="1020"/>
      <c r="Q132" s="1020"/>
      <c r="R132" s="1024"/>
      <c r="S132" s="1051"/>
      <c r="T132" s="1051"/>
      <c r="U132" s="1051"/>
      <c r="V132" s="1020"/>
      <c r="W132" s="1020"/>
      <c r="X132" s="1024"/>
      <c r="Y132" s="1022"/>
      <c r="Z132" s="1024"/>
      <c r="AA132" s="1045"/>
      <c r="AB132" s="835"/>
      <c r="AC132" s="835"/>
      <c r="AD132" s="835"/>
      <c r="AE132" s="835"/>
      <c r="AF132" s="836"/>
      <c r="AG132" s="1045"/>
      <c r="AH132" s="1046"/>
      <c r="AI132" s="143"/>
      <c r="AJ132" s="151">
        <f>SUM(AN132:AP132)</f>
        <v>0</v>
      </c>
      <c r="AK132" s="76" t="s">
        <v>97</v>
      </c>
      <c r="AL132" s="77" t="s">
        <v>97</v>
      </c>
      <c r="AM132" s="78" t="s">
        <v>97</v>
      </c>
      <c r="AN132" s="74"/>
      <c r="AO132" s="72"/>
      <c r="AP132" s="73"/>
      <c r="AQ132" s="79" t="s">
        <v>97</v>
      </c>
      <c r="AR132" s="77" t="s">
        <v>97</v>
      </c>
      <c r="AS132" s="77" t="s">
        <v>97</v>
      </c>
      <c r="AT132" s="77" t="s">
        <v>97</v>
      </c>
      <c r="AU132" s="78" t="s">
        <v>97</v>
      </c>
      <c r="AV132" s="152">
        <f t="shared" ref="AV132:AV141" si="65">SUM(AW132:BE132)</f>
        <v>0</v>
      </c>
      <c r="AW132" s="120"/>
      <c r="AX132" s="120"/>
      <c r="AY132" s="120"/>
      <c r="AZ132" s="120"/>
      <c r="BA132" s="120"/>
      <c r="BB132" s="120"/>
      <c r="BC132" s="120"/>
      <c r="BD132" s="120"/>
      <c r="BE132" s="121"/>
    </row>
    <row r="133" spans="1:57" ht="48" thickBot="1" x14ac:dyDescent="0.3">
      <c r="A133" s="1343"/>
      <c r="B133" s="1567"/>
      <c r="C133" s="1584"/>
      <c r="D133" s="710" t="s">
        <v>490</v>
      </c>
      <c r="E133" s="1301"/>
      <c r="F133" s="1304"/>
      <c r="G133" s="850">
        <f t="shared" si="31"/>
        <v>0</v>
      </c>
      <c r="H133" s="402">
        <f t="shared" si="64"/>
        <v>0</v>
      </c>
      <c r="I133" s="319"/>
      <c r="J133" s="319"/>
      <c r="K133" s="319"/>
      <c r="L133" s="338"/>
      <c r="M133" s="750">
        <f t="shared" si="42"/>
        <v>0</v>
      </c>
      <c r="N133" s="1030"/>
      <c r="O133" s="1030"/>
      <c r="P133" s="1030"/>
      <c r="Q133" s="1030"/>
      <c r="R133" s="1034"/>
      <c r="S133" s="1025"/>
      <c r="T133" s="1025"/>
      <c r="U133" s="1025"/>
      <c r="V133" s="1044"/>
      <c r="W133" s="1044"/>
      <c r="X133" s="1026"/>
      <c r="Y133" s="1047"/>
      <c r="Z133" s="1026"/>
      <c r="AA133" s="1027"/>
      <c r="AB133" s="1028"/>
      <c r="AC133" s="1028"/>
      <c r="AD133" s="1028"/>
      <c r="AE133" s="1028"/>
      <c r="AF133" s="1029"/>
      <c r="AG133" s="1019"/>
      <c r="AH133" s="1048"/>
      <c r="AI133" s="337"/>
      <c r="AJ133" s="390">
        <f>SUM(AN133:AP133)</f>
        <v>0</v>
      </c>
      <c r="AK133" s="327" t="s">
        <v>98</v>
      </c>
      <c r="AL133" s="328" t="s">
        <v>98</v>
      </c>
      <c r="AM133" s="329" t="s">
        <v>98</v>
      </c>
      <c r="AN133" s="330"/>
      <c r="AO133" s="328"/>
      <c r="AP133" s="329"/>
      <c r="AQ133" s="330" t="s">
        <v>97</v>
      </c>
      <c r="AR133" s="328" t="s">
        <v>97</v>
      </c>
      <c r="AS133" s="328" t="s">
        <v>97</v>
      </c>
      <c r="AT133" s="328" t="s">
        <v>97</v>
      </c>
      <c r="AU133" s="329" t="s">
        <v>97</v>
      </c>
      <c r="AV133" s="152">
        <f t="shared" si="65"/>
        <v>0</v>
      </c>
      <c r="AW133" s="167"/>
      <c r="AX133" s="167"/>
      <c r="AY133" s="167"/>
      <c r="AZ133" s="167"/>
      <c r="BA133" s="167"/>
      <c r="BB133" s="167"/>
      <c r="BC133" s="167"/>
      <c r="BD133" s="167"/>
      <c r="BE133" s="130"/>
    </row>
    <row r="134" spans="1:57" ht="32.25" thickBot="1" x14ac:dyDescent="0.3">
      <c r="A134" s="1343"/>
      <c r="B134" s="1567"/>
      <c r="C134" s="1584"/>
      <c r="D134" s="710" t="s">
        <v>486</v>
      </c>
      <c r="E134" s="1301"/>
      <c r="F134" s="1304"/>
      <c r="G134" s="850">
        <f t="shared" si="31"/>
        <v>0</v>
      </c>
      <c r="H134" s="402">
        <f t="shared" si="64"/>
        <v>0</v>
      </c>
      <c r="I134" s="319"/>
      <c r="J134" s="319"/>
      <c r="K134" s="319"/>
      <c r="L134" s="338"/>
      <c r="M134" s="750">
        <f t="shared" si="42"/>
        <v>0</v>
      </c>
      <c r="N134" s="1030"/>
      <c r="O134" s="1030"/>
      <c r="P134" s="1030"/>
      <c r="Q134" s="1030"/>
      <c r="R134" s="1034"/>
      <c r="S134" s="1025"/>
      <c r="T134" s="1025"/>
      <c r="U134" s="1025"/>
      <c r="V134" s="1044"/>
      <c r="W134" s="1044"/>
      <c r="X134" s="1026"/>
      <c r="Y134" s="1047"/>
      <c r="Z134" s="1026"/>
      <c r="AA134" s="1027"/>
      <c r="AB134" s="1028"/>
      <c r="AC134" s="1028"/>
      <c r="AD134" s="1028"/>
      <c r="AE134" s="1028"/>
      <c r="AF134" s="1029"/>
      <c r="AG134" s="1019"/>
      <c r="AH134" s="1048"/>
      <c r="AI134" s="337"/>
      <c r="AJ134" s="390">
        <f>SUM(AK134:AM134)</f>
        <v>0</v>
      </c>
      <c r="AK134" s="327"/>
      <c r="AL134" s="328"/>
      <c r="AM134" s="329"/>
      <c r="AN134" s="330" t="s">
        <v>97</v>
      </c>
      <c r="AO134" s="328" t="s">
        <v>97</v>
      </c>
      <c r="AP134" s="329" t="s">
        <v>97</v>
      </c>
      <c r="AQ134" s="330" t="s">
        <v>97</v>
      </c>
      <c r="AR134" s="328" t="s">
        <v>97</v>
      </c>
      <c r="AS134" s="328" t="s">
        <v>97</v>
      </c>
      <c r="AT134" s="328" t="s">
        <v>97</v>
      </c>
      <c r="AU134" s="329" t="s">
        <v>97</v>
      </c>
      <c r="AV134" s="152">
        <f t="shared" si="65"/>
        <v>0</v>
      </c>
      <c r="AW134" s="167"/>
      <c r="AX134" s="167"/>
      <c r="AY134" s="167"/>
      <c r="AZ134" s="167"/>
      <c r="BA134" s="167"/>
      <c r="BB134" s="167"/>
      <c r="BC134" s="167"/>
      <c r="BD134" s="167"/>
      <c r="BE134" s="130"/>
    </row>
    <row r="135" spans="1:57" ht="32.25" thickBot="1" x14ac:dyDescent="0.3">
      <c r="A135" s="1343"/>
      <c r="B135" s="1567"/>
      <c r="C135" s="1584"/>
      <c r="D135" s="710" t="s">
        <v>15</v>
      </c>
      <c r="E135" s="1301"/>
      <c r="F135" s="1304"/>
      <c r="G135" s="850">
        <f t="shared" si="31"/>
        <v>2</v>
      </c>
      <c r="H135" s="402">
        <f t="shared" si="64"/>
        <v>0</v>
      </c>
      <c r="I135" s="319"/>
      <c r="J135" s="319"/>
      <c r="K135" s="319"/>
      <c r="L135" s="338"/>
      <c r="M135" s="750">
        <f t="shared" si="42"/>
        <v>2</v>
      </c>
      <c r="N135" s="1030">
        <v>2</v>
      </c>
      <c r="O135" s="1030"/>
      <c r="P135" s="1030"/>
      <c r="Q135" s="1030"/>
      <c r="R135" s="1034"/>
      <c r="S135" s="1025">
        <v>2</v>
      </c>
      <c r="T135" s="1025"/>
      <c r="U135" s="1025"/>
      <c r="V135" s="1044"/>
      <c r="W135" s="1044"/>
      <c r="X135" s="1026"/>
      <c r="Y135" s="1047">
        <v>2</v>
      </c>
      <c r="Z135" s="1026"/>
      <c r="AA135" s="1027"/>
      <c r="AB135" s="1028">
        <v>1</v>
      </c>
      <c r="AC135" s="1028">
        <v>1</v>
      </c>
      <c r="AD135" s="1028"/>
      <c r="AE135" s="1028">
        <v>2</v>
      </c>
      <c r="AF135" s="1029">
        <v>2</v>
      </c>
      <c r="AG135" s="1019">
        <v>52.5</v>
      </c>
      <c r="AH135" s="1048">
        <v>20.5</v>
      </c>
      <c r="AI135" s="337">
        <v>75</v>
      </c>
      <c r="AJ135" s="390">
        <f>SUM(AQ135:AU135)</f>
        <v>2</v>
      </c>
      <c r="AK135" s="327" t="s">
        <v>98</v>
      </c>
      <c r="AL135" s="328" t="s">
        <v>98</v>
      </c>
      <c r="AM135" s="329" t="s">
        <v>98</v>
      </c>
      <c r="AN135" s="330" t="s">
        <v>97</v>
      </c>
      <c r="AO135" s="328" t="s">
        <v>97</v>
      </c>
      <c r="AP135" s="329" t="s">
        <v>97</v>
      </c>
      <c r="AQ135" s="330"/>
      <c r="AR135" s="328">
        <v>2</v>
      </c>
      <c r="AT135" s="328"/>
      <c r="AU135" s="329"/>
      <c r="AV135" s="152">
        <f t="shared" si="65"/>
        <v>0</v>
      </c>
      <c r="AW135" s="167"/>
      <c r="AX135" s="167"/>
      <c r="AY135" s="167"/>
      <c r="AZ135" s="167"/>
      <c r="BA135" s="167"/>
      <c r="BB135" s="167"/>
      <c r="BC135" s="167"/>
      <c r="BD135" s="167"/>
      <c r="BE135" s="130"/>
    </row>
    <row r="136" spans="1:57" ht="32.25" thickBot="1" x14ac:dyDescent="0.3">
      <c r="A136" s="1343"/>
      <c r="B136" s="1588"/>
      <c r="C136" s="1584"/>
      <c r="D136" s="711" t="s">
        <v>491</v>
      </c>
      <c r="E136" s="1302"/>
      <c r="F136" s="1305"/>
      <c r="G136" s="851">
        <f t="shared" ref="G136:G194" si="66">SUM(M136,AV136)</f>
        <v>0</v>
      </c>
      <c r="H136" s="160">
        <f t="shared" si="64"/>
        <v>0</v>
      </c>
      <c r="I136" s="92"/>
      <c r="J136" s="92"/>
      <c r="K136" s="92"/>
      <c r="L136" s="101"/>
      <c r="M136" s="210">
        <f t="shared" si="42"/>
        <v>0</v>
      </c>
      <c r="N136" s="1039"/>
      <c r="O136" s="1039"/>
      <c r="P136" s="1039"/>
      <c r="Q136" s="1039"/>
      <c r="R136" s="1040"/>
      <c r="S136" s="1052"/>
      <c r="T136" s="1052"/>
      <c r="U136" s="1052"/>
      <c r="V136" s="1039"/>
      <c r="W136" s="1039"/>
      <c r="X136" s="1040"/>
      <c r="Y136" s="1038"/>
      <c r="Z136" s="1040"/>
      <c r="AA136" s="1049"/>
      <c r="AB136" s="839"/>
      <c r="AC136" s="839"/>
      <c r="AD136" s="839"/>
      <c r="AE136" s="839"/>
      <c r="AF136" s="840"/>
      <c r="AG136" s="1049"/>
      <c r="AH136" s="1050"/>
      <c r="AI136" s="832"/>
      <c r="AJ136" s="170">
        <f>SUM(AQ136:AU136)</f>
        <v>0</v>
      </c>
      <c r="AK136" s="345" t="s">
        <v>97</v>
      </c>
      <c r="AL136" s="97" t="s">
        <v>97</v>
      </c>
      <c r="AM136" s="98" t="s">
        <v>97</v>
      </c>
      <c r="AN136" s="99" t="s">
        <v>97</v>
      </c>
      <c r="AO136" s="97" t="s">
        <v>98</v>
      </c>
      <c r="AP136" s="98" t="s">
        <v>98</v>
      </c>
      <c r="AQ136" s="100"/>
      <c r="AR136" s="92"/>
      <c r="AS136" s="92"/>
      <c r="AT136" s="92"/>
      <c r="AU136" s="93"/>
      <c r="AV136" s="171">
        <f t="shared" si="65"/>
        <v>0</v>
      </c>
      <c r="AW136" s="128"/>
      <c r="AX136" s="128"/>
      <c r="AY136" s="128"/>
      <c r="AZ136" s="128"/>
      <c r="BA136" s="128"/>
      <c r="BB136" s="128"/>
      <c r="BC136" s="128"/>
      <c r="BD136" s="128"/>
      <c r="BE136" s="129"/>
    </row>
    <row r="137" spans="1:57" ht="32.25" thickBot="1" x14ac:dyDescent="0.3">
      <c r="A137" s="1343"/>
      <c r="B137" s="1565" t="s">
        <v>689</v>
      </c>
      <c r="C137" s="1575" t="s">
        <v>690</v>
      </c>
      <c r="D137" s="709" t="s">
        <v>485</v>
      </c>
      <c r="E137" s="1300">
        <v>30</v>
      </c>
      <c r="F137" s="1303">
        <f t="shared" ref="F137" si="67">E137-SUM(M137:M141)</f>
        <v>30</v>
      </c>
      <c r="G137" s="852">
        <f t="shared" si="66"/>
        <v>0</v>
      </c>
      <c r="H137" s="147">
        <f t="shared" si="64"/>
        <v>0</v>
      </c>
      <c r="I137" s="72"/>
      <c r="J137" s="72"/>
      <c r="K137" s="72"/>
      <c r="L137" s="75"/>
      <c r="M137" s="199">
        <f t="shared" si="42"/>
        <v>0</v>
      </c>
      <c r="N137" s="1020"/>
      <c r="O137" s="1020"/>
      <c r="P137" s="1020"/>
      <c r="Q137" s="1020"/>
      <c r="R137" s="1024"/>
      <c r="S137" s="1051"/>
      <c r="T137" s="1051"/>
      <c r="U137" s="1051"/>
      <c r="V137" s="1020"/>
      <c r="W137" s="1020"/>
      <c r="X137" s="1024"/>
      <c r="Y137" s="1022"/>
      <c r="Z137" s="1024"/>
      <c r="AA137" s="1045"/>
      <c r="AB137" s="835"/>
      <c r="AC137" s="835"/>
      <c r="AD137" s="835"/>
      <c r="AE137" s="835"/>
      <c r="AF137" s="836"/>
      <c r="AG137" s="1045"/>
      <c r="AH137" s="1046"/>
      <c r="AI137" s="143"/>
      <c r="AJ137" s="151">
        <f>SUM(AN137:AP137)</f>
        <v>0</v>
      </c>
      <c r="AK137" s="76" t="s">
        <v>97</v>
      </c>
      <c r="AL137" s="77" t="s">
        <v>97</v>
      </c>
      <c r="AM137" s="78" t="s">
        <v>97</v>
      </c>
      <c r="AN137" s="74"/>
      <c r="AO137" s="72"/>
      <c r="AP137" s="73"/>
      <c r="AQ137" s="79" t="s">
        <v>97</v>
      </c>
      <c r="AR137" s="77" t="s">
        <v>97</v>
      </c>
      <c r="AS137" s="77" t="s">
        <v>97</v>
      </c>
      <c r="AT137" s="77" t="s">
        <v>97</v>
      </c>
      <c r="AU137" s="78" t="s">
        <v>97</v>
      </c>
      <c r="AV137" s="152">
        <f t="shared" si="65"/>
        <v>0</v>
      </c>
      <c r="AW137" s="120"/>
      <c r="AX137" s="120"/>
      <c r="AY137" s="120"/>
      <c r="AZ137" s="120"/>
      <c r="BA137" s="120"/>
      <c r="BB137" s="120"/>
      <c r="BC137" s="120"/>
      <c r="BD137" s="120"/>
      <c r="BE137" s="121"/>
    </row>
    <row r="138" spans="1:57" ht="48" thickBot="1" x14ac:dyDescent="0.3">
      <c r="A138" s="1343"/>
      <c r="B138" s="1567"/>
      <c r="C138" s="1576"/>
      <c r="D138" s="710" t="s">
        <v>490</v>
      </c>
      <c r="E138" s="1301"/>
      <c r="F138" s="1304"/>
      <c r="G138" s="850">
        <f t="shared" si="66"/>
        <v>0</v>
      </c>
      <c r="H138" s="402">
        <f t="shared" si="64"/>
        <v>0</v>
      </c>
      <c r="I138" s="319"/>
      <c r="J138" s="319"/>
      <c r="K138" s="319"/>
      <c r="L138" s="338"/>
      <c r="M138" s="750">
        <f t="shared" si="42"/>
        <v>0</v>
      </c>
      <c r="N138" s="1030"/>
      <c r="O138" s="1030"/>
      <c r="P138" s="1030"/>
      <c r="Q138" s="1030"/>
      <c r="R138" s="1034"/>
      <c r="S138" s="1025"/>
      <c r="T138" s="1025"/>
      <c r="U138" s="1025"/>
      <c r="V138" s="1044"/>
      <c r="W138" s="1044"/>
      <c r="X138" s="1026"/>
      <c r="Y138" s="1047"/>
      <c r="Z138" s="1026"/>
      <c r="AA138" s="1027"/>
      <c r="AB138" s="1028"/>
      <c r="AC138" s="1028"/>
      <c r="AD138" s="1028"/>
      <c r="AE138" s="1028"/>
      <c r="AF138" s="1029"/>
      <c r="AG138" s="1019"/>
      <c r="AH138" s="1048"/>
      <c r="AI138" s="337"/>
      <c r="AJ138" s="390">
        <f>SUM(AN138:AP138)</f>
        <v>0</v>
      </c>
      <c r="AK138" s="327" t="s">
        <v>98</v>
      </c>
      <c r="AL138" s="328" t="s">
        <v>98</v>
      </c>
      <c r="AM138" s="329" t="s">
        <v>98</v>
      </c>
      <c r="AN138" s="330"/>
      <c r="AO138" s="328"/>
      <c r="AP138" s="329"/>
      <c r="AQ138" s="330" t="s">
        <v>97</v>
      </c>
      <c r="AR138" s="328" t="s">
        <v>97</v>
      </c>
      <c r="AS138" s="328" t="s">
        <v>97</v>
      </c>
      <c r="AT138" s="328" t="s">
        <v>97</v>
      </c>
      <c r="AU138" s="329" t="s">
        <v>97</v>
      </c>
      <c r="AV138" s="152">
        <f t="shared" si="65"/>
        <v>0</v>
      </c>
      <c r="AW138" s="167"/>
      <c r="AX138" s="167"/>
      <c r="AY138" s="167"/>
      <c r="AZ138" s="167"/>
      <c r="BA138" s="167"/>
      <c r="BB138" s="167"/>
      <c r="BC138" s="167"/>
      <c r="BD138" s="167"/>
      <c r="BE138" s="130"/>
    </row>
    <row r="139" spans="1:57" ht="32.25" thickBot="1" x14ac:dyDescent="0.3">
      <c r="A139" s="1343"/>
      <c r="B139" s="1567"/>
      <c r="C139" s="1576"/>
      <c r="D139" s="710" t="s">
        <v>486</v>
      </c>
      <c r="E139" s="1301"/>
      <c r="F139" s="1304"/>
      <c r="G139" s="850">
        <f t="shared" si="66"/>
        <v>0</v>
      </c>
      <c r="H139" s="402">
        <f t="shared" si="64"/>
        <v>0</v>
      </c>
      <c r="I139" s="319"/>
      <c r="J139" s="319"/>
      <c r="K139" s="319"/>
      <c r="L139" s="338"/>
      <c r="M139" s="750">
        <f t="shared" si="42"/>
        <v>0</v>
      </c>
      <c r="N139" s="1030"/>
      <c r="O139" s="1030"/>
      <c r="P139" s="1030"/>
      <c r="Q139" s="1030"/>
      <c r="R139" s="1034"/>
      <c r="S139" s="1025"/>
      <c r="T139" s="1025"/>
      <c r="U139" s="1025"/>
      <c r="V139" s="1044"/>
      <c r="W139" s="1044"/>
      <c r="X139" s="1026"/>
      <c r="Y139" s="1047"/>
      <c r="Z139" s="1026"/>
      <c r="AA139" s="1027"/>
      <c r="AB139" s="1028"/>
      <c r="AC139" s="1028"/>
      <c r="AD139" s="1028"/>
      <c r="AE139" s="1028"/>
      <c r="AF139" s="1029"/>
      <c r="AG139" s="1019"/>
      <c r="AH139" s="1048"/>
      <c r="AI139" s="337"/>
      <c r="AJ139" s="390">
        <f>SUM(AK139:AM139)</f>
        <v>0</v>
      </c>
      <c r="AK139" s="327"/>
      <c r="AL139" s="328"/>
      <c r="AM139" s="329"/>
      <c r="AN139" s="330" t="s">
        <v>97</v>
      </c>
      <c r="AO139" s="328" t="s">
        <v>97</v>
      </c>
      <c r="AP139" s="329" t="s">
        <v>97</v>
      </c>
      <c r="AQ139" s="330" t="s">
        <v>97</v>
      </c>
      <c r="AR139" s="328" t="s">
        <v>97</v>
      </c>
      <c r="AS139" s="328" t="s">
        <v>97</v>
      </c>
      <c r="AT139" s="328" t="s">
        <v>97</v>
      </c>
      <c r="AU139" s="329" t="s">
        <v>97</v>
      </c>
      <c r="AV139" s="152">
        <f t="shared" si="65"/>
        <v>0</v>
      </c>
      <c r="AW139" s="167"/>
      <c r="AX139" s="167"/>
      <c r="AY139" s="167"/>
      <c r="AZ139" s="167"/>
      <c r="BA139" s="167"/>
      <c r="BB139" s="167"/>
      <c r="BC139" s="167"/>
      <c r="BD139" s="167"/>
      <c r="BE139" s="130"/>
    </row>
    <row r="140" spans="1:57" ht="32.25" thickBot="1" x14ac:dyDescent="0.3">
      <c r="A140" s="1343"/>
      <c r="B140" s="1567"/>
      <c r="C140" s="1576"/>
      <c r="D140" s="710" t="s">
        <v>15</v>
      </c>
      <c r="E140" s="1301"/>
      <c r="F140" s="1304"/>
      <c r="G140" s="850">
        <f t="shared" si="66"/>
        <v>0</v>
      </c>
      <c r="H140" s="402">
        <f t="shared" si="64"/>
        <v>0</v>
      </c>
      <c r="I140" s="319"/>
      <c r="J140" s="319"/>
      <c r="K140" s="319"/>
      <c r="L140" s="338"/>
      <c r="M140" s="750">
        <f t="shared" si="42"/>
        <v>0</v>
      </c>
      <c r="N140" s="1030"/>
      <c r="O140" s="1030"/>
      <c r="P140" s="1030"/>
      <c r="Q140" s="1030"/>
      <c r="R140" s="1034"/>
      <c r="S140" s="1025"/>
      <c r="T140" s="1025"/>
      <c r="U140" s="1025"/>
      <c r="V140" s="1044"/>
      <c r="W140" s="1044"/>
      <c r="X140" s="1026"/>
      <c r="Y140" s="1047"/>
      <c r="Z140" s="1026"/>
      <c r="AA140" s="1027"/>
      <c r="AB140" s="1028"/>
      <c r="AC140" s="1028"/>
      <c r="AD140" s="1028"/>
      <c r="AE140" s="1028"/>
      <c r="AF140" s="1029"/>
      <c r="AG140" s="1019"/>
      <c r="AH140" s="1048"/>
      <c r="AI140" s="337"/>
      <c r="AJ140" s="390">
        <f>SUM(AQ140:AU140)</f>
        <v>0</v>
      </c>
      <c r="AK140" s="327" t="s">
        <v>98</v>
      </c>
      <c r="AL140" s="328" t="s">
        <v>98</v>
      </c>
      <c r="AM140" s="329" t="s">
        <v>98</v>
      </c>
      <c r="AN140" s="330" t="s">
        <v>97</v>
      </c>
      <c r="AO140" s="328" t="s">
        <v>97</v>
      </c>
      <c r="AP140" s="329" t="s">
        <v>97</v>
      </c>
      <c r="AQ140" s="330"/>
      <c r="AR140" s="328"/>
      <c r="AS140" s="328"/>
      <c r="AT140" s="328"/>
      <c r="AU140" s="329"/>
      <c r="AV140" s="152">
        <f t="shared" si="65"/>
        <v>0</v>
      </c>
      <c r="AW140" s="167"/>
      <c r="AX140" s="167"/>
      <c r="AY140" s="167"/>
      <c r="AZ140" s="167"/>
      <c r="BA140" s="167"/>
      <c r="BB140" s="167"/>
      <c r="BC140" s="167"/>
      <c r="BD140" s="167"/>
      <c r="BE140" s="130"/>
    </row>
    <row r="141" spans="1:57" ht="32.25" thickBot="1" x14ac:dyDescent="0.3">
      <c r="A141" s="1343"/>
      <c r="B141" s="1577"/>
      <c r="C141" s="1587"/>
      <c r="D141" s="711" t="s">
        <v>491</v>
      </c>
      <c r="E141" s="1302"/>
      <c r="F141" s="1305"/>
      <c r="G141" s="851">
        <f t="shared" si="66"/>
        <v>0</v>
      </c>
      <c r="H141" s="160">
        <f t="shared" si="64"/>
        <v>0</v>
      </c>
      <c r="I141" s="92"/>
      <c r="J141" s="92"/>
      <c r="K141" s="92"/>
      <c r="L141" s="101"/>
      <c r="M141" s="210">
        <f t="shared" si="42"/>
        <v>0</v>
      </c>
      <c r="N141" s="1039"/>
      <c r="O141" s="1039"/>
      <c r="P141" s="1039"/>
      <c r="Q141" s="1039"/>
      <c r="R141" s="1040"/>
      <c r="S141" s="1052"/>
      <c r="T141" s="1052"/>
      <c r="U141" s="1052"/>
      <c r="V141" s="1039"/>
      <c r="W141" s="1039"/>
      <c r="X141" s="1040"/>
      <c r="Y141" s="1038"/>
      <c r="Z141" s="1040"/>
      <c r="AA141" s="1049"/>
      <c r="AB141" s="839"/>
      <c r="AC141" s="839"/>
      <c r="AD141" s="839"/>
      <c r="AE141" s="839"/>
      <c r="AF141" s="840"/>
      <c r="AG141" s="1049"/>
      <c r="AH141" s="1050"/>
      <c r="AI141" s="832"/>
      <c r="AJ141" s="170">
        <f>SUM(AQ141:AU141)</f>
        <v>0</v>
      </c>
      <c r="AK141" s="345" t="s">
        <v>97</v>
      </c>
      <c r="AL141" s="97" t="s">
        <v>97</v>
      </c>
      <c r="AM141" s="98" t="s">
        <v>97</v>
      </c>
      <c r="AN141" s="99" t="s">
        <v>97</v>
      </c>
      <c r="AO141" s="97" t="s">
        <v>98</v>
      </c>
      <c r="AP141" s="98" t="s">
        <v>98</v>
      </c>
      <c r="AQ141" s="100"/>
      <c r="AR141" s="92"/>
      <c r="AS141" s="92"/>
      <c r="AT141" s="92"/>
      <c r="AU141" s="93"/>
      <c r="AV141" s="171">
        <f t="shared" si="65"/>
        <v>0</v>
      </c>
      <c r="AW141" s="128"/>
      <c r="AX141" s="128"/>
      <c r="AY141" s="128"/>
      <c r="AZ141" s="128"/>
      <c r="BA141" s="128"/>
      <c r="BB141" s="128"/>
      <c r="BC141" s="128"/>
      <c r="BD141" s="128"/>
      <c r="BE141" s="129"/>
    </row>
    <row r="142" spans="1:57" ht="31.5" x14ac:dyDescent="0.25">
      <c r="A142" s="1343"/>
      <c r="B142" s="1565" t="s">
        <v>513</v>
      </c>
      <c r="C142" s="1575" t="s">
        <v>514</v>
      </c>
      <c r="D142" s="709" t="s">
        <v>485</v>
      </c>
      <c r="E142" s="1300">
        <v>50</v>
      </c>
      <c r="F142" s="1303">
        <f t="shared" ref="F142" si="68">E142-SUM(M142:M146)</f>
        <v>2</v>
      </c>
      <c r="G142" s="852">
        <f t="shared" si="66"/>
        <v>0</v>
      </c>
      <c r="H142" s="147">
        <f>SUM(I142:L142)</f>
        <v>0</v>
      </c>
      <c r="I142" s="72"/>
      <c r="J142" s="72"/>
      <c r="K142" s="72"/>
      <c r="L142" s="75"/>
      <c r="M142" s="199">
        <f>IF(AND(SUM(N142:R142)=SUM(Y142:Z142),SUM(S142:X142)=SUM(Y142:Z142)),SUM(N142:R142),"ПЕРЕВІРТЕ ПРАВИЛЬНІСТЬ ДАНИХ")</f>
        <v>0</v>
      </c>
      <c r="N142" s="1020"/>
      <c r="O142" s="1020"/>
      <c r="P142" s="1020"/>
      <c r="Q142" s="1020"/>
      <c r="R142" s="1021"/>
      <c r="S142" s="1022"/>
      <c r="T142" s="1020"/>
      <c r="U142" s="1020"/>
      <c r="V142" s="1023"/>
      <c r="W142" s="1020"/>
      <c r="X142" s="1024"/>
      <c r="Y142" s="1025"/>
      <c r="Z142" s="1026"/>
      <c r="AA142" s="1027"/>
      <c r="AB142" s="1028"/>
      <c r="AC142" s="1028"/>
      <c r="AD142" s="1028"/>
      <c r="AE142" s="1028"/>
      <c r="AF142" s="1029"/>
      <c r="AG142" s="1027"/>
      <c r="AH142" s="1029"/>
      <c r="AI142" s="74"/>
      <c r="AJ142" s="151">
        <f>SUM(AN142:AP142)</f>
        <v>0</v>
      </c>
      <c r="AK142" s="76" t="s">
        <v>97</v>
      </c>
      <c r="AL142" s="77" t="s">
        <v>97</v>
      </c>
      <c r="AM142" s="78" t="s">
        <v>97</v>
      </c>
      <c r="AN142" s="74"/>
      <c r="AO142" s="72"/>
      <c r="AP142" s="73"/>
      <c r="AQ142" s="79" t="s">
        <v>97</v>
      </c>
      <c r="AR142" s="77" t="s">
        <v>97</v>
      </c>
      <c r="AS142" s="77" t="s">
        <v>97</v>
      </c>
      <c r="AT142" s="77" t="s">
        <v>97</v>
      </c>
      <c r="AU142" s="80" t="s">
        <v>97</v>
      </c>
      <c r="AV142" s="152">
        <f>SUM(AW142:BE142)</f>
        <v>0</v>
      </c>
      <c r="AW142" s="120"/>
      <c r="AX142" s="120"/>
      <c r="AY142" s="120"/>
      <c r="AZ142" s="120"/>
      <c r="BA142" s="120"/>
      <c r="BB142" s="120"/>
      <c r="BC142" s="120"/>
      <c r="BD142" s="120"/>
      <c r="BE142" s="121"/>
    </row>
    <row r="143" spans="1:57" ht="47.25" x14ac:dyDescent="0.25">
      <c r="A143" s="1343"/>
      <c r="B143" s="1567"/>
      <c r="C143" s="1576"/>
      <c r="D143" s="710" t="s">
        <v>490</v>
      </c>
      <c r="E143" s="1301"/>
      <c r="F143" s="1304"/>
      <c r="G143" s="850">
        <f t="shared" si="66"/>
        <v>0</v>
      </c>
      <c r="H143" s="402">
        <f>SUM(I143:L143)</f>
        <v>0</v>
      </c>
      <c r="I143" s="319"/>
      <c r="J143" s="319"/>
      <c r="K143" s="319"/>
      <c r="L143" s="338"/>
      <c r="M143" s="750">
        <f t="shared" ref="M143:M146" si="69">IF(AND(SUM(N143:R143)=SUM(Y143:Z143),SUM(S143:X143)=SUM(Y143:Z143)),SUM(N143:R143),"ПЕРЕВІРТЕ ПРАВИЛЬНІСТЬ ДАНИХ")</f>
        <v>0</v>
      </c>
      <c r="N143" s="1030"/>
      <c r="O143" s="1030"/>
      <c r="P143" s="1030"/>
      <c r="Q143" s="1030"/>
      <c r="R143" s="1031"/>
      <c r="S143" s="1032"/>
      <c r="T143" s="1033"/>
      <c r="U143" s="1033"/>
      <c r="V143" s="1030"/>
      <c r="W143" s="1030"/>
      <c r="X143" s="1034"/>
      <c r="Y143" s="1025"/>
      <c r="Z143" s="1026"/>
      <c r="AA143" s="1027"/>
      <c r="AB143" s="1028"/>
      <c r="AC143" s="1028"/>
      <c r="AD143" s="1028"/>
      <c r="AE143" s="1028"/>
      <c r="AF143" s="1029"/>
      <c r="AG143" s="1019"/>
      <c r="AH143" s="838"/>
      <c r="AI143" s="325"/>
      <c r="AJ143" s="390">
        <f>SUM(AN143:AP143)</f>
        <v>0</v>
      </c>
      <c r="AK143" s="327" t="s">
        <v>98</v>
      </c>
      <c r="AL143" s="328" t="s">
        <v>98</v>
      </c>
      <c r="AM143" s="329" t="s">
        <v>98</v>
      </c>
      <c r="AN143" s="330"/>
      <c r="AO143" s="328"/>
      <c r="AP143" s="329"/>
      <c r="AQ143" s="330" t="s">
        <v>97</v>
      </c>
      <c r="AR143" s="328" t="s">
        <v>97</v>
      </c>
      <c r="AS143" s="328" t="s">
        <v>97</v>
      </c>
      <c r="AT143" s="328" t="s">
        <v>97</v>
      </c>
      <c r="AU143" s="331" t="s">
        <v>97</v>
      </c>
      <c r="AV143" s="391">
        <f t="shared" ref="AV143:AV146" si="70">SUM(AW143:BE143)</f>
        <v>0</v>
      </c>
      <c r="AW143" s="404"/>
      <c r="AX143" s="404"/>
      <c r="AY143" s="404"/>
      <c r="AZ143" s="404"/>
      <c r="BA143" s="404"/>
      <c r="BB143" s="404"/>
      <c r="BC143" s="404"/>
      <c r="BD143" s="404"/>
      <c r="BE143" s="405"/>
    </row>
    <row r="144" spans="1:57" ht="31.5" x14ac:dyDescent="0.25">
      <c r="A144" s="1343"/>
      <c r="B144" s="1567"/>
      <c r="C144" s="1576"/>
      <c r="D144" s="710" t="s">
        <v>486</v>
      </c>
      <c r="E144" s="1301"/>
      <c r="F144" s="1304"/>
      <c r="G144" s="850">
        <f t="shared" si="66"/>
        <v>0</v>
      </c>
      <c r="H144" s="402">
        <f t="shared" ref="H144:H146" si="71">SUM(I144:L144)</f>
        <v>0</v>
      </c>
      <c r="I144" s="319"/>
      <c r="J144" s="319"/>
      <c r="K144" s="319"/>
      <c r="L144" s="338"/>
      <c r="M144" s="750">
        <f t="shared" si="69"/>
        <v>0</v>
      </c>
      <c r="N144" s="1030"/>
      <c r="O144" s="1030"/>
      <c r="P144" s="1035"/>
      <c r="Q144" s="392"/>
      <c r="R144" s="1031"/>
      <c r="S144" s="1032"/>
      <c r="T144" s="1030"/>
      <c r="U144" s="1030"/>
      <c r="V144" s="1030"/>
      <c r="W144" s="1030"/>
      <c r="X144" s="1034"/>
      <c r="Y144" s="1025"/>
      <c r="Z144" s="1026"/>
      <c r="AA144" s="1027"/>
      <c r="AB144" s="1028"/>
      <c r="AC144" s="1028"/>
      <c r="AD144" s="1028"/>
      <c r="AE144" s="1028"/>
      <c r="AF144" s="1029"/>
      <c r="AG144" s="1019"/>
      <c r="AH144" s="838"/>
      <c r="AI144" s="325"/>
      <c r="AJ144" s="390">
        <f>SUM(AK144:AM144)</f>
        <v>0</v>
      </c>
      <c r="AK144" s="327"/>
      <c r="AL144" s="328"/>
      <c r="AM144" s="329"/>
      <c r="AN144" s="330" t="s">
        <v>97</v>
      </c>
      <c r="AO144" s="328" t="s">
        <v>97</v>
      </c>
      <c r="AP144" s="329" t="s">
        <v>97</v>
      </c>
      <c r="AQ144" s="330" t="s">
        <v>97</v>
      </c>
      <c r="AR144" s="328" t="s">
        <v>97</v>
      </c>
      <c r="AS144" s="328" t="s">
        <v>97</v>
      </c>
      <c r="AT144" s="328" t="s">
        <v>97</v>
      </c>
      <c r="AU144" s="331" t="s">
        <v>97</v>
      </c>
      <c r="AV144" s="391">
        <f t="shared" si="70"/>
        <v>0</v>
      </c>
      <c r="AW144" s="404"/>
      <c r="AX144" s="404"/>
      <c r="AY144" s="404"/>
      <c r="AZ144" s="404"/>
      <c r="BA144" s="404"/>
      <c r="BB144" s="404"/>
      <c r="BC144" s="404"/>
      <c r="BD144" s="404"/>
      <c r="BE144" s="405"/>
    </row>
    <row r="145" spans="1:57" ht="31.5" x14ac:dyDescent="0.25">
      <c r="A145" s="1343"/>
      <c r="B145" s="1567"/>
      <c r="C145" s="1576"/>
      <c r="D145" s="710" t="s">
        <v>15</v>
      </c>
      <c r="E145" s="1301"/>
      <c r="F145" s="1304"/>
      <c r="G145" s="850">
        <f t="shared" si="66"/>
        <v>48</v>
      </c>
      <c r="H145" s="402">
        <f t="shared" si="71"/>
        <v>0</v>
      </c>
      <c r="I145" s="319">
        <v>0</v>
      </c>
      <c r="J145" s="319">
        <v>0</v>
      </c>
      <c r="K145" s="319">
        <v>0</v>
      </c>
      <c r="L145" s="338">
        <v>0</v>
      </c>
      <c r="M145" s="750">
        <v>48</v>
      </c>
      <c r="N145" s="1030">
        <v>0</v>
      </c>
      <c r="O145" s="1030">
        <v>0</v>
      </c>
      <c r="P145" s="1030">
        <v>0</v>
      </c>
      <c r="Q145" s="1030">
        <v>0</v>
      </c>
      <c r="R145" s="1031">
        <v>48</v>
      </c>
      <c r="S145" s="1032">
        <v>7</v>
      </c>
      <c r="T145" s="1030">
        <v>0</v>
      </c>
      <c r="U145" s="1030">
        <v>0</v>
      </c>
      <c r="V145" s="1030">
        <v>39</v>
      </c>
      <c r="W145" s="1030">
        <v>2</v>
      </c>
      <c r="X145" s="1034">
        <v>0</v>
      </c>
      <c r="Y145" s="1025">
        <v>38</v>
      </c>
      <c r="Z145" s="1026">
        <v>10</v>
      </c>
      <c r="AA145" s="1027">
        <v>0</v>
      </c>
      <c r="AB145" s="1028">
        <v>27</v>
      </c>
      <c r="AC145" s="1028">
        <v>27</v>
      </c>
      <c r="AD145" s="1028">
        <v>10</v>
      </c>
      <c r="AE145" s="1028">
        <v>35</v>
      </c>
      <c r="AF145" s="1029">
        <v>3</v>
      </c>
      <c r="AG145" s="1019">
        <v>48</v>
      </c>
      <c r="AH145" s="838">
        <v>3</v>
      </c>
      <c r="AI145" s="325">
        <v>83</v>
      </c>
      <c r="AJ145" s="390">
        <f>SUM(AQ145:AU145)</f>
        <v>48</v>
      </c>
      <c r="AK145" s="327" t="s">
        <v>98</v>
      </c>
      <c r="AL145" s="328" t="s">
        <v>98</v>
      </c>
      <c r="AM145" s="329" t="s">
        <v>98</v>
      </c>
      <c r="AN145" s="330" t="s">
        <v>97</v>
      </c>
      <c r="AO145" s="328" t="s">
        <v>97</v>
      </c>
      <c r="AP145" s="329" t="s">
        <v>97</v>
      </c>
      <c r="AQ145" s="330">
        <v>5</v>
      </c>
      <c r="AR145" s="328">
        <v>10</v>
      </c>
      <c r="AS145" s="328">
        <v>33</v>
      </c>
      <c r="AT145" s="328">
        <v>0</v>
      </c>
      <c r="AU145" s="331">
        <v>0</v>
      </c>
      <c r="AV145" s="391">
        <f t="shared" si="70"/>
        <v>0</v>
      </c>
      <c r="AW145" s="404">
        <v>0</v>
      </c>
      <c r="AX145" s="404">
        <v>0</v>
      </c>
      <c r="AY145" s="404">
        <v>0</v>
      </c>
      <c r="AZ145" s="404">
        <v>0</v>
      </c>
      <c r="BA145" s="404">
        <v>0</v>
      </c>
      <c r="BB145" s="404">
        <v>0</v>
      </c>
      <c r="BC145" s="404">
        <v>0</v>
      </c>
      <c r="BD145" s="404">
        <v>0</v>
      </c>
      <c r="BE145" s="405">
        <v>0</v>
      </c>
    </row>
    <row r="146" spans="1:57" ht="32.25" thickBot="1" x14ac:dyDescent="0.3">
      <c r="A146" s="1343"/>
      <c r="B146" s="1577"/>
      <c r="C146" s="1578"/>
      <c r="D146" s="1657" t="s">
        <v>491</v>
      </c>
      <c r="E146" s="1302"/>
      <c r="F146" s="1305"/>
      <c r="G146" s="851">
        <f t="shared" si="66"/>
        <v>0</v>
      </c>
      <c r="H146" s="160">
        <f t="shared" si="71"/>
        <v>0</v>
      </c>
      <c r="I146" s="92"/>
      <c r="J146" s="92"/>
      <c r="K146" s="92"/>
      <c r="L146" s="101"/>
      <c r="M146" s="857">
        <f t="shared" si="69"/>
        <v>0</v>
      </c>
      <c r="N146" s="1036"/>
      <c r="O146" s="1036"/>
      <c r="P146" s="1036"/>
      <c r="Q146" s="1036"/>
      <c r="R146" s="1037"/>
      <c r="S146" s="1038"/>
      <c r="T146" s="1039"/>
      <c r="U146" s="1039"/>
      <c r="V146" s="1039"/>
      <c r="W146" s="1039"/>
      <c r="X146" s="1040"/>
      <c r="Y146" s="1053"/>
      <c r="Z146" s="1054"/>
      <c r="AA146" s="1042"/>
      <c r="AB146" s="1055"/>
      <c r="AC146" s="1055"/>
      <c r="AD146" s="1055"/>
      <c r="AE146" s="1055"/>
      <c r="AF146" s="1043"/>
      <c r="AG146" s="1042"/>
      <c r="AH146" s="1043"/>
      <c r="AI146" s="100"/>
      <c r="AJ146" s="170">
        <f>SUM(AQ146:AU146)</f>
        <v>0</v>
      </c>
      <c r="AK146" s="345" t="s">
        <v>97</v>
      </c>
      <c r="AL146" s="97" t="s">
        <v>97</v>
      </c>
      <c r="AM146" s="98" t="s">
        <v>97</v>
      </c>
      <c r="AN146" s="99" t="s">
        <v>97</v>
      </c>
      <c r="AO146" s="97" t="s">
        <v>98</v>
      </c>
      <c r="AP146" s="98" t="s">
        <v>98</v>
      </c>
      <c r="AQ146" s="100"/>
      <c r="AR146" s="92"/>
      <c r="AS146" s="92"/>
      <c r="AT146" s="92"/>
      <c r="AU146" s="101"/>
      <c r="AV146" s="165">
        <f t="shared" si="70"/>
        <v>0</v>
      </c>
      <c r="AW146" s="128"/>
      <c r="AX146" s="128"/>
      <c r="AY146" s="128"/>
      <c r="AZ146" s="128"/>
      <c r="BA146" s="128"/>
      <c r="BB146" s="128"/>
      <c r="BC146" s="128"/>
      <c r="BD146" s="128"/>
      <c r="BE146" s="129"/>
    </row>
    <row r="147" spans="1:57" ht="31.9" customHeight="1" x14ac:dyDescent="0.25">
      <c r="A147" s="1343"/>
      <c r="B147" s="1565" t="s">
        <v>518</v>
      </c>
      <c r="C147" s="1575" t="s">
        <v>363</v>
      </c>
      <c r="D147" s="709" t="s">
        <v>485</v>
      </c>
      <c r="E147" s="1300">
        <v>51</v>
      </c>
      <c r="F147" s="1303">
        <f t="shared" ref="F147" si="72">E147-SUM(M147:M151)</f>
        <v>0</v>
      </c>
      <c r="G147" s="852">
        <f t="shared" si="66"/>
        <v>0</v>
      </c>
      <c r="H147" s="147">
        <f>SUM(I147:L147)</f>
        <v>0</v>
      </c>
      <c r="I147" s="72"/>
      <c r="J147" s="72"/>
      <c r="K147" s="72"/>
      <c r="L147" s="75"/>
      <c r="M147" s="199">
        <f>IF(AND(SUM(N147:R147)=SUM(Y147:Z147),SUM(S147:X147)=SUM(Y147:Z147)),SUM(N147:R147),"ПЕРЕВІРТЕ ПРАВИЛЬНІСТЬ ДАНИХ")</f>
        <v>0</v>
      </c>
      <c r="N147" s="1020"/>
      <c r="O147" s="1020"/>
      <c r="P147" s="1020"/>
      <c r="Q147" s="1020"/>
      <c r="R147" s="1021"/>
      <c r="S147" s="1022"/>
      <c r="T147" s="1020"/>
      <c r="U147" s="1020"/>
      <c r="V147" s="1023"/>
      <c r="W147" s="1020"/>
      <c r="X147" s="1024"/>
      <c r="Y147" s="1022"/>
      <c r="Z147" s="1024"/>
      <c r="AA147" s="1045"/>
      <c r="AB147" s="835"/>
      <c r="AC147" s="835"/>
      <c r="AD147" s="835"/>
      <c r="AE147" s="835"/>
      <c r="AF147" s="836"/>
      <c r="AG147" s="1045"/>
      <c r="AH147" s="1046"/>
      <c r="AI147" s="74"/>
      <c r="AJ147" s="151">
        <f>SUM(AN147:AP147)</f>
        <v>0</v>
      </c>
      <c r="AK147" s="76" t="s">
        <v>97</v>
      </c>
      <c r="AL147" s="77" t="s">
        <v>97</v>
      </c>
      <c r="AM147" s="78" t="s">
        <v>97</v>
      </c>
      <c r="AN147" s="74"/>
      <c r="AO147" s="72"/>
      <c r="AP147" s="73"/>
      <c r="AQ147" s="79" t="s">
        <v>97</v>
      </c>
      <c r="AR147" s="77" t="s">
        <v>97</v>
      </c>
      <c r="AS147" s="77" t="s">
        <v>97</v>
      </c>
      <c r="AT147" s="77" t="s">
        <v>97</v>
      </c>
      <c r="AU147" s="80" t="s">
        <v>97</v>
      </c>
      <c r="AV147" s="152">
        <f>SUM(AW147:BE147)</f>
        <v>0</v>
      </c>
      <c r="AW147" s="120"/>
      <c r="AX147" s="120"/>
      <c r="AY147" s="120"/>
      <c r="AZ147" s="120"/>
      <c r="BA147" s="120"/>
      <c r="BB147" s="120"/>
      <c r="BC147" s="120"/>
      <c r="BD147" s="120"/>
      <c r="BE147" s="121"/>
    </row>
    <row r="148" spans="1:57" ht="47.25" x14ac:dyDescent="0.25">
      <c r="A148" s="1343"/>
      <c r="B148" s="1567"/>
      <c r="C148" s="1576"/>
      <c r="D148" s="710" t="s">
        <v>490</v>
      </c>
      <c r="E148" s="1301"/>
      <c r="F148" s="1304"/>
      <c r="G148" s="850">
        <f t="shared" si="66"/>
        <v>0</v>
      </c>
      <c r="H148" s="402">
        <f>SUM(I148:L148)</f>
        <v>0</v>
      </c>
      <c r="I148" s="319"/>
      <c r="J148" s="319"/>
      <c r="K148" s="319"/>
      <c r="L148" s="338"/>
      <c r="M148" s="750">
        <f t="shared" ref="M148:M151" si="73">IF(AND(SUM(N148:R148)=SUM(Y148:Z148),SUM(S148:X148)=SUM(Y148:Z148)),SUM(N148:R148),"ПЕРЕВІРТЕ ПРАВИЛЬНІСТЬ ДАНИХ")</f>
        <v>0</v>
      </c>
      <c r="N148" s="1030"/>
      <c r="O148" s="1030"/>
      <c r="P148" s="1030"/>
      <c r="Q148" s="1030"/>
      <c r="R148" s="1031"/>
      <c r="S148" s="1032"/>
      <c r="T148" s="1033"/>
      <c r="U148" s="1033"/>
      <c r="V148" s="1030"/>
      <c r="W148" s="1030"/>
      <c r="X148" s="1034"/>
      <c r="Y148" s="1047"/>
      <c r="Z148" s="1026"/>
      <c r="AA148" s="1027"/>
      <c r="AB148" s="1028"/>
      <c r="AC148" s="1028"/>
      <c r="AD148" s="1028"/>
      <c r="AE148" s="1028"/>
      <c r="AF148" s="1029"/>
      <c r="AG148" s="1019"/>
      <c r="AH148" s="1048"/>
      <c r="AI148" s="325"/>
      <c r="AJ148" s="390">
        <f>SUM(AN148:AP148)</f>
        <v>0</v>
      </c>
      <c r="AK148" s="327" t="s">
        <v>98</v>
      </c>
      <c r="AL148" s="328" t="s">
        <v>98</v>
      </c>
      <c r="AM148" s="329" t="s">
        <v>98</v>
      </c>
      <c r="AN148" s="330"/>
      <c r="AO148" s="328"/>
      <c r="AP148" s="329"/>
      <c r="AQ148" s="330" t="s">
        <v>97</v>
      </c>
      <c r="AR148" s="328" t="s">
        <v>97</v>
      </c>
      <c r="AS148" s="328" t="s">
        <v>97</v>
      </c>
      <c r="AT148" s="328" t="s">
        <v>97</v>
      </c>
      <c r="AU148" s="331" t="s">
        <v>97</v>
      </c>
      <c r="AV148" s="391">
        <f t="shared" ref="AV148:AV151" si="74">SUM(AW148:BE148)</f>
        <v>0</v>
      </c>
      <c r="AW148" s="404"/>
      <c r="AX148" s="404"/>
      <c r="AY148" s="404"/>
      <c r="AZ148" s="404"/>
      <c r="BA148" s="404"/>
      <c r="BB148" s="404"/>
      <c r="BC148" s="404"/>
      <c r="BD148" s="404"/>
      <c r="BE148" s="405"/>
    </row>
    <row r="149" spans="1:57" ht="31.5" x14ac:dyDescent="0.25">
      <c r="A149" s="1343"/>
      <c r="B149" s="1567"/>
      <c r="C149" s="1576"/>
      <c r="D149" s="710" t="s">
        <v>486</v>
      </c>
      <c r="E149" s="1301"/>
      <c r="F149" s="1304"/>
      <c r="G149" s="850">
        <f t="shared" si="66"/>
        <v>0</v>
      </c>
      <c r="H149" s="402">
        <f t="shared" ref="H149:H151" si="75">SUM(I149:L149)</f>
        <v>0</v>
      </c>
      <c r="I149" s="319"/>
      <c r="J149" s="319"/>
      <c r="K149" s="319"/>
      <c r="L149" s="338"/>
      <c r="M149" s="750">
        <f t="shared" si="73"/>
        <v>0</v>
      </c>
      <c r="N149" s="1030"/>
      <c r="O149" s="1030"/>
      <c r="P149" s="1035"/>
      <c r="Q149" s="392"/>
      <c r="R149" s="1031"/>
      <c r="S149" s="1032"/>
      <c r="T149" s="1030"/>
      <c r="U149" s="1030"/>
      <c r="V149" s="1030"/>
      <c r="W149" s="1030"/>
      <c r="X149" s="1034"/>
      <c r="Y149" s="1047"/>
      <c r="Z149" s="1026"/>
      <c r="AA149" s="1027"/>
      <c r="AB149" s="1028"/>
      <c r="AC149" s="1028"/>
      <c r="AD149" s="1028"/>
      <c r="AE149" s="1028"/>
      <c r="AF149" s="1029"/>
      <c r="AG149" s="1019"/>
      <c r="AH149" s="1048"/>
      <c r="AI149" s="325"/>
      <c r="AJ149" s="390">
        <f>SUM(AK149:AM149)</f>
        <v>0</v>
      </c>
      <c r="AK149" s="327"/>
      <c r="AL149" s="328"/>
      <c r="AM149" s="329"/>
      <c r="AN149" s="330" t="s">
        <v>97</v>
      </c>
      <c r="AO149" s="328" t="s">
        <v>97</v>
      </c>
      <c r="AP149" s="329" t="s">
        <v>97</v>
      </c>
      <c r="AQ149" s="330" t="s">
        <v>97</v>
      </c>
      <c r="AR149" s="328" t="s">
        <v>97</v>
      </c>
      <c r="AS149" s="328" t="s">
        <v>97</v>
      </c>
      <c r="AT149" s="328" t="s">
        <v>97</v>
      </c>
      <c r="AU149" s="331" t="s">
        <v>97</v>
      </c>
      <c r="AV149" s="391">
        <f t="shared" si="74"/>
        <v>0</v>
      </c>
      <c r="AW149" s="404"/>
      <c r="AX149" s="404"/>
      <c r="AY149" s="404"/>
      <c r="AZ149" s="404"/>
      <c r="BA149" s="404"/>
      <c r="BB149" s="404"/>
      <c r="BC149" s="404"/>
      <c r="BD149" s="404"/>
      <c r="BE149" s="405"/>
    </row>
    <row r="150" spans="1:57" ht="31.5" x14ac:dyDescent="0.25">
      <c r="A150" s="1343"/>
      <c r="B150" s="1567"/>
      <c r="C150" s="1576"/>
      <c r="D150" s="710" t="s">
        <v>15</v>
      </c>
      <c r="E150" s="1301"/>
      <c r="F150" s="1304"/>
      <c r="G150" s="850">
        <f t="shared" si="66"/>
        <v>51</v>
      </c>
      <c r="H150" s="402">
        <f t="shared" si="75"/>
        <v>0</v>
      </c>
      <c r="I150" s="319"/>
      <c r="J150" s="319"/>
      <c r="K150" s="319"/>
      <c r="L150" s="338"/>
      <c r="M150" s="750">
        <f t="shared" si="73"/>
        <v>51</v>
      </c>
      <c r="N150" s="1030">
        <v>51</v>
      </c>
      <c r="O150" s="1030"/>
      <c r="P150" s="1030"/>
      <c r="Q150" s="1030"/>
      <c r="R150" s="1031"/>
      <c r="S150" s="1032"/>
      <c r="T150" s="1030"/>
      <c r="U150" s="1030"/>
      <c r="V150" s="1030">
        <v>51</v>
      </c>
      <c r="W150" s="1030"/>
      <c r="X150" s="1034"/>
      <c r="Y150" s="1047">
        <v>41</v>
      </c>
      <c r="Z150" s="1026">
        <v>10</v>
      </c>
      <c r="AA150" s="1027"/>
      <c r="AB150" s="1028">
        <v>13</v>
      </c>
      <c r="AC150" s="1028">
        <v>11</v>
      </c>
      <c r="AD150" s="1028"/>
      <c r="AE150" s="1028">
        <v>5</v>
      </c>
      <c r="AF150" s="1029">
        <v>4</v>
      </c>
      <c r="AG150" s="1019">
        <v>37</v>
      </c>
      <c r="AH150" s="1048">
        <v>16</v>
      </c>
      <c r="AI150" s="325">
        <v>75</v>
      </c>
      <c r="AJ150" s="390">
        <f>SUM(AQ150:AU150)</f>
        <v>51</v>
      </c>
      <c r="AK150" s="327" t="s">
        <v>98</v>
      </c>
      <c r="AL150" s="328" t="s">
        <v>98</v>
      </c>
      <c r="AM150" s="329" t="s">
        <v>98</v>
      </c>
      <c r="AN150" s="330" t="s">
        <v>97</v>
      </c>
      <c r="AO150" s="328" t="s">
        <v>97</v>
      </c>
      <c r="AP150" s="329" t="s">
        <v>97</v>
      </c>
      <c r="AQ150" s="330">
        <v>8</v>
      </c>
      <c r="AR150" s="328">
        <v>29</v>
      </c>
      <c r="AS150" s="328">
        <v>14</v>
      </c>
      <c r="AT150" s="328"/>
      <c r="AU150" s="331"/>
      <c r="AV150" s="391">
        <f t="shared" si="74"/>
        <v>0</v>
      </c>
      <c r="AW150" s="404"/>
      <c r="AX150" s="404"/>
      <c r="AY150" s="404"/>
      <c r="AZ150" s="404"/>
      <c r="BA150" s="404"/>
      <c r="BB150" s="404"/>
      <c r="BC150" s="404"/>
      <c r="BD150" s="404"/>
      <c r="BE150" s="405"/>
    </row>
    <row r="151" spans="1:57" ht="32.25" thickBot="1" x14ac:dyDescent="0.3">
      <c r="A151" s="1343"/>
      <c r="B151" s="1577"/>
      <c r="C151" s="1578"/>
      <c r="D151" s="1657" t="s">
        <v>491</v>
      </c>
      <c r="E151" s="1302"/>
      <c r="F151" s="1305"/>
      <c r="G151" s="851">
        <f t="shared" si="66"/>
        <v>0</v>
      </c>
      <c r="H151" s="160">
        <f t="shared" si="75"/>
        <v>0</v>
      </c>
      <c r="I151" s="92"/>
      <c r="J151" s="92"/>
      <c r="K151" s="92"/>
      <c r="L151" s="101"/>
      <c r="M151" s="857">
        <f t="shared" si="73"/>
        <v>0</v>
      </c>
      <c r="N151" s="1036"/>
      <c r="O151" s="1036"/>
      <c r="P151" s="1036"/>
      <c r="Q151" s="1036"/>
      <c r="R151" s="1037"/>
      <c r="S151" s="1038"/>
      <c r="T151" s="1039"/>
      <c r="U151" s="1039"/>
      <c r="V151" s="1039"/>
      <c r="W151" s="1039"/>
      <c r="X151" s="1040"/>
      <c r="Y151" s="1038"/>
      <c r="Z151" s="1040"/>
      <c r="AA151" s="1049"/>
      <c r="AB151" s="839"/>
      <c r="AC151" s="839"/>
      <c r="AD151" s="839"/>
      <c r="AE151" s="839"/>
      <c r="AF151" s="840"/>
      <c r="AG151" s="1049"/>
      <c r="AH151" s="1050"/>
      <c r="AI151" s="100"/>
      <c r="AJ151" s="170">
        <f>SUM(AQ151:AU151)</f>
        <v>0</v>
      </c>
      <c r="AK151" s="345" t="s">
        <v>97</v>
      </c>
      <c r="AL151" s="97" t="s">
        <v>97</v>
      </c>
      <c r="AM151" s="98" t="s">
        <v>97</v>
      </c>
      <c r="AN151" s="99" t="s">
        <v>97</v>
      </c>
      <c r="AO151" s="97" t="s">
        <v>98</v>
      </c>
      <c r="AP151" s="98" t="s">
        <v>98</v>
      </c>
      <c r="AQ151" s="100"/>
      <c r="AR151" s="92"/>
      <c r="AS151" s="92"/>
      <c r="AT151" s="92"/>
      <c r="AU151" s="101"/>
      <c r="AV151" s="165">
        <f t="shared" si="74"/>
        <v>0</v>
      </c>
      <c r="AW151" s="128"/>
      <c r="AX151" s="128"/>
      <c r="AY151" s="128"/>
      <c r="AZ151" s="128"/>
      <c r="BA151" s="128"/>
      <c r="BB151" s="128"/>
      <c r="BC151" s="128"/>
      <c r="BD151" s="128"/>
      <c r="BE151" s="129"/>
    </row>
    <row r="152" spans="1:57" ht="31.5" x14ac:dyDescent="0.25">
      <c r="A152" s="1343"/>
      <c r="B152" s="1565" t="s">
        <v>691</v>
      </c>
      <c r="C152" s="1575" t="s">
        <v>361</v>
      </c>
      <c r="D152" s="709" t="s">
        <v>485</v>
      </c>
      <c r="E152" s="1300">
        <v>52</v>
      </c>
      <c r="F152" s="1303">
        <f t="shared" ref="F152" si="76">E152-SUM(M152:M156)</f>
        <v>-33</v>
      </c>
      <c r="G152" s="852">
        <f t="shared" si="66"/>
        <v>5</v>
      </c>
      <c r="H152" s="147">
        <f>SUM(I152:L152)</f>
        <v>0</v>
      </c>
      <c r="I152" s="72"/>
      <c r="J152" s="72"/>
      <c r="K152" s="72"/>
      <c r="L152" s="75"/>
      <c r="M152" s="199">
        <v>5</v>
      </c>
      <c r="N152" s="1020"/>
      <c r="O152" s="1020"/>
      <c r="P152" s="1020"/>
      <c r="Q152" s="1020"/>
      <c r="R152" s="1021">
        <v>5</v>
      </c>
      <c r="S152" s="1022"/>
      <c r="T152" s="1020"/>
      <c r="U152" s="1020"/>
      <c r="V152" s="1023">
        <v>5</v>
      </c>
      <c r="W152" s="1020"/>
      <c r="X152" s="1024"/>
      <c r="Y152" s="1025">
        <v>5</v>
      </c>
      <c r="Z152" s="1026"/>
      <c r="AA152" s="1027"/>
      <c r="AB152" s="1028">
        <v>2</v>
      </c>
      <c r="AC152" s="1028">
        <v>1</v>
      </c>
      <c r="AD152" s="1028"/>
      <c r="AE152" s="1028">
        <v>3</v>
      </c>
      <c r="AF152" s="1029"/>
      <c r="AG152" s="1027">
        <v>54</v>
      </c>
      <c r="AH152" s="1029">
        <v>32</v>
      </c>
      <c r="AI152" s="74">
        <v>16</v>
      </c>
      <c r="AJ152" s="151">
        <v>5</v>
      </c>
      <c r="AK152" s="76" t="s">
        <v>97</v>
      </c>
      <c r="AL152" s="77" t="s">
        <v>97</v>
      </c>
      <c r="AM152" s="78" t="s">
        <v>97</v>
      </c>
      <c r="AN152" s="74"/>
      <c r="AO152" s="72">
        <v>5</v>
      </c>
      <c r="AP152" s="73"/>
      <c r="AQ152" s="79" t="s">
        <v>97</v>
      </c>
      <c r="AR152" s="77" t="s">
        <v>97</v>
      </c>
      <c r="AS152" s="77" t="s">
        <v>97</v>
      </c>
      <c r="AT152" s="77" t="s">
        <v>97</v>
      </c>
      <c r="AU152" s="80" t="s">
        <v>97</v>
      </c>
      <c r="AV152" s="152">
        <f>SUM(AW152:BE152)</f>
        <v>0</v>
      </c>
      <c r="AW152" s="120"/>
      <c r="AX152" s="120"/>
      <c r="AY152" s="120"/>
      <c r="AZ152" s="120"/>
      <c r="BA152" s="120"/>
      <c r="BB152" s="120"/>
      <c r="BC152" s="120"/>
      <c r="BD152" s="120"/>
      <c r="BE152" s="121"/>
    </row>
    <row r="153" spans="1:57" ht="47.25" x14ac:dyDescent="0.25">
      <c r="A153" s="1343"/>
      <c r="B153" s="1567"/>
      <c r="C153" s="1576"/>
      <c r="D153" s="710" t="s">
        <v>490</v>
      </c>
      <c r="E153" s="1301"/>
      <c r="F153" s="1304"/>
      <c r="G153" s="850">
        <f t="shared" si="66"/>
        <v>0</v>
      </c>
      <c r="H153" s="402">
        <f>SUM(I153:L153)</f>
        <v>0</v>
      </c>
      <c r="I153" s="319"/>
      <c r="J153" s="319"/>
      <c r="K153" s="319"/>
      <c r="L153" s="338"/>
      <c r="M153" s="750">
        <f t="shared" ref="M153:M161" si="77">IF(AND(SUM(N153:R153)=SUM(Y153:Z153),SUM(S153:X153)=SUM(Y153:Z153)),SUM(N153:R153),"ПЕРЕВІРТЕ ПРАВИЛЬНІСТЬ ДАНИХ")</f>
        <v>0</v>
      </c>
      <c r="N153" s="1030"/>
      <c r="O153" s="1030"/>
      <c r="P153" s="1030"/>
      <c r="Q153" s="1030"/>
      <c r="R153" s="1031"/>
      <c r="S153" s="1032"/>
      <c r="T153" s="1033"/>
      <c r="U153" s="1033"/>
      <c r="V153" s="1030"/>
      <c r="W153" s="1030"/>
      <c r="X153" s="1034"/>
      <c r="Y153" s="1025"/>
      <c r="Z153" s="1026"/>
      <c r="AA153" s="1027"/>
      <c r="AB153" s="1028"/>
      <c r="AC153" s="1028"/>
      <c r="AD153" s="1028"/>
      <c r="AE153" s="1028"/>
      <c r="AF153" s="1029"/>
      <c r="AG153" s="1019"/>
      <c r="AH153" s="838"/>
      <c r="AI153" s="325"/>
      <c r="AJ153" s="390">
        <f>SUM(AN153:AP153)</f>
        <v>0</v>
      </c>
      <c r="AK153" s="327" t="s">
        <v>98</v>
      </c>
      <c r="AL153" s="328" t="s">
        <v>98</v>
      </c>
      <c r="AM153" s="329" t="s">
        <v>98</v>
      </c>
      <c r="AN153" s="330"/>
      <c r="AO153" s="328"/>
      <c r="AP153" s="329"/>
      <c r="AQ153" s="330" t="s">
        <v>97</v>
      </c>
      <c r="AR153" s="328" t="s">
        <v>97</v>
      </c>
      <c r="AS153" s="328" t="s">
        <v>97</v>
      </c>
      <c r="AT153" s="328" t="s">
        <v>97</v>
      </c>
      <c r="AU153" s="331" t="s">
        <v>97</v>
      </c>
      <c r="AV153" s="391">
        <f t="shared" ref="AV153:AV161" si="78">SUM(AW153:BE153)</f>
        <v>0</v>
      </c>
      <c r="AW153" s="404"/>
      <c r="AX153" s="404"/>
      <c r="AY153" s="404"/>
      <c r="AZ153" s="404"/>
      <c r="BA153" s="404"/>
      <c r="BB153" s="404"/>
      <c r="BC153" s="404"/>
      <c r="BD153" s="404"/>
      <c r="BE153" s="405"/>
    </row>
    <row r="154" spans="1:57" ht="31.5" x14ac:dyDescent="0.25">
      <c r="A154" s="1343"/>
      <c r="B154" s="1567"/>
      <c r="C154" s="1576"/>
      <c r="D154" s="710" t="s">
        <v>486</v>
      </c>
      <c r="E154" s="1301"/>
      <c r="F154" s="1304"/>
      <c r="G154" s="850">
        <f t="shared" si="66"/>
        <v>0</v>
      </c>
      <c r="H154" s="402">
        <f t="shared" ref="H154:H156" si="79">SUM(I154:L154)</f>
        <v>0</v>
      </c>
      <c r="I154" s="319"/>
      <c r="J154" s="319"/>
      <c r="K154" s="319"/>
      <c r="L154" s="338"/>
      <c r="M154" s="750">
        <f t="shared" si="77"/>
        <v>0</v>
      </c>
      <c r="N154" s="1030"/>
      <c r="O154" s="1030"/>
      <c r="P154" s="1035"/>
      <c r="Q154" s="392"/>
      <c r="R154" s="1031"/>
      <c r="S154" s="1032"/>
      <c r="T154" s="1030"/>
      <c r="U154" s="1030"/>
      <c r="V154" s="1030"/>
      <c r="W154" s="1030"/>
      <c r="X154" s="1034"/>
      <c r="Y154" s="1025"/>
      <c r="Z154" s="1026"/>
      <c r="AA154" s="1027"/>
      <c r="AB154" s="1028"/>
      <c r="AC154" s="1028"/>
      <c r="AD154" s="1028"/>
      <c r="AE154" s="1028"/>
      <c r="AF154" s="1029"/>
      <c r="AG154" s="1019"/>
      <c r="AH154" s="838"/>
      <c r="AI154" s="325"/>
      <c r="AJ154" s="390">
        <f>SUM(AK154:AM154)</f>
        <v>0</v>
      </c>
      <c r="AK154" s="327"/>
      <c r="AL154" s="328"/>
      <c r="AM154" s="329"/>
      <c r="AN154" s="330" t="s">
        <v>97</v>
      </c>
      <c r="AO154" s="328" t="s">
        <v>97</v>
      </c>
      <c r="AP154" s="329" t="s">
        <v>97</v>
      </c>
      <c r="AQ154" s="330" t="s">
        <v>97</v>
      </c>
      <c r="AR154" s="328" t="s">
        <v>97</v>
      </c>
      <c r="AS154" s="328" t="s">
        <v>97</v>
      </c>
      <c r="AT154" s="328" t="s">
        <v>97</v>
      </c>
      <c r="AU154" s="331" t="s">
        <v>97</v>
      </c>
      <c r="AV154" s="391">
        <f t="shared" si="78"/>
        <v>0</v>
      </c>
      <c r="AW154" s="404"/>
      <c r="AX154" s="404"/>
      <c r="AY154" s="404"/>
      <c r="AZ154" s="404"/>
      <c r="BA154" s="404"/>
      <c r="BB154" s="404"/>
      <c r="BC154" s="404"/>
      <c r="BD154" s="404"/>
      <c r="BE154" s="405"/>
    </row>
    <row r="155" spans="1:57" ht="31.5" x14ac:dyDescent="0.25">
      <c r="A155" s="1343"/>
      <c r="B155" s="1567"/>
      <c r="C155" s="1576"/>
      <c r="D155" s="710" t="s">
        <v>15</v>
      </c>
      <c r="E155" s="1301"/>
      <c r="F155" s="1304"/>
      <c r="G155" s="850">
        <f t="shared" si="66"/>
        <v>82</v>
      </c>
      <c r="H155" s="402">
        <f t="shared" si="79"/>
        <v>0</v>
      </c>
      <c r="I155" s="319"/>
      <c r="J155" s="319"/>
      <c r="K155" s="319"/>
      <c r="L155" s="338"/>
      <c r="M155" s="750">
        <v>80</v>
      </c>
      <c r="N155" s="1030">
        <v>80</v>
      </c>
      <c r="O155" s="1030"/>
      <c r="P155" s="1030"/>
      <c r="Q155" s="1030"/>
      <c r="R155" s="1031"/>
      <c r="S155" s="1032"/>
      <c r="T155" s="1030"/>
      <c r="U155" s="1030"/>
      <c r="V155" s="1030">
        <v>80</v>
      </c>
      <c r="W155" s="1030"/>
      <c r="X155" s="1034"/>
      <c r="Y155" s="1025">
        <v>70</v>
      </c>
      <c r="Z155" s="1026">
        <v>10</v>
      </c>
      <c r="AA155" s="1027"/>
      <c r="AB155" s="1028">
        <v>54</v>
      </c>
      <c r="AC155" s="1028">
        <v>49</v>
      </c>
      <c r="AD155" s="1028">
        <v>6</v>
      </c>
      <c r="AE155" s="1028">
        <v>78</v>
      </c>
      <c r="AF155" s="1029">
        <v>5</v>
      </c>
      <c r="AG155" s="1019">
        <v>36</v>
      </c>
      <c r="AH155" s="838" t="s">
        <v>692</v>
      </c>
      <c r="AI155" s="325">
        <v>83</v>
      </c>
      <c r="AJ155" s="390">
        <v>80</v>
      </c>
      <c r="AK155" s="327" t="s">
        <v>98</v>
      </c>
      <c r="AL155" s="328" t="s">
        <v>98</v>
      </c>
      <c r="AM155" s="329" t="s">
        <v>98</v>
      </c>
      <c r="AN155" s="330" t="s">
        <v>97</v>
      </c>
      <c r="AO155" s="328" t="s">
        <v>97</v>
      </c>
      <c r="AP155" s="329" t="s">
        <v>97</v>
      </c>
      <c r="AQ155" s="330">
        <v>3</v>
      </c>
      <c r="AR155" s="328">
        <v>39</v>
      </c>
      <c r="AS155" s="328">
        <v>34</v>
      </c>
      <c r="AT155" s="328">
        <v>4</v>
      </c>
      <c r="AU155" s="331"/>
      <c r="AV155" s="391">
        <v>2</v>
      </c>
      <c r="AW155" s="404"/>
      <c r="AX155" s="404"/>
      <c r="AY155" s="404">
        <v>2</v>
      </c>
      <c r="AZ155" s="404"/>
      <c r="BA155" s="404"/>
      <c r="BB155" s="404"/>
      <c r="BC155" s="404"/>
      <c r="BD155" s="404"/>
      <c r="BE155" s="405"/>
    </row>
    <row r="156" spans="1:57" ht="32.25" thickBot="1" x14ac:dyDescent="0.3">
      <c r="A156" s="1343"/>
      <c r="B156" s="1577"/>
      <c r="C156" s="1578"/>
      <c r="D156" s="1657" t="s">
        <v>491</v>
      </c>
      <c r="E156" s="1302"/>
      <c r="F156" s="1305"/>
      <c r="G156" s="851">
        <f t="shared" si="66"/>
        <v>0</v>
      </c>
      <c r="H156" s="160">
        <f t="shared" si="79"/>
        <v>0</v>
      </c>
      <c r="I156" s="92"/>
      <c r="J156" s="92"/>
      <c r="K156" s="92"/>
      <c r="L156" s="101"/>
      <c r="M156" s="857">
        <f t="shared" si="77"/>
        <v>0</v>
      </c>
      <c r="N156" s="1036"/>
      <c r="O156" s="1036"/>
      <c r="P156" s="1036"/>
      <c r="Q156" s="1036"/>
      <c r="R156" s="1037"/>
      <c r="S156" s="1038"/>
      <c r="T156" s="1039"/>
      <c r="U156" s="1039"/>
      <c r="V156" s="1039"/>
      <c r="W156" s="1039"/>
      <c r="X156" s="1040"/>
      <c r="Y156" s="1041"/>
      <c r="Z156" s="1034"/>
      <c r="AA156" s="1019"/>
      <c r="AB156" s="837"/>
      <c r="AC156" s="837"/>
      <c r="AD156" s="837"/>
      <c r="AE156" s="837"/>
      <c r="AF156" s="838"/>
      <c r="AG156" s="1042"/>
      <c r="AH156" s="1043"/>
      <c r="AI156" s="100"/>
      <c r="AJ156" s="170">
        <f>SUM(AQ156:AU156)</f>
        <v>0</v>
      </c>
      <c r="AK156" s="345" t="s">
        <v>97</v>
      </c>
      <c r="AL156" s="97" t="s">
        <v>97</v>
      </c>
      <c r="AM156" s="98" t="s">
        <v>97</v>
      </c>
      <c r="AN156" s="99" t="s">
        <v>97</v>
      </c>
      <c r="AO156" s="97" t="s">
        <v>98</v>
      </c>
      <c r="AP156" s="98" t="s">
        <v>98</v>
      </c>
      <c r="AQ156" s="100"/>
      <c r="AR156" s="92"/>
      <c r="AS156" s="92"/>
      <c r="AT156" s="92"/>
      <c r="AU156" s="101"/>
      <c r="AV156" s="165">
        <f t="shared" si="78"/>
        <v>0</v>
      </c>
      <c r="AW156" s="128"/>
      <c r="AX156" s="128"/>
      <c r="AY156" s="128"/>
      <c r="AZ156" s="128"/>
      <c r="BA156" s="128"/>
      <c r="BB156" s="128"/>
      <c r="BC156" s="128"/>
      <c r="BD156" s="128"/>
      <c r="BE156" s="129"/>
    </row>
    <row r="157" spans="1:57" ht="32.25" thickBot="1" x14ac:dyDescent="0.3">
      <c r="A157" s="1343"/>
      <c r="B157" s="1565" t="s">
        <v>693</v>
      </c>
      <c r="C157" s="1575" t="s">
        <v>694</v>
      </c>
      <c r="D157" s="709" t="s">
        <v>485</v>
      </c>
      <c r="E157" s="1300">
        <v>100</v>
      </c>
      <c r="F157" s="1303">
        <f t="shared" ref="F157" si="80">E157-SUM(M157:M161)</f>
        <v>99</v>
      </c>
      <c r="G157" s="852">
        <f t="shared" si="66"/>
        <v>0</v>
      </c>
      <c r="H157" s="147">
        <f t="shared" ref="H157:H161" si="81">SUM(I157:L157)</f>
        <v>0</v>
      </c>
      <c r="I157" s="72"/>
      <c r="J157" s="72"/>
      <c r="K157" s="72"/>
      <c r="L157" s="75"/>
      <c r="M157" s="199">
        <f t="shared" si="77"/>
        <v>0</v>
      </c>
      <c r="N157" s="1020"/>
      <c r="O157" s="1020"/>
      <c r="P157" s="1020"/>
      <c r="Q157" s="1020"/>
      <c r="R157" s="1024"/>
      <c r="S157" s="1051"/>
      <c r="T157" s="1051"/>
      <c r="U157" s="1051"/>
      <c r="V157" s="1020"/>
      <c r="W157" s="1020"/>
      <c r="X157" s="1024"/>
      <c r="Y157" s="1022"/>
      <c r="Z157" s="1024"/>
      <c r="AA157" s="1045"/>
      <c r="AB157" s="835"/>
      <c r="AC157" s="835"/>
      <c r="AD157" s="835"/>
      <c r="AE157" s="835"/>
      <c r="AF157" s="836"/>
      <c r="AG157" s="1045"/>
      <c r="AH157" s="1046"/>
      <c r="AI157" s="143"/>
      <c r="AJ157" s="151">
        <f>SUM(AN157:AP157)</f>
        <v>0</v>
      </c>
      <c r="AK157" s="76" t="s">
        <v>97</v>
      </c>
      <c r="AL157" s="77" t="s">
        <v>97</v>
      </c>
      <c r="AM157" s="78" t="s">
        <v>97</v>
      </c>
      <c r="AN157" s="74"/>
      <c r="AO157" s="72"/>
      <c r="AP157" s="73"/>
      <c r="AQ157" s="79" t="s">
        <v>97</v>
      </c>
      <c r="AR157" s="77" t="s">
        <v>97</v>
      </c>
      <c r="AS157" s="77" t="s">
        <v>97</v>
      </c>
      <c r="AT157" s="77" t="s">
        <v>97</v>
      </c>
      <c r="AU157" s="78" t="s">
        <v>97</v>
      </c>
      <c r="AV157" s="152">
        <f t="shared" si="78"/>
        <v>0</v>
      </c>
      <c r="AW157" s="120"/>
      <c r="AX157" s="120"/>
      <c r="AY157" s="120"/>
      <c r="AZ157" s="120"/>
      <c r="BA157" s="120"/>
      <c r="BB157" s="120"/>
      <c r="BC157" s="120"/>
      <c r="BD157" s="120"/>
      <c r="BE157" s="121"/>
    </row>
    <row r="158" spans="1:57" ht="48" thickBot="1" x14ac:dyDescent="0.3">
      <c r="A158" s="1343"/>
      <c r="B158" s="1567"/>
      <c r="C158" s="1576"/>
      <c r="D158" s="710" t="s">
        <v>490</v>
      </c>
      <c r="E158" s="1301"/>
      <c r="F158" s="1304"/>
      <c r="G158" s="850">
        <f t="shared" si="66"/>
        <v>0</v>
      </c>
      <c r="H158" s="402">
        <f t="shared" si="81"/>
        <v>0</v>
      </c>
      <c r="I158" s="319"/>
      <c r="J158" s="319"/>
      <c r="K158" s="319"/>
      <c r="L158" s="338"/>
      <c r="M158" s="750">
        <f t="shared" si="77"/>
        <v>0</v>
      </c>
      <c r="N158" s="1030"/>
      <c r="O158" s="1030"/>
      <c r="P158" s="1030"/>
      <c r="Q158" s="1030"/>
      <c r="R158" s="1034"/>
      <c r="S158" s="1025"/>
      <c r="T158" s="1025"/>
      <c r="U158" s="1025"/>
      <c r="V158" s="1044"/>
      <c r="W158" s="1044"/>
      <c r="X158" s="1026"/>
      <c r="Y158" s="1047"/>
      <c r="Z158" s="1026"/>
      <c r="AA158" s="1027"/>
      <c r="AB158" s="1028"/>
      <c r="AC158" s="1028"/>
      <c r="AD158" s="1028"/>
      <c r="AE158" s="1028"/>
      <c r="AF158" s="1029"/>
      <c r="AG158" s="1019"/>
      <c r="AH158" s="1048"/>
      <c r="AI158" s="337"/>
      <c r="AJ158" s="390">
        <f>SUM(AN158:AP158)</f>
        <v>0</v>
      </c>
      <c r="AK158" s="327" t="s">
        <v>98</v>
      </c>
      <c r="AL158" s="328" t="s">
        <v>98</v>
      </c>
      <c r="AM158" s="329" t="s">
        <v>98</v>
      </c>
      <c r="AN158" s="330"/>
      <c r="AO158" s="328"/>
      <c r="AP158" s="329"/>
      <c r="AQ158" s="330" t="s">
        <v>97</v>
      </c>
      <c r="AR158" s="328" t="s">
        <v>97</v>
      </c>
      <c r="AS158" s="328" t="s">
        <v>97</v>
      </c>
      <c r="AT158" s="328" t="s">
        <v>97</v>
      </c>
      <c r="AU158" s="329" t="s">
        <v>97</v>
      </c>
      <c r="AV158" s="152">
        <f t="shared" si="78"/>
        <v>0</v>
      </c>
      <c r="AW158" s="167"/>
      <c r="AX158" s="167"/>
      <c r="AY158" s="167"/>
      <c r="AZ158" s="167"/>
      <c r="BA158" s="167"/>
      <c r="BB158" s="167"/>
      <c r="BC158" s="167"/>
      <c r="BD158" s="167"/>
      <c r="BE158" s="130"/>
    </row>
    <row r="159" spans="1:57" ht="32.25" thickBot="1" x14ac:dyDescent="0.3">
      <c r="A159" s="1343"/>
      <c r="B159" s="1567"/>
      <c r="C159" s="1576"/>
      <c r="D159" s="710" t="s">
        <v>486</v>
      </c>
      <c r="E159" s="1301"/>
      <c r="F159" s="1304"/>
      <c r="G159" s="850">
        <f t="shared" si="66"/>
        <v>0</v>
      </c>
      <c r="H159" s="402">
        <f t="shared" si="81"/>
        <v>0</v>
      </c>
      <c r="I159" s="319"/>
      <c r="J159" s="319"/>
      <c r="K159" s="319"/>
      <c r="L159" s="338"/>
      <c r="M159" s="750">
        <f t="shared" si="77"/>
        <v>0</v>
      </c>
      <c r="N159" s="1030"/>
      <c r="O159" s="1030"/>
      <c r="P159" s="1030"/>
      <c r="Q159" s="1030"/>
      <c r="R159" s="1034"/>
      <c r="S159" s="1025"/>
      <c r="T159" s="1025"/>
      <c r="U159" s="1025"/>
      <c r="V159" s="1044"/>
      <c r="W159" s="1044"/>
      <c r="X159" s="1026"/>
      <c r="Y159" s="1047"/>
      <c r="Z159" s="1026"/>
      <c r="AA159" s="1027"/>
      <c r="AB159" s="1028"/>
      <c r="AC159" s="1028"/>
      <c r="AD159" s="1028"/>
      <c r="AE159" s="1028"/>
      <c r="AF159" s="1029"/>
      <c r="AG159" s="1019"/>
      <c r="AH159" s="1048"/>
      <c r="AI159" s="337"/>
      <c r="AJ159" s="390">
        <f>SUM(AK159:AM159)</f>
        <v>0</v>
      </c>
      <c r="AK159" s="327"/>
      <c r="AL159" s="328"/>
      <c r="AM159" s="329"/>
      <c r="AN159" s="330" t="s">
        <v>97</v>
      </c>
      <c r="AO159" s="328" t="s">
        <v>97</v>
      </c>
      <c r="AP159" s="329" t="s">
        <v>97</v>
      </c>
      <c r="AQ159" s="330" t="s">
        <v>97</v>
      </c>
      <c r="AR159" s="328" t="s">
        <v>97</v>
      </c>
      <c r="AS159" s="328" t="s">
        <v>97</v>
      </c>
      <c r="AT159" s="328" t="s">
        <v>97</v>
      </c>
      <c r="AU159" s="329" t="s">
        <v>97</v>
      </c>
      <c r="AV159" s="152">
        <f t="shared" si="78"/>
        <v>0</v>
      </c>
      <c r="AW159" s="167"/>
      <c r="AX159" s="167"/>
      <c r="AY159" s="167"/>
      <c r="AZ159" s="167"/>
      <c r="BA159" s="167"/>
      <c r="BB159" s="167"/>
      <c r="BC159" s="167"/>
      <c r="BD159" s="167"/>
      <c r="BE159" s="130"/>
    </row>
    <row r="160" spans="1:57" ht="32.25" thickBot="1" x14ac:dyDescent="0.3">
      <c r="A160" s="1343"/>
      <c r="B160" s="1567"/>
      <c r="C160" s="1576"/>
      <c r="D160" s="710" t="s">
        <v>15</v>
      </c>
      <c r="E160" s="1301"/>
      <c r="F160" s="1304"/>
      <c r="G160" s="850">
        <f t="shared" si="66"/>
        <v>1</v>
      </c>
      <c r="H160" s="402">
        <f t="shared" si="81"/>
        <v>1</v>
      </c>
      <c r="I160" s="319">
        <v>1</v>
      </c>
      <c r="J160" s="319"/>
      <c r="K160" s="319"/>
      <c r="L160" s="338"/>
      <c r="M160" s="750">
        <f t="shared" si="77"/>
        <v>1</v>
      </c>
      <c r="N160" s="1030">
        <v>1</v>
      </c>
      <c r="O160" s="1030"/>
      <c r="P160" s="1030"/>
      <c r="Q160" s="1030"/>
      <c r="R160" s="1034"/>
      <c r="S160" s="1025">
        <v>1</v>
      </c>
      <c r="T160" s="1025"/>
      <c r="U160" s="1025"/>
      <c r="V160" s="1044"/>
      <c r="W160" s="1044"/>
      <c r="X160" s="1026"/>
      <c r="Y160" s="1047">
        <v>1</v>
      </c>
      <c r="Z160" s="1026"/>
      <c r="AA160" s="1027"/>
      <c r="AB160" s="1028"/>
      <c r="AC160" s="1028"/>
      <c r="AD160" s="1028"/>
      <c r="AE160" s="1028">
        <v>1</v>
      </c>
      <c r="AF160" s="1029"/>
      <c r="AG160" s="1019">
        <v>45</v>
      </c>
      <c r="AH160" s="1048">
        <v>13</v>
      </c>
      <c r="AI160" s="337">
        <v>100</v>
      </c>
      <c r="AJ160" s="390">
        <f>SUM(AQ160:AU160)</f>
        <v>1</v>
      </c>
      <c r="AK160" s="327" t="s">
        <v>98</v>
      </c>
      <c r="AL160" s="328" t="s">
        <v>98</v>
      </c>
      <c r="AM160" s="329" t="s">
        <v>98</v>
      </c>
      <c r="AN160" s="330" t="s">
        <v>97</v>
      </c>
      <c r="AO160" s="328" t="s">
        <v>97</v>
      </c>
      <c r="AP160" s="329" t="s">
        <v>97</v>
      </c>
      <c r="AQ160" s="330"/>
      <c r="AR160" s="328"/>
      <c r="AS160" s="328">
        <v>1</v>
      </c>
      <c r="AT160" s="328"/>
      <c r="AU160" s="329"/>
      <c r="AV160" s="152">
        <f t="shared" si="78"/>
        <v>0</v>
      </c>
      <c r="AW160" s="167"/>
      <c r="AX160" s="167"/>
      <c r="AY160" s="167"/>
      <c r="AZ160" s="167"/>
      <c r="BA160" s="167"/>
      <c r="BB160" s="167"/>
      <c r="BC160" s="167"/>
      <c r="BD160" s="167"/>
      <c r="BE160" s="130"/>
    </row>
    <row r="161" spans="1:57" ht="32.25" thickBot="1" x14ac:dyDescent="0.3">
      <c r="A161" s="1343"/>
      <c r="B161" s="1577"/>
      <c r="C161" s="1578"/>
      <c r="D161" s="711" t="s">
        <v>491</v>
      </c>
      <c r="E161" s="1302"/>
      <c r="F161" s="1305"/>
      <c r="G161" s="851">
        <f t="shared" si="66"/>
        <v>0</v>
      </c>
      <c r="H161" s="160">
        <f t="shared" si="81"/>
        <v>0</v>
      </c>
      <c r="I161" s="92"/>
      <c r="J161" s="92"/>
      <c r="K161" s="92"/>
      <c r="L161" s="101"/>
      <c r="M161" s="210">
        <f t="shared" si="77"/>
        <v>0</v>
      </c>
      <c r="N161" s="1039"/>
      <c r="O161" s="1039"/>
      <c r="P161" s="1039"/>
      <c r="Q161" s="1039"/>
      <c r="R161" s="1040"/>
      <c r="S161" s="1052"/>
      <c r="T161" s="1052"/>
      <c r="U161" s="1052"/>
      <c r="V161" s="1039"/>
      <c r="W161" s="1039"/>
      <c r="X161" s="1040"/>
      <c r="Y161" s="1038"/>
      <c r="Z161" s="1040"/>
      <c r="AA161" s="1049"/>
      <c r="AB161" s="839"/>
      <c r="AC161" s="839"/>
      <c r="AD161" s="839"/>
      <c r="AE161" s="839"/>
      <c r="AF161" s="840"/>
      <c r="AG161" s="1049"/>
      <c r="AH161" s="1050"/>
      <c r="AI161" s="832"/>
      <c r="AJ161" s="170">
        <f>SUM(AQ161:AU161)</f>
        <v>0</v>
      </c>
      <c r="AK161" s="345" t="s">
        <v>97</v>
      </c>
      <c r="AL161" s="97" t="s">
        <v>97</v>
      </c>
      <c r="AM161" s="98" t="s">
        <v>97</v>
      </c>
      <c r="AN161" s="99" t="s">
        <v>97</v>
      </c>
      <c r="AO161" s="97" t="s">
        <v>98</v>
      </c>
      <c r="AP161" s="98" t="s">
        <v>98</v>
      </c>
      <c r="AQ161" s="100"/>
      <c r="AR161" s="92"/>
      <c r="AS161" s="92"/>
      <c r="AT161" s="92"/>
      <c r="AU161" s="93"/>
      <c r="AV161" s="171">
        <f t="shared" si="78"/>
        <v>0</v>
      </c>
      <c r="AW161" s="128"/>
      <c r="AX161" s="128"/>
      <c r="AY161" s="128"/>
      <c r="AZ161" s="128"/>
      <c r="BA161" s="128"/>
      <c r="BB161" s="128"/>
      <c r="BC161" s="128"/>
      <c r="BD161" s="128"/>
      <c r="BE161" s="129"/>
    </row>
    <row r="162" spans="1:57" ht="31.5" x14ac:dyDescent="0.25">
      <c r="A162" s="1343"/>
      <c r="B162" s="1581" t="s">
        <v>695</v>
      </c>
      <c r="C162" s="1582" t="s">
        <v>352</v>
      </c>
      <c r="D162" s="709" t="s">
        <v>485</v>
      </c>
      <c r="E162" s="1339">
        <v>75</v>
      </c>
      <c r="F162" s="1303">
        <f t="shared" ref="F162" si="82">E162-SUM(M162:M166)</f>
        <v>0</v>
      </c>
      <c r="G162" s="852">
        <f t="shared" si="66"/>
        <v>0</v>
      </c>
      <c r="H162" s="147">
        <f>SUM(I162:L162)</f>
        <v>0</v>
      </c>
      <c r="I162" s="72"/>
      <c r="J162" s="72"/>
      <c r="K162" s="72"/>
      <c r="L162" s="75"/>
      <c r="M162" s="199">
        <f>IF(AND(SUM(N162:R162)=SUM(Y162:Z162),SUM(S162:X162)=SUM(Y162:Z162)),SUM(N162:R162),"ПЕРЕВІРТЕ ПРАВИЛЬНІСТЬ ДАНИХ")</f>
        <v>0</v>
      </c>
      <c r="N162" s="1020"/>
      <c r="O162" s="1020"/>
      <c r="P162" s="1020"/>
      <c r="Q162" s="1020"/>
      <c r="R162" s="1021"/>
      <c r="S162" s="1022"/>
      <c r="T162" s="1020"/>
      <c r="U162" s="1020"/>
      <c r="V162" s="1023"/>
      <c r="W162" s="1020"/>
      <c r="X162" s="1024"/>
      <c r="Y162" s="1025"/>
      <c r="Z162" s="1026"/>
      <c r="AA162" s="1027"/>
      <c r="AB162" s="1028"/>
      <c r="AC162" s="1028"/>
      <c r="AD162" s="1028"/>
      <c r="AE162" s="1028"/>
      <c r="AF162" s="1029"/>
      <c r="AG162" s="1027"/>
      <c r="AH162" s="1029"/>
      <c r="AI162" s="74"/>
      <c r="AJ162" s="151">
        <f>SUM(AN162:AP162)</f>
        <v>0</v>
      </c>
      <c r="AK162" s="76" t="s">
        <v>97</v>
      </c>
      <c r="AL162" s="77" t="s">
        <v>97</v>
      </c>
      <c r="AM162" s="78" t="s">
        <v>97</v>
      </c>
      <c r="AN162" s="74"/>
      <c r="AO162" s="72"/>
      <c r="AP162" s="73"/>
      <c r="AQ162" s="79" t="s">
        <v>97</v>
      </c>
      <c r="AR162" s="77" t="s">
        <v>97</v>
      </c>
      <c r="AS162" s="77" t="s">
        <v>97</v>
      </c>
      <c r="AT162" s="77" t="s">
        <v>97</v>
      </c>
      <c r="AU162" s="80" t="s">
        <v>97</v>
      </c>
      <c r="AV162" s="152">
        <f>SUM(AW162:BE162)</f>
        <v>0</v>
      </c>
      <c r="AW162" s="120"/>
      <c r="AX162" s="120"/>
      <c r="AY162" s="120"/>
      <c r="AZ162" s="120"/>
      <c r="BA162" s="120"/>
      <c r="BB162" s="120"/>
      <c r="BC162" s="120"/>
      <c r="BD162" s="120"/>
      <c r="BE162" s="121"/>
    </row>
    <row r="163" spans="1:57" ht="47.25" x14ac:dyDescent="0.25">
      <c r="A163" s="1343"/>
      <c r="B163" s="1583"/>
      <c r="C163" s="1584"/>
      <c r="D163" s="710" t="s">
        <v>490</v>
      </c>
      <c r="E163" s="1340"/>
      <c r="F163" s="1304"/>
      <c r="G163" s="850">
        <f t="shared" si="66"/>
        <v>0</v>
      </c>
      <c r="H163" s="402">
        <f>SUM(I163:L163)</f>
        <v>0</v>
      </c>
      <c r="I163" s="319"/>
      <c r="J163" s="319"/>
      <c r="K163" s="319"/>
      <c r="L163" s="338"/>
      <c r="M163" s="750">
        <f t="shared" ref="M163:M166" si="83">IF(AND(SUM(N163:R163)=SUM(Y163:Z163),SUM(S163:X163)=SUM(Y163:Z163)),SUM(N163:R163),"ПЕРЕВІРТЕ ПРАВИЛЬНІСТЬ ДАНИХ")</f>
        <v>0</v>
      </c>
      <c r="N163" s="1030"/>
      <c r="O163" s="1030"/>
      <c r="P163" s="1030"/>
      <c r="Q163" s="1030"/>
      <c r="R163" s="1031"/>
      <c r="S163" s="1032"/>
      <c r="T163" s="1033"/>
      <c r="U163" s="1033"/>
      <c r="V163" s="1030"/>
      <c r="W163" s="1030"/>
      <c r="X163" s="1034"/>
      <c r="Y163" s="1025"/>
      <c r="Z163" s="1026"/>
      <c r="AA163" s="1027"/>
      <c r="AB163" s="1028"/>
      <c r="AC163" s="1028"/>
      <c r="AD163" s="1028"/>
      <c r="AE163" s="1028"/>
      <c r="AF163" s="1029"/>
      <c r="AG163" s="1019"/>
      <c r="AH163" s="838"/>
      <c r="AI163" s="325"/>
      <c r="AJ163" s="390">
        <f>SUM(AN163:AP163)</f>
        <v>0</v>
      </c>
      <c r="AK163" s="327" t="s">
        <v>98</v>
      </c>
      <c r="AL163" s="328" t="s">
        <v>98</v>
      </c>
      <c r="AM163" s="329" t="s">
        <v>98</v>
      </c>
      <c r="AN163" s="330"/>
      <c r="AO163" s="328"/>
      <c r="AP163" s="329"/>
      <c r="AQ163" s="330" t="s">
        <v>97</v>
      </c>
      <c r="AR163" s="328" t="s">
        <v>97</v>
      </c>
      <c r="AS163" s="328" t="s">
        <v>97</v>
      </c>
      <c r="AT163" s="328" t="s">
        <v>97</v>
      </c>
      <c r="AU163" s="331" t="s">
        <v>97</v>
      </c>
      <c r="AV163" s="391">
        <f t="shared" ref="AV163:AV166" si="84">SUM(AW163:BE163)</f>
        <v>0</v>
      </c>
      <c r="AW163" s="404"/>
      <c r="AX163" s="404"/>
      <c r="AY163" s="404"/>
      <c r="AZ163" s="404"/>
      <c r="BA163" s="404"/>
      <c r="BB163" s="404"/>
      <c r="BC163" s="404"/>
      <c r="BD163" s="404"/>
      <c r="BE163" s="405"/>
    </row>
    <row r="164" spans="1:57" ht="31.5" x14ac:dyDescent="0.25">
      <c r="A164" s="1343"/>
      <c r="B164" s="1583"/>
      <c r="C164" s="1584"/>
      <c r="D164" s="710" t="s">
        <v>486</v>
      </c>
      <c r="E164" s="1340"/>
      <c r="F164" s="1304"/>
      <c r="G164" s="850">
        <f t="shared" si="66"/>
        <v>0</v>
      </c>
      <c r="H164" s="402">
        <f t="shared" ref="H164" si="85">SUM(I164:L164)</f>
        <v>0</v>
      </c>
      <c r="I164" s="319"/>
      <c r="J164" s="319"/>
      <c r="K164" s="319"/>
      <c r="L164" s="338"/>
      <c r="M164" s="750">
        <f t="shared" si="83"/>
        <v>0</v>
      </c>
      <c r="N164" s="1030"/>
      <c r="O164" s="1030"/>
      <c r="P164" s="1035"/>
      <c r="Q164" s="392"/>
      <c r="R164" s="1031"/>
      <c r="S164" s="1032"/>
      <c r="T164" s="1030"/>
      <c r="U164" s="1030"/>
      <c r="V164" s="1030"/>
      <c r="W164" s="1030"/>
      <c r="X164" s="1034"/>
      <c r="Y164" s="1025"/>
      <c r="Z164" s="1026"/>
      <c r="AA164" s="1027"/>
      <c r="AB164" s="1028"/>
      <c r="AC164" s="1028"/>
      <c r="AD164" s="1028"/>
      <c r="AE164" s="1028"/>
      <c r="AF164" s="1029"/>
      <c r="AG164" s="1019"/>
      <c r="AH164" s="838"/>
      <c r="AI164" s="325"/>
      <c r="AJ164" s="390">
        <f>SUM(AK164:AM164)</f>
        <v>0</v>
      </c>
      <c r="AK164" s="327"/>
      <c r="AL164" s="328"/>
      <c r="AM164" s="329"/>
      <c r="AN164" s="330" t="s">
        <v>97</v>
      </c>
      <c r="AO164" s="328" t="s">
        <v>97</v>
      </c>
      <c r="AP164" s="329" t="s">
        <v>97</v>
      </c>
      <c r="AQ164" s="330" t="s">
        <v>97</v>
      </c>
      <c r="AR164" s="328" t="s">
        <v>97</v>
      </c>
      <c r="AS164" s="328" t="s">
        <v>97</v>
      </c>
      <c r="AT164" s="328" t="s">
        <v>97</v>
      </c>
      <c r="AU164" s="331" t="s">
        <v>97</v>
      </c>
      <c r="AV164" s="391">
        <f t="shared" si="84"/>
        <v>0</v>
      </c>
      <c r="AW164" s="404"/>
      <c r="AX164" s="404"/>
      <c r="AY164" s="404"/>
      <c r="AZ164" s="404"/>
      <c r="BA164" s="404"/>
      <c r="BB164" s="404"/>
      <c r="BC164" s="404"/>
      <c r="BD164" s="404"/>
      <c r="BE164" s="405"/>
    </row>
    <row r="165" spans="1:57" ht="31.5" x14ac:dyDescent="0.25">
      <c r="A165" s="1343"/>
      <c r="B165" s="1583"/>
      <c r="C165" s="1584"/>
      <c r="D165" s="710" t="s">
        <v>15</v>
      </c>
      <c r="E165" s="1340"/>
      <c r="F165" s="1304"/>
      <c r="G165" s="850">
        <f t="shared" si="66"/>
        <v>76</v>
      </c>
      <c r="H165" s="402">
        <v>1</v>
      </c>
      <c r="I165" s="319">
        <v>1</v>
      </c>
      <c r="J165" s="319"/>
      <c r="K165" s="319"/>
      <c r="L165" s="338"/>
      <c r="M165" s="750">
        <v>75</v>
      </c>
      <c r="N165" s="1030"/>
      <c r="O165" s="1030"/>
      <c r="P165" s="1030"/>
      <c r="Q165" s="1030"/>
      <c r="R165" s="1031">
        <v>75</v>
      </c>
      <c r="S165" s="1032"/>
      <c r="T165" s="1030"/>
      <c r="U165" s="1030"/>
      <c r="V165" s="1030">
        <v>71</v>
      </c>
      <c r="W165" s="1030">
        <v>4</v>
      </c>
      <c r="X165" s="1034"/>
      <c r="Y165" s="1025">
        <v>52</v>
      </c>
      <c r="Z165" s="1026">
        <v>23</v>
      </c>
      <c r="AA165" s="1027"/>
      <c r="AB165" s="1028">
        <v>73</v>
      </c>
      <c r="AC165" s="1028">
        <v>71</v>
      </c>
      <c r="AD165" s="1028">
        <v>10</v>
      </c>
      <c r="AE165" s="1028">
        <v>49</v>
      </c>
      <c r="AF165" s="1029">
        <v>4</v>
      </c>
      <c r="AG165" s="1019">
        <v>46</v>
      </c>
      <c r="AH165" s="838">
        <v>24</v>
      </c>
      <c r="AI165" s="325">
        <v>78</v>
      </c>
      <c r="AJ165" s="390">
        <v>75</v>
      </c>
      <c r="AK165" s="327" t="s">
        <v>98</v>
      </c>
      <c r="AL165" s="328" t="s">
        <v>98</v>
      </c>
      <c r="AM165" s="329" t="s">
        <v>98</v>
      </c>
      <c r="AN165" s="330" t="s">
        <v>97</v>
      </c>
      <c r="AO165" s="328" t="s">
        <v>97</v>
      </c>
      <c r="AP165" s="329" t="s">
        <v>97</v>
      </c>
      <c r="AQ165" s="330">
        <v>10</v>
      </c>
      <c r="AR165" s="328">
        <v>27</v>
      </c>
      <c r="AS165" s="328">
        <v>38</v>
      </c>
      <c r="AT165" s="328"/>
      <c r="AU165" s="331"/>
      <c r="AV165" s="391">
        <v>1</v>
      </c>
      <c r="AW165" s="404"/>
      <c r="AX165" s="404"/>
      <c r="AY165" s="404"/>
      <c r="AZ165" s="404"/>
      <c r="BA165" s="404"/>
      <c r="BB165" s="404"/>
      <c r="BC165" s="404">
        <v>1</v>
      </c>
      <c r="BD165" s="404"/>
      <c r="BE165" s="405"/>
    </row>
    <row r="166" spans="1:57" ht="32.25" thickBot="1" x14ac:dyDescent="0.3">
      <c r="A166" s="1343"/>
      <c r="B166" s="1585"/>
      <c r="C166" s="1586"/>
      <c r="D166" s="1657" t="s">
        <v>491</v>
      </c>
      <c r="E166" s="1341"/>
      <c r="F166" s="1305"/>
      <c r="G166" s="851">
        <f t="shared" si="66"/>
        <v>0</v>
      </c>
      <c r="H166" s="160">
        <f t="shared" ref="H166" si="86">SUM(I166:L166)</f>
        <v>0</v>
      </c>
      <c r="I166" s="92"/>
      <c r="J166" s="92"/>
      <c r="K166" s="92"/>
      <c r="L166" s="101"/>
      <c r="M166" s="857">
        <f t="shared" si="83"/>
        <v>0</v>
      </c>
      <c r="N166" s="1036"/>
      <c r="O166" s="1036"/>
      <c r="P166" s="1036"/>
      <c r="Q166" s="1036"/>
      <c r="R166" s="1037"/>
      <c r="S166" s="1038"/>
      <c r="T166" s="1039"/>
      <c r="U166" s="1039"/>
      <c r="V166" s="1039"/>
      <c r="W166" s="1039"/>
      <c r="X166" s="1040"/>
      <c r="Y166" s="1053"/>
      <c r="Z166" s="1054"/>
      <c r="AA166" s="1042"/>
      <c r="AB166" s="1055"/>
      <c r="AC166" s="1055"/>
      <c r="AD166" s="1055"/>
      <c r="AE166" s="1055"/>
      <c r="AF166" s="1043"/>
      <c r="AG166" s="1042"/>
      <c r="AH166" s="1043"/>
      <c r="AI166" s="100"/>
      <c r="AJ166" s="170">
        <f>SUM(AQ166:AU166)</f>
        <v>0</v>
      </c>
      <c r="AK166" s="345" t="s">
        <v>97</v>
      </c>
      <c r="AL166" s="97" t="s">
        <v>97</v>
      </c>
      <c r="AM166" s="98" t="s">
        <v>97</v>
      </c>
      <c r="AN166" s="99" t="s">
        <v>97</v>
      </c>
      <c r="AO166" s="97" t="s">
        <v>98</v>
      </c>
      <c r="AP166" s="98" t="s">
        <v>98</v>
      </c>
      <c r="AQ166" s="100"/>
      <c r="AR166" s="92"/>
      <c r="AS166" s="92"/>
      <c r="AT166" s="92"/>
      <c r="AU166" s="101"/>
      <c r="AV166" s="165">
        <f t="shared" si="84"/>
        <v>0</v>
      </c>
      <c r="AW166" s="128"/>
      <c r="AX166" s="128"/>
      <c r="AY166" s="128"/>
      <c r="AZ166" s="128"/>
      <c r="BA166" s="128"/>
      <c r="BB166" s="128"/>
      <c r="BC166" s="128"/>
      <c r="BD166" s="128"/>
      <c r="BE166" s="129"/>
    </row>
    <row r="167" spans="1:57" ht="31.5" x14ac:dyDescent="0.25">
      <c r="A167" s="1343"/>
      <c r="B167" s="1581" t="s">
        <v>696</v>
      </c>
      <c r="C167" s="1582" t="s">
        <v>360</v>
      </c>
      <c r="D167" s="709" t="s">
        <v>485</v>
      </c>
      <c r="E167" s="1300">
        <v>45</v>
      </c>
      <c r="F167" s="1303">
        <f t="shared" ref="F167" si="87">E167-SUM(M167:M171)</f>
        <v>0</v>
      </c>
      <c r="G167" s="852">
        <f t="shared" si="66"/>
        <v>0</v>
      </c>
      <c r="H167" s="147">
        <f>SUM(I167:L167)</f>
        <v>0</v>
      </c>
      <c r="I167" s="72"/>
      <c r="J167" s="72"/>
      <c r="K167" s="72"/>
      <c r="L167" s="75"/>
      <c r="M167" s="199">
        <f>IF(AND(SUM(N167:R167)=SUM(Y167:Z167),SUM(S167:X167)=SUM(Y167:Z167)),SUM(N167:R167),"ПЕРЕВІРТЕ ПРАВИЛЬНІСТЬ ДАНИХ")</f>
        <v>0</v>
      </c>
      <c r="N167" s="1020"/>
      <c r="O167" s="1020"/>
      <c r="P167" s="1020"/>
      <c r="Q167" s="1020"/>
      <c r="R167" s="1021"/>
      <c r="S167" s="1022"/>
      <c r="T167" s="1020"/>
      <c r="U167" s="1020"/>
      <c r="V167" s="1023"/>
      <c r="W167" s="1020"/>
      <c r="X167" s="1024"/>
      <c r="Y167" s="1022"/>
      <c r="Z167" s="1024"/>
      <c r="AA167" s="1045"/>
      <c r="AB167" s="835"/>
      <c r="AC167" s="835"/>
      <c r="AD167" s="835"/>
      <c r="AE167" s="835"/>
      <c r="AF167" s="836"/>
      <c r="AG167" s="1045"/>
      <c r="AH167" s="1046"/>
      <c r="AI167" s="74"/>
      <c r="AJ167" s="151">
        <f>SUM(AN167:AP167)</f>
        <v>0</v>
      </c>
      <c r="AK167" s="76" t="s">
        <v>97</v>
      </c>
      <c r="AL167" s="77" t="s">
        <v>97</v>
      </c>
      <c r="AM167" s="78" t="s">
        <v>97</v>
      </c>
      <c r="AN167" s="74"/>
      <c r="AO167" s="72"/>
      <c r="AP167" s="73"/>
      <c r="AQ167" s="79" t="s">
        <v>97</v>
      </c>
      <c r="AR167" s="77" t="s">
        <v>97</v>
      </c>
      <c r="AS167" s="77" t="s">
        <v>97</v>
      </c>
      <c r="AT167" s="77" t="s">
        <v>97</v>
      </c>
      <c r="AU167" s="80" t="s">
        <v>97</v>
      </c>
      <c r="AV167" s="152">
        <f>SUM(AW167:BE167)</f>
        <v>0</v>
      </c>
      <c r="AW167" s="120"/>
      <c r="AX167" s="120"/>
      <c r="AY167" s="120"/>
      <c r="AZ167" s="120"/>
      <c r="BA167" s="120"/>
      <c r="BB167" s="120"/>
      <c r="BC167" s="120"/>
      <c r="BD167" s="120"/>
      <c r="BE167" s="121"/>
    </row>
    <row r="168" spans="1:57" ht="47.25" x14ac:dyDescent="0.25">
      <c r="A168" s="1343"/>
      <c r="B168" s="1583"/>
      <c r="C168" s="1584"/>
      <c r="D168" s="710" t="s">
        <v>490</v>
      </c>
      <c r="E168" s="1301"/>
      <c r="F168" s="1304"/>
      <c r="G168" s="850">
        <f t="shared" si="66"/>
        <v>0</v>
      </c>
      <c r="H168" s="402">
        <f>SUM(I168:L168)</f>
        <v>0</v>
      </c>
      <c r="I168" s="319"/>
      <c r="J168" s="319"/>
      <c r="K168" s="319"/>
      <c r="L168" s="338"/>
      <c r="M168" s="750">
        <f t="shared" ref="M168:M171" si="88">IF(AND(SUM(N168:R168)=SUM(Y168:Z168),SUM(S168:X168)=SUM(Y168:Z168)),SUM(N168:R168),"ПЕРЕВІРТЕ ПРАВИЛЬНІСТЬ ДАНИХ")</f>
        <v>0</v>
      </c>
      <c r="N168" s="1030"/>
      <c r="O168" s="1030"/>
      <c r="P168" s="1030"/>
      <c r="Q168" s="1030"/>
      <c r="R168" s="1031"/>
      <c r="S168" s="1032"/>
      <c r="T168" s="1033"/>
      <c r="U168" s="1033"/>
      <c r="V168" s="1030"/>
      <c r="W168" s="1030"/>
      <c r="X168" s="1034"/>
      <c r="Y168" s="1047"/>
      <c r="Z168" s="1026"/>
      <c r="AA168" s="1027"/>
      <c r="AB168" s="1028"/>
      <c r="AC168" s="1028"/>
      <c r="AD168" s="1028"/>
      <c r="AE168" s="1028"/>
      <c r="AF168" s="1029"/>
      <c r="AG168" s="1019"/>
      <c r="AH168" s="1048"/>
      <c r="AI168" s="325"/>
      <c r="AJ168" s="390">
        <f>SUM(AN168:AP168)</f>
        <v>0</v>
      </c>
      <c r="AK168" s="327" t="s">
        <v>98</v>
      </c>
      <c r="AL168" s="328" t="s">
        <v>98</v>
      </c>
      <c r="AM168" s="329" t="s">
        <v>98</v>
      </c>
      <c r="AN168" s="330"/>
      <c r="AO168" s="328"/>
      <c r="AP168" s="329"/>
      <c r="AQ168" s="330" t="s">
        <v>97</v>
      </c>
      <c r="AR168" s="328" t="s">
        <v>97</v>
      </c>
      <c r="AS168" s="328" t="s">
        <v>97</v>
      </c>
      <c r="AT168" s="328" t="s">
        <v>97</v>
      </c>
      <c r="AU168" s="331" t="s">
        <v>97</v>
      </c>
      <c r="AV168" s="391">
        <f t="shared" ref="AV168:AV171" si="89">SUM(AW168:BE168)</f>
        <v>0</v>
      </c>
      <c r="AW168" s="404"/>
      <c r="AX168" s="404"/>
      <c r="AY168" s="404"/>
      <c r="AZ168" s="404"/>
      <c r="BA168" s="404"/>
      <c r="BB168" s="404"/>
      <c r="BC168" s="404"/>
      <c r="BD168" s="404"/>
      <c r="BE168" s="405"/>
    </row>
    <row r="169" spans="1:57" ht="31.5" x14ac:dyDescent="0.25">
      <c r="A169" s="1343"/>
      <c r="B169" s="1583"/>
      <c r="C169" s="1584"/>
      <c r="D169" s="710" t="s">
        <v>486</v>
      </c>
      <c r="E169" s="1301"/>
      <c r="F169" s="1304"/>
      <c r="G169" s="850">
        <f t="shared" si="66"/>
        <v>0</v>
      </c>
      <c r="H169" s="402">
        <f t="shared" ref="H169:H171" si="90">SUM(I169:L169)</f>
        <v>0</v>
      </c>
      <c r="I169" s="319"/>
      <c r="J169" s="319"/>
      <c r="K169" s="319"/>
      <c r="L169" s="338"/>
      <c r="M169" s="750">
        <f t="shared" si="88"/>
        <v>0</v>
      </c>
      <c r="N169" s="1030"/>
      <c r="O169" s="1030"/>
      <c r="P169" s="1035"/>
      <c r="Q169" s="392"/>
      <c r="R169" s="1031"/>
      <c r="S169" s="1032"/>
      <c r="T169" s="1030"/>
      <c r="U169" s="1030"/>
      <c r="V169" s="1030"/>
      <c r="W169" s="1030"/>
      <c r="X169" s="1034"/>
      <c r="Y169" s="1047"/>
      <c r="Z169" s="1026"/>
      <c r="AA169" s="1027"/>
      <c r="AB169" s="1028"/>
      <c r="AC169" s="1028"/>
      <c r="AD169" s="1028"/>
      <c r="AE169" s="1028"/>
      <c r="AF169" s="1029"/>
      <c r="AG169" s="1019"/>
      <c r="AH169" s="1048"/>
      <c r="AI169" s="325"/>
      <c r="AJ169" s="390">
        <f>SUM(AK169:AM169)</f>
        <v>0</v>
      </c>
      <c r="AK169" s="327"/>
      <c r="AL169" s="328"/>
      <c r="AM169" s="329"/>
      <c r="AN169" s="330" t="s">
        <v>97</v>
      </c>
      <c r="AO169" s="328" t="s">
        <v>97</v>
      </c>
      <c r="AP169" s="329" t="s">
        <v>97</v>
      </c>
      <c r="AQ169" s="330" t="s">
        <v>97</v>
      </c>
      <c r="AR169" s="328" t="s">
        <v>97</v>
      </c>
      <c r="AS169" s="328" t="s">
        <v>97</v>
      </c>
      <c r="AT169" s="328" t="s">
        <v>97</v>
      </c>
      <c r="AU169" s="331" t="s">
        <v>97</v>
      </c>
      <c r="AV169" s="391">
        <f t="shared" si="89"/>
        <v>0</v>
      </c>
      <c r="AW169" s="404"/>
      <c r="AX169" s="404"/>
      <c r="AY169" s="404"/>
      <c r="AZ169" s="404"/>
      <c r="BA169" s="404"/>
      <c r="BB169" s="404"/>
      <c r="BC169" s="404"/>
      <c r="BD169" s="404"/>
      <c r="BE169" s="405"/>
    </row>
    <row r="170" spans="1:57" ht="31.5" x14ac:dyDescent="0.25">
      <c r="A170" s="1343"/>
      <c r="B170" s="1583"/>
      <c r="C170" s="1584"/>
      <c r="D170" s="710" t="s">
        <v>15</v>
      </c>
      <c r="E170" s="1301"/>
      <c r="F170" s="1304"/>
      <c r="G170" s="850">
        <f t="shared" si="66"/>
        <v>47</v>
      </c>
      <c r="H170" s="402">
        <f t="shared" si="90"/>
        <v>0</v>
      </c>
      <c r="I170" s="319"/>
      <c r="J170" s="319"/>
      <c r="K170" s="319"/>
      <c r="L170" s="338"/>
      <c r="M170" s="750">
        <v>45</v>
      </c>
      <c r="N170" s="1030"/>
      <c r="O170" s="1030"/>
      <c r="P170" s="1030"/>
      <c r="Q170" s="1030"/>
      <c r="R170" s="1031">
        <v>45</v>
      </c>
      <c r="S170" s="1032">
        <v>1</v>
      </c>
      <c r="T170" s="1030"/>
      <c r="U170" s="1030"/>
      <c r="V170" s="1030">
        <v>40</v>
      </c>
      <c r="W170" s="1030">
        <v>4</v>
      </c>
      <c r="X170" s="1034"/>
      <c r="Y170" s="1047">
        <v>36</v>
      </c>
      <c r="Z170" s="1026">
        <v>9</v>
      </c>
      <c r="AA170" s="1027"/>
      <c r="AB170" s="1028">
        <v>20</v>
      </c>
      <c r="AC170" s="1028">
        <v>19</v>
      </c>
      <c r="AD170" s="1028">
        <v>8</v>
      </c>
      <c r="AE170" s="1028">
        <v>44</v>
      </c>
      <c r="AF170" s="1029">
        <v>1</v>
      </c>
      <c r="AG170" s="1019">
        <v>43</v>
      </c>
      <c r="AH170" s="1048">
        <v>19</v>
      </c>
      <c r="AI170" s="325">
        <v>82</v>
      </c>
      <c r="AJ170" s="390">
        <f>SUM(AQ170:AU170)</f>
        <v>45</v>
      </c>
      <c r="AK170" s="327" t="s">
        <v>98</v>
      </c>
      <c r="AL170" s="328" t="s">
        <v>98</v>
      </c>
      <c r="AM170" s="329" t="s">
        <v>98</v>
      </c>
      <c r="AN170" s="330" t="s">
        <v>97</v>
      </c>
      <c r="AO170" s="328" t="s">
        <v>97</v>
      </c>
      <c r="AP170" s="329" t="s">
        <v>97</v>
      </c>
      <c r="AQ170" s="330">
        <v>7</v>
      </c>
      <c r="AR170" s="328">
        <v>14</v>
      </c>
      <c r="AS170" s="328">
        <v>22</v>
      </c>
      <c r="AT170" s="328">
        <v>2</v>
      </c>
      <c r="AU170" s="331"/>
      <c r="AV170" s="391">
        <f t="shared" si="89"/>
        <v>2</v>
      </c>
      <c r="AW170" s="404"/>
      <c r="AX170" s="404"/>
      <c r="AY170" s="404"/>
      <c r="AZ170" s="404"/>
      <c r="BA170" s="404">
        <v>1</v>
      </c>
      <c r="BB170" s="404"/>
      <c r="BC170" s="404">
        <v>1</v>
      </c>
      <c r="BD170" s="404"/>
      <c r="BE170" s="405"/>
    </row>
    <row r="171" spans="1:57" ht="32.25" thickBot="1" x14ac:dyDescent="0.3">
      <c r="A171" s="1343"/>
      <c r="B171" s="1585"/>
      <c r="C171" s="1586"/>
      <c r="D171" s="1657" t="s">
        <v>491</v>
      </c>
      <c r="E171" s="1302"/>
      <c r="F171" s="1305"/>
      <c r="G171" s="851">
        <f t="shared" si="66"/>
        <v>0</v>
      </c>
      <c r="H171" s="160">
        <f t="shared" si="90"/>
        <v>0</v>
      </c>
      <c r="I171" s="92"/>
      <c r="J171" s="92"/>
      <c r="K171" s="92"/>
      <c r="L171" s="101"/>
      <c r="M171" s="857">
        <f t="shared" si="88"/>
        <v>0</v>
      </c>
      <c r="N171" s="1036"/>
      <c r="O171" s="1036"/>
      <c r="P171" s="1036"/>
      <c r="Q171" s="1036"/>
      <c r="R171" s="1037"/>
      <c r="S171" s="1038"/>
      <c r="T171" s="1039"/>
      <c r="U171" s="1039"/>
      <c r="V171" s="1039"/>
      <c r="W171" s="1039"/>
      <c r="X171" s="1040"/>
      <c r="Y171" s="1038"/>
      <c r="Z171" s="1040"/>
      <c r="AA171" s="1049"/>
      <c r="AB171" s="839"/>
      <c r="AC171" s="839"/>
      <c r="AD171" s="839"/>
      <c r="AE171" s="839"/>
      <c r="AF171" s="840"/>
      <c r="AG171" s="1049"/>
      <c r="AH171" s="1050"/>
      <c r="AI171" s="100"/>
      <c r="AJ171" s="170">
        <f>SUM(AQ171:AU171)</f>
        <v>0</v>
      </c>
      <c r="AK171" s="345" t="s">
        <v>97</v>
      </c>
      <c r="AL171" s="97" t="s">
        <v>97</v>
      </c>
      <c r="AM171" s="98" t="s">
        <v>97</v>
      </c>
      <c r="AN171" s="99" t="s">
        <v>97</v>
      </c>
      <c r="AO171" s="97" t="s">
        <v>98</v>
      </c>
      <c r="AP171" s="98" t="s">
        <v>98</v>
      </c>
      <c r="AQ171" s="100"/>
      <c r="AR171" s="92"/>
      <c r="AS171" s="92"/>
      <c r="AT171" s="92"/>
      <c r="AU171" s="101"/>
      <c r="AV171" s="165">
        <f t="shared" si="89"/>
        <v>0</v>
      </c>
      <c r="AW171" s="128"/>
      <c r="AX171" s="128"/>
      <c r="AY171" s="128"/>
      <c r="AZ171" s="128"/>
      <c r="BA171" s="128"/>
      <c r="BB171" s="128"/>
      <c r="BC171" s="128"/>
      <c r="BD171" s="128"/>
      <c r="BE171" s="129"/>
    </row>
    <row r="172" spans="1:57" ht="31.5" x14ac:dyDescent="0.25">
      <c r="A172" s="1343"/>
      <c r="B172" s="1565" t="s">
        <v>697</v>
      </c>
      <c r="C172" s="1575" t="s">
        <v>698</v>
      </c>
      <c r="D172" s="709" t="s">
        <v>485</v>
      </c>
      <c r="E172" s="1300">
        <v>75</v>
      </c>
      <c r="F172" s="1303">
        <f t="shared" ref="F172" si="91">E172-SUM(M172:M176)</f>
        <v>0</v>
      </c>
      <c r="G172" s="852">
        <f t="shared" si="66"/>
        <v>0</v>
      </c>
      <c r="H172" s="147">
        <f>SUM(I172:L172)</f>
        <v>0</v>
      </c>
      <c r="I172" s="835"/>
      <c r="J172" s="835"/>
      <c r="K172" s="835"/>
      <c r="L172" s="836"/>
      <c r="M172" s="199">
        <f>IF(AND(SUM(N172:R172)=SUM(Y172:Z172),SUM(S172:X172)=SUM(Y172:Z172)),SUM(N172:R172),"ПЕРЕВІРТЕ ПРАВИЛЬНІСТЬ ДАНИХ")</f>
        <v>0</v>
      </c>
      <c r="N172" s="1020"/>
      <c r="O172" s="1020"/>
      <c r="P172" s="1020"/>
      <c r="Q172" s="1020"/>
      <c r="R172" s="1021"/>
      <c r="S172" s="1022"/>
      <c r="T172" s="1020"/>
      <c r="U172" s="1020"/>
      <c r="V172" s="1023"/>
      <c r="W172" s="1020"/>
      <c r="X172" s="1024"/>
      <c r="Y172" s="1022"/>
      <c r="Z172" s="1024"/>
      <c r="AA172" s="1045"/>
      <c r="AB172" s="835"/>
      <c r="AC172" s="835"/>
      <c r="AD172" s="835"/>
      <c r="AE172" s="835"/>
      <c r="AF172" s="836"/>
      <c r="AG172" s="1045"/>
      <c r="AH172" s="1046"/>
      <c r="AI172" s="74"/>
      <c r="AJ172" s="151">
        <f>SUM(AN172:AP172)</f>
        <v>0</v>
      </c>
      <c r="AK172" s="76" t="s">
        <v>97</v>
      </c>
      <c r="AL172" s="77" t="s">
        <v>97</v>
      </c>
      <c r="AM172" s="78" t="s">
        <v>97</v>
      </c>
      <c r="AN172" s="74"/>
      <c r="AO172" s="72"/>
      <c r="AP172" s="73"/>
      <c r="AQ172" s="79" t="s">
        <v>97</v>
      </c>
      <c r="AR172" s="77" t="s">
        <v>97</v>
      </c>
      <c r="AS172" s="77" t="s">
        <v>97</v>
      </c>
      <c r="AT172" s="77" t="s">
        <v>97</v>
      </c>
      <c r="AU172" s="80" t="s">
        <v>97</v>
      </c>
      <c r="AV172" s="152">
        <f>SUM(AW172:BE172)</f>
        <v>0</v>
      </c>
      <c r="AW172" s="120"/>
      <c r="AX172" s="120"/>
      <c r="AY172" s="120"/>
      <c r="AZ172" s="120"/>
      <c r="BA172" s="120"/>
      <c r="BB172" s="120"/>
      <c r="BC172" s="120"/>
      <c r="BD172" s="120"/>
      <c r="BE172" s="121"/>
    </row>
    <row r="173" spans="1:57" ht="47.25" x14ac:dyDescent="0.25">
      <c r="A173" s="1343"/>
      <c r="B173" s="1567"/>
      <c r="C173" s="1576"/>
      <c r="D173" s="710" t="s">
        <v>490</v>
      </c>
      <c r="E173" s="1301"/>
      <c r="F173" s="1304"/>
      <c r="G173" s="850">
        <f t="shared" si="66"/>
        <v>0</v>
      </c>
      <c r="H173" s="402">
        <f>SUM(I173:L173)</f>
        <v>0</v>
      </c>
      <c r="I173" s="837"/>
      <c r="J173" s="837"/>
      <c r="K173" s="837"/>
      <c r="L173" s="838"/>
      <c r="M173" s="750">
        <f t="shared" ref="M173:M176" si="92">IF(AND(SUM(N173:R173)=SUM(Y173:Z173),SUM(S173:X173)=SUM(Y173:Z173)),SUM(N173:R173),"ПЕРЕВІРТЕ ПРАВИЛЬНІСТЬ ДАНИХ")</f>
        <v>0</v>
      </c>
      <c r="N173" s="1030"/>
      <c r="O173" s="1030"/>
      <c r="P173" s="1030"/>
      <c r="Q173" s="1030"/>
      <c r="R173" s="1031"/>
      <c r="S173" s="1032"/>
      <c r="T173" s="1033"/>
      <c r="U173" s="1033"/>
      <c r="V173" s="1030"/>
      <c r="W173" s="1030"/>
      <c r="X173" s="1034"/>
      <c r="Y173" s="1047"/>
      <c r="Z173" s="1026"/>
      <c r="AA173" s="1027"/>
      <c r="AB173" s="1028"/>
      <c r="AC173" s="1028"/>
      <c r="AD173" s="1028"/>
      <c r="AE173" s="1028"/>
      <c r="AF173" s="1029"/>
      <c r="AG173" s="1019"/>
      <c r="AH173" s="1048"/>
      <c r="AI173" s="325"/>
      <c r="AJ173" s="390">
        <f>SUM(AN173:AP173)</f>
        <v>0</v>
      </c>
      <c r="AK173" s="327" t="s">
        <v>98</v>
      </c>
      <c r="AL173" s="328" t="s">
        <v>98</v>
      </c>
      <c r="AM173" s="329" t="s">
        <v>98</v>
      </c>
      <c r="AN173" s="330"/>
      <c r="AO173" s="328"/>
      <c r="AP173" s="329"/>
      <c r="AQ173" s="330" t="s">
        <v>97</v>
      </c>
      <c r="AR173" s="328" t="s">
        <v>97</v>
      </c>
      <c r="AS173" s="328" t="s">
        <v>97</v>
      </c>
      <c r="AT173" s="328" t="s">
        <v>97</v>
      </c>
      <c r="AU173" s="331" t="s">
        <v>97</v>
      </c>
      <c r="AV173" s="391">
        <f t="shared" ref="AV173:AV176" si="93">SUM(AW173:BE173)</f>
        <v>0</v>
      </c>
      <c r="AW173" s="404"/>
      <c r="AX173" s="404"/>
      <c r="AY173" s="404"/>
      <c r="AZ173" s="404"/>
      <c r="BA173" s="404"/>
      <c r="BB173" s="404"/>
      <c r="BC173" s="404"/>
      <c r="BD173" s="404"/>
      <c r="BE173" s="405"/>
    </row>
    <row r="174" spans="1:57" ht="31.5" x14ac:dyDescent="0.25">
      <c r="A174" s="1343"/>
      <c r="B174" s="1567"/>
      <c r="C174" s="1576"/>
      <c r="D174" s="710" t="s">
        <v>486</v>
      </c>
      <c r="E174" s="1301"/>
      <c r="F174" s="1304"/>
      <c r="G174" s="850">
        <f t="shared" si="66"/>
        <v>0</v>
      </c>
      <c r="H174" s="402">
        <f t="shared" ref="H174" si="94">SUM(I174:L174)</f>
        <v>0</v>
      </c>
      <c r="I174" s="837"/>
      <c r="J174" s="837"/>
      <c r="K174" s="837"/>
      <c r="L174" s="838"/>
      <c r="M174" s="750">
        <f t="shared" si="92"/>
        <v>0</v>
      </c>
      <c r="N174" s="1030"/>
      <c r="O174" s="1030"/>
      <c r="P174" s="1035"/>
      <c r="Q174" s="392"/>
      <c r="R174" s="1031"/>
      <c r="S174" s="1032"/>
      <c r="T174" s="1030"/>
      <c r="U174" s="1030"/>
      <c r="V174" s="1030"/>
      <c r="W174" s="1030"/>
      <c r="X174" s="1034"/>
      <c r="Y174" s="1047"/>
      <c r="Z174" s="1026"/>
      <c r="AA174" s="1027"/>
      <c r="AB174" s="1028"/>
      <c r="AC174" s="1028"/>
      <c r="AD174" s="1028"/>
      <c r="AE174" s="1028"/>
      <c r="AF174" s="1029"/>
      <c r="AG174" s="1019"/>
      <c r="AH174" s="1048"/>
      <c r="AI174" s="325"/>
      <c r="AJ174" s="390">
        <f>SUM(AK174:AM174)</f>
        <v>0</v>
      </c>
      <c r="AK174" s="327"/>
      <c r="AL174" s="328"/>
      <c r="AM174" s="329"/>
      <c r="AN174" s="330" t="s">
        <v>97</v>
      </c>
      <c r="AO174" s="328" t="s">
        <v>97</v>
      </c>
      <c r="AP174" s="329" t="s">
        <v>97</v>
      </c>
      <c r="AQ174" s="330" t="s">
        <v>97</v>
      </c>
      <c r="AR174" s="328" t="s">
        <v>97</v>
      </c>
      <c r="AS174" s="328" t="s">
        <v>97</v>
      </c>
      <c r="AT174" s="328" t="s">
        <v>97</v>
      </c>
      <c r="AU174" s="331" t="s">
        <v>97</v>
      </c>
      <c r="AV174" s="391">
        <f t="shared" si="93"/>
        <v>0</v>
      </c>
      <c r="AW174" s="404"/>
      <c r="AX174" s="404"/>
      <c r="AY174" s="404"/>
      <c r="AZ174" s="404"/>
      <c r="BA174" s="404"/>
      <c r="BB174" s="404"/>
      <c r="BC174" s="404"/>
      <c r="BD174" s="404"/>
      <c r="BE174" s="405"/>
    </row>
    <row r="175" spans="1:57" ht="31.5" x14ac:dyDescent="0.25">
      <c r="A175" s="1343"/>
      <c r="B175" s="1567"/>
      <c r="C175" s="1576"/>
      <c r="D175" s="710" t="s">
        <v>15</v>
      </c>
      <c r="E175" s="1301"/>
      <c r="F175" s="1304"/>
      <c r="G175" s="850">
        <f t="shared" si="66"/>
        <v>75</v>
      </c>
      <c r="H175" s="402">
        <v>3</v>
      </c>
      <c r="I175" s="319">
        <v>3</v>
      </c>
      <c r="J175" s="319">
        <v>0</v>
      </c>
      <c r="K175" s="319">
        <v>0</v>
      </c>
      <c r="L175" s="338">
        <v>0</v>
      </c>
      <c r="M175" s="750">
        <v>75</v>
      </c>
      <c r="N175" s="1030">
        <v>75</v>
      </c>
      <c r="O175" s="1030">
        <v>0</v>
      </c>
      <c r="P175" s="1030">
        <v>0</v>
      </c>
      <c r="Q175" s="1030">
        <v>0</v>
      </c>
      <c r="R175" s="1031">
        <v>0</v>
      </c>
      <c r="S175" s="1032">
        <v>7</v>
      </c>
      <c r="T175" s="1030">
        <v>0</v>
      </c>
      <c r="U175" s="1030">
        <v>0</v>
      </c>
      <c r="V175" s="1030">
        <v>62</v>
      </c>
      <c r="W175" s="1030">
        <v>6</v>
      </c>
      <c r="X175" s="1034">
        <v>0</v>
      </c>
      <c r="Y175" s="1047">
        <v>68</v>
      </c>
      <c r="Z175" s="1026">
        <v>7</v>
      </c>
      <c r="AA175" s="1027">
        <v>0</v>
      </c>
      <c r="AB175" s="1028">
        <v>48</v>
      </c>
      <c r="AC175" s="1028">
        <v>45</v>
      </c>
      <c r="AD175" s="1028">
        <v>6</v>
      </c>
      <c r="AE175" s="1028">
        <v>68</v>
      </c>
      <c r="AF175" s="1029">
        <v>3</v>
      </c>
      <c r="AG175" s="1019">
        <v>43</v>
      </c>
      <c r="AH175" s="1048">
        <v>22</v>
      </c>
      <c r="AI175" s="325">
        <v>84</v>
      </c>
      <c r="AJ175" s="390">
        <v>75</v>
      </c>
      <c r="AK175" s="327" t="s">
        <v>98</v>
      </c>
      <c r="AL175" s="328" t="s">
        <v>98</v>
      </c>
      <c r="AM175" s="329" t="s">
        <v>98</v>
      </c>
      <c r="AN175" s="330" t="s">
        <v>97</v>
      </c>
      <c r="AO175" s="328" t="s">
        <v>97</v>
      </c>
      <c r="AP175" s="329" t="s">
        <v>97</v>
      </c>
      <c r="AQ175" s="330">
        <v>1</v>
      </c>
      <c r="AR175" s="328">
        <v>42</v>
      </c>
      <c r="AS175" s="328">
        <v>24</v>
      </c>
      <c r="AT175" s="328">
        <v>8</v>
      </c>
      <c r="AU175" s="331">
        <v>0</v>
      </c>
      <c r="AV175" s="391">
        <v>0</v>
      </c>
      <c r="AW175" s="404">
        <v>0</v>
      </c>
      <c r="AX175" s="404">
        <v>0</v>
      </c>
      <c r="AY175" s="404">
        <v>0</v>
      </c>
      <c r="AZ175" s="404">
        <v>0</v>
      </c>
      <c r="BA175" s="404">
        <v>0</v>
      </c>
      <c r="BB175" s="404">
        <v>0</v>
      </c>
      <c r="BC175" s="404">
        <v>0</v>
      </c>
      <c r="BD175" s="404">
        <v>0</v>
      </c>
      <c r="BE175" s="405">
        <v>0</v>
      </c>
    </row>
    <row r="176" spans="1:57" ht="32.25" thickBot="1" x14ac:dyDescent="0.3">
      <c r="A176" s="1343"/>
      <c r="B176" s="1577"/>
      <c r="C176" s="1578"/>
      <c r="D176" s="1657" t="s">
        <v>491</v>
      </c>
      <c r="E176" s="1302"/>
      <c r="F176" s="1305"/>
      <c r="G176" s="851">
        <f t="shared" si="66"/>
        <v>0</v>
      </c>
      <c r="H176" s="160">
        <f t="shared" ref="H176" si="95">SUM(I176:L176)</f>
        <v>0</v>
      </c>
      <c r="I176" s="839"/>
      <c r="J176" s="839"/>
      <c r="K176" s="839"/>
      <c r="L176" s="840"/>
      <c r="M176" s="857">
        <f t="shared" si="92"/>
        <v>0</v>
      </c>
      <c r="N176" s="1036"/>
      <c r="O176" s="1036"/>
      <c r="P176" s="1036"/>
      <c r="Q176" s="1036"/>
      <c r="R176" s="1037"/>
      <c r="S176" s="1038"/>
      <c r="T176" s="1039"/>
      <c r="U176" s="1039"/>
      <c r="V176" s="1039"/>
      <c r="W176" s="1039"/>
      <c r="X176" s="1040"/>
      <c r="Y176" s="1038"/>
      <c r="Z176" s="1040"/>
      <c r="AA176" s="1049"/>
      <c r="AB176" s="839"/>
      <c r="AC176" s="839"/>
      <c r="AD176" s="839"/>
      <c r="AE176" s="839"/>
      <c r="AF176" s="840"/>
      <c r="AG176" s="1049"/>
      <c r="AH176" s="1050"/>
      <c r="AI176" s="100"/>
      <c r="AJ176" s="170">
        <f>SUM(AQ176:AU176)</f>
        <v>0</v>
      </c>
      <c r="AK176" s="345" t="s">
        <v>97</v>
      </c>
      <c r="AL176" s="97" t="s">
        <v>97</v>
      </c>
      <c r="AM176" s="98" t="s">
        <v>97</v>
      </c>
      <c r="AN176" s="99" t="s">
        <v>97</v>
      </c>
      <c r="AO176" s="97" t="s">
        <v>98</v>
      </c>
      <c r="AP176" s="98" t="s">
        <v>98</v>
      </c>
      <c r="AQ176" s="100"/>
      <c r="AR176" s="92"/>
      <c r="AS176" s="92"/>
      <c r="AT176" s="92"/>
      <c r="AU176" s="101"/>
      <c r="AV176" s="165">
        <f t="shared" si="93"/>
        <v>0</v>
      </c>
      <c r="AW176" s="128"/>
      <c r="AX176" s="128"/>
      <c r="AY176" s="128"/>
      <c r="AZ176" s="128"/>
      <c r="BA176" s="128"/>
      <c r="BB176" s="128"/>
      <c r="BC176" s="128"/>
      <c r="BD176" s="128"/>
      <c r="BE176" s="129"/>
    </row>
    <row r="177" spans="1:57" ht="31.5" x14ac:dyDescent="0.25">
      <c r="A177" s="1343"/>
      <c r="B177" s="1565" t="s">
        <v>699</v>
      </c>
      <c r="C177" s="1575" t="s">
        <v>356</v>
      </c>
      <c r="D177" s="709" t="s">
        <v>485</v>
      </c>
      <c r="E177" s="1300">
        <v>521</v>
      </c>
      <c r="F177" s="1303">
        <f t="shared" ref="F177" si="96">E177-SUM(M177:M181)</f>
        <v>-89</v>
      </c>
      <c r="G177" s="852">
        <f t="shared" si="66"/>
        <v>53</v>
      </c>
      <c r="H177" s="147">
        <f>SUM(I177:L177)</f>
        <v>1</v>
      </c>
      <c r="I177" s="72">
        <v>1</v>
      </c>
      <c r="J177" s="72"/>
      <c r="K177" s="72"/>
      <c r="L177" s="75"/>
      <c r="M177" s="199">
        <f>IF(AND(SUM(N177:R177)=SUM(Y177:Z177),SUM(S177:X177)=SUM(Y177:Z177)),SUM(N177:R177),"ПЕРЕВІРТЕ ПРАВИЛЬНІСТЬ ДАНИХ")</f>
        <v>50</v>
      </c>
      <c r="N177" s="1020">
        <v>50</v>
      </c>
      <c r="O177" s="1020"/>
      <c r="P177" s="1020"/>
      <c r="Q177" s="1020"/>
      <c r="R177" s="1021"/>
      <c r="S177" s="1022">
        <v>27</v>
      </c>
      <c r="T177" s="1020"/>
      <c r="U177" s="1020"/>
      <c r="V177" s="1023">
        <v>15</v>
      </c>
      <c r="W177" s="1020">
        <v>8</v>
      </c>
      <c r="X177" s="1024"/>
      <c r="Y177" s="1025">
        <v>47</v>
      </c>
      <c r="Z177" s="1026">
        <v>3</v>
      </c>
      <c r="AA177" s="1027"/>
      <c r="AB177" s="1028">
        <v>9</v>
      </c>
      <c r="AC177" s="1028">
        <v>9</v>
      </c>
      <c r="AD177" s="1028"/>
      <c r="AE177" s="1028">
        <v>27</v>
      </c>
      <c r="AF177" s="1029"/>
      <c r="AG177" s="1027">
        <v>40</v>
      </c>
      <c r="AH177" s="1029">
        <v>15</v>
      </c>
      <c r="AI177" s="74">
        <v>12</v>
      </c>
      <c r="AJ177" s="151">
        <f>SUM(AN177:AP177)</f>
        <v>49</v>
      </c>
      <c r="AK177" s="76" t="s">
        <v>97</v>
      </c>
      <c r="AL177" s="77" t="s">
        <v>97</v>
      </c>
      <c r="AM177" s="78" t="s">
        <v>97</v>
      </c>
      <c r="AN177" s="74">
        <v>4</v>
      </c>
      <c r="AO177" s="72">
        <v>45</v>
      </c>
      <c r="AP177" s="73"/>
      <c r="AQ177" s="79" t="s">
        <v>97</v>
      </c>
      <c r="AR177" s="77" t="s">
        <v>97</v>
      </c>
      <c r="AS177" s="77" t="s">
        <v>97</v>
      </c>
      <c r="AT177" s="77" t="s">
        <v>97</v>
      </c>
      <c r="AU177" s="80" t="s">
        <v>97</v>
      </c>
      <c r="AV177" s="152">
        <f>SUM(AW177:BE177)</f>
        <v>3</v>
      </c>
      <c r="AW177" s="120"/>
      <c r="AX177" s="120"/>
      <c r="AY177" s="120"/>
      <c r="AZ177" s="120"/>
      <c r="BA177" s="120">
        <v>1</v>
      </c>
      <c r="BB177" s="120"/>
      <c r="BC177" s="120"/>
      <c r="BD177" s="120">
        <v>2</v>
      </c>
      <c r="BE177" s="121"/>
    </row>
    <row r="178" spans="1:57" ht="48" thickBot="1" x14ac:dyDescent="0.3">
      <c r="A178" s="1343"/>
      <c r="B178" s="1567"/>
      <c r="C178" s="1576"/>
      <c r="D178" s="710" t="s">
        <v>490</v>
      </c>
      <c r="E178" s="1301"/>
      <c r="F178" s="1304"/>
      <c r="G178" s="850">
        <f t="shared" si="66"/>
        <v>0</v>
      </c>
      <c r="H178" s="402">
        <f>SUM(I178:L178)</f>
        <v>0</v>
      </c>
      <c r="I178" s="319"/>
      <c r="J178" s="319"/>
      <c r="K178" s="319"/>
      <c r="L178" s="338"/>
      <c r="M178" s="750">
        <f t="shared" ref="M178:M181" si="97">IF(AND(SUM(N178:R178)=SUM(Y178:Z178),SUM(S178:X178)=SUM(Y178:Z178)),SUM(N178:R178),"ПЕРЕВІРТЕ ПРАВИЛЬНІСТЬ ДАНИХ")</f>
        <v>0</v>
      </c>
      <c r="N178" s="1030"/>
      <c r="O178" s="1030"/>
      <c r="P178" s="1030"/>
      <c r="Q178" s="1030"/>
      <c r="R178" s="1031"/>
      <c r="S178" s="1032"/>
      <c r="T178" s="1033"/>
      <c r="U178" s="1033"/>
      <c r="V178" s="1030"/>
      <c r="W178" s="1030"/>
      <c r="X178" s="1034"/>
      <c r="Y178" s="1025"/>
      <c r="Z178" s="1026"/>
      <c r="AA178" s="1027"/>
      <c r="AB178" s="1028"/>
      <c r="AC178" s="1028"/>
      <c r="AD178" s="1028"/>
      <c r="AE178" s="1028"/>
      <c r="AF178" s="1029"/>
      <c r="AG178" s="1019"/>
      <c r="AH178" s="838"/>
      <c r="AI178" s="325"/>
      <c r="AJ178" s="390">
        <f>SUM(AN178:AP178)</f>
        <v>0</v>
      </c>
      <c r="AK178" s="327" t="s">
        <v>98</v>
      </c>
      <c r="AL178" s="328" t="s">
        <v>98</v>
      </c>
      <c r="AM178" s="329" t="s">
        <v>98</v>
      </c>
      <c r="AN178" s="330"/>
      <c r="AO178" s="328"/>
      <c r="AP178" s="329"/>
      <c r="AQ178" s="330" t="s">
        <v>97</v>
      </c>
      <c r="AR178" s="328" t="s">
        <v>97</v>
      </c>
      <c r="AS178" s="328" t="s">
        <v>97</v>
      </c>
      <c r="AT178" s="328" t="s">
        <v>97</v>
      </c>
      <c r="AU178" s="331" t="s">
        <v>97</v>
      </c>
      <c r="AV178" s="391">
        <f t="shared" ref="AV178:AV181" si="98">SUM(AW178:BE178)</f>
        <v>0</v>
      </c>
      <c r="AW178" s="404"/>
      <c r="AX178" s="404"/>
      <c r="AY178" s="404"/>
      <c r="AZ178" s="404"/>
      <c r="BA178" s="404"/>
      <c r="BB178" s="404"/>
      <c r="BC178" s="404"/>
      <c r="BD178" s="404"/>
      <c r="BE178" s="405"/>
    </row>
    <row r="179" spans="1:57" ht="32.25" thickBot="1" x14ac:dyDescent="0.3">
      <c r="A179" s="1343"/>
      <c r="B179" s="1567"/>
      <c r="C179" s="1576"/>
      <c r="D179" s="710" t="s">
        <v>486</v>
      </c>
      <c r="E179" s="1301"/>
      <c r="F179" s="1304"/>
      <c r="G179" s="850">
        <f t="shared" si="66"/>
        <v>4</v>
      </c>
      <c r="H179" s="402">
        <f t="shared" ref="H179:H181" si="99">SUM(I179:L179)</f>
        <v>0</v>
      </c>
      <c r="I179" s="319"/>
      <c r="J179" s="319"/>
      <c r="K179" s="319"/>
      <c r="L179" s="338"/>
      <c r="M179" s="750">
        <f t="shared" si="97"/>
        <v>4</v>
      </c>
      <c r="N179" s="1030"/>
      <c r="O179" s="1030">
        <v>4</v>
      </c>
      <c r="P179" s="1030"/>
      <c r="Q179" s="1030"/>
      <c r="R179" s="1034"/>
      <c r="S179" s="1025"/>
      <c r="T179" s="1025"/>
      <c r="U179" s="1025">
        <v>4</v>
      </c>
      <c r="V179" s="1044"/>
      <c r="W179" s="1044"/>
      <c r="X179" s="1026"/>
      <c r="Y179" s="1047">
        <v>3</v>
      </c>
      <c r="Z179" s="1026">
        <v>1</v>
      </c>
      <c r="AA179" s="1027"/>
      <c r="AB179" s="1028">
        <v>1</v>
      </c>
      <c r="AC179" s="1028">
        <v>1</v>
      </c>
      <c r="AD179" s="1028"/>
      <c r="AE179" s="1028"/>
      <c r="AF179" s="1029"/>
      <c r="AG179" s="1019">
        <v>40</v>
      </c>
      <c r="AH179" s="1048">
        <v>12</v>
      </c>
      <c r="AI179" s="337">
        <v>96</v>
      </c>
      <c r="AJ179" s="390">
        <f>SUM(AK179:AM179)</f>
        <v>4</v>
      </c>
      <c r="AK179" s="327"/>
      <c r="AL179" s="328">
        <v>4</v>
      </c>
      <c r="AM179" s="329"/>
      <c r="AN179" s="330" t="s">
        <v>97</v>
      </c>
      <c r="AO179" s="328" t="s">
        <v>97</v>
      </c>
      <c r="AP179" s="329" t="s">
        <v>97</v>
      </c>
      <c r="AQ179" s="330" t="s">
        <v>97</v>
      </c>
      <c r="AR179" s="328" t="s">
        <v>97</v>
      </c>
      <c r="AS179" s="328" t="s">
        <v>97</v>
      </c>
      <c r="AT179" s="328" t="s">
        <v>97</v>
      </c>
      <c r="AU179" s="329" t="s">
        <v>97</v>
      </c>
      <c r="AV179" s="168">
        <f t="shared" si="98"/>
        <v>0</v>
      </c>
      <c r="AW179" s="167"/>
      <c r="AX179" s="167"/>
      <c r="AY179" s="167"/>
      <c r="AZ179" s="167"/>
      <c r="BA179" s="167"/>
      <c r="BB179" s="167"/>
      <c r="BC179" s="167"/>
      <c r="BD179" s="167"/>
      <c r="BE179" s="130"/>
    </row>
    <row r="180" spans="1:57" ht="31.5" x14ac:dyDescent="0.25">
      <c r="A180" s="1343"/>
      <c r="B180" s="1567"/>
      <c r="C180" s="1576"/>
      <c r="D180" s="710" t="s">
        <v>15</v>
      </c>
      <c r="E180" s="1301"/>
      <c r="F180" s="1304"/>
      <c r="G180" s="850">
        <f t="shared" si="66"/>
        <v>568</v>
      </c>
      <c r="H180" s="402">
        <f t="shared" si="99"/>
        <v>14</v>
      </c>
      <c r="I180" s="319">
        <v>12</v>
      </c>
      <c r="J180" s="319"/>
      <c r="K180" s="319">
        <v>2</v>
      </c>
      <c r="L180" s="338"/>
      <c r="M180" s="750">
        <v>556</v>
      </c>
      <c r="N180" s="1030">
        <v>556</v>
      </c>
      <c r="O180" s="1030"/>
      <c r="P180" s="1030"/>
      <c r="Q180" s="1030"/>
      <c r="R180" s="1034"/>
      <c r="S180" s="1025">
        <v>99</v>
      </c>
      <c r="T180" s="1025"/>
      <c r="U180" s="1025"/>
      <c r="V180" s="1044">
        <v>404</v>
      </c>
      <c r="W180" s="1044">
        <v>53</v>
      </c>
      <c r="X180" s="1026"/>
      <c r="Y180" s="1047">
        <v>466</v>
      </c>
      <c r="Z180" s="1026">
        <v>90</v>
      </c>
      <c r="AA180" s="1027"/>
      <c r="AB180" s="1028">
        <v>120</v>
      </c>
      <c r="AC180" s="1028">
        <v>108</v>
      </c>
      <c r="AD180" s="1028">
        <v>20</v>
      </c>
      <c r="AE180" s="1028">
        <v>321</v>
      </c>
      <c r="AF180" s="1029">
        <v>32</v>
      </c>
      <c r="AG180" s="1019">
        <v>42</v>
      </c>
      <c r="AH180" s="1048">
        <v>19</v>
      </c>
      <c r="AI180" s="337">
        <v>75</v>
      </c>
      <c r="AJ180" s="390">
        <f>SUM(AQ180:AU180)</f>
        <v>543</v>
      </c>
      <c r="AK180" s="327" t="s">
        <v>98</v>
      </c>
      <c r="AL180" s="328" t="s">
        <v>98</v>
      </c>
      <c r="AM180" s="329" t="s">
        <v>98</v>
      </c>
      <c r="AN180" s="330" t="s">
        <v>97</v>
      </c>
      <c r="AO180" s="328" t="s">
        <v>97</v>
      </c>
      <c r="AP180" s="329" t="s">
        <v>97</v>
      </c>
      <c r="AQ180" s="330">
        <v>76</v>
      </c>
      <c r="AR180" s="328">
        <v>440</v>
      </c>
      <c r="AS180" s="328">
        <v>27</v>
      </c>
      <c r="AT180" s="328"/>
      <c r="AU180" s="329"/>
      <c r="AV180" s="152">
        <f t="shared" si="98"/>
        <v>12</v>
      </c>
      <c r="AW180" s="167"/>
      <c r="AX180" s="167"/>
      <c r="AY180" s="167"/>
      <c r="AZ180" s="167"/>
      <c r="BA180" s="167">
        <v>5</v>
      </c>
      <c r="BB180" s="167"/>
      <c r="BC180" s="167">
        <v>3</v>
      </c>
      <c r="BD180" s="167">
        <v>3</v>
      </c>
      <c r="BE180" s="130">
        <v>1</v>
      </c>
    </row>
    <row r="181" spans="1:57" ht="32.25" thickBot="1" x14ac:dyDescent="0.3">
      <c r="A181" s="1343"/>
      <c r="B181" s="1577"/>
      <c r="C181" s="1578"/>
      <c r="D181" s="1657" t="s">
        <v>491</v>
      </c>
      <c r="E181" s="1302"/>
      <c r="F181" s="1305"/>
      <c r="G181" s="851">
        <f t="shared" si="66"/>
        <v>0</v>
      </c>
      <c r="H181" s="160">
        <f t="shared" si="99"/>
        <v>0</v>
      </c>
      <c r="I181" s="92"/>
      <c r="J181" s="92"/>
      <c r="K181" s="92"/>
      <c r="L181" s="101"/>
      <c r="M181" s="857">
        <f t="shared" si="97"/>
        <v>0</v>
      </c>
      <c r="N181" s="1036"/>
      <c r="O181" s="1036"/>
      <c r="P181" s="1036"/>
      <c r="Q181" s="1036"/>
      <c r="R181" s="1037"/>
      <c r="S181" s="1038"/>
      <c r="T181" s="1039"/>
      <c r="U181" s="1039"/>
      <c r="V181" s="1039"/>
      <c r="W181" s="1039"/>
      <c r="X181" s="1040"/>
      <c r="Y181" s="1041"/>
      <c r="Z181" s="1034"/>
      <c r="AA181" s="1019"/>
      <c r="AB181" s="837"/>
      <c r="AC181" s="837"/>
      <c r="AD181" s="837"/>
      <c r="AE181" s="837"/>
      <c r="AF181" s="838"/>
      <c r="AG181" s="1042"/>
      <c r="AH181" s="1043"/>
      <c r="AI181" s="100"/>
      <c r="AJ181" s="170">
        <f>SUM(AQ181:AU181)</f>
        <v>0</v>
      </c>
      <c r="AK181" s="345" t="s">
        <v>97</v>
      </c>
      <c r="AL181" s="97" t="s">
        <v>97</v>
      </c>
      <c r="AM181" s="98" t="s">
        <v>97</v>
      </c>
      <c r="AN181" s="99" t="s">
        <v>97</v>
      </c>
      <c r="AO181" s="97" t="s">
        <v>98</v>
      </c>
      <c r="AP181" s="98" t="s">
        <v>98</v>
      </c>
      <c r="AQ181" s="100"/>
      <c r="AR181" s="92"/>
      <c r="AS181" s="92"/>
      <c r="AT181" s="92"/>
      <c r="AU181" s="101"/>
      <c r="AV181" s="165">
        <f t="shared" si="98"/>
        <v>0</v>
      </c>
      <c r="AW181" s="128"/>
      <c r="AX181" s="128"/>
      <c r="AY181" s="128"/>
      <c r="AZ181" s="128"/>
      <c r="BA181" s="128"/>
      <c r="BB181" s="128"/>
      <c r="BC181" s="128"/>
      <c r="BD181" s="128"/>
      <c r="BE181" s="129"/>
    </row>
    <row r="182" spans="1:57" ht="32.25" thickBot="1" x14ac:dyDescent="0.3">
      <c r="A182" s="1343"/>
      <c r="B182" s="1581" t="s">
        <v>519</v>
      </c>
      <c r="C182" s="1582" t="s">
        <v>362</v>
      </c>
      <c r="D182" s="709" t="s">
        <v>485</v>
      </c>
      <c r="E182" s="1300">
        <v>50</v>
      </c>
      <c r="F182" s="1303">
        <f t="shared" ref="F182" si="100">E182-SUM(M182:M186)</f>
        <v>0</v>
      </c>
      <c r="G182" s="852">
        <f t="shared" si="66"/>
        <v>0</v>
      </c>
      <c r="H182" s="147">
        <f>SUM(I182:L182)</f>
        <v>0</v>
      </c>
      <c r="I182" s="72"/>
      <c r="J182" s="72"/>
      <c r="K182" s="72"/>
      <c r="L182" s="75"/>
      <c r="M182" s="199">
        <f>IF(AND(SUM(N182:R182)=SUM(Y182:Z182),SUM(S182:X182)=SUM(Y182:Z182)),SUM(N182:R182),"ПЕРЕВІРТЕ ПРАВИЛЬНІСТЬ ДАНИХ")</f>
        <v>0</v>
      </c>
      <c r="N182" s="1020"/>
      <c r="O182" s="1020"/>
      <c r="P182" s="1020"/>
      <c r="Q182" s="1020"/>
      <c r="R182" s="1024"/>
      <c r="S182" s="1051"/>
      <c r="T182" s="1051"/>
      <c r="U182" s="1051"/>
      <c r="V182" s="1020"/>
      <c r="W182" s="1020"/>
      <c r="X182" s="1024"/>
      <c r="Y182" s="1022"/>
      <c r="Z182" s="1024"/>
      <c r="AA182" s="1045"/>
      <c r="AB182" s="835"/>
      <c r="AC182" s="835"/>
      <c r="AD182" s="835"/>
      <c r="AE182" s="835"/>
      <c r="AF182" s="836"/>
      <c r="AG182" s="1045"/>
      <c r="AH182" s="1046"/>
      <c r="AI182" s="143"/>
      <c r="AJ182" s="151">
        <f>SUM(AN182:AP182)</f>
        <v>0</v>
      </c>
      <c r="AK182" s="76" t="s">
        <v>97</v>
      </c>
      <c r="AL182" s="77" t="s">
        <v>97</v>
      </c>
      <c r="AM182" s="78" t="s">
        <v>97</v>
      </c>
      <c r="AN182" s="74"/>
      <c r="AO182" s="72"/>
      <c r="AP182" s="73"/>
      <c r="AQ182" s="79" t="s">
        <v>97</v>
      </c>
      <c r="AR182" s="77" t="s">
        <v>97</v>
      </c>
      <c r="AS182" s="77" t="s">
        <v>97</v>
      </c>
      <c r="AT182" s="77" t="s">
        <v>97</v>
      </c>
      <c r="AU182" s="78" t="s">
        <v>97</v>
      </c>
      <c r="AV182" s="152">
        <f>SUM(AW182:BE182)</f>
        <v>0</v>
      </c>
      <c r="AW182" s="120"/>
      <c r="AX182" s="120"/>
      <c r="AY182" s="120"/>
      <c r="AZ182" s="120"/>
      <c r="BA182" s="120"/>
      <c r="BB182" s="120"/>
      <c r="BC182" s="120"/>
      <c r="BD182" s="120"/>
      <c r="BE182" s="121"/>
    </row>
    <row r="183" spans="1:57" ht="48" thickBot="1" x14ac:dyDescent="0.3">
      <c r="A183" s="1343"/>
      <c r="B183" s="1583"/>
      <c r="C183" s="1584"/>
      <c r="D183" s="710" t="s">
        <v>490</v>
      </c>
      <c r="E183" s="1301"/>
      <c r="F183" s="1304"/>
      <c r="G183" s="850">
        <f t="shared" si="66"/>
        <v>0</v>
      </c>
      <c r="H183" s="402">
        <f>SUM(I183:L183)</f>
        <v>0</v>
      </c>
      <c r="I183" s="319"/>
      <c r="J183" s="319"/>
      <c r="K183" s="319"/>
      <c r="L183" s="338"/>
      <c r="M183" s="750">
        <f t="shared" ref="M183:M186" si="101">IF(AND(SUM(N183:R183)=SUM(Y183:Z183),SUM(S183:X183)=SUM(Y183:Z183)),SUM(N183:R183),"ПЕРЕВІРТЕ ПРАВИЛЬНІСТЬ ДАНИХ")</f>
        <v>0</v>
      </c>
      <c r="N183" s="1030"/>
      <c r="O183" s="1030"/>
      <c r="P183" s="1030"/>
      <c r="Q183" s="1030"/>
      <c r="R183" s="1034"/>
      <c r="S183" s="1025"/>
      <c r="T183" s="1025"/>
      <c r="U183" s="1025"/>
      <c r="V183" s="1044"/>
      <c r="W183" s="1044"/>
      <c r="X183" s="1026"/>
      <c r="Y183" s="1047"/>
      <c r="Z183" s="1026"/>
      <c r="AA183" s="1027"/>
      <c r="AB183" s="1028"/>
      <c r="AC183" s="1028"/>
      <c r="AD183" s="1028"/>
      <c r="AE183" s="1028"/>
      <c r="AF183" s="1029"/>
      <c r="AG183" s="1019"/>
      <c r="AH183" s="1048"/>
      <c r="AI183" s="337"/>
      <c r="AJ183" s="390">
        <f>SUM(AN183:AP183)</f>
        <v>0</v>
      </c>
      <c r="AK183" s="327" t="s">
        <v>98</v>
      </c>
      <c r="AL183" s="328" t="s">
        <v>98</v>
      </c>
      <c r="AM183" s="329" t="s">
        <v>98</v>
      </c>
      <c r="AN183" s="330"/>
      <c r="AO183" s="328"/>
      <c r="AP183" s="329"/>
      <c r="AQ183" s="330" t="s">
        <v>97</v>
      </c>
      <c r="AR183" s="328" t="s">
        <v>97</v>
      </c>
      <c r="AS183" s="328" t="s">
        <v>97</v>
      </c>
      <c r="AT183" s="328" t="s">
        <v>97</v>
      </c>
      <c r="AU183" s="329" t="s">
        <v>97</v>
      </c>
      <c r="AV183" s="152">
        <f t="shared" ref="AV183:AV186" si="102">SUM(AW183:BE183)</f>
        <v>0</v>
      </c>
      <c r="AW183" s="167"/>
      <c r="AX183" s="167"/>
      <c r="AY183" s="167"/>
      <c r="AZ183" s="167"/>
      <c r="BA183" s="167"/>
      <c r="BB183" s="167"/>
      <c r="BC183" s="167"/>
      <c r="BD183" s="167"/>
      <c r="BE183" s="130"/>
    </row>
    <row r="184" spans="1:57" ht="32.25" thickBot="1" x14ac:dyDescent="0.3">
      <c r="A184" s="1343"/>
      <c r="B184" s="1583"/>
      <c r="C184" s="1584"/>
      <c r="D184" s="710" t="s">
        <v>486</v>
      </c>
      <c r="E184" s="1301"/>
      <c r="F184" s="1304"/>
      <c r="G184" s="850">
        <f t="shared" si="66"/>
        <v>0</v>
      </c>
      <c r="H184" s="402">
        <f t="shared" ref="H184:H186" si="103">SUM(I184:L184)</f>
        <v>0</v>
      </c>
      <c r="I184" s="319"/>
      <c r="J184" s="319"/>
      <c r="K184" s="319"/>
      <c r="L184" s="338"/>
      <c r="M184" s="750">
        <f t="shared" si="101"/>
        <v>0</v>
      </c>
      <c r="N184" s="1030"/>
      <c r="O184" s="1030"/>
      <c r="P184" s="1030"/>
      <c r="Q184" s="1030"/>
      <c r="R184" s="1034"/>
      <c r="S184" s="1025"/>
      <c r="T184" s="1025"/>
      <c r="U184" s="1025"/>
      <c r="V184" s="1044"/>
      <c r="W184" s="1044"/>
      <c r="X184" s="1026"/>
      <c r="Y184" s="1047"/>
      <c r="Z184" s="1026"/>
      <c r="AA184" s="1027"/>
      <c r="AB184" s="1028"/>
      <c r="AC184" s="1028"/>
      <c r="AD184" s="1028"/>
      <c r="AE184" s="1028"/>
      <c r="AF184" s="1029"/>
      <c r="AG184" s="1019"/>
      <c r="AH184" s="1048"/>
      <c r="AI184" s="337"/>
      <c r="AJ184" s="390">
        <f>SUM(AK184:AM184)</f>
        <v>0</v>
      </c>
      <c r="AK184" s="327"/>
      <c r="AL184" s="328"/>
      <c r="AM184" s="329"/>
      <c r="AN184" s="330" t="s">
        <v>97</v>
      </c>
      <c r="AO184" s="328" t="s">
        <v>97</v>
      </c>
      <c r="AP184" s="329" t="s">
        <v>97</v>
      </c>
      <c r="AQ184" s="330" t="s">
        <v>97</v>
      </c>
      <c r="AR184" s="328" t="s">
        <v>97</v>
      </c>
      <c r="AS184" s="328" t="s">
        <v>97</v>
      </c>
      <c r="AT184" s="328" t="s">
        <v>97</v>
      </c>
      <c r="AU184" s="329" t="s">
        <v>97</v>
      </c>
      <c r="AV184" s="152">
        <f t="shared" si="102"/>
        <v>0</v>
      </c>
      <c r="AW184" s="167"/>
      <c r="AX184" s="167"/>
      <c r="AY184" s="167"/>
      <c r="AZ184" s="167"/>
      <c r="BA184" s="167"/>
      <c r="BB184" s="167"/>
      <c r="BC184" s="167"/>
      <c r="BD184" s="167"/>
      <c r="BE184" s="130"/>
    </row>
    <row r="185" spans="1:57" ht="32.25" thickBot="1" x14ac:dyDescent="0.3">
      <c r="A185" s="1343"/>
      <c r="B185" s="1583"/>
      <c r="C185" s="1584"/>
      <c r="D185" s="710" t="s">
        <v>15</v>
      </c>
      <c r="E185" s="1301"/>
      <c r="F185" s="1304"/>
      <c r="G185" s="850">
        <f t="shared" si="66"/>
        <v>51</v>
      </c>
      <c r="H185" s="402">
        <f t="shared" si="103"/>
        <v>0</v>
      </c>
      <c r="I185" s="319"/>
      <c r="J185" s="319"/>
      <c r="K185" s="319"/>
      <c r="L185" s="338"/>
      <c r="M185" s="750">
        <v>50</v>
      </c>
      <c r="N185" s="1030">
        <v>50</v>
      </c>
      <c r="O185" s="1030">
        <v>0</v>
      </c>
      <c r="P185" s="1030">
        <v>0</v>
      </c>
      <c r="Q185" s="1030">
        <v>0</v>
      </c>
      <c r="R185" s="1034">
        <v>0</v>
      </c>
      <c r="S185" s="1025">
        <v>24</v>
      </c>
      <c r="T185" s="1025">
        <v>0</v>
      </c>
      <c r="U185" s="1025">
        <v>0</v>
      </c>
      <c r="V185" s="1044">
        <v>26</v>
      </c>
      <c r="W185" s="1044"/>
      <c r="X185" s="1026"/>
      <c r="Y185" s="1047">
        <v>37</v>
      </c>
      <c r="Z185" s="1026">
        <v>13</v>
      </c>
      <c r="AA185" s="1027"/>
      <c r="AB185" s="1028">
        <v>25</v>
      </c>
      <c r="AC185" s="1028">
        <v>25</v>
      </c>
      <c r="AD185" s="1028">
        <v>1</v>
      </c>
      <c r="AE185" s="1028">
        <v>24</v>
      </c>
      <c r="AF185" s="1029">
        <v>7</v>
      </c>
      <c r="AG185" s="1019">
        <v>43.9</v>
      </c>
      <c r="AH185" s="1048">
        <v>22</v>
      </c>
      <c r="AI185" s="337">
        <v>77.5</v>
      </c>
      <c r="AJ185" s="390">
        <v>50</v>
      </c>
      <c r="AK185" s="327" t="s">
        <v>98</v>
      </c>
      <c r="AL185" s="328" t="s">
        <v>98</v>
      </c>
      <c r="AM185" s="329" t="s">
        <v>98</v>
      </c>
      <c r="AN185" s="330" t="s">
        <v>97</v>
      </c>
      <c r="AO185" s="328" t="s">
        <v>97</v>
      </c>
      <c r="AP185" s="329" t="s">
        <v>97</v>
      </c>
      <c r="AQ185" s="330">
        <v>3</v>
      </c>
      <c r="AR185" s="328">
        <v>37</v>
      </c>
      <c r="AS185" s="328">
        <v>10</v>
      </c>
      <c r="AT185" s="328"/>
      <c r="AU185" s="329"/>
      <c r="AV185" s="152">
        <v>1</v>
      </c>
      <c r="AW185" s="167"/>
      <c r="AX185" s="167"/>
      <c r="AY185" s="167"/>
      <c r="AZ185" s="167"/>
      <c r="BA185" s="167">
        <v>1</v>
      </c>
      <c r="BB185" s="167"/>
      <c r="BC185" s="167"/>
      <c r="BD185" s="167"/>
      <c r="BE185" s="130"/>
    </row>
    <row r="186" spans="1:57" ht="32.25" thickBot="1" x14ac:dyDescent="0.3">
      <c r="A186" s="1343"/>
      <c r="B186" s="1585"/>
      <c r="C186" s="1586"/>
      <c r="D186" s="711" t="s">
        <v>491</v>
      </c>
      <c r="E186" s="1302"/>
      <c r="F186" s="1305"/>
      <c r="G186" s="851">
        <f t="shared" si="66"/>
        <v>0</v>
      </c>
      <c r="H186" s="160">
        <f t="shared" si="103"/>
        <v>0</v>
      </c>
      <c r="I186" s="92"/>
      <c r="J186" s="92"/>
      <c r="K186" s="92"/>
      <c r="L186" s="101"/>
      <c r="M186" s="210">
        <f t="shared" si="101"/>
        <v>0</v>
      </c>
      <c r="N186" s="1039"/>
      <c r="O186" s="1039"/>
      <c r="P186" s="1039"/>
      <c r="Q186" s="1039"/>
      <c r="R186" s="1040"/>
      <c r="S186" s="1052"/>
      <c r="T186" s="1052"/>
      <c r="U186" s="1052"/>
      <c r="V186" s="1039"/>
      <c r="W186" s="1039"/>
      <c r="X186" s="1040"/>
      <c r="Y186" s="1038"/>
      <c r="Z186" s="1040"/>
      <c r="AA186" s="1049"/>
      <c r="AB186" s="839"/>
      <c r="AC186" s="839"/>
      <c r="AD186" s="839"/>
      <c r="AE186" s="839"/>
      <c r="AF186" s="840"/>
      <c r="AG186" s="1049"/>
      <c r="AH186" s="1050"/>
      <c r="AI186" s="832"/>
      <c r="AJ186" s="170">
        <f>SUM(AQ186:AU186)</f>
        <v>0</v>
      </c>
      <c r="AK186" s="345" t="s">
        <v>97</v>
      </c>
      <c r="AL186" s="97" t="s">
        <v>97</v>
      </c>
      <c r="AM186" s="98" t="s">
        <v>97</v>
      </c>
      <c r="AN186" s="99" t="s">
        <v>97</v>
      </c>
      <c r="AO186" s="97" t="s">
        <v>98</v>
      </c>
      <c r="AP186" s="98" t="s">
        <v>98</v>
      </c>
      <c r="AQ186" s="100"/>
      <c r="AR186" s="92"/>
      <c r="AS186" s="92"/>
      <c r="AT186" s="92"/>
      <c r="AU186" s="93"/>
      <c r="AV186" s="171">
        <f t="shared" si="102"/>
        <v>0</v>
      </c>
      <c r="AW186" s="128"/>
      <c r="AX186" s="128"/>
      <c r="AY186" s="128"/>
      <c r="AZ186" s="128"/>
      <c r="BA186" s="128"/>
      <c r="BB186" s="128"/>
      <c r="BC186" s="128"/>
      <c r="BD186" s="128"/>
      <c r="BE186" s="129"/>
    </row>
    <row r="187" spans="1:57" ht="32.25" thickBot="1" x14ac:dyDescent="0.3">
      <c r="A187" s="1343"/>
      <c r="B187" s="1565" t="s">
        <v>700</v>
      </c>
      <c r="C187" s="1575" t="s">
        <v>116</v>
      </c>
      <c r="D187" s="709" t="s">
        <v>485</v>
      </c>
      <c r="E187" s="1300">
        <v>130</v>
      </c>
      <c r="F187" s="1303">
        <f t="shared" ref="F187" si="104">E187-SUM(M187:M191)</f>
        <v>4</v>
      </c>
      <c r="G187" s="852">
        <f t="shared" si="66"/>
        <v>5</v>
      </c>
      <c r="H187" s="147">
        <f t="shared" ref="H187:H191" si="105">SUM(I187:L187)</f>
        <v>0</v>
      </c>
      <c r="I187" s="72"/>
      <c r="J187" s="72"/>
      <c r="K187" s="72"/>
      <c r="L187" s="75"/>
      <c r="M187" s="199">
        <v>4</v>
      </c>
      <c r="N187" s="1020"/>
      <c r="O187" s="1020"/>
      <c r="P187" s="1020"/>
      <c r="Q187" s="1020"/>
      <c r="R187" s="1024">
        <v>4</v>
      </c>
      <c r="S187" s="1051">
        <v>2</v>
      </c>
      <c r="T187" s="1051"/>
      <c r="U187" s="1051"/>
      <c r="V187" s="1020">
        <v>2</v>
      </c>
      <c r="W187" s="1020"/>
      <c r="X187" s="1024"/>
      <c r="Y187" s="1022">
        <v>3</v>
      </c>
      <c r="Z187" s="1024">
        <v>1</v>
      </c>
      <c r="AA187" s="1045"/>
      <c r="AB187" s="835">
        <v>1</v>
      </c>
      <c r="AC187" s="835">
        <v>1</v>
      </c>
      <c r="AD187" s="835"/>
      <c r="AE187" s="835"/>
      <c r="AF187" s="836"/>
      <c r="AG187" s="1045" t="s">
        <v>701</v>
      </c>
      <c r="AH187" s="1046">
        <v>37</v>
      </c>
      <c r="AI187" s="143">
        <v>14</v>
      </c>
      <c r="AJ187" s="151">
        <f t="shared" ref="AJ187:AJ188" si="106">SUM(AN187:AP187)</f>
        <v>4</v>
      </c>
      <c r="AK187" s="76" t="s">
        <v>97</v>
      </c>
      <c r="AL187" s="77" t="s">
        <v>97</v>
      </c>
      <c r="AM187" s="78" t="s">
        <v>97</v>
      </c>
      <c r="AN187" s="74"/>
      <c r="AO187" s="72">
        <v>4</v>
      </c>
      <c r="AP187" s="73"/>
      <c r="AQ187" s="79" t="s">
        <v>97</v>
      </c>
      <c r="AR187" s="77" t="s">
        <v>97</v>
      </c>
      <c r="AS187" s="77" t="s">
        <v>97</v>
      </c>
      <c r="AT187" s="77" t="s">
        <v>97</v>
      </c>
      <c r="AU187" s="78" t="s">
        <v>97</v>
      </c>
      <c r="AV187" s="152">
        <f t="shared" ref="AV187:AV191" si="107">SUM(AW187:BE187)</f>
        <v>1</v>
      </c>
      <c r="AW187" s="120"/>
      <c r="AX187" s="120"/>
      <c r="AY187" s="120"/>
      <c r="AZ187" s="120"/>
      <c r="BA187" s="120">
        <v>1</v>
      </c>
      <c r="BB187" s="120"/>
      <c r="BC187" s="120"/>
      <c r="BD187" s="120"/>
      <c r="BE187" s="121"/>
    </row>
    <row r="188" spans="1:57" ht="48" thickBot="1" x14ac:dyDescent="0.3">
      <c r="A188" s="1343"/>
      <c r="B188" s="1567"/>
      <c r="C188" s="1576"/>
      <c r="D188" s="710" t="s">
        <v>490</v>
      </c>
      <c r="E188" s="1301"/>
      <c r="F188" s="1304"/>
      <c r="G188" s="850">
        <f t="shared" si="66"/>
        <v>0</v>
      </c>
      <c r="H188" s="402">
        <f t="shared" si="105"/>
        <v>0</v>
      </c>
      <c r="I188" s="319"/>
      <c r="J188" s="319"/>
      <c r="K188" s="319"/>
      <c r="L188" s="338"/>
      <c r="M188" s="750">
        <f t="shared" ref="M188:M196" si="108">IF(AND(SUM(N188:R188)=SUM(Y188:Z188),SUM(S188:X188)=SUM(Y188:Z188)),SUM(N188:R188),"ПЕРЕВІРТЕ ПРАВИЛЬНІСТЬ ДАНИХ")</f>
        <v>0</v>
      </c>
      <c r="N188" s="1030"/>
      <c r="O188" s="1030"/>
      <c r="P188" s="1030"/>
      <c r="Q188" s="1030"/>
      <c r="R188" s="1034"/>
      <c r="S188" s="1025"/>
      <c r="T188" s="1025"/>
      <c r="U188" s="1025"/>
      <c r="V188" s="1044"/>
      <c r="W188" s="1044"/>
      <c r="X188" s="1026"/>
      <c r="Y188" s="1047"/>
      <c r="Z188" s="1026"/>
      <c r="AA188" s="1027"/>
      <c r="AB188" s="1028"/>
      <c r="AC188" s="1028"/>
      <c r="AD188" s="1028"/>
      <c r="AE188" s="1028"/>
      <c r="AF188" s="1029"/>
      <c r="AG188" s="1019"/>
      <c r="AH188" s="1048"/>
      <c r="AI188" s="337"/>
      <c r="AJ188" s="390">
        <f t="shared" si="106"/>
        <v>0</v>
      </c>
      <c r="AK188" s="327" t="s">
        <v>98</v>
      </c>
      <c r="AL188" s="328" t="s">
        <v>98</v>
      </c>
      <c r="AM188" s="329" t="s">
        <v>98</v>
      </c>
      <c r="AN188" s="330"/>
      <c r="AO188" s="328"/>
      <c r="AP188" s="329"/>
      <c r="AQ188" s="330" t="s">
        <v>97</v>
      </c>
      <c r="AR188" s="328" t="s">
        <v>97</v>
      </c>
      <c r="AS188" s="328" t="s">
        <v>97</v>
      </c>
      <c r="AT188" s="328" t="s">
        <v>97</v>
      </c>
      <c r="AU188" s="329" t="s">
        <v>97</v>
      </c>
      <c r="AV188" s="152">
        <f t="shared" si="107"/>
        <v>0</v>
      </c>
      <c r="AW188" s="167"/>
      <c r="AX188" s="167"/>
      <c r="AY188" s="167"/>
      <c r="AZ188" s="167"/>
      <c r="BA188" s="167"/>
      <c r="BB188" s="167"/>
      <c r="BC188" s="167"/>
      <c r="BD188" s="167"/>
      <c r="BE188" s="130"/>
    </row>
    <row r="189" spans="1:57" ht="32.25" thickBot="1" x14ac:dyDescent="0.3">
      <c r="A189" s="1343"/>
      <c r="B189" s="1567"/>
      <c r="C189" s="1576"/>
      <c r="D189" s="710" t="s">
        <v>486</v>
      </c>
      <c r="E189" s="1301"/>
      <c r="F189" s="1304"/>
      <c r="G189" s="850">
        <f t="shared" si="66"/>
        <v>0</v>
      </c>
      <c r="H189" s="402">
        <f t="shared" si="105"/>
        <v>0</v>
      </c>
      <c r="I189" s="319"/>
      <c r="J189" s="319"/>
      <c r="K189" s="319"/>
      <c r="L189" s="338"/>
      <c r="M189" s="750">
        <f t="shared" si="108"/>
        <v>0</v>
      </c>
      <c r="N189" s="1030"/>
      <c r="O189" s="1030"/>
      <c r="P189" s="1030"/>
      <c r="Q189" s="1030"/>
      <c r="R189" s="1034"/>
      <c r="S189" s="1025"/>
      <c r="T189" s="1025"/>
      <c r="U189" s="1025"/>
      <c r="V189" s="1044"/>
      <c r="W189" s="1044"/>
      <c r="X189" s="1026"/>
      <c r="Y189" s="1047"/>
      <c r="Z189" s="1026"/>
      <c r="AA189" s="1027"/>
      <c r="AB189" s="1028"/>
      <c r="AC189" s="1028"/>
      <c r="AD189" s="1028"/>
      <c r="AE189" s="1028"/>
      <c r="AF189" s="1029"/>
      <c r="AG189" s="1019"/>
      <c r="AH189" s="1048"/>
      <c r="AI189" s="337"/>
      <c r="AJ189" s="390">
        <f>SUM(AK189:AM189)</f>
        <v>0</v>
      </c>
      <c r="AK189" s="327"/>
      <c r="AL189" s="328"/>
      <c r="AM189" s="329"/>
      <c r="AN189" s="330" t="s">
        <v>97</v>
      </c>
      <c r="AO189" s="328" t="s">
        <v>97</v>
      </c>
      <c r="AP189" s="329" t="s">
        <v>97</v>
      </c>
      <c r="AQ189" s="330" t="s">
        <v>97</v>
      </c>
      <c r="AR189" s="328" t="s">
        <v>97</v>
      </c>
      <c r="AS189" s="328" t="s">
        <v>97</v>
      </c>
      <c r="AT189" s="328" t="s">
        <v>97</v>
      </c>
      <c r="AU189" s="329" t="s">
        <v>97</v>
      </c>
      <c r="AV189" s="152">
        <f t="shared" si="107"/>
        <v>0</v>
      </c>
      <c r="AW189" s="167"/>
      <c r="AX189" s="167"/>
      <c r="AY189" s="167"/>
      <c r="AZ189" s="167"/>
      <c r="BA189" s="167"/>
      <c r="BB189" s="167"/>
      <c r="BC189" s="167"/>
      <c r="BD189" s="167"/>
      <c r="BE189" s="130"/>
    </row>
    <row r="190" spans="1:57" ht="32.25" thickBot="1" x14ac:dyDescent="0.3">
      <c r="A190" s="1343"/>
      <c r="B190" s="1567"/>
      <c r="C190" s="1576"/>
      <c r="D190" s="710" t="s">
        <v>15</v>
      </c>
      <c r="E190" s="1301"/>
      <c r="F190" s="1304"/>
      <c r="G190" s="850">
        <f t="shared" si="66"/>
        <v>124</v>
      </c>
      <c r="H190" s="402">
        <f t="shared" si="105"/>
        <v>1</v>
      </c>
      <c r="I190" s="319">
        <v>1</v>
      </c>
      <c r="J190" s="319"/>
      <c r="K190" s="319"/>
      <c r="L190" s="338"/>
      <c r="M190" s="750">
        <f t="shared" si="108"/>
        <v>122</v>
      </c>
      <c r="N190" s="1030"/>
      <c r="O190" s="1030"/>
      <c r="P190" s="1030"/>
      <c r="Q190" s="1030"/>
      <c r="R190" s="1034">
        <v>122</v>
      </c>
      <c r="S190" s="1025">
        <v>22</v>
      </c>
      <c r="T190" s="1025"/>
      <c r="U190" s="1025"/>
      <c r="V190" s="1044">
        <v>96</v>
      </c>
      <c r="W190" s="1044">
        <v>4</v>
      </c>
      <c r="X190" s="1026"/>
      <c r="Y190" s="1047">
        <v>94</v>
      </c>
      <c r="Z190" s="1026">
        <v>28</v>
      </c>
      <c r="AA190" s="1027"/>
      <c r="AB190" s="1028">
        <v>53</v>
      </c>
      <c r="AC190" s="1028">
        <v>51</v>
      </c>
      <c r="AD190" s="1028">
        <v>2</v>
      </c>
      <c r="AE190" s="1028">
        <v>79</v>
      </c>
      <c r="AF190" s="1029"/>
      <c r="AG190" s="1019" t="s">
        <v>702</v>
      </c>
      <c r="AH190" s="1048">
        <v>41</v>
      </c>
      <c r="AI190" s="337">
        <v>78.2</v>
      </c>
      <c r="AJ190" s="390">
        <f t="shared" ref="AJ190:AJ191" si="109">SUM(AQ190:AU190)</f>
        <v>122</v>
      </c>
      <c r="AK190" s="327" t="s">
        <v>98</v>
      </c>
      <c r="AL190" s="328" t="s">
        <v>98</v>
      </c>
      <c r="AM190" s="329" t="s">
        <v>98</v>
      </c>
      <c r="AN190" s="330" t="s">
        <v>97</v>
      </c>
      <c r="AO190" s="328" t="s">
        <v>97</v>
      </c>
      <c r="AP190" s="329" t="s">
        <v>97</v>
      </c>
      <c r="AQ190" s="330">
        <v>30</v>
      </c>
      <c r="AR190" s="328">
        <v>34</v>
      </c>
      <c r="AS190" s="328">
        <v>53</v>
      </c>
      <c r="AT190" s="328">
        <v>5</v>
      </c>
      <c r="AU190" s="329"/>
      <c r="AV190" s="152">
        <f t="shared" si="107"/>
        <v>2</v>
      </c>
      <c r="AW190" s="167"/>
      <c r="AX190" s="167">
        <v>1</v>
      </c>
      <c r="AY190" s="167"/>
      <c r="AZ190" s="167"/>
      <c r="BA190" s="167"/>
      <c r="BB190" s="167"/>
      <c r="BC190" s="167">
        <v>1</v>
      </c>
      <c r="BD190" s="167"/>
      <c r="BE190" s="130"/>
    </row>
    <row r="191" spans="1:57" ht="32.25" thickBot="1" x14ac:dyDescent="0.3">
      <c r="A191" s="1343"/>
      <c r="B191" s="1588"/>
      <c r="C191" s="1587"/>
      <c r="D191" s="711" t="s">
        <v>491</v>
      </c>
      <c r="E191" s="1302"/>
      <c r="F191" s="1305"/>
      <c r="G191" s="851">
        <f t="shared" si="66"/>
        <v>0</v>
      </c>
      <c r="H191" s="160">
        <f t="shared" si="105"/>
        <v>0</v>
      </c>
      <c r="I191" s="92"/>
      <c r="J191" s="92"/>
      <c r="K191" s="92"/>
      <c r="L191" s="101"/>
      <c r="M191" s="210">
        <f t="shared" si="108"/>
        <v>0</v>
      </c>
      <c r="N191" s="1039"/>
      <c r="O191" s="1039"/>
      <c r="P191" s="1039"/>
      <c r="Q191" s="1039"/>
      <c r="R191" s="1040"/>
      <c r="S191" s="1052"/>
      <c r="T191" s="1052"/>
      <c r="U191" s="1052"/>
      <c r="V191" s="1039"/>
      <c r="W191" s="1039"/>
      <c r="X191" s="1040"/>
      <c r="Y191" s="1038"/>
      <c r="Z191" s="1040"/>
      <c r="AA191" s="1049"/>
      <c r="AB191" s="839"/>
      <c r="AC191" s="839"/>
      <c r="AD191" s="839"/>
      <c r="AE191" s="839"/>
      <c r="AF191" s="840"/>
      <c r="AG191" s="1049"/>
      <c r="AH191" s="1050"/>
      <c r="AI191" s="832"/>
      <c r="AJ191" s="170">
        <f t="shared" si="109"/>
        <v>0</v>
      </c>
      <c r="AK191" s="345" t="s">
        <v>97</v>
      </c>
      <c r="AL191" s="97" t="s">
        <v>97</v>
      </c>
      <c r="AM191" s="98" t="s">
        <v>97</v>
      </c>
      <c r="AN191" s="99" t="s">
        <v>97</v>
      </c>
      <c r="AO191" s="97" t="s">
        <v>98</v>
      </c>
      <c r="AP191" s="98" t="s">
        <v>98</v>
      </c>
      <c r="AQ191" s="100"/>
      <c r="AR191" s="92"/>
      <c r="AS191" s="92"/>
      <c r="AT191" s="92"/>
      <c r="AU191" s="93"/>
      <c r="AV191" s="171">
        <f t="shared" si="107"/>
        <v>0</v>
      </c>
      <c r="AW191" s="128"/>
      <c r="AX191" s="128"/>
      <c r="AY191" s="128"/>
      <c r="AZ191" s="128"/>
      <c r="BA191" s="128"/>
      <c r="BB191" s="128"/>
      <c r="BC191" s="128"/>
      <c r="BD191" s="128"/>
      <c r="BE191" s="129"/>
    </row>
    <row r="192" spans="1:57" ht="31.9" customHeight="1" thickBot="1" x14ac:dyDescent="0.3">
      <c r="A192" s="1343"/>
      <c r="B192" s="1565" t="s">
        <v>790</v>
      </c>
      <c r="C192" s="1582" t="s">
        <v>511</v>
      </c>
      <c r="D192" s="709" t="s">
        <v>485</v>
      </c>
      <c r="E192" s="1300">
        <v>1163</v>
      </c>
      <c r="F192" s="1303">
        <f>E192-SUM(M192:M196)</f>
        <v>-194</v>
      </c>
      <c r="G192" s="852">
        <f t="shared" si="66"/>
        <v>110</v>
      </c>
      <c r="H192" s="147">
        <v>1</v>
      </c>
      <c r="I192" s="72">
        <v>2</v>
      </c>
      <c r="J192" s="72"/>
      <c r="K192" s="72"/>
      <c r="L192" s="75"/>
      <c r="M192" s="199">
        <f t="shared" si="108"/>
        <v>109</v>
      </c>
      <c r="N192" s="1020">
        <v>109</v>
      </c>
      <c r="O192" s="1020"/>
      <c r="P192" s="1020"/>
      <c r="Q192" s="1020"/>
      <c r="R192" s="1024"/>
      <c r="S192" s="1051">
        <v>1</v>
      </c>
      <c r="T192" s="1051"/>
      <c r="U192" s="1051"/>
      <c r="V192" s="1020">
        <v>106</v>
      </c>
      <c r="W192" s="1020">
        <v>2</v>
      </c>
      <c r="X192" s="1024"/>
      <c r="Y192" s="1022">
        <v>82</v>
      </c>
      <c r="Z192" s="1024">
        <v>27</v>
      </c>
      <c r="AA192" s="1045"/>
      <c r="AB192" s="835">
        <v>41</v>
      </c>
      <c r="AC192" s="835">
        <v>41</v>
      </c>
      <c r="AD192" s="835">
        <v>6</v>
      </c>
      <c r="AE192" s="835">
        <v>46</v>
      </c>
      <c r="AF192" s="836">
        <v>2</v>
      </c>
      <c r="AG192" s="1045">
        <v>36</v>
      </c>
      <c r="AH192" s="1046">
        <v>20</v>
      </c>
      <c r="AI192" s="143">
        <v>13.9</v>
      </c>
      <c r="AJ192" s="151">
        <v>95</v>
      </c>
      <c r="AK192" s="76" t="s">
        <v>97</v>
      </c>
      <c r="AL192" s="77" t="s">
        <v>97</v>
      </c>
      <c r="AM192" s="78" t="s">
        <v>97</v>
      </c>
      <c r="AN192" s="74">
        <v>12</v>
      </c>
      <c r="AO192" s="72">
        <v>92</v>
      </c>
      <c r="AP192" s="73">
        <v>3</v>
      </c>
      <c r="AQ192" s="79" t="s">
        <v>97</v>
      </c>
      <c r="AR192" s="77" t="s">
        <v>97</v>
      </c>
      <c r="AS192" s="77" t="s">
        <v>97</v>
      </c>
      <c r="AT192" s="77" t="s">
        <v>97</v>
      </c>
      <c r="AU192" s="78" t="s">
        <v>97</v>
      </c>
      <c r="AV192" s="152">
        <v>1</v>
      </c>
      <c r="AW192" s="120"/>
      <c r="AX192" s="120"/>
      <c r="AY192" s="120"/>
      <c r="AZ192" s="120"/>
      <c r="BA192" s="120">
        <v>1</v>
      </c>
      <c r="BB192" s="120"/>
      <c r="BC192" s="120">
        <v>1</v>
      </c>
      <c r="BD192" s="120"/>
      <c r="BE192" s="121"/>
    </row>
    <row r="193" spans="1:57" ht="48" thickBot="1" x14ac:dyDescent="0.3">
      <c r="A193" s="1343"/>
      <c r="B193" s="1567"/>
      <c r="C193" s="1584"/>
      <c r="D193" s="710" t="s">
        <v>490</v>
      </c>
      <c r="E193" s="1301"/>
      <c r="F193" s="1304"/>
      <c r="G193" s="850">
        <f t="shared" si="66"/>
        <v>0</v>
      </c>
      <c r="H193" s="402">
        <f>SUM(I193:L193)</f>
        <v>0</v>
      </c>
      <c r="I193" s="319"/>
      <c r="J193" s="319"/>
      <c r="K193" s="319"/>
      <c r="L193" s="338"/>
      <c r="M193" s="750">
        <f t="shared" si="108"/>
        <v>0</v>
      </c>
      <c r="N193" s="1030"/>
      <c r="O193" s="1030"/>
      <c r="P193" s="1030"/>
      <c r="Q193" s="1030"/>
      <c r="R193" s="1034"/>
      <c r="S193" s="1025"/>
      <c r="T193" s="1025"/>
      <c r="U193" s="1025"/>
      <c r="V193" s="1044"/>
      <c r="W193" s="1044"/>
      <c r="X193" s="1026"/>
      <c r="Y193" s="1047"/>
      <c r="Z193" s="1026"/>
      <c r="AA193" s="1027"/>
      <c r="AB193" s="1028"/>
      <c r="AC193" s="1028"/>
      <c r="AD193" s="1028"/>
      <c r="AE193" s="1028"/>
      <c r="AF193" s="1029"/>
      <c r="AG193" s="1019"/>
      <c r="AH193" s="1048"/>
      <c r="AI193" s="337"/>
      <c r="AJ193" s="390">
        <f>SUM(AN193:AP193)</f>
        <v>0</v>
      </c>
      <c r="AK193" s="327" t="s">
        <v>98</v>
      </c>
      <c r="AL193" s="328" t="s">
        <v>98</v>
      </c>
      <c r="AM193" s="329" t="s">
        <v>98</v>
      </c>
      <c r="AN193" s="330"/>
      <c r="AO193" s="328"/>
      <c r="AP193" s="329"/>
      <c r="AQ193" s="330" t="s">
        <v>97</v>
      </c>
      <c r="AR193" s="328" t="s">
        <v>97</v>
      </c>
      <c r="AS193" s="328" t="s">
        <v>97</v>
      </c>
      <c r="AT193" s="328" t="s">
        <v>97</v>
      </c>
      <c r="AU193" s="329" t="s">
        <v>97</v>
      </c>
      <c r="AV193" s="152">
        <f t="shared" ref="AV193:AV196" si="110">SUM(AW193:BE193)</f>
        <v>0</v>
      </c>
      <c r="AW193" s="167"/>
      <c r="AX193" s="167"/>
      <c r="AY193" s="167"/>
      <c r="AZ193" s="167"/>
      <c r="BA193" s="167"/>
      <c r="BB193" s="167"/>
      <c r="BC193" s="167"/>
      <c r="BD193" s="167"/>
      <c r="BE193" s="130"/>
    </row>
    <row r="194" spans="1:57" ht="32.25" thickBot="1" x14ac:dyDescent="0.3">
      <c r="A194" s="1343"/>
      <c r="B194" s="1567"/>
      <c r="C194" s="1584"/>
      <c r="D194" s="710" t="s">
        <v>486</v>
      </c>
      <c r="E194" s="1301"/>
      <c r="F194" s="1304"/>
      <c r="G194" s="850">
        <f t="shared" si="66"/>
        <v>0</v>
      </c>
      <c r="H194" s="402">
        <f t="shared" ref="H194" si="111">SUM(I194:L194)</f>
        <v>0</v>
      </c>
      <c r="I194" s="319"/>
      <c r="J194" s="319"/>
      <c r="K194" s="319"/>
      <c r="L194" s="338"/>
      <c r="M194" s="750">
        <f t="shared" si="108"/>
        <v>0</v>
      </c>
      <c r="N194" s="1030"/>
      <c r="O194" s="1030"/>
      <c r="P194" s="1030"/>
      <c r="Q194" s="1030"/>
      <c r="R194" s="1034"/>
      <c r="S194" s="1025"/>
      <c r="T194" s="1025"/>
      <c r="U194" s="1025"/>
      <c r="V194" s="1044"/>
      <c r="W194" s="1044"/>
      <c r="X194" s="1026"/>
      <c r="Y194" s="1047"/>
      <c r="Z194" s="1026"/>
      <c r="AA194" s="1027"/>
      <c r="AB194" s="1028"/>
      <c r="AC194" s="1028"/>
      <c r="AD194" s="1028"/>
      <c r="AE194" s="1028"/>
      <c r="AF194" s="1029"/>
      <c r="AG194" s="1019"/>
      <c r="AH194" s="1048"/>
      <c r="AI194" s="337"/>
      <c r="AJ194" s="390">
        <f>SUM(AK194:AM194)</f>
        <v>0</v>
      </c>
      <c r="AK194" s="327"/>
      <c r="AL194" s="328"/>
      <c r="AM194" s="329"/>
      <c r="AN194" s="330" t="s">
        <v>97</v>
      </c>
      <c r="AO194" s="328" t="s">
        <v>97</v>
      </c>
      <c r="AP194" s="329" t="s">
        <v>97</v>
      </c>
      <c r="AQ194" s="330" t="s">
        <v>97</v>
      </c>
      <c r="AR194" s="328" t="s">
        <v>97</v>
      </c>
      <c r="AS194" s="328" t="s">
        <v>97</v>
      </c>
      <c r="AT194" s="328" t="s">
        <v>97</v>
      </c>
      <c r="AU194" s="329" t="s">
        <v>97</v>
      </c>
      <c r="AV194" s="152">
        <f t="shared" si="110"/>
        <v>0</v>
      </c>
      <c r="AW194" s="167"/>
      <c r="AX194" s="167"/>
      <c r="AY194" s="167"/>
      <c r="AZ194" s="167"/>
      <c r="BA194" s="167"/>
      <c r="BB194" s="167"/>
      <c r="BC194" s="167"/>
      <c r="BD194" s="167"/>
      <c r="BE194" s="130"/>
    </row>
    <row r="195" spans="1:57" ht="32.25" thickBot="1" x14ac:dyDescent="0.3">
      <c r="A195" s="1343"/>
      <c r="B195" s="1567"/>
      <c r="C195" s="1584"/>
      <c r="D195" s="710" t="s">
        <v>15</v>
      </c>
      <c r="E195" s="1301"/>
      <c r="F195" s="1304"/>
      <c r="G195" s="850">
        <f t="shared" ref="G195:G238" si="112">SUM(M195,AV195)</f>
        <v>1257</v>
      </c>
      <c r="H195" s="402">
        <v>22</v>
      </c>
      <c r="I195" s="319">
        <v>33</v>
      </c>
      <c r="J195" s="319"/>
      <c r="K195" s="319">
        <v>1</v>
      </c>
      <c r="L195" s="338"/>
      <c r="M195" s="750">
        <f t="shared" si="108"/>
        <v>1248</v>
      </c>
      <c r="N195" s="1030">
        <v>986</v>
      </c>
      <c r="O195" s="1030"/>
      <c r="P195" s="1030"/>
      <c r="Q195" s="1030"/>
      <c r="R195" s="1034">
        <v>262</v>
      </c>
      <c r="S195" s="1025">
        <v>28</v>
      </c>
      <c r="T195" s="1025"/>
      <c r="U195" s="1025"/>
      <c r="V195" s="1044">
        <v>828</v>
      </c>
      <c r="W195" s="1044">
        <v>392</v>
      </c>
      <c r="X195" s="1026"/>
      <c r="Y195" s="1047">
        <v>1044</v>
      </c>
      <c r="Z195" s="1026">
        <v>204</v>
      </c>
      <c r="AA195" s="1027"/>
      <c r="AB195" s="1028">
        <v>468</v>
      </c>
      <c r="AC195" s="1028">
        <v>448</v>
      </c>
      <c r="AD195" s="1028">
        <v>41</v>
      </c>
      <c r="AE195" s="1028">
        <v>477</v>
      </c>
      <c r="AF195" s="1029">
        <v>41</v>
      </c>
      <c r="AG195" s="1019">
        <v>40</v>
      </c>
      <c r="AH195" s="1048">
        <v>23</v>
      </c>
      <c r="AI195" s="337">
        <v>96.8</v>
      </c>
      <c r="AJ195" s="390">
        <v>694</v>
      </c>
      <c r="AK195" s="327" t="s">
        <v>98</v>
      </c>
      <c r="AL195" s="328" t="s">
        <v>98</v>
      </c>
      <c r="AM195" s="329" t="s">
        <v>98</v>
      </c>
      <c r="AN195" s="330" t="s">
        <v>97</v>
      </c>
      <c r="AO195" s="328" t="s">
        <v>97</v>
      </c>
      <c r="AP195" s="329" t="s">
        <v>97</v>
      </c>
      <c r="AQ195" s="330">
        <v>100</v>
      </c>
      <c r="AR195" s="328">
        <v>381</v>
      </c>
      <c r="AS195" s="328">
        <v>656</v>
      </c>
      <c r="AT195" s="328">
        <v>83</v>
      </c>
      <c r="AU195" s="329">
        <v>0</v>
      </c>
      <c r="AV195" s="152">
        <v>9</v>
      </c>
      <c r="AW195" s="167"/>
      <c r="AX195" s="167"/>
      <c r="AY195" s="167"/>
      <c r="AZ195" s="167">
        <v>4</v>
      </c>
      <c r="BA195" s="167">
        <v>9</v>
      </c>
      <c r="BB195" s="167"/>
      <c r="BC195" s="167">
        <v>6</v>
      </c>
      <c r="BD195" s="167">
        <v>5</v>
      </c>
      <c r="BE195" s="130"/>
    </row>
    <row r="196" spans="1:57" ht="32.25" thickBot="1" x14ac:dyDescent="0.3">
      <c r="A196" s="1343"/>
      <c r="B196" s="1588"/>
      <c r="C196" s="1584"/>
      <c r="D196" s="711" t="s">
        <v>491</v>
      </c>
      <c r="E196" s="1301"/>
      <c r="F196" s="1304"/>
      <c r="G196" s="851">
        <f t="shared" si="112"/>
        <v>0</v>
      </c>
      <c r="H196" s="160">
        <f t="shared" ref="H196" si="113">SUM(I196:L196)</f>
        <v>0</v>
      </c>
      <c r="I196" s="92"/>
      <c r="J196" s="92"/>
      <c r="K196" s="92"/>
      <c r="L196" s="101"/>
      <c r="M196" s="210">
        <f t="shared" si="108"/>
        <v>0</v>
      </c>
      <c r="N196" s="1039"/>
      <c r="O196" s="1039"/>
      <c r="P196" s="1039"/>
      <c r="Q196" s="1039"/>
      <c r="R196" s="1040"/>
      <c r="S196" s="1052"/>
      <c r="T196" s="1052"/>
      <c r="U196" s="1052"/>
      <c r="V196" s="1039"/>
      <c r="W196" s="1039"/>
      <c r="X196" s="1040"/>
      <c r="Y196" s="1038"/>
      <c r="Z196" s="1040"/>
      <c r="AA196" s="1049"/>
      <c r="AB196" s="839"/>
      <c r="AC196" s="839"/>
      <c r="AD196" s="839"/>
      <c r="AE196" s="839"/>
      <c r="AF196" s="840"/>
      <c r="AG196" s="1049"/>
      <c r="AH196" s="1050"/>
      <c r="AI196" s="832"/>
      <c r="AJ196" s="170">
        <f>SUM(AQ196:AU196)</f>
        <v>0</v>
      </c>
      <c r="AK196" s="345" t="s">
        <v>97</v>
      </c>
      <c r="AL196" s="97" t="s">
        <v>97</v>
      </c>
      <c r="AM196" s="98" t="s">
        <v>97</v>
      </c>
      <c r="AN196" s="99" t="s">
        <v>97</v>
      </c>
      <c r="AO196" s="97" t="s">
        <v>98</v>
      </c>
      <c r="AP196" s="98" t="s">
        <v>98</v>
      </c>
      <c r="AQ196" s="100"/>
      <c r="AR196" s="92"/>
      <c r="AS196" s="92"/>
      <c r="AT196" s="92"/>
      <c r="AU196" s="93"/>
      <c r="AV196" s="171">
        <f t="shared" si="110"/>
        <v>0</v>
      </c>
      <c r="AW196" s="128"/>
      <c r="AX196" s="128"/>
      <c r="AY196" s="128"/>
      <c r="AZ196" s="128"/>
      <c r="BA196" s="128"/>
      <c r="BB196" s="128"/>
      <c r="BC196" s="128"/>
      <c r="BD196" s="128"/>
      <c r="BE196" s="129"/>
    </row>
    <row r="197" spans="1:57" ht="32.25" thickBot="1" x14ac:dyDescent="0.3">
      <c r="A197" s="1343"/>
      <c r="B197" s="1565" t="s">
        <v>521</v>
      </c>
      <c r="C197" s="1575" t="s">
        <v>359</v>
      </c>
      <c r="D197" s="709" t="s">
        <v>485</v>
      </c>
      <c r="E197" s="1300">
        <v>40</v>
      </c>
      <c r="F197" s="1303">
        <f t="shared" ref="F197" si="114">E197-SUM(M197:M201)</f>
        <v>-3</v>
      </c>
      <c r="G197" s="852">
        <f t="shared" si="112"/>
        <v>5</v>
      </c>
      <c r="H197" s="147">
        <f>SUM(I197:L197)</f>
        <v>5</v>
      </c>
      <c r="I197" s="72">
        <v>5</v>
      </c>
      <c r="J197" s="72"/>
      <c r="K197" s="72"/>
      <c r="L197" s="75"/>
      <c r="M197" s="199">
        <v>5</v>
      </c>
      <c r="N197" s="1020"/>
      <c r="O197" s="1020"/>
      <c r="P197" s="1020"/>
      <c r="Q197" s="1020"/>
      <c r="R197" s="1024">
        <v>5</v>
      </c>
      <c r="S197" s="1051">
        <v>4</v>
      </c>
      <c r="T197" s="1051"/>
      <c r="U197" s="1051"/>
      <c r="V197" s="1020">
        <v>1</v>
      </c>
      <c r="W197" s="1020"/>
      <c r="X197" s="1024"/>
      <c r="Y197" s="1022">
        <v>4</v>
      </c>
      <c r="Z197" s="1024">
        <v>1</v>
      </c>
      <c r="AA197" s="1045"/>
      <c r="AB197" s="835">
        <v>3</v>
      </c>
      <c r="AC197" s="835">
        <v>3</v>
      </c>
      <c r="AD197" s="835">
        <v>1</v>
      </c>
      <c r="AE197" s="835">
        <v>5</v>
      </c>
      <c r="AF197" s="836"/>
      <c r="AG197" s="1045">
        <v>40</v>
      </c>
      <c r="AH197" s="1046">
        <v>19</v>
      </c>
      <c r="AI197" s="143">
        <v>9</v>
      </c>
      <c r="AJ197" s="151">
        <f>SUM(AN197:AP197)</f>
        <v>5</v>
      </c>
      <c r="AK197" s="76" t="s">
        <v>97</v>
      </c>
      <c r="AL197" s="77" t="s">
        <v>97</v>
      </c>
      <c r="AM197" s="78" t="s">
        <v>97</v>
      </c>
      <c r="AN197" s="74"/>
      <c r="AO197" s="72">
        <v>4</v>
      </c>
      <c r="AP197" s="73">
        <v>1</v>
      </c>
      <c r="AQ197" s="79" t="s">
        <v>97</v>
      </c>
      <c r="AR197" s="77" t="s">
        <v>97</v>
      </c>
      <c r="AS197" s="77" t="s">
        <v>97</v>
      </c>
      <c r="AT197" s="77" t="s">
        <v>97</v>
      </c>
      <c r="AU197" s="78" t="s">
        <v>97</v>
      </c>
      <c r="AV197" s="152">
        <f>SUM(AW197:BE197)</f>
        <v>0</v>
      </c>
      <c r="AW197" s="120"/>
      <c r="AX197" s="120"/>
      <c r="AY197" s="120"/>
      <c r="AZ197" s="120"/>
      <c r="BA197" s="120"/>
      <c r="BB197" s="120"/>
      <c r="BC197" s="120"/>
      <c r="BD197" s="120"/>
      <c r="BE197" s="121"/>
    </row>
    <row r="198" spans="1:57" ht="48" thickBot="1" x14ac:dyDescent="0.3">
      <c r="A198" s="1343"/>
      <c r="B198" s="1567"/>
      <c r="C198" s="1576"/>
      <c r="D198" s="710" t="s">
        <v>490</v>
      </c>
      <c r="E198" s="1301"/>
      <c r="F198" s="1304"/>
      <c r="G198" s="850">
        <f t="shared" si="112"/>
        <v>0</v>
      </c>
      <c r="H198" s="402">
        <f>SUM(I198:L198)</f>
        <v>0</v>
      </c>
      <c r="I198" s="319"/>
      <c r="J198" s="319"/>
      <c r="K198" s="319"/>
      <c r="L198" s="338"/>
      <c r="M198" s="750">
        <f t="shared" ref="M198:M217" si="115">IF(AND(SUM(N198:R198)=SUM(Y198:Z198),SUM(S198:X198)=SUM(Y198:Z198)),SUM(N198:R198),"ПЕРЕВІРТЕ ПРАВИЛЬНІСТЬ ДАНИХ")</f>
        <v>0</v>
      </c>
      <c r="N198" s="1030"/>
      <c r="O198" s="1030"/>
      <c r="P198" s="1030"/>
      <c r="Q198" s="1030"/>
      <c r="R198" s="1034"/>
      <c r="S198" s="1025"/>
      <c r="T198" s="1025"/>
      <c r="U198" s="1025"/>
      <c r="V198" s="1044"/>
      <c r="W198" s="1044"/>
      <c r="X198" s="1026"/>
      <c r="Y198" s="1047"/>
      <c r="Z198" s="1026"/>
      <c r="AA198" s="1027"/>
      <c r="AB198" s="1028"/>
      <c r="AC198" s="1028"/>
      <c r="AD198" s="1028"/>
      <c r="AE198" s="1028"/>
      <c r="AF198" s="1029"/>
      <c r="AG198" s="1019"/>
      <c r="AH198" s="1048"/>
      <c r="AI198" s="337"/>
      <c r="AJ198" s="390">
        <f>SUM(AN198:AP198)</f>
        <v>0</v>
      </c>
      <c r="AK198" s="327" t="s">
        <v>98</v>
      </c>
      <c r="AL198" s="328" t="s">
        <v>98</v>
      </c>
      <c r="AM198" s="329" t="s">
        <v>98</v>
      </c>
      <c r="AN198" s="330"/>
      <c r="AO198" s="328"/>
      <c r="AP198" s="329"/>
      <c r="AQ198" s="330" t="s">
        <v>97</v>
      </c>
      <c r="AR198" s="328" t="s">
        <v>97</v>
      </c>
      <c r="AS198" s="328" t="s">
        <v>97</v>
      </c>
      <c r="AT198" s="328" t="s">
        <v>97</v>
      </c>
      <c r="AU198" s="329" t="s">
        <v>97</v>
      </c>
      <c r="AV198" s="152">
        <f t="shared" ref="AV198:AV211" si="116">SUM(AW198:BE198)</f>
        <v>0</v>
      </c>
      <c r="AW198" s="167"/>
      <c r="AX198" s="167"/>
      <c r="AY198" s="167"/>
      <c r="AZ198" s="167"/>
      <c r="BA198" s="167"/>
      <c r="BB198" s="167"/>
      <c r="BC198" s="167"/>
      <c r="BD198" s="167"/>
      <c r="BE198" s="130"/>
    </row>
    <row r="199" spans="1:57" ht="32.25" thickBot="1" x14ac:dyDescent="0.3">
      <c r="A199" s="1343"/>
      <c r="B199" s="1567"/>
      <c r="C199" s="1576"/>
      <c r="D199" s="710" t="s">
        <v>486</v>
      </c>
      <c r="E199" s="1301"/>
      <c r="F199" s="1304"/>
      <c r="G199" s="850">
        <f t="shared" si="112"/>
        <v>0</v>
      </c>
      <c r="H199" s="402">
        <f t="shared" ref="H199:H206" si="117">SUM(I199:L199)</f>
        <v>0</v>
      </c>
      <c r="I199" s="319"/>
      <c r="J199" s="319"/>
      <c r="K199" s="319"/>
      <c r="L199" s="338"/>
      <c r="M199" s="750">
        <f t="shared" si="115"/>
        <v>0</v>
      </c>
      <c r="N199" s="1030"/>
      <c r="O199" s="1030"/>
      <c r="P199" s="1030"/>
      <c r="Q199" s="1030"/>
      <c r="R199" s="1034"/>
      <c r="S199" s="1025"/>
      <c r="T199" s="1025"/>
      <c r="U199" s="1025"/>
      <c r="V199" s="1044"/>
      <c r="W199" s="1044"/>
      <c r="X199" s="1026"/>
      <c r="Y199" s="1047"/>
      <c r="Z199" s="1026"/>
      <c r="AA199" s="1027"/>
      <c r="AB199" s="1028"/>
      <c r="AC199" s="1028"/>
      <c r="AD199" s="1028"/>
      <c r="AE199" s="1028"/>
      <c r="AF199" s="1029"/>
      <c r="AG199" s="1019"/>
      <c r="AH199" s="1048"/>
      <c r="AI199" s="337"/>
      <c r="AJ199" s="390">
        <f>SUM(AK199:AM199)</f>
        <v>0</v>
      </c>
      <c r="AK199" s="327"/>
      <c r="AL199" s="328"/>
      <c r="AM199" s="329"/>
      <c r="AN199" s="330" t="s">
        <v>97</v>
      </c>
      <c r="AO199" s="328" t="s">
        <v>97</v>
      </c>
      <c r="AP199" s="329" t="s">
        <v>97</v>
      </c>
      <c r="AQ199" s="330" t="s">
        <v>97</v>
      </c>
      <c r="AR199" s="328" t="s">
        <v>97</v>
      </c>
      <c r="AS199" s="328" t="s">
        <v>97</v>
      </c>
      <c r="AT199" s="328" t="s">
        <v>97</v>
      </c>
      <c r="AU199" s="329" t="s">
        <v>97</v>
      </c>
      <c r="AV199" s="152">
        <f t="shared" si="116"/>
        <v>0</v>
      </c>
      <c r="AW199" s="167"/>
      <c r="AX199" s="167"/>
      <c r="AY199" s="167"/>
      <c r="AZ199" s="167"/>
      <c r="BA199" s="167"/>
      <c r="BB199" s="167"/>
      <c r="BC199" s="167"/>
      <c r="BD199" s="167"/>
      <c r="BE199" s="130"/>
    </row>
    <row r="200" spans="1:57" ht="32.25" thickBot="1" x14ac:dyDescent="0.3">
      <c r="A200" s="1343"/>
      <c r="B200" s="1567"/>
      <c r="C200" s="1576"/>
      <c r="D200" s="710" t="s">
        <v>15</v>
      </c>
      <c r="E200" s="1301"/>
      <c r="F200" s="1304"/>
      <c r="G200" s="850">
        <f t="shared" si="112"/>
        <v>38</v>
      </c>
      <c r="H200" s="402">
        <f t="shared" si="117"/>
        <v>0</v>
      </c>
      <c r="I200" s="319"/>
      <c r="J200" s="319"/>
      <c r="K200" s="319"/>
      <c r="L200" s="338"/>
      <c r="M200" s="750">
        <v>38</v>
      </c>
      <c r="N200" s="1030"/>
      <c r="O200" s="1030"/>
      <c r="P200" s="1030"/>
      <c r="Q200" s="1030"/>
      <c r="R200" s="1034">
        <v>38</v>
      </c>
      <c r="S200" s="1025">
        <v>11</v>
      </c>
      <c r="T200" s="1025"/>
      <c r="U200" s="1025"/>
      <c r="V200" s="1044">
        <v>21</v>
      </c>
      <c r="W200" s="1044">
        <v>6</v>
      </c>
      <c r="X200" s="1026"/>
      <c r="Y200" s="1047">
        <v>33</v>
      </c>
      <c r="Z200" s="1026">
        <v>5</v>
      </c>
      <c r="AA200" s="1027"/>
      <c r="AB200" s="1028">
        <v>17</v>
      </c>
      <c r="AC200" s="1028">
        <v>17</v>
      </c>
      <c r="AD200" s="1028">
        <v>4</v>
      </c>
      <c r="AE200" s="1028">
        <v>22</v>
      </c>
      <c r="AF200" s="1029"/>
      <c r="AG200" s="1019">
        <v>42</v>
      </c>
      <c r="AH200" s="1048">
        <v>23</v>
      </c>
      <c r="AI200" s="337">
        <v>83</v>
      </c>
      <c r="AJ200" s="390">
        <f>SUM(AQ200:AU200)</f>
        <v>38</v>
      </c>
      <c r="AK200" s="327" t="s">
        <v>98</v>
      </c>
      <c r="AL200" s="328" t="s">
        <v>98</v>
      </c>
      <c r="AM200" s="329" t="s">
        <v>98</v>
      </c>
      <c r="AN200" s="330" t="s">
        <v>97</v>
      </c>
      <c r="AO200" s="328" t="s">
        <v>97</v>
      </c>
      <c r="AP200" s="329" t="s">
        <v>97</v>
      </c>
      <c r="AQ200" s="330">
        <v>8</v>
      </c>
      <c r="AR200" s="328">
        <v>10</v>
      </c>
      <c r="AS200" s="328">
        <v>15</v>
      </c>
      <c r="AT200" s="328">
        <v>5</v>
      </c>
      <c r="AU200" s="329"/>
      <c r="AV200" s="152">
        <f t="shared" si="116"/>
        <v>0</v>
      </c>
      <c r="AW200" s="167"/>
      <c r="AX200" s="167"/>
      <c r="AY200" s="167"/>
      <c r="AZ200" s="167"/>
      <c r="BA200" s="167"/>
      <c r="BB200" s="167"/>
      <c r="BC200" s="167"/>
      <c r="BD200" s="167"/>
      <c r="BE200" s="130"/>
    </row>
    <row r="201" spans="1:57" ht="32.25" thickBot="1" x14ac:dyDescent="0.3">
      <c r="A201" s="1343"/>
      <c r="B201" s="1588"/>
      <c r="C201" s="1587"/>
      <c r="D201" s="711" t="s">
        <v>491</v>
      </c>
      <c r="E201" s="1301"/>
      <c r="F201" s="1304"/>
      <c r="G201" s="879">
        <f t="shared" si="112"/>
        <v>0</v>
      </c>
      <c r="H201" s="407">
        <f t="shared" si="117"/>
        <v>0</v>
      </c>
      <c r="I201" s="344"/>
      <c r="J201" s="344"/>
      <c r="K201" s="344"/>
      <c r="L201" s="360"/>
      <c r="M201" s="857">
        <f t="shared" si="115"/>
        <v>0</v>
      </c>
      <c r="N201" s="1036"/>
      <c r="O201" s="1036"/>
      <c r="P201" s="1036"/>
      <c r="Q201" s="1036"/>
      <c r="R201" s="1054"/>
      <c r="S201" s="1053"/>
      <c r="T201" s="1053"/>
      <c r="U201" s="1053"/>
      <c r="V201" s="1036"/>
      <c r="W201" s="1036"/>
      <c r="X201" s="1054"/>
      <c r="Y201" s="1056"/>
      <c r="Z201" s="1054"/>
      <c r="AA201" s="1042"/>
      <c r="AB201" s="1055"/>
      <c r="AC201" s="1055"/>
      <c r="AD201" s="1055"/>
      <c r="AE201" s="1055"/>
      <c r="AF201" s="1043"/>
      <c r="AG201" s="1042"/>
      <c r="AH201" s="1057"/>
      <c r="AI201" s="831"/>
      <c r="AJ201" s="393">
        <f>SUM(AQ201:AU201)</f>
        <v>0</v>
      </c>
      <c r="AK201" s="725" t="s">
        <v>97</v>
      </c>
      <c r="AL201" s="434" t="s">
        <v>97</v>
      </c>
      <c r="AM201" s="435" t="s">
        <v>97</v>
      </c>
      <c r="AN201" s="436" t="s">
        <v>97</v>
      </c>
      <c r="AO201" s="434" t="s">
        <v>98</v>
      </c>
      <c r="AP201" s="435" t="s">
        <v>98</v>
      </c>
      <c r="AQ201" s="343"/>
      <c r="AR201" s="344"/>
      <c r="AS201" s="344"/>
      <c r="AT201" s="344"/>
      <c r="AU201" s="359"/>
      <c r="AV201" s="880">
        <f t="shared" si="116"/>
        <v>0</v>
      </c>
      <c r="AW201" s="409"/>
      <c r="AX201" s="409"/>
      <c r="AY201" s="409"/>
      <c r="AZ201" s="409"/>
      <c r="BA201" s="409"/>
      <c r="BB201" s="409"/>
      <c r="BC201" s="409"/>
      <c r="BD201" s="409"/>
      <c r="BE201" s="410"/>
    </row>
    <row r="202" spans="1:57" ht="31.5" x14ac:dyDescent="0.25">
      <c r="A202" s="1343"/>
      <c r="B202" s="1589" t="s">
        <v>788</v>
      </c>
      <c r="C202" s="1590">
        <v>1985742</v>
      </c>
      <c r="D202" s="964" t="s">
        <v>485</v>
      </c>
      <c r="E202" s="1312">
        <v>0</v>
      </c>
      <c r="F202" s="1316">
        <f t="shared" ref="F202" si="118">E202-SUM(M202:M206)</f>
        <v>-1</v>
      </c>
      <c r="G202" s="852">
        <f t="shared" si="112"/>
        <v>0</v>
      </c>
      <c r="H202" s="147">
        <f t="shared" si="117"/>
        <v>0</v>
      </c>
      <c r="I202" s="72"/>
      <c r="J202" s="72"/>
      <c r="K202" s="72"/>
      <c r="L202" s="75"/>
      <c r="M202" s="199">
        <f t="shared" si="115"/>
        <v>0</v>
      </c>
      <c r="N202" s="1020"/>
      <c r="O202" s="1020"/>
      <c r="P202" s="1020"/>
      <c r="Q202" s="1020"/>
      <c r="R202" s="1021"/>
      <c r="S202" s="1022"/>
      <c r="T202" s="1020"/>
      <c r="U202" s="1020"/>
      <c r="V202" s="1020"/>
      <c r="W202" s="1020"/>
      <c r="X202" s="1021"/>
      <c r="Y202" s="1022"/>
      <c r="Z202" s="1021"/>
      <c r="AA202" s="1045"/>
      <c r="AB202" s="835"/>
      <c r="AC202" s="835"/>
      <c r="AD202" s="835"/>
      <c r="AE202" s="835"/>
      <c r="AF202" s="836"/>
      <c r="AG202" s="1045"/>
      <c r="AH202" s="836"/>
      <c r="AI202" s="74"/>
      <c r="AJ202" s="151">
        <f>SUM(AN202:AP202)</f>
        <v>0</v>
      </c>
      <c r="AK202" s="79" t="s">
        <v>97</v>
      </c>
      <c r="AL202" s="77" t="s">
        <v>97</v>
      </c>
      <c r="AM202" s="78" t="s">
        <v>97</v>
      </c>
      <c r="AN202" s="74"/>
      <c r="AO202" s="72"/>
      <c r="AP202" s="73"/>
      <c r="AQ202" s="79" t="s">
        <v>97</v>
      </c>
      <c r="AR202" s="77" t="s">
        <v>97</v>
      </c>
      <c r="AS202" s="77" t="s">
        <v>97</v>
      </c>
      <c r="AT202" s="77" t="s">
        <v>97</v>
      </c>
      <c r="AU202" s="78" t="s">
        <v>97</v>
      </c>
      <c r="AV202" s="168">
        <f t="shared" si="116"/>
        <v>0</v>
      </c>
      <c r="AW202" s="120"/>
      <c r="AX202" s="120"/>
      <c r="AY202" s="120"/>
      <c r="AZ202" s="120"/>
      <c r="BA202" s="120"/>
      <c r="BB202" s="120"/>
      <c r="BC202" s="120"/>
      <c r="BD202" s="120"/>
      <c r="BE202" s="121"/>
    </row>
    <row r="203" spans="1:57" ht="47.25" x14ac:dyDescent="0.25">
      <c r="A203" s="1343"/>
      <c r="B203" s="1591"/>
      <c r="C203" s="1592"/>
      <c r="D203" s="965" t="s">
        <v>490</v>
      </c>
      <c r="E203" s="1313"/>
      <c r="F203" s="1317"/>
      <c r="G203" s="850">
        <f t="shared" si="112"/>
        <v>0</v>
      </c>
      <c r="H203" s="402">
        <f t="shared" si="117"/>
        <v>0</v>
      </c>
      <c r="I203" s="319"/>
      <c r="J203" s="319"/>
      <c r="K203" s="319"/>
      <c r="L203" s="338"/>
      <c r="M203" s="750">
        <f t="shared" si="115"/>
        <v>0</v>
      </c>
      <c r="N203" s="1030"/>
      <c r="O203" s="1030"/>
      <c r="P203" s="1030"/>
      <c r="Q203" s="1030"/>
      <c r="R203" s="1031"/>
      <c r="S203" s="1032"/>
      <c r="T203" s="1030"/>
      <c r="U203" s="1030"/>
      <c r="V203" s="1030"/>
      <c r="W203" s="1030"/>
      <c r="X203" s="1031"/>
      <c r="Y203" s="1032"/>
      <c r="Z203" s="1031"/>
      <c r="AA203" s="1019"/>
      <c r="AB203" s="837"/>
      <c r="AC203" s="837"/>
      <c r="AD203" s="837"/>
      <c r="AE203" s="837"/>
      <c r="AF203" s="838"/>
      <c r="AG203" s="1019"/>
      <c r="AH203" s="838"/>
      <c r="AI203" s="325"/>
      <c r="AJ203" s="390">
        <f>SUM(AN203:AP203)</f>
        <v>0</v>
      </c>
      <c r="AK203" s="330" t="s">
        <v>98</v>
      </c>
      <c r="AL203" s="328" t="s">
        <v>98</v>
      </c>
      <c r="AM203" s="329" t="s">
        <v>98</v>
      </c>
      <c r="AN203" s="330"/>
      <c r="AO203" s="328"/>
      <c r="AP203" s="329"/>
      <c r="AQ203" s="330" t="s">
        <v>97</v>
      </c>
      <c r="AR203" s="328" t="s">
        <v>97</v>
      </c>
      <c r="AS203" s="328" t="s">
        <v>97</v>
      </c>
      <c r="AT203" s="328" t="s">
        <v>97</v>
      </c>
      <c r="AU203" s="329" t="s">
        <v>97</v>
      </c>
      <c r="AV203" s="959">
        <f t="shared" si="116"/>
        <v>0</v>
      </c>
      <c r="AW203" s="404"/>
      <c r="AX203" s="404"/>
      <c r="AY203" s="404"/>
      <c r="AZ203" s="404"/>
      <c r="BA203" s="404"/>
      <c r="BB203" s="404"/>
      <c r="BC203" s="404"/>
      <c r="BD203" s="404"/>
      <c r="BE203" s="405"/>
    </row>
    <row r="204" spans="1:57" ht="32.25" thickBot="1" x14ac:dyDescent="0.3">
      <c r="A204" s="1343"/>
      <c r="B204" s="1591"/>
      <c r="C204" s="1592"/>
      <c r="D204" s="965" t="s">
        <v>486</v>
      </c>
      <c r="E204" s="1313"/>
      <c r="F204" s="1317"/>
      <c r="G204" s="850">
        <f t="shared" si="112"/>
        <v>0</v>
      </c>
      <c r="H204" s="402">
        <f t="shared" si="117"/>
        <v>0</v>
      </c>
      <c r="I204" s="319"/>
      <c r="J204" s="319"/>
      <c r="K204" s="319"/>
      <c r="L204" s="338"/>
      <c r="M204" s="750">
        <f t="shared" si="115"/>
        <v>0</v>
      </c>
      <c r="N204" s="1030"/>
      <c r="O204" s="1030"/>
      <c r="P204" s="1030"/>
      <c r="Q204" s="1030"/>
      <c r="R204" s="1031"/>
      <c r="S204" s="1032"/>
      <c r="T204" s="1030"/>
      <c r="U204" s="1030"/>
      <c r="V204" s="1030"/>
      <c r="W204" s="1030"/>
      <c r="X204" s="1031"/>
      <c r="Y204" s="1032"/>
      <c r="Z204" s="1031"/>
      <c r="AA204" s="1019"/>
      <c r="AB204" s="837"/>
      <c r="AC204" s="837"/>
      <c r="AD204" s="837"/>
      <c r="AE204" s="837"/>
      <c r="AF204" s="838"/>
      <c r="AG204" s="1019"/>
      <c r="AH204" s="838"/>
      <c r="AI204" s="325"/>
      <c r="AJ204" s="390">
        <f>SUM(AK204:AM204)</f>
        <v>0</v>
      </c>
      <c r="AK204" s="330"/>
      <c r="AL204" s="328"/>
      <c r="AM204" s="329"/>
      <c r="AN204" s="330" t="s">
        <v>97</v>
      </c>
      <c r="AO204" s="328" t="s">
        <v>97</v>
      </c>
      <c r="AP204" s="329" t="s">
        <v>97</v>
      </c>
      <c r="AQ204" s="330" t="s">
        <v>97</v>
      </c>
      <c r="AR204" s="328" t="s">
        <v>97</v>
      </c>
      <c r="AS204" s="328" t="s">
        <v>97</v>
      </c>
      <c r="AT204" s="328" t="s">
        <v>97</v>
      </c>
      <c r="AU204" s="329" t="s">
        <v>97</v>
      </c>
      <c r="AV204" s="959">
        <f t="shared" si="116"/>
        <v>0</v>
      </c>
      <c r="AW204" s="404"/>
      <c r="AX204" s="404"/>
      <c r="AY204" s="404"/>
      <c r="AZ204" s="404"/>
      <c r="BA204" s="404"/>
      <c r="BB204" s="404"/>
      <c r="BC204" s="404"/>
      <c r="BD204" s="404"/>
      <c r="BE204" s="405"/>
    </row>
    <row r="205" spans="1:57" ht="31.5" x14ac:dyDescent="0.25">
      <c r="A205" s="1343"/>
      <c r="B205" s="1591"/>
      <c r="C205" s="1592"/>
      <c r="D205" s="965" t="s">
        <v>15</v>
      </c>
      <c r="E205" s="1313"/>
      <c r="F205" s="1317"/>
      <c r="G205" s="850">
        <f t="shared" si="112"/>
        <v>2</v>
      </c>
      <c r="H205" s="402">
        <f t="shared" si="117"/>
        <v>1</v>
      </c>
      <c r="I205" s="319"/>
      <c r="J205" s="319"/>
      <c r="K205" s="319">
        <v>1</v>
      </c>
      <c r="L205" s="338"/>
      <c r="M205" s="750">
        <f t="shared" si="115"/>
        <v>1</v>
      </c>
      <c r="N205" s="1030"/>
      <c r="O205" s="1030"/>
      <c r="P205" s="1030"/>
      <c r="Q205" s="1030"/>
      <c r="R205" s="1031">
        <v>1</v>
      </c>
      <c r="S205" s="1032">
        <v>1</v>
      </c>
      <c r="T205" s="1030"/>
      <c r="U205" s="1030"/>
      <c r="V205" s="1030"/>
      <c r="W205" s="1030"/>
      <c r="X205" s="1031"/>
      <c r="Y205" s="1032">
        <v>1</v>
      </c>
      <c r="Z205" s="1031"/>
      <c r="AA205" s="1019"/>
      <c r="AB205" s="837">
        <v>1</v>
      </c>
      <c r="AC205" s="837"/>
      <c r="AD205" s="837"/>
      <c r="AE205" s="837">
        <v>1</v>
      </c>
      <c r="AF205" s="838"/>
      <c r="AG205" s="1019">
        <v>45</v>
      </c>
      <c r="AH205" s="838">
        <v>20.5</v>
      </c>
      <c r="AI205" s="325">
        <v>87.5</v>
      </c>
      <c r="AJ205" s="390">
        <f>SUM(AQ205:AU205)</f>
        <v>1</v>
      </c>
      <c r="AK205" s="330" t="s">
        <v>98</v>
      </c>
      <c r="AL205" s="328" t="s">
        <v>98</v>
      </c>
      <c r="AM205" s="329" t="s">
        <v>98</v>
      </c>
      <c r="AN205" s="330" t="s">
        <v>97</v>
      </c>
      <c r="AO205" s="328" t="s">
        <v>97</v>
      </c>
      <c r="AP205" s="329" t="s">
        <v>97</v>
      </c>
      <c r="AQ205" s="330"/>
      <c r="AR205" s="328"/>
      <c r="AS205" s="328">
        <v>1</v>
      </c>
      <c r="AT205" s="328"/>
      <c r="AU205" s="329"/>
      <c r="AV205" s="959">
        <f t="shared" si="116"/>
        <v>1</v>
      </c>
      <c r="AW205" s="404"/>
      <c r="AX205" s="404"/>
      <c r="AY205" s="404"/>
      <c r="AZ205" s="404"/>
      <c r="BA205" s="404"/>
      <c r="BB205" s="404"/>
      <c r="BC205" s="404"/>
      <c r="BD205" s="404">
        <v>1</v>
      </c>
      <c r="BE205" s="405"/>
    </row>
    <row r="206" spans="1:57" ht="32.25" thickBot="1" x14ac:dyDescent="0.3">
      <c r="A206" s="1343"/>
      <c r="B206" s="1593"/>
      <c r="C206" s="1594"/>
      <c r="D206" s="966" t="s">
        <v>491</v>
      </c>
      <c r="E206" s="1314"/>
      <c r="F206" s="1318"/>
      <c r="G206" s="851">
        <f t="shared" si="112"/>
        <v>0</v>
      </c>
      <c r="H206" s="160">
        <f t="shared" si="117"/>
        <v>0</v>
      </c>
      <c r="I206" s="92"/>
      <c r="J206" s="92"/>
      <c r="K206" s="92"/>
      <c r="L206" s="101"/>
      <c r="M206" s="210">
        <f t="shared" si="115"/>
        <v>0</v>
      </c>
      <c r="N206" s="1039"/>
      <c r="O206" s="1039"/>
      <c r="P206" s="1039"/>
      <c r="Q206" s="1039"/>
      <c r="R206" s="1058"/>
      <c r="S206" s="1038"/>
      <c r="T206" s="1039"/>
      <c r="U206" s="1039"/>
      <c r="V206" s="1039"/>
      <c r="W206" s="1039"/>
      <c r="X206" s="1058"/>
      <c r="Y206" s="1038"/>
      <c r="Z206" s="1058"/>
      <c r="AA206" s="1049"/>
      <c r="AB206" s="839"/>
      <c r="AC206" s="839"/>
      <c r="AD206" s="839"/>
      <c r="AE206" s="839"/>
      <c r="AF206" s="840"/>
      <c r="AG206" s="1049"/>
      <c r="AH206" s="840"/>
      <c r="AI206" s="100"/>
      <c r="AJ206" s="170">
        <f>SUM(AQ206:AU206)</f>
        <v>0</v>
      </c>
      <c r="AK206" s="99" t="s">
        <v>97</v>
      </c>
      <c r="AL206" s="97" t="s">
        <v>97</v>
      </c>
      <c r="AM206" s="98" t="s">
        <v>97</v>
      </c>
      <c r="AN206" s="99" t="s">
        <v>97</v>
      </c>
      <c r="AO206" s="97" t="s">
        <v>98</v>
      </c>
      <c r="AP206" s="98" t="s">
        <v>98</v>
      </c>
      <c r="AQ206" s="100"/>
      <c r="AR206" s="92"/>
      <c r="AS206" s="92"/>
      <c r="AT206" s="92"/>
      <c r="AU206" s="93"/>
      <c r="AV206" s="960">
        <f t="shared" si="116"/>
        <v>0</v>
      </c>
      <c r="AW206" s="128"/>
      <c r="AX206" s="128"/>
      <c r="AY206" s="128"/>
      <c r="AZ206" s="128"/>
      <c r="BA206" s="128"/>
      <c r="BB206" s="128"/>
      <c r="BC206" s="128"/>
      <c r="BD206" s="128"/>
      <c r="BE206" s="129"/>
    </row>
    <row r="207" spans="1:57" ht="32.25" thickBot="1" x14ac:dyDescent="0.3">
      <c r="A207" s="1343"/>
      <c r="B207" s="1565" t="s">
        <v>709</v>
      </c>
      <c r="C207" s="1575" t="s">
        <v>515</v>
      </c>
      <c r="D207" s="709" t="s">
        <v>485</v>
      </c>
      <c r="E207" s="1301">
        <v>50</v>
      </c>
      <c r="F207" s="1304">
        <f t="shared" ref="F207" si="119">E207-SUM(M207:M211)</f>
        <v>4</v>
      </c>
      <c r="G207" s="849">
        <f t="shared" si="112"/>
        <v>0</v>
      </c>
      <c r="H207" s="416">
        <f t="shared" ref="H207:H211" si="120">SUM(I207:L207)</f>
        <v>0</v>
      </c>
      <c r="I207" s="84"/>
      <c r="J207" s="84"/>
      <c r="K207" s="84"/>
      <c r="L207" s="85"/>
      <c r="M207" s="590">
        <f t="shared" si="115"/>
        <v>0</v>
      </c>
      <c r="N207" s="1044"/>
      <c r="O207" s="1044"/>
      <c r="P207" s="1044"/>
      <c r="Q207" s="1044"/>
      <c r="R207" s="1026"/>
      <c r="S207" s="1025"/>
      <c r="T207" s="1025"/>
      <c r="U207" s="1025"/>
      <c r="V207" s="1044"/>
      <c r="W207" s="1044"/>
      <c r="X207" s="1026"/>
      <c r="Y207" s="1047"/>
      <c r="Z207" s="1026"/>
      <c r="AA207" s="1027"/>
      <c r="AB207" s="1028"/>
      <c r="AC207" s="1028"/>
      <c r="AD207" s="1028"/>
      <c r="AE207" s="1028"/>
      <c r="AF207" s="1029"/>
      <c r="AG207" s="1027"/>
      <c r="AH207" s="1059"/>
      <c r="AI207" s="102"/>
      <c r="AJ207" s="195">
        <f t="shared" ref="AJ207:AJ208" si="121">SUM(AN207:AP207)</f>
        <v>0</v>
      </c>
      <c r="AK207" s="144" t="s">
        <v>97</v>
      </c>
      <c r="AL207" s="142" t="s">
        <v>97</v>
      </c>
      <c r="AM207" s="105" t="s">
        <v>97</v>
      </c>
      <c r="AN207" s="83"/>
      <c r="AO207" s="84"/>
      <c r="AP207" s="103"/>
      <c r="AQ207" s="146" t="s">
        <v>97</v>
      </c>
      <c r="AR207" s="142" t="s">
        <v>97</v>
      </c>
      <c r="AS207" s="142" t="s">
        <v>97</v>
      </c>
      <c r="AT207" s="142" t="s">
        <v>97</v>
      </c>
      <c r="AU207" s="105" t="s">
        <v>97</v>
      </c>
      <c r="AV207" s="365">
        <f t="shared" si="116"/>
        <v>0</v>
      </c>
      <c r="AW207" s="167"/>
      <c r="AX207" s="167"/>
      <c r="AY207" s="167"/>
      <c r="AZ207" s="167"/>
      <c r="BA207" s="167"/>
      <c r="BB207" s="167"/>
      <c r="BC207" s="167"/>
      <c r="BD207" s="167"/>
      <c r="BE207" s="130"/>
    </row>
    <row r="208" spans="1:57" ht="48" thickBot="1" x14ac:dyDescent="0.3">
      <c r="A208" s="1343"/>
      <c r="B208" s="1567"/>
      <c r="C208" s="1576"/>
      <c r="D208" s="710" t="s">
        <v>490</v>
      </c>
      <c r="E208" s="1301"/>
      <c r="F208" s="1304"/>
      <c r="G208" s="850">
        <f t="shared" si="112"/>
        <v>0</v>
      </c>
      <c r="H208" s="402">
        <f t="shared" si="120"/>
        <v>0</v>
      </c>
      <c r="I208" s="319"/>
      <c r="J208" s="319"/>
      <c r="K208" s="319"/>
      <c r="L208" s="338"/>
      <c r="M208" s="750">
        <f t="shared" si="115"/>
        <v>0</v>
      </c>
      <c r="N208" s="1030"/>
      <c r="O208" s="1030"/>
      <c r="P208" s="1030"/>
      <c r="Q208" s="1030"/>
      <c r="R208" s="1034"/>
      <c r="S208" s="1025"/>
      <c r="T208" s="1025"/>
      <c r="U208" s="1025"/>
      <c r="V208" s="1044"/>
      <c r="W208" s="1044"/>
      <c r="X208" s="1026"/>
      <c r="Y208" s="1047"/>
      <c r="Z208" s="1026"/>
      <c r="AA208" s="1027"/>
      <c r="AB208" s="1028"/>
      <c r="AC208" s="1028"/>
      <c r="AD208" s="1028"/>
      <c r="AE208" s="1028"/>
      <c r="AF208" s="1029"/>
      <c r="AG208" s="1019"/>
      <c r="AH208" s="1048"/>
      <c r="AI208" s="337"/>
      <c r="AJ208" s="390">
        <f t="shared" si="121"/>
        <v>0</v>
      </c>
      <c r="AK208" s="327" t="s">
        <v>98</v>
      </c>
      <c r="AL208" s="328" t="s">
        <v>98</v>
      </c>
      <c r="AM208" s="329" t="s">
        <v>98</v>
      </c>
      <c r="AN208" s="330"/>
      <c r="AO208" s="328"/>
      <c r="AP208" s="329"/>
      <c r="AQ208" s="330" t="s">
        <v>97</v>
      </c>
      <c r="AR208" s="328" t="s">
        <v>97</v>
      </c>
      <c r="AS208" s="328" t="s">
        <v>97</v>
      </c>
      <c r="AT208" s="328" t="s">
        <v>97</v>
      </c>
      <c r="AU208" s="329" t="s">
        <v>97</v>
      </c>
      <c r="AV208" s="152">
        <f t="shared" si="116"/>
        <v>0</v>
      </c>
      <c r="AW208" s="167"/>
      <c r="AX208" s="167"/>
      <c r="AY208" s="167"/>
      <c r="AZ208" s="167"/>
      <c r="BA208" s="167"/>
      <c r="BB208" s="167"/>
      <c r="BC208" s="167"/>
      <c r="BD208" s="167"/>
      <c r="BE208" s="130"/>
    </row>
    <row r="209" spans="1:57" ht="32.25" thickBot="1" x14ac:dyDescent="0.3">
      <c r="A209" s="1343"/>
      <c r="B209" s="1567"/>
      <c r="C209" s="1576"/>
      <c r="D209" s="710" t="s">
        <v>486</v>
      </c>
      <c r="E209" s="1301"/>
      <c r="F209" s="1304"/>
      <c r="G209" s="850">
        <f t="shared" si="112"/>
        <v>0</v>
      </c>
      <c r="H209" s="402">
        <f t="shared" si="120"/>
        <v>0</v>
      </c>
      <c r="I209" s="319"/>
      <c r="J209" s="319"/>
      <c r="K209" s="319"/>
      <c r="L209" s="338"/>
      <c r="M209" s="750">
        <v>0</v>
      </c>
      <c r="N209" s="1030"/>
      <c r="O209" s="1030"/>
      <c r="P209" s="1030"/>
      <c r="Q209" s="1030"/>
      <c r="R209" s="1034"/>
      <c r="S209" s="1025"/>
      <c r="T209" s="1025"/>
      <c r="U209" s="1025"/>
      <c r="V209" s="1044"/>
      <c r="W209" s="1044"/>
      <c r="X209" s="1026"/>
      <c r="Y209" s="1047"/>
      <c r="Z209" s="1026"/>
      <c r="AA209" s="1027"/>
      <c r="AB209" s="1028"/>
      <c r="AC209" s="1028"/>
      <c r="AD209" s="1028"/>
      <c r="AE209" s="1028"/>
      <c r="AF209" s="1029"/>
      <c r="AG209" s="1019"/>
      <c r="AH209" s="1048"/>
      <c r="AI209" s="337"/>
      <c r="AJ209" s="390">
        <f t="shared" ref="AJ209" si="122">SUM(AK209:AM209)</f>
        <v>0</v>
      </c>
      <c r="AK209" s="327"/>
      <c r="AL209" s="328"/>
      <c r="AM209" s="329"/>
      <c r="AN209" s="330" t="s">
        <v>97</v>
      </c>
      <c r="AO209" s="328" t="s">
        <v>97</v>
      </c>
      <c r="AP209" s="329" t="s">
        <v>97</v>
      </c>
      <c r="AQ209" s="330" t="s">
        <v>97</v>
      </c>
      <c r="AR209" s="328" t="s">
        <v>97</v>
      </c>
      <c r="AS209" s="328" t="s">
        <v>97</v>
      </c>
      <c r="AT209" s="328" t="s">
        <v>97</v>
      </c>
      <c r="AU209" s="329" t="s">
        <v>97</v>
      </c>
      <c r="AV209" s="152">
        <f t="shared" si="116"/>
        <v>0</v>
      </c>
      <c r="AW209" s="167"/>
      <c r="AX209" s="167"/>
      <c r="AY209" s="167"/>
      <c r="AZ209" s="167"/>
      <c r="BA209" s="167"/>
      <c r="BB209" s="167"/>
      <c r="BC209" s="167"/>
      <c r="BD209" s="167"/>
      <c r="BE209" s="130"/>
    </row>
    <row r="210" spans="1:57" ht="32.25" thickBot="1" x14ac:dyDescent="0.3">
      <c r="A210" s="1343"/>
      <c r="B210" s="1567"/>
      <c r="C210" s="1576"/>
      <c r="D210" s="710" t="s">
        <v>15</v>
      </c>
      <c r="E210" s="1301"/>
      <c r="F210" s="1304"/>
      <c r="G210" s="850">
        <f t="shared" si="112"/>
        <v>46</v>
      </c>
      <c r="H210" s="402">
        <v>2</v>
      </c>
      <c r="I210" s="319"/>
      <c r="J210" s="319"/>
      <c r="K210" s="319">
        <v>2</v>
      </c>
      <c r="L210" s="338"/>
      <c r="M210" s="750">
        <f t="shared" si="115"/>
        <v>46</v>
      </c>
      <c r="N210" s="1030">
        <v>46</v>
      </c>
      <c r="O210" s="1030"/>
      <c r="P210" s="1030"/>
      <c r="Q210" s="1030"/>
      <c r="R210" s="1034"/>
      <c r="S210" s="1025"/>
      <c r="T210" s="1025"/>
      <c r="U210" s="1025"/>
      <c r="V210" s="1044">
        <v>45</v>
      </c>
      <c r="W210" s="1044">
        <v>1</v>
      </c>
      <c r="X210" s="1026"/>
      <c r="Y210" s="1047">
        <v>38</v>
      </c>
      <c r="Z210" s="1026">
        <v>8</v>
      </c>
      <c r="AA210" s="1027"/>
      <c r="AB210" s="1028">
        <v>22</v>
      </c>
      <c r="AC210" s="1028">
        <v>22</v>
      </c>
      <c r="AD210" s="1028">
        <v>5</v>
      </c>
      <c r="AE210" s="1028">
        <v>26</v>
      </c>
      <c r="AF210" s="1029">
        <v>2</v>
      </c>
      <c r="AG210" s="1019">
        <v>47</v>
      </c>
      <c r="AH210" s="1048">
        <v>25</v>
      </c>
      <c r="AI210" s="337">
        <v>78.2</v>
      </c>
      <c r="AJ210" s="390">
        <f t="shared" ref="AJ210:AJ211" si="123">SUM(AQ210:AU210)</f>
        <v>46</v>
      </c>
      <c r="AK210" s="327" t="s">
        <v>98</v>
      </c>
      <c r="AL210" s="328" t="s">
        <v>98</v>
      </c>
      <c r="AM210" s="329" t="s">
        <v>98</v>
      </c>
      <c r="AN210" s="330" t="s">
        <v>97</v>
      </c>
      <c r="AO210" s="328" t="s">
        <v>97</v>
      </c>
      <c r="AP210" s="329" t="s">
        <v>97</v>
      </c>
      <c r="AQ210" s="330">
        <v>6</v>
      </c>
      <c r="AR210" s="328">
        <v>21</v>
      </c>
      <c r="AS210" s="328">
        <v>18</v>
      </c>
      <c r="AT210" s="328">
        <v>1</v>
      </c>
      <c r="AU210" s="329">
        <v>0</v>
      </c>
      <c r="AV210" s="152">
        <f t="shared" si="116"/>
        <v>0</v>
      </c>
      <c r="AW210" s="167"/>
      <c r="AX210" s="167"/>
      <c r="AY210" s="167"/>
      <c r="AZ210" s="167"/>
      <c r="BA210" s="167"/>
      <c r="BB210" s="167"/>
      <c r="BC210" s="167"/>
      <c r="BD210" s="167"/>
      <c r="BE210" s="130"/>
    </row>
    <row r="211" spans="1:57" ht="32.25" thickBot="1" x14ac:dyDescent="0.3">
      <c r="A211" s="1344"/>
      <c r="B211" s="1577"/>
      <c r="C211" s="1578"/>
      <c r="D211" s="711" t="s">
        <v>491</v>
      </c>
      <c r="E211" s="1302"/>
      <c r="F211" s="1305"/>
      <c r="G211" s="851">
        <f t="shared" si="112"/>
        <v>0</v>
      </c>
      <c r="H211" s="160">
        <f t="shared" si="120"/>
        <v>0</v>
      </c>
      <c r="I211" s="92"/>
      <c r="J211" s="92"/>
      <c r="K211" s="92"/>
      <c r="L211" s="101"/>
      <c r="M211" s="210">
        <f t="shared" si="115"/>
        <v>0</v>
      </c>
      <c r="N211" s="1039"/>
      <c r="O211" s="1039"/>
      <c r="P211" s="1039"/>
      <c r="Q211" s="1039"/>
      <c r="R211" s="1040"/>
      <c r="S211" s="1052"/>
      <c r="T211" s="1052"/>
      <c r="U211" s="1052"/>
      <c r="V211" s="1039"/>
      <c r="W211" s="1039"/>
      <c r="X211" s="1040"/>
      <c r="Y211" s="1038"/>
      <c r="Z211" s="1040"/>
      <c r="AA211" s="1049"/>
      <c r="AB211" s="839"/>
      <c r="AC211" s="839"/>
      <c r="AD211" s="839"/>
      <c r="AE211" s="839"/>
      <c r="AF211" s="840"/>
      <c r="AG211" s="1049"/>
      <c r="AH211" s="1050"/>
      <c r="AI211" s="832"/>
      <c r="AJ211" s="170">
        <f t="shared" si="123"/>
        <v>0</v>
      </c>
      <c r="AK211" s="345" t="s">
        <v>97</v>
      </c>
      <c r="AL211" s="97" t="s">
        <v>97</v>
      </c>
      <c r="AM211" s="98" t="s">
        <v>97</v>
      </c>
      <c r="AN211" s="99" t="s">
        <v>97</v>
      </c>
      <c r="AO211" s="97" t="s">
        <v>98</v>
      </c>
      <c r="AP211" s="98" t="s">
        <v>98</v>
      </c>
      <c r="AQ211" s="100"/>
      <c r="AR211" s="92"/>
      <c r="AS211" s="92"/>
      <c r="AT211" s="92"/>
      <c r="AU211" s="93"/>
      <c r="AV211" s="171">
        <f t="shared" si="116"/>
        <v>0</v>
      </c>
      <c r="AW211" s="128"/>
      <c r="AX211" s="128"/>
      <c r="AY211" s="128"/>
      <c r="AZ211" s="128"/>
      <c r="BA211" s="128"/>
      <c r="BB211" s="128"/>
      <c r="BC211" s="128"/>
      <c r="BD211" s="128"/>
      <c r="BE211" s="129"/>
    </row>
    <row r="212" spans="1:57" ht="31.15" customHeight="1" x14ac:dyDescent="0.25">
      <c r="A212" s="1342" t="s">
        <v>599</v>
      </c>
      <c r="B212" s="1565" t="s">
        <v>791</v>
      </c>
      <c r="C212" s="1582" t="s">
        <v>417</v>
      </c>
      <c r="D212" s="964" t="s">
        <v>485</v>
      </c>
      <c r="E212" s="1312">
        <v>142</v>
      </c>
      <c r="F212" s="1316">
        <f>E212-SUM(M212:M216)</f>
        <v>-135</v>
      </c>
      <c r="G212" s="841">
        <f t="shared" si="112"/>
        <v>45</v>
      </c>
      <c r="H212" s="411">
        <f t="shared" ref="H212:H226" si="124">SUM(I212:L212)</f>
        <v>3</v>
      </c>
      <c r="I212" s="72">
        <v>3</v>
      </c>
      <c r="J212" s="72"/>
      <c r="K212" s="72"/>
      <c r="L212" s="75"/>
      <c r="M212" s="842">
        <f t="shared" si="115"/>
        <v>45</v>
      </c>
      <c r="N212" s="1020"/>
      <c r="O212" s="1020"/>
      <c r="P212" s="1020"/>
      <c r="Q212" s="1020"/>
      <c r="R212" s="1021">
        <v>45</v>
      </c>
      <c r="S212" s="1022">
        <v>10</v>
      </c>
      <c r="T212" s="1020"/>
      <c r="U212" s="1020"/>
      <c r="V212" s="1023">
        <v>29</v>
      </c>
      <c r="W212" s="1020">
        <v>6</v>
      </c>
      <c r="X212" s="1024"/>
      <c r="Y212" s="1025">
        <v>37</v>
      </c>
      <c r="Z212" s="1026">
        <v>8</v>
      </c>
      <c r="AA212" s="1027"/>
      <c r="AB212" s="1028">
        <v>16</v>
      </c>
      <c r="AC212" s="1028">
        <v>16</v>
      </c>
      <c r="AD212" s="1028"/>
      <c r="AE212" s="1028">
        <v>7</v>
      </c>
      <c r="AF212" s="1029"/>
      <c r="AG212" s="1027">
        <v>35</v>
      </c>
      <c r="AH212" s="1029">
        <v>18</v>
      </c>
      <c r="AI212" s="74">
        <v>10.199999999999999</v>
      </c>
      <c r="AJ212" s="151">
        <f>SUM(AN212:AP212)</f>
        <v>45</v>
      </c>
      <c r="AK212" s="76" t="s">
        <v>97</v>
      </c>
      <c r="AL212" s="77" t="s">
        <v>97</v>
      </c>
      <c r="AM212" s="78" t="s">
        <v>97</v>
      </c>
      <c r="AN212" s="74">
        <v>5</v>
      </c>
      <c r="AO212" s="72">
        <v>40</v>
      </c>
      <c r="AP212" s="73"/>
      <c r="AQ212" s="79" t="s">
        <v>97</v>
      </c>
      <c r="AR212" s="77" t="s">
        <v>97</v>
      </c>
      <c r="AS212" s="77" t="s">
        <v>97</v>
      </c>
      <c r="AT212" s="77" t="s">
        <v>97</v>
      </c>
      <c r="AU212" s="80" t="s">
        <v>97</v>
      </c>
      <c r="AV212" s="152">
        <f>SUM(AW212:BE212)</f>
        <v>0</v>
      </c>
      <c r="AW212" s="120"/>
      <c r="AX212" s="120"/>
      <c r="AY212" s="120"/>
      <c r="AZ212" s="120"/>
      <c r="BA212" s="120"/>
      <c r="BB212" s="120"/>
      <c r="BC212" s="120"/>
      <c r="BD212" s="120"/>
      <c r="BE212" s="121"/>
    </row>
    <row r="213" spans="1:57" ht="47.25" x14ac:dyDescent="0.25">
      <c r="A213" s="1343"/>
      <c r="B213" s="1567"/>
      <c r="C213" s="1584"/>
      <c r="D213" s="965" t="s">
        <v>490</v>
      </c>
      <c r="E213" s="1313"/>
      <c r="F213" s="1317"/>
      <c r="G213" s="843">
        <f t="shared" si="112"/>
        <v>0</v>
      </c>
      <c r="H213" s="412">
        <f t="shared" si="124"/>
        <v>0</v>
      </c>
      <c r="I213" s="319"/>
      <c r="J213" s="319"/>
      <c r="K213" s="319"/>
      <c r="L213" s="338"/>
      <c r="M213" s="844">
        <f t="shared" si="115"/>
        <v>0</v>
      </c>
      <c r="N213" s="1030"/>
      <c r="O213" s="1030"/>
      <c r="P213" s="1030"/>
      <c r="Q213" s="1030"/>
      <c r="R213" s="1031"/>
      <c r="S213" s="1032"/>
      <c r="T213" s="1033"/>
      <c r="U213" s="1033"/>
      <c r="V213" s="1030"/>
      <c r="W213" s="1030"/>
      <c r="X213" s="1034"/>
      <c r="Y213" s="1025"/>
      <c r="Z213" s="1026"/>
      <c r="AA213" s="1027"/>
      <c r="AB213" s="1028"/>
      <c r="AC213" s="1028"/>
      <c r="AD213" s="1028"/>
      <c r="AE213" s="1028"/>
      <c r="AF213" s="1029"/>
      <c r="AG213" s="1019"/>
      <c r="AH213" s="838"/>
      <c r="AI213" s="325"/>
      <c r="AJ213" s="390">
        <f>SUM(AN213:AP213)</f>
        <v>0</v>
      </c>
      <c r="AK213" s="327" t="s">
        <v>98</v>
      </c>
      <c r="AL213" s="328" t="s">
        <v>98</v>
      </c>
      <c r="AM213" s="329" t="s">
        <v>98</v>
      </c>
      <c r="AN213" s="330"/>
      <c r="AO213" s="328"/>
      <c r="AP213" s="329"/>
      <c r="AQ213" s="330" t="s">
        <v>97</v>
      </c>
      <c r="AR213" s="328" t="s">
        <v>97</v>
      </c>
      <c r="AS213" s="328" t="s">
        <v>97</v>
      </c>
      <c r="AT213" s="328" t="s">
        <v>97</v>
      </c>
      <c r="AU213" s="331" t="s">
        <v>97</v>
      </c>
      <c r="AV213" s="391">
        <f t="shared" ref="AV213:AV221" si="125">SUM(AW213:BE213)</f>
        <v>0</v>
      </c>
      <c r="AW213" s="404"/>
      <c r="AX213" s="404"/>
      <c r="AY213" s="404"/>
      <c r="AZ213" s="404"/>
      <c r="BA213" s="404"/>
      <c r="BB213" s="404"/>
      <c r="BC213" s="404"/>
      <c r="BD213" s="404"/>
      <c r="BE213" s="405"/>
    </row>
    <row r="214" spans="1:57" ht="31.5" x14ac:dyDescent="0.25">
      <c r="A214" s="1343"/>
      <c r="B214" s="1567"/>
      <c r="C214" s="1584"/>
      <c r="D214" s="965" t="s">
        <v>486</v>
      </c>
      <c r="E214" s="1313"/>
      <c r="F214" s="1317"/>
      <c r="G214" s="843">
        <f t="shared" si="112"/>
        <v>0</v>
      </c>
      <c r="H214" s="412">
        <f t="shared" si="124"/>
        <v>0</v>
      </c>
      <c r="I214" s="319"/>
      <c r="J214" s="319"/>
      <c r="K214" s="319"/>
      <c r="L214" s="338"/>
      <c r="M214" s="844">
        <f t="shared" si="115"/>
        <v>0</v>
      </c>
      <c r="N214" s="1030"/>
      <c r="O214" s="1030"/>
      <c r="P214" s="1035"/>
      <c r="Q214" s="392"/>
      <c r="R214" s="1031"/>
      <c r="S214" s="1032"/>
      <c r="T214" s="1030"/>
      <c r="U214" s="1030"/>
      <c r="V214" s="1030"/>
      <c r="W214" s="1030"/>
      <c r="X214" s="1034"/>
      <c r="Y214" s="1025"/>
      <c r="Z214" s="1026"/>
      <c r="AA214" s="1027"/>
      <c r="AB214" s="1028"/>
      <c r="AC214" s="1028"/>
      <c r="AD214" s="1028"/>
      <c r="AE214" s="1028"/>
      <c r="AF214" s="1029"/>
      <c r="AG214" s="1019"/>
      <c r="AH214" s="838"/>
      <c r="AI214" s="325"/>
      <c r="AJ214" s="390">
        <f>SUM(AK214:AM214)</f>
        <v>0</v>
      </c>
      <c r="AK214" s="327"/>
      <c r="AL214" s="328"/>
      <c r="AM214" s="329"/>
      <c r="AN214" s="330" t="s">
        <v>97</v>
      </c>
      <c r="AO214" s="328" t="s">
        <v>97</v>
      </c>
      <c r="AP214" s="329" t="s">
        <v>97</v>
      </c>
      <c r="AQ214" s="330" t="s">
        <v>97</v>
      </c>
      <c r="AR214" s="328" t="s">
        <v>97</v>
      </c>
      <c r="AS214" s="328" t="s">
        <v>97</v>
      </c>
      <c r="AT214" s="328" t="s">
        <v>97</v>
      </c>
      <c r="AU214" s="331" t="s">
        <v>97</v>
      </c>
      <c r="AV214" s="391">
        <f t="shared" si="125"/>
        <v>0</v>
      </c>
      <c r="AW214" s="404"/>
      <c r="AX214" s="404"/>
      <c r="AY214" s="404"/>
      <c r="AZ214" s="404"/>
      <c r="BA214" s="404"/>
      <c r="BB214" s="404"/>
      <c r="BC214" s="404"/>
      <c r="BD214" s="404"/>
      <c r="BE214" s="405"/>
    </row>
    <row r="215" spans="1:57" ht="31.5" x14ac:dyDescent="0.25">
      <c r="A215" s="1343"/>
      <c r="B215" s="1567"/>
      <c r="C215" s="1584"/>
      <c r="D215" s="965" t="s">
        <v>15</v>
      </c>
      <c r="E215" s="1313"/>
      <c r="F215" s="1317"/>
      <c r="G215" s="843">
        <f t="shared" si="112"/>
        <v>234</v>
      </c>
      <c r="H215" s="412">
        <f t="shared" si="124"/>
        <v>14</v>
      </c>
      <c r="I215" s="319">
        <v>11</v>
      </c>
      <c r="J215" s="319"/>
      <c r="K215" s="319">
        <v>3</v>
      </c>
      <c r="L215" s="338"/>
      <c r="M215" s="844">
        <f t="shared" si="115"/>
        <v>232</v>
      </c>
      <c r="N215" s="1030"/>
      <c r="O215" s="1030"/>
      <c r="P215" s="1030"/>
      <c r="Q215" s="1030"/>
      <c r="R215" s="1031">
        <v>232</v>
      </c>
      <c r="S215" s="1032">
        <v>48</v>
      </c>
      <c r="T215" s="1030"/>
      <c r="U215" s="1030"/>
      <c r="V215" s="1030">
        <v>178</v>
      </c>
      <c r="W215" s="1030">
        <v>6</v>
      </c>
      <c r="X215" s="1034"/>
      <c r="Y215" s="1025">
        <v>206</v>
      </c>
      <c r="Z215" s="1026">
        <v>26</v>
      </c>
      <c r="AA215" s="1027"/>
      <c r="AB215" s="1028">
        <v>93</v>
      </c>
      <c r="AC215" s="1028">
        <v>60</v>
      </c>
      <c r="AD215" s="1028">
        <v>8</v>
      </c>
      <c r="AE215" s="1028">
        <v>74</v>
      </c>
      <c r="AF215" s="1029">
        <v>9</v>
      </c>
      <c r="AG215" s="1019">
        <v>40.5</v>
      </c>
      <c r="AH215" s="838">
        <v>20.25</v>
      </c>
      <c r="AI215" s="325">
        <v>99</v>
      </c>
      <c r="AJ215" s="390">
        <f>SUM(AQ215:AU215)</f>
        <v>236</v>
      </c>
      <c r="AK215" s="327" t="s">
        <v>98</v>
      </c>
      <c r="AL215" s="328" t="s">
        <v>98</v>
      </c>
      <c r="AM215" s="329" t="s">
        <v>98</v>
      </c>
      <c r="AN215" s="330" t="s">
        <v>97</v>
      </c>
      <c r="AO215" s="328" t="s">
        <v>97</v>
      </c>
      <c r="AP215" s="329" t="s">
        <v>97</v>
      </c>
      <c r="AQ215" s="330">
        <v>23</v>
      </c>
      <c r="AR215" s="328">
        <v>24</v>
      </c>
      <c r="AS215" s="328">
        <v>158</v>
      </c>
      <c r="AT215" s="328">
        <v>30</v>
      </c>
      <c r="AU215" s="331">
        <v>1</v>
      </c>
      <c r="AV215" s="391">
        <v>2</v>
      </c>
      <c r="AW215" s="404"/>
      <c r="AX215" s="404"/>
      <c r="AY215" s="404"/>
      <c r="AZ215" s="404">
        <v>2</v>
      </c>
      <c r="BA215" s="404">
        <v>1</v>
      </c>
      <c r="BB215" s="404"/>
      <c r="BC215" s="404">
        <v>3</v>
      </c>
      <c r="BD215" s="404">
        <v>4</v>
      </c>
      <c r="BE215" s="405"/>
    </row>
    <row r="216" spans="1:57" ht="32.25" thickBot="1" x14ac:dyDescent="0.3">
      <c r="A216" s="1343"/>
      <c r="B216" s="1577"/>
      <c r="C216" s="1584"/>
      <c r="D216" s="1658" t="s">
        <v>491</v>
      </c>
      <c r="E216" s="1313"/>
      <c r="F216" s="1317"/>
      <c r="G216" s="843">
        <f t="shared" si="112"/>
        <v>0</v>
      </c>
      <c r="H216" s="414">
        <f t="shared" si="124"/>
        <v>0</v>
      </c>
      <c r="I216" s="92"/>
      <c r="J216" s="92"/>
      <c r="K216" s="92"/>
      <c r="L216" s="101"/>
      <c r="M216" s="845">
        <f t="shared" si="115"/>
        <v>0</v>
      </c>
      <c r="N216" s="1036"/>
      <c r="O216" s="1036"/>
      <c r="P216" s="1036"/>
      <c r="Q216" s="1036"/>
      <c r="R216" s="1037"/>
      <c r="S216" s="1038"/>
      <c r="T216" s="1039"/>
      <c r="U216" s="1039"/>
      <c r="V216" s="1039"/>
      <c r="W216" s="1039"/>
      <c r="X216" s="1040"/>
      <c r="Y216" s="1041"/>
      <c r="Z216" s="1034"/>
      <c r="AA216" s="1019"/>
      <c r="AB216" s="837"/>
      <c r="AC216" s="837"/>
      <c r="AD216" s="837"/>
      <c r="AE216" s="837"/>
      <c r="AF216" s="838"/>
      <c r="AG216" s="1042"/>
      <c r="AH216" s="1043"/>
      <c r="AI216" s="100"/>
      <c r="AJ216" s="170">
        <f>SUM(AQ216:AU216)</f>
        <v>0</v>
      </c>
      <c r="AK216" s="345" t="s">
        <v>97</v>
      </c>
      <c r="AL216" s="97" t="s">
        <v>97</v>
      </c>
      <c r="AM216" s="98" t="s">
        <v>97</v>
      </c>
      <c r="AN216" s="99" t="s">
        <v>97</v>
      </c>
      <c r="AO216" s="97" t="s">
        <v>98</v>
      </c>
      <c r="AP216" s="98" t="s">
        <v>98</v>
      </c>
      <c r="AQ216" s="100"/>
      <c r="AR216" s="92"/>
      <c r="AS216" s="92"/>
      <c r="AT216" s="92"/>
      <c r="AU216" s="101"/>
      <c r="AV216" s="165">
        <f t="shared" si="125"/>
        <v>0</v>
      </c>
      <c r="AW216" s="128"/>
      <c r="AX216" s="128"/>
      <c r="AY216" s="128"/>
      <c r="AZ216" s="128"/>
      <c r="BA216" s="128"/>
      <c r="BB216" s="128"/>
      <c r="BC216" s="128"/>
      <c r="BD216" s="128"/>
      <c r="BE216" s="129"/>
    </row>
    <row r="217" spans="1:57" ht="31.9" customHeight="1" thickBot="1" x14ac:dyDescent="0.3">
      <c r="A217" s="1343"/>
      <c r="B217" s="1565" t="s">
        <v>713</v>
      </c>
      <c r="C217" s="1575" t="s">
        <v>523</v>
      </c>
      <c r="D217" s="709" t="s">
        <v>485</v>
      </c>
      <c r="E217" s="1301">
        <v>85</v>
      </c>
      <c r="F217" s="1304">
        <f>E217-SUM(M217:M221)</f>
        <v>47</v>
      </c>
      <c r="G217" s="849">
        <f t="shared" si="112"/>
        <v>0</v>
      </c>
      <c r="H217" s="147">
        <f t="shared" si="124"/>
        <v>0</v>
      </c>
      <c r="I217" s="72"/>
      <c r="J217" s="72"/>
      <c r="K217" s="72"/>
      <c r="L217" s="75"/>
      <c r="M217" s="842">
        <f t="shared" si="115"/>
        <v>0</v>
      </c>
      <c r="N217" s="1020"/>
      <c r="O217" s="1020"/>
      <c r="P217" s="1020"/>
      <c r="Q217" s="1020"/>
      <c r="R217" s="1024"/>
      <c r="S217" s="1051"/>
      <c r="T217" s="1051"/>
      <c r="U217" s="1051"/>
      <c r="V217" s="1020"/>
      <c r="W217" s="1020"/>
      <c r="X217" s="1024"/>
      <c r="Y217" s="1022"/>
      <c r="Z217" s="1024"/>
      <c r="AA217" s="1045"/>
      <c r="AB217" s="835"/>
      <c r="AC217" s="835"/>
      <c r="AD217" s="835"/>
      <c r="AE217" s="835"/>
      <c r="AF217" s="836"/>
      <c r="AG217" s="1045"/>
      <c r="AH217" s="1046"/>
      <c r="AI217" s="143"/>
      <c r="AJ217" s="151">
        <f t="shared" ref="AJ217:AJ226" si="126">SUM(AQ217:AU217)</f>
        <v>0</v>
      </c>
      <c r="AK217" s="76" t="s">
        <v>97</v>
      </c>
      <c r="AL217" s="77" t="s">
        <v>97</v>
      </c>
      <c r="AM217" s="78" t="s">
        <v>97</v>
      </c>
      <c r="AN217" s="74"/>
      <c r="AO217" s="72"/>
      <c r="AP217" s="73"/>
      <c r="AQ217" s="79" t="s">
        <v>97</v>
      </c>
      <c r="AR217" s="77" t="s">
        <v>97</v>
      </c>
      <c r="AS217" s="77" t="s">
        <v>97</v>
      </c>
      <c r="AT217" s="77" t="s">
        <v>97</v>
      </c>
      <c r="AU217" s="78" t="s">
        <v>97</v>
      </c>
      <c r="AV217" s="152">
        <f t="shared" si="125"/>
        <v>0</v>
      </c>
      <c r="AW217" s="120"/>
      <c r="AX217" s="120"/>
      <c r="AY217" s="120"/>
      <c r="AZ217" s="120"/>
      <c r="BA217" s="120"/>
      <c r="BB217" s="120"/>
      <c r="BC217" s="120"/>
      <c r="BD217" s="120"/>
      <c r="BE217" s="121"/>
    </row>
    <row r="218" spans="1:57" ht="48" thickBot="1" x14ac:dyDescent="0.3">
      <c r="A218" s="1343"/>
      <c r="B218" s="1567"/>
      <c r="C218" s="1576"/>
      <c r="D218" s="710" t="s">
        <v>490</v>
      </c>
      <c r="E218" s="1301"/>
      <c r="F218" s="1304"/>
      <c r="G218" s="850">
        <f t="shared" si="112"/>
        <v>0</v>
      </c>
      <c r="H218" s="402">
        <f t="shared" si="124"/>
        <v>0</v>
      </c>
      <c r="I218" s="319"/>
      <c r="J218" s="319"/>
      <c r="K218" s="319"/>
      <c r="L218" s="338"/>
      <c r="M218" s="844">
        <f t="shared" ref="M218:M226" si="127">IF(AND(SUM(N218:R218)=SUM(Y218:Z218),SUM(S218:X218)=SUM(Y218:Z218)),SUM(N218:R218),"ПЕРЕВІРТЕ ПРАВИЛЬНІСТЬ ДАНИХ")</f>
        <v>0</v>
      </c>
      <c r="N218" s="1030"/>
      <c r="O218" s="1030"/>
      <c r="P218" s="1030"/>
      <c r="Q218" s="1030"/>
      <c r="R218" s="1034"/>
      <c r="S218" s="1025"/>
      <c r="T218" s="1025"/>
      <c r="U218" s="1025"/>
      <c r="V218" s="1044"/>
      <c r="W218" s="1044"/>
      <c r="X218" s="1026"/>
      <c r="Y218" s="1047"/>
      <c r="Z218" s="1026"/>
      <c r="AA218" s="1027"/>
      <c r="AB218" s="1028"/>
      <c r="AC218" s="1028"/>
      <c r="AD218" s="1028"/>
      <c r="AE218" s="1028"/>
      <c r="AF218" s="1029"/>
      <c r="AG218" s="1019"/>
      <c r="AH218" s="1048"/>
      <c r="AI218" s="337"/>
      <c r="AJ218" s="390">
        <f t="shared" si="126"/>
        <v>0</v>
      </c>
      <c r="AK218" s="327" t="s">
        <v>98</v>
      </c>
      <c r="AL218" s="328" t="s">
        <v>98</v>
      </c>
      <c r="AM218" s="329" t="s">
        <v>98</v>
      </c>
      <c r="AN218" s="330"/>
      <c r="AO218" s="328"/>
      <c r="AP218" s="329"/>
      <c r="AQ218" s="330" t="s">
        <v>97</v>
      </c>
      <c r="AR218" s="328" t="s">
        <v>97</v>
      </c>
      <c r="AS218" s="328" t="s">
        <v>97</v>
      </c>
      <c r="AT218" s="328" t="s">
        <v>97</v>
      </c>
      <c r="AU218" s="329" t="s">
        <v>97</v>
      </c>
      <c r="AV218" s="152">
        <f t="shared" si="125"/>
        <v>0</v>
      </c>
      <c r="AW218" s="167"/>
      <c r="AX218" s="167"/>
      <c r="AY218" s="167"/>
      <c r="AZ218" s="167"/>
      <c r="BA218" s="167"/>
      <c r="BB218" s="167"/>
      <c r="BC218" s="167"/>
      <c r="BD218" s="167"/>
      <c r="BE218" s="130"/>
    </row>
    <row r="219" spans="1:57" ht="32.25" thickBot="1" x14ac:dyDescent="0.3">
      <c r="A219" s="1343"/>
      <c r="B219" s="1567"/>
      <c r="C219" s="1576"/>
      <c r="D219" s="710" t="s">
        <v>486</v>
      </c>
      <c r="E219" s="1301"/>
      <c r="F219" s="1304"/>
      <c r="G219" s="850">
        <f t="shared" si="112"/>
        <v>0</v>
      </c>
      <c r="H219" s="402">
        <f t="shared" si="124"/>
        <v>0</v>
      </c>
      <c r="I219" s="319"/>
      <c r="J219" s="319"/>
      <c r="K219" s="319"/>
      <c r="L219" s="338"/>
      <c r="M219" s="844">
        <f t="shared" si="127"/>
        <v>0</v>
      </c>
      <c r="N219" s="1030"/>
      <c r="O219" s="1030"/>
      <c r="P219" s="1030"/>
      <c r="Q219" s="1030"/>
      <c r="R219" s="1034"/>
      <c r="S219" s="1025"/>
      <c r="T219" s="1025"/>
      <c r="U219" s="1025"/>
      <c r="V219" s="1044"/>
      <c r="W219" s="1044"/>
      <c r="X219" s="1026"/>
      <c r="Y219" s="1047"/>
      <c r="Z219" s="1026"/>
      <c r="AA219" s="1027"/>
      <c r="AB219" s="1028"/>
      <c r="AC219" s="1028"/>
      <c r="AD219" s="1028"/>
      <c r="AE219" s="1028"/>
      <c r="AF219" s="1029"/>
      <c r="AG219" s="1019"/>
      <c r="AH219" s="1048"/>
      <c r="AI219" s="337"/>
      <c r="AJ219" s="390">
        <f t="shared" si="126"/>
        <v>0</v>
      </c>
      <c r="AK219" s="327"/>
      <c r="AL219" s="328"/>
      <c r="AM219" s="329"/>
      <c r="AN219" s="330" t="s">
        <v>97</v>
      </c>
      <c r="AO219" s="328" t="s">
        <v>97</v>
      </c>
      <c r="AP219" s="329" t="s">
        <v>97</v>
      </c>
      <c r="AQ219" s="330" t="s">
        <v>97</v>
      </c>
      <c r="AR219" s="328" t="s">
        <v>97</v>
      </c>
      <c r="AS219" s="328" t="s">
        <v>97</v>
      </c>
      <c r="AT219" s="328" t="s">
        <v>97</v>
      </c>
      <c r="AU219" s="329" t="s">
        <v>97</v>
      </c>
      <c r="AV219" s="152">
        <f t="shared" si="125"/>
        <v>0</v>
      </c>
      <c r="AW219" s="167"/>
      <c r="AX219" s="167"/>
      <c r="AY219" s="167"/>
      <c r="AZ219" s="167"/>
      <c r="BA219" s="167"/>
      <c r="BB219" s="167"/>
      <c r="BC219" s="167"/>
      <c r="BD219" s="167"/>
      <c r="BE219" s="130"/>
    </row>
    <row r="220" spans="1:57" ht="32.25" thickBot="1" x14ac:dyDescent="0.3">
      <c r="A220" s="1343"/>
      <c r="B220" s="1567"/>
      <c r="C220" s="1576"/>
      <c r="D220" s="710" t="s">
        <v>15</v>
      </c>
      <c r="E220" s="1301"/>
      <c r="F220" s="1304"/>
      <c r="G220" s="850">
        <f t="shared" si="112"/>
        <v>38</v>
      </c>
      <c r="H220" s="402">
        <f t="shared" si="124"/>
        <v>1</v>
      </c>
      <c r="I220" s="319"/>
      <c r="J220" s="319"/>
      <c r="K220" s="319">
        <v>1</v>
      </c>
      <c r="L220" s="338"/>
      <c r="M220" s="844">
        <f t="shared" si="127"/>
        <v>38</v>
      </c>
      <c r="N220" s="1030"/>
      <c r="O220" s="1030"/>
      <c r="P220" s="1030"/>
      <c r="Q220" s="1030"/>
      <c r="R220" s="1034">
        <v>38</v>
      </c>
      <c r="S220" s="1025"/>
      <c r="T220" s="1025"/>
      <c r="U220" s="1025"/>
      <c r="V220" s="1044">
        <v>38</v>
      </c>
      <c r="W220" s="1044"/>
      <c r="X220" s="1026"/>
      <c r="Y220" s="1047">
        <v>34</v>
      </c>
      <c r="Z220" s="1026">
        <v>4</v>
      </c>
      <c r="AA220" s="1027"/>
      <c r="AB220" s="1028">
        <v>9</v>
      </c>
      <c r="AC220" s="1028">
        <v>9</v>
      </c>
      <c r="AD220" s="1028">
        <v>1</v>
      </c>
      <c r="AE220" s="1028">
        <v>37</v>
      </c>
      <c r="AF220" s="1029"/>
      <c r="AG220" s="1019">
        <v>38.799999999999997</v>
      </c>
      <c r="AH220" s="1048">
        <v>20.3</v>
      </c>
      <c r="AI220" s="337">
        <v>99.4</v>
      </c>
      <c r="AJ220" s="390">
        <f t="shared" si="126"/>
        <v>38</v>
      </c>
      <c r="AK220" s="327" t="s">
        <v>98</v>
      </c>
      <c r="AL220" s="328" t="s">
        <v>98</v>
      </c>
      <c r="AM220" s="329" t="s">
        <v>98</v>
      </c>
      <c r="AN220" s="330" t="s">
        <v>97</v>
      </c>
      <c r="AO220" s="328" t="s">
        <v>97</v>
      </c>
      <c r="AP220" s="329" t="s">
        <v>97</v>
      </c>
      <c r="AQ220" s="330">
        <v>1</v>
      </c>
      <c r="AR220" s="328">
        <v>5</v>
      </c>
      <c r="AS220" s="328">
        <v>28</v>
      </c>
      <c r="AT220" s="328">
        <v>4</v>
      </c>
      <c r="AU220" s="329"/>
      <c r="AV220" s="152">
        <f t="shared" si="125"/>
        <v>0</v>
      </c>
      <c r="AW220" s="167"/>
      <c r="AX220" s="167"/>
      <c r="AY220" s="167"/>
      <c r="AZ220" s="167"/>
      <c r="BA220" s="167"/>
      <c r="BB220" s="167"/>
      <c r="BC220" s="167"/>
      <c r="BD220" s="167"/>
      <c r="BE220" s="130"/>
    </row>
    <row r="221" spans="1:57" ht="32.25" thickBot="1" x14ac:dyDescent="0.3">
      <c r="A221" s="1343"/>
      <c r="B221" s="1588"/>
      <c r="C221" s="1587"/>
      <c r="D221" s="711" t="s">
        <v>491</v>
      </c>
      <c r="E221" s="1302"/>
      <c r="F221" s="1305"/>
      <c r="G221" s="851">
        <f t="shared" si="112"/>
        <v>0</v>
      </c>
      <c r="H221" s="160">
        <f t="shared" si="124"/>
        <v>0</v>
      </c>
      <c r="I221" s="92"/>
      <c r="J221" s="92"/>
      <c r="K221" s="92"/>
      <c r="L221" s="101"/>
      <c r="M221" s="846">
        <f t="shared" si="127"/>
        <v>0</v>
      </c>
      <c r="N221" s="1039"/>
      <c r="O221" s="1039"/>
      <c r="P221" s="1039"/>
      <c r="Q221" s="1039"/>
      <c r="R221" s="1040"/>
      <c r="S221" s="1052"/>
      <c r="T221" s="1052"/>
      <c r="U221" s="1052"/>
      <c r="V221" s="1039"/>
      <c r="W221" s="1039"/>
      <c r="X221" s="1040"/>
      <c r="Y221" s="1038"/>
      <c r="Z221" s="1040"/>
      <c r="AA221" s="1049"/>
      <c r="AB221" s="839"/>
      <c r="AC221" s="839"/>
      <c r="AD221" s="839"/>
      <c r="AE221" s="839"/>
      <c r="AF221" s="840"/>
      <c r="AG221" s="1049"/>
      <c r="AH221" s="1050"/>
      <c r="AI221" s="832"/>
      <c r="AJ221" s="170">
        <f t="shared" si="126"/>
        <v>0</v>
      </c>
      <c r="AK221" s="345" t="s">
        <v>97</v>
      </c>
      <c r="AL221" s="97" t="s">
        <v>97</v>
      </c>
      <c r="AM221" s="98" t="s">
        <v>97</v>
      </c>
      <c r="AN221" s="99" t="s">
        <v>97</v>
      </c>
      <c r="AO221" s="97" t="s">
        <v>98</v>
      </c>
      <c r="AP221" s="98" t="s">
        <v>98</v>
      </c>
      <c r="AQ221" s="100"/>
      <c r="AR221" s="92"/>
      <c r="AS221" s="92"/>
      <c r="AT221" s="92"/>
      <c r="AU221" s="93"/>
      <c r="AV221" s="171">
        <f t="shared" si="125"/>
        <v>0</v>
      </c>
      <c r="AW221" s="128"/>
      <c r="AX221" s="128"/>
      <c r="AY221" s="128"/>
      <c r="AZ221" s="128"/>
      <c r="BA221" s="128"/>
      <c r="BB221" s="128"/>
      <c r="BC221" s="128"/>
      <c r="BD221" s="128"/>
      <c r="BE221" s="129"/>
    </row>
    <row r="222" spans="1:57" ht="32.25" thickBot="1" x14ac:dyDescent="0.3">
      <c r="A222" s="1343"/>
      <c r="B222" s="1565" t="s">
        <v>714</v>
      </c>
      <c r="C222" s="1575" t="s">
        <v>524</v>
      </c>
      <c r="D222" s="709" t="s">
        <v>485</v>
      </c>
      <c r="E222" s="1300">
        <v>55</v>
      </c>
      <c r="F222" s="1303">
        <f>E222-SUM(M222:M226)</f>
        <v>21</v>
      </c>
      <c r="G222" s="852">
        <f t="shared" si="112"/>
        <v>0</v>
      </c>
      <c r="H222" s="147">
        <f t="shared" si="124"/>
        <v>0</v>
      </c>
      <c r="I222" s="72"/>
      <c r="J222" s="72"/>
      <c r="K222" s="72"/>
      <c r="L222" s="75"/>
      <c r="M222" s="842">
        <f t="shared" si="127"/>
        <v>0</v>
      </c>
      <c r="N222" s="1020"/>
      <c r="O222" s="1020"/>
      <c r="P222" s="1020"/>
      <c r="Q222" s="1020"/>
      <c r="R222" s="1024"/>
      <c r="S222" s="1051"/>
      <c r="T222" s="1051"/>
      <c r="U222" s="1051"/>
      <c r="V222" s="1020"/>
      <c r="W222" s="1020"/>
      <c r="X222" s="1024"/>
      <c r="Y222" s="1022"/>
      <c r="Z222" s="1024"/>
      <c r="AA222" s="1045"/>
      <c r="AB222" s="835"/>
      <c r="AC222" s="835"/>
      <c r="AD222" s="835"/>
      <c r="AE222" s="835"/>
      <c r="AF222" s="836"/>
      <c r="AG222" s="1045"/>
      <c r="AH222" s="1046"/>
      <c r="AI222" s="143"/>
      <c r="AJ222" s="151">
        <f t="shared" si="126"/>
        <v>0</v>
      </c>
      <c r="AK222" s="76" t="s">
        <v>97</v>
      </c>
      <c r="AL222" s="77" t="s">
        <v>97</v>
      </c>
      <c r="AM222" s="78" t="s">
        <v>97</v>
      </c>
      <c r="AN222" s="74"/>
      <c r="AO222" s="72"/>
      <c r="AP222" s="73"/>
      <c r="AQ222" s="79" t="s">
        <v>97</v>
      </c>
      <c r="AR222" s="77" t="s">
        <v>97</v>
      </c>
      <c r="AS222" s="77" t="s">
        <v>97</v>
      </c>
      <c r="AT222" s="77" t="s">
        <v>97</v>
      </c>
      <c r="AU222" s="78" t="s">
        <v>97</v>
      </c>
      <c r="AV222" s="152">
        <f>SUM(AW222:BE222)</f>
        <v>0</v>
      </c>
      <c r="AW222" s="120"/>
      <c r="AX222" s="120"/>
      <c r="AY222" s="120"/>
      <c r="AZ222" s="120"/>
      <c r="BA222" s="120"/>
      <c r="BB222" s="120"/>
      <c r="BC222" s="120"/>
      <c r="BD222" s="120"/>
      <c r="BE222" s="121"/>
    </row>
    <row r="223" spans="1:57" ht="48" thickBot="1" x14ac:dyDescent="0.3">
      <c r="A223" s="1343"/>
      <c r="B223" s="1567"/>
      <c r="C223" s="1576"/>
      <c r="D223" s="710" t="s">
        <v>490</v>
      </c>
      <c r="E223" s="1301"/>
      <c r="F223" s="1304"/>
      <c r="G223" s="850">
        <f t="shared" si="112"/>
        <v>0</v>
      </c>
      <c r="H223" s="402">
        <f t="shared" si="124"/>
        <v>0</v>
      </c>
      <c r="I223" s="319"/>
      <c r="J223" s="319"/>
      <c r="K223" s="319"/>
      <c r="L223" s="338"/>
      <c r="M223" s="844">
        <f t="shared" si="127"/>
        <v>0</v>
      </c>
      <c r="N223" s="1030"/>
      <c r="O223" s="1030"/>
      <c r="P223" s="1030"/>
      <c r="Q223" s="1030"/>
      <c r="R223" s="1034"/>
      <c r="S223" s="1025"/>
      <c r="T223" s="1025"/>
      <c r="U223" s="1025"/>
      <c r="V223" s="1044"/>
      <c r="W223" s="1044"/>
      <c r="X223" s="1026"/>
      <c r="Y223" s="1047"/>
      <c r="Z223" s="1026"/>
      <c r="AA223" s="1027"/>
      <c r="AB223" s="1028"/>
      <c r="AC223" s="1028"/>
      <c r="AD223" s="1028"/>
      <c r="AE223" s="1028"/>
      <c r="AF223" s="1029"/>
      <c r="AG223" s="1019"/>
      <c r="AH223" s="1048"/>
      <c r="AI223" s="337"/>
      <c r="AJ223" s="390">
        <f t="shared" si="126"/>
        <v>0</v>
      </c>
      <c r="AK223" s="327" t="s">
        <v>98</v>
      </c>
      <c r="AL223" s="328" t="s">
        <v>98</v>
      </c>
      <c r="AM223" s="329" t="s">
        <v>98</v>
      </c>
      <c r="AN223" s="330"/>
      <c r="AO223" s="328"/>
      <c r="AP223" s="329"/>
      <c r="AQ223" s="330" t="s">
        <v>97</v>
      </c>
      <c r="AR223" s="328" t="s">
        <v>97</v>
      </c>
      <c r="AS223" s="328" t="s">
        <v>97</v>
      </c>
      <c r="AT223" s="328" t="s">
        <v>97</v>
      </c>
      <c r="AU223" s="329" t="s">
        <v>97</v>
      </c>
      <c r="AV223" s="152">
        <f>SUM(AW223:BE223)</f>
        <v>0</v>
      </c>
      <c r="AW223" s="167"/>
      <c r="AX223" s="167"/>
      <c r="AY223" s="167"/>
      <c r="AZ223" s="167"/>
      <c r="BA223" s="167"/>
      <c r="BB223" s="167"/>
      <c r="BC223" s="167"/>
      <c r="BD223" s="167"/>
      <c r="BE223" s="130"/>
    </row>
    <row r="224" spans="1:57" ht="32.25" thickBot="1" x14ac:dyDescent="0.3">
      <c r="A224" s="1343"/>
      <c r="B224" s="1567"/>
      <c r="C224" s="1576"/>
      <c r="D224" s="710" t="s">
        <v>486</v>
      </c>
      <c r="E224" s="1301"/>
      <c r="F224" s="1304"/>
      <c r="G224" s="850">
        <f t="shared" si="112"/>
        <v>0</v>
      </c>
      <c r="H224" s="402">
        <f t="shared" si="124"/>
        <v>0</v>
      </c>
      <c r="I224" s="319"/>
      <c r="J224" s="319"/>
      <c r="K224" s="319"/>
      <c r="L224" s="338"/>
      <c r="M224" s="844">
        <f t="shared" si="127"/>
        <v>0</v>
      </c>
      <c r="N224" s="1030"/>
      <c r="O224" s="1030"/>
      <c r="P224" s="1030"/>
      <c r="Q224" s="1030"/>
      <c r="R224" s="1034"/>
      <c r="S224" s="1025"/>
      <c r="T224" s="1025"/>
      <c r="U224" s="1025"/>
      <c r="V224" s="1044"/>
      <c r="W224" s="1044"/>
      <c r="X224" s="1026"/>
      <c r="Y224" s="1047"/>
      <c r="Z224" s="1026"/>
      <c r="AA224" s="1027"/>
      <c r="AB224" s="1028"/>
      <c r="AC224" s="1028"/>
      <c r="AD224" s="1028"/>
      <c r="AE224" s="1028"/>
      <c r="AF224" s="1029"/>
      <c r="AG224" s="1019"/>
      <c r="AH224" s="1048"/>
      <c r="AI224" s="337"/>
      <c r="AJ224" s="390">
        <f t="shared" si="126"/>
        <v>0</v>
      </c>
      <c r="AK224" s="327"/>
      <c r="AL224" s="328"/>
      <c r="AM224" s="329"/>
      <c r="AN224" s="330" t="s">
        <v>97</v>
      </c>
      <c r="AO224" s="328" t="s">
        <v>97</v>
      </c>
      <c r="AP224" s="329" t="s">
        <v>97</v>
      </c>
      <c r="AQ224" s="330" t="s">
        <v>97</v>
      </c>
      <c r="AR224" s="328" t="s">
        <v>97</v>
      </c>
      <c r="AS224" s="328" t="s">
        <v>97</v>
      </c>
      <c r="AT224" s="328" t="s">
        <v>97</v>
      </c>
      <c r="AU224" s="329" t="s">
        <v>97</v>
      </c>
      <c r="AV224" s="152">
        <f>SUM(AW224:BE224)</f>
        <v>0</v>
      </c>
      <c r="AW224" s="167"/>
      <c r="AX224" s="167"/>
      <c r="AY224" s="167"/>
      <c r="AZ224" s="167"/>
      <c r="BA224" s="167"/>
      <c r="BB224" s="167"/>
      <c r="BC224" s="167"/>
      <c r="BD224" s="167"/>
      <c r="BE224" s="130"/>
    </row>
    <row r="225" spans="1:57" ht="32.25" thickBot="1" x14ac:dyDescent="0.3">
      <c r="A225" s="1343"/>
      <c r="B225" s="1567"/>
      <c r="C225" s="1576"/>
      <c r="D225" s="710" t="s">
        <v>15</v>
      </c>
      <c r="E225" s="1301"/>
      <c r="F225" s="1304"/>
      <c r="G225" s="850">
        <f t="shared" si="112"/>
        <v>38</v>
      </c>
      <c r="H225" s="402">
        <f t="shared" si="124"/>
        <v>6</v>
      </c>
      <c r="I225" s="319">
        <v>4</v>
      </c>
      <c r="J225" s="319"/>
      <c r="K225" s="319">
        <v>2</v>
      </c>
      <c r="L225" s="338"/>
      <c r="M225" s="844">
        <f t="shared" si="127"/>
        <v>34</v>
      </c>
      <c r="N225" s="1030"/>
      <c r="O225" s="1030"/>
      <c r="P225" s="1030"/>
      <c r="Q225" s="1030"/>
      <c r="R225" s="1034">
        <v>34</v>
      </c>
      <c r="S225" s="1025">
        <v>4</v>
      </c>
      <c r="T225" s="1025"/>
      <c r="U225" s="1025"/>
      <c r="V225" s="1044">
        <v>30</v>
      </c>
      <c r="W225" s="1044"/>
      <c r="X225" s="1026"/>
      <c r="Y225" s="1047">
        <v>31</v>
      </c>
      <c r="Z225" s="1026">
        <v>3</v>
      </c>
      <c r="AA225" s="1027"/>
      <c r="AB225" s="1028">
        <v>19</v>
      </c>
      <c r="AC225" s="1028">
        <v>19</v>
      </c>
      <c r="AD225" s="1028"/>
      <c r="AE225" s="1028"/>
      <c r="AF225" s="1029"/>
      <c r="AG225" s="1019">
        <v>41</v>
      </c>
      <c r="AH225" s="1048">
        <v>20</v>
      </c>
      <c r="AI225" s="337">
        <v>89</v>
      </c>
      <c r="AJ225" s="390">
        <f t="shared" si="126"/>
        <v>34</v>
      </c>
      <c r="AK225" s="327" t="s">
        <v>98</v>
      </c>
      <c r="AL225" s="328" t="s">
        <v>98</v>
      </c>
      <c r="AM225" s="329" t="s">
        <v>98</v>
      </c>
      <c r="AN225" s="330" t="s">
        <v>97</v>
      </c>
      <c r="AO225" s="328" t="s">
        <v>97</v>
      </c>
      <c r="AP225" s="329" t="s">
        <v>97</v>
      </c>
      <c r="AQ225" s="330">
        <v>2</v>
      </c>
      <c r="AR225" s="328">
        <v>5</v>
      </c>
      <c r="AS225" s="328">
        <v>27</v>
      </c>
      <c r="AT225" s="328"/>
      <c r="AU225" s="329"/>
      <c r="AV225" s="152">
        <v>4</v>
      </c>
      <c r="AW225" s="167"/>
      <c r="AX225" s="167">
        <v>1</v>
      </c>
      <c r="AY225" s="167"/>
      <c r="AZ225" s="167"/>
      <c r="BA225" s="167">
        <v>1</v>
      </c>
      <c r="BB225" s="167"/>
      <c r="BC225" s="167"/>
      <c r="BD225" s="167">
        <v>2</v>
      </c>
      <c r="BE225" s="130"/>
    </row>
    <row r="226" spans="1:57" ht="32.25" thickBot="1" x14ac:dyDescent="0.3">
      <c r="A226" s="1343"/>
      <c r="B226" s="1588"/>
      <c r="C226" s="1587"/>
      <c r="D226" s="711" t="s">
        <v>491</v>
      </c>
      <c r="E226" s="1302"/>
      <c r="F226" s="1305"/>
      <c r="G226" s="851">
        <f t="shared" si="112"/>
        <v>0</v>
      </c>
      <c r="H226" s="160">
        <f t="shared" si="124"/>
        <v>0</v>
      </c>
      <c r="I226" s="92"/>
      <c r="J226" s="92"/>
      <c r="K226" s="92"/>
      <c r="L226" s="101"/>
      <c r="M226" s="846">
        <f t="shared" si="127"/>
        <v>0</v>
      </c>
      <c r="N226" s="1039"/>
      <c r="O226" s="1039"/>
      <c r="P226" s="1039"/>
      <c r="Q226" s="1039"/>
      <c r="R226" s="1040"/>
      <c r="S226" s="1052"/>
      <c r="T226" s="1052"/>
      <c r="U226" s="1052"/>
      <c r="V226" s="1039"/>
      <c r="W226" s="1039"/>
      <c r="X226" s="1040"/>
      <c r="Y226" s="1038"/>
      <c r="Z226" s="1040"/>
      <c r="AA226" s="1049"/>
      <c r="AB226" s="839"/>
      <c r="AC226" s="839"/>
      <c r="AD226" s="839"/>
      <c r="AE226" s="839"/>
      <c r="AF226" s="840"/>
      <c r="AG226" s="1049"/>
      <c r="AH226" s="1050"/>
      <c r="AI226" s="832"/>
      <c r="AJ226" s="170">
        <f t="shared" si="126"/>
        <v>0</v>
      </c>
      <c r="AK226" s="345" t="s">
        <v>97</v>
      </c>
      <c r="AL226" s="97" t="s">
        <v>97</v>
      </c>
      <c r="AM226" s="98" t="s">
        <v>97</v>
      </c>
      <c r="AN226" s="99" t="s">
        <v>97</v>
      </c>
      <c r="AO226" s="97" t="s">
        <v>98</v>
      </c>
      <c r="AP226" s="98" t="s">
        <v>98</v>
      </c>
      <c r="AQ226" s="100"/>
      <c r="AR226" s="92"/>
      <c r="AS226" s="92"/>
      <c r="AT226" s="92"/>
      <c r="AU226" s="93"/>
      <c r="AV226" s="171">
        <f>SUM(AW226:BE226)</f>
        <v>0</v>
      </c>
      <c r="AW226" s="128"/>
      <c r="AX226" s="128"/>
      <c r="AY226" s="128"/>
      <c r="AZ226" s="128"/>
      <c r="BA226" s="128"/>
      <c r="BB226" s="128"/>
      <c r="BC226" s="128"/>
      <c r="BD226" s="128"/>
      <c r="BE226" s="129"/>
    </row>
    <row r="227" spans="1:57" ht="31.5" x14ac:dyDescent="0.25">
      <c r="A227" s="1345" t="s">
        <v>525</v>
      </c>
      <c r="B227" s="1565" t="s">
        <v>526</v>
      </c>
      <c r="C227" s="1575" t="s">
        <v>367</v>
      </c>
      <c r="D227" s="709" t="s">
        <v>485</v>
      </c>
      <c r="E227" s="1300">
        <v>220</v>
      </c>
      <c r="F227" s="1303">
        <f>E227-SUM(M227:M231)</f>
        <v>10</v>
      </c>
      <c r="G227" s="852">
        <f t="shared" si="112"/>
        <v>43</v>
      </c>
      <c r="H227" s="147">
        <f>SUM(I227:L227)</f>
        <v>1</v>
      </c>
      <c r="I227" s="72"/>
      <c r="J227" s="72"/>
      <c r="K227" s="72"/>
      <c r="L227" s="75">
        <v>1</v>
      </c>
      <c r="M227" s="199">
        <f>IF(AND(SUM(N227:R227)=SUM(Y227:Z227),SUM(S227:X227)=SUM(Y227:Z227)),SUM(N227:R227),"ПЕРЕВІРТЕ ПРАВИЛЬНІСТЬ ДАНИХ")</f>
        <v>39</v>
      </c>
      <c r="N227" s="1020">
        <v>39</v>
      </c>
      <c r="O227" s="1020"/>
      <c r="P227" s="1020"/>
      <c r="Q227" s="1020"/>
      <c r="R227" s="1021"/>
      <c r="S227" s="1022">
        <v>5</v>
      </c>
      <c r="T227" s="1020"/>
      <c r="U227" s="1020"/>
      <c r="V227" s="1023">
        <v>31</v>
      </c>
      <c r="W227" s="1020">
        <v>3</v>
      </c>
      <c r="X227" s="1024"/>
      <c r="Y227" s="1022">
        <v>37</v>
      </c>
      <c r="Z227" s="1024">
        <v>2</v>
      </c>
      <c r="AA227" s="1045"/>
      <c r="AB227" s="835">
        <v>17</v>
      </c>
      <c r="AC227" s="835">
        <v>17</v>
      </c>
      <c r="AD227" s="835">
        <v>15</v>
      </c>
      <c r="AE227" s="835">
        <v>30</v>
      </c>
      <c r="AF227" s="836"/>
      <c r="AG227" s="1045">
        <v>37</v>
      </c>
      <c r="AH227" s="1046">
        <v>20</v>
      </c>
      <c r="AI227" s="74"/>
      <c r="AJ227" s="151">
        <f>SUM(AN227:AP227)</f>
        <v>39</v>
      </c>
      <c r="AK227" s="76" t="s">
        <v>97</v>
      </c>
      <c r="AL227" s="77" t="s">
        <v>97</v>
      </c>
      <c r="AM227" s="78" t="s">
        <v>97</v>
      </c>
      <c r="AN227" s="74">
        <v>12</v>
      </c>
      <c r="AO227" s="72">
        <v>27</v>
      </c>
      <c r="AP227" s="73"/>
      <c r="AQ227" s="79" t="s">
        <v>97</v>
      </c>
      <c r="AR227" s="77" t="s">
        <v>97</v>
      </c>
      <c r="AS227" s="77" t="s">
        <v>97</v>
      </c>
      <c r="AT227" s="77" t="s">
        <v>97</v>
      </c>
      <c r="AU227" s="80" t="s">
        <v>97</v>
      </c>
      <c r="AV227" s="152">
        <f>SUM(AW227:BE227)</f>
        <v>4</v>
      </c>
      <c r="AW227" s="120"/>
      <c r="AX227" s="120">
        <v>2</v>
      </c>
      <c r="AY227" s="120">
        <v>1</v>
      </c>
      <c r="AZ227" s="120"/>
      <c r="BA227" s="120"/>
      <c r="BB227" s="120"/>
      <c r="BC227" s="120"/>
      <c r="BD227" s="120">
        <v>1</v>
      </c>
      <c r="BE227" s="121"/>
    </row>
    <row r="228" spans="1:57" ht="47.25" x14ac:dyDescent="0.25">
      <c r="A228" s="1346"/>
      <c r="B228" s="1567"/>
      <c r="C228" s="1576"/>
      <c r="D228" s="710" t="s">
        <v>490</v>
      </c>
      <c r="E228" s="1301"/>
      <c r="F228" s="1304"/>
      <c r="G228" s="850">
        <f t="shared" si="112"/>
        <v>0</v>
      </c>
      <c r="H228" s="402">
        <f t="shared" ref="H228:H256" si="128">SUM(I228:L228)</f>
        <v>0</v>
      </c>
      <c r="I228" s="319"/>
      <c r="J228" s="319"/>
      <c r="K228" s="319"/>
      <c r="L228" s="338"/>
      <c r="M228" s="750">
        <f t="shared" ref="M228:M256" si="129">IF(AND(SUM(N228:R228)=SUM(Y228:Z228),SUM(S228:X228)=SUM(Y228:Z228)),SUM(N228:R228),"ПЕРЕВІРТЕ ПРАВИЛЬНІСТЬ ДАНИХ")</f>
        <v>0</v>
      </c>
      <c r="N228" s="1030"/>
      <c r="O228" s="1030"/>
      <c r="P228" s="1030"/>
      <c r="Q228" s="1030"/>
      <c r="R228" s="1031"/>
      <c r="S228" s="1032"/>
      <c r="T228" s="1033"/>
      <c r="U228" s="1033"/>
      <c r="V228" s="1030"/>
      <c r="W228" s="1030"/>
      <c r="X228" s="1034"/>
      <c r="Y228" s="1047"/>
      <c r="Z228" s="1026"/>
      <c r="AA228" s="1027"/>
      <c r="AB228" s="1028"/>
      <c r="AC228" s="1028"/>
      <c r="AD228" s="1028"/>
      <c r="AE228" s="1028"/>
      <c r="AF228" s="1029"/>
      <c r="AG228" s="1019"/>
      <c r="AH228" s="1048"/>
      <c r="AI228" s="325"/>
      <c r="AJ228" s="390">
        <f>SUM(AN228:AP228)</f>
        <v>0</v>
      </c>
      <c r="AK228" s="327" t="s">
        <v>98</v>
      </c>
      <c r="AL228" s="328" t="s">
        <v>98</v>
      </c>
      <c r="AM228" s="329" t="s">
        <v>98</v>
      </c>
      <c r="AN228" s="330"/>
      <c r="AO228" s="328"/>
      <c r="AP228" s="329"/>
      <c r="AQ228" s="330" t="s">
        <v>97</v>
      </c>
      <c r="AR228" s="328" t="s">
        <v>97</v>
      </c>
      <c r="AS228" s="328" t="s">
        <v>97</v>
      </c>
      <c r="AT228" s="328" t="s">
        <v>97</v>
      </c>
      <c r="AU228" s="331" t="s">
        <v>97</v>
      </c>
      <c r="AV228" s="391">
        <f t="shared" ref="AV228:AV256" si="130">SUM(AW228:BE228)</f>
        <v>0</v>
      </c>
      <c r="AW228" s="404"/>
      <c r="AX228" s="404"/>
      <c r="AY228" s="404"/>
      <c r="AZ228" s="404"/>
      <c r="BA228" s="404"/>
      <c r="BB228" s="404"/>
      <c r="BC228" s="404"/>
      <c r="BD228" s="404"/>
      <c r="BE228" s="405"/>
    </row>
    <row r="229" spans="1:57" ht="31.5" x14ac:dyDescent="0.25">
      <c r="A229" s="1346"/>
      <c r="B229" s="1567"/>
      <c r="C229" s="1576"/>
      <c r="D229" s="710" t="s">
        <v>486</v>
      </c>
      <c r="E229" s="1301"/>
      <c r="F229" s="1304"/>
      <c r="G229" s="850">
        <f t="shared" si="112"/>
        <v>0</v>
      </c>
      <c r="H229" s="402">
        <f t="shared" si="128"/>
        <v>0</v>
      </c>
      <c r="I229" s="319"/>
      <c r="J229" s="319"/>
      <c r="K229" s="319"/>
      <c r="L229" s="338"/>
      <c r="M229" s="750">
        <f t="shared" si="129"/>
        <v>0</v>
      </c>
      <c r="N229" s="1030"/>
      <c r="O229" s="1030"/>
      <c r="P229" s="1035"/>
      <c r="Q229" s="392"/>
      <c r="R229" s="1031"/>
      <c r="S229" s="1032"/>
      <c r="T229" s="1030"/>
      <c r="U229" s="1030"/>
      <c r="V229" s="1030"/>
      <c r="W229" s="1030"/>
      <c r="X229" s="1034"/>
      <c r="Y229" s="1047"/>
      <c r="Z229" s="1026"/>
      <c r="AA229" s="1027"/>
      <c r="AB229" s="1028"/>
      <c r="AC229" s="1028"/>
      <c r="AD229" s="1028"/>
      <c r="AE229" s="1028"/>
      <c r="AF229" s="1029"/>
      <c r="AG229" s="1019"/>
      <c r="AH229" s="1048"/>
      <c r="AI229" s="325"/>
      <c r="AJ229" s="390">
        <f>SUM(AK229:AM229)</f>
        <v>0</v>
      </c>
      <c r="AK229" s="327"/>
      <c r="AL229" s="328"/>
      <c r="AM229" s="329"/>
      <c r="AN229" s="330" t="s">
        <v>97</v>
      </c>
      <c r="AO229" s="328" t="s">
        <v>97</v>
      </c>
      <c r="AP229" s="329" t="s">
        <v>97</v>
      </c>
      <c r="AQ229" s="330" t="s">
        <v>97</v>
      </c>
      <c r="AR229" s="328" t="s">
        <v>97</v>
      </c>
      <c r="AS229" s="328" t="s">
        <v>97</v>
      </c>
      <c r="AT229" s="328" t="s">
        <v>97</v>
      </c>
      <c r="AU229" s="331" t="s">
        <v>97</v>
      </c>
      <c r="AV229" s="391">
        <f t="shared" si="130"/>
        <v>0</v>
      </c>
      <c r="AW229" s="404"/>
      <c r="AX229" s="404"/>
      <c r="AY229" s="404"/>
      <c r="AZ229" s="404"/>
      <c r="BA229" s="404"/>
      <c r="BB229" s="404"/>
      <c r="BC229" s="404"/>
      <c r="BD229" s="404"/>
      <c r="BE229" s="405"/>
    </row>
    <row r="230" spans="1:57" ht="31.5" x14ac:dyDescent="0.25">
      <c r="A230" s="1346"/>
      <c r="B230" s="1567"/>
      <c r="C230" s="1576"/>
      <c r="D230" s="710" t="s">
        <v>15</v>
      </c>
      <c r="E230" s="1301"/>
      <c r="F230" s="1304"/>
      <c r="G230" s="850">
        <f t="shared" si="112"/>
        <v>183</v>
      </c>
      <c r="H230" s="402">
        <f t="shared" si="128"/>
        <v>6</v>
      </c>
      <c r="I230" s="319">
        <v>1</v>
      </c>
      <c r="J230" s="319">
        <v>3</v>
      </c>
      <c r="K230" s="319"/>
      <c r="L230" s="338">
        <v>2</v>
      </c>
      <c r="M230" s="750">
        <f t="shared" si="129"/>
        <v>171</v>
      </c>
      <c r="N230" s="1030">
        <v>171</v>
      </c>
      <c r="O230" s="1030"/>
      <c r="P230" s="1030"/>
      <c r="Q230" s="1030"/>
      <c r="R230" s="1031"/>
      <c r="S230" s="1032">
        <v>42</v>
      </c>
      <c r="T230" s="1030"/>
      <c r="U230" s="1030"/>
      <c r="V230" s="1030">
        <v>121</v>
      </c>
      <c r="W230" s="1030">
        <v>8</v>
      </c>
      <c r="X230" s="1034"/>
      <c r="Y230" s="1047">
        <v>156</v>
      </c>
      <c r="Z230" s="1026">
        <v>15</v>
      </c>
      <c r="AA230" s="1027"/>
      <c r="AB230" s="1028">
        <v>64</v>
      </c>
      <c r="AC230" s="1028">
        <v>64</v>
      </c>
      <c r="AD230" s="1028">
        <v>42</v>
      </c>
      <c r="AE230" s="1028">
        <v>120</v>
      </c>
      <c r="AF230" s="1029">
        <v>1</v>
      </c>
      <c r="AG230" s="1019">
        <v>40</v>
      </c>
      <c r="AH230" s="1048">
        <v>25</v>
      </c>
      <c r="AI230" s="325"/>
      <c r="AJ230" s="390">
        <f>SUM(AQ230:AU230)</f>
        <v>172</v>
      </c>
      <c r="AK230" s="327" t="s">
        <v>98</v>
      </c>
      <c r="AL230" s="328" t="s">
        <v>98</v>
      </c>
      <c r="AM230" s="329" t="s">
        <v>98</v>
      </c>
      <c r="AN230" s="330" t="s">
        <v>97</v>
      </c>
      <c r="AO230" s="328" t="s">
        <v>97</v>
      </c>
      <c r="AP230" s="329" t="s">
        <v>97</v>
      </c>
      <c r="AQ230" s="330">
        <v>9</v>
      </c>
      <c r="AR230" s="328">
        <v>38</v>
      </c>
      <c r="AS230" s="328">
        <v>84</v>
      </c>
      <c r="AT230" s="328">
        <v>41</v>
      </c>
      <c r="AU230" s="331"/>
      <c r="AV230" s="391">
        <f t="shared" si="130"/>
        <v>12</v>
      </c>
      <c r="AW230" s="404"/>
      <c r="AX230" s="404">
        <v>1</v>
      </c>
      <c r="AY230" s="404">
        <v>1</v>
      </c>
      <c r="AZ230" s="404">
        <v>1</v>
      </c>
      <c r="BA230" s="404">
        <v>5</v>
      </c>
      <c r="BB230" s="404"/>
      <c r="BC230" s="404">
        <v>1</v>
      </c>
      <c r="BD230" s="404">
        <v>3</v>
      </c>
      <c r="BE230" s="405"/>
    </row>
    <row r="231" spans="1:57" ht="31.5" x14ac:dyDescent="0.25">
      <c r="A231" s="1346"/>
      <c r="B231" s="1577"/>
      <c r="C231" s="1578"/>
      <c r="D231" s="1657" t="s">
        <v>491</v>
      </c>
      <c r="E231" s="1302"/>
      <c r="F231" s="1305"/>
      <c r="G231" s="851">
        <f t="shared" si="112"/>
        <v>0</v>
      </c>
      <c r="H231" s="160">
        <f t="shared" si="128"/>
        <v>0</v>
      </c>
      <c r="I231" s="92"/>
      <c r="J231" s="92"/>
      <c r="K231" s="92"/>
      <c r="L231" s="101"/>
      <c r="M231" s="857">
        <f t="shared" si="129"/>
        <v>0</v>
      </c>
      <c r="N231" s="1036"/>
      <c r="O231" s="1036"/>
      <c r="P231" s="1036"/>
      <c r="Q231" s="1036"/>
      <c r="R231" s="1037"/>
      <c r="S231" s="1038"/>
      <c r="T231" s="1039"/>
      <c r="U231" s="1039"/>
      <c r="V231" s="1039"/>
      <c r="W231" s="1039"/>
      <c r="X231" s="1040"/>
      <c r="Y231" s="1038"/>
      <c r="Z231" s="1040"/>
      <c r="AA231" s="1049"/>
      <c r="AB231" s="839"/>
      <c r="AC231" s="839"/>
      <c r="AD231" s="839"/>
      <c r="AE231" s="839"/>
      <c r="AF231" s="840"/>
      <c r="AG231" s="1049"/>
      <c r="AH231" s="1050"/>
      <c r="AI231" s="100"/>
      <c r="AJ231" s="170">
        <f>SUM(AQ231:AU231)</f>
        <v>0</v>
      </c>
      <c r="AK231" s="345" t="s">
        <v>97</v>
      </c>
      <c r="AL231" s="97" t="s">
        <v>97</v>
      </c>
      <c r="AM231" s="98" t="s">
        <v>97</v>
      </c>
      <c r="AN231" s="99" t="s">
        <v>97</v>
      </c>
      <c r="AO231" s="97" t="s">
        <v>98</v>
      </c>
      <c r="AP231" s="98" t="s">
        <v>98</v>
      </c>
      <c r="AQ231" s="100"/>
      <c r="AR231" s="92"/>
      <c r="AS231" s="92"/>
      <c r="AT231" s="92"/>
      <c r="AU231" s="101"/>
      <c r="AV231" s="165">
        <f t="shared" si="130"/>
        <v>0</v>
      </c>
      <c r="AW231" s="128"/>
      <c r="AX231" s="128"/>
      <c r="AY231" s="128"/>
      <c r="AZ231" s="128"/>
      <c r="BA231" s="128"/>
      <c r="BB231" s="128"/>
      <c r="BC231" s="128"/>
      <c r="BD231" s="128"/>
      <c r="BE231" s="129"/>
    </row>
    <row r="232" spans="1:57" ht="31.5" x14ac:dyDescent="0.25">
      <c r="A232" s="1346"/>
      <c r="B232" s="1565" t="s">
        <v>715</v>
      </c>
      <c r="C232" s="1575" t="s">
        <v>366</v>
      </c>
      <c r="D232" s="709" t="s">
        <v>485</v>
      </c>
      <c r="E232" s="1300">
        <v>155</v>
      </c>
      <c r="F232" s="1303">
        <f>E232-SUM(M232:M236)</f>
        <v>17</v>
      </c>
      <c r="G232" s="852">
        <f t="shared" si="112"/>
        <v>35</v>
      </c>
      <c r="H232" s="147">
        <f t="shared" si="128"/>
        <v>1</v>
      </c>
      <c r="I232" s="72"/>
      <c r="J232" s="72">
        <v>1</v>
      </c>
      <c r="K232" s="72"/>
      <c r="L232" s="75"/>
      <c r="M232" s="199">
        <f t="shared" si="129"/>
        <v>33</v>
      </c>
      <c r="N232" s="1020"/>
      <c r="O232" s="1020"/>
      <c r="P232" s="1020"/>
      <c r="Q232" s="1020"/>
      <c r="R232" s="1021">
        <v>33</v>
      </c>
      <c r="S232" s="1022">
        <v>6</v>
      </c>
      <c r="T232" s="1020"/>
      <c r="U232" s="1020"/>
      <c r="V232" s="1023">
        <v>27</v>
      </c>
      <c r="W232" s="1020"/>
      <c r="X232" s="1024"/>
      <c r="Y232" s="1025">
        <v>31</v>
      </c>
      <c r="Z232" s="1026">
        <v>2</v>
      </c>
      <c r="AA232" s="1027"/>
      <c r="AB232" s="1028">
        <v>9</v>
      </c>
      <c r="AC232" s="1028">
        <v>8</v>
      </c>
      <c r="AD232" s="1028"/>
      <c r="AE232" s="1028">
        <v>21</v>
      </c>
      <c r="AF232" s="1029">
        <v>0</v>
      </c>
      <c r="AG232" s="1027">
        <v>40</v>
      </c>
      <c r="AH232" s="1029">
        <v>18</v>
      </c>
      <c r="AI232" s="74">
        <v>10</v>
      </c>
      <c r="AJ232" s="151">
        <f>SUM(AN232:AP232)</f>
        <v>33</v>
      </c>
      <c r="AK232" s="76" t="s">
        <v>97</v>
      </c>
      <c r="AL232" s="77" t="s">
        <v>97</v>
      </c>
      <c r="AM232" s="78" t="s">
        <v>97</v>
      </c>
      <c r="AN232" s="74">
        <v>11</v>
      </c>
      <c r="AO232" s="72">
        <v>22</v>
      </c>
      <c r="AP232" s="73">
        <v>0</v>
      </c>
      <c r="AQ232" s="79" t="s">
        <v>97</v>
      </c>
      <c r="AR232" s="77" t="s">
        <v>97</v>
      </c>
      <c r="AS232" s="77" t="s">
        <v>97</v>
      </c>
      <c r="AT232" s="77" t="s">
        <v>97</v>
      </c>
      <c r="AU232" s="80" t="s">
        <v>97</v>
      </c>
      <c r="AV232" s="152">
        <f t="shared" si="130"/>
        <v>2</v>
      </c>
      <c r="AW232" s="120"/>
      <c r="AX232" s="120"/>
      <c r="AY232" s="120">
        <v>1</v>
      </c>
      <c r="AZ232" s="120"/>
      <c r="BA232" s="120">
        <v>1</v>
      </c>
      <c r="BB232" s="120"/>
      <c r="BC232" s="120"/>
      <c r="BD232" s="120"/>
      <c r="BE232" s="121"/>
    </row>
    <row r="233" spans="1:57" ht="47.25" x14ac:dyDescent="0.25">
      <c r="A233" s="1346"/>
      <c r="B233" s="1567"/>
      <c r="C233" s="1576"/>
      <c r="D233" s="710" t="s">
        <v>490</v>
      </c>
      <c r="E233" s="1301"/>
      <c r="F233" s="1304"/>
      <c r="G233" s="850">
        <f t="shared" si="112"/>
        <v>0</v>
      </c>
      <c r="H233" s="402">
        <f t="shared" si="128"/>
        <v>0</v>
      </c>
      <c r="I233" s="319"/>
      <c r="J233" s="319"/>
      <c r="K233" s="319"/>
      <c r="L233" s="338"/>
      <c r="M233" s="750">
        <f t="shared" si="129"/>
        <v>0</v>
      </c>
      <c r="N233" s="1030"/>
      <c r="O233" s="1030"/>
      <c r="P233" s="1030"/>
      <c r="Q233" s="1030"/>
      <c r="R233" s="1031"/>
      <c r="S233" s="1032"/>
      <c r="T233" s="1033"/>
      <c r="U233" s="1033"/>
      <c r="V233" s="1030"/>
      <c r="W233" s="1030"/>
      <c r="X233" s="1034"/>
      <c r="Y233" s="1025"/>
      <c r="Z233" s="1026"/>
      <c r="AA233" s="1027"/>
      <c r="AB233" s="1028"/>
      <c r="AC233" s="1028"/>
      <c r="AD233" s="1028"/>
      <c r="AE233" s="1028"/>
      <c r="AF233" s="1029"/>
      <c r="AG233" s="1019"/>
      <c r="AH233" s="838"/>
      <c r="AI233" s="325"/>
      <c r="AJ233" s="390">
        <f>SUM(AN233:AP233)</f>
        <v>0</v>
      </c>
      <c r="AK233" s="327" t="s">
        <v>98</v>
      </c>
      <c r="AL233" s="328" t="s">
        <v>98</v>
      </c>
      <c r="AM233" s="329" t="s">
        <v>98</v>
      </c>
      <c r="AN233" s="330"/>
      <c r="AO233" s="328"/>
      <c r="AP233" s="329"/>
      <c r="AQ233" s="330" t="s">
        <v>97</v>
      </c>
      <c r="AR233" s="328" t="s">
        <v>97</v>
      </c>
      <c r="AS233" s="328" t="s">
        <v>97</v>
      </c>
      <c r="AT233" s="328" t="s">
        <v>97</v>
      </c>
      <c r="AU233" s="331" t="s">
        <v>97</v>
      </c>
      <c r="AV233" s="391">
        <f t="shared" si="130"/>
        <v>0</v>
      </c>
      <c r="AW233" s="404"/>
      <c r="AX233" s="404"/>
      <c r="AY233" s="404"/>
      <c r="AZ233" s="404"/>
      <c r="BA233" s="404"/>
      <c r="BB233" s="404"/>
      <c r="BC233" s="404"/>
      <c r="BD233" s="404"/>
      <c r="BE233" s="405"/>
    </row>
    <row r="234" spans="1:57" ht="31.5" x14ac:dyDescent="0.25">
      <c r="A234" s="1346"/>
      <c r="B234" s="1567"/>
      <c r="C234" s="1576"/>
      <c r="D234" s="710" t="s">
        <v>486</v>
      </c>
      <c r="E234" s="1301"/>
      <c r="F234" s="1304"/>
      <c r="G234" s="850">
        <f t="shared" si="112"/>
        <v>0</v>
      </c>
      <c r="H234" s="402">
        <f t="shared" si="128"/>
        <v>0</v>
      </c>
      <c r="I234" s="319"/>
      <c r="J234" s="319"/>
      <c r="K234" s="319"/>
      <c r="L234" s="338"/>
      <c r="M234" s="750">
        <f t="shared" si="129"/>
        <v>0</v>
      </c>
      <c r="N234" s="1030"/>
      <c r="O234" s="1030"/>
      <c r="P234" s="1035"/>
      <c r="Q234" s="392"/>
      <c r="R234" s="1031"/>
      <c r="S234" s="1032"/>
      <c r="T234" s="1030"/>
      <c r="U234" s="1030"/>
      <c r="V234" s="1030"/>
      <c r="W234" s="1030"/>
      <c r="X234" s="1034"/>
      <c r="Y234" s="1025"/>
      <c r="Z234" s="1026"/>
      <c r="AA234" s="1027"/>
      <c r="AB234" s="1028"/>
      <c r="AC234" s="1028"/>
      <c r="AD234" s="1028"/>
      <c r="AE234" s="1028"/>
      <c r="AF234" s="1029"/>
      <c r="AG234" s="1019"/>
      <c r="AH234" s="838"/>
      <c r="AI234" s="325"/>
      <c r="AJ234" s="390">
        <f>SUM(AK234:AM234)</f>
        <v>0</v>
      </c>
      <c r="AK234" s="327"/>
      <c r="AL234" s="328"/>
      <c r="AM234" s="329"/>
      <c r="AN234" s="330" t="s">
        <v>97</v>
      </c>
      <c r="AO234" s="328" t="s">
        <v>97</v>
      </c>
      <c r="AP234" s="329" t="s">
        <v>97</v>
      </c>
      <c r="AQ234" s="330" t="s">
        <v>97</v>
      </c>
      <c r="AR234" s="328" t="s">
        <v>97</v>
      </c>
      <c r="AS234" s="328" t="s">
        <v>97</v>
      </c>
      <c r="AT234" s="328" t="s">
        <v>97</v>
      </c>
      <c r="AU234" s="331" t="s">
        <v>97</v>
      </c>
      <c r="AV234" s="391">
        <f t="shared" si="130"/>
        <v>0</v>
      </c>
      <c r="AW234" s="404"/>
      <c r="AX234" s="404"/>
      <c r="AY234" s="404"/>
      <c r="AZ234" s="404"/>
      <c r="BA234" s="404"/>
      <c r="BB234" s="404"/>
      <c r="BC234" s="404"/>
      <c r="BD234" s="404"/>
      <c r="BE234" s="405"/>
    </row>
    <row r="235" spans="1:57" ht="31.5" x14ac:dyDescent="0.25">
      <c r="A235" s="1346"/>
      <c r="B235" s="1567"/>
      <c r="C235" s="1576"/>
      <c r="D235" s="710" t="s">
        <v>15</v>
      </c>
      <c r="E235" s="1301"/>
      <c r="F235" s="1304"/>
      <c r="G235" s="850">
        <f t="shared" si="112"/>
        <v>108</v>
      </c>
      <c r="H235" s="402">
        <f t="shared" si="128"/>
        <v>2</v>
      </c>
      <c r="I235" s="319"/>
      <c r="J235" s="319">
        <v>2</v>
      </c>
      <c r="K235" s="319"/>
      <c r="L235" s="338"/>
      <c r="M235" s="750">
        <f t="shared" si="129"/>
        <v>105</v>
      </c>
      <c r="N235" s="1030">
        <v>82</v>
      </c>
      <c r="O235" s="1030"/>
      <c r="P235" s="1030"/>
      <c r="Q235" s="1030"/>
      <c r="R235" s="1031">
        <v>23</v>
      </c>
      <c r="S235" s="1032">
        <v>32</v>
      </c>
      <c r="T235" s="1030"/>
      <c r="U235" s="1030"/>
      <c r="V235" s="1030">
        <v>73</v>
      </c>
      <c r="W235" s="1030"/>
      <c r="X235" s="1034"/>
      <c r="Y235" s="1025">
        <v>96</v>
      </c>
      <c r="Z235" s="1026">
        <v>9</v>
      </c>
      <c r="AA235" s="1027"/>
      <c r="AB235" s="1028">
        <v>18</v>
      </c>
      <c r="AC235" s="1028">
        <v>16</v>
      </c>
      <c r="AD235" s="1028">
        <v>5</v>
      </c>
      <c r="AE235" s="1028">
        <v>69</v>
      </c>
      <c r="AF235" s="1029">
        <v>6</v>
      </c>
      <c r="AG235" s="1019">
        <v>36</v>
      </c>
      <c r="AH235" s="838">
        <v>18</v>
      </c>
      <c r="AI235" s="325">
        <v>93</v>
      </c>
      <c r="AJ235" s="390">
        <f>SUM(AQ235:AU235)</f>
        <v>105</v>
      </c>
      <c r="AK235" s="327" t="s">
        <v>98</v>
      </c>
      <c r="AL235" s="328" t="s">
        <v>98</v>
      </c>
      <c r="AM235" s="329" t="s">
        <v>98</v>
      </c>
      <c r="AN235" s="330" t="s">
        <v>97</v>
      </c>
      <c r="AO235" s="328" t="s">
        <v>97</v>
      </c>
      <c r="AP235" s="329" t="s">
        <v>97</v>
      </c>
      <c r="AQ235" s="330">
        <v>15</v>
      </c>
      <c r="AR235" s="328">
        <v>4</v>
      </c>
      <c r="AS235" s="328">
        <v>83</v>
      </c>
      <c r="AT235" s="328">
        <v>3</v>
      </c>
      <c r="AU235" s="331">
        <v>0</v>
      </c>
      <c r="AV235" s="391">
        <f t="shared" si="130"/>
        <v>3</v>
      </c>
      <c r="AW235" s="404"/>
      <c r="AX235" s="404">
        <v>1</v>
      </c>
      <c r="AY235" s="404"/>
      <c r="AZ235" s="404"/>
      <c r="BA235" s="404"/>
      <c r="BB235" s="404"/>
      <c r="BC235" s="404">
        <v>2</v>
      </c>
      <c r="BD235" s="404"/>
      <c r="BE235" s="405"/>
    </row>
    <row r="236" spans="1:57" ht="32.25" thickBot="1" x14ac:dyDescent="0.3">
      <c r="A236" s="1346"/>
      <c r="B236" s="1577"/>
      <c r="C236" s="1578"/>
      <c r="D236" s="1657" t="s">
        <v>491</v>
      </c>
      <c r="E236" s="1302"/>
      <c r="F236" s="1305"/>
      <c r="G236" s="851">
        <f t="shared" si="112"/>
        <v>0</v>
      </c>
      <c r="H236" s="160">
        <f t="shared" si="128"/>
        <v>0</v>
      </c>
      <c r="I236" s="92"/>
      <c r="J236" s="92"/>
      <c r="K236" s="92"/>
      <c r="L236" s="101"/>
      <c r="M236" s="857">
        <f t="shared" si="129"/>
        <v>0</v>
      </c>
      <c r="N236" s="1036"/>
      <c r="O236" s="1036"/>
      <c r="P236" s="1036"/>
      <c r="Q236" s="1036"/>
      <c r="R236" s="1037"/>
      <c r="S236" s="1038"/>
      <c r="T236" s="1039"/>
      <c r="U236" s="1039"/>
      <c r="V236" s="1039"/>
      <c r="W236" s="1039"/>
      <c r="X236" s="1040"/>
      <c r="Y236" s="1041"/>
      <c r="Z236" s="1034"/>
      <c r="AA236" s="1019"/>
      <c r="AB236" s="837"/>
      <c r="AC236" s="837"/>
      <c r="AD236" s="837"/>
      <c r="AE236" s="837"/>
      <c r="AF236" s="838"/>
      <c r="AG236" s="1042"/>
      <c r="AH236" s="1043"/>
      <c r="AI236" s="100"/>
      <c r="AJ236" s="170">
        <f>SUM(AQ236:AU236)</f>
        <v>0</v>
      </c>
      <c r="AK236" s="345" t="s">
        <v>97</v>
      </c>
      <c r="AL236" s="97" t="s">
        <v>97</v>
      </c>
      <c r="AM236" s="98" t="s">
        <v>97</v>
      </c>
      <c r="AN236" s="99" t="s">
        <v>97</v>
      </c>
      <c r="AO236" s="97" t="s">
        <v>98</v>
      </c>
      <c r="AP236" s="98" t="s">
        <v>98</v>
      </c>
      <c r="AQ236" s="100"/>
      <c r="AR236" s="92"/>
      <c r="AS236" s="92"/>
      <c r="AT236" s="92"/>
      <c r="AU236" s="101"/>
      <c r="AV236" s="165">
        <f t="shared" si="130"/>
        <v>0</v>
      </c>
      <c r="AW236" s="128"/>
      <c r="AX236" s="128"/>
      <c r="AY236" s="128"/>
      <c r="AZ236" s="128"/>
      <c r="BA236" s="128"/>
      <c r="BB236" s="128"/>
      <c r="BC236" s="128"/>
      <c r="BD236" s="128"/>
      <c r="BE236" s="129"/>
    </row>
    <row r="237" spans="1:57" ht="32.25" thickBot="1" x14ac:dyDescent="0.3">
      <c r="A237" s="1346"/>
      <c r="B237" s="1565" t="s">
        <v>716</v>
      </c>
      <c r="C237" s="1575" t="s">
        <v>365</v>
      </c>
      <c r="D237" s="709" t="s">
        <v>485</v>
      </c>
      <c r="E237" s="1300">
        <v>70</v>
      </c>
      <c r="F237" s="1303">
        <f>E237-SUM(M237:M241)</f>
        <v>16</v>
      </c>
      <c r="G237" s="852">
        <f t="shared" si="112"/>
        <v>0</v>
      </c>
      <c r="H237" s="147">
        <f t="shared" si="128"/>
        <v>0</v>
      </c>
      <c r="I237" s="72"/>
      <c r="J237" s="72"/>
      <c r="K237" s="72"/>
      <c r="L237" s="75"/>
      <c r="M237" s="199">
        <f t="shared" si="129"/>
        <v>0</v>
      </c>
      <c r="N237" s="1020"/>
      <c r="O237" s="1020"/>
      <c r="P237" s="1020"/>
      <c r="Q237" s="1020"/>
      <c r="R237" s="1024"/>
      <c r="S237" s="1051"/>
      <c r="T237" s="1051"/>
      <c r="U237" s="1051"/>
      <c r="V237" s="1020"/>
      <c r="W237" s="1020"/>
      <c r="X237" s="1024"/>
      <c r="Y237" s="1022"/>
      <c r="Z237" s="1024"/>
      <c r="AA237" s="1045"/>
      <c r="AB237" s="835"/>
      <c r="AC237" s="835"/>
      <c r="AD237" s="835"/>
      <c r="AE237" s="835"/>
      <c r="AF237" s="836"/>
      <c r="AG237" s="1045"/>
      <c r="AH237" s="1046"/>
      <c r="AI237" s="143"/>
      <c r="AJ237" s="151">
        <f>SUM(AN237:AP237)</f>
        <v>0</v>
      </c>
      <c r="AK237" s="76" t="s">
        <v>97</v>
      </c>
      <c r="AL237" s="77" t="s">
        <v>97</v>
      </c>
      <c r="AM237" s="78" t="s">
        <v>97</v>
      </c>
      <c r="AN237" s="74"/>
      <c r="AO237" s="72"/>
      <c r="AP237" s="73"/>
      <c r="AQ237" s="79" t="s">
        <v>97</v>
      </c>
      <c r="AR237" s="77" t="s">
        <v>97</v>
      </c>
      <c r="AS237" s="77" t="s">
        <v>97</v>
      </c>
      <c r="AT237" s="77" t="s">
        <v>97</v>
      </c>
      <c r="AU237" s="78" t="s">
        <v>97</v>
      </c>
      <c r="AV237" s="152">
        <f t="shared" si="130"/>
        <v>0</v>
      </c>
      <c r="AW237" s="120"/>
      <c r="AX237" s="120"/>
      <c r="AY237" s="120"/>
      <c r="AZ237" s="120"/>
      <c r="BA237" s="120"/>
      <c r="BB237" s="120"/>
      <c r="BC237" s="120"/>
      <c r="BD237" s="120"/>
      <c r="BE237" s="121"/>
    </row>
    <row r="238" spans="1:57" ht="48" thickBot="1" x14ac:dyDescent="0.3">
      <c r="A238" s="1346"/>
      <c r="B238" s="1567"/>
      <c r="C238" s="1576"/>
      <c r="D238" s="710" t="s">
        <v>490</v>
      </c>
      <c r="E238" s="1301"/>
      <c r="F238" s="1304"/>
      <c r="G238" s="850">
        <f t="shared" si="112"/>
        <v>0</v>
      </c>
      <c r="H238" s="402">
        <f t="shared" si="128"/>
        <v>0</v>
      </c>
      <c r="I238" s="319"/>
      <c r="J238" s="319"/>
      <c r="K238" s="319"/>
      <c r="L238" s="338"/>
      <c r="M238" s="750">
        <f t="shared" si="129"/>
        <v>0</v>
      </c>
      <c r="N238" s="1030"/>
      <c r="O238" s="1030"/>
      <c r="P238" s="1030"/>
      <c r="Q238" s="1030"/>
      <c r="R238" s="1034"/>
      <c r="S238" s="1025"/>
      <c r="T238" s="1025"/>
      <c r="U238" s="1025"/>
      <c r="V238" s="1044"/>
      <c r="W238" s="1044"/>
      <c r="X238" s="1026"/>
      <c r="Y238" s="1047"/>
      <c r="Z238" s="1026"/>
      <c r="AA238" s="1027"/>
      <c r="AB238" s="1028"/>
      <c r="AC238" s="1028"/>
      <c r="AD238" s="1028"/>
      <c r="AE238" s="1028"/>
      <c r="AF238" s="1029"/>
      <c r="AG238" s="1019"/>
      <c r="AH238" s="1048"/>
      <c r="AI238" s="337"/>
      <c r="AJ238" s="390">
        <f>SUM(AN238:AP238)</f>
        <v>0</v>
      </c>
      <c r="AK238" s="327" t="s">
        <v>98</v>
      </c>
      <c r="AL238" s="328" t="s">
        <v>98</v>
      </c>
      <c r="AM238" s="329" t="s">
        <v>98</v>
      </c>
      <c r="AN238" s="330"/>
      <c r="AO238" s="328"/>
      <c r="AP238" s="329"/>
      <c r="AQ238" s="330" t="s">
        <v>97</v>
      </c>
      <c r="AR238" s="328" t="s">
        <v>97</v>
      </c>
      <c r="AS238" s="328" t="s">
        <v>97</v>
      </c>
      <c r="AT238" s="328" t="s">
        <v>97</v>
      </c>
      <c r="AU238" s="329" t="s">
        <v>97</v>
      </c>
      <c r="AV238" s="152">
        <f t="shared" si="130"/>
        <v>0</v>
      </c>
      <c r="AW238" s="167"/>
      <c r="AX238" s="167"/>
      <c r="AY238" s="167"/>
      <c r="AZ238" s="167"/>
      <c r="BA238" s="167"/>
      <c r="BB238" s="167"/>
      <c r="BC238" s="167"/>
      <c r="BD238" s="167"/>
      <c r="BE238" s="130"/>
    </row>
    <row r="239" spans="1:57" ht="32.25" thickBot="1" x14ac:dyDescent="0.3">
      <c r="A239" s="1346"/>
      <c r="B239" s="1567"/>
      <c r="C239" s="1576"/>
      <c r="D239" s="710" t="s">
        <v>486</v>
      </c>
      <c r="E239" s="1301"/>
      <c r="F239" s="1304"/>
      <c r="G239" s="850">
        <f t="shared" ref="G239:G302" si="131">SUM(M239,AV239)</f>
        <v>0</v>
      </c>
      <c r="H239" s="402">
        <f t="shared" si="128"/>
        <v>0</v>
      </c>
      <c r="I239" s="319"/>
      <c r="J239" s="319"/>
      <c r="K239" s="319"/>
      <c r="L239" s="338"/>
      <c r="M239" s="750">
        <f t="shared" si="129"/>
        <v>0</v>
      </c>
      <c r="N239" s="1030"/>
      <c r="O239" s="1030"/>
      <c r="P239" s="1030"/>
      <c r="Q239" s="1030"/>
      <c r="R239" s="1034"/>
      <c r="S239" s="1025"/>
      <c r="T239" s="1025"/>
      <c r="U239" s="1025"/>
      <c r="V239" s="1044"/>
      <c r="W239" s="1044"/>
      <c r="X239" s="1026"/>
      <c r="Y239" s="1047"/>
      <c r="Z239" s="1026"/>
      <c r="AA239" s="1027"/>
      <c r="AB239" s="1028"/>
      <c r="AC239" s="1028"/>
      <c r="AD239" s="1028"/>
      <c r="AE239" s="1028"/>
      <c r="AF239" s="1029"/>
      <c r="AG239" s="1019"/>
      <c r="AH239" s="1048"/>
      <c r="AI239" s="337"/>
      <c r="AJ239" s="390">
        <f>SUM(AK239:AM239)</f>
        <v>0</v>
      </c>
      <c r="AK239" s="327"/>
      <c r="AL239" s="328"/>
      <c r="AM239" s="329"/>
      <c r="AN239" s="330" t="s">
        <v>97</v>
      </c>
      <c r="AO239" s="328" t="s">
        <v>97</v>
      </c>
      <c r="AP239" s="329" t="s">
        <v>97</v>
      </c>
      <c r="AQ239" s="330" t="s">
        <v>97</v>
      </c>
      <c r="AR239" s="328" t="s">
        <v>97</v>
      </c>
      <c r="AS239" s="328" t="s">
        <v>97</v>
      </c>
      <c r="AT239" s="328" t="s">
        <v>97</v>
      </c>
      <c r="AU239" s="329" t="s">
        <v>97</v>
      </c>
      <c r="AV239" s="152">
        <f t="shared" si="130"/>
        <v>0</v>
      </c>
      <c r="AW239" s="167"/>
      <c r="AX239" s="167"/>
      <c r="AY239" s="167"/>
      <c r="AZ239" s="167"/>
      <c r="BA239" s="167"/>
      <c r="BB239" s="167"/>
      <c r="BC239" s="167"/>
      <c r="BD239" s="167"/>
      <c r="BE239" s="130"/>
    </row>
    <row r="240" spans="1:57" ht="32.25" thickBot="1" x14ac:dyDescent="0.3">
      <c r="A240" s="1346"/>
      <c r="B240" s="1567"/>
      <c r="C240" s="1576"/>
      <c r="D240" s="710" t="s">
        <v>15</v>
      </c>
      <c r="E240" s="1301"/>
      <c r="F240" s="1304"/>
      <c r="G240" s="850">
        <f t="shared" si="131"/>
        <v>60</v>
      </c>
      <c r="H240" s="402">
        <f t="shared" si="128"/>
        <v>0</v>
      </c>
      <c r="I240" s="319"/>
      <c r="J240" s="319"/>
      <c r="K240" s="319"/>
      <c r="L240" s="338"/>
      <c r="M240" s="750">
        <f t="shared" si="129"/>
        <v>54</v>
      </c>
      <c r="N240" s="1030">
        <v>49</v>
      </c>
      <c r="O240" s="1030"/>
      <c r="P240" s="1030"/>
      <c r="Q240" s="1030"/>
      <c r="R240" s="1034">
        <v>5</v>
      </c>
      <c r="S240" s="1025">
        <v>33</v>
      </c>
      <c r="T240" s="1025"/>
      <c r="U240" s="1025"/>
      <c r="V240" s="1044">
        <v>19</v>
      </c>
      <c r="W240" s="1044">
        <v>2</v>
      </c>
      <c r="X240" s="1026"/>
      <c r="Y240" s="1047">
        <v>45</v>
      </c>
      <c r="Z240" s="1026">
        <v>9</v>
      </c>
      <c r="AA240" s="1027"/>
      <c r="AB240" s="1028">
        <v>14</v>
      </c>
      <c r="AC240" s="1028">
        <v>14</v>
      </c>
      <c r="AD240" s="1028">
        <v>5</v>
      </c>
      <c r="AE240" s="1028">
        <v>53</v>
      </c>
      <c r="AF240" s="1029"/>
      <c r="AG240" s="1019">
        <v>45</v>
      </c>
      <c r="AH240" s="1048">
        <v>18</v>
      </c>
      <c r="AI240" s="337">
        <v>100</v>
      </c>
      <c r="AJ240" s="390">
        <f>SUM(AQ240:AU240)</f>
        <v>54</v>
      </c>
      <c r="AK240" s="327" t="s">
        <v>98</v>
      </c>
      <c r="AL240" s="328" t="s">
        <v>98</v>
      </c>
      <c r="AM240" s="329" t="s">
        <v>98</v>
      </c>
      <c r="AN240" s="330" t="s">
        <v>97</v>
      </c>
      <c r="AO240" s="328" t="s">
        <v>97</v>
      </c>
      <c r="AP240" s="329" t="s">
        <v>97</v>
      </c>
      <c r="AQ240" s="330">
        <v>6</v>
      </c>
      <c r="AR240" s="328">
        <v>10</v>
      </c>
      <c r="AS240" s="328">
        <v>31</v>
      </c>
      <c r="AT240" s="328">
        <v>7</v>
      </c>
      <c r="AU240" s="329"/>
      <c r="AV240" s="152">
        <f t="shared" si="130"/>
        <v>6</v>
      </c>
      <c r="AW240" s="167"/>
      <c r="AX240" s="167">
        <v>3</v>
      </c>
      <c r="AY240" s="167">
        <v>1</v>
      </c>
      <c r="AZ240" s="167"/>
      <c r="BA240" s="167">
        <v>1</v>
      </c>
      <c r="BB240" s="167"/>
      <c r="BC240" s="167">
        <v>1</v>
      </c>
      <c r="BD240" s="167"/>
      <c r="BE240" s="130"/>
    </row>
    <row r="241" spans="1:57" ht="32.25" thickBot="1" x14ac:dyDescent="0.3">
      <c r="A241" s="1346"/>
      <c r="B241" s="1577"/>
      <c r="C241" s="1578"/>
      <c r="D241" s="711" t="s">
        <v>491</v>
      </c>
      <c r="E241" s="1302"/>
      <c r="F241" s="1305"/>
      <c r="G241" s="851">
        <f t="shared" si="131"/>
        <v>0</v>
      </c>
      <c r="H241" s="160">
        <f t="shared" si="128"/>
        <v>0</v>
      </c>
      <c r="I241" s="92"/>
      <c r="J241" s="92"/>
      <c r="K241" s="92"/>
      <c r="L241" s="101"/>
      <c r="M241" s="210">
        <f t="shared" si="129"/>
        <v>0</v>
      </c>
      <c r="N241" s="1039"/>
      <c r="O241" s="1039"/>
      <c r="P241" s="1039"/>
      <c r="Q241" s="1039"/>
      <c r="R241" s="1040"/>
      <c r="S241" s="1052"/>
      <c r="T241" s="1052"/>
      <c r="U241" s="1052"/>
      <c r="V241" s="1039"/>
      <c r="W241" s="1039"/>
      <c r="X241" s="1040"/>
      <c r="Y241" s="1038"/>
      <c r="Z241" s="1040"/>
      <c r="AA241" s="1049"/>
      <c r="AB241" s="839"/>
      <c r="AC241" s="839"/>
      <c r="AD241" s="839"/>
      <c r="AE241" s="839"/>
      <c r="AF241" s="840"/>
      <c r="AG241" s="1049"/>
      <c r="AH241" s="1050"/>
      <c r="AI241" s="832"/>
      <c r="AJ241" s="170">
        <f>SUM(AQ241:AU241)</f>
        <v>0</v>
      </c>
      <c r="AK241" s="345" t="s">
        <v>97</v>
      </c>
      <c r="AL241" s="97" t="s">
        <v>97</v>
      </c>
      <c r="AM241" s="98" t="s">
        <v>97</v>
      </c>
      <c r="AN241" s="99" t="s">
        <v>97</v>
      </c>
      <c r="AO241" s="97" t="s">
        <v>98</v>
      </c>
      <c r="AP241" s="98" t="s">
        <v>98</v>
      </c>
      <c r="AQ241" s="100"/>
      <c r="AR241" s="92"/>
      <c r="AS241" s="92"/>
      <c r="AT241" s="92"/>
      <c r="AU241" s="93"/>
      <c r="AV241" s="171">
        <f t="shared" si="130"/>
        <v>0</v>
      </c>
      <c r="AW241" s="128"/>
      <c r="AX241" s="128"/>
      <c r="AY241" s="128"/>
      <c r="AZ241" s="128"/>
      <c r="BA241" s="128"/>
      <c r="BB241" s="128"/>
      <c r="BC241" s="128"/>
      <c r="BD241" s="128"/>
      <c r="BE241" s="129"/>
    </row>
    <row r="242" spans="1:57" ht="31.5" x14ac:dyDescent="0.25">
      <c r="A242" s="1346"/>
      <c r="B242" s="1565" t="s">
        <v>717</v>
      </c>
      <c r="C242" s="1575" t="s">
        <v>367</v>
      </c>
      <c r="D242" s="709" t="s">
        <v>485</v>
      </c>
      <c r="E242" s="1300">
        <v>75</v>
      </c>
      <c r="F242" s="1303">
        <f>E242-SUM(M242:M246)</f>
        <v>-7</v>
      </c>
      <c r="G242" s="852">
        <f t="shared" si="131"/>
        <v>0</v>
      </c>
      <c r="H242" s="147">
        <f t="shared" si="128"/>
        <v>0</v>
      </c>
      <c r="I242" s="72"/>
      <c r="J242" s="72"/>
      <c r="K242" s="72"/>
      <c r="L242" s="75"/>
      <c r="M242" s="199">
        <f t="shared" si="129"/>
        <v>0</v>
      </c>
      <c r="N242" s="1020"/>
      <c r="O242" s="1020"/>
      <c r="P242" s="1020"/>
      <c r="Q242" s="1020"/>
      <c r="R242" s="1024"/>
      <c r="S242" s="1022"/>
      <c r="T242" s="1020"/>
      <c r="U242" s="1020"/>
      <c r="V242" s="1023"/>
      <c r="W242" s="1020"/>
      <c r="X242" s="1024"/>
      <c r="Y242" s="1025"/>
      <c r="Z242" s="1026"/>
      <c r="AA242" s="1027"/>
      <c r="AB242" s="1028"/>
      <c r="AC242" s="1028"/>
      <c r="AD242" s="1028"/>
      <c r="AE242" s="1028"/>
      <c r="AF242" s="1029"/>
      <c r="AG242" s="1027"/>
      <c r="AH242" s="1029"/>
      <c r="AI242" s="74"/>
      <c r="AJ242" s="151">
        <f>SUM(AN242:AP242)</f>
        <v>0</v>
      </c>
      <c r="AK242" s="76" t="s">
        <v>97</v>
      </c>
      <c r="AL242" s="77" t="s">
        <v>97</v>
      </c>
      <c r="AM242" s="78" t="s">
        <v>97</v>
      </c>
      <c r="AN242" s="74"/>
      <c r="AO242" s="72"/>
      <c r="AP242" s="73"/>
      <c r="AQ242" s="79" t="s">
        <v>97</v>
      </c>
      <c r="AR242" s="77" t="s">
        <v>97</v>
      </c>
      <c r="AS242" s="77" t="s">
        <v>97</v>
      </c>
      <c r="AT242" s="77" t="s">
        <v>97</v>
      </c>
      <c r="AU242" s="80" t="s">
        <v>97</v>
      </c>
      <c r="AV242" s="152">
        <f t="shared" si="130"/>
        <v>0</v>
      </c>
      <c r="AW242" s="120"/>
      <c r="AX242" s="120"/>
      <c r="AY242" s="120"/>
      <c r="AZ242" s="120"/>
      <c r="BA242" s="120"/>
      <c r="BB242" s="120"/>
      <c r="BC242" s="120"/>
      <c r="BD242" s="120"/>
      <c r="BE242" s="121"/>
    </row>
    <row r="243" spans="1:57" ht="47.25" x14ac:dyDescent="0.25">
      <c r="A243" s="1346"/>
      <c r="B243" s="1567"/>
      <c r="C243" s="1576"/>
      <c r="D243" s="710" t="s">
        <v>490</v>
      </c>
      <c r="E243" s="1301"/>
      <c r="F243" s="1304"/>
      <c r="G243" s="850">
        <f t="shared" si="131"/>
        <v>0</v>
      </c>
      <c r="H243" s="402">
        <f t="shared" si="128"/>
        <v>0</v>
      </c>
      <c r="I243" s="319"/>
      <c r="J243" s="319"/>
      <c r="K243" s="319"/>
      <c r="L243" s="338"/>
      <c r="M243" s="750">
        <f t="shared" si="129"/>
        <v>0</v>
      </c>
      <c r="N243" s="1030"/>
      <c r="O243" s="1030"/>
      <c r="P243" s="1030"/>
      <c r="Q243" s="1030"/>
      <c r="R243" s="1034"/>
      <c r="S243" s="1032"/>
      <c r="T243" s="1033"/>
      <c r="U243" s="1033"/>
      <c r="V243" s="1030"/>
      <c r="W243" s="1030"/>
      <c r="X243" s="1034"/>
      <c r="Y243" s="1025"/>
      <c r="Z243" s="1026"/>
      <c r="AA243" s="1027"/>
      <c r="AB243" s="1028"/>
      <c r="AC243" s="1028"/>
      <c r="AD243" s="1028"/>
      <c r="AE243" s="1028"/>
      <c r="AF243" s="1029"/>
      <c r="AG243" s="1019"/>
      <c r="AH243" s="838"/>
      <c r="AI243" s="325"/>
      <c r="AJ243" s="390">
        <f>SUM(AN243:AP243)</f>
        <v>0</v>
      </c>
      <c r="AK243" s="327" t="s">
        <v>98</v>
      </c>
      <c r="AL243" s="328" t="s">
        <v>98</v>
      </c>
      <c r="AM243" s="329" t="s">
        <v>98</v>
      </c>
      <c r="AN243" s="330"/>
      <c r="AO243" s="328"/>
      <c r="AP243" s="329"/>
      <c r="AQ243" s="330" t="s">
        <v>97</v>
      </c>
      <c r="AR243" s="328" t="s">
        <v>97</v>
      </c>
      <c r="AS243" s="328" t="s">
        <v>97</v>
      </c>
      <c r="AT243" s="328" t="s">
        <v>97</v>
      </c>
      <c r="AU243" s="331" t="s">
        <v>97</v>
      </c>
      <c r="AV243" s="391">
        <f t="shared" si="130"/>
        <v>0</v>
      </c>
      <c r="AW243" s="404"/>
      <c r="AX243" s="404"/>
      <c r="AY243" s="404"/>
      <c r="AZ243" s="404"/>
      <c r="BA243" s="404"/>
      <c r="BB243" s="404"/>
      <c r="BC243" s="404"/>
      <c r="BD243" s="404"/>
      <c r="BE243" s="405"/>
    </row>
    <row r="244" spans="1:57" ht="31.5" x14ac:dyDescent="0.25">
      <c r="A244" s="1346"/>
      <c r="B244" s="1567"/>
      <c r="C244" s="1576"/>
      <c r="D244" s="710" t="s">
        <v>486</v>
      </c>
      <c r="E244" s="1301"/>
      <c r="F244" s="1304"/>
      <c r="G244" s="850">
        <f t="shared" si="131"/>
        <v>0</v>
      </c>
      <c r="H244" s="402">
        <f t="shared" si="128"/>
        <v>0</v>
      </c>
      <c r="I244" s="319"/>
      <c r="J244" s="319"/>
      <c r="K244" s="319"/>
      <c r="L244" s="338"/>
      <c r="M244" s="750">
        <f t="shared" si="129"/>
        <v>0</v>
      </c>
      <c r="N244" s="1030"/>
      <c r="O244" s="1030"/>
      <c r="P244" s="1035"/>
      <c r="Q244" s="392"/>
      <c r="R244" s="1034"/>
      <c r="S244" s="1032"/>
      <c r="T244" s="1030"/>
      <c r="U244" s="1030"/>
      <c r="V244" s="1030"/>
      <c r="W244" s="1030"/>
      <c r="X244" s="1034"/>
      <c r="Y244" s="1025"/>
      <c r="Z244" s="1026"/>
      <c r="AA244" s="1027"/>
      <c r="AB244" s="1028"/>
      <c r="AC244" s="1028"/>
      <c r="AD244" s="1028"/>
      <c r="AE244" s="1028"/>
      <c r="AF244" s="1029"/>
      <c r="AG244" s="1019"/>
      <c r="AH244" s="838"/>
      <c r="AI244" s="325"/>
      <c r="AJ244" s="390">
        <f>SUM(AK244:AM244)</f>
        <v>0</v>
      </c>
      <c r="AK244" s="327"/>
      <c r="AL244" s="328"/>
      <c r="AM244" s="329"/>
      <c r="AN244" s="330" t="s">
        <v>97</v>
      </c>
      <c r="AO244" s="328" t="s">
        <v>97</v>
      </c>
      <c r="AP244" s="329" t="s">
        <v>97</v>
      </c>
      <c r="AQ244" s="330" t="s">
        <v>97</v>
      </c>
      <c r="AR244" s="328" t="s">
        <v>97</v>
      </c>
      <c r="AS244" s="328" t="s">
        <v>97</v>
      </c>
      <c r="AT244" s="328" t="s">
        <v>97</v>
      </c>
      <c r="AU244" s="331" t="s">
        <v>97</v>
      </c>
      <c r="AV244" s="391">
        <f t="shared" si="130"/>
        <v>0</v>
      </c>
      <c r="AW244" s="404"/>
      <c r="AX244" s="404"/>
      <c r="AY244" s="404"/>
      <c r="AZ244" s="404"/>
      <c r="BA244" s="404"/>
      <c r="BB244" s="404"/>
      <c r="BC244" s="404"/>
      <c r="BD244" s="404"/>
      <c r="BE244" s="405"/>
    </row>
    <row r="245" spans="1:57" ht="31.5" x14ac:dyDescent="0.25">
      <c r="A245" s="1346"/>
      <c r="B245" s="1567"/>
      <c r="C245" s="1576"/>
      <c r="D245" s="710" t="s">
        <v>15</v>
      </c>
      <c r="E245" s="1301"/>
      <c r="F245" s="1304"/>
      <c r="G245" s="850">
        <f t="shared" si="131"/>
        <v>84</v>
      </c>
      <c r="H245" s="402">
        <f t="shared" si="128"/>
        <v>10</v>
      </c>
      <c r="I245" s="319">
        <v>5</v>
      </c>
      <c r="J245" s="319">
        <v>5</v>
      </c>
      <c r="K245" s="319"/>
      <c r="L245" s="338"/>
      <c r="M245" s="750">
        <f t="shared" si="129"/>
        <v>82</v>
      </c>
      <c r="N245" s="1030">
        <v>82</v>
      </c>
      <c r="O245" s="1030"/>
      <c r="P245" s="1030"/>
      <c r="Q245" s="1030"/>
      <c r="R245" s="1034"/>
      <c r="S245" s="1032">
        <v>3</v>
      </c>
      <c r="T245" s="1030"/>
      <c r="U245" s="1030"/>
      <c r="V245" s="1030">
        <v>79</v>
      </c>
      <c r="W245" s="1030"/>
      <c r="X245" s="1034"/>
      <c r="Y245" s="1025">
        <v>71</v>
      </c>
      <c r="Z245" s="1026">
        <v>11</v>
      </c>
      <c r="AA245" s="1027"/>
      <c r="AB245" s="1028">
        <v>11</v>
      </c>
      <c r="AC245" s="1028">
        <v>11</v>
      </c>
      <c r="AD245" s="1028">
        <v>16</v>
      </c>
      <c r="AE245" s="1028">
        <v>37</v>
      </c>
      <c r="AF245" s="1029">
        <v>7</v>
      </c>
      <c r="AG245" s="1019" t="s">
        <v>718</v>
      </c>
      <c r="AH245" s="838">
        <v>20</v>
      </c>
      <c r="AI245" s="325" t="s">
        <v>719</v>
      </c>
      <c r="AJ245" s="390">
        <f>SUM(AQ245:AU245)</f>
        <v>82</v>
      </c>
      <c r="AK245" s="327" t="s">
        <v>98</v>
      </c>
      <c r="AL245" s="328" t="s">
        <v>98</v>
      </c>
      <c r="AM245" s="329" t="s">
        <v>98</v>
      </c>
      <c r="AN245" s="330" t="s">
        <v>97</v>
      </c>
      <c r="AO245" s="328" t="s">
        <v>97</v>
      </c>
      <c r="AP245" s="329" t="s">
        <v>97</v>
      </c>
      <c r="AQ245" s="330">
        <v>13</v>
      </c>
      <c r="AR245" s="328">
        <v>22</v>
      </c>
      <c r="AS245" s="328">
        <v>39</v>
      </c>
      <c r="AT245" s="328">
        <v>7</v>
      </c>
      <c r="AU245" s="331">
        <v>1</v>
      </c>
      <c r="AV245" s="391">
        <f t="shared" si="130"/>
        <v>2</v>
      </c>
      <c r="AW245" s="404"/>
      <c r="AX245" s="404"/>
      <c r="AY245" s="404"/>
      <c r="AZ245" s="404"/>
      <c r="BA245" s="404"/>
      <c r="BB245" s="404"/>
      <c r="BC245" s="404">
        <v>1</v>
      </c>
      <c r="BD245" s="404"/>
      <c r="BE245" s="405">
        <v>1</v>
      </c>
    </row>
    <row r="246" spans="1:57" ht="32.25" thickBot="1" x14ac:dyDescent="0.3">
      <c r="A246" s="1346"/>
      <c r="B246" s="1577"/>
      <c r="C246" s="1578"/>
      <c r="D246" s="711" t="s">
        <v>491</v>
      </c>
      <c r="E246" s="1302"/>
      <c r="F246" s="1305"/>
      <c r="G246" s="851">
        <f t="shared" si="131"/>
        <v>0</v>
      </c>
      <c r="H246" s="160">
        <f t="shared" si="128"/>
        <v>0</v>
      </c>
      <c r="I246" s="92"/>
      <c r="J246" s="92"/>
      <c r="K246" s="92"/>
      <c r="L246" s="101"/>
      <c r="M246" s="210">
        <f t="shared" si="129"/>
        <v>0</v>
      </c>
      <c r="N246" s="1039"/>
      <c r="O246" s="1039"/>
      <c r="P246" s="1039"/>
      <c r="Q246" s="1039"/>
      <c r="R246" s="1040"/>
      <c r="S246" s="1038"/>
      <c r="T246" s="1039"/>
      <c r="U246" s="1039"/>
      <c r="V246" s="1039"/>
      <c r="W246" s="1039"/>
      <c r="X246" s="1040"/>
      <c r="Y246" s="1041"/>
      <c r="Z246" s="1034"/>
      <c r="AA246" s="1019"/>
      <c r="AB246" s="837"/>
      <c r="AC246" s="837"/>
      <c r="AD246" s="837"/>
      <c r="AE246" s="837"/>
      <c r="AF246" s="838"/>
      <c r="AG246" s="1042"/>
      <c r="AH246" s="1043"/>
      <c r="AI246" s="100"/>
      <c r="AJ246" s="170">
        <f>SUM(AQ246:AU246)</f>
        <v>0</v>
      </c>
      <c r="AK246" s="345" t="s">
        <v>97</v>
      </c>
      <c r="AL246" s="97" t="s">
        <v>97</v>
      </c>
      <c r="AM246" s="98" t="s">
        <v>97</v>
      </c>
      <c r="AN246" s="99" t="s">
        <v>97</v>
      </c>
      <c r="AO246" s="97" t="s">
        <v>98</v>
      </c>
      <c r="AP246" s="98" t="s">
        <v>98</v>
      </c>
      <c r="AQ246" s="100"/>
      <c r="AR246" s="92"/>
      <c r="AS246" s="92"/>
      <c r="AT246" s="92"/>
      <c r="AU246" s="101"/>
      <c r="AV246" s="165">
        <f t="shared" si="130"/>
        <v>0</v>
      </c>
      <c r="AW246" s="128"/>
      <c r="AX246" s="128"/>
      <c r="AY246" s="128"/>
      <c r="AZ246" s="128"/>
      <c r="BA246" s="128"/>
      <c r="BB246" s="128"/>
      <c r="BC246" s="128"/>
      <c r="BD246" s="128"/>
      <c r="BE246" s="129"/>
    </row>
    <row r="247" spans="1:57" ht="32.25" thickBot="1" x14ac:dyDescent="0.3">
      <c r="A247" s="1346"/>
      <c r="B247" s="1565" t="s">
        <v>283</v>
      </c>
      <c r="C247" s="1575" t="s">
        <v>527</v>
      </c>
      <c r="D247" s="709" t="s">
        <v>485</v>
      </c>
      <c r="E247" s="1300">
        <v>75</v>
      </c>
      <c r="F247" s="1303">
        <f>E247-SUM(M247:M251)</f>
        <v>10</v>
      </c>
      <c r="G247" s="852">
        <f t="shared" si="131"/>
        <v>0</v>
      </c>
      <c r="H247" s="147">
        <f t="shared" si="128"/>
        <v>0</v>
      </c>
      <c r="I247" s="72"/>
      <c r="J247" s="72"/>
      <c r="K247" s="72"/>
      <c r="L247" s="75"/>
      <c r="M247" s="590">
        <f t="shared" si="129"/>
        <v>0</v>
      </c>
      <c r="N247" s="1044"/>
      <c r="O247" s="1044"/>
      <c r="P247" s="1044"/>
      <c r="Q247" s="1044"/>
      <c r="R247" s="1026"/>
      <c r="S247" s="1051"/>
      <c r="T247" s="1051"/>
      <c r="U247" s="1051"/>
      <c r="V247" s="1020"/>
      <c r="W247" s="1020"/>
      <c r="X247" s="1024"/>
      <c r="Y247" s="1022"/>
      <c r="Z247" s="1024"/>
      <c r="AA247" s="1045"/>
      <c r="AB247" s="835"/>
      <c r="AC247" s="835"/>
      <c r="AD247" s="835"/>
      <c r="AE247" s="835"/>
      <c r="AF247" s="836"/>
      <c r="AG247" s="1045"/>
      <c r="AH247" s="1046"/>
      <c r="AI247" s="143"/>
      <c r="AJ247" s="151">
        <f>SUM(AN247:AP247)</f>
        <v>0</v>
      </c>
      <c r="AK247" s="76" t="s">
        <v>97</v>
      </c>
      <c r="AL247" s="77" t="s">
        <v>97</v>
      </c>
      <c r="AM247" s="78" t="s">
        <v>97</v>
      </c>
      <c r="AN247" s="74"/>
      <c r="AO247" s="72"/>
      <c r="AP247" s="73"/>
      <c r="AQ247" s="79" t="s">
        <v>97</v>
      </c>
      <c r="AR247" s="77" t="s">
        <v>97</v>
      </c>
      <c r="AS247" s="77" t="s">
        <v>97</v>
      </c>
      <c r="AT247" s="77" t="s">
        <v>97</v>
      </c>
      <c r="AU247" s="78" t="s">
        <v>97</v>
      </c>
      <c r="AV247" s="152">
        <f t="shared" si="130"/>
        <v>0</v>
      </c>
      <c r="AW247" s="120"/>
      <c r="AX247" s="120"/>
      <c r="AY247" s="120"/>
      <c r="AZ247" s="120"/>
      <c r="BA247" s="120"/>
      <c r="BB247" s="120"/>
      <c r="BC247" s="120"/>
      <c r="BD247" s="120"/>
      <c r="BE247" s="121"/>
    </row>
    <row r="248" spans="1:57" ht="48" thickBot="1" x14ac:dyDescent="0.3">
      <c r="A248" s="1346"/>
      <c r="B248" s="1567"/>
      <c r="C248" s="1576"/>
      <c r="D248" s="710" t="s">
        <v>490</v>
      </c>
      <c r="E248" s="1301"/>
      <c r="F248" s="1304"/>
      <c r="G248" s="850">
        <f t="shared" si="131"/>
        <v>0</v>
      </c>
      <c r="H248" s="402">
        <f t="shared" si="128"/>
        <v>0</v>
      </c>
      <c r="I248" s="319"/>
      <c r="J248" s="319"/>
      <c r="K248" s="319"/>
      <c r="L248" s="338"/>
      <c r="M248" s="750">
        <f t="shared" si="129"/>
        <v>0</v>
      </c>
      <c r="N248" s="1030"/>
      <c r="O248" s="1030"/>
      <c r="P248" s="1030"/>
      <c r="Q248" s="1030"/>
      <c r="R248" s="1034"/>
      <c r="S248" s="1025"/>
      <c r="T248" s="1025"/>
      <c r="U248" s="1025"/>
      <c r="V248" s="1044"/>
      <c r="W248" s="1044"/>
      <c r="X248" s="1026"/>
      <c r="Y248" s="1047"/>
      <c r="Z248" s="1026"/>
      <c r="AA248" s="1027"/>
      <c r="AB248" s="1028"/>
      <c r="AC248" s="1028"/>
      <c r="AD248" s="1028"/>
      <c r="AE248" s="1028"/>
      <c r="AF248" s="1029"/>
      <c r="AG248" s="1019"/>
      <c r="AH248" s="1048"/>
      <c r="AI248" s="337"/>
      <c r="AJ248" s="390">
        <f>SUM(AN248:AP248)</f>
        <v>0</v>
      </c>
      <c r="AK248" s="327" t="s">
        <v>98</v>
      </c>
      <c r="AL248" s="328" t="s">
        <v>98</v>
      </c>
      <c r="AM248" s="329" t="s">
        <v>98</v>
      </c>
      <c r="AN248" s="330"/>
      <c r="AO248" s="328"/>
      <c r="AP248" s="329"/>
      <c r="AQ248" s="330" t="s">
        <v>97</v>
      </c>
      <c r="AR248" s="328" t="s">
        <v>97</v>
      </c>
      <c r="AS248" s="328" t="s">
        <v>97</v>
      </c>
      <c r="AT248" s="328" t="s">
        <v>97</v>
      </c>
      <c r="AU248" s="329" t="s">
        <v>97</v>
      </c>
      <c r="AV248" s="152">
        <f t="shared" si="130"/>
        <v>0</v>
      </c>
      <c r="AW248" s="167"/>
      <c r="AX248" s="167"/>
      <c r="AY248" s="167"/>
      <c r="AZ248" s="167"/>
      <c r="BA248" s="167"/>
      <c r="BB248" s="167"/>
      <c r="BC248" s="167"/>
      <c r="BD248" s="167"/>
      <c r="BE248" s="130"/>
    </row>
    <row r="249" spans="1:57" ht="32.25" thickBot="1" x14ac:dyDescent="0.3">
      <c r="A249" s="1346"/>
      <c r="B249" s="1567"/>
      <c r="C249" s="1576"/>
      <c r="D249" s="710" t="s">
        <v>486</v>
      </c>
      <c r="E249" s="1301"/>
      <c r="F249" s="1304"/>
      <c r="G249" s="850">
        <f t="shared" si="131"/>
        <v>0</v>
      </c>
      <c r="H249" s="402">
        <f t="shared" si="128"/>
        <v>0</v>
      </c>
      <c r="I249" s="319"/>
      <c r="J249" s="319"/>
      <c r="K249" s="319"/>
      <c r="L249" s="338"/>
      <c r="M249" s="750">
        <f t="shared" si="129"/>
        <v>0</v>
      </c>
      <c r="N249" s="1030"/>
      <c r="O249" s="1030"/>
      <c r="P249" s="1030"/>
      <c r="Q249" s="1030"/>
      <c r="R249" s="1034"/>
      <c r="S249" s="1025"/>
      <c r="T249" s="1025"/>
      <c r="U249" s="1025"/>
      <c r="V249" s="1044"/>
      <c r="W249" s="1044"/>
      <c r="X249" s="1026"/>
      <c r="Y249" s="1047"/>
      <c r="Z249" s="1026"/>
      <c r="AA249" s="1027"/>
      <c r="AB249" s="1028"/>
      <c r="AC249" s="1028"/>
      <c r="AD249" s="1028"/>
      <c r="AE249" s="1028"/>
      <c r="AF249" s="1029"/>
      <c r="AG249" s="1019"/>
      <c r="AH249" s="1048"/>
      <c r="AI249" s="337"/>
      <c r="AJ249" s="390">
        <f>SUM(AK249:AM249)</f>
        <v>0</v>
      </c>
      <c r="AK249" s="327"/>
      <c r="AL249" s="328"/>
      <c r="AM249" s="329"/>
      <c r="AN249" s="330" t="s">
        <v>97</v>
      </c>
      <c r="AO249" s="328" t="s">
        <v>97</v>
      </c>
      <c r="AP249" s="329" t="s">
        <v>97</v>
      </c>
      <c r="AQ249" s="330" t="s">
        <v>97</v>
      </c>
      <c r="AR249" s="328" t="s">
        <v>97</v>
      </c>
      <c r="AS249" s="328" t="s">
        <v>97</v>
      </c>
      <c r="AT249" s="328" t="s">
        <v>97</v>
      </c>
      <c r="AU249" s="329" t="s">
        <v>97</v>
      </c>
      <c r="AV249" s="152">
        <f t="shared" si="130"/>
        <v>0</v>
      </c>
      <c r="AW249" s="167"/>
      <c r="AX249" s="167"/>
      <c r="AY249" s="167"/>
      <c r="AZ249" s="167"/>
      <c r="BA249" s="167"/>
      <c r="BB249" s="167"/>
      <c r="BC249" s="167"/>
      <c r="BD249" s="167"/>
      <c r="BE249" s="130"/>
    </row>
    <row r="250" spans="1:57" ht="32.25" thickBot="1" x14ac:dyDescent="0.3">
      <c r="A250" s="1346"/>
      <c r="B250" s="1567"/>
      <c r="C250" s="1576"/>
      <c r="D250" s="710" t="s">
        <v>15</v>
      </c>
      <c r="E250" s="1301"/>
      <c r="F250" s="1304"/>
      <c r="G250" s="850">
        <f t="shared" si="131"/>
        <v>66</v>
      </c>
      <c r="H250" s="402">
        <f t="shared" si="128"/>
        <v>2</v>
      </c>
      <c r="I250" s="319">
        <v>2</v>
      </c>
      <c r="J250" s="319"/>
      <c r="K250" s="319"/>
      <c r="L250" s="338"/>
      <c r="M250" s="750">
        <f t="shared" si="129"/>
        <v>65</v>
      </c>
      <c r="N250" s="1030">
        <v>65</v>
      </c>
      <c r="O250" s="1030"/>
      <c r="P250" s="1030"/>
      <c r="Q250" s="1030"/>
      <c r="R250" s="1034"/>
      <c r="S250" s="1025"/>
      <c r="T250" s="1025"/>
      <c r="U250" s="1025"/>
      <c r="V250" s="1044">
        <v>63</v>
      </c>
      <c r="W250" s="1044">
        <v>2</v>
      </c>
      <c r="X250" s="1026"/>
      <c r="Y250" s="1047">
        <v>58</v>
      </c>
      <c r="Z250" s="1026">
        <v>7</v>
      </c>
      <c r="AA250" s="1027"/>
      <c r="AB250" s="1028">
        <v>16</v>
      </c>
      <c r="AC250" s="1028">
        <v>14</v>
      </c>
      <c r="AD250" s="1028">
        <v>2</v>
      </c>
      <c r="AE250" s="1028">
        <v>61</v>
      </c>
      <c r="AF250" s="1029">
        <v>2</v>
      </c>
      <c r="AG250" s="1019">
        <v>38</v>
      </c>
      <c r="AH250" s="1048">
        <v>25</v>
      </c>
      <c r="AI250" s="337">
        <v>75</v>
      </c>
      <c r="AJ250" s="390">
        <f>SUM(AQ250:AU250)</f>
        <v>65</v>
      </c>
      <c r="AK250" s="327" t="s">
        <v>98</v>
      </c>
      <c r="AL250" s="328" t="s">
        <v>98</v>
      </c>
      <c r="AM250" s="329" t="s">
        <v>98</v>
      </c>
      <c r="AN250" s="330" t="s">
        <v>97</v>
      </c>
      <c r="AO250" s="328" t="s">
        <v>97</v>
      </c>
      <c r="AP250" s="329" t="s">
        <v>97</v>
      </c>
      <c r="AQ250" s="330">
        <v>21</v>
      </c>
      <c r="AR250" s="328">
        <v>16</v>
      </c>
      <c r="AS250" s="328">
        <v>26</v>
      </c>
      <c r="AT250" s="328">
        <v>2</v>
      </c>
      <c r="AU250" s="329"/>
      <c r="AV250" s="152">
        <f t="shared" si="130"/>
        <v>1</v>
      </c>
      <c r="AW250" s="167"/>
      <c r="AX250" s="167"/>
      <c r="AY250" s="167"/>
      <c r="AZ250" s="167"/>
      <c r="BA250" s="167"/>
      <c r="BB250" s="167"/>
      <c r="BC250" s="167"/>
      <c r="BD250" s="167"/>
      <c r="BE250" s="130">
        <v>1</v>
      </c>
    </row>
    <row r="251" spans="1:57" ht="32.25" thickBot="1" x14ac:dyDescent="0.3">
      <c r="A251" s="1346"/>
      <c r="B251" s="1577"/>
      <c r="C251" s="1578"/>
      <c r="D251" s="711" t="s">
        <v>491</v>
      </c>
      <c r="E251" s="1302"/>
      <c r="F251" s="1305"/>
      <c r="G251" s="851">
        <f t="shared" si="131"/>
        <v>0</v>
      </c>
      <c r="H251" s="160">
        <f t="shared" si="128"/>
        <v>0</v>
      </c>
      <c r="I251" s="92"/>
      <c r="J251" s="92"/>
      <c r="K251" s="92"/>
      <c r="L251" s="101"/>
      <c r="M251" s="210">
        <f t="shared" si="129"/>
        <v>0</v>
      </c>
      <c r="N251" s="1039"/>
      <c r="O251" s="1039"/>
      <c r="P251" s="1039"/>
      <c r="Q251" s="1039"/>
      <c r="R251" s="1040"/>
      <c r="S251" s="1052"/>
      <c r="T251" s="1052"/>
      <c r="U251" s="1052"/>
      <c r="V251" s="1039"/>
      <c r="W251" s="1039"/>
      <c r="X251" s="1040"/>
      <c r="Y251" s="1038"/>
      <c r="Z251" s="1040"/>
      <c r="AA251" s="1049"/>
      <c r="AB251" s="839"/>
      <c r="AC251" s="839"/>
      <c r="AD251" s="839"/>
      <c r="AE251" s="839"/>
      <c r="AF251" s="840"/>
      <c r="AG251" s="1049"/>
      <c r="AH251" s="1050"/>
      <c r="AI251" s="832"/>
      <c r="AJ251" s="170">
        <f>SUM(AQ251:AU251)</f>
        <v>0</v>
      </c>
      <c r="AK251" s="345" t="s">
        <v>97</v>
      </c>
      <c r="AL251" s="97" t="s">
        <v>97</v>
      </c>
      <c r="AM251" s="98" t="s">
        <v>97</v>
      </c>
      <c r="AN251" s="99" t="s">
        <v>97</v>
      </c>
      <c r="AO251" s="97" t="s">
        <v>98</v>
      </c>
      <c r="AP251" s="98" t="s">
        <v>98</v>
      </c>
      <c r="AQ251" s="100"/>
      <c r="AR251" s="92"/>
      <c r="AS251" s="92"/>
      <c r="AT251" s="92"/>
      <c r="AU251" s="93"/>
      <c r="AV251" s="171">
        <f t="shared" si="130"/>
        <v>0</v>
      </c>
      <c r="AW251" s="128"/>
      <c r="AX251" s="128"/>
      <c r="AY251" s="128"/>
      <c r="AZ251" s="128"/>
      <c r="BA251" s="128"/>
      <c r="BB251" s="128"/>
      <c r="BC251" s="128"/>
      <c r="BD251" s="128"/>
      <c r="BE251" s="129"/>
    </row>
    <row r="252" spans="1:57" ht="31.5" x14ac:dyDescent="0.25">
      <c r="A252" s="1346"/>
      <c r="B252" s="1565" t="s">
        <v>310</v>
      </c>
      <c r="C252" s="1575" t="s">
        <v>528</v>
      </c>
      <c r="D252" s="709" t="s">
        <v>485</v>
      </c>
      <c r="E252" s="1300">
        <v>75</v>
      </c>
      <c r="F252" s="1303">
        <f>E252-SUM(M252:M256)</f>
        <v>1</v>
      </c>
      <c r="G252" s="852">
        <f t="shared" si="131"/>
        <v>0</v>
      </c>
      <c r="H252" s="147">
        <f t="shared" si="128"/>
        <v>0</v>
      </c>
      <c r="I252" s="72"/>
      <c r="J252" s="72"/>
      <c r="K252" s="72"/>
      <c r="L252" s="75"/>
      <c r="M252" s="199">
        <f t="shared" si="129"/>
        <v>0</v>
      </c>
      <c r="N252" s="1020"/>
      <c r="O252" s="1020"/>
      <c r="P252" s="1020"/>
      <c r="Q252" s="1020"/>
      <c r="R252" s="1021"/>
      <c r="S252" s="1022"/>
      <c r="T252" s="1020"/>
      <c r="U252" s="1020"/>
      <c r="V252" s="1023"/>
      <c r="W252" s="1020"/>
      <c r="X252" s="1024"/>
      <c r="Y252" s="1025"/>
      <c r="Z252" s="1026"/>
      <c r="AA252" s="1027"/>
      <c r="AB252" s="1028"/>
      <c r="AC252" s="1028"/>
      <c r="AD252" s="1028"/>
      <c r="AE252" s="1028"/>
      <c r="AF252" s="1029"/>
      <c r="AG252" s="1027"/>
      <c r="AH252" s="1029"/>
      <c r="AI252" s="74"/>
      <c r="AJ252" s="151">
        <f>SUM(AN252:AP252)</f>
        <v>0</v>
      </c>
      <c r="AK252" s="76" t="s">
        <v>97</v>
      </c>
      <c r="AL252" s="77" t="s">
        <v>97</v>
      </c>
      <c r="AM252" s="78" t="s">
        <v>97</v>
      </c>
      <c r="AN252" s="74"/>
      <c r="AO252" s="72"/>
      <c r="AP252" s="73"/>
      <c r="AQ252" s="79" t="s">
        <v>97</v>
      </c>
      <c r="AR252" s="77" t="s">
        <v>97</v>
      </c>
      <c r="AS252" s="77" t="s">
        <v>97</v>
      </c>
      <c r="AT252" s="77" t="s">
        <v>97</v>
      </c>
      <c r="AU252" s="80" t="s">
        <v>97</v>
      </c>
      <c r="AV252" s="152">
        <f t="shared" si="130"/>
        <v>0</v>
      </c>
      <c r="AW252" s="120"/>
      <c r="AX252" s="120"/>
      <c r="AY252" s="120"/>
      <c r="AZ252" s="120"/>
      <c r="BA252" s="120"/>
      <c r="BB252" s="120"/>
      <c r="BC252" s="120"/>
      <c r="BD252" s="120"/>
      <c r="BE252" s="121"/>
    </row>
    <row r="253" spans="1:57" ht="47.25" x14ac:dyDescent="0.25">
      <c r="A253" s="1346"/>
      <c r="B253" s="1567"/>
      <c r="C253" s="1576"/>
      <c r="D253" s="710" t="s">
        <v>490</v>
      </c>
      <c r="E253" s="1301"/>
      <c r="F253" s="1304"/>
      <c r="G253" s="850">
        <f t="shared" si="131"/>
        <v>0</v>
      </c>
      <c r="H253" s="402">
        <f t="shared" si="128"/>
        <v>0</v>
      </c>
      <c r="I253" s="319"/>
      <c r="J253" s="319"/>
      <c r="K253" s="319"/>
      <c r="L253" s="338"/>
      <c r="M253" s="750">
        <f t="shared" si="129"/>
        <v>0</v>
      </c>
      <c r="N253" s="1030"/>
      <c r="O253" s="1030"/>
      <c r="P253" s="1030"/>
      <c r="Q253" s="1030"/>
      <c r="R253" s="1031"/>
      <c r="S253" s="1032"/>
      <c r="T253" s="1033"/>
      <c r="U253" s="1033"/>
      <c r="V253" s="1030"/>
      <c r="W253" s="1030"/>
      <c r="X253" s="1034"/>
      <c r="Y253" s="1025"/>
      <c r="Z253" s="1026"/>
      <c r="AA253" s="1027"/>
      <c r="AB253" s="1028"/>
      <c r="AC253" s="1028"/>
      <c r="AD253" s="1028"/>
      <c r="AE253" s="1028"/>
      <c r="AF253" s="1029"/>
      <c r="AG253" s="1019"/>
      <c r="AH253" s="838"/>
      <c r="AI253" s="325"/>
      <c r="AJ253" s="390">
        <f>SUM(AN253:AP253)</f>
        <v>0</v>
      </c>
      <c r="AK253" s="327" t="s">
        <v>98</v>
      </c>
      <c r="AL253" s="328" t="s">
        <v>98</v>
      </c>
      <c r="AM253" s="329" t="s">
        <v>98</v>
      </c>
      <c r="AN253" s="330"/>
      <c r="AO253" s="328"/>
      <c r="AP253" s="329"/>
      <c r="AQ253" s="330" t="s">
        <v>97</v>
      </c>
      <c r="AR253" s="328" t="s">
        <v>97</v>
      </c>
      <c r="AS253" s="328" t="s">
        <v>97</v>
      </c>
      <c r="AT253" s="328" t="s">
        <v>97</v>
      </c>
      <c r="AU253" s="331" t="s">
        <v>97</v>
      </c>
      <c r="AV253" s="391">
        <f t="shared" si="130"/>
        <v>0</v>
      </c>
      <c r="AW253" s="404"/>
      <c r="AX253" s="404"/>
      <c r="AY253" s="404"/>
      <c r="AZ253" s="404"/>
      <c r="BA253" s="404"/>
      <c r="BB253" s="404"/>
      <c r="BC253" s="404"/>
      <c r="BD253" s="404"/>
      <c r="BE253" s="405"/>
    </row>
    <row r="254" spans="1:57" ht="31.5" x14ac:dyDescent="0.25">
      <c r="A254" s="1346"/>
      <c r="B254" s="1567"/>
      <c r="C254" s="1576"/>
      <c r="D254" s="710" t="s">
        <v>486</v>
      </c>
      <c r="E254" s="1301"/>
      <c r="F254" s="1304"/>
      <c r="G254" s="850">
        <f t="shared" si="131"/>
        <v>0</v>
      </c>
      <c r="H254" s="402">
        <f t="shared" si="128"/>
        <v>0</v>
      </c>
      <c r="I254" s="319"/>
      <c r="J254" s="319"/>
      <c r="K254" s="319"/>
      <c r="L254" s="338"/>
      <c r="M254" s="750">
        <f t="shared" si="129"/>
        <v>0</v>
      </c>
      <c r="N254" s="1030"/>
      <c r="O254" s="1030"/>
      <c r="P254" s="1035"/>
      <c r="Q254" s="392"/>
      <c r="R254" s="1031"/>
      <c r="S254" s="1032"/>
      <c r="T254" s="1030"/>
      <c r="U254" s="1030"/>
      <c r="V254" s="1030"/>
      <c r="W254" s="1030"/>
      <c r="X254" s="1034"/>
      <c r="Y254" s="1025"/>
      <c r="Z254" s="1026"/>
      <c r="AA254" s="1027"/>
      <c r="AB254" s="1028"/>
      <c r="AC254" s="1028"/>
      <c r="AD254" s="1028"/>
      <c r="AE254" s="1028"/>
      <c r="AF254" s="1029"/>
      <c r="AG254" s="1019"/>
      <c r="AH254" s="838"/>
      <c r="AI254" s="325"/>
      <c r="AJ254" s="390">
        <f>SUM(AK254:AM254)</f>
        <v>0</v>
      </c>
      <c r="AK254" s="327"/>
      <c r="AL254" s="328"/>
      <c r="AM254" s="329"/>
      <c r="AN254" s="330" t="s">
        <v>97</v>
      </c>
      <c r="AO254" s="328" t="s">
        <v>97</v>
      </c>
      <c r="AP254" s="329" t="s">
        <v>97</v>
      </c>
      <c r="AQ254" s="330" t="s">
        <v>97</v>
      </c>
      <c r="AR254" s="328" t="s">
        <v>97</v>
      </c>
      <c r="AS254" s="328" t="s">
        <v>97</v>
      </c>
      <c r="AT254" s="328" t="s">
        <v>97</v>
      </c>
      <c r="AU254" s="331" t="s">
        <v>97</v>
      </c>
      <c r="AV254" s="391">
        <f t="shared" si="130"/>
        <v>0</v>
      </c>
      <c r="AW254" s="404"/>
      <c r="AX254" s="404"/>
      <c r="AY254" s="404"/>
      <c r="AZ254" s="404"/>
      <c r="BA254" s="404"/>
      <c r="BB254" s="404"/>
      <c r="BC254" s="404"/>
      <c r="BD254" s="404"/>
      <c r="BE254" s="405"/>
    </row>
    <row r="255" spans="1:57" ht="31.5" x14ac:dyDescent="0.25">
      <c r="A255" s="1346"/>
      <c r="B255" s="1567"/>
      <c r="C255" s="1576"/>
      <c r="D255" s="710" t="s">
        <v>15</v>
      </c>
      <c r="E255" s="1301"/>
      <c r="F255" s="1304"/>
      <c r="G255" s="850">
        <f t="shared" si="131"/>
        <v>74</v>
      </c>
      <c r="H255" s="402">
        <f t="shared" si="128"/>
        <v>2</v>
      </c>
      <c r="I255" s="319"/>
      <c r="J255" s="319"/>
      <c r="K255" s="319">
        <v>2</v>
      </c>
      <c r="L255" s="338"/>
      <c r="M255" s="750">
        <f t="shared" si="129"/>
        <v>74</v>
      </c>
      <c r="N255" s="1030"/>
      <c r="O255" s="1030"/>
      <c r="P255" s="1030"/>
      <c r="Q255" s="1030"/>
      <c r="R255" s="1031">
        <v>74</v>
      </c>
      <c r="S255" s="1032">
        <v>2</v>
      </c>
      <c r="T255" s="1030"/>
      <c r="U255" s="1030"/>
      <c r="V255" s="1030">
        <v>72</v>
      </c>
      <c r="W255" s="1030"/>
      <c r="X255" s="1034"/>
      <c r="Y255" s="1025">
        <v>71</v>
      </c>
      <c r="Z255" s="1026">
        <v>3</v>
      </c>
      <c r="AA255" s="1027"/>
      <c r="AB255" s="1028">
        <v>28</v>
      </c>
      <c r="AC255" s="1028">
        <v>26</v>
      </c>
      <c r="AD255" s="1028">
        <v>3</v>
      </c>
      <c r="AE255" s="1028">
        <v>57</v>
      </c>
      <c r="AF255" s="1029">
        <v>7</v>
      </c>
      <c r="AG255" s="1019">
        <v>41</v>
      </c>
      <c r="AH255" s="1048">
        <v>19</v>
      </c>
      <c r="AI255" s="325">
        <v>100.5</v>
      </c>
      <c r="AJ255" s="390">
        <f>SUM(AQ255:AU255)</f>
        <v>74</v>
      </c>
      <c r="AK255" s="327" t="s">
        <v>98</v>
      </c>
      <c r="AL255" s="328" t="s">
        <v>98</v>
      </c>
      <c r="AM255" s="329" t="s">
        <v>98</v>
      </c>
      <c r="AN255" s="330" t="s">
        <v>97</v>
      </c>
      <c r="AO255" s="328" t="s">
        <v>97</v>
      </c>
      <c r="AP255" s="329" t="s">
        <v>97</v>
      </c>
      <c r="AQ255" s="357">
        <v>7</v>
      </c>
      <c r="AR255" s="338">
        <v>13</v>
      </c>
      <c r="AS255" s="338">
        <v>27</v>
      </c>
      <c r="AT255" s="338">
        <v>27</v>
      </c>
      <c r="AU255" s="331"/>
      <c r="AV255" s="391">
        <f t="shared" si="130"/>
        <v>0</v>
      </c>
      <c r="AW255" s="404"/>
      <c r="AX255" s="404"/>
      <c r="AY255" s="404"/>
      <c r="AZ255" s="404"/>
      <c r="BA255" s="404"/>
      <c r="BB255" s="404"/>
      <c r="BC255" s="404"/>
      <c r="BD255" s="404"/>
      <c r="BE255" s="405"/>
    </row>
    <row r="256" spans="1:57" ht="32.25" thickBot="1" x14ac:dyDescent="0.3">
      <c r="A256" s="1346"/>
      <c r="B256" s="1588"/>
      <c r="C256" s="1587"/>
      <c r="D256" s="711" t="s">
        <v>491</v>
      </c>
      <c r="E256" s="1302"/>
      <c r="F256" s="1305"/>
      <c r="G256" s="851">
        <f t="shared" si="131"/>
        <v>0</v>
      </c>
      <c r="H256" s="160">
        <f t="shared" si="128"/>
        <v>0</v>
      </c>
      <c r="I256" s="92"/>
      <c r="J256" s="92"/>
      <c r="K256" s="92"/>
      <c r="L256" s="101"/>
      <c r="M256" s="857">
        <f t="shared" si="129"/>
        <v>0</v>
      </c>
      <c r="N256" s="1036"/>
      <c r="O256" s="1036"/>
      <c r="P256" s="1036"/>
      <c r="Q256" s="1036"/>
      <c r="R256" s="1037"/>
      <c r="S256" s="1038"/>
      <c r="T256" s="1039"/>
      <c r="U256" s="1039"/>
      <c r="V256" s="1039"/>
      <c r="W256" s="1039"/>
      <c r="X256" s="1040"/>
      <c r="Y256" s="1041"/>
      <c r="Z256" s="1034"/>
      <c r="AA256" s="1019"/>
      <c r="AB256" s="837"/>
      <c r="AC256" s="837"/>
      <c r="AD256" s="837"/>
      <c r="AE256" s="837"/>
      <c r="AF256" s="838"/>
      <c r="AG256" s="1042"/>
      <c r="AH256" s="1043"/>
      <c r="AI256" s="100"/>
      <c r="AJ256" s="170">
        <f>SUM(AQ256:AU256)</f>
        <v>0</v>
      </c>
      <c r="AK256" s="345" t="s">
        <v>97</v>
      </c>
      <c r="AL256" s="97" t="s">
        <v>97</v>
      </c>
      <c r="AM256" s="98" t="s">
        <v>97</v>
      </c>
      <c r="AN256" s="99" t="s">
        <v>97</v>
      </c>
      <c r="AO256" s="97" t="s">
        <v>98</v>
      </c>
      <c r="AP256" s="98" t="s">
        <v>98</v>
      </c>
      <c r="AQ256" s="100"/>
      <c r="AR256" s="92"/>
      <c r="AS256" s="92"/>
      <c r="AT256" s="92"/>
      <c r="AU256" s="101"/>
      <c r="AV256" s="165">
        <f t="shared" si="130"/>
        <v>0</v>
      </c>
      <c r="AW256" s="128"/>
      <c r="AX256" s="128"/>
      <c r="AY256" s="128"/>
      <c r="AZ256" s="128"/>
      <c r="BA256" s="128"/>
      <c r="BB256" s="128"/>
      <c r="BC256" s="128"/>
      <c r="BD256" s="128"/>
      <c r="BE256" s="129"/>
    </row>
    <row r="257" spans="1:57" ht="31.9" customHeight="1" x14ac:dyDescent="0.25">
      <c r="A257" s="1342" t="s">
        <v>543</v>
      </c>
      <c r="B257" s="1565" t="s">
        <v>282</v>
      </c>
      <c r="C257" s="1575" t="s">
        <v>471</v>
      </c>
      <c r="D257" s="709" t="s">
        <v>485</v>
      </c>
      <c r="E257" s="1300">
        <v>73</v>
      </c>
      <c r="F257" s="1303">
        <f>E257-SUM(M257:M261)</f>
        <v>-10</v>
      </c>
      <c r="G257" s="852">
        <f t="shared" si="131"/>
        <v>33</v>
      </c>
      <c r="H257" s="147">
        <f>SUM(I257:L257)</f>
        <v>0</v>
      </c>
      <c r="I257" s="72"/>
      <c r="J257" s="72"/>
      <c r="K257" s="72"/>
      <c r="L257" s="75"/>
      <c r="M257" s="199">
        <f>IF(AND(SUM(N257:R257)=SUM(Y257:Z257),SUM(S257:X257)=SUM(Y257:Z257)),SUM(N257:R257),"ПЕРЕВІРТЕ ПРАВИЛЬНІСТЬ ДАНИХ")</f>
        <v>33</v>
      </c>
      <c r="N257" s="1020"/>
      <c r="O257" s="1020"/>
      <c r="P257" s="1020"/>
      <c r="Q257" s="1020"/>
      <c r="R257" s="1021">
        <v>33</v>
      </c>
      <c r="S257" s="1022"/>
      <c r="T257" s="1020"/>
      <c r="U257" s="1020"/>
      <c r="V257" s="1023">
        <v>33</v>
      </c>
      <c r="W257" s="1020"/>
      <c r="X257" s="1024"/>
      <c r="Y257" s="1025">
        <v>32</v>
      </c>
      <c r="Z257" s="1026">
        <v>1</v>
      </c>
      <c r="AA257" s="1027"/>
      <c r="AB257" s="1028">
        <v>2</v>
      </c>
      <c r="AC257" s="1028">
        <v>2</v>
      </c>
      <c r="AD257" s="1028"/>
      <c r="AE257" s="1028">
        <v>27</v>
      </c>
      <c r="AF257" s="1029"/>
      <c r="AG257" s="1027">
        <v>42</v>
      </c>
      <c r="AH257" s="1029">
        <v>23</v>
      </c>
      <c r="AI257" s="74">
        <v>85</v>
      </c>
      <c r="AJ257" s="151">
        <f>SUM(AN257:AP257)</f>
        <v>33</v>
      </c>
      <c r="AK257" s="76" t="s">
        <v>97</v>
      </c>
      <c r="AL257" s="77" t="s">
        <v>97</v>
      </c>
      <c r="AM257" s="78" t="s">
        <v>97</v>
      </c>
      <c r="AN257" s="74">
        <v>19</v>
      </c>
      <c r="AO257" s="72">
        <v>14</v>
      </c>
      <c r="AP257" s="73"/>
      <c r="AQ257" s="79" t="s">
        <v>97</v>
      </c>
      <c r="AR257" s="77" t="s">
        <v>97</v>
      </c>
      <c r="AS257" s="77" t="s">
        <v>97</v>
      </c>
      <c r="AT257" s="77" t="s">
        <v>97</v>
      </c>
      <c r="AU257" s="80" t="s">
        <v>97</v>
      </c>
      <c r="AV257" s="152">
        <f>SUM(AW257:BE257)</f>
        <v>0</v>
      </c>
      <c r="AW257" s="120"/>
      <c r="AX257" s="120"/>
      <c r="AY257" s="120"/>
      <c r="AZ257" s="120"/>
      <c r="BA257" s="120"/>
      <c r="BB257" s="120"/>
      <c r="BC257" s="120"/>
      <c r="BD257" s="120"/>
      <c r="BE257" s="121"/>
    </row>
    <row r="258" spans="1:57" ht="47.25" x14ac:dyDescent="0.25">
      <c r="A258" s="1343"/>
      <c r="B258" s="1567"/>
      <c r="C258" s="1576"/>
      <c r="D258" s="710" t="s">
        <v>490</v>
      </c>
      <c r="E258" s="1301"/>
      <c r="F258" s="1304"/>
      <c r="G258" s="850">
        <f t="shared" si="131"/>
        <v>0</v>
      </c>
      <c r="H258" s="402">
        <f>SUM(I258:L258)</f>
        <v>0</v>
      </c>
      <c r="I258" s="319"/>
      <c r="J258" s="319"/>
      <c r="K258" s="319"/>
      <c r="L258" s="338"/>
      <c r="M258" s="750">
        <f t="shared" ref="M258:M266" si="132">IF(AND(SUM(N258:R258)=SUM(Y258:Z258),SUM(S258:X258)=SUM(Y258:Z258)),SUM(N258:R258),"ПЕРЕВІРТЕ ПРАВИЛЬНІСТЬ ДАНИХ")</f>
        <v>0</v>
      </c>
      <c r="N258" s="1030"/>
      <c r="O258" s="1030"/>
      <c r="P258" s="1030"/>
      <c r="Q258" s="1030"/>
      <c r="R258" s="1031"/>
      <c r="S258" s="1032"/>
      <c r="T258" s="1033"/>
      <c r="U258" s="1033"/>
      <c r="V258" s="1030"/>
      <c r="W258" s="1030"/>
      <c r="X258" s="1034"/>
      <c r="Y258" s="1025"/>
      <c r="Z258" s="1026"/>
      <c r="AA258" s="1027"/>
      <c r="AB258" s="1028"/>
      <c r="AC258" s="1028"/>
      <c r="AD258" s="1028"/>
      <c r="AE258" s="1028"/>
      <c r="AF258" s="1029"/>
      <c r="AG258" s="1019"/>
      <c r="AH258" s="838"/>
      <c r="AI258" s="325"/>
      <c r="AJ258" s="390">
        <f>SUM(AN258:AP258)</f>
        <v>0</v>
      </c>
      <c r="AK258" s="327" t="s">
        <v>98</v>
      </c>
      <c r="AL258" s="328" t="s">
        <v>98</v>
      </c>
      <c r="AM258" s="329" t="s">
        <v>98</v>
      </c>
      <c r="AN258" s="330"/>
      <c r="AO258" s="328"/>
      <c r="AP258" s="329"/>
      <c r="AQ258" s="330" t="s">
        <v>97</v>
      </c>
      <c r="AR258" s="328" t="s">
        <v>97</v>
      </c>
      <c r="AS258" s="328" t="s">
        <v>97</v>
      </c>
      <c r="AT258" s="328" t="s">
        <v>97</v>
      </c>
      <c r="AU258" s="331" t="s">
        <v>97</v>
      </c>
      <c r="AV258" s="391">
        <f t="shared" ref="AV258:AV266" si="133">SUM(AW258:BE258)</f>
        <v>0</v>
      </c>
      <c r="AW258" s="404"/>
      <c r="AX258" s="404"/>
      <c r="AY258" s="404"/>
      <c r="AZ258" s="404"/>
      <c r="BA258" s="404"/>
      <c r="BB258" s="404"/>
      <c r="BC258" s="404"/>
      <c r="BD258" s="404"/>
      <c r="BE258" s="405"/>
    </row>
    <row r="259" spans="1:57" ht="31.5" x14ac:dyDescent="0.25">
      <c r="A259" s="1343"/>
      <c r="B259" s="1567"/>
      <c r="C259" s="1576"/>
      <c r="D259" s="710" t="s">
        <v>486</v>
      </c>
      <c r="E259" s="1301"/>
      <c r="F259" s="1304"/>
      <c r="G259" s="850">
        <f t="shared" si="131"/>
        <v>1</v>
      </c>
      <c r="H259" s="402">
        <f t="shared" ref="H259:H265" si="134">SUM(I259:L259)</f>
        <v>0</v>
      </c>
      <c r="I259" s="319"/>
      <c r="J259" s="319"/>
      <c r="K259" s="319"/>
      <c r="L259" s="338"/>
      <c r="M259" s="750">
        <f t="shared" si="132"/>
        <v>1</v>
      </c>
      <c r="N259" s="1030"/>
      <c r="O259" s="1030">
        <v>1</v>
      </c>
      <c r="P259" s="1035"/>
      <c r="Q259" s="392"/>
      <c r="R259" s="1031"/>
      <c r="S259" s="1032"/>
      <c r="T259" s="1030"/>
      <c r="U259" s="1030">
        <v>1</v>
      </c>
      <c r="V259" s="1030"/>
      <c r="W259" s="1030"/>
      <c r="X259" s="1034"/>
      <c r="Y259" s="1025">
        <v>1</v>
      </c>
      <c r="Z259" s="1026"/>
      <c r="AA259" s="1027"/>
      <c r="AB259" s="1028"/>
      <c r="AC259" s="1028"/>
      <c r="AD259" s="1028"/>
      <c r="AE259" s="1028"/>
      <c r="AF259" s="1029"/>
      <c r="AG259" s="1019">
        <v>52</v>
      </c>
      <c r="AH259" s="838">
        <v>35</v>
      </c>
      <c r="AI259" s="325">
        <v>96</v>
      </c>
      <c r="AJ259" s="390">
        <f>SUM(AK259:AM259)</f>
        <v>1</v>
      </c>
      <c r="AK259" s="327"/>
      <c r="AL259" s="328">
        <v>1</v>
      </c>
      <c r="AM259" s="329"/>
      <c r="AN259" s="330" t="s">
        <v>97</v>
      </c>
      <c r="AO259" s="328" t="s">
        <v>97</v>
      </c>
      <c r="AP259" s="329" t="s">
        <v>97</v>
      </c>
      <c r="AQ259" s="330" t="s">
        <v>97</v>
      </c>
      <c r="AR259" s="328" t="s">
        <v>97</v>
      </c>
      <c r="AS259" s="328" t="s">
        <v>97</v>
      </c>
      <c r="AT259" s="328" t="s">
        <v>97</v>
      </c>
      <c r="AU259" s="331" t="s">
        <v>97</v>
      </c>
      <c r="AV259" s="391">
        <f t="shared" si="133"/>
        <v>0</v>
      </c>
      <c r="AW259" s="404"/>
      <c r="AX259" s="404"/>
      <c r="AY259" s="404"/>
      <c r="AZ259" s="404"/>
      <c r="BA259" s="404"/>
      <c r="BB259" s="404"/>
      <c r="BC259" s="404"/>
      <c r="BD259" s="404"/>
      <c r="BE259" s="405"/>
    </row>
    <row r="260" spans="1:57" ht="31.5" x14ac:dyDescent="0.25">
      <c r="A260" s="1343"/>
      <c r="B260" s="1567"/>
      <c r="C260" s="1576"/>
      <c r="D260" s="710" t="s">
        <v>15</v>
      </c>
      <c r="E260" s="1301"/>
      <c r="F260" s="1304"/>
      <c r="G260" s="850">
        <f t="shared" si="131"/>
        <v>49</v>
      </c>
      <c r="H260" s="402">
        <f t="shared" si="134"/>
        <v>4</v>
      </c>
      <c r="I260" s="319">
        <v>4</v>
      </c>
      <c r="J260" s="319"/>
      <c r="K260" s="319"/>
      <c r="L260" s="338"/>
      <c r="M260" s="750">
        <f t="shared" si="132"/>
        <v>49</v>
      </c>
      <c r="N260" s="1030"/>
      <c r="O260" s="1030"/>
      <c r="P260" s="1030"/>
      <c r="Q260" s="1030"/>
      <c r="R260" s="1031">
        <v>49</v>
      </c>
      <c r="S260" s="1032"/>
      <c r="T260" s="1030"/>
      <c r="U260" s="1030"/>
      <c r="V260" s="1030">
        <v>49</v>
      </c>
      <c r="W260" s="1030"/>
      <c r="X260" s="1034"/>
      <c r="Y260" s="1025">
        <v>44</v>
      </c>
      <c r="Z260" s="1026">
        <v>5</v>
      </c>
      <c r="AA260" s="1027"/>
      <c r="AB260" s="1028">
        <v>5</v>
      </c>
      <c r="AC260" s="1028">
        <v>5</v>
      </c>
      <c r="AD260" s="1028"/>
      <c r="AE260" s="1028">
        <v>43</v>
      </c>
      <c r="AF260" s="1029"/>
      <c r="AG260" s="1019">
        <v>43</v>
      </c>
      <c r="AH260" s="838">
        <v>26</v>
      </c>
      <c r="AI260" s="325">
        <v>7</v>
      </c>
      <c r="AJ260" s="390">
        <f>SUM(AQ260:AU260)</f>
        <v>50</v>
      </c>
      <c r="AK260" s="327" t="s">
        <v>98</v>
      </c>
      <c r="AL260" s="328" t="s">
        <v>98</v>
      </c>
      <c r="AM260" s="329" t="s">
        <v>98</v>
      </c>
      <c r="AN260" s="330" t="s">
        <v>97</v>
      </c>
      <c r="AO260" s="328" t="s">
        <v>97</v>
      </c>
      <c r="AP260" s="329" t="s">
        <v>97</v>
      </c>
      <c r="AQ260" s="330">
        <v>13</v>
      </c>
      <c r="AR260" s="328">
        <v>9</v>
      </c>
      <c r="AS260" s="328">
        <v>19</v>
      </c>
      <c r="AT260" s="328">
        <v>8</v>
      </c>
      <c r="AU260" s="331">
        <v>1</v>
      </c>
      <c r="AV260" s="391">
        <f t="shared" si="133"/>
        <v>0</v>
      </c>
      <c r="AW260" s="404"/>
      <c r="AX260" s="404"/>
      <c r="AY260" s="404"/>
      <c r="AZ260" s="404"/>
      <c r="BA260" s="404"/>
      <c r="BB260" s="404"/>
      <c r="BC260" s="404"/>
      <c r="BD260" s="404"/>
      <c r="BE260" s="405"/>
    </row>
    <row r="261" spans="1:57" ht="32.25" thickBot="1" x14ac:dyDescent="0.3">
      <c r="A261" s="1343"/>
      <c r="B261" s="1577"/>
      <c r="C261" s="1578"/>
      <c r="D261" s="1657" t="s">
        <v>491</v>
      </c>
      <c r="E261" s="1302"/>
      <c r="F261" s="1305"/>
      <c r="G261" s="851">
        <f t="shared" si="131"/>
        <v>0</v>
      </c>
      <c r="H261" s="160">
        <f t="shared" si="134"/>
        <v>0</v>
      </c>
      <c r="I261" s="92"/>
      <c r="J261" s="92"/>
      <c r="K261" s="92"/>
      <c r="L261" s="101"/>
      <c r="M261" s="857">
        <f t="shared" si="132"/>
        <v>0</v>
      </c>
      <c r="N261" s="1036"/>
      <c r="O261" s="1036"/>
      <c r="P261" s="1036"/>
      <c r="Q261" s="1036"/>
      <c r="R261" s="1037"/>
      <c r="S261" s="1038"/>
      <c r="T261" s="1039"/>
      <c r="U261" s="1039"/>
      <c r="V261" s="1039"/>
      <c r="W261" s="1039"/>
      <c r="X261" s="1040"/>
      <c r="Y261" s="1041"/>
      <c r="Z261" s="1034"/>
      <c r="AA261" s="1019"/>
      <c r="AB261" s="837"/>
      <c r="AC261" s="837"/>
      <c r="AD261" s="837"/>
      <c r="AE261" s="837"/>
      <c r="AF261" s="838"/>
      <c r="AG261" s="1042"/>
      <c r="AH261" s="1043"/>
      <c r="AI261" s="100"/>
      <c r="AJ261" s="170">
        <f>SUM(AQ261:AU261)</f>
        <v>0</v>
      </c>
      <c r="AK261" s="345" t="s">
        <v>97</v>
      </c>
      <c r="AL261" s="97" t="s">
        <v>97</v>
      </c>
      <c r="AM261" s="98" t="s">
        <v>97</v>
      </c>
      <c r="AN261" s="99" t="s">
        <v>97</v>
      </c>
      <c r="AO261" s="97" t="s">
        <v>98</v>
      </c>
      <c r="AP261" s="98" t="s">
        <v>98</v>
      </c>
      <c r="AQ261" s="100"/>
      <c r="AR261" s="92"/>
      <c r="AS261" s="92"/>
      <c r="AT261" s="92"/>
      <c r="AU261" s="101"/>
      <c r="AV261" s="165">
        <f t="shared" si="133"/>
        <v>0</v>
      </c>
      <c r="AW261" s="128"/>
      <c r="AX261" s="128"/>
      <c r="AY261" s="128"/>
      <c r="AZ261" s="128"/>
      <c r="BA261" s="128"/>
      <c r="BB261" s="128"/>
      <c r="BC261" s="128"/>
      <c r="BD261" s="128"/>
      <c r="BE261" s="129"/>
    </row>
    <row r="262" spans="1:57" ht="32.25" thickBot="1" x14ac:dyDescent="0.3">
      <c r="A262" s="1343"/>
      <c r="B262" s="1565" t="s">
        <v>319</v>
      </c>
      <c r="C262" s="1575" t="s">
        <v>474</v>
      </c>
      <c r="D262" s="709" t="s">
        <v>485</v>
      </c>
      <c r="E262" s="1300"/>
      <c r="F262" s="1303">
        <f>E262-SUM(M262:M266)</f>
        <v>-1</v>
      </c>
      <c r="G262" s="852">
        <f t="shared" si="131"/>
        <v>0</v>
      </c>
      <c r="H262" s="147">
        <f t="shared" si="134"/>
        <v>0</v>
      </c>
      <c r="I262" s="72"/>
      <c r="J262" s="72"/>
      <c r="K262" s="72"/>
      <c r="L262" s="75"/>
      <c r="M262" s="199">
        <f t="shared" si="132"/>
        <v>0</v>
      </c>
      <c r="N262" s="1020"/>
      <c r="O262" s="1020"/>
      <c r="P262" s="1020"/>
      <c r="Q262" s="1020"/>
      <c r="R262" s="1024"/>
      <c r="S262" s="1025"/>
      <c r="T262" s="1025"/>
      <c r="U262" s="1025"/>
      <c r="V262" s="1044"/>
      <c r="W262" s="1044"/>
      <c r="X262" s="1026"/>
      <c r="Y262" s="1022"/>
      <c r="Z262" s="1024"/>
      <c r="AA262" s="1045"/>
      <c r="AB262" s="835"/>
      <c r="AC262" s="835"/>
      <c r="AD262" s="835"/>
      <c r="AE262" s="835"/>
      <c r="AF262" s="836"/>
      <c r="AG262" s="1045"/>
      <c r="AH262" s="1046"/>
      <c r="AI262" s="143"/>
      <c r="AJ262" s="151">
        <f>SUM(AN262:AP262)</f>
        <v>0</v>
      </c>
      <c r="AK262" s="76" t="s">
        <v>97</v>
      </c>
      <c r="AL262" s="77" t="s">
        <v>97</v>
      </c>
      <c r="AM262" s="78" t="s">
        <v>97</v>
      </c>
      <c r="AN262" s="74"/>
      <c r="AO262" s="72"/>
      <c r="AP262" s="73"/>
      <c r="AQ262" s="79" t="s">
        <v>97</v>
      </c>
      <c r="AR262" s="77" t="s">
        <v>97</v>
      </c>
      <c r="AS262" s="77" t="s">
        <v>97</v>
      </c>
      <c r="AT262" s="77" t="s">
        <v>97</v>
      </c>
      <c r="AU262" s="78" t="s">
        <v>97</v>
      </c>
      <c r="AV262" s="166">
        <f t="shared" si="133"/>
        <v>0</v>
      </c>
      <c r="AW262" s="167"/>
      <c r="AX262" s="167"/>
      <c r="AY262" s="167"/>
      <c r="AZ262" s="167"/>
      <c r="BA262" s="167"/>
      <c r="BB262" s="167"/>
      <c r="BC262" s="167"/>
      <c r="BD262" s="167"/>
      <c r="BE262" s="130"/>
    </row>
    <row r="263" spans="1:57" ht="48" thickBot="1" x14ac:dyDescent="0.3">
      <c r="A263" s="1343"/>
      <c r="B263" s="1567"/>
      <c r="C263" s="1576"/>
      <c r="D263" s="710" t="s">
        <v>490</v>
      </c>
      <c r="E263" s="1301"/>
      <c r="F263" s="1304"/>
      <c r="G263" s="850">
        <f t="shared" si="131"/>
        <v>0</v>
      </c>
      <c r="H263" s="402">
        <f t="shared" si="134"/>
        <v>0</v>
      </c>
      <c r="I263" s="319"/>
      <c r="J263" s="319"/>
      <c r="K263" s="319"/>
      <c r="L263" s="338"/>
      <c r="M263" s="750">
        <f t="shared" si="132"/>
        <v>0</v>
      </c>
      <c r="N263" s="1030"/>
      <c r="O263" s="1030"/>
      <c r="P263" s="1030"/>
      <c r="Q263" s="1030"/>
      <c r="R263" s="1034"/>
      <c r="S263" s="1025"/>
      <c r="T263" s="1025"/>
      <c r="U263" s="1025"/>
      <c r="V263" s="1044"/>
      <c r="W263" s="1044"/>
      <c r="X263" s="1026"/>
      <c r="Y263" s="1047"/>
      <c r="Z263" s="1026"/>
      <c r="AA263" s="1027"/>
      <c r="AB263" s="1028"/>
      <c r="AC263" s="1028"/>
      <c r="AD263" s="1028"/>
      <c r="AE263" s="1028"/>
      <c r="AF263" s="1029"/>
      <c r="AG263" s="1019"/>
      <c r="AH263" s="1048"/>
      <c r="AI263" s="337"/>
      <c r="AJ263" s="390">
        <f>SUM(AN263:AP263)</f>
        <v>0</v>
      </c>
      <c r="AK263" s="327" t="s">
        <v>98</v>
      </c>
      <c r="AL263" s="328" t="s">
        <v>98</v>
      </c>
      <c r="AM263" s="329" t="s">
        <v>98</v>
      </c>
      <c r="AN263" s="330"/>
      <c r="AO263" s="328"/>
      <c r="AP263" s="329"/>
      <c r="AQ263" s="330" t="s">
        <v>97</v>
      </c>
      <c r="AR263" s="328" t="s">
        <v>97</v>
      </c>
      <c r="AS263" s="328" t="s">
        <v>97</v>
      </c>
      <c r="AT263" s="328" t="s">
        <v>97</v>
      </c>
      <c r="AU263" s="329" t="s">
        <v>97</v>
      </c>
      <c r="AV263" s="168">
        <f t="shared" si="133"/>
        <v>0</v>
      </c>
      <c r="AW263" s="167"/>
      <c r="AX263" s="167"/>
      <c r="AY263" s="167"/>
      <c r="AZ263" s="167"/>
      <c r="BA263" s="167"/>
      <c r="BB263" s="167"/>
      <c r="BC263" s="167"/>
      <c r="BD263" s="167"/>
      <c r="BE263" s="130"/>
    </row>
    <row r="264" spans="1:57" ht="32.25" thickBot="1" x14ac:dyDescent="0.3">
      <c r="A264" s="1343"/>
      <c r="B264" s="1567"/>
      <c r="C264" s="1576"/>
      <c r="D264" s="710" t="s">
        <v>486</v>
      </c>
      <c r="E264" s="1301"/>
      <c r="F264" s="1304"/>
      <c r="G264" s="850">
        <f t="shared" si="131"/>
        <v>0</v>
      </c>
      <c r="H264" s="402">
        <f t="shared" si="134"/>
        <v>0</v>
      </c>
      <c r="I264" s="319"/>
      <c r="J264" s="319"/>
      <c r="K264" s="319"/>
      <c r="L264" s="338"/>
      <c r="M264" s="750">
        <f t="shared" si="132"/>
        <v>0</v>
      </c>
      <c r="N264" s="1030"/>
      <c r="O264" s="1030"/>
      <c r="P264" s="1030"/>
      <c r="Q264" s="1030"/>
      <c r="R264" s="1034"/>
      <c r="S264" s="1025"/>
      <c r="T264" s="1025"/>
      <c r="U264" s="1025"/>
      <c r="V264" s="1044"/>
      <c r="W264" s="1044"/>
      <c r="X264" s="1026"/>
      <c r="Y264" s="1047"/>
      <c r="Z264" s="1026"/>
      <c r="AA264" s="1027"/>
      <c r="AB264" s="1028"/>
      <c r="AC264" s="1028"/>
      <c r="AD264" s="1028"/>
      <c r="AE264" s="1028"/>
      <c r="AF264" s="1029"/>
      <c r="AG264" s="1019"/>
      <c r="AH264" s="1048"/>
      <c r="AI264" s="337"/>
      <c r="AJ264" s="390">
        <f>SUM(AK264:AM264)</f>
        <v>0</v>
      </c>
      <c r="AK264" s="327"/>
      <c r="AL264" s="328"/>
      <c r="AM264" s="329"/>
      <c r="AN264" s="330" t="s">
        <v>97</v>
      </c>
      <c r="AO264" s="328" t="s">
        <v>97</v>
      </c>
      <c r="AP264" s="329" t="s">
        <v>97</v>
      </c>
      <c r="AQ264" s="330" t="s">
        <v>97</v>
      </c>
      <c r="AR264" s="328" t="s">
        <v>97</v>
      </c>
      <c r="AS264" s="328" t="s">
        <v>97</v>
      </c>
      <c r="AT264" s="328" t="s">
        <v>97</v>
      </c>
      <c r="AU264" s="329" t="s">
        <v>97</v>
      </c>
      <c r="AV264" s="168">
        <f t="shared" si="133"/>
        <v>0</v>
      </c>
      <c r="AW264" s="167"/>
      <c r="AX264" s="167"/>
      <c r="AY264" s="167"/>
      <c r="AZ264" s="167"/>
      <c r="BA264" s="167"/>
      <c r="BB264" s="167"/>
      <c r="BC264" s="167"/>
      <c r="BD264" s="167"/>
      <c r="BE264" s="130"/>
    </row>
    <row r="265" spans="1:57" ht="32.25" thickBot="1" x14ac:dyDescent="0.3">
      <c r="A265" s="1343"/>
      <c r="B265" s="1567"/>
      <c r="C265" s="1576"/>
      <c r="D265" s="710" t="s">
        <v>15</v>
      </c>
      <c r="E265" s="1301"/>
      <c r="F265" s="1304"/>
      <c r="G265" s="850">
        <f t="shared" si="131"/>
        <v>1</v>
      </c>
      <c r="H265" s="402">
        <f t="shared" si="134"/>
        <v>0</v>
      </c>
      <c r="I265" s="319"/>
      <c r="J265" s="319"/>
      <c r="K265" s="319"/>
      <c r="L265" s="338"/>
      <c r="M265" s="750">
        <f t="shared" si="132"/>
        <v>1</v>
      </c>
      <c r="N265" s="1030"/>
      <c r="O265" s="1030"/>
      <c r="P265" s="1030"/>
      <c r="Q265" s="1030"/>
      <c r="R265" s="1034">
        <v>1</v>
      </c>
      <c r="S265" s="1025">
        <v>1</v>
      </c>
      <c r="T265" s="1025"/>
      <c r="U265" s="1025"/>
      <c r="V265" s="1044"/>
      <c r="W265" s="1044"/>
      <c r="X265" s="1026"/>
      <c r="Y265" s="1047"/>
      <c r="Z265" s="1026">
        <v>1</v>
      </c>
      <c r="AA265" s="1027"/>
      <c r="AB265" s="1028"/>
      <c r="AC265" s="1028"/>
      <c r="AD265" s="1028"/>
      <c r="AE265" s="1028"/>
      <c r="AF265" s="1029"/>
      <c r="AG265" s="1019"/>
      <c r="AH265" s="1048"/>
      <c r="AI265" s="337"/>
      <c r="AJ265" s="390">
        <f>SUM(AQ265:AU265)</f>
        <v>1</v>
      </c>
      <c r="AK265" s="327" t="s">
        <v>98</v>
      </c>
      <c r="AL265" s="328" t="s">
        <v>98</v>
      </c>
      <c r="AM265" s="329" t="s">
        <v>98</v>
      </c>
      <c r="AN265" s="330" t="s">
        <v>97</v>
      </c>
      <c r="AO265" s="328" t="s">
        <v>97</v>
      </c>
      <c r="AP265" s="329" t="s">
        <v>97</v>
      </c>
      <c r="AQ265" s="330">
        <v>1</v>
      </c>
      <c r="AR265" s="328"/>
      <c r="AS265" s="328"/>
      <c r="AT265" s="328"/>
      <c r="AU265" s="329"/>
      <c r="AV265" s="168">
        <f t="shared" si="133"/>
        <v>0</v>
      </c>
      <c r="AW265" s="167"/>
      <c r="AX265" s="167"/>
      <c r="AY265" s="167"/>
      <c r="AZ265" s="167"/>
      <c r="BA265" s="167"/>
      <c r="BB265" s="167"/>
      <c r="BC265" s="167"/>
      <c r="BD265" s="167"/>
      <c r="BE265" s="130"/>
    </row>
    <row r="266" spans="1:57" ht="32.25" thickBot="1" x14ac:dyDescent="0.3">
      <c r="A266" s="1343"/>
      <c r="B266" s="1577"/>
      <c r="C266" s="1578"/>
      <c r="D266" s="1657" t="s">
        <v>491</v>
      </c>
      <c r="E266" s="1302"/>
      <c r="F266" s="1305"/>
      <c r="G266" s="851">
        <f t="shared" si="131"/>
        <v>0</v>
      </c>
      <c r="H266" s="160">
        <f t="shared" ref="H266" si="135">SUM(I266:L266)</f>
        <v>0</v>
      </c>
      <c r="I266" s="92"/>
      <c r="J266" s="92"/>
      <c r="K266" s="92"/>
      <c r="L266" s="101"/>
      <c r="M266" s="210">
        <f t="shared" si="132"/>
        <v>0</v>
      </c>
      <c r="N266" s="1039"/>
      <c r="O266" s="1039"/>
      <c r="P266" s="1039"/>
      <c r="Q266" s="1039"/>
      <c r="R266" s="1040"/>
      <c r="S266" s="1041"/>
      <c r="T266" s="1041"/>
      <c r="U266" s="1041"/>
      <c r="V266" s="1030"/>
      <c r="W266" s="1030"/>
      <c r="X266" s="1034"/>
      <c r="Y266" s="1032"/>
      <c r="Z266" s="1034"/>
      <c r="AA266" s="1019"/>
      <c r="AB266" s="837"/>
      <c r="AC266" s="837"/>
      <c r="AD266" s="837"/>
      <c r="AE266" s="837"/>
      <c r="AF266" s="838"/>
      <c r="AG266" s="1049"/>
      <c r="AH266" s="1050"/>
      <c r="AI266" s="831"/>
      <c r="AJ266" s="393">
        <f>SUM(AQ266:AU266)</f>
        <v>0</v>
      </c>
      <c r="AK266" s="345" t="s">
        <v>97</v>
      </c>
      <c r="AL266" s="97" t="s">
        <v>97</v>
      </c>
      <c r="AM266" s="98" t="s">
        <v>97</v>
      </c>
      <c r="AN266" s="99" t="s">
        <v>97</v>
      </c>
      <c r="AO266" s="97" t="s">
        <v>98</v>
      </c>
      <c r="AP266" s="98" t="s">
        <v>98</v>
      </c>
      <c r="AQ266" s="100"/>
      <c r="AR266" s="92"/>
      <c r="AS266" s="92"/>
      <c r="AT266" s="92"/>
      <c r="AU266" s="93"/>
      <c r="AV266" s="168">
        <f t="shared" si="133"/>
        <v>0</v>
      </c>
      <c r="AW266" s="404"/>
      <c r="AX266" s="404"/>
      <c r="AY266" s="404"/>
      <c r="AZ266" s="404"/>
      <c r="BA266" s="404"/>
      <c r="BB266" s="404"/>
      <c r="BC266" s="404"/>
      <c r="BD266" s="404"/>
      <c r="BE266" s="405"/>
    </row>
    <row r="267" spans="1:57" ht="31.5" x14ac:dyDescent="0.25">
      <c r="A267" s="1345" t="s">
        <v>600</v>
      </c>
      <c r="B267" s="1565" t="s">
        <v>529</v>
      </c>
      <c r="C267" s="1575" t="s">
        <v>480</v>
      </c>
      <c r="D267" s="709" t="s">
        <v>485</v>
      </c>
      <c r="E267" s="1300">
        <v>548</v>
      </c>
      <c r="F267" s="1303">
        <f>E267-SUM(M267:M271)</f>
        <v>-238</v>
      </c>
      <c r="G267" s="852">
        <f t="shared" si="131"/>
        <v>110</v>
      </c>
      <c r="H267" s="147">
        <f>SUM(I267:L267)</f>
        <v>3</v>
      </c>
      <c r="I267" s="72"/>
      <c r="J267" s="72">
        <v>3</v>
      </c>
      <c r="K267" s="72"/>
      <c r="L267" s="75"/>
      <c r="M267" s="199">
        <f>IF(AND(SUM(N267:R267)=SUM(Y267:Z267),SUM(S267:X267)=SUM(Y267:Z267)),SUM(N267:R267),"ПЕРЕВІРТЕ ПРАВИЛЬНІСТЬ ДАНИХ")</f>
        <v>110</v>
      </c>
      <c r="N267" s="1020"/>
      <c r="O267" s="1020"/>
      <c r="P267" s="1020"/>
      <c r="Q267" s="1020"/>
      <c r="R267" s="1021">
        <v>110</v>
      </c>
      <c r="S267" s="1022">
        <v>12</v>
      </c>
      <c r="T267" s="1020"/>
      <c r="U267" s="1020"/>
      <c r="V267" s="1023">
        <v>88</v>
      </c>
      <c r="W267" s="1020">
        <v>10</v>
      </c>
      <c r="X267" s="1024"/>
      <c r="Y267" s="1025">
        <v>92</v>
      </c>
      <c r="Z267" s="1026">
        <v>18</v>
      </c>
      <c r="AA267" s="1027"/>
      <c r="AB267" s="1028">
        <v>20</v>
      </c>
      <c r="AC267" s="1028">
        <v>20</v>
      </c>
      <c r="AD267" s="1028">
        <v>5</v>
      </c>
      <c r="AE267" s="1028">
        <v>30</v>
      </c>
      <c r="AF267" s="1029">
        <v>1</v>
      </c>
      <c r="AG267" s="1027">
        <v>43.6</v>
      </c>
      <c r="AH267" s="1029">
        <v>24.7</v>
      </c>
      <c r="AI267" s="74">
        <v>11.1</v>
      </c>
      <c r="AJ267" s="151">
        <f>SUM(AN267:AP267)</f>
        <v>98</v>
      </c>
      <c r="AK267" s="76" t="s">
        <v>97</v>
      </c>
      <c r="AL267" s="77" t="s">
        <v>97</v>
      </c>
      <c r="AM267" s="78" t="s">
        <v>97</v>
      </c>
      <c r="AN267" s="74">
        <v>19</v>
      </c>
      <c r="AO267" s="72">
        <v>79</v>
      </c>
      <c r="AP267" s="73"/>
      <c r="AQ267" s="79" t="s">
        <v>97</v>
      </c>
      <c r="AR267" s="77" t="s">
        <v>97</v>
      </c>
      <c r="AS267" s="77" t="s">
        <v>97</v>
      </c>
      <c r="AT267" s="77" t="s">
        <v>97</v>
      </c>
      <c r="AU267" s="80" t="s">
        <v>97</v>
      </c>
      <c r="AV267" s="152">
        <f>SUM(AW267:BE267)</f>
        <v>0</v>
      </c>
      <c r="AW267" s="120"/>
      <c r="AX267" s="120"/>
      <c r="AY267" s="120"/>
      <c r="AZ267" s="120"/>
      <c r="BA267" s="120"/>
      <c r="BB267" s="120"/>
      <c r="BC267" s="120"/>
      <c r="BD267" s="120"/>
      <c r="BE267" s="121"/>
    </row>
    <row r="268" spans="1:57" ht="47.25" x14ac:dyDescent="0.25">
      <c r="A268" s="1346"/>
      <c r="B268" s="1567"/>
      <c r="C268" s="1576"/>
      <c r="D268" s="710" t="s">
        <v>490</v>
      </c>
      <c r="E268" s="1301"/>
      <c r="F268" s="1304"/>
      <c r="G268" s="850">
        <f t="shared" si="131"/>
        <v>0</v>
      </c>
      <c r="H268" s="402">
        <f>SUM(I268:L268)</f>
        <v>0</v>
      </c>
      <c r="I268" s="319"/>
      <c r="J268" s="319"/>
      <c r="K268" s="319"/>
      <c r="L268" s="338"/>
      <c r="M268" s="750">
        <f t="shared" ref="M268:M276" si="136">IF(AND(SUM(N268:R268)=SUM(Y268:Z268),SUM(S268:X268)=SUM(Y268:Z268)),SUM(N268:R268),"ПЕРЕВІРТЕ ПРАВИЛЬНІСТЬ ДАНИХ")</f>
        <v>0</v>
      </c>
      <c r="N268" s="1030"/>
      <c r="O268" s="1030"/>
      <c r="P268" s="1030"/>
      <c r="Q268" s="1030"/>
      <c r="R268" s="1031"/>
      <c r="S268" s="1032"/>
      <c r="T268" s="1033"/>
      <c r="U268" s="1033"/>
      <c r="V268" s="1030"/>
      <c r="W268" s="1030"/>
      <c r="X268" s="1034"/>
      <c r="Y268" s="1025"/>
      <c r="Z268" s="1026"/>
      <c r="AA268" s="1027"/>
      <c r="AB268" s="1028"/>
      <c r="AC268" s="1028"/>
      <c r="AD268" s="1028"/>
      <c r="AE268" s="1028"/>
      <c r="AF268" s="1029"/>
      <c r="AG268" s="1019"/>
      <c r="AH268" s="838"/>
      <c r="AI268" s="325"/>
      <c r="AJ268" s="390">
        <f>SUM(AN268:AP268)</f>
        <v>0</v>
      </c>
      <c r="AK268" s="327" t="s">
        <v>98</v>
      </c>
      <c r="AL268" s="328" t="s">
        <v>98</v>
      </c>
      <c r="AM268" s="329" t="s">
        <v>98</v>
      </c>
      <c r="AN268" s="330"/>
      <c r="AO268" s="328"/>
      <c r="AP268" s="329"/>
      <c r="AQ268" s="330" t="s">
        <v>97</v>
      </c>
      <c r="AR268" s="328" t="s">
        <v>97</v>
      </c>
      <c r="AS268" s="328" t="s">
        <v>97</v>
      </c>
      <c r="AT268" s="328" t="s">
        <v>97</v>
      </c>
      <c r="AU268" s="331" t="s">
        <v>97</v>
      </c>
      <c r="AV268" s="391">
        <f t="shared" ref="AV268:AV271" si="137">SUM(AW268:BE268)</f>
        <v>0</v>
      </c>
      <c r="AW268" s="404"/>
      <c r="AX268" s="404"/>
      <c r="AY268" s="404"/>
      <c r="AZ268" s="404"/>
      <c r="BA268" s="404"/>
      <c r="BB268" s="404"/>
      <c r="BC268" s="404"/>
      <c r="BD268" s="404"/>
      <c r="BE268" s="405"/>
    </row>
    <row r="269" spans="1:57" ht="31.5" x14ac:dyDescent="0.25">
      <c r="A269" s="1346"/>
      <c r="B269" s="1567"/>
      <c r="C269" s="1576"/>
      <c r="D269" s="710" t="s">
        <v>486</v>
      </c>
      <c r="E269" s="1301"/>
      <c r="F269" s="1304"/>
      <c r="G269" s="850">
        <f t="shared" si="131"/>
        <v>10</v>
      </c>
      <c r="H269" s="402">
        <f t="shared" ref="H269:H271" si="138">SUM(I269:L269)</f>
        <v>0</v>
      </c>
      <c r="I269" s="319"/>
      <c r="J269" s="319"/>
      <c r="K269" s="319"/>
      <c r="L269" s="338"/>
      <c r="M269" s="750">
        <f t="shared" si="136"/>
        <v>10</v>
      </c>
      <c r="N269" s="1030"/>
      <c r="O269" s="1030">
        <v>10</v>
      </c>
      <c r="P269" s="1035"/>
      <c r="Q269" s="392"/>
      <c r="R269" s="1031"/>
      <c r="S269" s="1032"/>
      <c r="T269" s="1030"/>
      <c r="U269" s="1030">
        <v>10</v>
      </c>
      <c r="V269" s="1030"/>
      <c r="W269" s="1030"/>
      <c r="X269" s="1034"/>
      <c r="Y269" s="1025">
        <v>9</v>
      </c>
      <c r="Z269" s="1026">
        <v>1</v>
      </c>
      <c r="AA269" s="1027"/>
      <c r="AB269" s="1028">
        <v>4</v>
      </c>
      <c r="AC269" s="1028">
        <v>4</v>
      </c>
      <c r="AD269" s="1028"/>
      <c r="AE269" s="1028">
        <v>4</v>
      </c>
      <c r="AF269" s="1029"/>
      <c r="AG269" s="1019">
        <v>40.200000000000003</v>
      </c>
      <c r="AH269" s="838">
        <v>22.3</v>
      </c>
      <c r="AI269" s="325">
        <v>89.6</v>
      </c>
      <c r="AJ269" s="390">
        <f>SUM(AK269:AM269)</f>
        <v>10</v>
      </c>
      <c r="AK269" s="327">
        <v>2</v>
      </c>
      <c r="AL269" s="328">
        <v>8</v>
      </c>
      <c r="AM269" s="329"/>
      <c r="AN269" s="330" t="s">
        <v>97</v>
      </c>
      <c r="AO269" s="328" t="s">
        <v>97</v>
      </c>
      <c r="AP269" s="329" t="s">
        <v>97</v>
      </c>
      <c r="AQ269" s="330" t="s">
        <v>97</v>
      </c>
      <c r="AR269" s="328" t="s">
        <v>97</v>
      </c>
      <c r="AS269" s="328" t="s">
        <v>97</v>
      </c>
      <c r="AT269" s="328" t="s">
        <v>97</v>
      </c>
      <c r="AU269" s="331" t="s">
        <v>97</v>
      </c>
      <c r="AV269" s="391">
        <f t="shared" si="137"/>
        <v>0</v>
      </c>
      <c r="AW269" s="404"/>
      <c r="AX269" s="404"/>
      <c r="AY269" s="404"/>
      <c r="AZ269" s="404"/>
      <c r="BA269" s="404"/>
      <c r="BB269" s="404"/>
      <c r="BC269" s="404"/>
      <c r="BD269" s="404"/>
      <c r="BE269" s="405"/>
    </row>
    <row r="270" spans="1:57" ht="31.5" x14ac:dyDescent="0.25">
      <c r="A270" s="1346"/>
      <c r="B270" s="1567"/>
      <c r="C270" s="1576"/>
      <c r="D270" s="710" t="s">
        <v>15</v>
      </c>
      <c r="E270" s="1301"/>
      <c r="F270" s="1304"/>
      <c r="G270" s="850">
        <f t="shared" si="131"/>
        <v>683</v>
      </c>
      <c r="H270" s="402">
        <f t="shared" si="138"/>
        <v>15</v>
      </c>
      <c r="I270" s="319">
        <v>13</v>
      </c>
      <c r="J270" s="319"/>
      <c r="K270" s="319">
        <v>1</v>
      </c>
      <c r="L270" s="338">
        <v>1</v>
      </c>
      <c r="M270" s="750">
        <f t="shared" si="136"/>
        <v>666</v>
      </c>
      <c r="N270" s="1030"/>
      <c r="O270" s="1030"/>
      <c r="P270" s="1030"/>
      <c r="Q270" s="1030"/>
      <c r="R270" s="1031">
        <v>666</v>
      </c>
      <c r="S270" s="1032">
        <v>69</v>
      </c>
      <c r="T270" s="1030"/>
      <c r="U270" s="1030"/>
      <c r="V270" s="1030">
        <v>510</v>
      </c>
      <c r="W270" s="1030">
        <v>87</v>
      </c>
      <c r="X270" s="1034"/>
      <c r="Y270" s="1025">
        <v>562</v>
      </c>
      <c r="Z270" s="1026">
        <v>104</v>
      </c>
      <c r="AA270" s="1027"/>
      <c r="AB270" s="1028">
        <v>110</v>
      </c>
      <c r="AC270" s="1028">
        <v>109</v>
      </c>
      <c r="AD270" s="1028">
        <v>45</v>
      </c>
      <c r="AE270" s="1028">
        <v>113</v>
      </c>
      <c r="AF270" s="1029">
        <v>10</v>
      </c>
      <c r="AG270" s="1019">
        <v>42.3</v>
      </c>
      <c r="AH270" s="838">
        <v>24.7</v>
      </c>
      <c r="AI270" s="325">
        <v>101.8</v>
      </c>
      <c r="AJ270" s="390">
        <f>SUM(AQ270:AU270)</f>
        <v>597</v>
      </c>
      <c r="AK270" s="327" t="s">
        <v>98</v>
      </c>
      <c r="AL270" s="328" t="s">
        <v>98</v>
      </c>
      <c r="AM270" s="329" t="s">
        <v>98</v>
      </c>
      <c r="AN270" s="330" t="s">
        <v>97</v>
      </c>
      <c r="AO270" s="328" t="s">
        <v>97</v>
      </c>
      <c r="AP270" s="329" t="s">
        <v>97</v>
      </c>
      <c r="AQ270" s="330">
        <v>29</v>
      </c>
      <c r="AR270" s="328">
        <v>51</v>
      </c>
      <c r="AS270" s="328">
        <v>495</v>
      </c>
      <c r="AT270" s="328">
        <v>7</v>
      </c>
      <c r="AU270" s="331">
        <v>15</v>
      </c>
      <c r="AV270" s="391">
        <f>SUM(AW270:BE270)</f>
        <v>17</v>
      </c>
      <c r="AW270" s="404"/>
      <c r="AX270" s="404">
        <v>1</v>
      </c>
      <c r="AY270" s="404">
        <v>1</v>
      </c>
      <c r="AZ270" s="404">
        <v>2</v>
      </c>
      <c r="BA270" s="404">
        <v>4</v>
      </c>
      <c r="BB270" s="404"/>
      <c r="BC270" s="404">
        <v>5</v>
      </c>
      <c r="BD270" s="404">
        <v>3</v>
      </c>
      <c r="BE270" s="405">
        <v>1</v>
      </c>
    </row>
    <row r="271" spans="1:57" ht="32.25" thickBot="1" x14ac:dyDescent="0.3">
      <c r="A271" s="1346"/>
      <c r="B271" s="1577"/>
      <c r="C271" s="1578"/>
      <c r="D271" s="1657" t="s">
        <v>491</v>
      </c>
      <c r="E271" s="1302"/>
      <c r="F271" s="1305"/>
      <c r="G271" s="851">
        <f t="shared" si="131"/>
        <v>0</v>
      </c>
      <c r="H271" s="160">
        <f t="shared" si="138"/>
        <v>0</v>
      </c>
      <c r="I271" s="92"/>
      <c r="J271" s="92"/>
      <c r="K271" s="92"/>
      <c r="L271" s="101"/>
      <c r="M271" s="857">
        <f t="shared" si="136"/>
        <v>0</v>
      </c>
      <c r="N271" s="1036"/>
      <c r="O271" s="1036"/>
      <c r="P271" s="1036"/>
      <c r="Q271" s="1036"/>
      <c r="R271" s="1037"/>
      <c r="S271" s="1038"/>
      <c r="T271" s="1039"/>
      <c r="U271" s="1039"/>
      <c r="V271" s="1039"/>
      <c r="W271" s="1039"/>
      <c r="X271" s="1040"/>
      <c r="Y271" s="1041"/>
      <c r="Z271" s="1034"/>
      <c r="AA271" s="1019"/>
      <c r="AB271" s="837"/>
      <c r="AC271" s="837"/>
      <c r="AD271" s="837"/>
      <c r="AE271" s="837"/>
      <c r="AF271" s="838"/>
      <c r="AG271" s="1042"/>
      <c r="AH271" s="1043"/>
      <c r="AI271" s="100"/>
      <c r="AJ271" s="170">
        <f>SUM(AQ271:AU271)</f>
        <v>0</v>
      </c>
      <c r="AK271" s="345" t="s">
        <v>97</v>
      </c>
      <c r="AL271" s="97" t="s">
        <v>97</v>
      </c>
      <c r="AM271" s="98" t="s">
        <v>97</v>
      </c>
      <c r="AN271" s="99" t="s">
        <v>97</v>
      </c>
      <c r="AO271" s="97" t="s">
        <v>98</v>
      </c>
      <c r="AP271" s="98" t="s">
        <v>98</v>
      </c>
      <c r="AQ271" s="100"/>
      <c r="AR271" s="92"/>
      <c r="AS271" s="92"/>
      <c r="AT271" s="92"/>
      <c r="AU271" s="101"/>
      <c r="AV271" s="165">
        <f t="shared" si="137"/>
        <v>0</v>
      </c>
      <c r="AW271" s="128"/>
      <c r="AX271" s="128"/>
      <c r="AY271" s="128"/>
      <c r="AZ271" s="128"/>
      <c r="BA271" s="128"/>
      <c r="BB271" s="128"/>
      <c r="BC271" s="128"/>
      <c r="BD271" s="128"/>
      <c r="BE271" s="129"/>
    </row>
    <row r="272" spans="1:57" ht="31.9" customHeight="1" thickBot="1" x14ac:dyDescent="0.3">
      <c r="A272" s="1346"/>
      <c r="B272" s="1565" t="s">
        <v>253</v>
      </c>
      <c r="C272" s="1575">
        <v>2006707</v>
      </c>
      <c r="D272" s="709" t="s">
        <v>485</v>
      </c>
      <c r="E272" s="1300">
        <v>15</v>
      </c>
      <c r="F272" s="1303">
        <f>E272-SUM(M272:M276)</f>
        <v>4</v>
      </c>
      <c r="G272" s="852">
        <f t="shared" si="131"/>
        <v>0</v>
      </c>
      <c r="H272" s="147">
        <f t="shared" ref="H272:H276" si="139">SUM(I272:L272)</f>
        <v>0</v>
      </c>
      <c r="I272" s="72"/>
      <c r="J272" s="72"/>
      <c r="K272" s="72"/>
      <c r="L272" s="75"/>
      <c r="M272" s="199">
        <f t="shared" si="136"/>
        <v>0</v>
      </c>
      <c r="N272" s="1020"/>
      <c r="O272" s="1020"/>
      <c r="P272" s="1020"/>
      <c r="Q272" s="1020"/>
      <c r="R272" s="1024"/>
      <c r="S272" s="1051"/>
      <c r="T272" s="1051"/>
      <c r="U272" s="1051"/>
      <c r="V272" s="1020"/>
      <c r="W272" s="1020"/>
      <c r="X272" s="1024"/>
      <c r="Y272" s="1022"/>
      <c r="Z272" s="1024"/>
      <c r="AA272" s="1045"/>
      <c r="AB272" s="835"/>
      <c r="AC272" s="835"/>
      <c r="AD272" s="835"/>
      <c r="AE272" s="835"/>
      <c r="AF272" s="836"/>
      <c r="AG272" s="1045"/>
      <c r="AH272" s="1046"/>
      <c r="AI272" s="143"/>
      <c r="AJ272" s="151">
        <f>SUM(AN272:AP272)</f>
        <v>0</v>
      </c>
      <c r="AK272" s="76" t="s">
        <v>97</v>
      </c>
      <c r="AL272" s="77" t="s">
        <v>97</v>
      </c>
      <c r="AM272" s="78" t="s">
        <v>97</v>
      </c>
      <c r="AN272" s="74"/>
      <c r="AO272" s="72"/>
      <c r="AP272" s="73"/>
      <c r="AQ272" s="79" t="s">
        <v>97</v>
      </c>
      <c r="AR272" s="77" t="s">
        <v>97</v>
      </c>
      <c r="AS272" s="77" t="s">
        <v>97</v>
      </c>
      <c r="AT272" s="77" t="s">
        <v>97</v>
      </c>
      <c r="AU272" s="78" t="s">
        <v>97</v>
      </c>
      <c r="AV272" s="152">
        <f t="shared" ref="AV272:AV276" si="140">SUM(AW272:BE272)</f>
        <v>0</v>
      </c>
      <c r="AW272" s="120"/>
      <c r="AX272" s="120"/>
      <c r="AY272" s="120"/>
      <c r="AZ272" s="120"/>
      <c r="BA272" s="120"/>
      <c r="BB272" s="120"/>
      <c r="BC272" s="120"/>
      <c r="BD272" s="120"/>
      <c r="BE272" s="121"/>
    </row>
    <row r="273" spans="1:57" ht="48" thickBot="1" x14ac:dyDescent="0.3">
      <c r="A273" s="1346"/>
      <c r="B273" s="1567"/>
      <c r="C273" s="1576"/>
      <c r="D273" s="710" t="s">
        <v>490</v>
      </c>
      <c r="E273" s="1301"/>
      <c r="F273" s="1304"/>
      <c r="G273" s="850">
        <f t="shared" si="131"/>
        <v>0</v>
      </c>
      <c r="H273" s="402">
        <f t="shared" si="139"/>
        <v>0</v>
      </c>
      <c r="I273" s="319"/>
      <c r="J273" s="319"/>
      <c r="K273" s="319"/>
      <c r="L273" s="338"/>
      <c r="M273" s="750">
        <f t="shared" si="136"/>
        <v>0</v>
      </c>
      <c r="N273" s="1030"/>
      <c r="O273" s="1030"/>
      <c r="P273" s="1030"/>
      <c r="Q273" s="1030"/>
      <c r="R273" s="1034"/>
      <c r="S273" s="1025"/>
      <c r="T273" s="1025"/>
      <c r="U273" s="1025"/>
      <c r="V273" s="1044"/>
      <c r="W273" s="1044"/>
      <c r="X273" s="1026"/>
      <c r="Y273" s="1047"/>
      <c r="Z273" s="1026"/>
      <c r="AA273" s="1027"/>
      <c r="AB273" s="1028"/>
      <c r="AC273" s="1028"/>
      <c r="AD273" s="1028"/>
      <c r="AE273" s="1028"/>
      <c r="AF273" s="1029"/>
      <c r="AG273" s="1019"/>
      <c r="AH273" s="1048"/>
      <c r="AI273" s="337"/>
      <c r="AJ273" s="390">
        <f>SUM(AN273:AP273)</f>
        <v>0</v>
      </c>
      <c r="AK273" s="327" t="s">
        <v>98</v>
      </c>
      <c r="AL273" s="328" t="s">
        <v>98</v>
      </c>
      <c r="AM273" s="329" t="s">
        <v>98</v>
      </c>
      <c r="AN273" s="330"/>
      <c r="AO273" s="328"/>
      <c r="AP273" s="329"/>
      <c r="AQ273" s="330" t="s">
        <v>97</v>
      </c>
      <c r="AR273" s="328" t="s">
        <v>97</v>
      </c>
      <c r="AS273" s="328" t="s">
        <v>97</v>
      </c>
      <c r="AT273" s="328" t="s">
        <v>97</v>
      </c>
      <c r="AU273" s="329" t="s">
        <v>97</v>
      </c>
      <c r="AV273" s="152">
        <f t="shared" si="140"/>
        <v>0</v>
      </c>
      <c r="AW273" s="167"/>
      <c r="AX273" s="167"/>
      <c r="AY273" s="167"/>
      <c r="AZ273" s="167"/>
      <c r="BA273" s="167"/>
      <c r="BB273" s="167"/>
      <c r="BC273" s="167"/>
      <c r="BD273" s="167"/>
      <c r="BE273" s="130"/>
    </row>
    <row r="274" spans="1:57" ht="32.25" thickBot="1" x14ac:dyDescent="0.3">
      <c r="A274" s="1346"/>
      <c r="B274" s="1567"/>
      <c r="C274" s="1576"/>
      <c r="D274" s="710" t="s">
        <v>486</v>
      </c>
      <c r="E274" s="1301"/>
      <c r="F274" s="1304"/>
      <c r="G274" s="850">
        <f t="shared" si="131"/>
        <v>0</v>
      </c>
      <c r="H274" s="402">
        <f t="shared" si="139"/>
        <v>0</v>
      </c>
      <c r="I274" s="319"/>
      <c r="J274" s="319"/>
      <c r="K274" s="319"/>
      <c r="L274" s="338"/>
      <c r="M274" s="750">
        <f t="shared" si="136"/>
        <v>0</v>
      </c>
      <c r="N274" s="1030"/>
      <c r="O274" s="1030"/>
      <c r="P274" s="1030"/>
      <c r="Q274" s="1030"/>
      <c r="R274" s="1034"/>
      <c r="S274" s="1025"/>
      <c r="T274" s="1025"/>
      <c r="U274" s="1025"/>
      <c r="V274" s="1044"/>
      <c r="W274" s="1044"/>
      <c r="X274" s="1026"/>
      <c r="Y274" s="1047"/>
      <c r="Z274" s="1026"/>
      <c r="AA274" s="1027"/>
      <c r="AB274" s="1028"/>
      <c r="AC274" s="1028"/>
      <c r="AD274" s="1028"/>
      <c r="AE274" s="1028"/>
      <c r="AF274" s="1029"/>
      <c r="AG274" s="1019"/>
      <c r="AH274" s="1048"/>
      <c r="AI274" s="337"/>
      <c r="AJ274" s="390">
        <f>SUM(AK274:AM274)</f>
        <v>0</v>
      </c>
      <c r="AK274" s="327"/>
      <c r="AL274" s="328"/>
      <c r="AM274" s="329"/>
      <c r="AN274" s="330" t="s">
        <v>97</v>
      </c>
      <c r="AO274" s="328" t="s">
        <v>97</v>
      </c>
      <c r="AP274" s="329" t="s">
        <v>97</v>
      </c>
      <c r="AQ274" s="330" t="s">
        <v>97</v>
      </c>
      <c r="AR274" s="328" t="s">
        <v>97</v>
      </c>
      <c r="AS274" s="328" t="s">
        <v>97</v>
      </c>
      <c r="AT274" s="328" t="s">
        <v>97</v>
      </c>
      <c r="AU274" s="329" t="s">
        <v>97</v>
      </c>
      <c r="AV274" s="152">
        <f t="shared" si="140"/>
        <v>0</v>
      </c>
      <c r="AW274" s="167"/>
      <c r="AX274" s="167"/>
      <c r="AY274" s="167"/>
      <c r="AZ274" s="167"/>
      <c r="BA274" s="167"/>
      <c r="BB274" s="167"/>
      <c r="BC274" s="167"/>
      <c r="BD274" s="167"/>
      <c r="BE274" s="130"/>
    </row>
    <row r="275" spans="1:57" ht="32.25" thickBot="1" x14ac:dyDescent="0.3">
      <c r="A275" s="1346"/>
      <c r="B275" s="1567"/>
      <c r="C275" s="1576"/>
      <c r="D275" s="710" t="s">
        <v>15</v>
      </c>
      <c r="E275" s="1301"/>
      <c r="F275" s="1304"/>
      <c r="G275" s="850">
        <f t="shared" si="131"/>
        <v>12</v>
      </c>
      <c r="H275" s="402">
        <f t="shared" si="139"/>
        <v>3</v>
      </c>
      <c r="I275" s="319"/>
      <c r="J275" s="319"/>
      <c r="K275" s="319">
        <v>3</v>
      </c>
      <c r="L275" s="338"/>
      <c r="M275" s="750">
        <f t="shared" si="136"/>
        <v>11</v>
      </c>
      <c r="N275" s="1030"/>
      <c r="O275" s="1030"/>
      <c r="P275" s="1030"/>
      <c r="Q275" s="1030"/>
      <c r="R275" s="1034">
        <v>11</v>
      </c>
      <c r="S275" s="1025"/>
      <c r="T275" s="1025"/>
      <c r="U275" s="1025"/>
      <c r="V275" s="1044"/>
      <c r="W275" s="1044">
        <v>11</v>
      </c>
      <c r="X275" s="1026"/>
      <c r="Y275" s="1047">
        <v>7</v>
      </c>
      <c r="Z275" s="1026">
        <v>4</v>
      </c>
      <c r="AA275" s="1027"/>
      <c r="AB275" s="1028">
        <v>4</v>
      </c>
      <c r="AC275" s="1028">
        <v>4</v>
      </c>
      <c r="AD275" s="1028"/>
      <c r="AE275" s="1028">
        <v>4</v>
      </c>
      <c r="AF275" s="1029">
        <v>11</v>
      </c>
      <c r="AG275" s="1019">
        <v>45.8</v>
      </c>
      <c r="AH275" s="1048">
        <v>25.1</v>
      </c>
      <c r="AI275" s="337">
        <v>100</v>
      </c>
      <c r="AJ275" s="390">
        <f>SUM(AQ275:AU275)</f>
        <v>11</v>
      </c>
      <c r="AK275" s="327" t="s">
        <v>98</v>
      </c>
      <c r="AL275" s="328" t="s">
        <v>98</v>
      </c>
      <c r="AM275" s="329" t="s">
        <v>98</v>
      </c>
      <c r="AN275" s="330" t="s">
        <v>97</v>
      </c>
      <c r="AO275" s="328" t="s">
        <v>97</v>
      </c>
      <c r="AP275" s="329" t="s">
        <v>97</v>
      </c>
      <c r="AQ275" s="330"/>
      <c r="AR275" s="328">
        <v>3</v>
      </c>
      <c r="AS275" s="328">
        <v>8</v>
      </c>
      <c r="AT275" s="328"/>
      <c r="AU275" s="329"/>
      <c r="AV275" s="152">
        <f t="shared" si="140"/>
        <v>1</v>
      </c>
      <c r="AW275" s="167"/>
      <c r="AX275" s="167"/>
      <c r="AY275" s="167"/>
      <c r="AZ275" s="167"/>
      <c r="BA275" s="167"/>
      <c r="BB275" s="167"/>
      <c r="BC275" s="167"/>
      <c r="BD275" s="167">
        <v>1</v>
      </c>
      <c r="BE275" s="130"/>
    </row>
    <row r="276" spans="1:57" ht="32.25" thickBot="1" x14ac:dyDescent="0.3">
      <c r="A276" s="1346"/>
      <c r="B276" s="1588"/>
      <c r="C276" s="1587"/>
      <c r="D276" s="711" t="s">
        <v>491</v>
      </c>
      <c r="E276" s="1302"/>
      <c r="F276" s="1305"/>
      <c r="G276" s="851">
        <f t="shared" si="131"/>
        <v>0</v>
      </c>
      <c r="H276" s="160">
        <f t="shared" si="139"/>
        <v>0</v>
      </c>
      <c r="I276" s="92"/>
      <c r="J276" s="92"/>
      <c r="K276" s="92"/>
      <c r="L276" s="101"/>
      <c r="M276" s="210">
        <f t="shared" si="136"/>
        <v>0</v>
      </c>
      <c r="N276" s="1039"/>
      <c r="O276" s="1039"/>
      <c r="P276" s="1039"/>
      <c r="Q276" s="1039"/>
      <c r="R276" s="1040"/>
      <c r="S276" s="1052"/>
      <c r="T276" s="1052"/>
      <c r="U276" s="1052"/>
      <c r="V276" s="1039"/>
      <c r="W276" s="1039"/>
      <c r="X276" s="1040"/>
      <c r="Y276" s="1038"/>
      <c r="Z276" s="1040"/>
      <c r="AA276" s="1049"/>
      <c r="AB276" s="839"/>
      <c r="AC276" s="839"/>
      <c r="AD276" s="839"/>
      <c r="AE276" s="839"/>
      <c r="AF276" s="840"/>
      <c r="AG276" s="1049"/>
      <c r="AH276" s="1050"/>
      <c r="AI276" s="832"/>
      <c r="AJ276" s="170">
        <f>SUM(AQ276:AU276)</f>
        <v>0</v>
      </c>
      <c r="AK276" s="345" t="s">
        <v>97</v>
      </c>
      <c r="AL276" s="97" t="s">
        <v>97</v>
      </c>
      <c r="AM276" s="98" t="s">
        <v>97</v>
      </c>
      <c r="AN276" s="99" t="s">
        <v>97</v>
      </c>
      <c r="AO276" s="97" t="s">
        <v>98</v>
      </c>
      <c r="AP276" s="98" t="s">
        <v>98</v>
      </c>
      <c r="AQ276" s="100"/>
      <c r="AR276" s="92"/>
      <c r="AS276" s="92"/>
      <c r="AT276" s="92"/>
      <c r="AU276" s="93"/>
      <c r="AV276" s="171">
        <f t="shared" si="140"/>
        <v>0</v>
      </c>
      <c r="AW276" s="128"/>
      <c r="AX276" s="128"/>
      <c r="AY276" s="128"/>
      <c r="AZ276" s="128"/>
      <c r="BA276" s="128"/>
      <c r="BB276" s="128"/>
      <c r="BC276" s="128"/>
      <c r="BD276" s="128"/>
      <c r="BE276" s="129"/>
    </row>
    <row r="277" spans="1:57" ht="31.5" x14ac:dyDescent="0.25">
      <c r="A277" s="1391" t="s">
        <v>530</v>
      </c>
      <c r="B277" s="1581" t="s">
        <v>781</v>
      </c>
      <c r="C277" s="1575" t="s">
        <v>111</v>
      </c>
      <c r="D277" s="709" t="s">
        <v>485</v>
      </c>
      <c r="E277" s="1300">
        <v>325</v>
      </c>
      <c r="F277" s="1303">
        <f>E277-SUM(M277:M281)</f>
        <v>30</v>
      </c>
      <c r="G277" s="852">
        <f t="shared" si="131"/>
        <v>142</v>
      </c>
      <c r="H277" s="147">
        <f>SUM(I277:L277)</f>
        <v>7</v>
      </c>
      <c r="I277" s="72">
        <v>6</v>
      </c>
      <c r="J277" s="72">
        <v>1</v>
      </c>
      <c r="K277" s="72"/>
      <c r="L277" s="75"/>
      <c r="M277" s="199">
        <f t="shared" ref="M277:M331" si="141">IF(AND(SUM(N277:R277)=SUM(Y277:Z277),SUM(S277:X277)=SUM(Y277:Z277)),SUM(N277:R277),"ПЕРЕВІРТЕ ПРАВИЛЬНІСТЬ ДАНИХ")</f>
        <v>139</v>
      </c>
      <c r="N277" s="1020">
        <v>105</v>
      </c>
      <c r="O277" s="1020"/>
      <c r="P277" s="1020"/>
      <c r="Q277" s="1020"/>
      <c r="R277" s="1021">
        <v>34</v>
      </c>
      <c r="S277" s="1022">
        <v>6</v>
      </c>
      <c r="T277" s="1020">
        <v>5</v>
      </c>
      <c r="U277" s="1020"/>
      <c r="V277" s="1023">
        <v>123</v>
      </c>
      <c r="W277" s="1020">
        <v>5</v>
      </c>
      <c r="X277" s="1024"/>
      <c r="Y277" s="1025">
        <v>125</v>
      </c>
      <c r="Z277" s="1026">
        <v>14</v>
      </c>
      <c r="AA277" s="1027"/>
      <c r="AB277" s="1028">
        <v>15</v>
      </c>
      <c r="AC277" s="1028">
        <v>14</v>
      </c>
      <c r="AD277" s="1028">
        <v>9</v>
      </c>
      <c r="AE277" s="1028">
        <v>84</v>
      </c>
      <c r="AF277" s="1029">
        <v>9</v>
      </c>
      <c r="AG277" s="1027">
        <v>41.2</v>
      </c>
      <c r="AH277" s="1029">
        <v>18.2</v>
      </c>
      <c r="AI277" s="74">
        <v>9.6999999999999993</v>
      </c>
      <c r="AJ277" s="151">
        <f>SUM(AN277:AP277)</f>
        <v>139</v>
      </c>
      <c r="AK277" s="76" t="s">
        <v>97</v>
      </c>
      <c r="AL277" s="77" t="s">
        <v>97</v>
      </c>
      <c r="AM277" s="78" t="s">
        <v>97</v>
      </c>
      <c r="AN277" s="74">
        <v>38</v>
      </c>
      <c r="AO277" s="72">
        <v>99</v>
      </c>
      <c r="AP277" s="73">
        <v>2</v>
      </c>
      <c r="AQ277" s="79" t="s">
        <v>97</v>
      </c>
      <c r="AR277" s="77" t="s">
        <v>97</v>
      </c>
      <c r="AS277" s="77" t="s">
        <v>97</v>
      </c>
      <c r="AT277" s="77" t="s">
        <v>97</v>
      </c>
      <c r="AU277" s="80" t="s">
        <v>97</v>
      </c>
      <c r="AV277" s="152">
        <f t="shared" ref="AV277:AV331" si="142">SUM(AW277:BE277)</f>
        <v>3</v>
      </c>
      <c r="AW277" s="120"/>
      <c r="AX277" s="120"/>
      <c r="AY277" s="120">
        <v>1</v>
      </c>
      <c r="AZ277" s="120"/>
      <c r="BA277" s="120"/>
      <c r="BB277" s="120"/>
      <c r="BC277" s="120"/>
      <c r="BD277" s="120">
        <v>1</v>
      </c>
      <c r="BE277" s="121">
        <v>1</v>
      </c>
    </row>
    <row r="278" spans="1:57" ht="47.25" x14ac:dyDescent="0.25">
      <c r="A278" s="1392"/>
      <c r="B278" s="1583"/>
      <c r="C278" s="1576"/>
      <c r="D278" s="710" t="s">
        <v>490</v>
      </c>
      <c r="E278" s="1301"/>
      <c r="F278" s="1304"/>
      <c r="G278" s="850">
        <f t="shared" si="131"/>
        <v>0</v>
      </c>
      <c r="H278" s="402">
        <f t="shared" ref="H278:H331" si="143">SUM(I278:L278)</f>
        <v>0</v>
      </c>
      <c r="I278" s="319"/>
      <c r="J278" s="319"/>
      <c r="K278" s="319"/>
      <c r="L278" s="338"/>
      <c r="M278" s="750">
        <f t="shared" si="141"/>
        <v>0</v>
      </c>
      <c r="N278" s="1030"/>
      <c r="O278" s="1030"/>
      <c r="P278" s="1030"/>
      <c r="Q278" s="1030"/>
      <c r="R278" s="1031"/>
      <c r="S278" s="1032"/>
      <c r="T278" s="1033"/>
      <c r="U278" s="1033"/>
      <c r="V278" s="1030"/>
      <c r="W278" s="1030"/>
      <c r="X278" s="1034"/>
      <c r="Y278" s="1025"/>
      <c r="Z278" s="1026"/>
      <c r="AA278" s="1027"/>
      <c r="AB278" s="1028"/>
      <c r="AC278" s="1028"/>
      <c r="AD278" s="1028"/>
      <c r="AE278" s="1028"/>
      <c r="AF278" s="1029"/>
      <c r="AG278" s="1019"/>
      <c r="AH278" s="838"/>
      <c r="AI278" s="325"/>
      <c r="AJ278" s="390">
        <f>SUM(AN278:AP278)</f>
        <v>0</v>
      </c>
      <c r="AK278" s="327" t="s">
        <v>98</v>
      </c>
      <c r="AL278" s="328" t="s">
        <v>98</v>
      </c>
      <c r="AM278" s="329" t="s">
        <v>98</v>
      </c>
      <c r="AN278" s="330"/>
      <c r="AO278" s="328"/>
      <c r="AP278" s="329"/>
      <c r="AQ278" s="330" t="s">
        <v>97</v>
      </c>
      <c r="AR278" s="328" t="s">
        <v>97</v>
      </c>
      <c r="AS278" s="328" t="s">
        <v>97</v>
      </c>
      <c r="AT278" s="328" t="s">
        <v>97</v>
      </c>
      <c r="AU278" s="331" t="s">
        <v>97</v>
      </c>
      <c r="AV278" s="391">
        <f t="shared" si="142"/>
        <v>0</v>
      </c>
      <c r="AW278" s="404"/>
      <c r="AX278" s="404"/>
      <c r="AY278" s="404"/>
      <c r="AZ278" s="404"/>
      <c r="BA278" s="404"/>
      <c r="BB278" s="404"/>
      <c r="BC278" s="404"/>
      <c r="BD278" s="404"/>
      <c r="BE278" s="405"/>
    </row>
    <row r="279" spans="1:57" ht="31.5" x14ac:dyDescent="0.25">
      <c r="A279" s="1392"/>
      <c r="B279" s="1583"/>
      <c r="C279" s="1576"/>
      <c r="D279" s="710" t="s">
        <v>486</v>
      </c>
      <c r="E279" s="1301"/>
      <c r="F279" s="1304"/>
      <c r="G279" s="850">
        <f t="shared" si="131"/>
        <v>6</v>
      </c>
      <c r="H279" s="402">
        <f t="shared" si="143"/>
        <v>0</v>
      </c>
      <c r="I279" s="319"/>
      <c r="J279" s="319"/>
      <c r="K279" s="319"/>
      <c r="L279" s="338"/>
      <c r="M279" s="750">
        <f t="shared" si="141"/>
        <v>5</v>
      </c>
      <c r="N279" s="1030"/>
      <c r="O279" s="1030">
        <v>5</v>
      </c>
      <c r="P279" s="1035"/>
      <c r="Q279" s="392"/>
      <c r="R279" s="1031"/>
      <c r="S279" s="1032"/>
      <c r="T279" s="1030"/>
      <c r="U279" s="1030">
        <v>5</v>
      </c>
      <c r="V279" s="1030"/>
      <c r="W279" s="1030"/>
      <c r="X279" s="1034"/>
      <c r="Y279" s="1025">
        <v>5</v>
      </c>
      <c r="Z279" s="1026"/>
      <c r="AA279" s="1027"/>
      <c r="AB279" s="1028"/>
      <c r="AC279" s="1028"/>
      <c r="AD279" s="1028">
        <v>1</v>
      </c>
      <c r="AE279" s="1028">
        <v>2</v>
      </c>
      <c r="AF279" s="1029"/>
      <c r="AG279" s="1019">
        <v>44.8</v>
      </c>
      <c r="AH279" s="838">
        <v>17.8</v>
      </c>
      <c r="AI279" s="325">
        <v>89.6</v>
      </c>
      <c r="AJ279" s="390">
        <f>SUM(AK279:AM279)</f>
        <v>5</v>
      </c>
      <c r="AK279" s="327">
        <v>2</v>
      </c>
      <c r="AL279" s="328">
        <v>2</v>
      </c>
      <c r="AM279" s="329">
        <v>1</v>
      </c>
      <c r="AN279" s="330" t="s">
        <v>97</v>
      </c>
      <c r="AO279" s="328" t="s">
        <v>97</v>
      </c>
      <c r="AP279" s="329" t="s">
        <v>97</v>
      </c>
      <c r="AQ279" s="330" t="s">
        <v>97</v>
      </c>
      <c r="AR279" s="328" t="s">
        <v>97</v>
      </c>
      <c r="AS279" s="328" t="s">
        <v>97</v>
      </c>
      <c r="AT279" s="328" t="s">
        <v>97</v>
      </c>
      <c r="AU279" s="331" t="s">
        <v>97</v>
      </c>
      <c r="AV279" s="391">
        <f t="shared" si="142"/>
        <v>1</v>
      </c>
      <c r="AW279" s="404"/>
      <c r="AX279" s="404"/>
      <c r="AY279" s="404"/>
      <c r="AZ279" s="404"/>
      <c r="BA279" s="404"/>
      <c r="BB279" s="404"/>
      <c r="BC279" s="404"/>
      <c r="BD279" s="404"/>
      <c r="BE279" s="405">
        <v>1</v>
      </c>
    </row>
    <row r="280" spans="1:57" ht="31.5" x14ac:dyDescent="0.25">
      <c r="A280" s="1392"/>
      <c r="B280" s="1583"/>
      <c r="C280" s="1576"/>
      <c r="D280" s="710" t="s">
        <v>15</v>
      </c>
      <c r="E280" s="1301"/>
      <c r="F280" s="1304"/>
      <c r="G280" s="850">
        <f t="shared" si="131"/>
        <v>156</v>
      </c>
      <c r="H280" s="402">
        <f t="shared" si="143"/>
        <v>4</v>
      </c>
      <c r="I280" s="319">
        <v>3</v>
      </c>
      <c r="J280" s="319">
        <v>1</v>
      </c>
      <c r="K280" s="319"/>
      <c r="L280" s="338"/>
      <c r="M280" s="750">
        <f t="shared" si="141"/>
        <v>151</v>
      </c>
      <c r="N280" s="1030">
        <v>140</v>
      </c>
      <c r="O280" s="1030"/>
      <c r="P280" s="1030"/>
      <c r="Q280" s="1030"/>
      <c r="R280" s="1031">
        <v>11</v>
      </c>
      <c r="S280" s="1032">
        <v>3</v>
      </c>
      <c r="T280" s="1030">
        <v>4</v>
      </c>
      <c r="U280" s="1030"/>
      <c r="V280" s="1030">
        <v>139</v>
      </c>
      <c r="W280" s="1030">
        <v>5</v>
      </c>
      <c r="X280" s="1034"/>
      <c r="Y280" s="1025">
        <v>130</v>
      </c>
      <c r="Z280" s="1026">
        <v>21</v>
      </c>
      <c r="AA280" s="1027"/>
      <c r="AB280" s="1028">
        <v>28</v>
      </c>
      <c r="AC280" s="1028">
        <v>25</v>
      </c>
      <c r="AD280" s="1028">
        <v>31</v>
      </c>
      <c r="AE280" s="1028">
        <v>115</v>
      </c>
      <c r="AF280" s="1029">
        <v>30</v>
      </c>
      <c r="AG280" s="1019">
        <v>42.5</v>
      </c>
      <c r="AH280" s="838">
        <v>22.2</v>
      </c>
      <c r="AI280" s="325">
        <v>115</v>
      </c>
      <c r="AJ280" s="390">
        <f>SUM(AQ280:AU280)</f>
        <v>151</v>
      </c>
      <c r="AK280" s="327" t="s">
        <v>98</v>
      </c>
      <c r="AL280" s="328" t="s">
        <v>98</v>
      </c>
      <c r="AM280" s="329" t="s">
        <v>98</v>
      </c>
      <c r="AN280" s="330" t="s">
        <v>97</v>
      </c>
      <c r="AO280" s="328" t="s">
        <v>97</v>
      </c>
      <c r="AP280" s="329" t="s">
        <v>97</v>
      </c>
      <c r="AQ280" s="330">
        <v>7</v>
      </c>
      <c r="AR280" s="328">
        <v>17</v>
      </c>
      <c r="AS280" s="328">
        <v>62</v>
      </c>
      <c r="AT280" s="328">
        <v>48</v>
      </c>
      <c r="AU280" s="331">
        <v>17</v>
      </c>
      <c r="AV280" s="391">
        <f t="shared" si="142"/>
        <v>5</v>
      </c>
      <c r="AW280" s="404"/>
      <c r="AX280" s="404"/>
      <c r="AY280" s="404"/>
      <c r="AZ280" s="404"/>
      <c r="BA280" s="404"/>
      <c r="BB280" s="404"/>
      <c r="BC280" s="404">
        <v>2</v>
      </c>
      <c r="BD280" s="404">
        <v>1</v>
      </c>
      <c r="BE280" s="405">
        <v>2</v>
      </c>
    </row>
    <row r="281" spans="1:57" ht="32.25" thickBot="1" x14ac:dyDescent="0.3">
      <c r="A281" s="1392"/>
      <c r="B281" s="1591"/>
      <c r="C281" s="1578"/>
      <c r="D281" s="1657" t="s">
        <v>491</v>
      </c>
      <c r="E281" s="1302"/>
      <c r="F281" s="1305"/>
      <c r="G281" s="851">
        <f t="shared" si="131"/>
        <v>0</v>
      </c>
      <c r="H281" s="160">
        <f t="shared" si="143"/>
        <v>0</v>
      </c>
      <c r="I281" s="92"/>
      <c r="J281" s="92"/>
      <c r="K281" s="92"/>
      <c r="L281" s="101"/>
      <c r="M281" s="857">
        <f t="shared" si="141"/>
        <v>0</v>
      </c>
      <c r="N281" s="1036"/>
      <c r="O281" s="1036"/>
      <c r="P281" s="1036"/>
      <c r="Q281" s="1036"/>
      <c r="R281" s="1037"/>
      <c r="S281" s="1038"/>
      <c r="T281" s="1039"/>
      <c r="U281" s="1039"/>
      <c r="V281" s="1039"/>
      <c r="W281" s="1039"/>
      <c r="X281" s="1040"/>
      <c r="Y281" s="1041"/>
      <c r="Z281" s="1034"/>
      <c r="AA281" s="1019"/>
      <c r="AB281" s="837"/>
      <c r="AC281" s="837"/>
      <c r="AD281" s="837"/>
      <c r="AE281" s="837"/>
      <c r="AF281" s="838"/>
      <c r="AG281" s="1042"/>
      <c r="AH281" s="1043"/>
      <c r="AI281" s="100"/>
      <c r="AJ281" s="170">
        <f>SUM(AQ281:AU281)</f>
        <v>0</v>
      </c>
      <c r="AK281" s="345" t="s">
        <v>97</v>
      </c>
      <c r="AL281" s="97" t="s">
        <v>97</v>
      </c>
      <c r="AM281" s="98" t="s">
        <v>97</v>
      </c>
      <c r="AN281" s="99" t="s">
        <v>97</v>
      </c>
      <c r="AO281" s="97" t="s">
        <v>98</v>
      </c>
      <c r="AP281" s="98" t="s">
        <v>98</v>
      </c>
      <c r="AQ281" s="100"/>
      <c r="AR281" s="92"/>
      <c r="AS281" s="92"/>
      <c r="AT281" s="92"/>
      <c r="AU281" s="101"/>
      <c r="AV281" s="165">
        <f t="shared" si="142"/>
        <v>0</v>
      </c>
      <c r="AW281" s="128"/>
      <c r="AX281" s="128"/>
      <c r="AY281" s="128"/>
      <c r="AZ281" s="128"/>
      <c r="BA281" s="128"/>
      <c r="BB281" s="128"/>
      <c r="BC281" s="128"/>
      <c r="BD281" s="128"/>
      <c r="BE281" s="129"/>
    </row>
    <row r="282" spans="1:57" ht="31.9" customHeight="1" thickBot="1" x14ac:dyDescent="0.3">
      <c r="A282" s="1392"/>
      <c r="B282" s="1595" t="s">
        <v>617</v>
      </c>
      <c r="C282" s="1575" t="s">
        <v>369</v>
      </c>
      <c r="D282" s="709" t="s">
        <v>485</v>
      </c>
      <c r="E282" s="1300">
        <v>100</v>
      </c>
      <c r="F282" s="1303">
        <f>E282-SUM(M282:M286)</f>
        <v>1</v>
      </c>
      <c r="G282" s="852">
        <f t="shared" si="131"/>
        <v>40</v>
      </c>
      <c r="H282" s="147">
        <f t="shared" si="143"/>
        <v>3</v>
      </c>
      <c r="I282" s="72">
        <v>3</v>
      </c>
      <c r="J282" s="72"/>
      <c r="K282" s="72"/>
      <c r="L282" s="75"/>
      <c r="M282" s="199">
        <f t="shared" si="141"/>
        <v>40</v>
      </c>
      <c r="N282" s="1020">
        <v>39</v>
      </c>
      <c r="O282" s="1020"/>
      <c r="P282" s="1020">
        <v>1</v>
      </c>
      <c r="Q282" s="1020"/>
      <c r="R282" s="1024"/>
      <c r="S282" s="1025"/>
      <c r="T282" s="1025"/>
      <c r="U282" s="1025"/>
      <c r="V282" s="1044">
        <v>37</v>
      </c>
      <c r="W282" s="1044">
        <v>2</v>
      </c>
      <c r="X282" s="1026">
        <v>1</v>
      </c>
      <c r="Y282" s="1022">
        <v>37</v>
      </c>
      <c r="Z282" s="1024">
        <v>3</v>
      </c>
      <c r="AA282" s="1045"/>
      <c r="AB282" s="835">
        <v>4</v>
      </c>
      <c r="AC282" s="835">
        <v>4</v>
      </c>
      <c r="AD282" s="835">
        <v>12</v>
      </c>
      <c r="AE282" s="835">
        <v>12</v>
      </c>
      <c r="AF282" s="836"/>
      <c r="AG282" s="1045">
        <v>37</v>
      </c>
      <c r="AH282" s="1046">
        <v>17</v>
      </c>
      <c r="AI282" s="143">
        <v>9.6999999999999993</v>
      </c>
      <c r="AJ282" s="151">
        <f>SUM(AN282:AP282)</f>
        <v>40</v>
      </c>
      <c r="AK282" s="76" t="s">
        <v>97</v>
      </c>
      <c r="AL282" s="77" t="s">
        <v>97</v>
      </c>
      <c r="AM282" s="78" t="s">
        <v>97</v>
      </c>
      <c r="AN282" s="74"/>
      <c r="AO282" s="72">
        <v>38</v>
      </c>
      <c r="AP282" s="73">
        <v>2</v>
      </c>
      <c r="AQ282" s="79" t="s">
        <v>97</v>
      </c>
      <c r="AR282" s="77" t="s">
        <v>97</v>
      </c>
      <c r="AS282" s="77" t="s">
        <v>97</v>
      </c>
      <c r="AT282" s="77" t="s">
        <v>97</v>
      </c>
      <c r="AU282" s="78" t="s">
        <v>97</v>
      </c>
      <c r="AV282" s="166">
        <f t="shared" si="142"/>
        <v>0</v>
      </c>
      <c r="AW282" s="167"/>
      <c r="AX282" s="167"/>
      <c r="AY282" s="167"/>
      <c r="AZ282" s="167"/>
      <c r="BA282" s="167"/>
      <c r="BB282" s="167"/>
      <c r="BC282" s="167"/>
      <c r="BD282" s="167"/>
      <c r="BE282" s="130"/>
    </row>
    <row r="283" spans="1:57" ht="48" thickBot="1" x14ac:dyDescent="0.3">
      <c r="A283" s="1392"/>
      <c r="B283" s="1596"/>
      <c r="C283" s="1576"/>
      <c r="D283" s="710" t="s">
        <v>490</v>
      </c>
      <c r="E283" s="1301"/>
      <c r="F283" s="1304"/>
      <c r="G283" s="850">
        <f t="shared" si="131"/>
        <v>0</v>
      </c>
      <c r="H283" s="402">
        <f t="shared" si="143"/>
        <v>0</v>
      </c>
      <c r="I283" s="319"/>
      <c r="J283" s="319"/>
      <c r="K283" s="319"/>
      <c r="L283" s="338"/>
      <c r="M283" s="750">
        <f t="shared" si="141"/>
        <v>0</v>
      </c>
      <c r="N283" s="1030"/>
      <c r="O283" s="1030"/>
      <c r="P283" s="1030"/>
      <c r="Q283" s="1030"/>
      <c r="R283" s="1034"/>
      <c r="S283" s="1025"/>
      <c r="T283" s="1025"/>
      <c r="U283" s="1025"/>
      <c r="V283" s="1044"/>
      <c r="W283" s="1044"/>
      <c r="X283" s="1026"/>
      <c r="Y283" s="1047"/>
      <c r="Z283" s="1026"/>
      <c r="AA283" s="1027"/>
      <c r="AB283" s="1028"/>
      <c r="AC283" s="1028"/>
      <c r="AD283" s="1028"/>
      <c r="AE283" s="1028"/>
      <c r="AF283" s="1029"/>
      <c r="AG283" s="1019"/>
      <c r="AH283" s="1048"/>
      <c r="AI283" s="337"/>
      <c r="AJ283" s="390">
        <f>SUM(AN283:AP283)</f>
        <v>0</v>
      </c>
      <c r="AK283" s="327" t="s">
        <v>98</v>
      </c>
      <c r="AL283" s="328" t="s">
        <v>98</v>
      </c>
      <c r="AM283" s="329" t="s">
        <v>98</v>
      </c>
      <c r="AN283" s="330"/>
      <c r="AO283" s="328"/>
      <c r="AP283" s="329"/>
      <c r="AQ283" s="330" t="s">
        <v>97</v>
      </c>
      <c r="AR283" s="328" t="s">
        <v>97</v>
      </c>
      <c r="AS283" s="328" t="s">
        <v>97</v>
      </c>
      <c r="AT283" s="328" t="s">
        <v>97</v>
      </c>
      <c r="AU283" s="329" t="s">
        <v>97</v>
      </c>
      <c r="AV283" s="168">
        <f t="shared" si="142"/>
        <v>0</v>
      </c>
      <c r="AW283" s="167"/>
      <c r="AX283" s="167"/>
      <c r="AY283" s="167"/>
      <c r="AZ283" s="167"/>
      <c r="BA283" s="167"/>
      <c r="BB283" s="167"/>
      <c r="BC283" s="167"/>
      <c r="BD283" s="167"/>
      <c r="BE283" s="130"/>
    </row>
    <row r="284" spans="1:57" ht="32.25" thickBot="1" x14ac:dyDescent="0.3">
      <c r="A284" s="1392"/>
      <c r="B284" s="1596"/>
      <c r="C284" s="1576"/>
      <c r="D284" s="710" t="s">
        <v>486</v>
      </c>
      <c r="E284" s="1301"/>
      <c r="F284" s="1304"/>
      <c r="G284" s="850">
        <f t="shared" si="131"/>
        <v>0</v>
      </c>
      <c r="H284" s="402">
        <f t="shared" si="143"/>
        <v>0</v>
      </c>
      <c r="I284" s="319"/>
      <c r="J284" s="319"/>
      <c r="K284" s="319"/>
      <c r="L284" s="338"/>
      <c r="M284" s="750">
        <f t="shared" si="141"/>
        <v>0</v>
      </c>
      <c r="N284" s="1030"/>
      <c r="O284" s="1030"/>
      <c r="P284" s="1030"/>
      <c r="Q284" s="1030"/>
      <c r="R284" s="1034"/>
      <c r="S284" s="1025"/>
      <c r="T284" s="1025"/>
      <c r="U284" s="1025"/>
      <c r="V284" s="1044"/>
      <c r="W284" s="1044"/>
      <c r="X284" s="1026"/>
      <c r="Y284" s="1047"/>
      <c r="Z284" s="1026"/>
      <c r="AA284" s="1027"/>
      <c r="AB284" s="1028"/>
      <c r="AC284" s="1028"/>
      <c r="AD284" s="1028"/>
      <c r="AE284" s="1028"/>
      <c r="AF284" s="1029"/>
      <c r="AG284" s="1019"/>
      <c r="AH284" s="1048"/>
      <c r="AI284" s="337"/>
      <c r="AJ284" s="390">
        <f>SUM(AK284:AM284)</f>
        <v>0</v>
      </c>
      <c r="AK284" s="327"/>
      <c r="AL284" s="328"/>
      <c r="AM284" s="329"/>
      <c r="AN284" s="330" t="s">
        <v>97</v>
      </c>
      <c r="AO284" s="328" t="s">
        <v>97</v>
      </c>
      <c r="AP284" s="329" t="s">
        <v>97</v>
      </c>
      <c r="AQ284" s="330" t="s">
        <v>97</v>
      </c>
      <c r="AR284" s="328" t="s">
        <v>97</v>
      </c>
      <c r="AS284" s="328" t="s">
        <v>97</v>
      </c>
      <c r="AT284" s="328" t="s">
        <v>97</v>
      </c>
      <c r="AU284" s="329" t="s">
        <v>97</v>
      </c>
      <c r="AV284" s="168">
        <f t="shared" si="142"/>
        <v>0</v>
      </c>
      <c r="AW284" s="167"/>
      <c r="AX284" s="167"/>
      <c r="AY284" s="167"/>
      <c r="AZ284" s="167"/>
      <c r="BA284" s="167"/>
      <c r="BB284" s="167"/>
      <c r="BC284" s="167"/>
      <c r="BD284" s="167"/>
      <c r="BE284" s="130"/>
    </row>
    <row r="285" spans="1:57" ht="32.25" thickBot="1" x14ac:dyDescent="0.3">
      <c r="A285" s="1392"/>
      <c r="B285" s="1596"/>
      <c r="C285" s="1576"/>
      <c r="D285" s="710" t="s">
        <v>15</v>
      </c>
      <c r="E285" s="1301"/>
      <c r="F285" s="1304"/>
      <c r="G285" s="850">
        <f t="shared" si="131"/>
        <v>60</v>
      </c>
      <c r="H285" s="402">
        <f t="shared" si="143"/>
        <v>4</v>
      </c>
      <c r="I285" s="319">
        <v>4</v>
      </c>
      <c r="J285" s="319"/>
      <c r="K285" s="319"/>
      <c r="L285" s="338"/>
      <c r="M285" s="750">
        <f t="shared" si="141"/>
        <v>59</v>
      </c>
      <c r="N285" s="1030">
        <v>59</v>
      </c>
      <c r="O285" s="1030"/>
      <c r="P285" s="1030"/>
      <c r="Q285" s="1030"/>
      <c r="R285" s="1034"/>
      <c r="S285" s="1025">
        <v>5</v>
      </c>
      <c r="T285" s="1025"/>
      <c r="U285" s="1025"/>
      <c r="V285" s="1044">
        <v>50</v>
      </c>
      <c r="W285" s="1044">
        <v>4</v>
      </c>
      <c r="X285" s="1026"/>
      <c r="Y285" s="1047">
        <v>54</v>
      </c>
      <c r="Z285" s="1026">
        <v>5</v>
      </c>
      <c r="AA285" s="1027"/>
      <c r="AB285" s="1028">
        <v>12</v>
      </c>
      <c r="AC285" s="1028">
        <v>12</v>
      </c>
      <c r="AD285" s="1028">
        <v>21</v>
      </c>
      <c r="AE285" s="1028">
        <v>21</v>
      </c>
      <c r="AF285" s="1029">
        <v>3</v>
      </c>
      <c r="AG285" s="1019">
        <v>38</v>
      </c>
      <c r="AH285" s="1048">
        <v>18</v>
      </c>
      <c r="AI285" s="337">
        <v>94.1</v>
      </c>
      <c r="AJ285" s="390">
        <f>SUM(AQ285:AU285)</f>
        <v>59</v>
      </c>
      <c r="AK285" s="327" t="s">
        <v>98</v>
      </c>
      <c r="AL285" s="328" t="s">
        <v>98</v>
      </c>
      <c r="AM285" s="329" t="s">
        <v>98</v>
      </c>
      <c r="AN285" s="330" t="s">
        <v>97</v>
      </c>
      <c r="AO285" s="328" t="s">
        <v>97</v>
      </c>
      <c r="AP285" s="329" t="s">
        <v>97</v>
      </c>
      <c r="AQ285" s="330">
        <v>6</v>
      </c>
      <c r="AR285" s="328">
        <v>15</v>
      </c>
      <c r="AS285" s="328">
        <v>25</v>
      </c>
      <c r="AT285" s="328">
        <v>13</v>
      </c>
      <c r="AU285" s="329"/>
      <c r="AV285" s="168">
        <f t="shared" si="142"/>
        <v>1</v>
      </c>
      <c r="AW285" s="167"/>
      <c r="AX285" s="167"/>
      <c r="AY285" s="167"/>
      <c r="AZ285" s="167"/>
      <c r="BA285" s="167"/>
      <c r="BB285" s="167"/>
      <c r="BC285" s="167">
        <v>1</v>
      </c>
      <c r="BD285" s="167"/>
      <c r="BE285" s="130"/>
    </row>
    <row r="286" spans="1:57" ht="32.25" thickBot="1" x14ac:dyDescent="0.3">
      <c r="A286" s="1392"/>
      <c r="B286" s="1597"/>
      <c r="C286" s="1587"/>
      <c r="D286" s="711" t="s">
        <v>491</v>
      </c>
      <c r="E286" s="1302"/>
      <c r="F286" s="1305"/>
      <c r="G286" s="851">
        <f t="shared" si="131"/>
        <v>0</v>
      </c>
      <c r="H286" s="160">
        <f t="shared" si="143"/>
        <v>0</v>
      </c>
      <c r="I286" s="92"/>
      <c r="J286" s="92"/>
      <c r="K286" s="92"/>
      <c r="L286" s="101"/>
      <c r="M286" s="210">
        <f t="shared" si="141"/>
        <v>0</v>
      </c>
      <c r="N286" s="1039"/>
      <c r="O286" s="1039"/>
      <c r="P286" s="1039"/>
      <c r="Q286" s="1039"/>
      <c r="R286" s="1040"/>
      <c r="S286" s="1041"/>
      <c r="T286" s="1041"/>
      <c r="U286" s="1041"/>
      <c r="V286" s="1030"/>
      <c r="W286" s="1030"/>
      <c r="X286" s="1034"/>
      <c r="Y286" s="1032"/>
      <c r="Z286" s="1034"/>
      <c r="AA286" s="1019"/>
      <c r="AB286" s="837"/>
      <c r="AC286" s="837"/>
      <c r="AD286" s="837"/>
      <c r="AE286" s="837"/>
      <c r="AF286" s="838"/>
      <c r="AG286" s="1049"/>
      <c r="AH286" s="1050"/>
      <c r="AI286" s="831"/>
      <c r="AJ286" s="393">
        <f>SUM(AQ286:AU286)</f>
        <v>0</v>
      </c>
      <c r="AK286" s="345" t="s">
        <v>97</v>
      </c>
      <c r="AL286" s="97" t="s">
        <v>97</v>
      </c>
      <c r="AM286" s="98" t="s">
        <v>97</v>
      </c>
      <c r="AN286" s="99" t="s">
        <v>97</v>
      </c>
      <c r="AO286" s="97" t="s">
        <v>98</v>
      </c>
      <c r="AP286" s="98" t="s">
        <v>98</v>
      </c>
      <c r="AQ286" s="100"/>
      <c r="AR286" s="92"/>
      <c r="AS286" s="92"/>
      <c r="AT286" s="92"/>
      <c r="AU286" s="93"/>
      <c r="AV286" s="168">
        <f t="shared" si="142"/>
        <v>0</v>
      </c>
      <c r="AW286" s="404"/>
      <c r="AX286" s="404"/>
      <c r="AY286" s="404"/>
      <c r="AZ286" s="404"/>
      <c r="BA286" s="404"/>
      <c r="BB286" s="404"/>
      <c r="BC286" s="404"/>
      <c r="BD286" s="404"/>
      <c r="BE286" s="405"/>
    </row>
    <row r="287" spans="1:57" ht="31.9" customHeight="1" thickBot="1" x14ac:dyDescent="0.3">
      <c r="A287" s="1392"/>
      <c r="B287" s="1598" t="s">
        <v>618</v>
      </c>
      <c r="C287" s="1575" t="s">
        <v>371</v>
      </c>
      <c r="D287" s="709" t="s">
        <v>485</v>
      </c>
      <c r="E287" s="1300">
        <v>40</v>
      </c>
      <c r="F287" s="1303">
        <f>E287-SUM(M287:M291)</f>
        <v>3</v>
      </c>
      <c r="G287" s="852">
        <f t="shared" si="131"/>
        <v>0</v>
      </c>
      <c r="H287" s="147">
        <f t="shared" si="143"/>
        <v>0</v>
      </c>
      <c r="I287" s="72"/>
      <c r="J287" s="72"/>
      <c r="K287" s="72"/>
      <c r="L287" s="75"/>
      <c r="M287" s="199">
        <f t="shared" si="141"/>
        <v>0</v>
      </c>
      <c r="N287" s="1020"/>
      <c r="O287" s="1020"/>
      <c r="P287" s="1020"/>
      <c r="Q287" s="1020"/>
      <c r="R287" s="1024"/>
      <c r="S287" s="1051"/>
      <c r="T287" s="1051"/>
      <c r="U287" s="1051"/>
      <c r="V287" s="1020"/>
      <c r="W287" s="1020"/>
      <c r="X287" s="1024"/>
      <c r="Y287" s="1022"/>
      <c r="Z287" s="1024"/>
      <c r="AA287" s="1045"/>
      <c r="AB287" s="835"/>
      <c r="AC287" s="835"/>
      <c r="AD287" s="835"/>
      <c r="AE287" s="835"/>
      <c r="AF287" s="836"/>
      <c r="AG287" s="1045"/>
      <c r="AH287" s="1046"/>
      <c r="AI287" s="143"/>
      <c r="AJ287" s="151">
        <f>SUM(AN287:AP287)</f>
        <v>0</v>
      </c>
      <c r="AK287" s="76" t="s">
        <v>97</v>
      </c>
      <c r="AL287" s="77" t="s">
        <v>97</v>
      </c>
      <c r="AM287" s="78" t="s">
        <v>97</v>
      </c>
      <c r="AN287" s="74"/>
      <c r="AO287" s="72"/>
      <c r="AP287" s="73"/>
      <c r="AQ287" s="79" t="s">
        <v>97</v>
      </c>
      <c r="AR287" s="77" t="s">
        <v>97</v>
      </c>
      <c r="AS287" s="77" t="s">
        <v>97</v>
      </c>
      <c r="AT287" s="77" t="s">
        <v>97</v>
      </c>
      <c r="AU287" s="78" t="s">
        <v>97</v>
      </c>
      <c r="AV287" s="152">
        <f t="shared" si="142"/>
        <v>0</v>
      </c>
      <c r="AW287" s="120"/>
      <c r="AX287" s="120"/>
      <c r="AY287" s="120"/>
      <c r="AZ287" s="120"/>
      <c r="BA287" s="120"/>
      <c r="BB287" s="120"/>
      <c r="BC287" s="120"/>
      <c r="BD287" s="120"/>
      <c r="BE287" s="121"/>
    </row>
    <row r="288" spans="1:57" ht="48" thickBot="1" x14ac:dyDescent="0.3">
      <c r="A288" s="1392"/>
      <c r="B288" s="1599"/>
      <c r="C288" s="1576"/>
      <c r="D288" s="710" t="s">
        <v>490</v>
      </c>
      <c r="E288" s="1301"/>
      <c r="F288" s="1304"/>
      <c r="G288" s="850">
        <f t="shared" si="131"/>
        <v>0</v>
      </c>
      <c r="H288" s="402">
        <f t="shared" si="143"/>
        <v>0</v>
      </c>
      <c r="I288" s="319"/>
      <c r="J288" s="319"/>
      <c r="K288" s="319"/>
      <c r="L288" s="338"/>
      <c r="M288" s="750">
        <f t="shared" si="141"/>
        <v>0</v>
      </c>
      <c r="N288" s="1030"/>
      <c r="O288" s="1030"/>
      <c r="P288" s="1030"/>
      <c r="Q288" s="1030"/>
      <c r="R288" s="1034"/>
      <c r="S288" s="1025"/>
      <c r="T288" s="1025"/>
      <c r="U288" s="1025"/>
      <c r="V288" s="1044"/>
      <c r="W288" s="1044"/>
      <c r="X288" s="1026"/>
      <c r="Y288" s="1047"/>
      <c r="Z288" s="1026"/>
      <c r="AA288" s="1027"/>
      <c r="AB288" s="1028"/>
      <c r="AC288" s="1028"/>
      <c r="AD288" s="1028"/>
      <c r="AE288" s="1028"/>
      <c r="AF288" s="1029"/>
      <c r="AG288" s="1019"/>
      <c r="AH288" s="1048"/>
      <c r="AI288" s="337"/>
      <c r="AJ288" s="390">
        <f>SUM(AN288:AP288)</f>
        <v>0</v>
      </c>
      <c r="AK288" s="327" t="s">
        <v>98</v>
      </c>
      <c r="AL288" s="328" t="s">
        <v>98</v>
      </c>
      <c r="AM288" s="329" t="s">
        <v>98</v>
      </c>
      <c r="AN288" s="330"/>
      <c r="AO288" s="328"/>
      <c r="AP288" s="329"/>
      <c r="AQ288" s="330" t="s">
        <v>97</v>
      </c>
      <c r="AR288" s="328" t="s">
        <v>97</v>
      </c>
      <c r="AS288" s="328" t="s">
        <v>97</v>
      </c>
      <c r="AT288" s="328" t="s">
        <v>97</v>
      </c>
      <c r="AU288" s="329" t="s">
        <v>97</v>
      </c>
      <c r="AV288" s="152">
        <f t="shared" si="142"/>
        <v>0</v>
      </c>
      <c r="AW288" s="167"/>
      <c r="AX288" s="167"/>
      <c r="AY288" s="167"/>
      <c r="AZ288" s="167"/>
      <c r="BA288" s="167"/>
      <c r="BB288" s="167"/>
      <c r="BC288" s="167"/>
      <c r="BD288" s="167"/>
      <c r="BE288" s="130"/>
    </row>
    <row r="289" spans="1:57" ht="32.25" thickBot="1" x14ac:dyDescent="0.3">
      <c r="A289" s="1392"/>
      <c r="B289" s="1599"/>
      <c r="C289" s="1576"/>
      <c r="D289" s="710" t="s">
        <v>486</v>
      </c>
      <c r="E289" s="1301"/>
      <c r="F289" s="1304"/>
      <c r="G289" s="850">
        <f t="shared" si="131"/>
        <v>0</v>
      </c>
      <c r="H289" s="402">
        <f t="shared" si="143"/>
        <v>0</v>
      </c>
      <c r="I289" s="319"/>
      <c r="J289" s="319"/>
      <c r="K289" s="319"/>
      <c r="L289" s="338"/>
      <c r="M289" s="750">
        <f t="shared" si="141"/>
        <v>0</v>
      </c>
      <c r="N289" s="1030"/>
      <c r="O289" s="1030"/>
      <c r="P289" s="1030"/>
      <c r="Q289" s="1030"/>
      <c r="R289" s="1034"/>
      <c r="S289" s="1025"/>
      <c r="T289" s="1025"/>
      <c r="U289" s="1025"/>
      <c r="V289" s="1044"/>
      <c r="W289" s="1044"/>
      <c r="X289" s="1026"/>
      <c r="Y289" s="1047"/>
      <c r="Z289" s="1026"/>
      <c r="AA289" s="1027"/>
      <c r="AB289" s="1028"/>
      <c r="AC289" s="1028"/>
      <c r="AD289" s="1028"/>
      <c r="AE289" s="1028"/>
      <c r="AF289" s="1029"/>
      <c r="AG289" s="1019"/>
      <c r="AH289" s="1048"/>
      <c r="AI289" s="337"/>
      <c r="AJ289" s="390">
        <f>SUM(AK289:AM289)</f>
        <v>0</v>
      </c>
      <c r="AK289" s="327"/>
      <c r="AL289" s="328"/>
      <c r="AM289" s="329"/>
      <c r="AN289" s="330" t="s">
        <v>97</v>
      </c>
      <c r="AO289" s="328" t="s">
        <v>97</v>
      </c>
      <c r="AP289" s="329" t="s">
        <v>97</v>
      </c>
      <c r="AQ289" s="330" t="s">
        <v>97</v>
      </c>
      <c r="AR289" s="328" t="s">
        <v>97</v>
      </c>
      <c r="AS289" s="328" t="s">
        <v>97</v>
      </c>
      <c r="AT289" s="328" t="s">
        <v>97</v>
      </c>
      <c r="AU289" s="329" t="s">
        <v>97</v>
      </c>
      <c r="AV289" s="152">
        <f t="shared" si="142"/>
        <v>0</v>
      </c>
      <c r="AW289" s="167"/>
      <c r="AX289" s="167"/>
      <c r="AY289" s="167"/>
      <c r="AZ289" s="167"/>
      <c r="BA289" s="167"/>
      <c r="BB289" s="167"/>
      <c r="BC289" s="167"/>
      <c r="BD289" s="167"/>
      <c r="BE289" s="130"/>
    </row>
    <row r="290" spans="1:57" ht="32.25" thickBot="1" x14ac:dyDescent="0.3">
      <c r="A290" s="1392"/>
      <c r="B290" s="1599"/>
      <c r="C290" s="1576"/>
      <c r="D290" s="710" t="s">
        <v>15</v>
      </c>
      <c r="E290" s="1301"/>
      <c r="F290" s="1304"/>
      <c r="G290" s="850">
        <f t="shared" si="131"/>
        <v>39</v>
      </c>
      <c r="H290" s="402">
        <f t="shared" si="143"/>
        <v>0</v>
      </c>
      <c r="I290" s="319"/>
      <c r="J290" s="319"/>
      <c r="K290" s="319"/>
      <c r="L290" s="338"/>
      <c r="M290" s="750">
        <f t="shared" si="141"/>
        <v>37</v>
      </c>
      <c r="N290" s="1030">
        <v>12</v>
      </c>
      <c r="O290" s="1030"/>
      <c r="P290" s="1030"/>
      <c r="Q290" s="1030"/>
      <c r="R290" s="1034">
        <v>25</v>
      </c>
      <c r="S290" s="1025"/>
      <c r="T290" s="1025"/>
      <c r="U290" s="1025"/>
      <c r="V290" s="1044">
        <v>37</v>
      </c>
      <c r="W290" s="1044"/>
      <c r="X290" s="1026"/>
      <c r="Y290" s="1047">
        <v>37</v>
      </c>
      <c r="Z290" s="1026"/>
      <c r="AA290" s="1027"/>
      <c r="AB290" s="1028"/>
      <c r="AC290" s="1028"/>
      <c r="AD290" s="1028">
        <v>2</v>
      </c>
      <c r="AE290" s="1028">
        <v>1</v>
      </c>
      <c r="AF290" s="1029">
        <v>1</v>
      </c>
      <c r="AG290" s="1019">
        <v>40</v>
      </c>
      <c r="AH290" s="1048">
        <v>16</v>
      </c>
      <c r="AI290" s="337">
        <v>100</v>
      </c>
      <c r="AJ290" s="390">
        <f>SUM(AQ290:AU290)</f>
        <v>37</v>
      </c>
      <c r="AK290" s="327" t="s">
        <v>98</v>
      </c>
      <c r="AL290" s="328" t="s">
        <v>98</v>
      </c>
      <c r="AM290" s="329" t="s">
        <v>98</v>
      </c>
      <c r="AN290" s="330" t="s">
        <v>97</v>
      </c>
      <c r="AO290" s="328" t="s">
        <v>97</v>
      </c>
      <c r="AP290" s="329" t="s">
        <v>97</v>
      </c>
      <c r="AQ290" s="330">
        <v>4</v>
      </c>
      <c r="AR290" s="328">
        <v>5</v>
      </c>
      <c r="AS290" s="328">
        <v>17</v>
      </c>
      <c r="AT290" s="328">
        <v>11</v>
      </c>
      <c r="AU290" s="329"/>
      <c r="AV290" s="152">
        <f t="shared" si="142"/>
        <v>2</v>
      </c>
      <c r="AW290" s="167"/>
      <c r="AX290" s="167"/>
      <c r="AY290" s="167"/>
      <c r="AZ290" s="167"/>
      <c r="BA290" s="167"/>
      <c r="BB290" s="167"/>
      <c r="BC290" s="167"/>
      <c r="BD290" s="167"/>
      <c r="BE290" s="130">
        <v>2</v>
      </c>
    </row>
    <row r="291" spans="1:57" ht="32.25" thickBot="1" x14ac:dyDescent="0.3">
      <c r="A291" s="1392"/>
      <c r="B291" s="1597"/>
      <c r="C291" s="1587"/>
      <c r="D291" s="711" t="s">
        <v>491</v>
      </c>
      <c r="E291" s="1302"/>
      <c r="F291" s="1305"/>
      <c r="G291" s="851">
        <f t="shared" si="131"/>
        <v>0</v>
      </c>
      <c r="H291" s="160">
        <f t="shared" si="143"/>
        <v>0</v>
      </c>
      <c r="I291" s="92"/>
      <c r="J291" s="92"/>
      <c r="K291" s="92"/>
      <c r="L291" s="101"/>
      <c r="M291" s="210">
        <f t="shared" si="141"/>
        <v>0</v>
      </c>
      <c r="N291" s="1039"/>
      <c r="O291" s="1039"/>
      <c r="P291" s="1039"/>
      <c r="Q291" s="1039"/>
      <c r="R291" s="1040"/>
      <c r="S291" s="1052"/>
      <c r="T291" s="1052"/>
      <c r="U291" s="1052"/>
      <c r="V291" s="1039"/>
      <c r="W291" s="1039"/>
      <c r="X291" s="1040"/>
      <c r="Y291" s="1038"/>
      <c r="Z291" s="1040"/>
      <c r="AA291" s="1049"/>
      <c r="AB291" s="839"/>
      <c r="AC291" s="839"/>
      <c r="AD291" s="839"/>
      <c r="AE291" s="839"/>
      <c r="AF291" s="840"/>
      <c r="AG291" s="1049"/>
      <c r="AH291" s="1050"/>
      <c r="AI291" s="832"/>
      <c r="AJ291" s="170">
        <f>SUM(AQ291:AU291)</f>
        <v>0</v>
      </c>
      <c r="AK291" s="345" t="s">
        <v>97</v>
      </c>
      <c r="AL291" s="97" t="s">
        <v>97</v>
      </c>
      <c r="AM291" s="98" t="s">
        <v>97</v>
      </c>
      <c r="AN291" s="99" t="s">
        <v>97</v>
      </c>
      <c r="AO291" s="97" t="s">
        <v>98</v>
      </c>
      <c r="AP291" s="98" t="s">
        <v>98</v>
      </c>
      <c r="AQ291" s="100"/>
      <c r="AR291" s="92"/>
      <c r="AS291" s="92"/>
      <c r="AT291" s="92"/>
      <c r="AU291" s="93"/>
      <c r="AV291" s="171">
        <f t="shared" si="142"/>
        <v>0</v>
      </c>
      <c r="AW291" s="128"/>
      <c r="AX291" s="128"/>
      <c r="AY291" s="128"/>
      <c r="AZ291" s="128"/>
      <c r="BA291" s="128"/>
      <c r="BB291" s="128"/>
      <c r="BC291" s="128"/>
      <c r="BD291" s="128"/>
      <c r="BE291" s="129"/>
    </row>
    <row r="292" spans="1:57" ht="32.25" thickBot="1" x14ac:dyDescent="0.3">
      <c r="A292" s="1392"/>
      <c r="B292" s="1598" t="s">
        <v>303</v>
      </c>
      <c r="C292" s="1575" t="s">
        <v>369</v>
      </c>
      <c r="D292" s="709" t="s">
        <v>485</v>
      </c>
      <c r="E292" s="1300">
        <v>21</v>
      </c>
      <c r="F292" s="1303">
        <f>E292-SUM(M292:M296)</f>
        <v>5</v>
      </c>
      <c r="G292" s="852">
        <f t="shared" si="131"/>
        <v>0</v>
      </c>
      <c r="H292" s="147">
        <f t="shared" si="143"/>
        <v>0</v>
      </c>
      <c r="I292" s="72"/>
      <c r="J292" s="72"/>
      <c r="K292" s="72"/>
      <c r="L292" s="75"/>
      <c r="M292" s="199">
        <f t="shared" si="141"/>
        <v>0</v>
      </c>
      <c r="N292" s="1020"/>
      <c r="O292" s="1020"/>
      <c r="P292" s="1020"/>
      <c r="Q292" s="1020"/>
      <c r="R292" s="1024"/>
      <c r="S292" s="1051"/>
      <c r="T292" s="1051"/>
      <c r="U292" s="1051"/>
      <c r="V292" s="1020"/>
      <c r="W292" s="1020"/>
      <c r="X292" s="1024"/>
      <c r="Y292" s="1022"/>
      <c r="Z292" s="1024"/>
      <c r="AA292" s="1045"/>
      <c r="AB292" s="835"/>
      <c r="AC292" s="835"/>
      <c r="AD292" s="835"/>
      <c r="AE292" s="835"/>
      <c r="AF292" s="836"/>
      <c r="AG292" s="1045"/>
      <c r="AH292" s="1046"/>
      <c r="AI292" s="143"/>
      <c r="AJ292" s="151">
        <f>SUM(AN292:AP292)</f>
        <v>0</v>
      </c>
      <c r="AK292" s="76" t="s">
        <v>97</v>
      </c>
      <c r="AL292" s="77" t="s">
        <v>97</v>
      </c>
      <c r="AM292" s="78" t="s">
        <v>97</v>
      </c>
      <c r="AN292" s="74"/>
      <c r="AO292" s="72"/>
      <c r="AP292" s="73"/>
      <c r="AQ292" s="79" t="s">
        <v>97</v>
      </c>
      <c r="AR292" s="77" t="s">
        <v>97</v>
      </c>
      <c r="AS292" s="77" t="s">
        <v>97</v>
      </c>
      <c r="AT292" s="77" t="s">
        <v>97</v>
      </c>
      <c r="AU292" s="78" t="s">
        <v>97</v>
      </c>
      <c r="AV292" s="152">
        <f t="shared" si="142"/>
        <v>0</v>
      </c>
      <c r="AW292" s="120"/>
      <c r="AX292" s="120"/>
      <c r="AY292" s="120"/>
      <c r="AZ292" s="120"/>
      <c r="BA292" s="120"/>
      <c r="BB292" s="120"/>
      <c r="BC292" s="120"/>
      <c r="BD292" s="120"/>
      <c r="BE292" s="121"/>
    </row>
    <row r="293" spans="1:57" ht="48" thickBot="1" x14ac:dyDescent="0.3">
      <c r="A293" s="1392"/>
      <c r="B293" s="1599"/>
      <c r="C293" s="1576"/>
      <c r="D293" s="710" t="s">
        <v>490</v>
      </c>
      <c r="E293" s="1301"/>
      <c r="F293" s="1304"/>
      <c r="G293" s="850">
        <f t="shared" si="131"/>
        <v>0</v>
      </c>
      <c r="H293" s="402">
        <f t="shared" si="143"/>
        <v>0</v>
      </c>
      <c r="I293" s="319"/>
      <c r="J293" s="319"/>
      <c r="K293" s="319"/>
      <c r="L293" s="338"/>
      <c r="M293" s="750">
        <f t="shared" si="141"/>
        <v>0</v>
      </c>
      <c r="N293" s="1030"/>
      <c r="O293" s="1030"/>
      <c r="P293" s="1030"/>
      <c r="Q293" s="1030"/>
      <c r="R293" s="1034"/>
      <c r="S293" s="1025"/>
      <c r="T293" s="1025"/>
      <c r="U293" s="1025"/>
      <c r="V293" s="1044"/>
      <c r="W293" s="1044"/>
      <c r="X293" s="1026"/>
      <c r="Y293" s="1047"/>
      <c r="Z293" s="1026"/>
      <c r="AA293" s="1027"/>
      <c r="AB293" s="1028"/>
      <c r="AC293" s="1028"/>
      <c r="AD293" s="1028"/>
      <c r="AE293" s="1028"/>
      <c r="AF293" s="1029"/>
      <c r="AG293" s="1019"/>
      <c r="AH293" s="1048"/>
      <c r="AI293" s="337"/>
      <c r="AJ293" s="390">
        <f>SUM(AN293:AP293)</f>
        <v>0</v>
      </c>
      <c r="AK293" s="327" t="s">
        <v>98</v>
      </c>
      <c r="AL293" s="328" t="s">
        <v>98</v>
      </c>
      <c r="AM293" s="329" t="s">
        <v>98</v>
      </c>
      <c r="AN293" s="330"/>
      <c r="AO293" s="328"/>
      <c r="AP293" s="329"/>
      <c r="AQ293" s="330" t="s">
        <v>97</v>
      </c>
      <c r="AR293" s="328" t="s">
        <v>97</v>
      </c>
      <c r="AS293" s="328" t="s">
        <v>97</v>
      </c>
      <c r="AT293" s="328" t="s">
        <v>97</v>
      </c>
      <c r="AU293" s="329" t="s">
        <v>97</v>
      </c>
      <c r="AV293" s="152">
        <f t="shared" si="142"/>
        <v>0</v>
      </c>
      <c r="AW293" s="167"/>
      <c r="AX293" s="167"/>
      <c r="AY293" s="167"/>
      <c r="AZ293" s="167"/>
      <c r="BA293" s="167"/>
      <c r="BB293" s="167"/>
      <c r="BC293" s="167"/>
      <c r="BD293" s="167"/>
      <c r="BE293" s="130"/>
    </row>
    <row r="294" spans="1:57" ht="32.25" thickBot="1" x14ac:dyDescent="0.3">
      <c r="A294" s="1392"/>
      <c r="B294" s="1599"/>
      <c r="C294" s="1576"/>
      <c r="D294" s="710" t="s">
        <v>486</v>
      </c>
      <c r="E294" s="1301"/>
      <c r="F294" s="1304"/>
      <c r="G294" s="850">
        <f t="shared" si="131"/>
        <v>0</v>
      </c>
      <c r="H294" s="402">
        <f t="shared" si="143"/>
        <v>0</v>
      </c>
      <c r="I294" s="319"/>
      <c r="J294" s="319"/>
      <c r="K294" s="319"/>
      <c r="L294" s="338"/>
      <c r="M294" s="750">
        <f t="shared" si="141"/>
        <v>0</v>
      </c>
      <c r="N294" s="1030"/>
      <c r="O294" s="1030"/>
      <c r="P294" s="1030"/>
      <c r="Q294" s="1030"/>
      <c r="R294" s="1034"/>
      <c r="S294" s="1025"/>
      <c r="T294" s="1025"/>
      <c r="U294" s="1025"/>
      <c r="V294" s="1044"/>
      <c r="W294" s="1044"/>
      <c r="X294" s="1026"/>
      <c r="Y294" s="1047"/>
      <c r="Z294" s="1026"/>
      <c r="AA294" s="1027"/>
      <c r="AB294" s="1028"/>
      <c r="AC294" s="1028"/>
      <c r="AD294" s="1028"/>
      <c r="AE294" s="1028"/>
      <c r="AF294" s="1029"/>
      <c r="AG294" s="1019"/>
      <c r="AH294" s="1048"/>
      <c r="AI294" s="337"/>
      <c r="AJ294" s="390">
        <f>SUM(AK294:AM294)</f>
        <v>0</v>
      </c>
      <c r="AK294" s="327"/>
      <c r="AL294" s="328"/>
      <c r="AM294" s="329"/>
      <c r="AN294" s="330" t="s">
        <v>97</v>
      </c>
      <c r="AO294" s="328" t="s">
        <v>97</v>
      </c>
      <c r="AP294" s="329" t="s">
        <v>97</v>
      </c>
      <c r="AQ294" s="330" t="s">
        <v>97</v>
      </c>
      <c r="AR294" s="328" t="s">
        <v>97</v>
      </c>
      <c r="AS294" s="328" t="s">
        <v>97</v>
      </c>
      <c r="AT294" s="328" t="s">
        <v>97</v>
      </c>
      <c r="AU294" s="329" t="s">
        <v>97</v>
      </c>
      <c r="AV294" s="152">
        <f t="shared" si="142"/>
        <v>0</v>
      </c>
      <c r="AW294" s="167"/>
      <c r="AX294" s="167"/>
      <c r="AY294" s="167"/>
      <c r="AZ294" s="167"/>
      <c r="BA294" s="167"/>
      <c r="BB294" s="167"/>
      <c r="BC294" s="167"/>
      <c r="BD294" s="167"/>
      <c r="BE294" s="130"/>
    </row>
    <row r="295" spans="1:57" ht="32.25" thickBot="1" x14ac:dyDescent="0.3">
      <c r="A295" s="1392"/>
      <c r="B295" s="1599"/>
      <c r="C295" s="1576"/>
      <c r="D295" s="710" t="s">
        <v>15</v>
      </c>
      <c r="E295" s="1301"/>
      <c r="F295" s="1304"/>
      <c r="G295" s="850">
        <f t="shared" si="131"/>
        <v>18</v>
      </c>
      <c r="H295" s="402">
        <f t="shared" si="143"/>
        <v>2</v>
      </c>
      <c r="I295" s="319">
        <v>1</v>
      </c>
      <c r="J295" s="319"/>
      <c r="K295" s="319">
        <v>1</v>
      </c>
      <c r="L295" s="338"/>
      <c r="M295" s="750">
        <f t="shared" si="141"/>
        <v>16</v>
      </c>
      <c r="N295" s="1030">
        <v>11</v>
      </c>
      <c r="O295" s="1030"/>
      <c r="P295" s="1030"/>
      <c r="Q295" s="1030"/>
      <c r="R295" s="1034">
        <v>5</v>
      </c>
      <c r="S295" s="1025">
        <v>5</v>
      </c>
      <c r="T295" s="1025"/>
      <c r="U295" s="1025"/>
      <c r="V295" s="1044">
        <v>11</v>
      </c>
      <c r="W295" s="1044"/>
      <c r="X295" s="1026"/>
      <c r="Y295" s="1047">
        <v>16</v>
      </c>
      <c r="Z295" s="1026"/>
      <c r="AA295" s="1027"/>
      <c r="AB295" s="1028">
        <v>5</v>
      </c>
      <c r="AC295" s="1028">
        <v>5</v>
      </c>
      <c r="AD295" s="1028">
        <v>3</v>
      </c>
      <c r="AE295" s="1028">
        <v>10</v>
      </c>
      <c r="AF295" s="1029">
        <v>3</v>
      </c>
      <c r="AG295" s="1019">
        <v>41</v>
      </c>
      <c r="AH295" s="1048">
        <v>19</v>
      </c>
      <c r="AI295" s="337">
        <v>56.9</v>
      </c>
      <c r="AJ295" s="390">
        <f>SUM(AQ295:AU295)</f>
        <v>16</v>
      </c>
      <c r="AK295" s="327" t="s">
        <v>98</v>
      </c>
      <c r="AL295" s="328" t="s">
        <v>98</v>
      </c>
      <c r="AM295" s="329" t="s">
        <v>98</v>
      </c>
      <c r="AN295" s="330" t="s">
        <v>97</v>
      </c>
      <c r="AO295" s="328" t="s">
        <v>97</v>
      </c>
      <c r="AP295" s="329" t="s">
        <v>97</v>
      </c>
      <c r="AQ295" s="330">
        <v>10</v>
      </c>
      <c r="AR295" s="328">
        <v>2</v>
      </c>
      <c r="AS295" s="328">
        <v>4</v>
      </c>
      <c r="AT295" s="328"/>
      <c r="AU295" s="329"/>
      <c r="AV295" s="152">
        <f t="shared" si="142"/>
        <v>2</v>
      </c>
      <c r="AW295" s="167"/>
      <c r="AX295" s="167"/>
      <c r="AY295" s="167">
        <v>1</v>
      </c>
      <c r="AZ295" s="167"/>
      <c r="BA295" s="167"/>
      <c r="BB295" s="167"/>
      <c r="BC295" s="167"/>
      <c r="BD295" s="167"/>
      <c r="BE295" s="130">
        <v>1</v>
      </c>
    </row>
    <row r="296" spans="1:57" ht="32.25" thickBot="1" x14ac:dyDescent="0.3">
      <c r="A296" s="1392"/>
      <c r="B296" s="1597"/>
      <c r="C296" s="1587"/>
      <c r="D296" s="711" t="s">
        <v>491</v>
      </c>
      <c r="E296" s="1302"/>
      <c r="F296" s="1305"/>
      <c r="G296" s="851">
        <f t="shared" si="131"/>
        <v>0</v>
      </c>
      <c r="H296" s="160">
        <f t="shared" si="143"/>
        <v>0</v>
      </c>
      <c r="I296" s="92"/>
      <c r="J296" s="92"/>
      <c r="K296" s="92"/>
      <c r="L296" s="101"/>
      <c r="M296" s="210">
        <f t="shared" si="141"/>
        <v>0</v>
      </c>
      <c r="N296" s="1039"/>
      <c r="O296" s="1039"/>
      <c r="P296" s="1039"/>
      <c r="Q296" s="1039"/>
      <c r="R296" s="1040"/>
      <c r="S296" s="1052"/>
      <c r="T296" s="1052"/>
      <c r="U296" s="1052"/>
      <c r="V296" s="1039"/>
      <c r="W296" s="1039"/>
      <c r="X296" s="1040"/>
      <c r="Y296" s="1038"/>
      <c r="Z296" s="1040"/>
      <c r="AA296" s="1049"/>
      <c r="AB296" s="839"/>
      <c r="AC296" s="839"/>
      <c r="AD296" s="839"/>
      <c r="AE296" s="839"/>
      <c r="AF296" s="840"/>
      <c r="AG296" s="1049"/>
      <c r="AH296" s="1050"/>
      <c r="AI296" s="832"/>
      <c r="AJ296" s="170">
        <f>SUM(AQ296:AU296)</f>
        <v>0</v>
      </c>
      <c r="AK296" s="345" t="s">
        <v>97</v>
      </c>
      <c r="AL296" s="97" t="s">
        <v>97</v>
      </c>
      <c r="AM296" s="98" t="s">
        <v>97</v>
      </c>
      <c r="AN296" s="99" t="s">
        <v>97</v>
      </c>
      <c r="AO296" s="97" t="s">
        <v>98</v>
      </c>
      <c r="AP296" s="98" t="s">
        <v>98</v>
      </c>
      <c r="AQ296" s="100"/>
      <c r="AR296" s="92"/>
      <c r="AS296" s="92"/>
      <c r="AT296" s="92"/>
      <c r="AU296" s="93"/>
      <c r="AV296" s="171">
        <f t="shared" si="142"/>
        <v>0</v>
      </c>
      <c r="AW296" s="128"/>
      <c r="AX296" s="128"/>
      <c r="AY296" s="128"/>
      <c r="AZ296" s="128"/>
      <c r="BA296" s="128"/>
      <c r="BB296" s="128"/>
      <c r="BC296" s="128"/>
      <c r="BD296" s="128"/>
      <c r="BE296" s="129"/>
    </row>
    <row r="297" spans="1:57" ht="31.9" customHeight="1" thickBot="1" x14ac:dyDescent="0.3">
      <c r="A297" s="1392"/>
      <c r="B297" s="1598" t="s">
        <v>155</v>
      </c>
      <c r="C297" s="1575" t="s">
        <v>368</v>
      </c>
      <c r="D297" s="709" t="s">
        <v>485</v>
      </c>
      <c r="E297" s="1300">
        <v>0</v>
      </c>
      <c r="F297" s="1303">
        <f>E297-SUM(M297:M301)</f>
        <v>-1</v>
      </c>
      <c r="G297" s="852">
        <f t="shared" si="131"/>
        <v>0</v>
      </c>
      <c r="H297" s="147">
        <f t="shared" si="143"/>
        <v>0</v>
      </c>
      <c r="I297" s="72"/>
      <c r="J297" s="72"/>
      <c r="K297" s="72"/>
      <c r="L297" s="75"/>
      <c r="M297" s="590">
        <f t="shared" si="141"/>
        <v>0</v>
      </c>
      <c r="N297" s="1044"/>
      <c r="O297" s="1044"/>
      <c r="P297" s="1044"/>
      <c r="Q297" s="1044"/>
      <c r="R297" s="1026"/>
      <c r="S297" s="1051"/>
      <c r="T297" s="1051"/>
      <c r="U297" s="1051"/>
      <c r="V297" s="1020"/>
      <c r="W297" s="1020"/>
      <c r="X297" s="1024"/>
      <c r="Y297" s="1022"/>
      <c r="Z297" s="1024"/>
      <c r="AA297" s="1045"/>
      <c r="AB297" s="835"/>
      <c r="AC297" s="835"/>
      <c r="AD297" s="835"/>
      <c r="AE297" s="835"/>
      <c r="AF297" s="836"/>
      <c r="AG297" s="1045"/>
      <c r="AH297" s="1046"/>
      <c r="AI297" s="143"/>
      <c r="AJ297" s="151">
        <f>SUM(AN297:AP297)</f>
        <v>0</v>
      </c>
      <c r="AK297" s="76" t="s">
        <v>97</v>
      </c>
      <c r="AL297" s="77" t="s">
        <v>97</v>
      </c>
      <c r="AM297" s="78" t="s">
        <v>97</v>
      </c>
      <c r="AN297" s="74"/>
      <c r="AO297" s="72"/>
      <c r="AP297" s="73"/>
      <c r="AQ297" s="79" t="s">
        <v>97</v>
      </c>
      <c r="AR297" s="77" t="s">
        <v>97</v>
      </c>
      <c r="AS297" s="77" t="s">
        <v>97</v>
      </c>
      <c r="AT297" s="77" t="s">
        <v>97</v>
      </c>
      <c r="AU297" s="78" t="s">
        <v>97</v>
      </c>
      <c r="AV297" s="152">
        <f t="shared" si="142"/>
        <v>0</v>
      </c>
      <c r="AW297" s="120"/>
      <c r="AX297" s="120"/>
      <c r="AY297" s="120"/>
      <c r="AZ297" s="120"/>
      <c r="BA297" s="120"/>
      <c r="BB297" s="120"/>
      <c r="BC297" s="120"/>
      <c r="BD297" s="120"/>
      <c r="BE297" s="121"/>
    </row>
    <row r="298" spans="1:57" ht="48" thickBot="1" x14ac:dyDescent="0.3">
      <c r="A298" s="1392"/>
      <c r="B298" s="1599"/>
      <c r="C298" s="1576"/>
      <c r="D298" s="710" t="s">
        <v>490</v>
      </c>
      <c r="E298" s="1301"/>
      <c r="F298" s="1304"/>
      <c r="G298" s="850">
        <f t="shared" si="131"/>
        <v>0</v>
      </c>
      <c r="H298" s="402">
        <f t="shared" si="143"/>
        <v>0</v>
      </c>
      <c r="I298" s="319"/>
      <c r="J298" s="319"/>
      <c r="K298" s="319"/>
      <c r="L298" s="338"/>
      <c r="M298" s="750">
        <f t="shared" si="141"/>
        <v>0</v>
      </c>
      <c r="N298" s="1030"/>
      <c r="O298" s="1030"/>
      <c r="P298" s="1030"/>
      <c r="Q298" s="1030"/>
      <c r="R298" s="1034"/>
      <c r="S298" s="1025"/>
      <c r="T298" s="1025"/>
      <c r="U298" s="1025"/>
      <c r="V298" s="1044"/>
      <c r="W298" s="1044"/>
      <c r="X298" s="1026"/>
      <c r="Y298" s="1047"/>
      <c r="Z298" s="1026"/>
      <c r="AA298" s="1027"/>
      <c r="AB298" s="1028"/>
      <c r="AC298" s="1028"/>
      <c r="AD298" s="1028"/>
      <c r="AE298" s="1028"/>
      <c r="AF298" s="1029"/>
      <c r="AG298" s="1019"/>
      <c r="AH298" s="1048"/>
      <c r="AI298" s="337"/>
      <c r="AJ298" s="390">
        <f>SUM(AN298:AP298)</f>
        <v>0</v>
      </c>
      <c r="AK298" s="327" t="s">
        <v>98</v>
      </c>
      <c r="AL298" s="328" t="s">
        <v>98</v>
      </c>
      <c r="AM298" s="329" t="s">
        <v>98</v>
      </c>
      <c r="AN298" s="330"/>
      <c r="AO298" s="328"/>
      <c r="AP298" s="329"/>
      <c r="AQ298" s="330" t="s">
        <v>97</v>
      </c>
      <c r="AR298" s="328" t="s">
        <v>97</v>
      </c>
      <c r="AS298" s="328" t="s">
        <v>97</v>
      </c>
      <c r="AT298" s="328" t="s">
        <v>97</v>
      </c>
      <c r="AU298" s="329" t="s">
        <v>97</v>
      </c>
      <c r="AV298" s="152">
        <f t="shared" si="142"/>
        <v>0</v>
      </c>
      <c r="AW298" s="167"/>
      <c r="AX298" s="167"/>
      <c r="AY298" s="167"/>
      <c r="AZ298" s="167"/>
      <c r="BA298" s="167"/>
      <c r="BB298" s="167"/>
      <c r="BC298" s="167"/>
      <c r="BD298" s="167"/>
      <c r="BE298" s="130"/>
    </row>
    <row r="299" spans="1:57" ht="32.25" thickBot="1" x14ac:dyDescent="0.3">
      <c r="A299" s="1392"/>
      <c r="B299" s="1599"/>
      <c r="C299" s="1576"/>
      <c r="D299" s="710" t="s">
        <v>486</v>
      </c>
      <c r="E299" s="1301"/>
      <c r="F299" s="1304"/>
      <c r="G299" s="850">
        <f t="shared" si="131"/>
        <v>0</v>
      </c>
      <c r="H299" s="402">
        <f t="shared" si="143"/>
        <v>0</v>
      </c>
      <c r="I299" s="319"/>
      <c r="J299" s="319"/>
      <c r="K299" s="319"/>
      <c r="L299" s="338"/>
      <c r="M299" s="750">
        <f t="shared" si="141"/>
        <v>0</v>
      </c>
      <c r="N299" s="1030"/>
      <c r="O299" s="1030"/>
      <c r="P299" s="1030"/>
      <c r="Q299" s="1030"/>
      <c r="R299" s="1034"/>
      <c r="S299" s="1025"/>
      <c r="T299" s="1025"/>
      <c r="U299" s="1025"/>
      <c r="V299" s="1044"/>
      <c r="W299" s="1044"/>
      <c r="X299" s="1026"/>
      <c r="Y299" s="1047"/>
      <c r="Z299" s="1026"/>
      <c r="AA299" s="1027"/>
      <c r="AB299" s="1028"/>
      <c r="AC299" s="1028"/>
      <c r="AD299" s="1028"/>
      <c r="AE299" s="1028"/>
      <c r="AF299" s="1029"/>
      <c r="AG299" s="1019"/>
      <c r="AH299" s="1048"/>
      <c r="AI299" s="337"/>
      <c r="AJ299" s="390">
        <f>SUM(AK299:AM299)</f>
        <v>0</v>
      </c>
      <c r="AK299" s="327"/>
      <c r="AL299" s="328"/>
      <c r="AM299" s="329"/>
      <c r="AN299" s="330" t="s">
        <v>97</v>
      </c>
      <c r="AO299" s="328" t="s">
        <v>97</v>
      </c>
      <c r="AP299" s="329" t="s">
        <v>97</v>
      </c>
      <c r="AQ299" s="330" t="s">
        <v>97</v>
      </c>
      <c r="AR299" s="328" t="s">
        <v>97</v>
      </c>
      <c r="AS299" s="328" t="s">
        <v>97</v>
      </c>
      <c r="AT299" s="328" t="s">
        <v>97</v>
      </c>
      <c r="AU299" s="329" t="s">
        <v>97</v>
      </c>
      <c r="AV299" s="152">
        <f t="shared" si="142"/>
        <v>0</v>
      </c>
      <c r="AW299" s="167"/>
      <c r="AX299" s="167"/>
      <c r="AY299" s="167"/>
      <c r="AZ299" s="167"/>
      <c r="BA299" s="167"/>
      <c r="BB299" s="167"/>
      <c r="BC299" s="167"/>
      <c r="BD299" s="167"/>
      <c r="BE299" s="130"/>
    </row>
    <row r="300" spans="1:57" ht="32.25" thickBot="1" x14ac:dyDescent="0.3">
      <c r="A300" s="1392"/>
      <c r="B300" s="1599"/>
      <c r="C300" s="1576"/>
      <c r="D300" s="710" t="s">
        <v>15</v>
      </c>
      <c r="E300" s="1301"/>
      <c r="F300" s="1304"/>
      <c r="G300" s="850">
        <f t="shared" si="131"/>
        <v>1</v>
      </c>
      <c r="H300" s="402">
        <f t="shared" si="143"/>
        <v>0</v>
      </c>
      <c r="I300" s="319"/>
      <c r="J300" s="319"/>
      <c r="K300" s="319"/>
      <c r="L300" s="338"/>
      <c r="M300" s="750">
        <f t="shared" si="141"/>
        <v>1</v>
      </c>
      <c r="N300" s="1030"/>
      <c r="O300" s="1030"/>
      <c r="P300" s="1030"/>
      <c r="Q300" s="1030"/>
      <c r="R300" s="1034">
        <v>1</v>
      </c>
      <c r="S300" s="1025">
        <v>1</v>
      </c>
      <c r="T300" s="1025"/>
      <c r="U300" s="1025"/>
      <c r="V300" s="1044"/>
      <c r="W300" s="1044"/>
      <c r="X300" s="1026"/>
      <c r="Y300" s="1047">
        <v>1</v>
      </c>
      <c r="Z300" s="1026"/>
      <c r="AA300" s="1027"/>
      <c r="AB300" s="1028">
        <v>1</v>
      </c>
      <c r="AC300" s="1028">
        <v>1</v>
      </c>
      <c r="AD300" s="1028">
        <v>0</v>
      </c>
      <c r="AE300" s="1028">
        <v>1</v>
      </c>
      <c r="AF300" s="1029">
        <v>1</v>
      </c>
      <c r="AG300" s="1019">
        <v>45</v>
      </c>
      <c r="AH300" s="1048">
        <v>20</v>
      </c>
      <c r="AI300" s="337">
        <v>125</v>
      </c>
      <c r="AJ300" s="390">
        <f>SUM(AQ300:AU300)</f>
        <v>1</v>
      </c>
      <c r="AK300" s="327" t="s">
        <v>98</v>
      </c>
      <c r="AL300" s="328" t="s">
        <v>98</v>
      </c>
      <c r="AM300" s="329" t="s">
        <v>98</v>
      </c>
      <c r="AN300" s="330" t="s">
        <v>97</v>
      </c>
      <c r="AO300" s="328" t="s">
        <v>97</v>
      </c>
      <c r="AP300" s="329" t="s">
        <v>97</v>
      </c>
      <c r="AQ300" s="330"/>
      <c r="AR300" s="328"/>
      <c r="AS300" s="328"/>
      <c r="AT300" s="328">
        <v>1</v>
      </c>
      <c r="AU300" s="329"/>
      <c r="AV300" s="152">
        <f t="shared" si="142"/>
        <v>0</v>
      </c>
      <c r="AW300" s="167"/>
      <c r="AX300" s="167"/>
      <c r="AY300" s="167"/>
      <c r="AZ300" s="167"/>
      <c r="BA300" s="167"/>
      <c r="BB300" s="167"/>
      <c r="BC300" s="167"/>
      <c r="BD300" s="167"/>
      <c r="BE300" s="130"/>
    </row>
    <row r="301" spans="1:57" ht="32.25" thickBot="1" x14ac:dyDescent="0.3">
      <c r="A301" s="1392"/>
      <c r="B301" s="1597"/>
      <c r="C301" s="1587"/>
      <c r="D301" s="711" t="s">
        <v>491</v>
      </c>
      <c r="E301" s="1302"/>
      <c r="F301" s="1305"/>
      <c r="G301" s="851">
        <f t="shared" si="131"/>
        <v>0</v>
      </c>
      <c r="H301" s="160">
        <f t="shared" si="143"/>
        <v>0</v>
      </c>
      <c r="I301" s="92"/>
      <c r="J301" s="92"/>
      <c r="K301" s="92"/>
      <c r="L301" s="101"/>
      <c r="M301" s="210">
        <f t="shared" si="141"/>
        <v>0</v>
      </c>
      <c r="N301" s="1039"/>
      <c r="O301" s="1039"/>
      <c r="P301" s="1039"/>
      <c r="Q301" s="1039"/>
      <c r="R301" s="1040"/>
      <c r="S301" s="1052"/>
      <c r="T301" s="1052"/>
      <c r="U301" s="1052"/>
      <c r="V301" s="1039"/>
      <c r="W301" s="1039"/>
      <c r="X301" s="1040"/>
      <c r="Y301" s="1038"/>
      <c r="Z301" s="1040"/>
      <c r="AA301" s="1049"/>
      <c r="AB301" s="839"/>
      <c r="AC301" s="839"/>
      <c r="AD301" s="839"/>
      <c r="AE301" s="839"/>
      <c r="AF301" s="840"/>
      <c r="AG301" s="1049"/>
      <c r="AH301" s="1050"/>
      <c r="AI301" s="832"/>
      <c r="AJ301" s="170">
        <f>SUM(AQ301:AU301)</f>
        <v>0</v>
      </c>
      <c r="AK301" s="345" t="s">
        <v>97</v>
      </c>
      <c r="AL301" s="97" t="s">
        <v>97</v>
      </c>
      <c r="AM301" s="98" t="s">
        <v>97</v>
      </c>
      <c r="AN301" s="99" t="s">
        <v>97</v>
      </c>
      <c r="AO301" s="97" t="s">
        <v>98</v>
      </c>
      <c r="AP301" s="98" t="s">
        <v>98</v>
      </c>
      <c r="AQ301" s="100"/>
      <c r="AR301" s="92"/>
      <c r="AS301" s="92"/>
      <c r="AT301" s="92"/>
      <c r="AU301" s="93"/>
      <c r="AV301" s="171">
        <f t="shared" si="142"/>
        <v>0</v>
      </c>
      <c r="AW301" s="128"/>
      <c r="AX301" s="128"/>
      <c r="AY301" s="128"/>
      <c r="AZ301" s="128"/>
      <c r="BA301" s="128"/>
      <c r="BB301" s="128"/>
      <c r="BC301" s="128"/>
      <c r="BD301" s="128"/>
      <c r="BE301" s="129"/>
    </row>
    <row r="302" spans="1:57" ht="31.9" customHeight="1" thickBot="1" x14ac:dyDescent="0.3">
      <c r="A302" s="1392"/>
      <c r="B302" s="1600" t="s">
        <v>619</v>
      </c>
      <c r="C302" s="1575" t="s">
        <v>372</v>
      </c>
      <c r="D302" s="709" t="s">
        <v>485</v>
      </c>
      <c r="E302" s="1300">
        <v>30</v>
      </c>
      <c r="F302" s="1303">
        <f>E302-SUM(M302:M306)</f>
        <v>9</v>
      </c>
      <c r="G302" s="852">
        <f t="shared" si="131"/>
        <v>9</v>
      </c>
      <c r="H302" s="147">
        <f t="shared" si="143"/>
        <v>0</v>
      </c>
      <c r="I302" s="72"/>
      <c r="J302" s="72"/>
      <c r="K302" s="72"/>
      <c r="L302" s="75"/>
      <c r="M302" s="199">
        <f t="shared" si="141"/>
        <v>8</v>
      </c>
      <c r="N302" s="1020"/>
      <c r="O302" s="1020"/>
      <c r="P302" s="1020"/>
      <c r="Q302" s="1020"/>
      <c r="R302" s="1024">
        <v>8</v>
      </c>
      <c r="S302" s="1051">
        <v>1</v>
      </c>
      <c r="T302" s="1051"/>
      <c r="U302" s="1051"/>
      <c r="V302" s="1020">
        <v>7</v>
      </c>
      <c r="W302" s="1020"/>
      <c r="X302" s="1024"/>
      <c r="Y302" s="1022">
        <v>8</v>
      </c>
      <c r="Z302" s="1024"/>
      <c r="AA302" s="1045"/>
      <c r="AB302" s="835">
        <v>4</v>
      </c>
      <c r="AC302" s="835">
        <v>4</v>
      </c>
      <c r="AD302" s="835">
        <v>1</v>
      </c>
      <c r="AE302" s="835">
        <v>7</v>
      </c>
      <c r="AF302" s="836"/>
      <c r="AG302" s="1045">
        <v>38</v>
      </c>
      <c r="AH302" s="1046">
        <v>19</v>
      </c>
      <c r="AI302" s="143">
        <v>7</v>
      </c>
      <c r="AJ302" s="151">
        <f>SUM(AN302:AP302)</f>
        <v>8</v>
      </c>
      <c r="AK302" s="76" t="s">
        <v>97</v>
      </c>
      <c r="AL302" s="77" t="s">
        <v>97</v>
      </c>
      <c r="AM302" s="78" t="s">
        <v>97</v>
      </c>
      <c r="AN302" s="74">
        <v>5</v>
      </c>
      <c r="AO302" s="72">
        <v>3</v>
      </c>
      <c r="AP302" s="73"/>
      <c r="AQ302" s="79" t="s">
        <v>97</v>
      </c>
      <c r="AR302" s="77" t="s">
        <v>97</v>
      </c>
      <c r="AS302" s="77" t="s">
        <v>97</v>
      </c>
      <c r="AT302" s="77" t="s">
        <v>97</v>
      </c>
      <c r="AU302" s="78" t="s">
        <v>97</v>
      </c>
      <c r="AV302" s="152">
        <f t="shared" si="142"/>
        <v>1</v>
      </c>
      <c r="AW302" s="120"/>
      <c r="AX302" s="120"/>
      <c r="AY302" s="120"/>
      <c r="AZ302" s="120"/>
      <c r="BA302" s="120">
        <v>1</v>
      </c>
      <c r="BB302" s="120"/>
      <c r="BC302" s="120"/>
      <c r="BD302" s="120"/>
      <c r="BE302" s="121"/>
    </row>
    <row r="303" spans="1:57" ht="48" thickBot="1" x14ac:dyDescent="0.3">
      <c r="A303" s="1392"/>
      <c r="B303" s="1601"/>
      <c r="C303" s="1576"/>
      <c r="D303" s="710" t="s">
        <v>490</v>
      </c>
      <c r="E303" s="1301"/>
      <c r="F303" s="1304"/>
      <c r="G303" s="850">
        <f t="shared" ref="G303:G356" si="144">SUM(M303,AV303)</f>
        <v>0</v>
      </c>
      <c r="H303" s="402">
        <f t="shared" si="143"/>
        <v>0</v>
      </c>
      <c r="I303" s="319"/>
      <c r="J303" s="319"/>
      <c r="K303" s="319"/>
      <c r="L303" s="338"/>
      <c r="M303" s="750">
        <f t="shared" si="141"/>
        <v>0</v>
      </c>
      <c r="N303" s="1030"/>
      <c r="O303" s="1030"/>
      <c r="P303" s="1030"/>
      <c r="Q303" s="1030"/>
      <c r="R303" s="1034"/>
      <c r="S303" s="1025"/>
      <c r="T303" s="1025"/>
      <c r="U303" s="1025"/>
      <c r="V303" s="1044"/>
      <c r="W303" s="1044"/>
      <c r="X303" s="1026"/>
      <c r="Y303" s="1047"/>
      <c r="Z303" s="1026"/>
      <c r="AA303" s="1027"/>
      <c r="AB303" s="1028"/>
      <c r="AC303" s="1028"/>
      <c r="AD303" s="1028"/>
      <c r="AE303" s="1028"/>
      <c r="AF303" s="1029"/>
      <c r="AG303" s="1019"/>
      <c r="AH303" s="1048"/>
      <c r="AI303" s="337"/>
      <c r="AJ303" s="390">
        <f>SUM(AN303:AP303)</f>
        <v>0</v>
      </c>
      <c r="AK303" s="327" t="s">
        <v>98</v>
      </c>
      <c r="AL303" s="328" t="s">
        <v>98</v>
      </c>
      <c r="AM303" s="329" t="s">
        <v>98</v>
      </c>
      <c r="AN303" s="330"/>
      <c r="AO303" s="328"/>
      <c r="AP303" s="329"/>
      <c r="AQ303" s="330" t="s">
        <v>97</v>
      </c>
      <c r="AR303" s="328" t="s">
        <v>97</v>
      </c>
      <c r="AS303" s="328" t="s">
        <v>97</v>
      </c>
      <c r="AT303" s="328" t="s">
        <v>97</v>
      </c>
      <c r="AU303" s="329" t="s">
        <v>97</v>
      </c>
      <c r="AV303" s="152">
        <f t="shared" si="142"/>
        <v>0</v>
      </c>
      <c r="AW303" s="167"/>
      <c r="AX303" s="167"/>
      <c r="AY303" s="167"/>
      <c r="AZ303" s="167"/>
      <c r="BA303" s="167"/>
      <c r="BB303" s="167"/>
      <c r="BC303" s="167"/>
      <c r="BD303" s="167"/>
      <c r="BE303" s="130"/>
    </row>
    <row r="304" spans="1:57" ht="32.25" thickBot="1" x14ac:dyDescent="0.3">
      <c r="A304" s="1392"/>
      <c r="B304" s="1601"/>
      <c r="C304" s="1576"/>
      <c r="D304" s="710" t="s">
        <v>486</v>
      </c>
      <c r="E304" s="1301"/>
      <c r="F304" s="1304"/>
      <c r="G304" s="850">
        <f t="shared" si="144"/>
        <v>0</v>
      </c>
      <c r="H304" s="402">
        <f t="shared" si="143"/>
        <v>0</v>
      </c>
      <c r="I304" s="319"/>
      <c r="J304" s="319"/>
      <c r="K304" s="319"/>
      <c r="L304" s="338"/>
      <c r="M304" s="750">
        <f t="shared" si="141"/>
        <v>0</v>
      </c>
      <c r="N304" s="1030"/>
      <c r="O304" s="1030"/>
      <c r="P304" s="1030"/>
      <c r="Q304" s="1030"/>
      <c r="R304" s="1034"/>
      <c r="S304" s="1025"/>
      <c r="T304" s="1025"/>
      <c r="U304" s="1025"/>
      <c r="V304" s="1044"/>
      <c r="W304" s="1044"/>
      <c r="X304" s="1026"/>
      <c r="Y304" s="1047"/>
      <c r="Z304" s="1026"/>
      <c r="AA304" s="1027"/>
      <c r="AB304" s="1028"/>
      <c r="AC304" s="1028"/>
      <c r="AD304" s="1028"/>
      <c r="AE304" s="1028"/>
      <c r="AF304" s="1029"/>
      <c r="AG304" s="1019"/>
      <c r="AH304" s="1048"/>
      <c r="AI304" s="337"/>
      <c r="AJ304" s="390">
        <f>SUM(AK304:AM304)</f>
        <v>0</v>
      </c>
      <c r="AK304" s="327"/>
      <c r="AL304" s="328"/>
      <c r="AM304" s="329"/>
      <c r="AN304" s="330" t="s">
        <v>97</v>
      </c>
      <c r="AO304" s="328" t="s">
        <v>97</v>
      </c>
      <c r="AP304" s="329" t="s">
        <v>97</v>
      </c>
      <c r="AQ304" s="330" t="s">
        <v>97</v>
      </c>
      <c r="AR304" s="328" t="s">
        <v>97</v>
      </c>
      <c r="AS304" s="328" t="s">
        <v>97</v>
      </c>
      <c r="AT304" s="328" t="s">
        <v>97</v>
      </c>
      <c r="AU304" s="329" t="s">
        <v>97</v>
      </c>
      <c r="AV304" s="152">
        <f t="shared" si="142"/>
        <v>0</v>
      </c>
      <c r="AW304" s="167"/>
      <c r="AX304" s="167"/>
      <c r="AY304" s="167"/>
      <c r="AZ304" s="167"/>
      <c r="BA304" s="167"/>
      <c r="BB304" s="167"/>
      <c r="BC304" s="167"/>
      <c r="BD304" s="167"/>
      <c r="BE304" s="130"/>
    </row>
    <row r="305" spans="1:57" ht="32.25" thickBot="1" x14ac:dyDescent="0.3">
      <c r="A305" s="1392"/>
      <c r="B305" s="1601"/>
      <c r="C305" s="1576"/>
      <c r="D305" s="710" t="s">
        <v>15</v>
      </c>
      <c r="E305" s="1301"/>
      <c r="F305" s="1304"/>
      <c r="G305" s="850">
        <f t="shared" si="144"/>
        <v>13</v>
      </c>
      <c r="H305" s="402">
        <f t="shared" si="143"/>
        <v>0</v>
      </c>
      <c r="I305" s="319"/>
      <c r="J305" s="319"/>
      <c r="K305" s="319"/>
      <c r="L305" s="338"/>
      <c r="M305" s="750">
        <f t="shared" si="141"/>
        <v>13</v>
      </c>
      <c r="N305" s="1030">
        <v>3</v>
      </c>
      <c r="O305" s="1030"/>
      <c r="P305" s="1030"/>
      <c r="Q305" s="1030"/>
      <c r="R305" s="1034">
        <v>10</v>
      </c>
      <c r="S305" s="1025">
        <v>1</v>
      </c>
      <c r="T305" s="1025"/>
      <c r="U305" s="1025"/>
      <c r="V305" s="1044">
        <v>11</v>
      </c>
      <c r="W305" s="1044">
        <v>1</v>
      </c>
      <c r="X305" s="1026"/>
      <c r="Y305" s="1047">
        <v>12</v>
      </c>
      <c r="Z305" s="1026">
        <v>1</v>
      </c>
      <c r="AA305" s="1027"/>
      <c r="AB305" s="1028">
        <v>3</v>
      </c>
      <c r="AC305" s="1028">
        <v>3</v>
      </c>
      <c r="AD305" s="1028">
        <v>4</v>
      </c>
      <c r="AE305" s="1028">
        <v>10</v>
      </c>
      <c r="AF305" s="1029">
        <v>1</v>
      </c>
      <c r="AG305" s="1019">
        <v>42.5</v>
      </c>
      <c r="AH305" s="1048">
        <v>28</v>
      </c>
      <c r="AI305" s="337">
        <v>82.69</v>
      </c>
      <c r="AJ305" s="390">
        <f>SUM(AQ305:AU305)</f>
        <v>13</v>
      </c>
      <c r="AK305" s="327" t="s">
        <v>98</v>
      </c>
      <c r="AL305" s="328" t="s">
        <v>98</v>
      </c>
      <c r="AM305" s="329" t="s">
        <v>98</v>
      </c>
      <c r="AN305" s="330" t="s">
        <v>97</v>
      </c>
      <c r="AO305" s="328" t="s">
        <v>97</v>
      </c>
      <c r="AP305" s="329" t="s">
        <v>97</v>
      </c>
      <c r="AQ305" s="330">
        <v>2</v>
      </c>
      <c r="AR305" s="328">
        <v>3</v>
      </c>
      <c r="AS305" s="328">
        <v>7</v>
      </c>
      <c r="AT305" s="328">
        <v>1</v>
      </c>
      <c r="AU305" s="329"/>
      <c r="AV305" s="152">
        <f t="shared" si="142"/>
        <v>0</v>
      </c>
      <c r="AW305" s="167"/>
      <c r="AX305" s="167"/>
      <c r="AY305" s="167"/>
      <c r="AZ305" s="167"/>
      <c r="BA305" s="167"/>
      <c r="BB305" s="167"/>
      <c r="BC305" s="167"/>
      <c r="BD305" s="167"/>
      <c r="BE305" s="130"/>
    </row>
    <row r="306" spans="1:57" ht="32.25" thickBot="1" x14ac:dyDescent="0.3">
      <c r="A306" s="1392"/>
      <c r="B306" s="1602"/>
      <c r="C306" s="1587"/>
      <c r="D306" s="711" t="s">
        <v>491</v>
      </c>
      <c r="E306" s="1302"/>
      <c r="F306" s="1305"/>
      <c r="G306" s="851">
        <f t="shared" si="144"/>
        <v>0</v>
      </c>
      <c r="H306" s="160">
        <f t="shared" si="143"/>
        <v>0</v>
      </c>
      <c r="I306" s="92"/>
      <c r="J306" s="92"/>
      <c r="K306" s="92"/>
      <c r="L306" s="101"/>
      <c r="M306" s="210">
        <f t="shared" si="141"/>
        <v>0</v>
      </c>
      <c r="N306" s="1039"/>
      <c r="O306" s="1039"/>
      <c r="P306" s="1039"/>
      <c r="Q306" s="1039"/>
      <c r="R306" s="1040"/>
      <c r="S306" s="1052"/>
      <c r="T306" s="1052"/>
      <c r="U306" s="1052"/>
      <c r="V306" s="1039"/>
      <c r="W306" s="1039"/>
      <c r="X306" s="1040"/>
      <c r="Y306" s="1038"/>
      <c r="Z306" s="1040"/>
      <c r="AA306" s="1049"/>
      <c r="AB306" s="839"/>
      <c r="AC306" s="839"/>
      <c r="AD306" s="839"/>
      <c r="AE306" s="839"/>
      <c r="AF306" s="840"/>
      <c r="AG306" s="1049"/>
      <c r="AH306" s="1050"/>
      <c r="AI306" s="832"/>
      <c r="AJ306" s="170">
        <f>SUM(AQ306:AU306)</f>
        <v>0</v>
      </c>
      <c r="AK306" s="345" t="s">
        <v>97</v>
      </c>
      <c r="AL306" s="97" t="s">
        <v>97</v>
      </c>
      <c r="AM306" s="98" t="s">
        <v>97</v>
      </c>
      <c r="AN306" s="99" t="s">
        <v>97</v>
      </c>
      <c r="AO306" s="97" t="s">
        <v>98</v>
      </c>
      <c r="AP306" s="98" t="s">
        <v>98</v>
      </c>
      <c r="AQ306" s="100"/>
      <c r="AR306" s="92"/>
      <c r="AS306" s="92"/>
      <c r="AT306" s="92"/>
      <c r="AU306" s="93"/>
      <c r="AV306" s="171">
        <f t="shared" si="142"/>
        <v>0</v>
      </c>
      <c r="AW306" s="128"/>
      <c r="AX306" s="128"/>
      <c r="AY306" s="128"/>
      <c r="AZ306" s="128"/>
      <c r="BA306" s="128"/>
      <c r="BB306" s="128"/>
      <c r="BC306" s="128"/>
      <c r="BD306" s="128"/>
      <c r="BE306" s="129"/>
    </row>
    <row r="307" spans="1:57" ht="32.25" thickBot="1" x14ac:dyDescent="0.3">
      <c r="A307" s="1392"/>
      <c r="B307" s="1600" t="s">
        <v>620</v>
      </c>
      <c r="C307" s="1575" t="s">
        <v>472</v>
      </c>
      <c r="D307" s="709" t="s">
        <v>485</v>
      </c>
      <c r="E307" s="1300">
        <v>8</v>
      </c>
      <c r="F307" s="1303">
        <f>E307-SUM(M307:M311)</f>
        <v>3</v>
      </c>
      <c r="G307" s="852">
        <f t="shared" si="144"/>
        <v>1</v>
      </c>
      <c r="H307" s="147">
        <f t="shared" si="143"/>
        <v>0</v>
      </c>
      <c r="I307" s="72"/>
      <c r="J307" s="72"/>
      <c r="K307" s="72"/>
      <c r="L307" s="75"/>
      <c r="M307" s="199">
        <f t="shared" si="141"/>
        <v>1</v>
      </c>
      <c r="N307" s="1020"/>
      <c r="O307" s="1020"/>
      <c r="P307" s="1020"/>
      <c r="Q307" s="1020"/>
      <c r="R307" s="1024">
        <v>1</v>
      </c>
      <c r="S307" s="1051"/>
      <c r="T307" s="1051"/>
      <c r="U307" s="1051"/>
      <c r="V307" s="1020">
        <v>1</v>
      </c>
      <c r="W307" s="1020">
        <v>0</v>
      </c>
      <c r="X307" s="1024"/>
      <c r="Y307" s="1022">
        <v>1</v>
      </c>
      <c r="Z307" s="1024"/>
      <c r="AA307" s="1045"/>
      <c r="AB307" s="835"/>
      <c r="AC307" s="835"/>
      <c r="AD307" s="835">
        <v>1</v>
      </c>
      <c r="AE307" s="835">
        <v>1</v>
      </c>
      <c r="AF307" s="836"/>
      <c r="AG307" s="1045">
        <v>39</v>
      </c>
      <c r="AH307" s="1046">
        <v>12</v>
      </c>
      <c r="AI307" s="143">
        <v>8</v>
      </c>
      <c r="AJ307" s="151">
        <f>SUM(AN307:AP307)</f>
        <v>0</v>
      </c>
      <c r="AK307" s="76" t="s">
        <v>97</v>
      </c>
      <c r="AL307" s="77" t="s">
        <v>97</v>
      </c>
      <c r="AM307" s="78" t="s">
        <v>97</v>
      </c>
      <c r="AN307" s="74"/>
      <c r="AO307" s="72"/>
      <c r="AP307" s="73"/>
      <c r="AQ307" s="79" t="s">
        <v>97</v>
      </c>
      <c r="AR307" s="77" t="s">
        <v>97</v>
      </c>
      <c r="AS307" s="77" t="s">
        <v>97</v>
      </c>
      <c r="AT307" s="77" t="s">
        <v>97</v>
      </c>
      <c r="AU307" s="78" t="s">
        <v>97</v>
      </c>
      <c r="AV307" s="152">
        <f t="shared" si="142"/>
        <v>0</v>
      </c>
      <c r="AW307" s="120"/>
      <c r="AX307" s="120"/>
      <c r="AY307" s="120"/>
      <c r="AZ307" s="120"/>
      <c r="BA307" s="120"/>
      <c r="BB307" s="120"/>
      <c r="BC307" s="120"/>
      <c r="BD307" s="120"/>
      <c r="BE307" s="121"/>
    </row>
    <row r="308" spans="1:57" ht="48" thickBot="1" x14ac:dyDescent="0.3">
      <c r="A308" s="1392"/>
      <c r="B308" s="1601"/>
      <c r="C308" s="1576"/>
      <c r="D308" s="710" t="s">
        <v>490</v>
      </c>
      <c r="E308" s="1301"/>
      <c r="F308" s="1304"/>
      <c r="G308" s="850">
        <f t="shared" si="144"/>
        <v>0</v>
      </c>
      <c r="H308" s="402">
        <f t="shared" si="143"/>
        <v>0</v>
      </c>
      <c r="I308" s="319"/>
      <c r="J308" s="319"/>
      <c r="K308" s="319"/>
      <c r="L308" s="338"/>
      <c r="M308" s="750">
        <f t="shared" si="141"/>
        <v>0</v>
      </c>
      <c r="N308" s="1030"/>
      <c r="O308" s="1030"/>
      <c r="P308" s="1030"/>
      <c r="Q308" s="1030"/>
      <c r="R308" s="1034"/>
      <c r="S308" s="1025"/>
      <c r="T308" s="1025"/>
      <c r="U308" s="1025"/>
      <c r="V308" s="1044"/>
      <c r="W308" s="1044"/>
      <c r="X308" s="1026"/>
      <c r="Y308" s="1047"/>
      <c r="Z308" s="1026"/>
      <c r="AA308" s="1027"/>
      <c r="AB308" s="1028"/>
      <c r="AC308" s="1028"/>
      <c r="AD308" s="1028"/>
      <c r="AE308" s="1028"/>
      <c r="AF308" s="1029"/>
      <c r="AG308" s="1019"/>
      <c r="AH308" s="1048"/>
      <c r="AI308" s="337"/>
      <c r="AJ308" s="390">
        <f>SUM(AN308:AP308)</f>
        <v>0</v>
      </c>
      <c r="AK308" s="327" t="s">
        <v>98</v>
      </c>
      <c r="AL308" s="328" t="s">
        <v>98</v>
      </c>
      <c r="AM308" s="329" t="s">
        <v>98</v>
      </c>
      <c r="AN308" s="330"/>
      <c r="AO308" s="328"/>
      <c r="AP308" s="329"/>
      <c r="AQ308" s="330" t="s">
        <v>97</v>
      </c>
      <c r="AR308" s="328" t="s">
        <v>97</v>
      </c>
      <c r="AS308" s="328" t="s">
        <v>97</v>
      </c>
      <c r="AT308" s="328" t="s">
        <v>97</v>
      </c>
      <c r="AU308" s="329" t="s">
        <v>97</v>
      </c>
      <c r="AV308" s="152">
        <f t="shared" si="142"/>
        <v>0</v>
      </c>
      <c r="AW308" s="167"/>
      <c r="AX308" s="167"/>
      <c r="AY308" s="167"/>
      <c r="AZ308" s="167"/>
      <c r="BA308" s="167"/>
      <c r="BB308" s="167"/>
      <c r="BC308" s="167"/>
      <c r="BD308" s="167"/>
      <c r="BE308" s="130"/>
    </row>
    <row r="309" spans="1:57" ht="32.25" thickBot="1" x14ac:dyDescent="0.3">
      <c r="A309" s="1392"/>
      <c r="B309" s="1601"/>
      <c r="C309" s="1576"/>
      <c r="D309" s="710" t="s">
        <v>486</v>
      </c>
      <c r="E309" s="1301"/>
      <c r="F309" s="1304"/>
      <c r="G309" s="850">
        <f t="shared" si="144"/>
        <v>0</v>
      </c>
      <c r="H309" s="402">
        <f t="shared" si="143"/>
        <v>0</v>
      </c>
      <c r="I309" s="319"/>
      <c r="J309" s="319"/>
      <c r="K309" s="319"/>
      <c r="L309" s="338"/>
      <c r="M309" s="750">
        <f t="shared" si="141"/>
        <v>0</v>
      </c>
      <c r="N309" s="1030"/>
      <c r="O309" s="1030"/>
      <c r="P309" s="1030"/>
      <c r="Q309" s="1030"/>
      <c r="R309" s="1034"/>
      <c r="S309" s="1025"/>
      <c r="T309" s="1025"/>
      <c r="U309" s="1025"/>
      <c r="V309" s="1044"/>
      <c r="W309" s="1044"/>
      <c r="X309" s="1026"/>
      <c r="Y309" s="1047"/>
      <c r="Z309" s="1026"/>
      <c r="AA309" s="1027"/>
      <c r="AB309" s="1028"/>
      <c r="AC309" s="1028"/>
      <c r="AD309" s="1028"/>
      <c r="AE309" s="1028"/>
      <c r="AF309" s="1029"/>
      <c r="AG309" s="1019"/>
      <c r="AH309" s="1048"/>
      <c r="AI309" s="337"/>
      <c r="AJ309" s="390">
        <f>SUM(AK309:AM309)</f>
        <v>0</v>
      </c>
      <c r="AK309" s="327"/>
      <c r="AL309" s="328"/>
      <c r="AM309" s="329"/>
      <c r="AN309" s="330" t="s">
        <v>97</v>
      </c>
      <c r="AO309" s="328" t="s">
        <v>97</v>
      </c>
      <c r="AP309" s="329" t="s">
        <v>97</v>
      </c>
      <c r="AQ309" s="330" t="s">
        <v>97</v>
      </c>
      <c r="AR309" s="328" t="s">
        <v>97</v>
      </c>
      <c r="AS309" s="328" t="s">
        <v>97</v>
      </c>
      <c r="AT309" s="328" t="s">
        <v>97</v>
      </c>
      <c r="AU309" s="329" t="s">
        <v>97</v>
      </c>
      <c r="AV309" s="152">
        <f t="shared" si="142"/>
        <v>0</v>
      </c>
      <c r="AW309" s="167"/>
      <c r="AX309" s="167"/>
      <c r="AY309" s="167"/>
      <c r="AZ309" s="167"/>
      <c r="BA309" s="167"/>
      <c r="BB309" s="167"/>
      <c r="BC309" s="167"/>
      <c r="BD309" s="167"/>
      <c r="BE309" s="130"/>
    </row>
    <row r="310" spans="1:57" ht="32.25" thickBot="1" x14ac:dyDescent="0.3">
      <c r="A310" s="1392"/>
      <c r="B310" s="1601"/>
      <c r="C310" s="1576"/>
      <c r="D310" s="710" t="s">
        <v>15</v>
      </c>
      <c r="E310" s="1301"/>
      <c r="F310" s="1304"/>
      <c r="G310" s="850">
        <f t="shared" si="144"/>
        <v>4</v>
      </c>
      <c r="H310" s="402">
        <f t="shared" si="143"/>
        <v>0</v>
      </c>
      <c r="I310" s="319"/>
      <c r="J310" s="319"/>
      <c r="K310" s="319"/>
      <c r="L310" s="338"/>
      <c r="M310" s="750">
        <f t="shared" si="141"/>
        <v>4</v>
      </c>
      <c r="N310" s="1030"/>
      <c r="O310" s="1030"/>
      <c r="P310" s="1030"/>
      <c r="Q310" s="1030"/>
      <c r="R310" s="1034">
        <v>4</v>
      </c>
      <c r="S310" s="1025"/>
      <c r="T310" s="1025"/>
      <c r="U310" s="1025"/>
      <c r="V310" s="1044">
        <v>4</v>
      </c>
      <c r="W310" s="1044"/>
      <c r="X310" s="1026"/>
      <c r="Y310" s="1047">
        <v>3</v>
      </c>
      <c r="Z310" s="1026">
        <v>1</v>
      </c>
      <c r="AA310" s="1027"/>
      <c r="AB310" s="1028">
        <v>3</v>
      </c>
      <c r="AC310" s="1028">
        <v>2</v>
      </c>
      <c r="AD310" s="1028">
        <v>2</v>
      </c>
      <c r="AE310" s="1028">
        <v>2</v>
      </c>
      <c r="AF310" s="1029"/>
      <c r="AG310" s="1019">
        <v>41</v>
      </c>
      <c r="AH310" s="1048">
        <v>24</v>
      </c>
      <c r="AI310" s="337">
        <v>128</v>
      </c>
      <c r="AJ310" s="390">
        <f>SUM(AQ310:AU310)</f>
        <v>4</v>
      </c>
      <c r="AK310" s="327" t="s">
        <v>98</v>
      </c>
      <c r="AL310" s="328" t="s">
        <v>98</v>
      </c>
      <c r="AM310" s="329" t="s">
        <v>98</v>
      </c>
      <c r="AN310" s="330" t="s">
        <v>97</v>
      </c>
      <c r="AO310" s="328" t="s">
        <v>97</v>
      </c>
      <c r="AP310" s="329" t="s">
        <v>97</v>
      </c>
      <c r="AQ310" s="330"/>
      <c r="AR310" s="328"/>
      <c r="AS310" s="328">
        <v>2</v>
      </c>
      <c r="AT310" s="328">
        <v>1</v>
      </c>
      <c r="AU310" s="329">
        <v>1</v>
      </c>
      <c r="AV310" s="152">
        <f t="shared" si="142"/>
        <v>0</v>
      </c>
      <c r="AW310" s="167"/>
      <c r="AX310" s="167"/>
      <c r="AY310" s="167"/>
      <c r="AZ310" s="167"/>
      <c r="BA310" s="167"/>
      <c r="BB310" s="167"/>
      <c r="BC310" s="167"/>
      <c r="BD310" s="167"/>
      <c r="BE310" s="130"/>
    </row>
    <row r="311" spans="1:57" ht="32.25" thickBot="1" x14ac:dyDescent="0.3">
      <c r="A311" s="1392"/>
      <c r="B311" s="1602"/>
      <c r="C311" s="1587"/>
      <c r="D311" s="711" t="s">
        <v>491</v>
      </c>
      <c r="E311" s="1302"/>
      <c r="F311" s="1305"/>
      <c r="G311" s="851">
        <f t="shared" si="144"/>
        <v>0</v>
      </c>
      <c r="H311" s="160">
        <f t="shared" si="143"/>
        <v>0</v>
      </c>
      <c r="I311" s="92"/>
      <c r="J311" s="92"/>
      <c r="K311" s="92"/>
      <c r="L311" s="101"/>
      <c r="M311" s="210">
        <f t="shared" si="141"/>
        <v>0</v>
      </c>
      <c r="N311" s="1039"/>
      <c r="O311" s="1039"/>
      <c r="P311" s="1039"/>
      <c r="Q311" s="1039"/>
      <c r="R311" s="1040"/>
      <c r="S311" s="1052"/>
      <c r="T311" s="1052"/>
      <c r="U311" s="1052"/>
      <c r="V311" s="1039"/>
      <c r="W311" s="1039"/>
      <c r="X311" s="1040"/>
      <c r="Y311" s="1038"/>
      <c r="Z311" s="1040"/>
      <c r="AA311" s="1049"/>
      <c r="AB311" s="839"/>
      <c r="AC311" s="839"/>
      <c r="AD311" s="839"/>
      <c r="AE311" s="839"/>
      <c r="AF311" s="840"/>
      <c r="AG311" s="1049"/>
      <c r="AH311" s="1050"/>
      <c r="AI311" s="832"/>
      <c r="AJ311" s="170">
        <f>SUM(AQ311:AU311)</f>
        <v>0</v>
      </c>
      <c r="AK311" s="345" t="s">
        <v>97</v>
      </c>
      <c r="AL311" s="97" t="s">
        <v>97</v>
      </c>
      <c r="AM311" s="98" t="s">
        <v>97</v>
      </c>
      <c r="AN311" s="99" t="s">
        <v>97</v>
      </c>
      <c r="AO311" s="97" t="s">
        <v>98</v>
      </c>
      <c r="AP311" s="98" t="s">
        <v>98</v>
      </c>
      <c r="AQ311" s="100"/>
      <c r="AR311" s="92"/>
      <c r="AS311" s="92"/>
      <c r="AT311" s="92"/>
      <c r="AU311" s="93"/>
      <c r="AV311" s="171">
        <f t="shared" si="142"/>
        <v>0</v>
      </c>
      <c r="AW311" s="128"/>
      <c r="AX311" s="128"/>
      <c r="AY311" s="128"/>
      <c r="AZ311" s="128"/>
      <c r="BA311" s="128"/>
      <c r="BB311" s="128"/>
      <c r="BC311" s="128"/>
      <c r="BD311" s="128"/>
      <c r="BE311" s="129"/>
    </row>
    <row r="312" spans="1:57" ht="31.9" customHeight="1" thickBot="1" x14ac:dyDescent="0.3">
      <c r="A312" s="1392"/>
      <c r="B312" s="1598" t="s">
        <v>270</v>
      </c>
      <c r="C312" s="1575" t="s">
        <v>368</v>
      </c>
      <c r="D312" s="709" t="s">
        <v>485</v>
      </c>
      <c r="E312" s="1300">
        <v>3</v>
      </c>
      <c r="F312" s="1303">
        <f>E312-SUM(M312:M316)</f>
        <v>0</v>
      </c>
      <c r="G312" s="852">
        <f t="shared" si="144"/>
        <v>0</v>
      </c>
      <c r="H312" s="147">
        <f t="shared" si="143"/>
        <v>0</v>
      </c>
      <c r="I312" s="72"/>
      <c r="J312" s="72"/>
      <c r="K312" s="72"/>
      <c r="L312" s="75"/>
      <c r="M312" s="199">
        <f t="shared" si="141"/>
        <v>0</v>
      </c>
      <c r="N312" s="1020"/>
      <c r="O312" s="1020"/>
      <c r="P312" s="1020"/>
      <c r="Q312" s="1020"/>
      <c r="R312" s="1024"/>
      <c r="S312" s="1051"/>
      <c r="T312" s="1051"/>
      <c r="U312" s="1051"/>
      <c r="V312" s="1020"/>
      <c r="W312" s="1020"/>
      <c r="X312" s="1024"/>
      <c r="Y312" s="1022"/>
      <c r="Z312" s="1024"/>
      <c r="AA312" s="1045"/>
      <c r="AB312" s="835"/>
      <c r="AC312" s="835"/>
      <c r="AD312" s="835"/>
      <c r="AE312" s="835"/>
      <c r="AF312" s="836"/>
      <c r="AG312" s="1045"/>
      <c r="AH312" s="1046"/>
      <c r="AI312" s="143"/>
      <c r="AJ312" s="151">
        <f>SUM(AN312:AP312)</f>
        <v>0</v>
      </c>
      <c r="AK312" s="76" t="s">
        <v>97</v>
      </c>
      <c r="AL312" s="77" t="s">
        <v>97</v>
      </c>
      <c r="AM312" s="78" t="s">
        <v>97</v>
      </c>
      <c r="AN312" s="74"/>
      <c r="AO312" s="72"/>
      <c r="AP312" s="73"/>
      <c r="AQ312" s="79" t="s">
        <v>97</v>
      </c>
      <c r="AR312" s="77" t="s">
        <v>97</v>
      </c>
      <c r="AS312" s="77" t="s">
        <v>97</v>
      </c>
      <c r="AT312" s="77" t="s">
        <v>97</v>
      </c>
      <c r="AU312" s="78" t="s">
        <v>97</v>
      </c>
      <c r="AV312" s="152">
        <f t="shared" si="142"/>
        <v>0</v>
      </c>
      <c r="AW312" s="120"/>
      <c r="AX312" s="120"/>
      <c r="AY312" s="120"/>
      <c r="AZ312" s="120"/>
      <c r="BA312" s="120"/>
      <c r="BB312" s="120"/>
      <c r="BC312" s="120"/>
      <c r="BD312" s="120"/>
      <c r="BE312" s="121"/>
    </row>
    <row r="313" spans="1:57" ht="48" thickBot="1" x14ac:dyDescent="0.3">
      <c r="A313" s="1392"/>
      <c r="B313" s="1599"/>
      <c r="C313" s="1576"/>
      <c r="D313" s="710" t="s">
        <v>490</v>
      </c>
      <c r="E313" s="1301"/>
      <c r="F313" s="1304"/>
      <c r="G313" s="850">
        <f t="shared" si="144"/>
        <v>0</v>
      </c>
      <c r="H313" s="402">
        <f t="shared" si="143"/>
        <v>0</v>
      </c>
      <c r="I313" s="319"/>
      <c r="J313" s="319"/>
      <c r="K313" s="319"/>
      <c r="L313" s="338"/>
      <c r="M313" s="750">
        <f t="shared" si="141"/>
        <v>0</v>
      </c>
      <c r="N313" s="1030"/>
      <c r="O313" s="1030"/>
      <c r="P313" s="1030"/>
      <c r="Q313" s="1030"/>
      <c r="R313" s="1034"/>
      <c r="S313" s="1025"/>
      <c r="T313" s="1025"/>
      <c r="U313" s="1025"/>
      <c r="V313" s="1044"/>
      <c r="W313" s="1044"/>
      <c r="X313" s="1026"/>
      <c r="Y313" s="1047"/>
      <c r="Z313" s="1026"/>
      <c r="AA313" s="1027"/>
      <c r="AB313" s="1028"/>
      <c r="AC313" s="1028"/>
      <c r="AD313" s="1028"/>
      <c r="AE313" s="1028"/>
      <c r="AF313" s="1029"/>
      <c r="AG313" s="1019"/>
      <c r="AH313" s="1048"/>
      <c r="AI313" s="337"/>
      <c r="AJ313" s="390">
        <f>SUM(AN313:AP313)</f>
        <v>0</v>
      </c>
      <c r="AK313" s="327" t="s">
        <v>98</v>
      </c>
      <c r="AL313" s="328" t="s">
        <v>98</v>
      </c>
      <c r="AM313" s="329" t="s">
        <v>98</v>
      </c>
      <c r="AN313" s="330"/>
      <c r="AO313" s="328"/>
      <c r="AP313" s="329"/>
      <c r="AQ313" s="330" t="s">
        <v>97</v>
      </c>
      <c r="AR313" s="328" t="s">
        <v>97</v>
      </c>
      <c r="AS313" s="328" t="s">
        <v>97</v>
      </c>
      <c r="AT313" s="328" t="s">
        <v>97</v>
      </c>
      <c r="AU313" s="329" t="s">
        <v>97</v>
      </c>
      <c r="AV313" s="152">
        <f t="shared" si="142"/>
        <v>0</v>
      </c>
      <c r="AW313" s="167"/>
      <c r="AX313" s="167"/>
      <c r="AY313" s="167"/>
      <c r="AZ313" s="167"/>
      <c r="BA313" s="167"/>
      <c r="BB313" s="167"/>
      <c r="BC313" s="167"/>
      <c r="BD313" s="167"/>
      <c r="BE313" s="130"/>
    </row>
    <row r="314" spans="1:57" ht="32.25" thickBot="1" x14ac:dyDescent="0.3">
      <c r="A314" s="1392"/>
      <c r="B314" s="1599"/>
      <c r="C314" s="1576"/>
      <c r="D314" s="710" t="s">
        <v>486</v>
      </c>
      <c r="E314" s="1301"/>
      <c r="F314" s="1304"/>
      <c r="G314" s="850">
        <f t="shared" si="144"/>
        <v>0</v>
      </c>
      <c r="H314" s="402">
        <f t="shared" si="143"/>
        <v>0</v>
      </c>
      <c r="I314" s="319"/>
      <c r="J314" s="319"/>
      <c r="K314" s="319"/>
      <c r="L314" s="338"/>
      <c r="M314" s="750">
        <f t="shared" si="141"/>
        <v>0</v>
      </c>
      <c r="N314" s="1030"/>
      <c r="O314" s="1030"/>
      <c r="P314" s="1030"/>
      <c r="Q314" s="1030"/>
      <c r="R314" s="1034"/>
      <c r="S314" s="1025"/>
      <c r="T314" s="1025"/>
      <c r="U314" s="1025"/>
      <c r="V314" s="1044"/>
      <c r="W314" s="1044"/>
      <c r="X314" s="1026"/>
      <c r="Y314" s="1047"/>
      <c r="Z314" s="1026"/>
      <c r="AA314" s="1027"/>
      <c r="AB314" s="1028"/>
      <c r="AC314" s="1028"/>
      <c r="AD314" s="1028"/>
      <c r="AE314" s="1028"/>
      <c r="AF314" s="1029"/>
      <c r="AG314" s="1019"/>
      <c r="AH314" s="1048"/>
      <c r="AI314" s="337"/>
      <c r="AJ314" s="390">
        <f>SUM(AK314:AM314)</f>
        <v>0</v>
      </c>
      <c r="AK314" s="327"/>
      <c r="AL314" s="328"/>
      <c r="AM314" s="329"/>
      <c r="AN314" s="330" t="s">
        <v>97</v>
      </c>
      <c r="AO314" s="328" t="s">
        <v>97</v>
      </c>
      <c r="AP314" s="329" t="s">
        <v>97</v>
      </c>
      <c r="AQ314" s="330" t="s">
        <v>97</v>
      </c>
      <c r="AR314" s="328" t="s">
        <v>97</v>
      </c>
      <c r="AS314" s="328" t="s">
        <v>97</v>
      </c>
      <c r="AT314" s="328" t="s">
        <v>97</v>
      </c>
      <c r="AU314" s="329" t="s">
        <v>97</v>
      </c>
      <c r="AV314" s="152">
        <f t="shared" si="142"/>
        <v>0</v>
      </c>
      <c r="AW314" s="167"/>
      <c r="AX314" s="167"/>
      <c r="AY314" s="167"/>
      <c r="AZ314" s="167"/>
      <c r="BA314" s="167"/>
      <c r="BB314" s="167"/>
      <c r="BC314" s="167"/>
      <c r="BD314" s="167"/>
      <c r="BE314" s="130"/>
    </row>
    <row r="315" spans="1:57" ht="32.25" thickBot="1" x14ac:dyDescent="0.3">
      <c r="A315" s="1392"/>
      <c r="B315" s="1599"/>
      <c r="C315" s="1576"/>
      <c r="D315" s="710" t="s">
        <v>15</v>
      </c>
      <c r="E315" s="1301"/>
      <c r="F315" s="1304"/>
      <c r="G315" s="850">
        <f t="shared" si="144"/>
        <v>3</v>
      </c>
      <c r="H315" s="402">
        <f t="shared" si="143"/>
        <v>0</v>
      </c>
      <c r="I315" s="319"/>
      <c r="J315" s="319"/>
      <c r="K315" s="319"/>
      <c r="L315" s="338"/>
      <c r="M315" s="750">
        <f t="shared" si="141"/>
        <v>3</v>
      </c>
      <c r="N315" s="1030">
        <v>3</v>
      </c>
      <c r="O315" s="1030"/>
      <c r="P315" s="1030"/>
      <c r="Q315" s="1030"/>
      <c r="R315" s="1034"/>
      <c r="S315" s="1025"/>
      <c r="T315" s="1025"/>
      <c r="U315" s="1025"/>
      <c r="V315" s="1044">
        <v>2</v>
      </c>
      <c r="W315" s="1044">
        <v>1</v>
      </c>
      <c r="X315" s="1026"/>
      <c r="Y315" s="1047">
        <v>3</v>
      </c>
      <c r="Z315" s="1026"/>
      <c r="AA315" s="1027"/>
      <c r="AB315" s="1028">
        <v>1</v>
      </c>
      <c r="AC315" s="1028">
        <v>1</v>
      </c>
      <c r="AD315" s="1028">
        <v>2</v>
      </c>
      <c r="AE315" s="1028">
        <v>1</v>
      </c>
      <c r="AF315" s="1029"/>
      <c r="AG315" s="1019">
        <v>36</v>
      </c>
      <c r="AH315" s="1048">
        <v>12</v>
      </c>
      <c r="AI315" s="337">
        <v>100</v>
      </c>
      <c r="AJ315" s="390">
        <f>SUM(AQ315:AU315)</f>
        <v>3</v>
      </c>
      <c r="AK315" s="327" t="s">
        <v>98</v>
      </c>
      <c r="AL315" s="328" t="s">
        <v>98</v>
      </c>
      <c r="AM315" s="329" t="s">
        <v>98</v>
      </c>
      <c r="AN315" s="330" t="s">
        <v>97</v>
      </c>
      <c r="AO315" s="328" t="s">
        <v>97</v>
      </c>
      <c r="AP315" s="329" t="s">
        <v>97</v>
      </c>
      <c r="AQ315" s="330">
        <v>1</v>
      </c>
      <c r="AR315" s="328"/>
      <c r="AS315" s="328">
        <v>1</v>
      </c>
      <c r="AT315" s="328">
        <v>1</v>
      </c>
      <c r="AU315" s="329"/>
      <c r="AV315" s="152">
        <f t="shared" si="142"/>
        <v>0</v>
      </c>
      <c r="AW315" s="167"/>
      <c r="AX315" s="167"/>
      <c r="AY315" s="167"/>
      <c r="AZ315" s="167"/>
      <c r="BA315" s="167"/>
      <c r="BB315" s="167"/>
      <c r="BC315" s="167"/>
      <c r="BD315" s="167"/>
      <c r="BE315" s="130"/>
    </row>
    <row r="316" spans="1:57" ht="32.25" thickBot="1" x14ac:dyDescent="0.3">
      <c r="A316" s="1392"/>
      <c r="B316" s="1597"/>
      <c r="C316" s="1587"/>
      <c r="D316" s="711" t="s">
        <v>491</v>
      </c>
      <c r="E316" s="1302"/>
      <c r="F316" s="1305"/>
      <c r="G316" s="851">
        <f t="shared" si="144"/>
        <v>0</v>
      </c>
      <c r="H316" s="160">
        <f t="shared" si="143"/>
        <v>0</v>
      </c>
      <c r="I316" s="92"/>
      <c r="J316" s="92"/>
      <c r="K316" s="92"/>
      <c r="L316" s="101"/>
      <c r="M316" s="210">
        <f t="shared" si="141"/>
        <v>0</v>
      </c>
      <c r="N316" s="1039"/>
      <c r="O316" s="1039"/>
      <c r="P316" s="1039"/>
      <c r="Q316" s="1039"/>
      <c r="R316" s="1040"/>
      <c r="S316" s="1052"/>
      <c r="T316" s="1052"/>
      <c r="U316" s="1052"/>
      <c r="V316" s="1039"/>
      <c r="W316" s="1039"/>
      <c r="X316" s="1040"/>
      <c r="Y316" s="1038"/>
      <c r="Z316" s="1040"/>
      <c r="AA316" s="1049"/>
      <c r="AB316" s="839"/>
      <c r="AC316" s="839"/>
      <c r="AD316" s="839"/>
      <c r="AE316" s="839"/>
      <c r="AF316" s="840"/>
      <c r="AG316" s="1049"/>
      <c r="AH316" s="1050"/>
      <c r="AI316" s="832"/>
      <c r="AJ316" s="170">
        <f>SUM(AQ316:AU316)</f>
        <v>0</v>
      </c>
      <c r="AK316" s="345" t="s">
        <v>97</v>
      </c>
      <c r="AL316" s="97" t="s">
        <v>97</v>
      </c>
      <c r="AM316" s="98" t="s">
        <v>97</v>
      </c>
      <c r="AN316" s="99" t="s">
        <v>97</v>
      </c>
      <c r="AO316" s="97" t="s">
        <v>98</v>
      </c>
      <c r="AP316" s="98" t="s">
        <v>98</v>
      </c>
      <c r="AQ316" s="100"/>
      <c r="AR316" s="92"/>
      <c r="AS316" s="92"/>
      <c r="AT316" s="92"/>
      <c r="AU316" s="93"/>
      <c r="AV316" s="171">
        <f t="shared" si="142"/>
        <v>0</v>
      </c>
      <c r="AW316" s="128"/>
      <c r="AX316" s="128"/>
      <c r="AY316" s="128"/>
      <c r="AZ316" s="128"/>
      <c r="BA316" s="128"/>
      <c r="BB316" s="128"/>
      <c r="BC316" s="128"/>
      <c r="BD316" s="128"/>
      <c r="BE316" s="129"/>
    </row>
    <row r="317" spans="1:57" ht="31.9" customHeight="1" thickBot="1" x14ac:dyDescent="0.3">
      <c r="A317" s="1392"/>
      <c r="B317" s="1581" t="s">
        <v>720</v>
      </c>
      <c r="C317" s="1575" t="s">
        <v>371</v>
      </c>
      <c r="D317" s="709" t="s">
        <v>485</v>
      </c>
      <c r="E317" s="1300">
        <v>10</v>
      </c>
      <c r="F317" s="1303">
        <f>E317-SUM(M317:M321)</f>
        <v>4</v>
      </c>
      <c r="G317" s="852">
        <f t="shared" si="144"/>
        <v>0</v>
      </c>
      <c r="H317" s="147">
        <f t="shared" si="143"/>
        <v>0</v>
      </c>
      <c r="I317" s="72"/>
      <c r="J317" s="72"/>
      <c r="K317" s="72"/>
      <c r="L317" s="75"/>
      <c r="M317" s="199">
        <f t="shared" si="141"/>
        <v>0</v>
      </c>
      <c r="N317" s="1020"/>
      <c r="O317" s="1020"/>
      <c r="P317" s="1020"/>
      <c r="Q317" s="1020"/>
      <c r="R317" s="1024"/>
      <c r="S317" s="1051"/>
      <c r="T317" s="1051"/>
      <c r="U317" s="1051"/>
      <c r="V317" s="1020"/>
      <c r="W317" s="1020"/>
      <c r="X317" s="1024"/>
      <c r="Y317" s="1022"/>
      <c r="Z317" s="1024"/>
      <c r="AA317" s="1045"/>
      <c r="AB317" s="835"/>
      <c r="AC317" s="835"/>
      <c r="AD317" s="835"/>
      <c r="AE317" s="835"/>
      <c r="AF317" s="836"/>
      <c r="AG317" s="1045"/>
      <c r="AH317" s="1046"/>
      <c r="AI317" s="143"/>
      <c r="AJ317" s="151">
        <f>SUM(AN317:AP317)</f>
        <v>0</v>
      </c>
      <c r="AK317" s="76" t="s">
        <v>97</v>
      </c>
      <c r="AL317" s="77" t="s">
        <v>97</v>
      </c>
      <c r="AM317" s="78" t="s">
        <v>97</v>
      </c>
      <c r="AN317" s="74"/>
      <c r="AO317" s="72"/>
      <c r="AP317" s="73"/>
      <c r="AQ317" s="79" t="s">
        <v>97</v>
      </c>
      <c r="AR317" s="77" t="s">
        <v>97</v>
      </c>
      <c r="AS317" s="77" t="s">
        <v>97</v>
      </c>
      <c r="AT317" s="77" t="s">
        <v>97</v>
      </c>
      <c r="AU317" s="78" t="s">
        <v>97</v>
      </c>
      <c r="AV317" s="152">
        <f t="shared" si="142"/>
        <v>0</v>
      </c>
      <c r="AW317" s="120"/>
      <c r="AX317" s="120"/>
      <c r="AY317" s="120"/>
      <c r="AZ317" s="120"/>
      <c r="BA317" s="120"/>
      <c r="BB317" s="120"/>
      <c r="BC317" s="120"/>
      <c r="BD317" s="120"/>
      <c r="BE317" s="121"/>
    </row>
    <row r="318" spans="1:57" ht="48" thickBot="1" x14ac:dyDescent="0.3">
      <c r="A318" s="1392"/>
      <c r="B318" s="1583"/>
      <c r="C318" s="1576"/>
      <c r="D318" s="710" t="s">
        <v>490</v>
      </c>
      <c r="E318" s="1301"/>
      <c r="F318" s="1304"/>
      <c r="G318" s="850">
        <f t="shared" si="144"/>
        <v>0</v>
      </c>
      <c r="H318" s="402">
        <f t="shared" si="143"/>
        <v>0</v>
      </c>
      <c r="I318" s="319"/>
      <c r="J318" s="319"/>
      <c r="K318" s="319"/>
      <c r="L318" s="338"/>
      <c r="M318" s="750">
        <f t="shared" si="141"/>
        <v>0</v>
      </c>
      <c r="N318" s="1030"/>
      <c r="O318" s="1030"/>
      <c r="P318" s="1030"/>
      <c r="Q318" s="1030"/>
      <c r="R318" s="1034"/>
      <c r="S318" s="1025"/>
      <c r="T318" s="1025"/>
      <c r="U318" s="1025"/>
      <c r="V318" s="1044"/>
      <c r="W318" s="1044"/>
      <c r="X318" s="1026"/>
      <c r="Y318" s="1047"/>
      <c r="Z318" s="1026"/>
      <c r="AA318" s="1027"/>
      <c r="AB318" s="1028"/>
      <c r="AC318" s="1028"/>
      <c r="AD318" s="1028"/>
      <c r="AE318" s="1028"/>
      <c r="AF318" s="1029"/>
      <c r="AG318" s="1019"/>
      <c r="AH318" s="1048"/>
      <c r="AI318" s="337"/>
      <c r="AJ318" s="390">
        <f>SUM(AN318:AP318)</f>
        <v>0</v>
      </c>
      <c r="AK318" s="327" t="s">
        <v>98</v>
      </c>
      <c r="AL318" s="328" t="s">
        <v>98</v>
      </c>
      <c r="AM318" s="329" t="s">
        <v>98</v>
      </c>
      <c r="AN318" s="330"/>
      <c r="AO318" s="328"/>
      <c r="AP318" s="329"/>
      <c r="AQ318" s="330" t="s">
        <v>97</v>
      </c>
      <c r="AR318" s="328" t="s">
        <v>97</v>
      </c>
      <c r="AS318" s="328" t="s">
        <v>97</v>
      </c>
      <c r="AT318" s="328" t="s">
        <v>97</v>
      </c>
      <c r="AU318" s="329" t="s">
        <v>97</v>
      </c>
      <c r="AV318" s="152">
        <f t="shared" si="142"/>
        <v>0</v>
      </c>
      <c r="AW318" s="167"/>
      <c r="AX318" s="167"/>
      <c r="AY318" s="167"/>
      <c r="AZ318" s="167"/>
      <c r="BA318" s="167"/>
      <c r="BB318" s="167"/>
      <c r="BC318" s="167"/>
      <c r="BD318" s="167"/>
      <c r="BE318" s="130"/>
    </row>
    <row r="319" spans="1:57" ht="32.25" thickBot="1" x14ac:dyDescent="0.3">
      <c r="A319" s="1392"/>
      <c r="B319" s="1583"/>
      <c r="C319" s="1576"/>
      <c r="D319" s="710" t="s">
        <v>486</v>
      </c>
      <c r="E319" s="1301"/>
      <c r="F319" s="1304"/>
      <c r="G319" s="850">
        <f t="shared" si="144"/>
        <v>0</v>
      </c>
      <c r="H319" s="402">
        <f t="shared" si="143"/>
        <v>0</v>
      </c>
      <c r="I319" s="319"/>
      <c r="J319" s="319"/>
      <c r="K319" s="319"/>
      <c r="L319" s="338"/>
      <c r="M319" s="750">
        <f t="shared" si="141"/>
        <v>0</v>
      </c>
      <c r="N319" s="1030"/>
      <c r="O319" s="1030"/>
      <c r="P319" s="1030"/>
      <c r="Q319" s="1030"/>
      <c r="R319" s="1034"/>
      <c r="S319" s="1025"/>
      <c r="T319" s="1025"/>
      <c r="U319" s="1025"/>
      <c r="V319" s="1044"/>
      <c r="W319" s="1044"/>
      <c r="X319" s="1026"/>
      <c r="Y319" s="1047"/>
      <c r="Z319" s="1026"/>
      <c r="AA319" s="1027"/>
      <c r="AB319" s="1028"/>
      <c r="AC319" s="1028"/>
      <c r="AD319" s="1028"/>
      <c r="AE319" s="1028"/>
      <c r="AF319" s="1029"/>
      <c r="AG319" s="1019"/>
      <c r="AH319" s="1048"/>
      <c r="AI319" s="337"/>
      <c r="AJ319" s="390">
        <f>SUM(AK319:AM319)</f>
        <v>0</v>
      </c>
      <c r="AK319" s="327"/>
      <c r="AL319" s="328"/>
      <c r="AM319" s="329"/>
      <c r="AN319" s="330" t="s">
        <v>97</v>
      </c>
      <c r="AO319" s="328" t="s">
        <v>97</v>
      </c>
      <c r="AP319" s="329" t="s">
        <v>97</v>
      </c>
      <c r="AQ319" s="330" t="s">
        <v>97</v>
      </c>
      <c r="AR319" s="328" t="s">
        <v>97</v>
      </c>
      <c r="AS319" s="328" t="s">
        <v>97</v>
      </c>
      <c r="AT319" s="328" t="s">
        <v>97</v>
      </c>
      <c r="AU319" s="329" t="s">
        <v>97</v>
      </c>
      <c r="AV319" s="152">
        <f t="shared" si="142"/>
        <v>0</v>
      </c>
      <c r="AW319" s="167"/>
      <c r="AX319" s="167"/>
      <c r="AY319" s="167"/>
      <c r="AZ319" s="167"/>
      <c r="BA319" s="167"/>
      <c r="BB319" s="167"/>
      <c r="BC319" s="167"/>
      <c r="BD319" s="167"/>
      <c r="BE319" s="130"/>
    </row>
    <row r="320" spans="1:57" ht="32.25" thickBot="1" x14ac:dyDescent="0.3">
      <c r="A320" s="1392"/>
      <c r="B320" s="1583"/>
      <c r="C320" s="1576"/>
      <c r="D320" s="710" t="s">
        <v>15</v>
      </c>
      <c r="E320" s="1301"/>
      <c r="F320" s="1304"/>
      <c r="G320" s="850">
        <f t="shared" si="144"/>
        <v>6</v>
      </c>
      <c r="H320" s="402">
        <f t="shared" si="143"/>
        <v>0</v>
      </c>
      <c r="I320" s="319"/>
      <c r="J320" s="319"/>
      <c r="K320" s="319"/>
      <c r="L320" s="338"/>
      <c r="M320" s="750">
        <f t="shared" si="141"/>
        <v>6</v>
      </c>
      <c r="N320" s="1030">
        <v>5</v>
      </c>
      <c r="O320" s="1030"/>
      <c r="P320" s="1030"/>
      <c r="Q320" s="1030"/>
      <c r="R320" s="1034">
        <v>1</v>
      </c>
      <c r="S320" s="1025"/>
      <c r="T320" s="1025"/>
      <c r="U320" s="1025"/>
      <c r="V320" s="1044">
        <v>6</v>
      </c>
      <c r="W320" s="1044"/>
      <c r="X320" s="1026"/>
      <c r="Y320" s="1047">
        <v>5</v>
      </c>
      <c r="Z320" s="1026">
        <v>1</v>
      </c>
      <c r="AA320" s="1027"/>
      <c r="AB320" s="1028">
        <v>4</v>
      </c>
      <c r="AC320" s="1028">
        <v>4</v>
      </c>
      <c r="AD320" s="1028">
        <v>3</v>
      </c>
      <c r="AE320" s="1028">
        <v>6</v>
      </c>
      <c r="AF320" s="1029"/>
      <c r="AG320" s="1019">
        <v>42.33</v>
      </c>
      <c r="AH320" s="1048">
        <v>18.5</v>
      </c>
      <c r="AI320" s="337">
        <v>100.83</v>
      </c>
      <c r="AJ320" s="390">
        <f>SUM(AQ320:AU320)</f>
        <v>6</v>
      </c>
      <c r="AK320" s="327" t="s">
        <v>98</v>
      </c>
      <c r="AL320" s="328" t="s">
        <v>98</v>
      </c>
      <c r="AM320" s="329" t="s">
        <v>98</v>
      </c>
      <c r="AN320" s="330" t="s">
        <v>97</v>
      </c>
      <c r="AO320" s="328" t="s">
        <v>97</v>
      </c>
      <c r="AP320" s="329" t="s">
        <v>97</v>
      </c>
      <c r="AQ320" s="330"/>
      <c r="AR320" s="328">
        <v>3</v>
      </c>
      <c r="AS320" s="328"/>
      <c r="AT320" s="328">
        <v>3</v>
      </c>
      <c r="AU320" s="329"/>
      <c r="AV320" s="152">
        <f t="shared" si="142"/>
        <v>0</v>
      </c>
      <c r="AW320" s="167"/>
      <c r="AX320" s="167"/>
      <c r="AY320" s="167"/>
      <c r="AZ320" s="167"/>
      <c r="BA320" s="167"/>
      <c r="BB320" s="167"/>
      <c r="BC320" s="167"/>
      <c r="BD320" s="167"/>
      <c r="BE320" s="130"/>
    </row>
    <row r="321" spans="1:57" ht="32.25" thickBot="1" x14ac:dyDescent="0.3">
      <c r="A321" s="1392"/>
      <c r="B321" s="1585"/>
      <c r="C321" s="1587"/>
      <c r="D321" s="711" t="s">
        <v>491</v>
      </c>
      <c r="E321" s="1302"/>
      <c r="F321" s="1305"/>
      <c r="G321" s="851">
        <f t="shared" si="144"/>
        <v>0</v>
      </c>
      <c r="H321" s="160">
        <f t="shared" si="143"/>
        <v>0</v>
      </c>
      <c r="I321" s="92"/>
      <c r="J321" s="92"/>
      <c r="K321" s="92"/>
      <c r="L321" s="101"/>
      <c r="M321" s="210">
        <f t="shared" si="141"/>
        <v>0</v>
      </c>
      <c r="N321" s="1039"/>
      <c r="O321" s="1039"/>
      <c r="P321" s="1039"/>
      <c r="Q321" s="1039"/>
      <c r="R321" s="1040"/>
      <c r="S321" s="1052"/>
      <c r="T321" s="1052"/>
      <c r="U321" s="1052"/>
      <c r="V321" s="1039"/>
      <c r="W321" s="1039"/>
      <c r="X321" s="1040"/>
      <c r="Y321" s="1038"/>
      <c r="Z321" s="1040"/>
      <c r="AA321" s="1049"/>
      <c r="AB321" s="839"/>
      <c r="AC321" s="839"/>
      <c r="AD321" s="839"/>
      <c r="AE321" s="839"/>
      <c r="AF321" s="840"/>
      <c r="AG321" s="1049"/>
      <c r="AH321" s="1050"/>
      <c r="AI321" s="832"/>
      <c r="AJ321" s="170">
        <f>SUM(AQ321:AU321)</f>
        <v>0</v>
      </c>
      <c r="AK321" s="345" t="s">
        <v>97</v>
      </c>
      <c r="AL321" s="97" t="s">
        <v>97</v>
      </c>
      <c r="AM321" s="98" t="s">
        <v>97</v>
      </c>
      <c r="AN321" s="99" t="s">
        <v>97</v>
      </c>
      <c r="AO321" s="97" t="s">
        <v>98</v>
      </c>
      <c r="AP321" s="98" t="s">
        <v>98</v>
      </c>
      <c r="AQ321" s="100"/>
      <c r="AR321" s="92"/>
      <c r="AS321" s="92"/>
      <c r="AT321" s="92"/>
      <c r="AU321" s="93"/>
      <c r="AV321" s="171">
        <f t="shared" si="142"/>
        <v>0</v>
      </c>
      <c r="AW321" s="128"/>
      <c r="AX321" s="128"/>
      <c r="AY321" s="128"/>
      <c r="AZ321" s="128"/>
      <c r="BA321" s="128"/>
      <c r="BB321" s="128"/>
      <c r="BC321" s="128"/>
      <c r="BD321" s="128"/>
      <c r="BE321" s="129"/>
    </row>
    <row r="322" spans="1:57" ht="32.25" thickBot="1" x14ac:dyDescent="0.3">
      <c r="A322" s="1392"/>
      <c r="B322" s="1581" t="s">
        <v>621</v>
      </c>
      <c r="C322" s="1575" t="s">
        <v>531</v>
      </c>
      <c r="D322" s="709" t="s">
        <v>485</v>
      </c>
      <c r="E322" s="1300">
        <v>10</v>
      </c>
      <c r="F322" s="1303">
        <f>E322-SUM(M322:M326)</f>
        <v>3</v>
      </c>
      <c r="G322" s="852">
        <f t="shared" si="144"/>
        <v>0</v>
      </c>
      <c r="H322" s="147">
        <f t="shared" si="143"/>
        <v>0</v>
      </c>
      <c r="I322" s="72"/>
      <c r="J322" s="72"/>
      <c r="K322" s="72"/>
      <c r="L322" s="75"/>
      <c r="M322" s="199">
        <f t="shared" si="141"/>
        <v>0</v>
      </c>
      <c r="N322" s="1020"/>
      <c r="O322" s="1020"/>
      <c r="P322" s="1020"/>
      <c r="Q322" s="1020"/>
      <c r="R322" s="1024"/>
      <c r="S322" s="1051"/>
      <c r="T322" s="1051"/>
      <c r="U322" s="1051"/>
      <c r="V322" s="1020"/>
      <c r="W322" s="1020"/>
      <c r="X322" s="1024"/>
      <c r="Y322" s="1022"/>
      <c r="Z322" s="1024"/>
      <c r="AA322" s="1045"/>
      <c r="AB322" s="835"/>
      <c r="AC322" s="835"/>
      <c r="AD322" s="835"/>
      <c r="AE322" s="835"/>
      <c r="AF322" s="836"/>
      <c r="AG322" s="1045"/>
      <c r="AH322" s="1046"/>
      <c r="AI322" s="143"/>
      <c r="AJ322" s="151">
        <f>SUM(AN322:AP322)</f>
        <v>0</v>
      </c>
      <c r="AK322" s="76" t="s">
        <v>97</v>
      </c>
      <c r="AL322" s="77" t="s">
        <v>97</v>
      </c>
      <c r="AM322" s="78" t="s">
        <v>97</v>
      </c>
      <c r="AN322" s="74"/>
      <c r="AO322" s="72"/>
      <c r="AP322" s="73"/>
      <c r="AQ322" s="79" t="s">
        <v>97</v>
      </c>
      <c r="AR322" s="77" t="s">
        <v>97</v>
      </c>
      <c r="AS322" s="77" t="s">
        <v>97</v>
      </c>
      <c r="AT322" s="77" t="s">
        <v>97</v>
      </c>
      <c r="AU322" s="78" t="s">
        <v>97</v>
      </c>
      <c r="AV322" s="152">
        <f t="shared" si="142"/>
        <v>0</v>
      </c>
      <c r="AW322" s="120"/>
      <c r="AX322" s="120"/>
      <c r="AY322" s="120"/>
      <c r="AZ322" s="120"/>
      <c r="BA322" s="120"/>
      <c r="BB322" s="120"/>
      <c r="BC322" s="120"/>
      <c r="BD322" s="120"/>
      <c r="BE322" s="121"/>
    </row>
    <row r="323" spans="1:57" ht="48" thickBot="1" x14ac:dyDescent="0.3">
      <c r="A323" s="1392"/>
      <c r="B323" s="1583"/>
      <c r="C323" s="1576"/>
      <c r="D323" s="710" t="s">
        <v>490</v>
      </c>
      <c r="E323" s="1301"/>
      <c r="F323" s="1304"/>
      <c r="G323" s="850">
        <f t="shared" si="144"/>
        <v>0</v>
      </c>
      <c r="H323" s="402">
        <f t="shared" si="143"/>
        <v>0</v>
      </c>
      <c r="I323" s="319"/>
      <c r="J323" s="319"/>
      <c r="K323" s="319"/>
      <c r="L323" s="338"/>
      <c r="M323" s="750">
        <f t="shared" si="141"/>
        <v>0</v>
      </c>
      <c r="N323" s="1030"/>
      <c r="O323" s="1030"/>
      <c r="P323" s="1030"/>
      <c r="Q323" s="1030"/>
      <c r="R323" s="1034"/>
      <c r="S323" s="1025"/>
      <c r="T323" s="1025"/>
      <c r="U323" s="1025"/>
      <c r="V323" s="1044"/>
      <c r="W323" s="1044"/>
      <c r="X323" s="1026"/>
      <c r="Y323" s="1047"/>
      <c r="Z323" s="1026"/>
      <c r="AA323" s="1027"/>
      <c r="AB323" s="1028"/>
      <c r="AC323" s="1028"/>
      <c r="AD323" s="1028"/>
      <c r="AE323" s="1028"/>
      <c r="AF323" s="1029"/>
      <c r="AG323" s="1019"/>
      <c r="AH323" s="1048"/>
      <c r="AI323" s="337"/>
      <c r="AJ323" s="390">
        <f>SUM(AN323:AP323)</f>
        <v>0</v>
      </c>
      <c r="AK323" s="327" t="s">
        <v>98</v>
      </c>
      <c r="AL323" s="328" t="s">
        <v>98</v>
      </c>
      <c r="AM323" s="329" t="s">
        <v>98</v>
      </c>
      <c r="AN323" s="330"/>
      <c r="AO323" s="328"/>
      <c r="AP323" s="329"/>
      <c r="AQ323" s="330" t="s">
        <v>97</v>
      </c>
      <c r="AR323" s="328" t="s">
        <v>97</v>
      </c>
      <c r="AS323" s="328" t="s">
        <v>97</v>
      </c>
      <c r="AT323" s="328" t="s">
        <v>97</v>
      </c>
      <c r="AU323" s="329" t="s">
        <v>97</v>
      </c>
      <c r="AV323" s="152">
        <f t="shared" si="142"/>
        <v>0</v>
      </c>
      <c r="AW323" s="167"/>
      <c r="AX323" s="167"/>
      <c r="AY323" s="167"/>
      <c r="AZ323" s="167"/>
      <c r="BA323" s="167"/>
      <c r="BB323" s="167"/>
      <c r="BC323" s="167"/>
      <c r="BD323" s="167"/>
      <c r="BE323" s="130"/>
    </row>
    <row r="324" spans="1:57" ht="32.25" thickBot="1" x14ac:dyDescent="0.3">
      <c r="A324" s="1392"/>
      <c r="B324" s="1583"/>
      <c r="C324" s="1576"/>
      <c r="D324" s="710" t="s">
        <v>486</v>
      </c>
      <c r="E324" s="1301"/>
      <c r="F324" s="1304"/>
      <c r="G324" s="850">
        <f t="shared" si="144"/>
        <v>0</v>
      </c>
      <c r="H324" s="402">
        <f t="shared" si="143"/>
        <v>0</v>
      </c>
      <c r="I324" s="319"/>
      <c r="J324" s="319"/>
      <c r="K324" s="319"/>
      <c r="L324" s="338"/>
      <c r="M324" s="750">
        <f t="shared" si="141"/>
        <v>0</v>
      </c>
      <c r="N324" s="1030"/>
      <c r="O324" s="1030"/>
      <c r="P324" s="1030"/>
      <c r="Q324" s="1030"/>
      <c r="R324" s="1034"/>
      <c r="S324" s="1025"/>
      <c r="T324" s="1025"/>
      <c r="U324" s="1025"/>
      <c r="V324" s="1044"/>
      <c r="W324" s="1044"/>
      <c r="X324" s="1026"/>
      <c r="Y324" s="1047"/>
      <c r="Z324" s="1026"/>
      <c r="AA324" s="1027"/>
      <c r="AB324" s="1028"/>
      <c r="AC324" s="1028"/>
      <c r="AD324" s="1028"/>
      <c r="AE324" s="1028"/>
      <c r="AF324" s="1029"/>
      <c r="AG324" s="1019"/>
      <c r="AH324" s="1048"/>
      <c r="AI324" s="337"/>
      <c r="AJ324" s="390">
        <f>SUM(AK324:AM324)</f>
        <v>0</v>
      </c>
      <c r="AK324" s="327"/>
      <c r="AL324" s="328"/>
      <c r="AM324" s="329"/>
      <c r="AN324" s="330" t="s">
        <v>97</v>
      </c>
      <c r="AO324" s="328" t="s">
        <v>97</v>
      </c>
      <c r="AP324" s="329" t="s">
        <v>97</v>
      </c>
      <c r="AQ324" s="330" t="s">
        <v>97</v>
      </c>
      <c r="AR324" s="328" t="s">
        <v>97</v>
      </c>
      <c r="AS324" s="328" t="s">
        <v>97</v>
      </c>
      <c r="AT324" s="328" t="s">
        <v>97</v>
      </c>
      <c r="AU324" s="329" t="s">
        <v>97</v>
      </c>
      <c r="AV324" s="152">
        <f t="shared" si="142"/>
        <v>0</v>
      </c>
      <c r="AW324" s="167"/>
      <c r="AX324" s="167"/>
      <c r="AY324" s="167"/>
      <c r="AZ324" s="167"/>
      <c r="BA324" s="167"/>
      <c r="BB324" s="167"/>
      <c r="BC324" s="167"/>
      <c r="BD324" s="167"/>
      <c r="BE324" s="130"/>
    </row>
    <row r="325" spans="1:57" ht="32.25" thickBot="1" x14ac:dyDescent="0.3">
      <c r="A325" s="1392"/>
      <c r="B325" s="1583"/>
      <c r="C325" s="1576"/>
      <c r="D325" s="710" t="s">
        <v>15</v>
      </c>
      <c r="E325" s="1301"/>
      <c r="F325" s="1304"/>
      <c r="G325" s="850">
        <f t="shared" si="144"/>
        <v>8</v>
      </c>
      <c r="H325" s="402">
        <f t="shared" si="143"/>
        <v>0</v>
      </c>
      <c r="I325" s="319"/>
      <c r="J325" s="319"/>
      <c r="K325" s="319"/>
      <c r="L325" s="338"/>
      <c r="M325" s="750">
        <f t="shared" si="141"/>
        <v>7</v>
      </c>
      <c r="N325" s="1030">
        <v>1</v>
      </c>
      <c r="O325" s="1030"/>
      <c r="P325" s="1030"/>
      <c r="Q325" s="1030"/>
      <c r="R325" s="1034">
        <v>6</v>
      </c>
      <c r="S325" s="1025"/>
      <c r="T325" s="1025"/>
      <c r="U325" s="1025"/>
      <c r="V325" s="1044">
        <v>7</v>
      </c>
      <c r="W325" s="1044"/>
      <c r="X325" s="1026"/>
      <c r="Y325" s="1047">
        <v>6</v>
      </c>
      <c r="Z325" s="1026">
        <v>1</v>
      </c>
      <c r="AA325" s="1027"/>
      <c r="AB325" s="1028">
        <v>1</v>
      </c>
      <c r="AC325" s="1028"/>
      <c r="AD325" s="1028"/>
      <c r="AE325" s="1028"/>
      <c r="AF325" s="1029">
        <v>1</v>
      </c>
      <c r="AG325" s="1019">
        <v>47.22</v>
      </c>
      <c r="AH325" s="1048">
        <v>24.2</v>
      </c>
      <c r="AI325" s="337">
        <v>136.4</v>
      </c>
      <c r="AJ325" s="390">
        <f>SUM(AQ325:AU325)</f>
        <v>7</v>
      </c>
      <c r="AK325" s="327" t="s">
        <v>98</v>
      </c>
      <c r="AL325" s="328" t="s">
        <v>98</v>
      </c>
      <c r="AM325" s="329" t="s">
        <v>98</v>
      </c>
      <c r="AN325" s="330" t="s">
        <v>97</v>
      </c>
      <c r="AO325" s="328" t="s">
        <v>97</v>
      </c>
      <c r="AP325" s="329" t="s">
        <v>97</v>
      </c>
      <c r="AQ325" s="330"/>
      <c r="AR325" s="328"/>
      <c r="AS325" s="328">
        <v>6</v>
      </c>
      <c r="AT325" s="328">
        <v>1</v>
      </c>
      <c r="AU325" s="329"/>
      <c r="AV325" s="152">
        <f t="shared" si="142"/>
        <v>1</v>
      </c>
      <c r="AW325" s="167"/>
      <c r="AX325" s="167"/>
      <c r="AY325" s="167"/>
      <c r="AZ325" s="167"/>
      <c r="BA325" s="167"/>
      <c r="BB325" s="167"/>
      <c r="BC325" s="167">
        <v>1</v>
      </c>
      <c r="BD325" s="167"/>
      <c r="BE325" s="130"/>
    </row>
    <row r="326" spans="1:57" ht="32.25" thickBot="1" x14ac:dyDescent="0.3">
      <c r="A326" s="1392"/>
      <c r="B326" s="1585"/>
      <c r="C326" s="1587"/>
      <c r="D326" s="711" t="s">
        <v>491</v>
      </c>
      <c r="E326" s="1302"/>
      <c r="F326" s="1305"/>
      <c r="G326" s="851">
        <f t="shared" si="144"/>
        <v>0</v>
      </c>
      <c r="H326" s="160">
        <f t="shared" si="143"/>
        <v>0</v>
      </c>
      <c r="I326" s="92"/>
      <c r="J326" s="92"/>
      <c r="K326" s="92"/>
      <c r="L326" s="101"/>
      <c r="M326" s="210">
        <f t="shared" si="141"/>
        <v>0</v>
      </c>
      <c r="N326" s="1039"/>
      <c r="O326" s="1039"/>
      <c r="P326" s="1039"/>
      <c r="Q326" s="1039"/>
      <c r="R326" s="1040"/>
      <c r="S326" s="1052"/>
      <c r="T326" s="1052"/>
      <c r="U326" s="1052"/>
      <c r="V326" s="1039"/>
      <c r="W326" s="1039"/>
      <c r="X326" s="1040"/>
      <c r="Y326" s="1038"/>
      <c r="Z326" s="1040"/>
      <c r="AA326" s="1049"/>
      <c r="AB326" s="839"/>
      <c r="AC326" s="839"/>
      <c r="AD326" s="839"/>
      <c r="AE326" s="839"/>
      <c r="AF326" s="840"/>
      <c r="AG326" s="1049"/>
      <c r="AH326" s="1050"/>
      <c r="AI326" s="832"/>
      <c r="AJ326" s="170">
        <f>SUM(AQ326:AU326)</f>
        <v>0</v>
      </c>
      <c r="AK326" s="345" t="s">
        <v>97</v>
      </c>
      <c r="AL326" s="97" t="s">
        <v>97</v>
      </c>
      <c r="AM326" s="98" t="s">
        <v>97</v>
      </c>
      <c r="AN326" s="99" t="s">
        <v>97</v>
      </c>
      <c r="AO326" s="97" t="s">
        <v>98</v>
      </c>
      <c r="AP326" s="98" t="s">
        <v>98</v>
      </c>
      <c r="AQ326" s="100"/>
      <c r="AR326" s="92"/>
      <c r="AS326" s="92"/>
      <c r="AT326" s="92"/>
      <c r="AU326" s="93"/>
      <c r="AV326" s="171">
        <f t="shared" si="142"/>
        <v>0</v>
      </c>
      <c r="AW326" s="128"/>
      <c r="AX326" s="128"/>
      <c r="AY326" s="128"/>
      <c r="AZ326" s="128"/>
      <c r="BA326" s="128"/>
      <c r="BB326" s="128"/>
      <c r="BC326" s="128"/>
      <c r="BD326" s="128"/>
      <c r="BE326" s="129"/>
    </row>
    <row r="327" spans="1:57" ht="32.25" thickBot="1" x14ac:dyDescent="0.3">
      <c r="A327" s="1392"/>
      <c r="B327" s="1565" t="s">
        <v>157</v>
      </c>
      <c r="C327" s="1582" t="s">
        <v>370</v>
      </c>
      <c r="D327" s="709" t="s">
        <v>485</v>
      </c>
      <c r="E327" s="1300">
        <v>48</v>
      </c>
      <c r="F327" s="1303">
        <f>E327-SUM(M327:M331)</f>
        <v>8</v>
      </c>
      <c r="G327" s="852">
        <f t="shared" si="144"/>
        <v>8</v>
      </c>
      <c r="H327" s="147">
        <f t="shared" si="143"/>
        <v>0</v>
      </c>
      <c r="I327" s="72"/>
      <c r="J327" s="72"/>
      <c r="K327" s="72"/>
      <c r="L327" s="75"/>
      <c r="M327" s="199">
        <f t="shared" si="141"/>
        <v>8</v>
      </c>
      <c r="N327" s="1020"/>
      <c r="O327" s="1020"/>
      <c r="P327" s="1020"/>
      <c r="Q327" s="1020"/>
      <c r="R327" s="1024">
        <v>8</v>
      </c>
      <c r="S327" s="1051"/>
      <c r="T327" s="1051"/>
      <c r="U327" s="1051"/>
      <c r="V327" s="1020">
        <v>7</v>
      </c>
      <c r="W327" s="1020">
        <v>1</v>
      </c>
      <c r="X327" s="1024"/>
      <c r="Y327" s="1022">
        <v>4</v>
      </c>
      <c r="Z327" s="1024">
        <v>4</v>
      </c>
      <c r="AA327" s="1045"/>
      <c r="AB327" s="835">
        <v>8</v>
      </c>
      <c r="AC327" s="835">
        <v>8</v>
      </c>
      <c r="AD327" s="835">
        <v>8</v>
      </c>
      <c r="AE327" s="835">
        <v>8</v>
      </c>
      <c r="AF327" s="836"/>
      <c r="AG327" s="1045">
        <v>42</v>
      </c>
      <c r="AH327" s="1046">
        <v>22</v>
      </c>
      <c r="AI327" s="143">
        <v>13</v>
      </c>
      <c r="AJ327" s="151">
        <f>SUM(AN327:AP327)</f>
        <v>8</v>
      </c>
      <c r="AK327" s="76" t="s">
        <v>97</v>
      </c>
      <c r="AL327" s="77" t="s">
        <v>97</v>
      </c>
      <c r="AM327" s="78" t="s">
        <v>97</v>
      </c>
      <c r="AN327" s="74"/>
      <c r="AO327" s="72">
        <v>8</v>
      </c>
      <c r="AP327" s="73"/>
      <c r="AQ327" s="79" t="s">
        <v>97</v>
      </c>
      <c r="AR327" s="77" t="s">
        <v>97</v>
      </c>
      <c r="AS327" s="77" t="s">
        <v>97</v>
      </c>
      <c r="AT327" s="77" t="s">
        <v>97</v>
      </c>
      <c r="AU327" s="78" t="s">
        <v>97</v>
      </c>
      <c r="AV327" s="152">
        <f t="shared" si="142"/>
        <v>0</v>
      </c>
      <c r="AW327" s="120"/>
      <c r="AX327" s="120"/>
      <c r="AY327" s="120"/>
      <c r="AZ327" s="120"/>
      <c r="BA327" s="120"/>
      <c r="BB327" s="120"/>
      <c r="BC327" s="120"/>
      <c r="BD327" s="120"/>
      <c r="BE327" s="121"/>
    </row>
    <row r="328" spans="1:57" ht="48" thickBot="1" x14ac:dyDescent="0.3">
      <c r="A328" s="1392"/>
      <c r="B328" s="1567"/>
      <c r="C328" s="1584"/>
      <c r="D328" s="710" t="s">
        <v>490</v>
      </c>
      <c r="E328" s="1301"/>
      <c r="F328" s="1304"/>
      <c r="G328" s="850">
        <f t="shared" si="144"/>
        <v>0</v>
      </c>
      <c r="H328" s="402">
        <f t="shared" si="143"/>
        <v>0</v>
      </c>
      <c r="I328" s="319"/>
      <c r="J328" s="319"/>
      <c r="K328" s="319"/>
      <c r="L328" s="338"/>
      <c r="M328" s="750">
        <f t="shared" si="141"/>
        <v>0</v>
      </c>
      <c r="N328" s="1030"/>
      <c r="O328" s="1030"/>
      <c r="P328" s="1030"/>
      <c r="Q328" s="1030"/>
      <c r="R328" s="1034"/>
      <c r="S328" s="1025"/>
      <c r="T328" s="1025"/>
      <c r="U328" s="1025"/>
      <c r="V328" s="1044"/>
      <c r="W328" s="1044"/>
      <c r="X328" s="1026"/>
      <c r="Y328" s="1047"/>
      <c r="Z328" s="1026"/>
      <c r="AA328" s="1027"/>
      <c r="AB328" s="1028"/>
      <c r="AC328" s="1028"/>
      <c r="AD328" s="1028"/>
      <c r="AE328" s="1028"/>
      <c r="AF328" s="1029"/>
      <c r="AG328" s="1019"/>
      <c r="AH328" s="1048"/>
      <c r="AI328" s="337"/>
      <c r="AJ328" s="390">
        <f>SUM(AN328:AP328)</f>
        <v>0</v>
      </c>
      <c r="AK328" s="327" t="s">
        <v>98</v>
      </c>
      <c r="AL328" s="328" t="s">
        <v>98</v>
      </c>
      <c r="AM328" s="329" t="s">
        <v>98</v>
      </c>
      <c r="AN328" s="330"/>
      <c r="AO328" s="328"/>
      <c r="AP328" s="329"/>
      <c r="AQ328" s="330" t="s">
        <v>97</v>
      </c>
      <c r="AR328" s="328" t="s">
        <v>97</v>
      </c>
      <c r="AS328" s="328" t="s">
        <v>97</v>
      </c>
      <c r="AT328" s="328" t="s">
        <v>97</v>
      </c>
      <c r="AU328" s="329" t="s">
        <v>97</v>
      </c>
      <c r="AV328" s="152">
        <f t="shared" si="142"/>
        <v>0</v>
      </c>
      <c r="AW328" s="167"/>
      <c r="AX328" s="167"/>
      <c r="AY328" s="167"/>
      <c r="AZ328" s="167"/>
      <c r="BA328" s="167"/>
      <c r="BB328" s="167"/>
      <c r="BC328" s="167"/>
      <c r="BD328" s="167"/>
      <c r="BE328" s="130"/>
    </row>
    <row r="329" spans="1:57" ht="32.25" thickBot="1" x14ac:dyDescent="0.3">
      <c r="A329" s="1392"/>
      <c r="B329" s="1567"/>
      <c r="C329" s="1584"/>
      <c r="D329" s="710" t="s">
        <v>486</v>
      </c>
      <c r="E329" s="1301"/>
      <c r="F329" s="1304"/>
      <c r="G329" s="850">
        <f t="shared" si="144"/>
        <v>0</v>
      </c>
      <c r="H329" s="402">
        <f t="shared" si="143"/>
        <v>0</v>
      </c>
      <c r="I329" s="319"/>
      <c r="J329" s="319"/>
      <c r="K329" s="319"/>
      <c r="L329" s="338"/>
      <c r="M329" s="750">
        <f t="shared" si="141"/>
        <v>0</v>
      </c>
      <c r="N329" s="1030"/>
      <c r="O329" s="1030"/>
      <c r="P329" s="1030"/>
      <c r="Q329" s="1030"/>
      <c r="R329" s="1034"/>
      <c r="S329" s="1025"/>
      <c r="T329" s="1025"/>
      <c r="U329" s="1025"/>
      <c r="V329" s="1044"/>
      <c r="W329" s="1044"/>
      <c r="X329" s="1026"/>
      <c r="Y329" s="1047"/>
      <c r="Z329" s="1026"/>
      <c r="AA329" s="1027"/>
      <c r="AB329" s="1028"/>
      <c r="AC329" s="1028"/>
      <c r="AD329" s="1028"/>
      <c r="AE329" s="1028"/>
      <c r="AF329" s="1029"/>
      <c r="AG329" s="1019"/>
      <c r="AH329" s="1048"/>
      <c r="AI329" s="337"/>
      <c r="AJ329" s="390">
        <f>SUM(AK329:AM329)</f>
        <v>0</v>
      </c>
      <c r="AK329" s="327"/>
      <c r="AL329" s="328"/>
      <c r="AM329" s="329"/>
      <c r="AN329" s="330" t="s">
        <v>97</v>
      </c>
      <c r="AO329" s="328" t="s">
        <v>97</v>
      </c>
      <c r="AP329" s="329" t="s">
        <v>97</v>
      </c>
      <c r="AQ329" s="330" t="s">
        <v>97</v>
      </c>
      <c r="AR329" s="328" t="s">
        <v>97</v>
      </c>
      <c r="AS329" s="328" t="s">
        <v>97</v>
      </c>
      <c r="AT329" s="328" t="s">
        <v>97</v>
      </c>
      <c r="AU329" s="329" t="s">
        <v>97</v>
      </c>
      <c r="AV329" s="152">
        <f t="shared" si="142"/>
        <v>0</v>
      </c>
      <c r="AW329" s="167"/>
      <c r="AX329" s="167"/>
      <c r="AY329" s="167"/>
      <c r="AZ329" s="167"/>
      <c r="BA329" s="167"/>
      <c r="BB329" s="167"/>
      <c r="BC329" s="167"/>
      <c r="BD329" s="167"/>
      <c r="BE329" s="130"/>
    </row>
    <row r="330" spans="1:57" ht="32.25" thickBot="1" x14ac:dyDescent="0.3">
      <c r="A330" s="1392"/>
      <c r="B330" s="1567"/>
      <c r="C330" s="1584"/>
      <c r="D330" s="710" t="s">
        <v>15</v>
      </c>
      <c r="E330" s="1301"/>
      <c r="F330" s="1304"/>
      <c r="G330" s="850">
        <f t="shared" si="144"/>
        <v>33</v>
      </c>
      <c r="H330" s="402">
        <f t="shared" si="143"/>
        <v>1</v>
      </c>
      <c r="I330" s="319">
        <v>1</v>
      </c>
      <c r="J330" s="319"/>
      <c r="K330" s="319"/>
      <c r="L330" s="338"/>
      <c r="M330" s="750">
        <f t="shared" si="141"/>
        <v>32</v>
      </c>
      <c r="N330" s="1030"/>
      <c r="O330" s="1030"/>
      <c r="P330" s="1030"/>
      <c r="Q330" s="1030"/>
      <c r="R330" s="1034">
        <v>32</v>
      </c>
      <c r="S330" s="1025">
        <v>2</v>
      </c>
      <c r="T330" s="1025"/>
      <c r="U330" s="1025"/>
      <c r="V330" s="1044">
        <v>27</v>
      </c>
      <c r="W330" s="1044">
        <v>3</v>
      </c>
      <c r="X330" s="1026"/>
      <c r="Y330" s="1047">
        <v>31</v>
      </c>
      <c r="Z330" s="1026">
        <v>1</v>
      </c>
      <c r="AA330" s="1027"/>
      <c r="AB330" s="1028">
        <v>32</v>
      </c>
      <c r="AC330" s="1028">
        <v>32</v>
      </c>
      <c r="AD330" s="1028">
        <v>32</v>
      </c>
      <c r="AE330" s="1028">
        <v>32</v>
      </c>
      <c r="AF330" s="1029">
        <v>2</v>
      </c>
      <c r="AG330" s="1019">
        <v>45</v>
      </c>
      <c r="AH330" s="1048">
        <v>24</v>
      </c>
      <c r="AI330" s="337">
        <v>133</v>
      </c>
      <c r="AJ330" s="390">
        <f>SUM(AQ330:AU330)</f>
        <v>32</v>
      </c>
      <c r="AK330" s="327" t="s">
        <v>98</v>
      </c>
      <c r="AL330" s="328" t="s">
        <v>98</v>
      </c>
      <c r="AM330" s="329" t="s">
        <v>98</v>
      </c>
      <c r="AN330" s="330" t="s">
        <v>97</v>
      </c>
      <c r="AO330" s="328" t="s">
        <v>97</v>
      </c>
      <c r="AP330" s="329" t="s">
        <v>97</v>
      </c>
      <c r="AQ330" s="330">
        <v>2</v>
      </c>
      <c r="AR330" s="328">
        <v>2</v>
      </c>
      <c r="AS330" s="328">
        <v>3</v>
      </c>
      <c r="AT330" s="328">
        <v>8</v>
      </c>
      <c r="AU330" s="329">
        <v>17</v>
      </c>
      <c r="AV330" s="152">
        <f t="shared" si="142"/>
        <v>1</v>
      </c>
      <c r="AW330" s="167"/>
      <c r="AX330" s="167"/>
      <c r="AY330" s="167"/>
      <c r="AZ330" s="167"/>
      <c r="BA330" s="167"/>
      <c r="BB330" s="167"/>
      <c r="BC330" s="167"/>
      <c r="BD330" s="167">
        <v>1</v>
      </c>
      <c r="BE330" s="130"/>
    </row>
    <row r="331" spans="1:57" ht="32.25" thickBot="1" x14ac:dyDescent="0.3">
      <c r="A331" s="1393"/>
      <c r="B331" s="1588"/>
      <c r="C331" s="1594"/>
      <c r="D331" s="711" t="s">
        <v>491</v>
      </c>
      <c r="E331" s="1302"/>
      <c r="F331" s="1305"/>
      <c r="G331" s="851">
        <f t="shared" si="144"/>
        <v>0</v>
      </c>
      <c r="H331" s="160">
        <f t="shared" si="143"/>
        <v>0</v>
      </c>
      <c r="I331" s="92"/>
      <c r="J331" s="92"/>
      <c r="K331" s="92"/>
      <c r="L331" s="101"/>
      <c r="M331" s="210">
        <f t="shared" si="141"/>
        <v>0</v>
      </c>
      <c r="N331" s="1039"/>
      <c r="O331" s="1039"/>
      <c r="P331" s="1039"/>
      <c r="Q331" s="1039"/>
      <c r="R331" s="1040"/>
      <c r="S331" s="1052"/>
      <c r="T331" s="1052"/>
      <c r="U331" s="1052"/>
      <c r="V331" s="1039"/>
      <c r="W331" s="1039"/>
      <c r="X331" s="1040"/>
      <c r="Y331" s="1038"/>
      <c r="Z331" s="1040"/>
      <c r="AA331" s="1049"/>
      <c r="AB331" s="839"/>
      <c r="AC331" s="839"/>
      <c r="AD331" s="839"/>
      <c r="AE331" s="839"/>
      <c r="AF331" s="840"/>
      <c r="AG331" s="1049"/>
      <c r="AH331" s="1050"/>
      <c r="AI331" s="832"/>
      <c r="AJ331" s="170">
        <f>SUM(AQ331:AU331)</f>
        <v>0</v>
      </c>
      <c r="AK331" s="345" t="s">
        <v>97</v>
      </c>
      <c r="AL331" s="97" t="s">
        <v>97</v>
      </c>
      <c r="AM331" s="98" t="s">
        <v>97</v>
      </c>
      <c r="AN331" s="99" t="s">
        <v>97</v>
      </c>
      <c r="AO331" s="97" t="s">
        <v>98</v>
      </c>
      <c r="AP331" s="98" t="s">
        <v>98</v>
      </c>
      <c r="AQ331" s="100"/>
      <c r="AR331" s="92"/>
      <c r="AS331" s="92"/>
      <c r="AT331" s="92"/>
      <c r="AU331" s="93"/>
      <c r="AV331" s="171">
        <f t="shared" si="142"/>
        <v>0</v>
      </c>
      <c r="AW331" s="128"/>
      <c r="AX331" s="128"/>
      <c r="AY331" s="128"/>
      <c r="AZ331" s="128"/>
      <c r="BA331" s="128"/>
      <c r="BB331" s="128"/>
      <c r="BC331" s="128"/>
      <c r="BD331" s="128"/>
      <c r="BE331" s="129"/>
    </row>
    <row r="332" spans="1:57" ht="31.5" x14ac:dyDescent="0.25">
      <c r="A332" s="1345" t="s">
        <v>533</v>
      </c>
      <c r="B332" s="1603" t="s">
        <v>792</v>
      </c>
      <c r="C332" s="1582" t="s">
        <v>479</v>
      </c>
      <c r="D332" s="1659" t="s">
        <v>485</v>
      </c>
      <c r="E332" s="1300">
        <v>2279</v>
      </c>
      <c r="F332" s="1303">
        <f>E332-SUM(M332:M336)</f>
        <v>-133</v>
      </c>
      <c r="G332" s="852">
        <f t="shared" si="144"/>
        <v>459</v>
      </c>
      <c r="H332" s="147">
        <f>SUM(I332:L332)</f>
        <v>8</v>
      </c>
      <c r="I332" s="72">
        <v>5</v>
      </c>
      <c r="J332" s="72">
        <v>3</v>
      </c>
      <c r="K332" s="72"/>
      <c r="L332" s="75"/>
      <c r="M332" s="199">
        <f>IF(AND(SUM(N332:R332)=SUM(Y332:Z332),SUM(S332:X332)=SUM(Y332:Z332)),SUM(N332:R332),"ПЕРЕВІРТЕ ПРАВИЛЬНІСТЬ ДАНИХ")</f>
        <v>449</v>
      </c>
      <c r="N332" s="1020">
        <v>449</v>
      </c>
      <c r="O332" s="1020"/>
      <c r="P332" s="1020"/>
      <c r="Q332" s="1020"/>
      <c r="R332" s="1021"/>
      <c r="S332" s="1022">
        <v>20</v>
      </c>
      <c r="T332" s="1020">
        <v>2</v>
      </c>
      <c r="U332" s="1020"/>
      <c r="V332" s="1023">
        <v>425</v>
      </c>
      <c r="W332" s="1020">
        <v>2</v>
      </c>
      <c r="X332" s="1024"/>
      <c r="Y332" s="1025">
        <v>384</v>
      </c>
      <c r="Z332" s="1026">
        <v>65</v>
      </c>
      <c r="AA332" s="1027"/>
      <c r="AB332" s="1028">
        <v>103</v>
      </c>
      <c r="AC332" s="1028">
        <v>101</v>
      </c>
      <c r="AD332" s="1028">
        <v>9</v>
      </c>
      <c r="AE332" s="1028">
        <v>233</v>
      </c>
      <c r="AF332" s="1029">
        <v>10</v>
      </c>
      <c r="AG332" s="1027">
        <v>42</v>
      </c>
      <c r="AH332" s="1029">
        <v>21.8</v>
      </c>
      <c r="AI332" s="74">
        <v>9.1</v>
      </c>
      <c r="AJ332" s="151">
        <f>SUM(AN332:AP332)</f>
        <v>449</v>
      </c>
      <c r="AK332" s="76" t="s">
        <v>97</v>
      </c>
      <c r="AL332" s="77" t="s">
        <v>97</v>
      </c>
      <c r="AM332" s="78" t="s">
        <v>97</v>
      </c>
      <c r="AN332" s="74">
        <v>46</v>
      </c>
      <c r="AO332" s="72">
        <v>403</v>
      </c>
      <c r="AP332" s="73">
        <v>0</v>
      </c>
      <c r="AQ332" s="79" t="s">
        <v>97</v>
      </c>
      <c r="AR332" s="77" t="s">
        <v>97</v>
      </c>
      <c r="AS332" s="77" t="s">
        <v>97</v>
      </c>
      <c r="AT332" s="77" t="s">
        <v>97</v>
      </c>
      <c r="AU332" s="80" t="s">
        <v>97</v>
      </c>
      <c r="AV332" s="152">
        <f>SUM(AW332:BE332)</f>
        <v>10</v>
      </c>
      <c r="AW332" s="120"/>
      <c r="AX332" s="120"/>
      <c r="AY332" s="120"/>
      <c r="AZ332" s="120"/>
      <c r="BA332" s="120">
        <v>8</v>
      </c>
      <c r="BB332" s="120"/>
      <c r="BC332" s="120"/>
      <c r="BD332" s="120">
        <v>2</v>
      </c>
      <c r="BE332" s="121"/>
    </row>
    <row r="333" spans="1:57" ht="47.25" x14ac:dyDescent="0.25">
      <c r="A333" s="1346"/>
      <c r="B333" s="1567"/>
      <c r="C333" s="1584"/>
      <c r="D333" s="710" t="s">
        <v>490</v>
      </c>
      <c r="E333" s="1301"/>
      <c r="F333" s="1304"/>
      <c r="G333" s="850">
        <f t="shared" si="144"/>
        <v>0</v>
      </c>
      <c r="H333" s="402">
        <f t="shared" ref="H333:H386" si="145">SUM(I333:L333)</f>
        <v>0</v>
      </c>
      <c r="I333" s="319"/>
      <c r="J333" s="319"/>
      <c r="K333" s="319"/>
      <c r="L333" s="338"/>
      <c r="M333" s="750">
        <f t="shared" ref="M333:M351" si="146">IF(AND(SUM(N333:R333)=SUM(Y333:Z333),SUM(S333:X333)=SUM(Y333:Z333)),SUM(N333:R333),"ПЕРЕВІРТЕ ПРАВИЛЬНІСТЬ ДАНИХ")</f>
        <v>0</v>
      </c>
      <c r="N333" s="1030"/>
      <c r="O333" s="1030"/>
      <c r="P333" s="1030"/>
      <c r="Q333" s="1030"/>
      <c r="R333" s="1031"/>
      <c r="S333" s="1032"/>
      <c r="T333" s="1033"/>
      <c r="U333" s="1033"/>
      <c r="V333" s="1030"/>
      <c r="W333" s="1030"/>
      <c r="X333" s="1034"/>
      <c r="Y333" s="1025"/>
      <c r="Z333" s="1026"/>
      <c r="AA333" s="1027"/>
      <c r="AB333" s="1028"/>
      <c r="AC333" s="1028"/>
      <c r="AD333" s="1028"/>
      <c r="AE333" s="1028"/>
      <c r="AF333" s="1029"/>
      <c r="AG333" s="1019"/>
      <c r="AH333" s="838"/>
      <c r="AI333" s="325"/>
      <c r="AJ333" s="390">
        <f>SUM(AN333:AP333)</f>
        <v>0</v>
      </c>
      <c r="AK333" s="327" t="s">
        <v>98</v>
      </c>
      <c r="AL333" s="328" t="s">
        <v>98</v>
      </c>
      <c r="AM333" s="329" t="s">
        <v>98</v>
      </c>
      <c r="AN333" s="330"/>
      <c r="AO333" s="328"/>
      <c r="AP333" s="329"/>
      <c r="AQ333" s="330" t="s">
        <v>97</v>
      </c>
      <c r="AR333" s="328" t="s">
        <v>97</v>
      </c>
      <c r="AS333" s="328" t="s">
        <v>97</v>
      </c>
      <c r="AT333" s="328" t="s">
        <v>97</v>
      </c>
      <c r="AU333" s="331" t="s">
        <v>97</v>
      </c>
      <c r="AV333" s="391">
        <f t="shared" ref="AV333:AV336" si="147">SUM(AW333:BE333)</f>
        <v>0</v>
      </c>
      <c r="AW333" s="404"/>
      <c r="AX333" s="404"/>
      <c r="AY333" s="404"/>
      <c r="AZ333" s="404"/>
      <c r="BA333" s="404"/>
      <c r="BB333" s="404"/>
      <c r="BC333" s="404"/>
      <c r="BD333" s="404"/>
      <c r="BE333" s="405"/>
    </row>
    <row r="334" spans="1:57" ht="31.5" x14ac:dyDescent="0.25">
      <c r="A334" s="1346"/>
      <c r="B334" s="1567"/>
      <c r="C334" s="1584"/>
      <c r="D334" s="710" t="s">
        <v>486</v>
      </c>
      <c r="E334" s="1301"/>
      <c r="F334" s="1304"/>
      <c r="G334" s="850">
        <f t="shared" si="144"/>
        <v>0</v>
      </c>
      <c r="H334" s="402">
        <f t="shared" si="145"/>
        <v>0</v>
      </c>
      <c r="I334" s="319"/>
      <c r="J334" s="319"/>
      <c r="K334" s="319"/>
      <c r="L334" s="338"/>
      <c r="M334" s="750">
        <f t="shared" si="146"/>
        <v>0</v>
      </c>
      <c r="N334" s="1030"/>
      <c r="O334" s="1030"/>
      <c r="P334" s="1035"/>
      <c r="Q334" s="392"/>
      <c r="R334" s="1031"/>
      <c r="S334" s="1032"/>
      <c r="T334" s="1030"/>
      <c r="U334" s="1030"/>
      <c r="V334" s="1030"/>
      <c r="W334" s="1030"/>
      <c r="X334" s="1034"/>
      <c r="Y334" s="1025"/>
      <c r="Z334" s="1026"/>
      <c r="AA334" s="1027"/>
      <c r="AB334" s="1028"/>
      <c r="AC334" s="1028"/>
      <c r="AD334" s="1028"/>
      <c r="AE334" s="1028"/>
      <c r="AF334" s="1029"/>
      <c r="AG334" s="1019"/>
      <c r="AH334" s="838"/>
      <c r="AI334" s="325"/>
      <c r="AJ334" s="390">
        <f>SUM(AK334:AM334)</f>
        <v>0</v>
      </c>
      <c r="AK334" s="327"/>
      <c r="AL334" s="328"/>
      <c r="AM334" s="329"/>
      <c r="AN334" s="330" t="s">
        <v>97</v>
      </c>
      <c r="AO334" s="328" t="s">
        <v>97</v>
      </c>
      <c r="AP334" s="329" t="s">
        <v>97</v>
      </c>
      <c r="AQ334" s="330" t="s">
        <v>97</v>
      </c>
      <c r="AR334" s="328" t="s">
        <v>97</v>
      </c>
      <c r="AS334" s="328" t="s">
        <v>97</v>
      </c>
      <c r="AT334" s="328" t="s">
        <v>97</v>
      </c>
      <c r="AU334" s="331" t="s">
        <v>97</v>
      </c>
      <c r="AV334" s="391">
        <f t="shared" si="147"/>
        <v>0</v>
      </c>
      <c r="AW334" s="404"/>
      <c r="AX334" s="404"/>
      <c r="AY334" s="404"/>
      <c r="AZ334" s="404"/>
      <c r="BA334" s="404"/>
      <c r="BB334" s="404"/>
      <c r="BC334" s="404"/>
      <c r="BD334" s="404"/>
      <c r="BE334" s="405"/>
    </row>
    <row r="335" spans="1:57" ht="31.5" x14ac:dyDescent="0.25">
      <c r="A335" s="1346"/>
      <c r="B335" s="1567"/>
      <c r="C335" s="1584"/>
      <c r="D335" s="710" t="s">
        <v>15</v>
      </c>
      <c r="E335" s="1301"/>
      <c r="F335" s="1304"/>
      <c r="G335" s="850">
        <f t="shared" si="144"/>
        <v>2040</v>
      </c>
      <c r="H335" s="402">
        <f t="shared" si="145"/>
        <v>30</v>
      </c>
      <c r="I335" s="319">
        <v>20</v>
      </c>
      <c r="J335" s="319">
        <v>6</v>
      </c>
      <c r="K335" s="319">
        <v>4</v>
      </c>
      <c r="L335" s="338"/>
      <c r="M335" s="750">
        <f t="shared" si="146"/>
        <v>1963</v>
      </c>
      <c r="N335" s="1030">
        <v>1963</v>
      </c>
      <c r="O335" s="1030"/>
      <c r="P335" s="1030"/>
      <c r="Q335" s="1030"/>
      <c r="R335" s="1034"/>
      <c r="S335" s="1032">
        <v>82</v>
      </c>
      <c r="T335" s="1036">
        <v>15</v>
      </c>
      <c r="U335" s="1030"/>
      <c r="V335" s="1030">
        <v>1819</v>
      </c>
      <c r="W335" s="1030">
        <v>47</v>
      </c>
      <c r="X335" s="1034"/>
      <c r="Y335" s="1025">
        <v>1639</v>
      </c>
      <c r="Z335" s="1026">
        <v>324</v>
      </c>
      <c r="AA335" s="1027"/>
      <c r="AB335" s="1028">
        <v>493</v>
      </c>
      <c r="AC335" s="1028">
        <v>484</v>
      </c>
      <c r="AD335" s="1028">
        <v>136</v>
      </c>
      <c r="AE335" s="1028">
        <v>1070</v>
      </c>
      <c r="AF335" s="1029">
        <v>71</v>
      </c>
      <c r="AG335" s="1019">
        <v>41.3</v>
      </c>
      <c r="AH335" s="838">
        <v>21</v>
      </c>
      <c r="AI335" s="325">
        <v>106</v>
      </c>
      <c r="AJ335" s="390">
        <f>SUM(AQ335:AU335)</f>
        <v>1963</v>
      </c>
      <c r="AK335" s="327" t="s">
        <v>98</v>
      </c>
      <c r="AL335" s="328" t="s">
        <v>98</v>
      </c>
      <c r="AM335" s="329" t="s">
        <v>98</v>
      </c>
      <c r="AN335" s="330" t="s">
        <v>97</v>
      </c>
      <c r="AO335" s="328" t="s">
        <v>97</v>
      </c>
      <c r="AP335" s="329" t="s">
        <v>97</v>
      </c>
      <c r="AQ335" s="330">
        <v>50</v>
      </c>
      <c r="AR335" s="328">
        <v>174</v>
      </c>
      <c r="AS335" s="328">
        <v>1139</v>
      </c>
      <c r="AT335" s="328">
        <v>588</v>
      </c>
      <c r="AU335" s="331">
        <v>12</v>
      </c>
      <c r="AV335" s="391">
        <f t="shared" si="147"/>
        <v>77</v>
      </c>
      <c r="AW335" s="404"/>
      <c r="AX335" s="404"/>
      <c r="AY335" s="404">
        <v>1</v>
      </c>
      <c r="AZ335" s="404">
        <v>2</v>
      </c>
      <c r="BA335" s="404">
        <v>71</v>
      </c>
      <c r="BB335" s="404"/>
      <c r="BC335" s="404"/>
      <c r="BD335" s="404">
        <v>2</v>
      </c>
      <c r="BE335" s="405">
        <v>1</v>
      </c>
    </row>
    <row r="336" spans="1:57" ht="32.25" thickBot="1" x14ac:dyDescent="0.3">
      <c r="A336" s="1346"/>
      <c r="B336" s="1588"/>
      <c r="C336" s="1584"/>
      <c r="D336" s="711" t="s">
        <v>491</v>
      </c>
      <c r="E336" s="1301"/>
      <c r="F336" s="1304"/>
      <c r="G336" s="851">
        <f t="shared" si="144"/>
        <v>0</v>
      </c>
      <c r="H336" s="160">
        <f t="shared" si="145"/>
        <v>0</v>
      </c>
      <c r="I336" s="92"/>
      <c r="J336" s="92"/>
      <c r="K336" s="92"/>
      <c r="L336" s="101"/>
      <c r="M336" s="857">
        <f t="shared" si="146"/>
        <v>0</v>
      </c>
      <c r="N336" s="1036"/>
      <c r="O336" s="1036"/>
      <c r="P336" s="1036"/>
      <c r="Q336" s="1036"/>
      <c r="R336" s="1060"/>
      <c r="S336" s="1038"/>
      <c r="T336" s="1039"/>
      <c r="U336" s="1039"/>
      <c r="V336" s="1039"/>
      <c r="W336" s="1039"/>
      <c r="X336" s="1040"/>
      <c r="Y336" s="1041"/>
      <c r="Z336" s="1034"/>
      <c r="AA336" s="1019"/>
      <c r="AB336" s="837"/>
      <c r="AC336" s="837"/>
      <c r="AD336" s="837"/>
      <c r="AE336" s="837"/>
      <c r="AF336" s="838"/>
      <c r="AG336" s="1042"/>
      <c r="AH336" s="1043"/>
      <c r="AI336" s="100"/>
      <c r="AJ336" s="170">
        <f>SUM(AQ336:AU336)</f>
        <v>0</v>
      </c>
      <c r="AK336" s="345" t="s">
        <v>97</v>
      </c>
      <c r="AL336" s="97" t="s">
        <v>97</v>
      </c>
      <c r="AM336" s="98" t="s">
        <v>97</v>
      </c>
      <c r="AN336" s="99" t="s">
        <v>97</v>
      </c>
      <c r="AO336" s="97" t="s">
        <v>98</v>
      </c>
      <c r="AP336" s="98" t="s">
        <v>98</v>
      </c>
      <c r="AQ336" s="100"/>
      <c r="AR336" s="92"/>
      <c r="AS336" s="92"/>
      <c r="AT336" s="92"/>
      <c r="AU336" s="101"/>
      <c r="AV336" s="165">
        <f t="shared" si="147"/>
        <v>0</v>
      </c>
      <c r="AW336" s="128"/>
      <c r="AX336" s="128"/>
      <c r="AY336" s="128"/>
      <c r="AZ336" s="128"/>
      <c r="BA336" s="128"/>
      <c r="BB336" s="128"/>
      <c r="BC336" s="128"/>
      <c r="BD336" s="128"/>
      <c r="BE336" s="129"/>
    </row>
    <row r="337" spans="1:57" ht="32.25" thickBot="1" x14ac:dyDescent="0.3">
      <c r="A337" s="1346"/>
      <c r="B337" s="1581" t="s">
        <v>532</v>
      </c>
      <c r="C337" s="1582" t="s">
        <v>783</v>
      </c>
      <c r="D337" s="709" t="s">
        <v>485</v>
      </c>
      <c r="E337" s="1300">
        <v>10</v>
      </c>
      <c r="F337" s="1303">
        <f>E337-SUM(M337:M341)</f>
        <v>-6</v>
      </c>
      <c r="G337" s="852">
        <f t="shared" si="144"/>
        <v>0</v>
      </c>
      <c r="H337" s="147">
        <f t="shared" si="145"/>
        <v>0</v>
      </c>
      <c r="I337" s="72"/>
      <c r="J337" s="72"/>
      <c r="K337" s="72"/>
      <c r="L337" s="75"/>
      <c r="M337" s="199">
        <f t="shared" si="146"/>
        <v>0</v>
      </c>
      <c r="N337" s="1020"/>
      <c r="O337" s="1020"/>
      <c r="P337" s="1020"/>
      <c r="Q337" s="1020"/>
      <c r="R337" s="1024"/>
      <c r="S337" s="1051"/>
      <c r="T337" s="1051"/>
      <c r="U337" s="1051"/>
      <c r="V337" s="1020"/>
      <c r="W337" s="1020"/>
      <c r="X337" s="1024"/>
      <c r="Y337" s="1022"/>
      <c r="Z337" s="1024"/>
      <c r="AA337" s="1045"/>
      <c r="AB337" s="835"/>
      <c r="AC337" s="835"/>
      <c r="AD337" s="835"/>
      <c r="AE337" s="835"/>
      <c r="AF337" s="836"/>
      <c r="AG337" s="1045"/>
      <c r="AH337" s="1046"/>
      <c r="AI337" s="143"/>
      <c r="AJ337" s="151">
        <f>SUM(AN337:AP337)</f>
        <v>0</v>
      </c>
      <c r="AK337" s="76" t="s">
        <v>97</v>
      </c>
      <c r="AL337" s="77" t="s">
        <v>97</v>
      </c>
      <c r="AM337" s="78" t="s">
        <v>97</v>
      </c>
      <c r="AN337" s="74"/>
      <c r="AO337" s="72"/>
      <c r="AP337" s="73"/>
      <c r="AQ337" s="79" t="s">
        <v>97</v>
      </c>
      <c r="AR337" s="77" t="s">
        <v>97</v>
      </c>
      <c r="AS337" s="77" t="s">
        <v>97</v>
      </c>
      <c r="AT337" s="77" t="s">
        <v>97</v>
      </c>
      <c r="AU337" s="78" t="s">
        <v>97</v>
      </c>
      <c r="AV337" s="152">
        <f t="shared" ref="AV337:AV351" si="148">SUM(AW337:BE337)</f>
        <v>0</v>
      </c>
      <c r="AW337" s="120"/>
      <c r="AX337" s="120"/>
      <c r="AY337" s="120"/>
      <c r="AZ337" s="120"/>
      <c r="BA337" s="120"/>
      <c r="BB337" s="120"/>
      <c r="BC337" s="120"/>
      <c r="BD337" s="120"/>
      <c r="BE337" s="121"/>
    </row>
    <row r="338" spans="1:57" ht="48" thickBot="1" x14ac:dyDescent="0.3">
      <c r="A338" s="1346"/>
      <c r="B338" s="1583"/>
      <c r="C338" s="1584"/>
      <c r="D338" s="1660" t="s">
        <v>490</v>
      </c>
      <c r="E338" s="1301"/>
      <c r="F338" s="1304"/>
      <c r="G338" s="850">
        <f t="shared" si="144"/>
        <v>0</v>
      </c>
      <c r="H338" s="402">
        <f t="shared" si="145"/>
        <v>0</v>
      </c>
      <c r="I338" s="319"/>
      <c r="J338" s="319"/>
      <c r="K338" s="319"/>
      <c r="L338" s="338"/>
      <c r="M338" s="750">
        <f t="shared" si="146"/>
        <v>0</v>
      </c>
      <c r="N338" s="1030"/>
      <c r="O338" s="1030"/>
      <c r="P338" s="1030"/>
      <c r="Q338" s="1030"/>
      <c r="R338" s="1034"/>
      <c r="S338" s="1025"/>
      <c r="T338" s="1025"/>
      <c r="U338" s="1025"/>
      <c r="V338" s="1044"/>
      <c r="W338" s="1044"/>
      <c r="X338" s="1026"/>
      <c r="Y338" s="1047"/>
      <c r="Z338" s="1026"/>
      <c r="AA338" s="1027"/>
      <c r="AB338" s="1028"/>
      <c r="AC338" s="1028"/>
      <c r="AD338" s="1028"/>
      <c r="AE338" s="1028"/>
      <c r="AF338" s="1029"/>
      <c r="AG338" s="1019"/>
      <c r="AH338" s="1048"/>
      <c r="AI338" s="337"/>
      <c r="AJ338" s="390">
        <f>SUM(AN338:AP338)</f>
        <v>0</v>
      </c>
      <c r="AK338" s="327" t="s">
        <v>98</v>
      </c>
      <c r="AL338" s="328" t="s">
        <v>98</v>
      </c>
      <c r="AM338" s="329" t="s">
        <v>98</v>
      </c>
      <c r="AN338" s="330"/>
      <c r="AO338" s="328"/>
      <c r="AP338" s="329"/>
      <c r="AQ338" s="330" t="s">
        <v>97</v>
      </c>
      <c r="AR338" s="328" t="s">
        <v>97</v>
      </c>
      <c r="AS338" s="328" t="s">
        <v>97</v>
      </c>
      <c r="AT338" s="328" t="s">
        <v>97</v>
      </c>
      <c r="AU338" s="329" t="s">
        <v>97</v>
      </c>
      <c r="AV338" s="152">
        <f t="shared" si="148"/>
        <v>0</v>
      </c>
      <c r="AW338" s="167"/>
      <c r="AX338" s="167"/>
      <c r="AY338" s="167"/>
      <c r="AZ338" s="167"/>
      <c r="BA338" s="167"/>
      <c r="BB338" s="167"/>
      <c r="BC338" s="167"/>
      <c r="BD338" s="167"/>
      <c r="BE338" s="130"/>
    </row>
    <row r="339" spans="1:57" ht="32.25" thickBot="1" x14ac:dyDescent="0.3">
      <c r="A339" s="1346"/>
      <c r="B339" s="1583"/>
      <c r="C339" s="1584"/>
      <c r="D339" s="1660" t="s">
        <v>486</v>
      </c>
      <c r="E339" s="1301"/>
      <c r="F339" s="1304"/>
      <c r="G339" s="850">
        <f t="shared" si="144"/>
        <v>0</v>
      </c>
      <c r="H339" s="402">
        <f t="shared" si="145"/>
        <v>0</v>
      </c>
      <c r="I339" s="319"/>
      <c r="J339" s="319"/>
      <c r="K339" s="319"/>
      <c r="L339" s="338"/>
      <c r="M339" s="750">
        <f t="shared" si="146"/>
        <v>0</v>
      </c>
      <c r="N339" s="1030"/>
      <c r="O339" s="1030"/>
      <c r="P339" s="1030"/>
      <c r="Q339" s="1030"/>
      <c r="R339" s="1034"/>
      <c r="S339" s="1025"/>
      <c r="T339" s="1025"/>
      <c r="U339" s="1025"/>
      <c r="V339" s="1044"/>
      <c r="W339" s="1044"/>
      <c r="X339" s="1026"/>
      <c r="Y339" s="1047"/>
      <c r="Z339" s="1026"/>
      <c r="AA339" s="1027"/>
      <c r="AB339" s="1028"/>
      <c r="AC339" s="1028"/>
      <c r="AD339" s="1028"/>
      <c r="AE339" s="1028"/>
      <c r="AF339" s="1029"/>
      <c r="AG339" s="1019"/>
      <c r="AH339" s="1048"/>
      <c r="AI339" s="337"/>
      <c r="AJ339" s="390">
        <f>SUM(AK339:AM339)</f>
        <v>0</v>
      </c>
      <c r="AK339" s="327"/>
      <c r="AL339" s="328"/>
      <c r="AM339" s="329"/>
      <c r="AN339" s="330" t="s">
        <v>97</v>
      </c>
      <c r="AO339" s="328" t="s">
        <v>97</v>
      </c>
      <c r="AP339" s="329" t="s">
        <v>97</v>
      </c>
      <c r="AQ339" s="330" t="s">
        <v>97</v>
      </c>
      <c r="AR339" s="328" t="s">
        <v>97</v>
      </c>
      <c r="AS339" s="328" t="s">
        <v>97</v>
      </c>
      <c r="AT339" s="328" t="s">
        <v>97</v>
      </c>
      <c r="AU339" s="329" t="s">
        <v>97</v>
      </c>
      <c r="AV339" s="152">
        <f t="shared" si="148"/>
        <v>0</v>
      </c>
      <c r="AW339" s="167"/>
      <c r="AX339" s="167"/>
      <c r="AY339" s="167"/>
      <c r="AZ339" s="167"/>
      <c r="BA339" s="167"/>
      <c r="BB339" s="167"/>
      <c r="BC339" s="167"/>
      <c r="BD339" s="167"/>
      <c r="BE339" s="130"/>
    </row>
    <row r="340" spans="1:57" ht="32.25" thickBot="1" x14ac:dyDescent="0.3">
      <c r="A340" s="1346"/>
      <c r="B340" s="1583"/>
      <c r="C340" s="1584"/>
      <c r="D340" s="1660" t="s">
        <v>15</v>
      </c>
      <c r="E340" s="1301"/>
      <c r="F340" s="1304"/>
      <c r="G340" s="850">
        <f t="shared" si="144"/>
        <v>16</v>
      </c>
      <c r="H340" s="402">
        <f t="shared" si="145"/>
        <v>0</v>
      </c>
      <c r="I340" s="319"/>
      <c r="J340" s="319"/>
      <c r="K340" s="319"/>
      <c r="L340" s="338"/>
      <c r="M340" s="750">
        <f t="shared" si="146"/>
        <v>16</v>
      </c>
      <c r="N340" s="1030"/>
      <c r="O340" s="1030"/>
      <c r="P340" s="1030"/>
      <c r="Q340" s="1030">
        <v>16</v>
      </c>
      <c r="R340" s="1034"/>
      <c r="S340" s="1025"/>
      <c r="T340" s="1025"/>
      <c r="U340" s="1025"/>
      <c r="V340" s="1044">
        <v>16</v>
      </c>
      <c r="W340" s="1044"/>
      <c r="X340" s="1026"/>
      <c r="Y340" s="1047">
        <v>14</v>
      </c>
      <c r="Z340" s="1026">
        <v>2</v>
      </c>
      <c r="AA340" s="1027">
        <v>0</v>
      </c>
      <c r="AB340" s="1028">
        <v>5</v>
      </c>
      <c r="AC340" s="1028">
        <v>4</v>
      </c>
      <c r="AD340" s="1028">
        <v>1</v>
      </c>
      <c r="AE340" s="1028">
        <v>3</v>
      </c>
      <c r="AF340" s="1029">
        <v>1</v>
      </c>
      <c r="AG340" s="1019">
        <v>33.700000000000003</v>
      </c>
      <c r="AH340" s="1048">
        <v>7.2</v>
      </c>
      <c r="AI340" s="337">
        <v>115.5</v>
      </c>
      <c r="AJ340" s="390">
        <f>SUM(AQ340:AU340)</f>
        <v>16</v>
      </c>
      <c r="AK340" s="327" t="s">
        <v>98</v>
      </c>
      <c r="AL340" s="328" t="s">
        <v>98</v>
      </c>
      <c r="AM340" s="329" t="s">
        <v>98</v>
      </c>
      <c r="AN340" s="330" t="s">
        <v>97</v>
      </c>
      <c r="AO340" s="328" t="s">
        <v>97</v>
      </c>
      <c r="AP340" s="329" t="s">
        <v>97</v>
      </c>
      <c r="AQ340" s="330">
        <v>1</v>
      </c>
      <c r="AR340" s="328">
        <v>0</v>
      </c>
      <c r="AS340" s="328">
        <v>6</v>
      </c>
      <c r="AT340" s="328">
        <v>7</v>
      </c>
      <c r="AU340" s="329">
        <v>2</v>
      </c>
      <c r="AV340" s="152">
        <f t="shared" si="148"/>
        <v>0</v>
      </c>
      <c r="AW340" s="167"/>
      <c r="AX340" s="167"/>
      <c r="AY340" s="167"/>
      <c r="AZ340" s="167"/>
      <c r="BA340" s="167"/>
      <c r="BB340" s="167"/>
      <c r="BC340" s="167"/>
      <c r="BD340" s="167"/>
      <c r="BE340" s="130"/>
    </row>
    <row r="341" spans="1:57" ht="32.25" thickBot="1" x14ac:dyDescent="0.3">
      <c r="A341" s="1346"/>
      <c r="B341" s="1585"/>
      <c r="C341" s="1586"/>
      <c r="D341" s="711" t="s">
        <v>491</v>
      </c>
      <c r="E341" s="1302"/>
      <c r="F341" s="1305"/>
      <c r="G341" s="851">
        <f t="shared" si="144"/>
        <v>0</v>
      </c>
      <c r="H341" s="160">
        <f t="shared" si="145"/>
        <v>0</v>
      </c>
      <c r="I341" s="92"/>
      <c r="J341" s="92"/>
      <c r="K341" s="92"/>
      <c r="L341" s="101"/>
      <c r="M341" s="210">
        <f t="shared" si="146"/>
        <v>0</v>
      </c>
      <c r="N341" s="1039"/>
      <c r="O341" s="1039"/>
      <c r="P341" s="1039"/>
      <c r="Q341" s="1039"/>
      <c r="R341" s="1040"/>
      <c r="S341" s="1052"/>
      <c r="T341" s="1052"/>
      <c r="U341" s="1052"/>
      <c r="V341" s="1039"/>
      <c r="W341" s="1039"/>
      <c r="X341" s="1040"/>
      <c r="Y341" s="1038"/>
      <c r="Z341" s="1040"/>
      <c r="AA341" s="1049"/>
      <c r="AB341" s="839"/>
      <c r="AC341" s="839"/>
      <c r="AD341" s="839"/>
      <c r="AE341" s="839"/>
      <c r="AF341" s="840"/>
      <c r="AG341" s="1049"/>
      <c r="AH341" s="1050"/>
      <c r="AI341" s="832"/>
      <c r="AJ341" s="170">
        <f>SUM(AQ341:AU341)</f>
        <v>0</v>
      </c>
      <c r="AK341" s="345" t="s">
        <v>97</v>
      </c>
      <c r="AL341" s="97" t="s">
        <v>97</v>
      </c>
      <c r="AM341" s="98" t="s">
        <v>97</v>
      </c>
      <c r="AN341" s="99" t="s">
        <v>97</v>
      </c>
      <c r="AO341" s="97" t="s">
        <v>98</v>
      </c>
      <c r="AP341" s="98" t="s">
        <v>98</v>
      </c>
      <c r="AQ341" s="100"/>
      <c r="AR341" s="92"/>
      <c r="AS341" s="92"/>
      <c r="AT341" s="92"/>
      <c r="AU341" s="93"/>
      <c r="AV341" s="171">
        <f t="shared" si="148"/>
        <v>0</v>
      </c>
      <c r="AW341" s="128"/>
      <c r="AX341" s="128"/>
      <c r="AY341" s="128"/>
      <c r="AZ341" s="128"/>
      <c r="BA341" s="128"/>
      <c r="BB341" s="128"/>
      <c r="BC341" s="128"/>
      <c r="BD341" s="128"/>
      <c r="BE341" s="129"/>
    </row>
    <row r="342" spans="1:57" ht="32.25" thickBot="1" x14ac:dyDescent="0.3">
      <c r="A342" s="1346"/>
      <c r="B342" s="1565" t="s">
        <v>544</v>
      </c>
      <c r="C342" s="1575" t="s">
        <v>784</v>
      </c>
      <c r="D342" s="709" t="s">
        <v>485</v>
      </c>
      <c r="E342" s="1300">
        <v>0</v>
      </c>
      <c r="F342" s="1303">
        <f>E342-SUM(M342:M346)</f>
        <v>-253</v>
      </c>
      <c r="G342" s="852">
        <f t="shared" si="144"/>
        <v>50</v>
      </c>
      <c r="H342" s="147">
        <f t="shared" si="145"/>
        <v>1</v>
      </c>
      <c r="I342" s="72">
        <v>1</v>
      </c>
      <c r="J342" s="72"/>
      <c r="K342" s="72"/>
      <c r="L342" s="75"/>
      <c r="M342" s="590">
        <f t="shared" si="146"/>
        <v>50</v>
      </c>
      <c r="N342" s="1044"/>
      <c r="O342" s="1044"/>
      <c r="P342" s="1044"/>
      <c r="Q342" s="1044"/>
      <c r="R342" s="1026">
        <v>50</v>
      </c>
      <c r="S342" s="1051">
        <v>6</v>
      </c>
      <c r="T342" s="1051"/>
      <c r="U342" s="1051"/>
      <c r="V342" s="1020">
        <v>44</v>
      </c>
      <c r="W342" s="1020"/>
      <c r="X342" s="1024"/>
      <c r="Y342" s="1022">
        <v>38</v>
      </c>
      <c r="Z342" s="1024">
        <v>12</v>
      </c>
      <c r="AA342" s="1045"/>
      <c r="AB342" s="835">
        <v>38</v>
      </c>
      <c r="AC342" s="835">
        <v>38</v>
      </c>
      <c r="AD342" s="835">
        <v>3</v>
      </c>
      <c r="AE342" s="835">
        <v>30</v>
      </c>
      <c r="AF342" s="836">
        <v>0</v>
      </c>
      <c r="AG342" s="1045">
        <v>44</v>
      </c>
      <c r="AH342" s="1046">
        <v>15</v>
      </c>
      <c r="AI342" s="143">
        <v>12</v>
      </c>
      <c r="AJ342" s="151">
        <f>SUM(AN342:AP342)</f>
        <v>50</v>
      </c>
      <c r="AK342" s="76" t="s">
        <v>97</v>
      </c>
      <c r="AL342" s="77" t="s">
        <v>97</v>
      </c>
      <c r="AM342" s="78" t="s">
        <v>97</v>
      </c>
      <c r="AN342" s="74"/>
      <c r="AO342" s="72">
        <v>50</v>
      </c>
      <c r="AP342" s="73"/>
      <c r="AQ342" s="79" t="s">
        <v>97</v>
      </c>
      <c r="AR342" s="77" t="s">
        <v>97</v>
      </c>
      <c r="AS342" s="77" t="s">
        <v>97</v>
      </c>
      <c r="AT342" s="77" t="s">
        <v>97</v>
      </c>
      <c r="AU342" s="78" t="s">
        <v>97</v>
      </c>
      <c r="AV342" s="152">
        <f t="shared" si="148"/>
        <v>0</v>
      </c>
      <c r="AW342" s="120"/>
      <c r="AX342" s="120"/>
      <c r="AY342" s="120"/>
      <c r="AZ342" s="120"/>
      <c r="BA342" s="120"/>
      <c r="BB342" s="120"/>
      <c r="BC342" s="120"/>
      <c r="BD342" s="120"/>
      <c r="BE342" s="121"/>
    </row>
    <row r="343" spans="1:57" ht="48" thickBot="1" x14ac:dyDescent="0.3">
      <c r="A343" s="1346"/>
      <c r="B343" s="1604"/>
      <c r="C343" s="1605"/>
      <c r="D343" s="1660" t="s">
        <v>490</v>
      </c>
      <c r="E343" s="1301"/>
      <c r="F343" s="1304"/>
      <c r="G343" s="850">
        <f t="shared" si="144"/>
        <v>0</v>
      </c>
      <c r="H343" s="402">
        <f t="shared" si="145"/>
        <v>0</v>
      </c>
      <c r="I343" s="319"/>
      <c r="J343" s="319"/>
      <c r="K343" s="319"/>
      <c r="L343" s="338"/>
      <c r="M343" s="750">
        <f t="shared" si="146"/>
        <v>0</v>
      </c>
      <c r="N343" s="1030"/>
      <c r="O343" s="1030"/>
      <c r="P343" s="1030"/>
      <c r="Q343" s="1030"/>
      <c r="R343" s="1034"/>
      <c r="S343" s="1025"/>
      <c r="T343" s="1025"/>
      <c r="U343" s="1025"/>
      <c r="V343" s="1044"/>
      <c r="W343" s="1044"/>
      <c r="X343" s="1026"/>
      <c r="Y343" s="1047"/>
      <c r="Z343" s="1026"/>
      <c r="AA343" s="1027"/>
      <c r="AB343" s="1028"/>
      <c r="AC343" s="1028"/>
      <c r="AD343" s="1028"/>
      <c r="AE343" s="1028"/>
      <c r="AF343" s="1029"/>
      <c r="AG343" s="1019"/>
      <c r="AH343" s="1048"/>
      <c r="AI343" s="337"/>
      <c r="AJ343" s="390">
        <f>SUM(AN343:AP343)</f>
        <v>0</v>
      </c>
      <c r="AK343" s="327" t="s">
        <v>98</v>
      </c>
      <c r="AL343" s="328" t="s">
        <v>98</v>
      </c>
      <c r="AM343" s="329" t="s">
        <v>98</v>
      </c>
      <c r="AN343" s="330"/>
      <c r="AO343" s="328"/>
      <c r="AP343" s="329"/>
      <c r="AQ343" s="330" t="s">
        <v>97</v>
      </c>
      <c r="AR343" s="328" t="s">
        <v>97</v>
      </c>
      <c r="AS343" s="328" t="s">
        <v>97</v>
      </c>
      <c r="AT343" s="328" t="s">
        <v>97</v>
      </c>
      <c r="AU343" s="329" t="s">
        <v>97</v>
      </c>
      <c r="AV343" s="152">
        <f t="shared" si="148"/>
        <v>0</v>
      </c>
      <c r="AW343" s="167"/>
      <c r="AX343" s="167"/>
      <c r="AY343" s="167"/>
      <c r="AZ343" s="167"/>
      <c r="BA343" s="167"/>
      <c r="BB343" s="167"/>
      <c r="BC343" s="167"/>
      <c r="BD343" s="167"/>
      <c r="BE343" s="130"/>
    </row>
    <row r="344" spans="1:57" ht="32.25" thickBot="1" x14ac:dyDescent="0.3">
      <c r="A344" s="1346"/>
      <c r="B344" s="1604"/>
      <c r="C344" s="1605"/>
      <c r="D344" s="1660" t="s">
        <v>486</v>
      </c>
      <c r="E344" s="1301"/>
      <c r="F344" s="1304"/>
      <c r="G344" s="850">
        <f t="shared" si="144"/>
        <v>0</v>
      </c>
      <c r="H344" s="402">
        <f t="shared" si="145"/>
        <v>0</v>
      </c>
      <c r="I344" s="319"/>
      <c r="J344" s="319"/>
      <c r="K344" s="319"/>
      <c r="L344" s="338"/>
      <c r="M344" s="750">
        <f t="shared" si="146"/>
        <v>0</v>
      </c>
      <c r="N344" s="1030"/>
      <c r="O344" s="1030"/>
      <c r="P344" s="1030"/>
      <c r="Q344" s="1030"/>
      <c r="R344" s="1034"/>
      <c r="S344" s="1025"/>
      <c r="T344" s="1025"/>
      <c r="U344" s="1025"/>
      <c r="V344" s="1044"/>
      <c r="W344" s="1044"/>
      <c r="X344" s="1026"/>
      <c r="Y344" s="1047"/>
      <c r="Z344" s="1026"/>
      <c r="AA344" s="1027"/>
      <c r="AB344" s="1028"/>
      <c r="AC344" s="1028"/>
      <c r="AD344" s="1028"/>
      <c r="AE344" s="1028"/>
      <c r="AF344" s="1029"/>
      <c r="AG344" s="1019"/>
      <c r="AH344" s="1048"/>
      <c r="AI344" s="337"/>
      <c r="AJ344" s="390">
        <f>SUM(AK344:AM344)</f>
        <v>0</v>
      </c>
      <c r="AK344" s="327"/>
      <c r="AL344" s="328"/>
      <c r="AM344" s="329"/>
      <c r="AN344" s="330" t="s">
        <v>97</v>
      </c>
      <c r="AO344" s="328" t="s">
        <v>97</v>
      </c>
      <c r="AP344" s="329" t="s">
        <v>97</v>
      </c>
      <c r="AQ344" s="330" t="s">
        <v>97</v>
      </c>
      <c r="AR344" s="328" t="s">
        <v>97</v>
      </c>
      <c r="AS344" s="328" t="s">
        <v>97</v>
      </c>
      <c r="AT344" s="328" t="s">
        <v>97</v>
      </c>
      <c r="AU344" s="329" t="s">
        <v>97</v>
      </c>
      <c r="AV344" s="152">
        <f t="shared" si="148"/>
        <v>0</v>
      </c>
      <c r="AW344" s="167"/>
      <c r="AX344" s="167"/>
      <c r="AY344" s="167"/>
      <c r="AZ344" s="167"/>
      <c r="BA344" s="167"/>
      <c r="BB344" s="167"/>
      <c r="BC344" s="167"/>
      <c r="BD344" s="167"/>
      <c r="BE344" s="130"/>
    </row>
    <row r="345" spans="1:57" ht="32.25" thickBot="1" x14ac:dyDescent="0.3">
      <c r="A345" s="1346"/>
      <c r="B345" s="1604"/>
      <c r="C345" s="1605"/>
      <c r="D345" s="1660" t="s">
        <v>15</v>
      </c>
      <c r="E345" s="1301"/>
      <c r="F345" s="1304"/>
      <c r="G345" s="850">
        <f t="shared" si="144"/>
        <v>207</v>
      </c>
      <c r="H345" s="402">
        <f t="shared" si="145"/>
        <v>0</v>
      </c>
      <c r="I345" s="319"/>
      <c r="J345" s="319"/>
      <c r="K345" s="319"/>
      <c r="L345" s="338"/>
      <c r="M345" s="750">
        <v>203</v>
      </c>
      <c r="N345" s="1030"/>
      <c r="O345" s="1030"/>
      <c r="P345" s="1030"/>
      <c r="Q345" s="1030"/>
      <c r="R345" s="1034">
        <v>203</v>
      </c>
      <c r="S345" s="1025">
        <v>40</v>
      </c>
      <c r="T345" s="1025"/>
      <c r="U345" s="1025"/>
      <c r="V345" s="1044">
        <v>163</v>
      </c>
      <c r="W345" s="1044"/>
      <c r="X345" s="1026"/>
      <c r="Y345" s="1047">
        <v>169</v>
      </c>
      <c r="Z345" s="1026">
        <v>34</v>
      </c>
      <c r="AA345" s="1027"/>
      <c r="AB345" s="1028">
        <v>116</v>
      </c>
      <c r="AC345" s="1028">
        <v>112</v>
      </c>
      <c r="AD345" s="1028">
        <v>7</v>
      </c>
      <c r="AE345" s="1028">
        <v>133</v>
      </c>
      <c r="AF345" s="1029">
        <v>0</v>
      </c>
      <c r="AG345" s="1019">
        <v>45</v>
      </c>
      <c r="AH345" s="1048">
        <v>15</v>
      </c>
      <c r="AI345" s="337">
        <v>100</v>
      </c>
      <c r="AJ345" s="390">
        <f>SUM(AQ345:AU345)</f>
        <v>202</v>
      </c>
      <c r="AK345" s="327" t="s">
        <v>98</v>
      </c>
      <c r="AL345" s="328" t="s">
        <v>98</v>
      </c>
      <c r="AM345" s="329" t="s">
        <v>98</v>
      </c>
      <c r="AN345" s="330" t="s">
        <v>97</v>
      </c>
      <c r="AO345" s="328" t="s">
        <v>97</v>
      </c>
      <c r="AP345" s="329" t="s">
        <v>97</v>
      </c>
      <c r="AQ345" s="330"/>
      <c r="AR345" s="328">
        <v>13</v>
      </c>
      <c r="AS345" s="328">
        <v>123</v>
      </c>
      <c r="AT345" s="328">
        <v>66</v>
      </c>
      <c r="AU345" s="329"/>
      <c r="AV345" s="152">
        <f t="shared" si="148"/>
        <v>4</v>
      </c>
      <c r="AW345" s="167"/>
      <c r="AX345" s="167"/>
      <c r="AY345" s="167"/>
      <c r="AZ345" s="167"/>
      <c r="BA345" s="167">
        <v>1</v>
      </c>
      <c r="BB345" s="167"/>
      <c r="BC345" s="167">
        <v>2</v>
      </c>
      <c r="BD345" s="167">
        <v>1</v>
      </c>
      <c r="BE345" s="130"/>
    </row>
    <row r="346" spans="1:57" ht="32.25" thickBot="1" x14ac:dyDescent="0.3">
      <c r="A346" s="1346"/>
      <c r="B346" s="1588"/>
      <c r="C346" s="1587"/>
      <c r="D346" s="711" t="s">
        <v>491</v>
      </c>
      <c r="E346" s="1302"/>
      <c r="F346" s="1305"/>
      <c r="G346" s="851">
        <f t="shared" si="144"/>
        <v>0</v>
      </c>
      <c r="H346" s="160">
        <f t="shared" si="145"/>
        <v>0</v>
      </c>
      <c r="I346" s="92"/>
      <c r="J346" s="92"/>
      <c r="K346" s="92"/>
      <c r="L346" s="101"/>
      <c r="M346" s="210">
        <f t="shared" si="146"/>
        <v>0</v>
      </c>
      <c r="N346" s="1039"/>
      <c r="O346" s="1039"/>
      <c r="P346" s="1039"/>
      <c r="Q346" s="1039"/>
      <c r="R346" s="1040"/>
      <c r="S346" s="1052"/>
      <c r="T346" s="1052"/>
      <c r="U346" s="1052"/>
      <c r="V346" s="1039"/>
      <c r="W346" s="1039"/>
      <c r="X346" s="1040"/>
      <c r="Y346" s="1038"/>
      <c r="Z346" s="1040"/>
      <c r="AA346" s="1049"/>
      <c r="AB346" s="839"/>
      <c r="AC346" s="839"/>
      <c r="AD346" s="839"/>
      <c r="AE346" s="839"/>
      <c r="AF346" s="840"/>
      <c r="AG346" s="1049"/>
      <c r="AH346" s="1050"/>
      <c r="AI346" s="832"/>
      <c r="AJ346" s="170">
        <f>SUM(AQ346:AU346)</f>
        <v>0</v>
      </c>
      <c r="AK346" s="345" t="s">
        <v>97</v>
      </c>
      <c r="AL346" s="97" t="s">
        <v>97</v>
      </c>
      <c r="AM346" s="98" t="s">
        <v>97</v>
      </c>
      <c r="AN346" s="99" t="s">
        <v>97</v>
      </c>
      <c r="AO346" s="97" t="s">
        <v>98</v>
      </c>
      <c r="AP346" s="98" t="s">
        <v>98</v>
      </c>
      <c r="AQ346" s="100"/>
      <c r="AR346" s="92"/>
      <c r="AS346" s="92"/>
      <c r="AT346" s="92"/>
      <c r="AU346" s="93"/>
      <c r="AV346" s="171">
        <f t="shared" si="148"/>
        <v>0</v>
      </c>
      <c r="AW346" s="128"/>
      <c r="AX346" s="128"/>
      <c r="AY346" s="128"/>
      <c r="AZ346" s="128"/>
      <c r="BA346" s="128"/>
      <c r="BB346" s="128"/>
      <c r="BC346" s="128"/>
      <c r="BD346" s="128"/>
      <c r="BE346" s="129"/>
    </row>
    <row r="347" spans="1:57" ht="32.25" thickBot="1" x14ac:dyDescent="0.3">
      <c r="A347" s="1346"/>
      <c r="B347" s="1565" t="s">
        <v>785</v>
      </c>
      <c r="C347" s="1575" t="s">
        <v>786</v>
      </c>
      <c r="D347" s="709" t="s">
        <v>485</v>
      </c>
      <c r="E347" s="1300">
        <v>22</v>
      </c>
      <c r="F347" s="1303">
        <f>E347-SUM(M347:M351)</f>
        <v>2</v>
      </c>
      <c r="G347" s="852">
        <f t="shared" si="144"/>
        <v>0</v>
      </c>
      <c r="H347" s="147">
        <f t="shared" si="145"/>
        <v>0</v>
      </c>
      <c r="I347" s="72"/>
      <c r="J347" s="72"/>
      <c r="K347" s="72"/>
      <c r="L347" s="75"/>
      <c r="M347" s="199">
        <f t="shared" si="146"/>
        <v>0</v>
      </c>
      <c r="N347" s="1020"/>
      <c r="O347" s="1020"/>
      <c r="P347" s="1020"/>
      <c r="Q347" s="1020"/>
      <c r="R347" s="1024"/>
      <c r="S347" s="1051"/>
      <c r="T347" s="1051"/>
      <c r="U347" s="1051"/>
      <c r="V347" s="1020"/>
      <c r="W347" s="1020"/>
      <c r="X347" s="1024"/>
      <c r="Y347" s="1022"/>
      <c r="Z347" s="1024"/>
      <c r="AA347" s="1045"/>
      <c r="AB347" s="835"/>
      <c r="AC347" s="835"/>
      <c r="AD347" s="835"/>
      <c r="AE347" s="835"/>
      <c r="AF347" s="836"/>
      <c r="AG347" s="1045"/>
      <c r="AH347" s="1046"/>
      <c r="AI347" s="143"/>
      <c r="AJ347" s="151">
        <f>SUM(AN347:AP347)</f>
        <v>0</v>
      </c>
      <c r="AK347" s="76" t="s">
        <v>97</v>
      </c>
      <c r="AL347" s="77" t="s">
        <v>97</v>
      </c>
      <c r="AM347" s="78" t="s">
        <v>97</v>
      </c>
      <c r="AN347" s="74"/>
      <c r="AO347" s="72"/>
      <c r="AP347" s="73"/>
      <c r="AQ347" s="79" t="s">
        <v>97</v>
      </c>
      <c r="AR347" s="77" t="s">
        <v>97</v>
      </c>
      <c r="AS347" s="77" t="s">
        <v>97</v>
      </c>
      <c r="AT347" s="77" t="s">
        <v>97</v>
      </c>
      <c r="AU347" s="78" t="s">
        <v>97</v>
      </c>
      <c r="AV347" s="152">
        <f t="shared" si="148"/>
        <v>0</v>
      </c>
      <c r="AW347" s="120"/>
      <c r="AX347" s="120"/>
      <c r="AY347" s="120"/>
      <c r="AZ347" s="120"/>
      <c r="BA347" s="120"/>
      <c r="BB347" s="120"/>
      <c r="BC347" s="120"/>
      <c r="BD347" s="120"/>
      <c r="BE347" s="121"/>
    </row>
    <row r="348" spans="1:57" ht="48" thickBot="1" x14ac:dyDescent="0.3">
      <c r="A348" s="1346"/>
      <c r="B348" s="1604"/>
      <c r="C348" s="1605"/>
      <c r="D348" s="1660" t="s">
        <v>490</v>
      </c>
      <c r="E348" s="1301"/>
      <c r="F348" s="1304"/>
      <c r="G348" s="850">
        <f t="shared" si="144"/>
        <v>0</v>
      </c>
      <c r="H348" s="402">
        <f t="shared" si="145"/>
        <v>0</v>
      </c>
      <c r="I348" s="319"/>
      <c r="J348" s="319"/>
      <c r="K348" s="319"/>
      <c r="L348" s="338"/>
      <c r="M348" s="750">
        <f t="shared" si="146"/>
        <v>0</v>
      </c>
      <c r="N348" s="1030"/>
      <c r="O348" s="1030"/>
      <c r="P348" s="1030"/>
      <c r="Q348" s="1030"/>
      <c r="R348" s="1034"/>
      <c r="S348" s="1025"/>
      <c r="T348" s="1025"/>
      <c r="U348" s="1025"/>
      <c r="V348" s="1044"/>
      <c r="W348" s="1044"/>
      <c r="X348" s="1026"/>
      <c r="Y348" s="1047"/>
      <c r="Z348" s="1026"/>
      <c r="AA348" s="1027"/>
      <c r="AB348" s="1028"/>
      <c r="AC348" s="1028"/>
      <c r="AD348" s="1028"/>
      <c r="AE348" s="1028"/>
      <c r="AF348" s="1029"/>
      <c r="AG348" s="1019"/>
      <c r="AH348" s="1048"/>
      <c r="AI348" s="337"/>
      <c r="AJ348" s="390">
        <f>SUM(AN348:AP348)</f>
        <v>0</v>
      </c>
      <c r="AK348" s="327" t="s">
        <v>98</v>
      </c>
      <c r="AL348" s="328" t="s">
        <v>98</v>
      </c>
      <c r="AM348" s="329" t="s">
        <v>98</v>
      </c>
      <c r="AN348" s="330"/>
      <c r="AO348" s="328"/>
      <c r="AP348" s="329"/>
      <c r="AQ348" s="330" t="s">
        <v>97</v>
      </c>
      <c r="AR348" s="328" t="s">
        <v>97</v>
      </c>
      <c r="AS348" s="328" t="s">
        <v>97</v>
      </c>
      <c r="AT348" s="328" t="s">
        <v>97</v>
      </c>
      <c r="AU348" s="329" t="s">
        <v>97</v>
      </c>
      <c r="AV348" s="152">
        <f t="shared" si="148"/>
        <v>0</v>
      </c>
      <c r="AW348" s="167"/>
      <c r="AX348" s="167"/>
      <c r="AY348" s="167"/>
      <c r="AZ348" s="167"/>
      <c r="BA348" s="167"/>
      <c r="BB348" s="167"/>
      <c r="BC348" s="167"/>
      <c r="BD348" s="167"/>
      <c r="BE348" s="130"/>
    </row>
    <row r="349" spans="1:57" ht="32.25" thickBot="1" x14ac:dyDescent="0.3">
      <c r="A349" s="1346"/>
      <c r="B349" s="1604"/>
      <c r="C349" s="1605"/>
      <c r="D349" s="1660" t="s">
        <v>486</v>
      </c>
      <c r="E349" s="1301"/>
      <c r="F349" s="1304"/>
      <c r="G349" s="850">
        <f t="shared" si="144"/>
        <v>0</v>
      </c>
      <c r="H349" s="402">
        <f t="shared" si="145"/>
        <v>0</v>
      </c>
      <c r="I349" s="319"/>
      <c r="J349" s="319"/>
      <c r="K349" s="319"/>
      <c r="L349" s="338"/>
      <c r="M349" s="750">
        <f t="shared" si="146"/>
        <v>0</v>
      </c>
      <c r="N349" s="1030"/>
      <c r="O349" s="1030"/>
      <c r="P349" s="1030"/>
      <c r="Q349" s="1030"/>
      <c r="R349" s="1034"/>
      <c r="S349" s="1025"/>
      <c r="T349" s="1025"/>
      <c r="U349" s="1025"/>
      <c r="V349" s="1044"/>
      <c r="W349" s="1044"/>
      <c r="X349" s="1026"/>
      <c r="Y349" s="1047"/>
      <c r="Z349" s="1026"/>
      <c r="AA349" s="1027"/>
      <c r="AB349" s="1028"/>
      <c r="AC349" s="1028"/>
      <c r="AD349" s="1028"/>
      <c r="AE349" s="1028"/>
      <c r="AF349" s="1029"/>
      <c r="AG349" s="1019"/>
      <c r="AH349" s="1048"/>
      <c r="AI349" s="337"/>
      <c r="AJ349" s="390">
        <f>SUM(AK349:AM349)</f>
        <v>0</v>
      </c>
      <c r="AK349" s="327"/>
      <c r="AL349" s="328"/>
      <c r="AM349" s="329"/>
      <c r="AN349" s="330" t="s">
        <v>97</v>
      </c>
      <c r="AO349" s="328" t="s">
        <v>97</v>
      </c>
      <c r="AP349" s="329" t="s">
        <v>97</v>
      </c>
      <c r="AQ349" s="330" t="s">
        <v>97</v>
      </c>
      <c r="AR349" s="328" t="s">
        <v>97</v>
      </c>
      <c r="AS349" s="328" t="s">
        <v>97</v>
      </c>
      <c r="AT349" s="328" t="s">
        <v>97</v>
      </c>
      <c r="AU349" s="329" t="s">
        <v>97</v>
      </c>
      <c r="AV349" s="152">
        <f t="shared" si="148"/>
        <v>0</v>
      </c>
      <c r="AW349" s="167"/>
      <c r="AX349" s="167"/>
      <c r="AY349" s="167"/>
      <c r="AZ349" s="167"/>
      <c r="BA349" s="167"/>
      <c r="BB349" s="167"/>
      <c r="BC349" s="167"/>
      <c r="BD349" s="167"/>
      <c r="BE349" s="130"/>
    </row>
    <row r="350" spans="1:57" ht="32.25" thickBot="1" x14ac:dyDescent="0.3">
      <c r="A350" s="1346"/>
      <c r="B350" s="1604"/>
      <c r="C350" s="1605"/>
      <c r="D350" s="1660" t="s">
        <v>15</v>
      </c>
      <c r="E350" s="1301"/>
      <c r="F350" s="1304"/>
      <c r="G350" s="850">
        <f t="shared" si="144"/>
        <v>20</v>
      </c>
      <c r="H350" s="402">
        <f t="shared" si="145"/>
        <v>0</v>
      </c>
      <c r="I350" s="319"/>
      <c r="J350" s="319"/>
      <c r="K350" s="319"/>
      <c r="L350" s="338"/>
      <c r="M350" s="750">
        <f t="shared" si="146"/>
        <v>20</v>
      </c>
      <c r="N350" s="1030"/>
      <c r="O350" s="1030"/>
      <c r="P350" s="1030"/>
      <c r="Q350" s="1030"/>
      <c r="R350" s="1034">
        <v>20</v>
      </c>
      <c r="S350" s="1025"/>
      <c r="T350" s="1025"/>
      <c r="U350" s="1025"/>
      <c r="V350" s="1044">
        <v>20</v>
      </c>
      <c r="W350" s="1044"/>
      <c r="X350" s="1026"/>
      <c r="Y350" s="1047">
        <v>15</v>
      </c>
      <c r="Z350" s="1026">
        <v>5</v>
      </c>
      <c r="AA350" s="1027"/>
      <c r="AB350" s="1028">
        <v>5</v>
      </c>
      <c r="AC350" s="1028">
        <v>5</v>
      </c>
      <c r="AD350" s="1028">
        <v>5</v>
      </c>
      <c r="AE350" s="1028">
        <v>10</v>
      </c>
      <c r="AF350" s="1029">
        <v>3</v>
      </c>
      <c r="AG350" s="1019">
        <v>42</v>
      </c>
      <c r="AH350" s="1048">
        <v>19</v>
      </c>
      <c r="AI350" s="337">
        <v>124</v>
      </c>
      <c r="AJ350" s="390">
        <f>SUM(AQ350:AU350)</f>
        <v>20</v>
      </c>
      <c r="AK350" s="327" t="s">
        <v>98</v>
      </c>
      <c r="AL350" s="328" t="s">
        <v>98</v>
      </c>
      <c r="AM350" s="329" t="s">
        <v>98</v>
      </c>
      <c r="AN350" s="330" t="s">
        <v>97</v>
      </c>
      <c r="AO350" s="328" t="s">
        <v>97</v>
      </c>
      <c r="AP350" s="329" t="s">
        <v>97</v>
      </c>
      <c r="AQ350" s="330">
        <v>1</v>
      </c>
      <c r="AR350" s="328">
        <v>1</v>
      </c>
      <c r="AS350" s="328">
        <v>6</v>
      </c>
      <c r="AT350" s="328">
        <v>9</v>
      </c>
      <c r="AU350" s="329">
        <v>3</v>
      </c>
      <c r="AV350" s="152">
        <f t="shared" si="148"/>
        <v>0</v>
      </c>
      <c r="AW350" s="167"/>
      <c r="AX350" s="167"/>
      <c r="AY350" s="167"/>
      <c r="AZ350" s="167"/>
      <c r="BA350" s="167"/>
      <c r="BB350" s="167"/>
      <c r="BC350" s="167"/>
      <c r="BD350" s="167"/>
      <c r="BE350" s="130"/>
    </row>
    <row r="351" spans="1:57" ht="32.25" thickBot="1" x14ac:dyDescent="0.3">
      <c r="A351" s="1346"/>
      <c r="B351" s="1588"/>
      <c r="C351" s="1587"/>
      <c r="D351" s="711" t="s">
        <v>491</v>
      </c>
      <c r="E351" s="1302"/>
      <c r="F351" s="1305"/>
      <c r="G351" s="851">
        <f t="shared" si="144"/>
        <v>0</v>
      </c>
      <c r="H351" s="160">
        <f t="shared" si="145"/>
        <v>0</v>
      </c>
      <c r="I351" s="92"/>
      <c r="J351" s="92"/>
      <c r="K351" s="92"/>
      <c r="L351" s="101"/>
      <c r="M351" s="210">
        <f t="shared" si="146"/>
        <v>0</v>
      </c>
      <c r="N351" s="1039"/>
      <c r="O351" s="1039"/>
      <c r="P351" s="1039"/>
      <c r="Q351" s="1039"/>
      <c r="R351" s="1040"/>
      <c r="S351" s="1052"/>
      <c r="T351" s="1052"/>
      <c r="U351" s="1052"/>
      <c r="V351" s="1039"/>
      <c r="W351" s="1039"/>
      <c r="X351" s="1040"/>
      <c r="Y351" s="1038"/>
      <c r="Z351" s="1040"/>
      <c r="AA351" s="1049"/>
      <c r="AB351" s="839"/>
      <c r="AC351" s="839"/>
      <c r="AD351" s="839"/>
      <c r="AE351" s="839"/>
      <c r="AF351" s="840"/>
      <c r="AG351" s="1049"/>
      <c r="AH351" s="1050"/>
      <c r="AI351" s="832"/>
      <c r="AJ351" s="170">
        <f>SUM(AQ351:AU351)</f>
        <v>0</v>
      </c>
      <c r="AK351" s="345" t="s">
        <v>97</v>
      </c>
      <c r="AL351" s="97" t="s">
        <v>97</v>
      </c>
      <c r="AM351" s="98" t="s">
        <v>97</v>
      </c>
      <c r="AN351" s="99" t="s">
        <v>97</v>
      </c>
      <c r="AO351" s="97" t="s">
        <v>98</v>
      </c>
      <c r="AP351" s="98" t="s">
        <v>98</v>
      </c>
      <c r="AQ351" s="100"/>
      <c r="AR351" s="92"/>
      <c r="AS351" s="92"/>
      <c r="AT351" s="92"/>
      <c r="AU351" s="93"/>
      <c r="AV351" s="171">
        <f t="shared" si="148"/>
        <v>0</v>
      </c>
      <c r="AW351" s="128"/>
      <c r="AX351" s="128"/>
      <c r="AY351" s="128"/>
      <c r="AZ351" s="128"/>
      <c r="BA351" s="128"/>
      <c r="BB351" s="128"/>
      <c r="BC351" s="128"/>
      <c r="BD351" s="128"/>
      <c r="BE351" s="129"/>
    </row>
    <row r="352" spans="1:57" ht="31.5" x14ac:dyDescent="0.25">
      <c r="A352" s="1350" t="s">
        <v>601</v>
      </c>
      <c r="B352" s="1565" t="s">
        <v>624</v>
      </c>
      <c r="C352" s="1575" t="s">
        <v>375</v>
      </c>
      <c r="D352" s="709" t="s">
        <v>485</v>
      </c>
      <c r="E352" s="1331">
        <v>255</v>
      </c>
      <c r="F352" s="1334">
        <f>E352-SUM(M352:M356)</f>
        <v>105</v>
      </c>
      <c r="G352" s="873">
        <f t="shared" si="144"/>
        <v>3</v>
      </c>
      <c r="H352" s="500">
        <f t="shared" si="145"/>
        <v>0</v>
      </c>
      <c r="I352" s="501"/>
      <c r="J352" s="501"/>
      <c r="K352" s="501"/>
      <c r="L352" s="499"/>
      <c r="M352" s="1141">
        <f>IF(AND(SUM(N352:R352)=SUM(Y352:Z352),SUM(S352:X352)=SUM(Y352:Z352)),SUM(N352:R352),"ПЕРЕВІРТЕ ПРАВИЛЬНІСТЬ ДАНИХ")</f>
        <v>3</v>
      </c>
      <c r="N352" s="1061"/>
      <c r="O352" s="1061"/>
      <c r="P352" s="1061"/>
      <c r="Q352" s="1061"/>
      <c r="R352" s="1062">
        <v>3</v>
      </c>
      <c r="S352" s="1063"/>
      <c r="T352" s="1061"/>
      <c r="U352" s="1061"/>
      <c r="V352" s="974">
        <v>2</v>
      </c>
      <c r="W352" s="1061">
        <v>1</v>
      </c>
      <c r="X352" s="972"/>
      <c r="Y352" s="1064">
        <v>3</v>
      </c>
      <c r="Z352" s="972">
        <v>0</v>
      </c>
      <c r="AA352" s="973"/>
      <c r="AB352" s="974">
        <v>1</v>
      </c>
      <c r="AC352" s="974">
        <v>1</v>
      </c>
      <c r="AD352" s="974"/>
      <c r="AE352" s="974">
        <v>1</v>
      </c>
      <c r="AF352" s="975">
        <v>1</v>
      </c>
      <c r="AG352" s="973">
        <v>41</v>
      </c>
      <c r="AH352" s="975">
        <v>10</v>
      </c>
      <c r="AI352" s="862">
        <v>12.6</v>
      </c>
      <c r="AJ352" s="874">
        <f t="shared" ref="AJ352:AJ353" si="149">SUM(AN352:AP352)</f>
        <v>3</v>
      </c>
      <c r="AK352" s="863" t="s">
        <v>97</v>
      </c>
      <c r="AL352" s="501" t="s">
        <v>97</v>
      </c>
      <c r="AM352" s="502" t="s">
        <v>97</v>
      </c>
      <c r="AN352" s="862"/>
      <c r="AO352" s="501">
        <v>3</v>
      </c>
      <c r="AP352" s="502"/>
      <c r="AQ352" s="862" t="s">
        <v>97</v>
      </c>
      <c r="AR352" s="501" t="s">
        <v>97</v>
      </c>
      <c r="AS352" s="501" t="s">
        <v>97</v>
      </c>
      <c r="AT352" s="501" t="s">
        <v>97</v>
      </c>
      <c r="AU352" s="499" t="s">
        <v>97</v>
      </c>
      <c r="AV352" s="875">
        <f t="shared" ref="AV352:AV366" si="150">SUM(AW352:BE352)</f>
        <v>0</v>
      </c>
      <c r="AW352" s="504"/>
      <c r="AX352" s="504"/>
      <c r="AY352" s="504"/>
      <c r="AZ352" s="504"/>
      <c r="BA352" s="504"/>
      <c r="BB352" s="504"/>
      <c r="BC352" s="504"/>
      <c r="BD352" s="504"/>
      <c r="BE352" s="505"/>
    </row>
    <row r="353" spans="1:57" ht="47.25" x14ac:dyDescent="0.25">
      <c r="A353" s="1351"/>
      <c r="B353" s="1604"/>
      <c r="C353" s="1605"/>
      <c r="D353" s="1660" t="s">
        <v>490</v>
      </c>
      <c r="E353" s="1332"/>
      <c r="F353" s="1335"/>
      <c r="G353" s="866">
        <f t="shared" si="144"/>
        <v>0</v>
      </c>
      <c r="H353" s="223">
        <f t="shared" si="145"/>
        <v>0</v>
      </c>
      <c r="I353" s="224"/>
      <c r="J353" s="224"/>
      <c r="K353" s="224"/>
      <c r="L353" s="222"/>
      <c r="M353" s="1137">
        <f t="shared" ref="M353:M366" si="151">IF(AND(SUM(N353:R353)=SUM(Y353:Z353),SUM(S353:X353)=SUM(Y353:Z353)),SUM(N353:R353),"ПЕРЕВІРТЕ ПРАВИЛЬНІСТЬ ДАНИХ")</f>
        <v>0</v>
      </c>
      <c r="N353" s="977"/>
      <c r="O353" s="977"/>
      <c r="P353" s="977"/>
      <c r="Q353" s="977"/>
      <c r="R353" s="978"/>
      <c r="S353" s="979"/>
      <c r="T353" s="980"/>
      <c r="U353" s="980"/>
      <c r="V353" s="977"/>
      <c r="W353" s="977"/>
      <c r="X353" s="1005"/>
      <c r="Y353" s="1001"/>
      <c r="Z353" s="982"/>
      <c r="AA353" s="983"/>
      <c r="AB353" s="984"/>
      <c r="AC353" s="984"/>
      <c r="AD353" s="984"/>
      <c r="AE353" s="984"/>
      <c r="AF353" s="985"/>
      <c r="AG353" s="986"/>
      <c r="AH353" s="1009"/>
      <c r="AI353" s="232"/>
      <c r="AJ353" s="233">
        <f t="shared" si="149"/>
        <v>0</v>
      </c>
      <c r="AK353" s="234" t="s">
        <v>98</v>
      </c>
      <c r="AL353" s="224" t="s">
        <v>98</v>
      </c>
      <c r="AM353" s="225" t="s">
        <v>98</v>
      </c>
      <c r="AN353" s="232"/>
      <c r="AO353" s="224"/>
      <c r="AP353" s="225"/>
      <c r="AQ353" s="232" t="s">
        <v>97</v>
      </c>
      <c r="AR353" s="224" t="s">
        <v>97</v>
      </c>
      <c r="AS353" s="224" t="s">
        <v>97</v>
      </c>
      <c r="AT353" s="224" t="s">
        <v>97</v>
      </c>
      <c r="AU353" s="222" t="s">
        <v>97</v>
      </c>
      <c r="AV353" s="868">
        <f t="shared" si="150"/>
        <v>0</v>
      </c>
      <c r="AW353" s="228"/>
      <c r="AX353" s="228"/>
      <c r="AY353" s="228"/>
      <c r="AZ353" s="228"/>
      <c r="BA353" s="228"/>
      <c r="BB353" s="228"/>
      <c r="BC353" s="228"/>
      <c r="BD353" s="228"/>
      <c r="BE353" s="455"/>
    </row>
    <row r="354" spans="1:57" ht="31.5" x14ac:dyDescent="0.25">
      <c r="A354" s="1351"/>
      <c r="B354" s="1604"/>
      <c r="C354" s="1605"/>
      <c r="D354" s="1660" t="s">
        <v>486</v>
      </c>
      <c r="E354" s="1332"/>
      <c r="F354" s="1335"/>
      <c r="G354" s="866">
        <f t="shared" si="144"/>
        <v>0</v>
      </c>
      <c r="H354" s="223">
        <f t="shared" si="145"/>
        <v>1</v>
      </c>
      <c r="I354" s="224">
        <v>1</v>
      </c>
      <c r="J354" s="224"/>
      <c r="K354" s="224"/>
      <c r="L354" s="222"/>
      <c r="M354" s="1137">
        <f t="shared" si="151"/>
        <v>0</v>
      </c>
      <c r="N354" s="977"/>
      <c r="O354" s="977"/>
      <c r="P354" s="977"/>
      <c r="Q354" s="988"/>
      <c r="R354" s="978"/>
      <c r="S354" s="979"/>
      <c r="T354" s="977"/>
      <c r="U354" s="977"/>
      <c r="V354" s="977"/>
      <c r="W354" s="977"/>
      <c r="X354" s="1005"/>
      <c r="Y354" s="1001"/>
      <c r="Z354" s="982"/>
      <c r="AA354" s="983"/>
      <c r="AB354" s="984"/>
      <c r="AC354" s="984"/>
      <c r="AD354" s="984"/>
      <c r="AE354" s="984"/>
      <c r="AF354" s="985"/>
      <c r="AG354" s="986"/>
      <c r="AH354" s="1009"/>
      <c r="AI354" s="232"/>
      <c r="AJ354" s="233">
        <f>SUM(AK354:AM354)</f>
        <v>0</v>
      </c>
      <c r="AK354" s="234"/>
      <c r="AL354" s="224"/>
      <c r="AM354" s="225"/>
      <c r="AN354" s="232" t="s">
        <v>97</v>
      </c>
      <c r="AO354" s="224" t="s">
        <v>97</v>
      </c>
      <c r="AP354" s="225" t="s">
        <v>97</v>
      </c>
      <c r="AQ354" s="232" t="s">
        <v>97</v>
      </c>
      <c r="AR354" s="224" t="s">
        <v>97</v>
      </c>
      <c r="AS354" s="224" t="s">
        <v>97</v>
      </c>
      <c r="AT354" s="224" t="s">
        <v>97</v>
      </c>
      <c r="AU354" s="222" t="s">
        <v>97</v>
      </c>
      <c r="AV354" s="868">
        <f t="shared" si="150"/>
        <v>0</v>
      </c>
      <c r="AW354" s="228"/>
      <c r="AX354" s="228"/>
      <c r="AY354" s="228"/>
      <c r="AZ354" s="228"/>
      <c r="BA354" s="228"/>
      <c r="BB354" s="228"/>
      <c r="BC354" s="228"/>
      <c r="BD354" s="228"/>
      <c r="BE354" s="455"/>
    </row>
    <row r="355" spans="1:57" ht="31.5" x14ac:dyDescent="0.25">
      <c r="A355" s="1351"/>
      <c r="B355" s="1604"/>
      <c r="C355" s="1605"/>
      <c r="D355" s="1660" t="s">
        <v>15</v>
      </c>
      <c r="E355" s="1332"/>
      <c r="F355" s="1335"/>
      <c r="G355" s="866">
        <f t="shared" si="144"/>
        <v>149</v>
      </c>
      <c r="H355" s="223">
        <f t="shared" si="145"/>
        <v>0</v>
      </c>
      <c r="I355" s="224"/>
      <c r="J355" s="224"/>
      <c r="K355" s="224"/>
      <c r="L355" s="222"/>
      <c r="M355" s="1137">
        <f t="shared" si="151"/>
        <v>147</v>
      </c>
      <c r="N355" s="977"/>
      <c r="O355" s="977"/>
      <c r="P355" s="977"/>
      <c r="Q355" s="977"/>
      <c r="R355" s="978">
        <v>147</v>
      </c>
      <c r="S355" s="979">
        <v>3</v>
      </c>
      <c r="T355" s="977"/>
      <c r="U355" s="977"/>
      <c r="V355" s="977">
        <v>139</v>
      </c>
      <c r="W355" s="977">
        <v>5</v>
      </c>
      <c r="X355" s="1005"/>
      <c r="Y355" s="1001">
        <v>124</v>
      </c>
      <c r="Z355" s="982">
        <v>23</v>
      </c>
      <c r="AA355" s="983"/>
      <c r="AB355" s="984">
        <v>41</v>
      </c>
      <c r="AC355" s="984">
        <v>41</v>
      </c>
      <c r="AD355" s="984">
        <v>3</v>
      </c>
      <c r="AE355" s="984">
        <v>81</v>
      </c>
      <c r="AF355" s="985">
        <v>3</v>
      </c>
      <c r="AG355" s="986">
        <v>39.4</v>
      </c>
      <c r="AH355" s="1009">
        <v>11.7</v>
      </c>
      <c r="AI355" s="232">
        <v>86.9</v>
      </c>
      <c r="AJ355" s="233">
        <f t="shared" ref="AJ355:AJ356" si="152">SUM(AQ355:AU355)</f>
        <v>147</v>
      </c>
      <c r="AK355" s="234" t="s">
        <v>98</v>
      </c>
      <c r="AL355" s="224" t="s">
        <v>98</v>
      </c>
      <c r="AM355" s="225" t="s">
        <v>98</v>
      </c>
      <c r="AN355" s="232" t="s">
        <v>97</v>
      </c>
      <c r="AO355" s="224" t="s">
        <v>97</v>
      </c>
      <c r="AP355" s="225" t="s">
        <v>97</v>
      </c>
      <c r="AQ355" s="357">
        <v>7</v>
      </c>
      <c r="AR355" s="338">
        <v>58</v>
      </c>
      <c r="AS355" s="338">
        <v>79</v>
      </c>
      <c r="AT355" s="338">
        <v>3</v>
      </c>
      <c r="AU355" s="320"/>
      <c r="AV355" s="868">
        <f t="shared" si="150"/>
        <v>2</v>
      </c>
      <c r="AW355" s="228"/>
      <c r="AX355" s="228"/>
      <c r="AY355" s="228"/>
      <c r="AZ355" s="228"/>
      <c r="BA355" s="228">
        <v>2</v>
      </c>
      <c r="BB355" s="228"/>
      <c r="BC355" s="228"/>
      <c r="BD355" s="228"/>
      <c r="BE355" s="455"/>
    </row>
    <row r="356" spans="1:57" ht="32.25" thickBot="1" x14ac:dyDescent="0.3">
      <c r="A356" s="1351"/>
      <c r="B356" s="1606"/>
      <c r="C356" s="1607"/>
      <c r="D356" s="1661" t="s">
        <v>491</v>
      </c>
      <c r="E356" s="1333"/>
      <c r="F356" s="1336"/>
      <c r="G356" s="869">
        <f t="shared" si="144"/>
        <v>0</v>
      </c>
      <c r="H356" s="238">
        <f t="shared" si="145"/>
        <v>0</v>
      </c>
      <c r="I356" s="239"/>
      <c r="J356" s="239"/>
      <c r="K356" s="239"/>
      <c r="L356" s="237"/>
      <c r="M356" s="1138">
        <f t="shared" si="151"/>
        <v>0</v>
      </c>
      <c r="N356" s="989"/>
      <c r="O356" s="989"/>
      <c r="P356" s="989"/>
      <c r="Q356" s="989"/>
      <c r="R356" s="990"/>
      <c r="S356" s="991"/>
      <c r="T356" s="992"/>
      <c r="U356" s="992"/>
      <c r="V356" s="992"/>
      <c r="W356" s="992"/>
      <c r="X356" s="1007"/>
      <c r="Y356" s="1008"/>
      <c r="Z356" s="1005"/>
      <c r="AA356" s="986"/>
      <c r="AB356" s="980"/>
      <c r="AC356" s="980"/>
      <c r="AD356" s="980"/>
      <c r="AE356" s="980"/>
      <c r="AF356" s="1009"/>
      <c r="AG356" s="1065"/>
      <c r="AH356" s="1066"/>
      <c r="AI356" s="245"/>
      <c r="AJ356" s="246">
        <f t="shared" si="152"/>
        <v>0</v>
      </c>
      <c r="AK356" s="244" t="s">
        <v>97</v>
      </c>
      <c r="AL356" s="239" t="s">
        <v>97</v>
      </c>
      <c r="AM356" s="240" t="s">
        <v>97</v>
      </c>
      <c r="AN356" s="245" t="s">
        <v>97</v>
      </c>
      <c r="AO356" s="239" t="s">
        <v>98</v>
      </c>
      <c r="AP356" s="240" t="s">
        <v>98</v>
      </c>
      <c r="AQ356" s="245"/>
      <c r="AR356" s="239"/>
      <c r="AS356" s="239"/>
      <c r="AT356" s="239"/>
      <c r="AU356" s="237"/>
      <c r="AV356" s="870">
        <f t="shared" si="150"/>
        <v>0</v>
      </c>
      <c r="AW356" s="241"/>
      <c r="AX356" s="241"/>
      <c r="AY356" s="241"/>
      <c r="AZ356" s="241"/>
      <c r="BA356" s="241"/>
      <c r="BB356" s="241"/>
      <c r="BC356" s="241"/>
      <c r="BD356" s="241"/>
      <c r="BE356" s="876"/>
    </row>
    <row r="357" spans="1:57" ht="32.25" thickBot="1" x14ac:dyDescent="0.3">
      <c r="A357" s="1351"/>
      <c r="B357" s="1565" t="s">
        <v>534</v>
      </c>
      <c r="C357" s="1575" t="s">
        <v>535</v>
      </c>
      <c r="D357" s="709" t="s">
        <v>485</v>
      </c>
      <c r="E357" s="1337">
        <v>290</v>
      </c>
      <c r="F357" s="1338">
        <f>E357-SUM(M357:M361)</f>
        <v>115</v>
      </c>
      <c r="G357" s="865">
        <f t="shared" ref="G357:G410" si="153">SUM(M357,AV357)</f>
        <v>38</v>
      </c>
      <c r="H357" s="212">
        <f t="shared" si="145"/>
        <v>1</v>
      </c>
      <c r="I357" s="213">
        <v>1</v>
      </c>
      <c r="J357" s="213"/>
      <c r="K357" s="213"/>
      <c r="L357" s="211"/>
      <c r="M357" s="1136">
        <f t="shared" si="151"/>
        <v>38</v>
      </c>
      <c r="N357" s="967"/>
      <c r="O357" s="967"/>
      <c r="P357" s="967"/>
      <c r="Q357" s="967"/>
      <c r="R357" s="1000">
        <v>38</v>
      </c>
      <c r="S357" s="1001"/>
      <c r="T357" s="1001"/>
      <c r="U357" s="1001"/>
      <c r="V357" s="1002">
        <v>38</v>
      </c>
      <c r="W357" s="1002"/>
      <c r="X357" s="982"/>
      <c r="Y357" s="969">
        <v>34</v>
      </c>
      <c r="Z357" s="1000">
        <v>4</v>
      </c>
      <c r="AA357" s="1013"/>
      <c r="AB357" s="970">
        <v>15</v>
      </c>
      <c r="AC357" s="970">
        <v>15</v>
      </c>
      <c r="AD357" s="970">
        <v>3</v>
      </c>
      <c r="AE357" s="970">
        <v>19</v>
      </c>
      <c r="AF357" s="1014">
        <v>4</v>
      </c>
      <c r="AG357" s="1013">
        <v>35</v>
      </c>
      <c r="AH357" s="1015">
        <v>14</v>
      </c>
      <c r="AI357" s="217">
        <v>9.5</v>
      </c>
      <c r="AJ357" s="216">
        <f t="shared" ref="AJ357:AJ358" si="154">SUM(AN357:AP357)</f>
        <v>38</v>
      </c>
      <c r="AK357" s="217" t="s">
        <v>97</v>
      </c>
      <c r="AL357" s="213" t="s">
        <v>97</v>
      </c>
      <c r="AM357" s="214" t="s">
        <v>97</v>
      </c>
      <c r="AN357" s="218"/>
      <c r="AO357" s="213">
        <v>36</v>
      </c>
      <c r="AP357" s="214">
        <v>2</v>
      </c>
      <c r="AQ357" s="218" t="s">
        <v>97</v>
      </c>
      <c r="AR357" s="213" t="s">
        <v>97</v>
      </c>
      <c r="AS357" s="213" t="s">
        <v>97</v>
      </c>
      <c r="AT357" s="213" t="s">
        <v>97</v>
      </c>
      <c r="AU357" s="214" t="s">
        <v>97</v>
      </c>
      <c r="AV357" s="871">
        <f t="shared" si="150"/>
        <v>0</v>
      </c>
      <c r="AW357" s="227"/>
      <c r="AX357" s="227"/>
      <c r="AY357" s="227"/>
      <c r="AZ357" s="227"/>
      <c r="BA357" s="227"/>
      <c r="BB357" s="227"/>
      <c r="BC357" s="227"/>
      <c r="BD357" s="227"/>
      <c r="BE357" s="774"/>
    </row>
    <row r="358" spans="1:57" ht="48" thickBot="1" x14ac:dyDescent="0.3">
      <c r="A358" s="1351"/>
      <c r="B358" s="1604"/>
      <c r="C358" s="1605"/>
      <c r="D358" s="1660" t="s">
        <v>490</v>
      </c>
      <c r="E358" s="1332"/>
      <c r="F358" s="1335"/>
      <c r="G358" s="866">
        <f t="shared" si="153"/>
        <v>0</v>
      </c>
      <c r="H358" s="223">
        <f t="shared" si="145"/>
        <v>0</v>
      </c>
      <c r="I358" s="224"/>
      <c r="J358" s="224"/>
      <c r="K358" s="224"/>
      <c r="L358" s="222"/>
      <c r="M358" s="1137">
        <f t="shared" si="151"/>
        <v>0</v>
      </c>
      <c r="N358" s="977"/>
      <c r="O358" s="977"/>
      <c r="P358" s="977"/>
      <c r="Q358" s="977"/>
      <c r="R358" s="1005"/>
      <c r="S358" s="1001"/>
      <c r="T358" s="1001"/>
      <c r="U358" s="1001"/>
      <c r="V358" s="1002"/>
      <c r="W358" s="1002"/>
      <c r="X358" s="982"/>
      <c r="Y358" s="1003"/>
      <c r="Z358" s="982"/>
      <c r="AA358" s="983"/>
      <c r="AB358" s="984"/>
      <c r="AC358" s="984"/>
      <c r="AD358" s="984"/>
      <c r="AE358" s="984"/>
      <c r="AF358" s="985"/>
      <c r="AG358" s="986"/>
      <c r="AH358" s="1006"/>
      <c r="AI358" s="234"/>
      <c r="AJ358" s="233">
        <f t="shared" si="154"/>
        <v>0</v>
      </c>
      <c r="AK358" s="234" t="s">
        <v>98</v>
      </c>
      <c r="AL358" s="224" t="s">
        <v>98</v>
      </c>
      <c r="AM358" s="225" t="s">
        <v>98</v>
      </c>
      <c r="AN358" s="232"/>
      <c r="AO358" s="224"/>
      <c r="AP358" s="225"/>
      <c r="AQ358" s="232" t="s">
        <v>97</v>
      </c>
      <c r="AR358" s="224" t="s">
        <v>97</v>
      </c>
      <c r="AS358" s="224" t="s">
        <v>97</v>
      </c>
      <c r="AT358" s="224" t="s">
        <v>97</v>
      </c>
      <c r="AU358" s="225" t="s">
        <v>97</v>
      </c>
      <c r="AV358" s="872">
        <f t="shared" si="150"/>
        <v>0</v>
      </c>
      <c r="AW358" s="227"/>
      <c r="AX358" s="227"/>
      <c r="AY358" s="227"/>
      <c r="AZ358" s="227"/>
      <c r="BA358" s="227"/>
      <c r="BB358" s="227"/>
      <c r="BC358" s="227"/>
      <c r="BD358" s="227"/>
      <c r="BE358" s="774"/>
    </row>
    <row r="359" spans="1:57" ht="32.25" thickBot="1" x14ac:dyDescent="0.3">
      <c r="A359" s="1351"/>
      <c r="B359" s="1604"/>
      <c r="C359" s="1605"/>
      <c r="D359" s="1660" t="s">
        <v>486</v>
      </c>
      <c r="E359" s="1332"/>
      <c r="F359" s="1335"/>
      <c r="G359" s="866">
        <f t="shared" si="153"/>
        <v>0</v>
      </c>
      <c r="H359" s="223">
        <f t="shared" si="145"/>
        <v>0</v>
      </c>
      <c r="I359" s="224"/>
      <c r="J359" s="224"/>
      <c r="K359" s="224"/>
      <c r="L359" s="222"/>
      <c r="M359" s="1137">
        <f t="shared" si="151"/>
        <v>0</v>
      </c>
      <c r="N359" s="977"/>
      <c r="O359" s="977"/>
      <c r="P359" s="977"/>
      <c r="Q359" s="977"/>
      <c r="R359" s="1005"/>
      <c r="S359" s="1001"/>
      <c r="T359" s="1001"/>
      <c r="U359" s="1001"/>
      <c r="V359" s="1002"/>
      <c r="W359" s="1002"/>
      <c r="X359" s="982"/>
      <c r="Y359" s="1003"/>
      <c r="Z359" s="982"/>
      <c r="AA359" s="983"/>
      <c r="AB359" s="984"/>
      <c r="AC359" s="984"/>
      <c r="AD359" s="984"/>
      <c r="AE359" s="984"/>
      <c r="AF359" s="985"/>
      <c r="AG359" s="986"/>
      <c r="AH359" s="1006"/>
      <c r="AI359" s="234"/>
      <c r="AJ359" s="233">
        <f>SUM(AK359:AM359)</f>
        <v>0</v>
      </c>
      <c r="AK359" s="234"/>
      <c r="AL359" s="224"/>
      <c r="AM359" s="225"/>
      <c r="AN359" s="232" t="s">
        <v>97</v>
      </c>
      <c r="AO359" s="224" t="s">
        <v>97</v>
      </c>
      <c r="AP359" s="225" t="s">
        <v>97</v>
      </c>
      <c r="AQ359" s="232" t="s">
        <v>97</v>
      </c>
      <c r="AR359" s="224" t="s">
        <v>97</v>
      </c>
      <c r="AS359" s="224" t="s">
        <v>97</v>
      </c>
      <c r="AT359" s="224" t="s">
        <v>97</v>
      </c>
      <c r="AU359" s="225" t="s">
        <v>97</v>
      </c>
      <c r="AV359" s="872">
        <f t="shared" si="150"/>
        <v>0</v>
      </c>
      <c r="AW359" s="227"/>
      <c r="AX359" s="227"/>
      <c r="AY359" s="227"/>
      <c r="AZ359" s="227"/>
      <c r="BA359" s="227"/>
      <c r="BB359" s="227"/>
      <c r="BC359" s="227"/>
      <c r="BD359" s="227"/>
      <c r="BE359" s="774"/>
    </row>
    <row r="360" spans="1:57" ht="32.25" thickBot="1" x14ac:dyDescent="0.3">
      <c r="A360" s="1351"/>
      <c r="B360" s="1604"/>
      <c r="C360" s="1605"/>
      <c r="D360" s="1660" t="s">
        <v>15</v>
      </c>
      <c r="E360" s="1332"/>
      <c r="F360" s="1335"/>
      <c r="G360" s="866">
        <f t="shared" si="153"/>
        <v>139</v>
      </c>
      <c r="H360" s="223">
        <f t="shared" si="145"/>
        <v>1</v>
      </c>
      <c r="I360" s="224">
        <v>1</v>
      </c>
      <c r="J360" s="224"/>
      <c r="K360" s="224"/>
      <c r="L360" s="222"/>
      <c r="M360" s="1137">
        <f t="shared" si="151"/>
        <v>137</v>
      </c>
      <c r="N360" s="977"/>
      <c r="O360" s="977"/>
      <c r="P360" s="977"/>
      <c r="Q360" s="977"/>
      <c r="R360" s="1005">
        <v>137</v>
      </c>
      <c r="S360" s="1001"/>
      <c r="T360" s="1001"/>
      <c r="U360" s="1001"/>
      <c r="V360" s="1002">
        <v>137</v>
      </c>
      <c r="W360" s="1002"/>
      <c r="X360" s="982"/>
      <c r="Y360" s="1003">
        <v>122</v>
      </c>
      <c r="Z360" s="982">
        <v>15</v>
      </c>
      <c r="AA360" s="983"/>
      <c r="AB360" s="984">
        <v>54</v>
      </c>
      <c r="AC360" s="984">
        <v>53</v>
      </c>
      <c r="AD360" s="984">
        <v>5</v>
      </c>
      <c r="AE360" s="984">
        <v>91</v>
      </c>
      <c r="AF360" s="985">
        <v>12</v>
      </c>
      <c r="AG360" s="986">
        <v>34</v>
      </c>
      <c r="AH360" s="1006">
        <v>15</v>
      </c>
      <c r="AI360" s="234">
        <v>90</v>
      </c>
      <c r="AJ360" s="877">
        <f t="shared" ref="AJ360:AJ361" si="155">SUM(AQ360:AU360)</f>
        <v>121</v>
      </c>
      <c r="AK360" s="234" t="s">
        <v>98</v>
      </c>
      <c r="AL360" s="224" t="s">
        <v>98</v>
      </c>
      <c r="AM360" s="225" t="s">
        <v>98</v>
      </c>
      <c r="AN360" s="232" t="s">
        <v>97</v>
      </c>
      <c r="AO360" s="224" t="s">
        <v>97</v>
      </c>
      <c r="AP360" s="225" t="s">
        <v>97</v>
      </c>
      <c r="AQ360" s="232">
        <v>7</v>
      </c>
      <c r="AR360" s="224">
        <v>65</v>
      </c>
      <c r="AS360" s="224">
        <v>36</v>
      </c>
      <c r="AT360" s="224">
        <v>13</v>
      </c>
      <c r="AU360" s="225"/>
      <c r="AV360" s="872">
        <f t="shared" si="150"/>
        <v>2</v>
      </c>
      <c r="AW360" s="227"/>
      <c r="AX360" s="227"/>
      <c r="AY360" s="227"/>
      <c r="AZ360" s="227"/>
      <c r="BA360" s="227"/>
      <c r="BB360" s="227"/>
      <c r="BC360" s="227"/>
      <c r="BD360" s="227"/>
      <c r="BE360" s="774">
        <v>2</v>
      </c>
    </row>
    <row r="361" spans="1:57" ht="32.25" thickBot="1" x14ac:dyDescent="0.3">
      <c r="A361" s="1351"/>
      <c r="B361" s="1606"/>
      <c r="C361" s="1607"/>
      <c r="D361" s="1661" t="s">
        <v>491</v>
      </c>
      <c r="E361" s="1333"/>
      <c r="F361" s="1336"/>
      <c r="G361" s="869">
        <f t="shared" si="153"/>
        <v>0</v>
      </c>
      <c r="H361" s="238">
        <f t="shared" si="145"/>
        <v>0</v>
      </c>
      <c r="I361" s="239"/>
      <c r="J361" s="239"/>
      <c r="K361" s="239"/>
      <c r="L361" s="237"/>
      <c r="M361" s="1139">
        <f t="shared" si="151"/>
        <v>0</v>
      </c>
      <c r="N361" s="992"/>
      <c r="O361" s="992"/>
      <c r="P361" s="992"/>
      <c r="Q361" s="992"/>
      <c r="R361" s="1007"/>
      <c r="S361" s="1008"/>
      <c r="T361" s="1008"/>
      <c r="U361" s="1008"/>
      <c r="V361" s="977"/>
      <c r="W361" s="977"/>
      <c r="X361" s="1005"/>
      <c r="Y361" s="979"/>
      <c r="Z361" s="1005"/>
      <c r="AA361" s="986"/>
      <c r="AB361" s="980"/>
      <c r="AC361" s="980"/>
      <c r="AD361" s="980"/>
      <c r="AE361" s="980"/>
      <c r="AF361" s="1009"/>
      <c r="AG361" s="1010"/>
      <c r="AH361" s="1011"/>
      <c r="AI361" s="303"/>
      <c r="AJ361" s="243">
        <f t="shared" si="155"/>
        <v>0</v>
      </c>
      <c r="AK361" s="244" t="s">
        <v>97</v>
      </c>
      <c r="AL361" s="239" t="s">
        <v>97</v>
      </c>
      <c r="AM361" s="240" t="s">
        <v>97</v>
      </c>
      <c r="AN361" s="245" t="s">
        <v>97</v>
      </c>
      <c r="AO361" s="239" t="s">
        <v>98</v>
      </c>
      <c r="AP361" s="240" t="s">
        <v>98</v>
      </c>
      <c r="AQ361" s="245"/>
      <c r="AR361" s="239"/>
      <c r="AS361" s="239"/>
      <c r="AT361" s="239"/>
      <c r="AU361" s="240"/>
      <c r="AV361" s="872">
        <f t="shared" si="150"/>
        <v>0</v>
      </c>
      <c r="AW361" s="228"/>
      <c r="AX361" s="228"/>
      <c r="AY361" s="228"/>
      <c r="AZ361" s="228"/>
      <c r="BA361" s="228"/>
      <c r="BB361" s="228"/>
      <c r="BC361" s="228"/>
      <c r="BD361" s="228"/>
      <c r="BE361" s="455"/>
    </row>
    <row r="362" spans="1:57" ht="32.25" thickBot="1" x14ac:dyDescent="0.3">
      <c r="A362" s="1351"/>
      <c r="B362" s="1565" t="s">
        <v>625</v>
      </c>
      <c r="C362" s="1575" t="s">
        <v>536</v>
      </c>
      <c r="D362" s="709" t="s">
        <v>485</v>
      </c>
      <c r="E362" s="1337">
        <v>144</v>
      </c>
      <c r="F362" s="1338">
        <f>E362-SUM(M362:M366)</f>
        <v>-3</v>
      </c>
      <c r="G362" s="865">
        <f t="shared" si="153"/>
        <v>0</v>
      </c>
      <c r="H362" s="212">
        <f t="shared" si="145"/>
        <v>0</v>
      </c>
      <c r="I362" s="213"/>
      <c r="J362" s="213"/>
      <c r="K362" s="213"/>
      <c r="L362" s="211"/>
      <c r="M362" s="1136">
        <f t="shared" si="151"/>
        <v>0</v>
      </c>
      <c r="N362" s="967"/>
      <c r="O362" s="967"/>
      <c r="P362" s="967"/>
      <c r="Q362" s="967"/>
      <c r="R362" s="1000"/>
      <c r="S362" s="1012"/>
      <c r="T362" s="1012"/>
      <c r="U362" s="1012"/>
      <c r="V362" s="967"/>
      <c r="W362" s="967"/>
      <c r="X362" s="1000"/>
      <c r="Y362" s="969"/>
      <c r="Z362" s="1000"/>
      <c r="AA362" s="1013"/>
      <c r="AB362" s="970"/>
      <c r="AC362" s="970"/>
      <c r="AD362" s="970"/>
      <c r="AE362" s="970"/>
      <c r="AF362" s="1014"/>
      <c r="AG362" s="1013"/>
      <c r="AH362" s="1015"/>
      <c r="AI362" s="217"/>
      <c r="AJ362" s="216">
        <f t="shared" ref="AJ362:AJ363" si="156">SUM(AN362:AP362)</f>
        <v>0</v>
      </c>
      <c r="AK362" s="217" t="s">
        <v>97</v>
      </c>
      <c r="AL362" s="213" t="s">
        <v>97</v>
      </c>
      <c r="AM362" s="214" t="s">
        <v>97</v>
      </c>
      <c r="AN362" s="218"/>
      <c r="AO362" s="213"/>
      <c r="AP362" s="214"/>
      <c r="AQ362" s="218" t="s">
        <v>97</v>
      </c>
      <c r="AR362" s="213" t="s">
        <v>97</v>
      </c>
      <c r="AS362" s="213" t="s">
        <v>97</v>
      </c>
      <c r="AT362" s="213" t="s">
        <v>97</v>
      </c>
      <c r="AU362" s="214" t="s">
        <v>97</v>
      </c>
      <c r="AV362" s="219">
        <f t="shared" si="150"/>
        <v>0</v>
      </c>
      <c r="AW362" s="215"/>
      <c r="AX362" s="215"/>
      <c r="AY362" s="215"/>
      <c r="AZ362" s="215"/>
      <c r="BA362" s="215"/>
      <c r="BB362" s="215"/>
      <c r="BC362" s="215"/>
      <c r="BD362" s="215"/>
      <c r="BE362" s="878"/>
    </row>
    <row r="363" spans="1:57" ht="48" thickBot="1" x14ac:dyDescent="0.3">
      <c r="A363" s="1351"/>
      <c r="B363" s="1604"/>
      <c r="C363" s="1605"/>
      <c r="D363" s="1660" t="s">
        <v>490</v>
      </c>
      <c r="E363" s="1332"/>
      <c r="F363" s="1335"/>
      <c r="G363" s="866">
        <f t="shared" si="153"/>
        <v>0</v>
      </c>
      <c r="H363" s="223">
        <f t="shared" si="145"/>
        <v>0</v>
      </c>
      <c r="I363" s="224"/>
      <c r="J363" s="224"/>
      <c r="K363" s="224"/>
      <c r="L363" s="222"/>
      <c r="M363" s="1137">
        <f t="shared" si="151"/>
        <v>0</v>
      </c>
      <c r="N363" s="977"/>
      <c r="O363" s="977"/>
      <c r="P363" s="977"/>
      <c r="Q363" s="977"/>
      <c r="R363" s="1005"/>
      <c r="S363" s="1001"/>
      <c r="T363" s="1001"/>
      <c r="U363" s="1001"/>
      <c r="V363" s="1002"/>
      <c r="W363" s="1002"/>
      <c r="X363" s="982"/>
      <c r="Y363" s="1003"/>
      <c r="Z363" s="982"/>
      <c r="AA363" s="983"/>
      <c r="AB363" s="984"/>
      <c r="AC363" s="984"/>
      <c r="AD363" s="984"/>
      <c r="AE363" s="984"/>
      <c r="AF363" s="985"/>
      <c r="AG363" s="986"/>
      <c r="AH363" s="1006"/>
      <c r="AI363" s="234"/>
      <c r="AJ363" s="233">
        <f t="shared" si="156"/>
        <v>0</v>
      </c>
      <c r="AK363" s="234" t="s">
        <v>98</v>
      </c>
      <c r="AL363" s="224" t="s">
        <v>98</v>
      </c>
      <c r="AM363" s="225" t="s">
        <v>98</v>
      </c>
      <c r="AN363" s="232"/>
      <c r="AO363" s="224"/>
      <c r="AP363" s="225"/>
      <c r="AQ363" s="232" t="s">
        <v>97</v>
      </c>
      <c r="AR363" s="224" t="s">
        <v>97</v>
      </c>
      <c r="AS363" s="224" t="s">
        <v>97</v>
      </c>
      <c r="AT363" s="224" t="s">
        <v>97</v>
      </c>
      <c r="AU363" s="225" t="s">
        <v>97</v>
      </c>
      <c r="AV363" s="219">
        <f t="shared" si="150"/>
        <v>0</v>
      </c>
      <c r="AW363" s="227"/>
      <c r="AX363" s="227"/>
      <c r="AY363" s="227"/>
      <c r="AZ363" s="227"/>
      <c r="BA363" s="227"/>
      <c r="BB363" s="227"/>
      <c r="BC363" s="227"/>
      <c r="BD363" s="227"/>
      <c r="BE363" s="774"/>
    </row>
    <row r="364" spans="1:57" ht="32.25" thickBot="1" x14ac:dyDescent="0.3">
      <c r="A364" s="1351"/>
      <c r="B364" s="1604"/>
      <c r="C364" s="1605"/>
      <c r="D364" s="1660" t="s">
        <v>486</v>
      </c>
      <c r="E364" s="1332"/>
      <c r="F364" s="1335"/>
      <c r="G364" s="866">
        <f t="shared" si="153"/>
        <v>0</v>
      </c>
      <c r="H364" s="223">
        <f t="shared" si="145"/>
        <v>0</v>
      </c>
      <c r="I364" s="224"/>
      <c r="J364" s="224"/>
      <c r="K364" s="224"/>
      <c r="L364" s="222"/>
      <c r="M364" s="1137">
        <f t="shared" si="151"/>
        <v>0</v>
      </c>
      <c r="N364" s="977"/>
      <c r="O364" s="977"/>
      <c r="P364" s="977"/>
      <c r="Q364" s="977"/>
      <c r="R364" s="1005"/>
      <c r="S364" s="1001"/>
      <c r="T364" s="1001"/>
      <c r="U364" s="1001"/>
      <c r="V364" s="1002"/>
      <c r="W364" s="1002"/>
      <c r="X364" s="982"/>
      <c r="Y364" s="1003"/>
      <c r="Z364" s="982"/>
      <c r="AA364" s="983"/>
      <c r="AB364" s="984"/>
      <c r="AC364" s="984"/>
      <c r="AD364" s="984"/>
      <c r="AE364" s="984"/>
      <c r="AF364" s="985"/>
      <c r="AG364" s="986"/>
      <c r="AH364" s="1006"/>
      <c r="AI364" s="234"/>
      <c r="AJ364" s="233">
        <f>SUM(AK364:AM364)</f>
        <v>0</v>
      </c>
      <c r="AK364" s="234"/>
      <c r="AL364" s="224"/>
      <c r="AM364" s="225"/>
      <c r="AN364" s="232" t="s">
        <v>97</v>
      </c>
      <c r="AO364" s="224" t="s">
        <v>97</v>
      </c>
      <c r="AP364" s="225" t="s">
        <v>97</v>
      </c>
      <c r="AQ364" s="232" t="s">
        <v>97</v>
      </c>
      <c r="AR364" s="224" t="s">
        <v>97</v>
      </c>
      <c r="AS364" s="224" t="s">
        <v>97</v>
      </c>
      <c r="AT364" s="224" t="s">
        <v>97</v>
      </c>
      <c r="AU364" s="225" t="s">
        <v>97</v>
      </c>
      <c r="AV364" s="219">
        <f t="shared" si="150"/>
        <v>0</v>
      </c>
      <c r="AW364" s="227"/>
      <c r="AX364" s="227"/>
      <c r="AY364" s="227"/>
      <c r="AZ364" s="227"/>
      <c r="BA364" s="227"/>
      <c r="BB364" s="227"/>
      <c r="BC364" s="227"/>
      <c r="BD364" s="227"/>
      <c r="BE364" s="774"/>
    </row>
    <row r="365" spans="1:57" ht="32.25" thickBot="1" x14ac:dyDescent="0.3">
      <c r="A365" s="1351"/>
      <c r="B365" s="1604"/>
      <c r="C365" s="1605"/>
      <c r="D365" s="1660" t="s">
        <v>15</v>
      </c>
      <c r="E365" s="1332"/>
      <c r="F365" s="1335"/>
      <c r="G365" s="866">
        <f t="shared" si="153"/>
        <v>157</v>
      </c>
      <c r="H365" s="223">
        <f t="shared" si="145"/>
        <v>2</v>
      </c>
      <c r="I365" s="224">
        <v>2</v>
      </c>
      <c r="J365" s="224"/>
      <c r="K365" s="224"/>
      <c r="L365" s="222"/>
      <c r="M365" s="1137">
        <v>147</v>
      </c>
      <c r="N365" s="977"/>
      <c r="O365" s="977"/>
      <c r="P365" s="977"/>
      <c r="Q365" s="977"/>
      <c r="R365" s="1005">
        <v>147</v>
      </c>
      <c r="S365" s="1001"/>
      <c r="T365" s="1001"/>
      <c r="U365" s="1001"/>
      <c r="V365" s="1002">
        <v>147</v>
      </c>
      <c r="W365" s="1002"/>
      <c r="X365" s="982"/>
      <c r="Y365" s="1003">
        <v>138</v>
      </c>
      <c r="Z365" s="982">
        <v>9</v>
      </c>
      <c r="AA365" s="983"/>
      <c r="AB365" s="984">
        <v>34</v>
      </c>
      <c r="AC365" s="984">
        <v>28</v>
      </c>
      <c r="AD365" s="984">
        <v>4</v>
      </c>
      <c r="AE365" s="984">
        <v>87</v>
      </c>
      <c r="AF365" s="985">
        <v>9</v>
      </c>
      <c r="AG365" s="986">
        <v>30</v>
      </c>
      <c r="AH365" s="1006">
        <v>13</v>
      </c>
      <c r="AI365" s="234">
        <v>100</v>
      </c>
      <c r="AJ365" s="233">
        <f t="shared" ref="AJ365:AJ366" si="157">SUM(AQ365:AU365)</f>
        <v>148</v>
      </c>
      <c r="AK365" s="234" t="s">
        <v>98</v>
      </c>
      <c r="AL365" s="224" t="s">
        <v>98</v>
      </c>
      <c r="AM365" s="225" t="s">
        <v>98</v>
      </c>
      <c r="AN365" s="232" t="s">
        <v>97</v>
      </c>
      <c r="AO365" s="224" t="s">
        <v>97</v>
      </c>
      <c r="AP365" s="225" t="s">
        <v>97</v>
      </c>
      <c r="AQ365" s="232">
        <v>12</v>
      </c>
      <c r="AR365" s="224">
        <v>42</v>
      </c>
      <c r="AS365" s="224">
        <v>49</v>
      </c>
      <c r="AT365" s="224">
        <v>36</v>
      </c>
      <c r="AU365" s="225">
        <v>9</v>
      </c>
      <c r="AV365" s="219">
        <f t="shared" si="150"/>
        <v>10</v>
      </c>
      <c r="AW365" s="227"/>
      <c r="AX365" s="227"/>
      <c r="AY365" s="227"/>
      <c r="AZ365" s="227"/>
      <c r="BA365" s="227">
        <v>10</v>
      </c>
      <c r="BB365" s="227"/>
      <c r="BC365" s="227"/>
      <c r="BD365" s="227"/>
      <c r="BE365" s="774"/>
    </row>
    <row r="366" spans="1:57" ht="32.25" thickBot="1" x14ac:dyDescent="0.3">
      <c r="A366" s="1351"/>
      <c r="B366" s="1606"/>
      <c r="C366" s="1607"/>
      <c r="D366" s="711" t="s">
        <v>491</v>
      </c>
      <c r="E366" s="1333"/>
      <c r="F366" s="1336"/>
      <c r="G366" s="869">
        <f t="shared" si="153"/>
        <v>0</v>
      </c>
      <c r="H366" s="238">
        <f t="shared" si="145"/>
        <v>0</v>
      </c>
      <c r="I366" s="239"/>
      <c r="J366" s="239"/>
      <c r="K366" s="239"/>
      <c r="L366" s="237"/>
      <c r="M366" s="1139">
        <f t="shared" si="151"/>
        <v>0</v>
      </c>
      <c r="N366" s="992"/>
      <c r="O366" s="992"/>
      <c r="P366" s="992"/>
      <c r="Q366" s="992"/>
      <c r="R366" s="1007"/>
      <c r="S366" s="1016"/>
      <c r="T366" s="1016"/>
      <c r="U366" s="1016"/>
      <c r="V366" s="992"/>
      <c r="W366" s="992"/>
      <c r="X366" s="1007"/>
      <c r="Y366" s="991"/>
      <c r="Z366" s="1007"/>
      <c r="AA366" s="1010"/>
      <c r="AB366" s="1017"/>
      <c r="AC366" s="1017"/>
      <c r="AD366" s="1017"/>
      <c r="AE366" s="1017"/>
      <c r="AF366" s="1018"/>
      <c r="AG366" s="1010"/>
      <c r="AH366" s="1011"/>
      <c r="AI366" s="244"/>
      <c r="AJ366" s="246">
        <f t="shared" si="157"/>
        <v>0</v>
      </c>
      <c r="AK366" s="244" t="s">
        <v>97</v>
      </c>
      <c r="AL366" s="239" t="s">
        <v>97</v>
      </c>
      <c r="AM366" s="240" t="s">
        <v>97</v>
      </c>
      <c r="AN366" s="245" t="s">
        <v>97</v>
      </c>
      <c r="AO366" s="239" t="s">
        <v>98</v>
      </c>
      <c r="AP366" s="240" t="s">
        <v>98</v>
      </c>
      <c r="AQ366" s="245"/>
      <c r="AR366" s="239"/>
      <c r="AS366" s="239"/>
      <c r="AT366" s="239"/>
      <c r="AU366" s="240"/>
      <c r="AV366" s="247">
        <f t="shared" si="150"/>
        <v>0</v>
      </c>
      <c r="AW366" s="241"/>
      <c r="AX366" s="241"/>
      <c r="AY366" s="241"/>
      <c r="AZ366" s="241"/>
      <c r="BA366" s="241"/>
      <c r="BB366" s="241"/>
      <c r="BC366" s="241"/>
      <c r="BD366" s="241"/>
      <c r="BE366" s="876"/>
    </row>
    <row r="367" spans="1:57" ht="31.5" x14ac:dyDescent="0.25">
      <c r="A367" s="1394" t="s">
        <v>602</v>
      </c>
      <c r="B367" s="1565" t="s">
        <v>721</v>
      </c>
      <c r="C367" s="1608" t="s">
        <v>722</v>
      </c>
      <c r="D367" s="709" t="s">
        <v>485</v>
      </c>
      <c r="E367" s="1300">
        <v>404</v>
      </c>
      <c r="F367" s="1303">
        <f>E367-SUM(M367:M371)</f>
        <v>-24</v>
      </c>
      <c r="G367" s="852">
        <f t="shared" si="153"/>
        <v>40</v>
      </c>
      <c r="H367" s="147">
        <f t="shared" si="145"/>
        <v>0</v>
      </c>
      <c r="I367" s="72">
        <v>0</v>
      </c>
      <c r="J367" s="72">
        <v>0</v>
      </c>
      <c r="K367" s="72">
        <v>0</v>
      </c>
      <c r="L367" s="73">
        <v>0</v>
      </c>
      <c r="M367" s="148">
        <f t="shared" ref="M367:M371" si="158">IF(AND(SUM(N367:R367)=SUM(Y367:Z367),SUM(S367:X367)=SUM(Y367:Z367)),SUM(N367:R367),"ПЕРЕВІРТЕ ПРАВИЛЬНІСТЬ ДАНИХ")</f>
        <v>40</v>
      </c>
      <c r="N367" s="1020">
        <v>40</v>
      </c>
      <c r="O367" s="1020">
        <v>0</v>
      </c>
      <c r="P367" s="1020">
        <v>0</v>
      </c>
      <c r="Q367" s="1024">
        <v>0</v>
      </c>
      <c r="R367" s="1022">
        <v>0</v>
      </c>
      <c r="S367" s="1020">
        <v>2</v>
      </c>
      <c r="T367" s="1020">
        <v>2</v>
      </c>
      <c r="U367" s="1024">
        <v>0</v>
      </c>
      <c r="V367" s="1022">
        <v>33</v>
      </c>
      <c r="W367" s="1024">
        <v>3</v>
      </c>
      <c r="X367" s="1013">
        <v>0</v>
      </c>
      <c r="Y367" s="970">
        <v>38</v>
      </c>
      <c r="Z367" s="970">
        <v>2</v>
      </c>
      <c r="AA367" s="970"/>
      <c r="AB367" s="970">
        <v>6</v>
      </c>
      <c r="AC367" s="970">
        <v>6</v>
      </c>
      <c r="AD367" s="970">
        <v>3</v>
      </c>
      <c r="AE367" s="970">
        <v>38</v>
      </c>
      <c r="AF367" s="1014">
        <v>4</v>
      </c>
      <c r="AG367" s="1013">
        <v>35.200000000000003</v>
      </c>
      <c r="AH367" s="970">
        <v>7.8</v>
      </c>
      <c r="AI367" s="213">
        <v>16</v>
      </c>
      <c r="AJ367" s="151">
        <f>SUM(AN367:AP367)</f>
        <v>40</v>
      </c>
      <c r="AK367" s="76" t="s">
        <v>97</v>
      </c>
      <c r="AL367" s="77" t="s">
        <v>97</v>
      </c>
      <c r="AM367" s="78" t="s">
        <v>97</v>
      </c>
      <c r="AN367" s="74">
        <v>1</v>
      </c>
      <c r="AO367" s="72">
        <v>29</v>
      </c>
      <c r="AP367" s="73">
        <v>10</v>
      </c>
      <c r="AQ367" s="79" t="s">
        <v>97</v>
      </c>
      <c r="AR367" s="77" t="s">
        <v>97</v>
      </c>
      <c r="AS367" s="77" t="s">
        <v>97</v>
      </c>
      <c r="AT367" s="77" t="s">
        <v>97</v>
      </c>
      <c r="AU367" s="80" t="s">
        <v>97</v>
      </c>
      <c r="AV367" s="152">
        <f>SUM(AW367:BE367)</f>
        <v>0</v>
      </c>
      <c r="AW367" s="120"/>
      <c r="AX367" s="120"/>
      <c r="AY367" s="120"/>
      <c r="AZ367" s="120"/>
      <c r="BA367" s="120"/>
      <c r="BB367" s="120"/>
      <c r="BC367" s="120"/>
      <c r="BD367" s="120"/>
      <c r="BE367" s="121"/>
    </row>
    <row r="368" spans="1:57" ht="47.25" x14ac:dyDescent="0.25">
      <c r="A368" s="1395"/>
      <c r="B368" s="1567"/>
      <c r="C368" s="1609"/>
      <c r="D368" s="710" t="s">
        <v>490</v>
      </c>
      <c r="E368" s="1301"/>
      <c r="F368" s="1304"/>
      <c r="G368" s="850">
        <f t="shared" si="153"/>
        <v>0</v>
      </c>
      <c r="H368" s="402">
        <f t="shared" si="145"/>
        <v>0</v>
      </c>
      <c r="I368" s="319"/>
      <c r="J368" s="319"/>
      <c r="K368" s="319"/>
      <c r="L368" s="338"/>
      <c r="M368" s="750">
        <f t="shared" si="158"/>
        <v>0</v>
      </c>
      <c r="N368" s="1030"/>
      <c r="O368" s="1030"/>
      <c r="P368" s="1030"/>
      <c r="Q368" s="1030"/>
      <c r="R368" s="1031"/>
      <c r="S368" s="1032"/>
      <c r="T368" s="1033"/>
      <c r="U368" s="1033"/>
      <c r="V368" s="1030"/>
      <c r="W368" s="1030"/>
      <c r="X368" s="1034"/>
      <c r="Y368" s="1025"/>
      <c r="Z368" s="1026"/>
      <c r="AA368" s="1027"/>
      <c r="AB368" s="1028"/>
      <c r="AC368" s="1028"/>
      <c r="AD368" s="1028"/>
      <c r="AE368" s="1028"/>
      <c r="AF368" s="1029"/>
      <c r="AG368" s="1019"/>
      <c r="AH368" s="838"/>
      <c r="AI368" s="325"/>
      <c r="AJ368" s="390">
        <f>SUM(AN368:AP368)</f>
        <v>0</v>
      </c>
      <c r="AK368" s="327" t="s">
        <v>98</v>
      </c>
      <c r="AL368" s="328" t="s">
        <v>98</v>
      </c>
      <c r="AM368" s="329" t="s">
        <v>98</v>
      </c>
      <c r="AN368" s="330"/>
      <c r="AO368" s="328"/>
      <c r="AP368" s="329"/>
      <c r="AQ368" s="330" t="s">
        <v>97</v>
      </c>
      <c r="AR368" s="328" t="s">
        <v>97</v>
      </c>
      <c r="AS368" s="328" t="s">
        <v>97</v>
      </c>
      <c r="AT368" s="328" t="s">
        <v>97</v>
      </c>
      <c r="AU368" s="331" t="s">
        <v>97</v>
      </c>
      <c r="AV368" s="391">
        <f t="shared" ref="AV368:AV381" si="159">SUM(AW368:BE368)</f>
        <v>0</v>
      </c>
      <c r="AW368" s="404"/>
      <c r="AX368" s="404"/>
      <c r="AY368" s="404"/>
      <c r="AZ368" s="404"/>
      <c r="BA368" s="404"/>
      <c r="BB368" s="404"/>
      <c r="BC368" s="404"/>
      <c r="BD368" s="404"/>
      <c r="BE368" s="405"/>
    </row>
    <row r="369" spans="1:57" ht="31.5" x14ac:dyDescent="0.25">
      <c r="A369" s="1395"/>
      <c r="B369" s="1567"/>
      <c r="C369" s="1609"/>
      <c r="D369" s="710" t="s">
        <v>486</v>
      </c>
      <c r="E369" s="1301"/>
      <c r="F369" s="1304"/>
      <c r="G369" s="850">
        <f t="shared" si="153"/>
        <v>0</v>
      </c>
      <c r="H369" s="402">
        <f t="shared" si="145"/>
        <v>0</v>
      </c>
      <c r="I369" s="319"/>
      <c r="J369" s="319"/>
      <c r="K369" s="319"/>
      <c r="L369" s="338"/>
      <c r="M369" s="750">
        <f t="shared" si="158"/>
        <v>0</v>
      </c>
      <c r="N369" s="1030"/>
      <c r="O369" s="1030"/>
      <c r="P369" s="1035"/>
      <c r="Q369" s="392"/>
      <c r="R369" s="1031"/>
      <c r="S369" s="1032"/>
      <c r="T369" s="1030"/>
      <c r="U369" s="1030"/>
      <c r="V369" s="1030"/>
      <c r="W369" s="1030"/>
      <c r="X369" s="1034"/>
      <c r="Y369" s="1025"/>
      <c r="Z369" s="1026"/>
      <c r="AA369" s="1027"/>
      <c r="AB369" s="1028"/>
      <c r="AC369" s="1028"/>
      <c r="AD369" s="1028"/>
      <c r="AE369" s="1028"/>
      <c r="AF369" s="1029"/>
      <c r="AG369" s="1019"/>
      <c r="AH369" s="838"/>
      <c r="AI369" s="325"/>
      <c r="AJ369" s="390">
        <f>SUM(AK369:AM369)</f>
        <v>0</v>
      </c>
      <c r="AK369" s="327"/>
      <c r="AL369" s="328"/>
      <c r="AM369" s="329"/>
      <c r="AN369" s="330" t="s">
        <v>97</v>
      </c>
      <c r="AO369" s="328" t="s">
        <v>97</v>
      </c>
      <c r="AP369" s="329" t="s">
        <v>97</v>
      </c>
      <c r="AQ369" s="330" t="s">
        <v>97</v>
      </c>
      <c r="AR369" s="328" t="s">
        <v>97</v>
      </c>
      <c r="AS369" s="328" t="s">
        <v>97</v>
      </c>
      <c r="AT369" s="328" t="s">
        <v>97</v>
      </c>
      <c r="AU369" s="331" t="s">
        <v>97</v>
      </c>
      <c r="AV369" s="391">
        <f t="shared" si="159"/>
        <v>0</v>
      </c>
      <c r="AW369" s="404"/>
      <c r="AX369" s="404"/>
      <c r="AY369" s="404"/>
      <c r="AZ369" s="404"/>
      <c r="BA369" s="404"/>
      <c r="BB369" s="404"/>
      <c r="BC369" s="404"/>
      <c r="BD369" s="404"/>
      <c r="BE369" s="405"/>
    </row>
    <row r="370" spans="1:57" ht="31.5" x14ac:dyDescent="0.25">
      <c r="A370" s="1395"/>
      <c r="B370" s="1567"/>
      <c r="C370" s="1609"/>
      <c r="D370" s="710" t="s">
        <v>15</v>
      </c>
      <c r="E370" s="1301"/>
      <c r="F370" s="1304"/>
      <c r="G370" s="850">
        <f t="shared" si="153"/>
        <v>393</v>
      </c>
      <c r="H370" s="402">
        <f t="shared" si="145"/>
        <v>0</v>
      </c>
      <c r="I370" s="319">
        <v>0</v>
      </c>
      <c r="J370" s="319">
        <v>0</v>
      </c>
      <c r="K370" s="319">
        <v>0</v>
      </c>
      <c r="L370" s="338">
        <v>0</v>
      </c>
      <c r="M370" s="750">
        <v>388</v>
      </c>
      <c r="N370" s="1030">
        <v>388</v>
      </c>
      <c r="O370" s="1030">
        <v>0</v>
      </c>
      <c r="P370" s="1030">
        <v>0</v>
      </c>
      <c r="Q370" s="1030">
        <v>0</v>
      </c>
      <c r="R370" s="1031">
        <v>0</v>
      </c>
      <c r="S370" s="1032">
        <v>24</v>
      </c>
      <c r="T370" s="1030">
        <v>33</v>
      </c>
      <c r="U370" s="1030">
        <v>0</v>
      </c>
      <c r="V370" s="1030">
        <v>323</v>
      </c>
      <c r="W370" s="1030">
        <v>8</v>
      </c>
      <c r="X370" s="1034">
        <v>0</v>
      </c>
      <c r="Y370" s="1025">
        <v>332</v>
      </c>
      <c r="Z370" s="1026">
        <v>56</v>
      </c>
      <c r="AA370" s="1027"/>
      <c r="AB370" s="837">
        <v>89</v>
      </c>
      <c r="AC370" s="837">
        <v>88</v>
      </c>
      <c r="AD370" s="837">
        <v>24</v>
      </c>
      <c r="AE370" s="837">
        <v>323</v>
      </c>
      <c r="AF370" s="838">
        <v>21</v>
      </c>
      <c r="AG370" s="1019">
        <v>34.1</v>
      </c>
      <c r="AH370" s="1048">
        <v>11.8</v>
      </c>
      <c r="AI370" s="325">
        <v>120</v>
      </c>
      <c r="AJ370" s="390">
        <f>SUM(AQ370:AU370)</f>
        <v>389</v>
      </c>
      <c r="AK370" s="327" t="s">
        <v>98</v>
      </c>
      <c r="AL370" s="328" t="s">
        <v>98</v>
      </c>
      <c r="AM370" s="329" t="s">
        <v>98</v>
      </c>
      <c r="AN370" s="330" t="s">
        <v>97</v>
      </c>
      <c r="AO370" s="328" t="s">
        <v>97</v>
      </c>
      <c r="AP370" s="329" t="s">
        <v>97</v>
      </c>
      <c r="AQ370" s="357">
        <v>37</v>
      </c>
      <c r="AR370" s="338">
        <v>112</v>
      </c>
      <c r="AS370" s="338">
        <v>198</v>
      </c>
      <c r="AT370" s="338">
        <v>24</v>
      </c>
      <c r="AU370" s="320">
        <v>18</v>
      </c>
      <c r="AV370" s="391">
        <f t="shared" si="159"/>
        <v>5</v>
      </c>
      <c r="AW370" s="404"/>
      <c r="AX370" s="404"/>
      <c r="AY370" s="404"/>
      <c r="AZ370" s="404"/>
      <c r="BA370" s="404">
        <v>5</v>
      </c>
      <c r="BB370" s="404"/>
      <c r="BC370" s="404"/>
      <c r="BD370" s="404"/>
      <c r="BE370" s="405"/>
    </row>
    <row r="371" spans="1:57" ht="32.25" thickBot="1" x14ac:dyDescent="0.3">
      <c r="A371" s="1395"/>
      <c r="B371" s="1577"/>
      <c r="C371" s="1610"/>
      <c r="D371" s="1657" t="s">
        <v>491</v>
      </c>
      <c r="E371" s="1302"/>
      <c r="F371" s="1305"/>
      <c r="G371" s="851">
        <f t="shared" si="153"/>
        <v>0</v>
      </c>
      <c r="H371" s="160">
        <f t="shared" si="145"/>
        <v>0</v>
      </c>
      <c r="I371" s="92"/>
      <c r="J371" s="92"/>
      <c r="K371" s="92"/>
      <c r="L371" s="101"/>
      <c r="M371" s="857">
        <f t="shared" si="158"/>
        <v>0</v>
      </c>
      <c r="N371" s="1036"/>
      <c r="O371" s="1036"/>
      <c r="P371" s="1036"/>
      <c r="Q371" s="1036"/>
      <c r="R371" s="1037"/>
      <c r="S371" s="1038"/>
      <c r="T371" s="1039"/>
      <c r="U371" s="1039"/>
      <c r="V371" s="1039"/>
      <c r="W371" s="1039"/>
      <c r="X371" s="1040"/>
      <c r="Y371" s="1041"/>
      <c r="Z371" s="1034"/>
      <c r="AA371" s="1019"/>
      <c r="AB371" s="837"/>
      <c r="AC371" s="837"/>
      <c r="AD371" s="837"/>
      <c r="AE371" s="837"/>
      <c r="AF371" s="838"/>
      <c r="AG371" s="1042"/>
      <c r="AH371" s="1043"/>
      <c r="AI371" s="100"/>
      <c r="AJ371" s="170">
        <f>SUM(AQ371:AU371)</f>
        <v>0</v>
      </c>
      <c r="AK371" s="345" t="s">
        <v>97</v>
      </c>
      <c r="AL371" s="97" t="s">
        <v>97</v>
      </c>
      <c r="AM371" s="98" t="s">
        <v>97</v>
      </c>
      <c r="AN371" s="99" t="s">
        <v>97</v>
      </c>
      <c r="AO371" s="97" t="s">
        <v>98</v>
      </c>
      <c r="AP371" s="98" t="s">
        <v>98</v>
      </c>
      <c r="AQ371" s="100"/>
      <c r="AR371" s="92"/>
      <c r="AS371" s="92"/>
      <c r="AT371" s="92"/>
      <c r="AU371" s="101"/>
      <c r="AV371" s="165">
        <f t="shared" si="159"/>
        <v>0</v>
      </c>
      <c r="AW371" s="128"/>
      <c r="AX371" s="128"/>
      <c r="AY371" s="128"/>
      <c r="AZ371" s="128"/>
      <c r="BA371" s="128"/>
      <c r="BB371" s="128"/>
      <c r="BC371" s="128"/>
      <c r="BD371" s="128"/>
      <c r="BE371" s="129"/>
    </row>
    <row r="372" spans="1:57" ht="32.25" thickBot="1" x14ac:dyDescent="0.3">
      <c r="A372" s="1395"/>
      <c r="B372" s="1611" t="s">
        <v>277</v>
      </c>
      <c r="C372" s="1608" t="s">
        <v>468</v>
      </c>
      <c r="D372" s="709" t="s">
        <v>485</v>
      </c>
      <c r="E372" s="1300">
        <v>250</v>
      </c>
      <c r="F372" s="1303">
        <f t="shared" ref="F372" si="160">E372-SUM(M372:M376)</f>
        <v>37</v>
      </c>
      <c r="G372" s="852">
        <f t="shared" si="153"/>
        <v>0</v>
      </c>
      <c r="H372" s="147">
        <f t="shared" si="145"/>
        <v>0</v>
      </c>
      <c r="I372" s="72"/>
      <c r="J372" s="72"/>
      <c r="K372" s="72"/>
      <c r="L372" s="75"/>
      <c r="M372" s="199">
        <f t="shared" ref="M372:M396" si="161">IF(AND(SUM(N372:R372)=SUM(Y372:Z372),SUM(S372:X372)=SUM(Y372:Z372)),SUM(N372:R372),"ПЕРЕВІРТЕ ПРАВИЛЬНІСТЬ ДАНИХ")</f>
        <v>0</v>
      </c>
      <c r="N372" s="1020"/>
      <c r="O372" s="1020"/>
      <c r="P372" s="1020"/>
      <c r="Q372" s="1020"/>
      <c r="R372" s="1024"/>
      <c r="S372" s="1025"/>
      <c r="T372" s="1025"/>
      <c r="U372" s="1025"/>
      <c r="V372" s="1044"/>
      <c r="W372" s="1044"/>
      <c r="X372" s="1026"/>
      <c r="Y372" s="1022"/>
      <c r="Z372" s="1024"/>
      <c r="AA372" s="1045"/>
      <c r="AB372" s="835"/>
      <c r="AC372" s="835"/>
      <c r="AD372" s="835"/>
      <c r="AE372" s="835"/>
      <c r="AF372" s="836"/>
      <c r="AG372" s="1045"/>
      <c r="AH372" s="1046"/>
      <c r="AI372" s="143"/>
      <c r="AJ372" s="151">
        <f>SUM(AN372:AP372)</f>
        <v>0</v>
      </c>
      <c r="AK372" s="76" t="s">
        <v>97</v>
      </c>
      <c r="AL372" s="77" t="s">
        <v>97</v>
      </c>
      <c r="AM372" s="78" t="s">
        <v>97</v>
      </c>
      <c r="AN372" s="74"/>
      <c r="AO372" s="72"/>
      <c r="AP372" s="73"/>
      <c r="AQ372" s="79" t="s">
        <v>97</v>
      </c>
      <c r="AR372" s="77" t="s">
        <v>97</v>
      </c>
      <c r="AS372" s="77" t="s">
        <v>97</v>
      </c>
      <c r="AT372" s="77" t="s">
        <v>97</v>
      </c>
      <c r="AU372" s="78" t="s">
        <v>97</v>
      </c>
      <c r="AV372" s="166">
        <f t="shared" si="159"/>
        <v>0</v>
      </c>
      <c r="AW372" s="167"/>
      <c r="AX372" s="167"/>
      <c r="AY372" s="167"/>
      <c r="AZ372" s="167"/>
      <c r="BA372" s="167"/>
      <c r="BB372" s="167"/>
      <c r="BC372" s="167"/>
      <c r="BD372" s="167"/>
      <c r="BE372" s="130"/>
    </row>
    <row r="373" spans="1:57" ht="48" thickBot="1" x14ac:dyDescent="0.3">
      <c r="A373" s="1395"/>
      <c r="B373" s="1612"/>
      <c r="C373" s="1609"/>
      <c r="D373" s="710" t="s">
        <v>490</v>
      </c>
      <c r="E373" s="1301"/>
      <c r="F373" s="1304"/>
      <c r="G373" s="850">
        <f t="shared" si="153"/>
        <v>0</v>
      </c>
      <c r="H373" s="402">
        <f t="shared" si="145"/>
        <v>0</v>
      </c>
      <c r="I373" s="319"/>
      <c r="J373" s="319"/>
      <c r="K373" s="319"/>
      <c r="L373" s="338"/>
      <c r="M373" s="750">
        <f t="shared" si="161"/>
        <v>0</v>
      </c>
      <c r="N373" s="1030"/>
      <c r="O373" s="1030"/>
      <c r="P373" s="1030"/>
      <c r="Q373" s="1030"/>
      <c r="R373" s="1034"/>
      <c r="S373" s="1025"/>
      <c r="T373" s="1025"/>
      <c r="U373" s="1025"/>
      <c r="V373" s="1044"/>
      <c r="W373" s="1044"/>
      <c r="X373" s="1026"/>
      <c r="Y373" s="1047"/>
      <c r="Z373" s="1026"/>
      <c r="AA373" s="1027"/>
      <c r="AB373" s="1028"/>
      <c r="AC373" s="1028"/>
      <c r="AD373" s="1028"/>
      <c r="AE373" s="1028"/>
      <c r="AF373" s="1029"/>
      <c r="AG373" s="1019"/>
      <c r="AH373" s="1048"/>
      <c r="AI373" s="337"/>
      <c r="AJ373" s="390">
        <f>SUM(AN373:AP373)</f>
        <v>0</v>
      </c>
      <c r="AK373" s="327" t="s">
        <v>98</v>
      </c>
      <c r="AL373" s="328" t="s">
        <v>98</v>
      </c>
      <c r="AM373" s="329" t="s">
        <v>98</v>
      </c>
      <c r="AN373" s="330"/>
      <c r="AO373" s="328"/>
      <c r="AP373" s="329"/>
      <c r="AQ373" s="330" t="s">
        <v>97</v>
      </c>
      <c r="AR373" s="328" t="s">
        <v>97</v>
      </c>
      <c r="AS373" s="328" t="s">
        <v>97</v>
      </c>
      <c r="AT373" s="328" t="s">
        <v>97</v>
      </c>
      <c r="AU373" s="329" t="s">
        <v>97</v>
      </c>
      <c r="AV373" s="168">
        <f t="shared" si="159"/>
        <v>0</v>
      </c>
      <c r="AW373" s="167"/>
      <c r="AX373" s="167"/>
      <c r="AY373" s="167"/>
      <c r="AZ373" s="167"/>
      <c r="BA373" s="167"/>
      <c r="BB373" s="167"/>
      <c r="BC373" s="167"/>
      <c r="BD373" s="167"/>
      <c r="BE373" s="130"/>
    </row>
    <row r="374" spans="1:57" ht="32.25" thickBot="1" x14ac:dyDescent="0.3">
      <c r="A374" s="1395"/>
      <c r="B374" s="1612"/>
      <c r="C374" s="1609"/>
      <c r="D374" s="710" t="s">
        <v>486</v>
      </c>
      <c r="E374" s="1301"/>
      <c r="F374" s="1304"/>
      <c r="G374" s="850">
        <f t="shared" si="153"/>
        <v>0</v>
      </c>
      <c r="H374" s="402">
        <f t="shared" si="145"/>
        <v>0</v>
      </c>
      <c r="I374" s="319"/>
      <c r="J374" s="319"/>
      <c r="K374" s="319"/>
      <c r="L374" s="338"/>
      <c r="M374" s="750">
        <f t="shared" si="161"/>
        <v>0</v>
      </c>
      <c r="N374" s="1030"/>
      <c r="O374" s="1030"/>
      <c r="P374" s="1030"/>
      <c r="Q374" s="1030"/>
      <c r="R374" s="1034"/>
      <c r="S374" s="1025"/>
      <c r="T374" s="1025"/>
      <c r="U374" s="1025"/>
      <c r="V374" s="1044"/>
      <c r="W374" s="1044"/>
      <c r="X374" s="1026"/>
      <c r="Y374" s="1047"/>
      <c r="Z374" s="1026"/>
      <c r="AA374" s="1027"/>
      <c r="AB374" s="1028"/>
      <c r="AC374" s="1028"/>
      <c r="AD374" s="1028"/>
      <c r="AE374" s="1028"/>
      <c r="AF374" s="1029"/>
      <c r="AG374" s="1019"/>
      <c r="AH374" s="1048"/>
      <c r="AI374" s="337"/>
      <c r="AJ374" s="390">
        <f>SUM(AK374:AM374)</f>
        <v>0</v>
      </c>
      <c r="AK374" s="327"/>
      <c r="AL374" s="328"/>
      <c r="AM374" s="329"/>
      <c r="AN374" s="330" t="s">
        <v>97</v>
      </c>
      <c r="AO374" s="328" t="s">
        <v>97</v>
      </c>
      <c r="AP374" s="329" t="s">
        <v>97</v>
      </c>
      <c r="AQ374" s="330" t="s">
        <v>97</v>
      </c>
      <c r="AR374" s="328" t="s">
        <v>97</v>
      </c>
      <c r="AS374" s="328" t="s">
        <v>97</v>
      </c>
      <c r="AT374" s="328" t="s">
        <v>97</v>
      </c>
      <c r="AU374" s="329" t="s">
        <v>97</v>
      </c>
      <c r="AV374" s="168">
        <f t="shared" si="159"/>
        <v>0</v>
      </c>
      <c r="AW374" s="167"/>
      <c r="AX374" s="167"/>
      <c r="AY374" s="167"/>
      <c r="AZ374" s="167"/>
      <c r="BA374" s="167"/>
      <c r="BB374" s="167"/>
      <c r="BC374" s="167"/>
      <c r="BD374" s="167"/>
      <c r="BE374" s="130"/>
    </row>
    <row r="375" spans="1:57" ht="32.25" thickBot="1" x14ac:dyDescent="0.3">
      <c r="A375" s="1395"/>
      <c r="B375" s="1612"/>
      <c r="C375" s="1609"/>
      <c r="D375" s="710" t="s">
        <v>15</v>
      </c>
      <c r="E375" s="1301"/>
      <c r="F375" s="1304"/>
      <c r="G375" s="850">
        <f t="shared" si="153"/>
        <v>216</v>
      </c>
      <c r="H375" s="402">
        <f t="shared" si="145"/>
        <v>0</v>
      </c>
      <c r="I375" s="319">
        <v>0</v>
      </c>
      <c r="J375" s="319">
        <v>0</v>
      </c>
      <c r="K375" s="319">
        <v>0</v>
      </c>
      <c r="L375" s="338">
        <v>0</v>
      </c>
      <c r="M375" s="750">
        <v>213</v>
      </c>
      <c r="N375" s="1030">
        <v>213</v>
      </c>
      <c r="O375" s="1030">
        <v>0</v>
      </c>
      <c r="P375" s="1030">
        <v>0</v>
      </c>
      <c r="Q375" s="1030">
        <v>0</v>
      </c>
      <c r="R375" s="1034">
        <v>0</v>
      </c>
      <c r="S375" s="1025">
        <v>0</v>
      </c>
      <c r="T375" s="1025">
        <v>0</v>
      </c>
      <c r="U375" s="1025">
        <v>0</v>
      </c>
      <c r="V375" s="1044">
        <v>210</v>
      </c>
      <c r="W375" s="1044">
        <v>3</v>
      </c>
      <c r="X375" s="1026">
        <v>0</v>
      </c>
      <c r="Y375" s="1047">
        <v>193</v>
      </c>
      <c r="Z375" s="1026">
        <v>20</v>
      </c>
      <c r="AA375" s="1027"/>
      <c r="AB375" s="1028">
        <v>46</v>
      </c>
      <c r="AC375" s="1028">
        <v>45</v>
      </c>
      <c r="AD375" s="1028">
        <v>17</v>
      </c>
      <c r="AE375" s="1028">
        <v>72</v>
      </c>
      <c r="AF375" s="1029">
        <v>26</v>
      </c>
      <c r="AG375" s="1019">
        <v>39.6</v>
      </c>
      <c r="AH375" s="837">
        <v>15.8</v>
      </c>
      <c r="AI375" s="319">
        <v>109.8</v>
      </c>
      <c r="AJ375" s="390">
        <f>SUM(AQ375:AU375)</f>
        <v>213</v>
      </c>
      <c r="AK375" s="327" t="s">
        <v>98</v>
      </c>
      <c r="AL375" s="328" t="s">
        <v>98</v>
      </c>
      <c r="AM375" s="329" t="s">
        <v>98</v>
      </c>
      <c r="AN375" s="330" t="s">
        <v>97</v>
      </c>
      <c r="AO375" s="328" t="s">
        <v>97</v>
      </c>
      <c r="AP375" s="329" t="s">
        <v>97</v>
      </c>
      <c r="AQ375" s="330">
        <v>8</v>
      </c>
      <c r="AR375" s="328">
        <v>46</v>
      </c>
      <c r="AS375" s="328">
        <v>74</v>
      </c>
      <c r="AT375" s="328">
        <v>62</v>
      </c>
      <c r="AU375" s="331">
        <v>23</v>
      </c>
      <c r="AV375" s="168">
        <f t="shared" si="159"/>
        <v>3</v>
      </c>
      <c r="AW375" s="167"/>
      <c r="AX375" s="167"/>
      <c r="AY375" s="167"/>
      <c r="AZ375" s="167"/>
      <c r="BA375" s="167"/>
      <c r="BB375" s="167"/>
      <c r="BC375" s="167">
        <v>3</v>
      </c>
      <c r="BD375" s="167"/>
      <c r="BE375" s="130"/>
    </row>
    <row r="376" spans="1:57" ht="32.25" thickBot="1" x14ac:dyDescent="0.3">
      <c r="A376" s="1395"/>
      <c r="B376" s="1612"/>
      <c r="C376" s="1610"/>
      <c r="D376" s="1657" t="s">
        <v>491</v>
      </c>
      <c r="E376" s="1302"/>
      <c r="F376" s="1305"/>
      <c r="G376" s="851">
        <f t="shared" si="153"/>
        <v>0</v>
      </c>
      <c r="H376" s="160">
        <f t="shared" si="145"/>
        <v>0</v>
      </c>
      <c r="I376" s="92"/>
      <c r="J376" s="92"/>
      <c r="K376" s="92"/>
      <c r="L376" s="101"/>
      <c r="M376" s="210">
        <f t="shared" si="161"/>
        <v>0</v>
      </c>
      <c r="N376" s="1039"/>
      <c r="O376" s="1039"/>
      <c r="P376" s="1039"/>
      <c r="Q376" s="1039"/>
      <c r="R376" s="1040"/>
      <c r="S376" s="1041"/>
      <c r="T376" s="1041"/>
      <c r="U376" s="1041"/>
      <c r="V376" s="1030"/>
      <c r="W376" s="1030"/>
      <c r="X376" s="1034"/>
      <c r="Y376" s="1032"/>
      <c r="Z376" s="1034"/>
      <c r="AA376" s="1019"/>
      <c r="AB376" s="837"/>
      <c r="AC376" s="837"/>
      <c r="AD376" s="837"/>
      <c r="AE376" s="837"/>
      <c r="AF376" s="838"/>
      <c r="AG376" s="1049"/>
      <c r="AH376" s="1050"/>
      <c r="AI376" s="831"/>
      <c r="AJ376" s="393">
        <f>SUM(AQ376:AU376)</f>
        <v>0</v>
      </c>
      <c r="AK376" s="345" t="s">
        <v>97</v>
      </c>
      <c r="AL376" s="97" t="s">
        <v>97</v>
      </c>
      <c r="AM376" s="98" t="s">
        <v>97</v>
      </c>
      <c r="AN376" s="99" t="s">
        <v>97</v>
      </c>
      <c r="AO376" s="97" t="s">
        <v>98</v>
      </c>
      <c r="AP376" s="98" t="s">
        <v>98</v>
      </c>
      <c r="AQ376" s="100"/>
      <c r="AR376" s="92"/>
      <c r="AS376" s="92"/>
      <c r="AT376" s="92"/>
      <c r="AU376" s="93"/>
      <c r="AV376" s="168">
        <f t="shared" si="159"/>
        <v>0</v>
      </c>
      <c r="AW376" s="404"/>
      <c r="AX376" s="404"/>
      <c r="AY376" s="404"/>
      <c r="AZ376" s="404"/>
      <c r="BA376" s="404"/>
      <c r="BB376" s="404"/>
      <c r="BC376" s="404"/>
      <c r="BD376" s="404"/>
      <c r="BE376" s="405"/>
    </row>
    <row r="377" spans="1:57" ht="31.9" customHeight="1" thickBot="1" x14ac:dyDescent="0.3">
      <c r="A377" s="1395"/>
      <c r="B377" s="1611" t="s">
        <v>167</v>
      </c>
      <c r="C377" s="1613" t="s">
        <v>378</v>
      </c>
      <c r="D377" s="709" t="s">
        <v>485</v>
      </c>
      <c r="E377" s="1300">
        <v>90</v>
      </c>
      <c r="F377" s="1303">
        <f t="shared" ref="F377" si="162">E377-SUM(M377:M381)</f>
        <v>4</v>
      </c>
      <c r="G377" s="852">
        <f t="shared" si="153"/>
        <v>0</v>
      </c>
      <c r="H377" s="147">
        <f t="shared" si="145"/>
        <v>0</v>
      </c>
      <c r="I377" s="72"/>
      <c r="J377" s="72"/>
      <c r="K377" s="72"/>
      <c r="L377" s="75"/>
      <c r="M377" s="199">
        <f t="shared" si="161"/>
        <v>0</v>
      </c>
      <c r="N377" s="1020"/>
      <c r="O377" s="1020"/>
      <c r="P377" s="1020"/>
      <c r="Q377" s="1020"/>
      <c r="R377" s="1024"/>
      <c r="S377" s="1051"/>
      <c r="T377" s="1051"/>
      <c r="U377" s="1051"/>
      <c r="V377" s="1020"/>
      <c r="W377" s="1020"/>
      <c r="X377" s="1024"/>
      <c r="Y377" s="1022"/>
      <c r="Z377" s="1024"/>
      <c r="AA377" s="1045"/>
      <c r="AB377" s="835"/>
      <c r="AC377" s="835"/>
      <c r="AD377" s="835"/>
      <c r="AE377" s="835"/>
      <c r="AF377" s="836"/>
      <c r="AG377" s="1045"/>
      <c r="AH377" s="1046"/>
      <c r="AI377" s="143"/>
      <c r="AJ377" s="151">
        <f>SUM(AN377:AP377)</f>
        <v>0</v>
      </c>
      <c r="AK377" s="76" t="s">
        <v>97</v>
      </c>
      <c r="AL377" s="77" t="s">
        <v>97</v>
      </c>
      <c r="AM377" s="78" t="s">
        <v>97</v>
      </c>
      <c r="AN377" s="74"/>
      <c r="AO377" s="72"/>
      <c r="AP377" s="73"/>
      <c r="AQ377" s="79" t="s">
        <v>97</v>
      </c>
      <c r="AR377" s="77" t="s">
        <v>97</v>
      </c>
      <c r="AS377" s="77" t="s">
        <v>97</v>
      </c>
      <c r="AT377" s="77" t="s">
        <v>97</v>
      </c>
      <c r="AU377" s="78" t="s">
        <v>97</v>
      </c>
      <c r="AV377" s="152">
        <f t="shared" si="159"/>
        <v>0</v>
      </c>
      <c r="AW377" s="120"/>
      <c r="AX377" s="120"/>
      <c r="AY377" s="120"/>
      <c r="AZ377" s="120"/>
      <c r="BA377" s="120"/>
      <c r="BB377" s="120"/>
      <c r="BC377" s="120"/>
      <c r="BD377" s="120"/>
      <c r="BE377" s="121"/>
    </row>
    <row r="378" spans="1:57" ht="48" thickBot="1" x14ac:dyDescent="0.3">
      <c r="A378" s="1395"/>
      <c r="B378" s="1612"/>
      <c r="C378" s="1614"/>
      <c r="D378" s="710" t="s">
        <v>490</v>
      </c>
      <c r="E378" s="1301"/>
      <c r="F378" s="1304"/>
      <c r="G378" s="850">
        <f t="shared" si="153"/>
        <v>0</v>
      </c>
      <c r="H378" s="402">
        <f t="shared" si="145"/>
        <v>0</v>
      </c>
      <c r="I378" s="319"/>
      <c r="J378" s="319"/>
      <c r="K378" s="319"/>
      <c r="L378" s="338"/>
      <c r="M378" s="750">
        <f t="shared" si="161"/>
        <v>0</v>
      </c>
      <c r="N378" s="1030"/>
      <c r="O378" s="1030"/>
      <c r="P378" s="1030"/>
      <c r="Q378" s="1030"/>
      <c r="R378" s="1034"/>
      <c r="S378" s="1025"/>
      <c r="T378" s="1025"/>
      <c r="U378" s="1025"/>
      <c r="V378" s="1044"/>
      <c r="W378" s="1044"/>
      <c r="X378" s="1026"/>
      <c r="Y378" s="1047"/>
      <c r="Z378" s="1026"/>
      <c r="AA378" s="1027"/>
      <c r="AB378" s="1028"/>
      <c r="AC378" s="1028"/>
      <c r="AD378" s="1028"/>
      <c r="AE378" s="1028"/>
      <c r="AF378" s="1029"/>
      <c r="AG378" s="1019"/>
      <c r="AH378" s="1048"/>
      <c r="AI378" s="337"/>
      <c r="AJ378" s="390">
        <f>SUM(AN378:AP378)</f>
        <v>0</v>
      </c>
      <c r="AK378" s="327" t="s">
        <v>98</v>
      </c>
      <c r="AL378" s="328" t="s">
        <v>98</v>
      </c>
      <c r="AM378" s="329" t="s">
        <v>98</v>
      </c>
      <c r="AN378" s="330"/>
      <c r="AO378" s="328"/>
      <c r="AP378" s="329"/>
      <c r="AQ378" s="330" t="s">
        <v>97</v>
      </c>
      <c r="AR378" s="328" t="s">
        <v>97</v>
      </c>
      <c r="AS378" s="328" t="s">
        <v>97</v>
      </c>
      <c r="AT378" s="328" t="s">
        <v>97</v>
      </c>
      <c r="AU378" s="329" t="s">
        <v>97</v>
      </c>
      <c r="AV378" s="152">
        <f t="shared" si="159"/>
        <v>0</v>
      </c>
      <c r="AW378" s="167"/>
      <c r="AX378" s="167"/>
      <c r="AY378" s="167"/>
      <c r="AZ378" s="167"/>
      <c r="BA378" s="167"/>
      <c r="BB378" s="167"/>
      <c r="BC378" s="167"/>
      <c r="BD378" s="167"/>
      <c r="BE378" s="130"/>
    </row>
    <row r="379" spans="1:57" ht="32.25" thickBot="1" x14ac:dyDescent="0.3">
      <c r="A379" s="1395"/>
      <c r="B379" s="1612"/>
      <c r="C379" s="1614"/>
      <c r="D379" s="710" t="s">
        <v>486</v>
      </c>
      <c r="E379" s="1301"/>
      <c r="F379" s="1304"/>
      <c r="G379" s="850">
        <f t="shared" si="153"/>
        <v>0</v>
      </c>
      <c r="H379" s="402">
        <f t="shared" si="145"/>
        <v>0</v>
      </c>
      <c r="I379" s="319"/>
      <c r="J379" s="319"/>
      <c r="K379" s="319"/>
      <c r="L379" s="338"/>
      <c r="M379" s="750">
        <f t="shared" si="161"/>
        <v>0</v>
      </c>
      <c r="N379" s="1030"/>
      <c r="O379" s="1030"/>
      <c r="P379" s="1030"/>
      <c r="Q379" s="1030"/>
      <c r="R379" s="1034"/>
      <c r="S379" s="1025"/>
      <c r="T379" s="1025"/>
      <c r="U379" s="1025"/>
      <c r="V379" s="1044"/>
      <c r="W379" s="1044"/>
      <c r="X379" s="1026"/>
      <c r="Y379" s="1047"/>
      <c r="Z379" s="1026"/>
      <c r="AA379" s="1027"/>
      <c r="AB379" s="1028"/>
      <c r="AC379" s="1028"/>
      <c r="AD379" s="1028"/>
      <c r="AE379" s="1028"/>
      <c r="AF379" s="1029"/>
      <c r="AG379" s="1019"/>
      <c r="AH379" s="1048"/>
      <c r="AI379" s="337"/>
      <c r="AJ379" s="390">
        <f>SUM(AK379:AM379)</f>
        <v>0</v>
      </c>
      <c r="AK379" s="327"/>
      <c r="AL379" s="328"/>
      <c r="AM379" s="329"/>
      <c r="AN379" s="330" t="s">
        <v>97</v>
      </c>
      <c r="AO379" s="328" t="s">
        <v>97</v>
      </c>
      <c r="AP379" s="329" t="s">
        <v>97</v>
      </c>
      <c r="AQ379" s="330" t="s">
        <v>97</v>
      </c>
      <c r="AR379" s="328" t="s">
        <v>97</v>
      </c>
      <c r="AS379" s="328" t="s">
        <v>97</v>
      </c>
      <c r="AT379" s="328" t="s">
        <v>97</v>
      </c>
      <c r="AU379" s="329" t="s">
        <v>97</v>
      </c>
      <c r="AV379" s="152">
        <f t="shared" si="159"/>
        <v>0</v>
      </c>
      <c r="AW379" s="167"/>
      <c r="AX379" s="167"/>
      <c r="AY379" s="167"/>
      <c r="AZ379" s="167"/>
      <c r="BA379" s="167"/>
      <c r="BB379" s="167"/>
      <c r="BC379" s="167"/>
      <c r="BD379" s="167"/>
      <c r="BE379" s="130"/>
    </row>
    <row r="380" spans="1:57" ht="32.25" thickBot="1" x14ac:dyDescent="0.3">
      <c r="A380" s="1395"/>
      <c r="B380" s="1612"/>
      <c r="C380" s="1614"/>
      <c r="D380" s="710" t="s">
        <v>15</v>
      </c>
      <c r="E380" s="1301"/>
      <c r="F380" s="1304"/>
      <c r="G380" s="850">
        <f t="shared" si="153"/>
        <v>86</v>
      </c>
      <c r="H380" s="402">
        <f t="shared" si="145"/>
        <v>0</v>
      </c>
      <c r="I380" s="319">
        <v>0</v>
      </c>
      <c r="J380" s="319">
        <v>0</v>
      </c>
      <c r="K380" s="319">
        <v>0</v>
      </c>
      <c r="L380" s="338">
        <v>0</v>
      </c>
      <c r="M380" s="750">
        <v>86</v>
      </c>
      <c r="N380" s="1030">
        <v>86</v>
      </c>
      <c r="O380" s="1030">
        <v>0</v>
      </c>
      <c r="P380" s="1030">
        <v>0</v>
      </c>
      <c r="Q380" s="1030">
        <v>0</v>
      </c>
      <c r="R380" s="1034">
        <v>0</v>
      </c>
      <c r="S380" s="1025">
        <v>12</v>
      </c>
      <c r="T380" s="1025">
        <v>0</v>
      </c>
      <c r="U380" s="1025">
        <v>0</v>
      </c>
      <c r="V380" s="1044">
        <v>74</v>
      </c>
      <c r="W380" s="1044">
        <v>0</v>
      </c>
      <c r="X380" s="1026">
        <v>0</v>
      </c>
      <c r="Y380" s="1047">
        <v>78</v>
      </c>
      <c r="Z380" s="1026">
        <v>8</v>
      </c>
      <c r="AA380" s="1027"/>
      <c r="AB380" s="1028">
        <v>15</v>
      </c>
      <c r="AC380" s="1028">
        <v>15</v>
      </c>
      <c r="AD380" s="1028">
        <v>0</v>
      </c>
      <c r="AE380" s="1028">
        <v>17</v>
      </c>
      <c r="AF380" s="1029">
        <v>0</v>
      </c>
      <c r="AG380" s="1019">
        <v>42</v>
      </c>
      <c r="AH380" s="837">
        <v>15</v>
      </c>
      <c r="AI380" s="319">
        <v>98.6</v>
      </c>
      <c r="AJ380" s="390">
        <f>SUM(AQ380:AU380)</f>
        <v>86</v>
      </c>
      <c r="AK380" s="327" t="s">
        <v>98</v>
      </c>
      <c r="AL380" s="328" t="s">
        <v>98</v>
      </c>
      <c r="AM380" s="329" t="s">
        <v>98</v>
      </c>
      <c r="AN380" s="330" t="s">
        <v>97</v>
      </c>
      <c r="AO380" s="328" t="s">
        <v>97</v>
      </c>
      <c r="AP380" s="329" t="s">
        <v>97</v>
      </c>
      <c r="AQ380" s="330">
        <v>10</v>
      </c>
      <c r="AR380" s="328">
        <v>24</v>
      </c>
      <c r="AS380" s="328">
        <v>24</v>
      </c>
      <c r="AT380" s="328">
        <v>24</v>
      </c>
      <c r="AU380" s="331">
        <v>4</v>
      </c>
      <c r="AV380" s="152">
        <f t="shared" si="159"/>
        <v>0</v>
      </c>
      <c r="AW380" s="167"/>
      <c r="AX380" s="167"/>
      <c r="AY380" s="167"/>
      <c r="AZ380" s="167"/>
      <c r="BA380" s="167"/>
      <c r="BB380" s="167"/>
      <c r="BC380" s="167"/>
      <c r="BD380" s="167"/>
      <c r="BE380" s="130"/>
    </row>
    <row r="381" spans="1:57" ht="32.25" thickBot="1" x14ac:dyDescent="0.3">
      <c r="A381" s="1395"/>
      <c r="B381" s="1615"/>
      <c r="C381" s="1616"/>
      <c r="D381" s="711" t="s">
        <v>491</v>
      </c>
      <c r="E381" s="1302"/>
      <c r="F381" s="1305"/>
      <c r="G381" s="851">
        <f t="shared" si="153"/>
        <v>0</v>
      </c>
      <c r="H381" s="160">
        <f t="shared" si="145"/>
        <v>0</v>
      </c>
      <c r="I381" s="92"/>
      <c r="J381" s="92"/>
      <c r="K381" s="92"/>
      <c r="L381" s="101"/>
      <c r="M381" s="210">
        <f t="shared" si="161"/>
        <v>0</v>
      </c>
      <c r="N381" s="1039"/>
      <c r="O381" s="1039"/>
      <c r="P381" s="1039"/>
      <c r="Q381" s="1039"/>
      <c r="R381" s="1040"/>
      <c r="S381" s="1052"/>
      <c r="T381" s="1052"/>
      <c r="U381" s="1052"/>
      <c r="V381" s="1039"/>
      <c r="W381" s="1039"/>
      <c r="X381" s="1040"/>
      <c r="Y381" s="1038"/>
      <c r="Z381" s="1040"/>
      <c r="AA381" s="1049"/>
      <c r="AB381" s="839"/>
      <c r="AC381" s="839"/>
      <c r="AD381" s="839"/>
      <c r="AE381" s="839"/>
      <c r="AF381" s="840"/>
      <c r="AG381" s="1049"/>
      <c r="AH381" s="1050"/>
      <c r="AI381" s="832"/>
      <c r="AJ381" s="170">
        <f>SUM(AQ381:AU381)</f>
        <v>0</v>
      </c>
      <c r="AK381" s="345" t="s">
        <v>97</v>
      </c>
      <c r="AL381" s="97" t="s">
        <v>97</v>
      </c>
      <c r="AM381" s="98" t="s">
        <v>97</v>
      </c>
      <c r="AN381" s="99" t="s">
        <v>97</v>
      </c>
      <c r="AO381" s="97" t="s">
        <v>98</v>
      </c>
      <c r="AP381" s="98" t="s">
        <v>98</v>
      </c>
      <c r="AQ381" s="100"/>
      <c r="AR381" s="92"/>
      <c r="AS381" s="92"/>
      <c r="AT381" s="92"/>
      <c r="AU381" s="93"/>
      <c r="AV381" s="171">
        <f t="shared" si="159"/>
        <v>0</v>
      </c>
      <c r="AW381" s="128"/>
      <c r="AX381" s="128"/>
      <c r="AY381" s="128"/>
      <c r="AZ381" s="128"/>
      <c r="BA381" s="128"/>
      <c r="BB381" s="128"/>
      <c r="BC381" s="128"/>
      <c r="BD381" s="128"/>
      <c r="BE381" s="129"/>
    </row>
    <row r="382" spans="1:57" ht="32.25" thickBot="1" x14ac:dyDescent="0.3">
      <c r="A382" s="1395"/>
      <c r="B382" s="1611" t="s">
        <v>110</v>
      </c>
      <c r="C382" s="1613" t="s">
        <v>337</v>
      </c>
      <c r="D382" s="709" t="s">
        <v>485</v>
      </c>
      <c r="E382" s="1300">
        <v>41</v>
      </c>
      <c r="F382" s="1303">
        <f t="shared" ref="F382" si="163">E382-SUM(M382:M386)</f>
        <v>-1</v>
      </c>
      <c r="G382" s="852">
        <f t="shared" si="153"/>
        <v>0</v>
      </c>
      <c r="H382" s="147">
        <f t="shared" si="145"/>
        <v>0</v>
      </c>
      <c r="I382" s="72"/>
      <c r="J382" s="72"/>
      <c r="K382" s="72"/>
      <c r="L382" s="75"/>
      <c r="M382" s="199">
        <f t="shared" si="161"/>
        <v>0</v>
      </c>
      <c r="N382" s="1020"/>
      <c r="O382" s="1020"/>
      <c r="P382" s="1020"/>
      <c r="Q382" s="1020"/>
      <c r="R382" s="1024"/>
      <c r="S382" s="1051"/>
      <c r="T382" s="1051"/>
      <c r="U382" s="1051"/>
      <c r="V382" s="1020"/>
      <c r="W382" s="1020"/>
      <c r="X382" s="1024"/>
      <c r="Y382" s="1022"/>
      <c r="Z382" s="1024"/>
      <c r="AA382" s="1045"/>
      <c r="AB382" s="835"/>
      <c r="AC382" s="835"/>
      <c r="AD382" s="835"/>
      <c r="AE382" s="835"/>
      <c r="AF382" s="836"/>
      <c r="AG382" s="1045"/>
      <c r="AH382" s="1046"/>
      <c r="AI382" s="143"/>
      <c r="AJ382" s="151">
        <f>SUM(AN382:AP382)</f>
        <v>0</v>
      </c>
      <c r="AK382" s="76" t="s">
        <v>97</v>
      </c>
      <c r="AL382" s="77" t="s">
        <v>97</v>
      </c>
      <c r="AM382" s="78" t="s">
        <v>97</v>
      </c>
      <c r="AN382" s="74"/>
      <c r="AO382" s="72"/>
      <c r="AP382" s="73"/>
      <c r="AQ382" s="79" t="s">
        <v>97</v>
      </c>
      <c r="AR382" s="77" t="s">
        <v>97</v>
      </c>
      <c r="AS382" s="77" t="s">
        <v>97</v>
      </c>
      <c r="AT382" s="77" t="s">
        <v>97</v>
      </c>
      <c r="AU382" s="78" t="s">
        <v>97</v>
      </c>
      <c r="AV382" s="152">
        <f t="shared" ref="AV382:AV396" si="164">SUM(AW382:BE382)</f>
        <v>0</v>
      </c>
      <c r="AW382" s="120"/>
      <c r="AX382" s="120"/>
      <c r="AY382" s="120"/>
      <c r="AZ382" s="120"/>
      <c r="BA382" s="120"/>
      <c r="BB382" s="120"/>
      <c r="BC382" s="120"/>
      <c r="BD382" s="120"/>
      <c r="BE382" s="121"/>
    </row>
    <row r="383" spans="1:57" ht="48" thickBot="1" x14ac:dyDescent="0.3">
      <c r="A383" s="1395"/>
      <c r="B383" s="1612"/>
      <c r="C383" s="1614"/>
      <c r="D383" s="710" t="s">
        <v>490</v>
      </c>
      <c r="E383" s="1301"/>
      <c r="F383" s="1304"/>
      <c r="G383" s="850">
        <f t="shared" si="153"/>
        <v>0</v>
      </c>
      <c r="H383" s="402">
        <f t="shared" si="145"/>
        <v>0</v>
      </c>
      <c r="I383" s="319"/>
      <c r="J383" s="319"/>
      <c r="K383" s="319"/>
      <c r="L383" s="338"/>
      <c r="M383" s="750">
        <f t="shared" si="161"/>
        <v>0</v>
      </c>
      <c r="N383" s="1030"/>
      <c r="O383" s="1030"/>
      <c r="P383" s="1030"/>
      <c r="Q383" s="1030"/>
      <c r="R383" s="1034"/>
      <c r="S383" s="1025"/>
      <c r="T383" s="1025"/>
      <c r="U383" s="1025"/>
      <c r="V383" s="1044"/>
      <c r="W383" s="1044"/>
      <c r="X383" s="1026"/>
      <c r="Y383" s="1047"/>
      <c r="Z383" s="1026"/>
      <c r="AA383" s="1027"/>
      <c r="AB383" s="1028"/>
      <c r="AC383" s="1028"/>
      <c r="AD383" s="1028"/>
      <c r="AE383" s="1028"/>
      <c r="AF383" s="1029"/>
      <c r="AG383" s="1019"/>
      <c r="AH383" s="1048"/>
      <c r="AI383" s="337"/>
      <c r="AJ383" s="390">
        <f>SUM(AN383:AP383)</f>
        <v>0</v>
      </c>
      <c r="AK383" s="327" t="s">
        <v>98</v>
      </c>
      <c r="AL383" s="328" t="s">
        <v>98</v>
      </c>
      <c r="AM383" s="329" t="s">
        <v>98</v>
      </c>
      <c r="AN383" s="330"/>
      <c r="AO383" s="328"/>
      <c r="AP383" s="329"/>
      <c r="AQ383" s="330" t="s">
        <v>97</v>
      </c>
      <c r="AR383" s="328" t="s">
        <v>97</v>
      </c>
      <c r="AS383" s="328" t="s">
        <v>97</v>
      </c>
      <c r="AT383" s="328" t="s">
        <v>97</v>
      </c>
      <c r="AU383" s="329" t="s">
        <v>97</v>
      </c>
      <c r="AV383" s="152">
        <f t="shared" si="164"/>
        <v>0</v>
      </c>
      <c r="AW383" s="167"/>
      <c r="AX383" s="167"/>
      <c r="AY383" s="167"/>
      <c r="AZ383" s="167"/>
      <c r="BA383" s="167"/>
      <c r="BB383" s="167"/>
      <c r="BC383" s="167"/>
      <c r="BD383" s="167"/>
      <c r="BE383" s="130"/>
    </row>
    <row r="384" spans="1:57" ht="32.25" thickBot="1" x14ac:dyDescent="0.3">
      <c r="A384" s="1395"/>
      <c r="B384" s="1612"/>
      <c r="C384" s="1614"/>
      <c r="D384" s="710" t="s">
        <v>486</v>
      </c>
      <c r="E384" s="1301"/>
      <c r="F384" s="1304"/>
      <c r="G384" s="850">
        <f t="shared" si="153"/>
        <v>0</v>
      </c>
      <c r="H384" s="402">
        <f t="shared" si="145"/>
        <v>0</v>
      </c>
      <c r="I384" s="319"/>
      <c r="J384" s="319"/>
      <c r="K384" s="319"/>
      <c r="L384" s="338"/>
      <c r="M384" s="750">
        <f t="shared" si="161"/>
        <v>0</v>
      </c>
      <c r="N384" s="1030"/>
      <c r="O384" s="1030"/>
      <c r="P384" s="1030"/>
      <c r="Q384" s="1030"/>
      <c r="R384" s="1034"/>
      <c r="S384" s="1025"/>
      <c r="T384" s="1025"/>
      <c r="U384" s="1025"/>
      <c r="V384" s="1044"/>
      <c r="W384" s="1044"/>
      <c r="X384" s="1026"/>
      <c r="Y384" s="1047"/>
      <c r="Z384" s="1026"/>
      <c r="AA384" s="1027"/>
      <c r="AB384" s="1028"/>
      <c r="AC384" s="1028"/>
      <c r="AD384" s="1028"/>
      <c r="AE384" s="1028"/>
      <c r="AF384" s="1029"/>
      <c r="AG384" s="1019"/>
      <c r="AH384" s="1048"/>
      <c r="AI384" s="337"/>
      <c r="AJ384" s="390">
        <f>SUM(AK384:AM384)</f>
        <v>0</v>
      </c>
      <c r="AK384" s="327"/>
      <c r="AL384" s="328"/>
      <c r="AM384" s="329"/>
      <c r="AN384" s="330" t="s">
        <v>97</v>
      </c>
      <c r="AO384" s="328" t="s">
        <v>97</v>
      </c>
      <c r="AP384" s="329" t="s">
        <v>97</v>
      </c>
      <c r="AQ384" s="330" t="s">
        <v>97</v>
      </c>
      <c r="AR384" s="328" t="s">
        <v>97</v>
      </c>
      <c r="AS384" s="328" t="s">
        <v>97</v>
      </c>
      <c r="AT384" s="328" t="s">
        <v>97</v>
      </c>
      <c r="AU384" s="329" t="s">
        <v>97</v>
      </c>
      <c r="AV384" s="152">
        <f t="shared" si="164"/>
        <v>0</v>
      </c>
      <c r="AW384" s="167"/>
      <c r="AX384" s="167"/>
      <c r="AY384" s="167"/>
      <c r="AZ384" s="167"/>
      <c r="BA384" s="167"/>
      <c r="BB384" s="167"/>
      <c r="BC384" s="167"/>
      <c r="BD384" s="167"/>
      <c r="BE384" s="130"/>
    </row>
    <row r="385" spans="1:57" ht="32.25" thickBot="1" x14ac:dyDescent="0.3">
      <c r="A385" s="1395"/>
      <c r="B385" s="1612"/>
      <c r="C385" s="1614"/>
      <c r="D385" s="710" t="s">
        <v>15</v>
      </c>
      <c r="E385" s="1301"/>
      <c r="F385" s="1304"/>
      <c r="G385" s="850">
        <f t="shared" si="153"/>
        <v>42</v>
      </c>
      <c r="H385" s="402">
        <f t="shared" si="145"/>
        <v>0</v>
      </c>
      <c r="I385" s="319">
        <v>0</v>
      </c>
      <c r="J385" s="319">
        <v>0</v>
      </c>
      <c r="K385" s="319">
        <v>0</v>
      </c>
      <c r="L385" s="338">
        <v>0</v>
      </c>
      <c r="M385" s="750">
        <v>42</v>
      </c>
      <c r="N385" s="1030">
        <v>42</v>
      </c>
      <c r="O385" s="1030">
        <v>0</v>
      </c>
      <c r="P385" s="1030">
        <v>0</v>
      </c>
      <c r="Q385" s="1030">
        <v>0</v>
      </c>
      <c r="R385" s="1034">
        <v>0</v>
      </c>
      <c r="S385" s="1025">
        <v>5</v>
      </c>
      <c r="T385" s="1025">
        <v>0</v>
      </c>
      <c r="U385" s="1025">
        <v>0</v>
      </c>
      <c r="V385" s="1044">
        <v>37</v>
      </c>
      <c r="W385" s="1044">
        <v>0</v>
      </c>
      <c r="X385" s="1026">
        <v>0</v>
      </c>
      <c r="Y385" s="1047">
        <v>37</v>
      </c>
      <c r="Z385" s="1026">
        <v>5</v>
      </c>
      <c r="AA385" s="1027"/>
      <c r="AB385" s="1028">
        <v>7</v>
      </c>
      <c r="AC385" s="1028">
        <v>7</v>
      </c>
      <c r="AD385" s="1028">
        <v>4</v>
      </c>
      <c r="AE385" s="1028">
        <v>33</v>
      </c>
      <c r="AF385" s="1029">
        <v>4</v>
      </c>
      <c r="AG385" s="1019">
        <v>38</v>
      </c>
      <c r="AH385" s="837">
        <v>15</v>
      </c>
      <c r="AI385" s="319">
        <v>90</v>
      </c>
      <c r="AJ385" s="390">
        <f>SUM(AQ385:AU385)</f>
        <v>42</v>
      </c>
      <c r="AK385" s="327" t="s">
        <v>98</v>
      </c>
      <c r="AL385" s="328" t="s">
        <v>98</v>
      </c>
      <c r="AM385" s="329" t="s">
        <v>98</v>
      </c>
      <c r="AN385" s="330" t="s">
        <v>97</v>
      </c>
      <c r="AO385" s="328" t="s">
        <v>97</v>
      </c>
      <c r="AP385" s="329" t="s">
        <v>97</v>
      </c>
      <c r="AQ385" s="330">
        <v>2</v>
      </c>
      <c r="AR385" s="328">
        <v>7</v>
      </c>
      <c r="AS385" s="328">
        <v>27</v>
      </c>
      <c r="AT385" s="328">
        <v>6</v>
      </c>
      <c r="AU385" s="331">
        <v>0</v>
      </c>
      <c r="AV385" s="152">
        <f t="shared" si="164"/>
        <v>0</v>
      </c>
      <c r="AW385" s="167"/>
      <c r="AX385" s="167"/>
      <c r="AY385" s="167"/>
      <c r="AZ385" s="167"/>
      <c r="BA385" s="167"/>
      <c r="BB385" s="167"/>
      <c r="BC385" s="167"/>
      <c r="BD385" s="167"/>
      <c r="BE385" s="130"/>
    </row>
    <row r="386" spans="1:57" ht="32.25" thickBot="1" x14ac:dyDescent="0.3">
      <c r="A386" s="1395"/>
      <c r="B386" s="1615"/>
      <c r="C386" s="1616"/>
      <c r="D386" s="711" t="s">
        <v>491</v>
      </c>
      <c r="E386" s="1302"/>
      <c r="F386" s="1305"/>
      <c r="G386" s="851">
        <f t="shared" si="153"/>
        <v>0</v>
      </c>
      <c r="H386" s="160">
        <f t="shared" si="145"/>
        <v>0</v>
      </c>
      <c r="I386" s="92"/>
      <c r="J386" s="92"/>
      <c r="K386" s="92"/>
      <c r="L386" s="101"/>
      <c r="M386" s="210">
        <f t="shared" si="161"/>
        <v>0</v>
      </c>
      <c r="N386" s="1039"/>
      <c r="O386" s="1039"/>
      <c r="P386" s="1039"/>
      <c r="Q386" s="1039"/>
      <c r="R386" s="1040"/>
      <c r="S386" s="1052"/>
      <c r="T386" s="1052"/>
      <c r="U386" s="1052"/>
      <c r="V386" s="1039"/>
      <c r="W386" s="1039"/>
      <c r="X386" s="1040"/>
      <c r="Y386" s="1038"/>
      <c r="Z386" s="1040"/>
      <c r="AA386" s="1049"/>
      <c r="AB386" s="839"/>
      <c r="AC386" s="839"/>
      <c r="AD386" s="839"/>
      <c r="AE386" s="839"/>
      <c r="AF386" s="840"/>
      <c r="AG386" s="1049"/>
      <c r="AH386" s="1050"/>
      <c r="AI386" s="832"/>
      <c r="AJ386" s="170">
        <f>SUM(AQ386:AU386)</f>
        <v>0</v>
      </c>
      <c r="AK386" s="345" t="s">
        <v>97</v>
      </c>
      <c r="AL386" s="97" t="s">
        <v>97</v>
      </c>
      <c r="AM386" s="98" t="s">
        <v>97</v>
      </c>
      <c r="AN386" s="99" t="s">
        <v>97</v>
      </c>
      <c r="AO386" s="97" t="s">
        <v>98</v>
      </c>
      <c r="AP386" s="98" t="s">
        <v>98</v>
      </c>
      <c r="AQ386" s="100"/>
      <c r="AR386" s="92"/>
      <c r="AS386" s="92"/>
      <c r="AT386" s="92"/>
      <c r="AU386" s="93"/>
      <c r="AV386" s="171">
        <f t="shared" si="164"/>
        <v>0</v>
      </c>
      <c r="AW386" s="128"/>
      <c r="AX386" s="128"/>
      <c r="AY386" s="128"/>
      <c r="AZ386" s="128"/>
      <c r="BA386" s="128"/>
      <c r="BB386" s="128"/>
      <c r="BC386" s="128"/>
      <c r="BD386" s="128"/>
      <c r="BE386" s="129"/>
    </row>
    <row r="387" spans="1:57" ht="31.9" customHeight="1" thickBot="1" x14ac:dyDescent="0.3">
      <c r="A387" s="1395"/>
      <c r="B387" s="1611" t="s">
        <v>168</v>
      </c>
      <c r="C387" s="1613" t="s">
        <v>379</v>
      </c>
      <c r="D387" s="709" t="s">
        <v>485</v>
      </c>
      <c r="E387" s="1300">
        <v>30</v>
      </c>
      <c r="F387" s="1303">
        <f t="shared" ref="F387" si="165">E387-SUM(M387:M391)</f>
        <v>15</v>
      </c>
      <c r="G387" s="852">
        <f t="shared" si="153"/>
        <v>0</v>
      </c>
      <c r="H387" s="147">
        <f t="shared" ref="H387:H396" si="166">SUM(I387:L387)</f>
        <v>0</v>
      </c>
      <c r="I387" s="72"/>
      <c r="J387" s="72"/>
      <c r="K387" s="72"/>
      <c r="L387" s="75"/>
      <c r="M387" s="590">
        <f t="shared" si="161"/>
        <v>0</v>
      </c>
      <c r="N387" s="1044"/>
      <c r="O387" s="1044"/>
      <c r="P387" s="1044"/>
      <c r="Q387" s="1044"/>
      <c r="R387" s="1026"/>
      <c r="S387" s="1051"/>
      <c r="T387" s="1051"/>
      <c r="U387" s="1051"/>
      <c r="V387" s="1020"/>
      <c r="W387" s="1020"/>
      <c r="X387" s="1024"/>
      <c r="Y387" s="1022"/>
      <c r="Z387" s="1024"/>
      <c r="AA387" s="1045"/>
      <c r="AB387" s="835"/>
      <c r="AC387" s="835"/>
      <c r="AD387" s="835"/>
      <c r="AE387" s="835"/>
      <c r="AF387" s="836"/>
      <c r="AG387" s="1045"/>
      <c r="AH387" s="1046"/>
      <c r="AI387" s="143"/>
      <c r="AJ387" s="151">
        <f>SUM(AN387:AP387)</f>
        <v>0</v>
      </c>
      <c r="AK387" s="76" t="s">
        <v>97</v>
      </c>
      <c r="AL387" s="77" t="s">
        <v>97</v>
      </c>
      <c r="AM387" s="78" t="s">
        <v>97</v>
      </c>
      <c r="AN387" s="74"/>
      <c r="AO387" s="72"/>
      <c r="AP387" s="73"/>
      <c r="AQ387" s="79" t="s">
        <v>97</v>
      </c>
      <c r="AR387" s="77" t="s">
        <v>97</v>
      </c>
      <c r="AS387" s="77" t="s">
        <v>97</v>
      </c>
      <c r="AT387" s="77" t="s">
        <v>97</v>
      </c>
      <c r="AU387" s="78" t="s">
        <v>97</v>
      </c>
      <c r="AV387" s="152">
        <f t="shared" si="164"/>
        <v>0</v>
      </c>
      <c r="AW387" s="120"/>
      <c r="AX387" s="120"/>
      <c r="AY387" s="120"/>
      <c r="AZ387" s="120"/>
      <c r="BA387" s="120"/>
      <c r="BB387" s="120"/>
      <c r="BC387" s="120"/>
      <c r="BD387" s="120"/>
      <c r="BE387" s="121"/>
    </row>
    <row r="388" spans="1:57" ht="48" thickBot="1" x14ac:dyDescent="0.3">
      <c r="A388" s="1395"/>
      <c r="B388" s="1612"/>
      <c r="C388" s="1614"/>
      <c r="D388" s="710" t="s">
        <v>490</v>
      </c>
      <c r="E388" s="1301"/>
      <c r="F388" s="1304"/>
      <c r="G388" s="850">
        <f t="shared" si="153"/>
        <v>0</v>
      </c>
      <c r="H388" s="402">
        <f t="shared" si="166"/>
        <v>0</v>
      </c>
      <c r="I388" s="319"/>
      <c r="J388" s="319"/>
      <c r="K388" s="319"/>
      <c r="L388" s="338"/>
      <c r="M388" s="750">
        <f t="shared" si="161"/>
        <v>0</v>
      </c>
      <c r="N388" s="1030"/>
      <c r="O388" s="1030"/>
      <c r="P388" s="1030"/>
      <c r="Q388" s="1030"/>
      <c r="R388" s="1034"/>
      <c r="S388" s="1025"/>
      <c r="T388" s="1025"/>
      <c r="U388" s="1025"/>
      <c r="V388" s="1044"/>
      <c r="W388" s="1044"/>
      <c r="X388" s="1026"/>
      <c r="Y388" s="1047"/>
      <c r="Z388" s="1026"/>
      <c r="AA388" s="1027"/>
      <c r="AB388" s="1028"/>
      <c r="AC388" s="1028"/>
      <c r="AD388" s="1028"/>
      <c r="AE388" s="1028"/>
      <c r="AF388" s="1029"/>
      <c r="AG388" s="1019"/>
      <c r="AH388" s="1048"/>
      <c r="AI388" s="337"/>
      <c r="AJ388" s="390">
        <f>SUM(AN388:AP388)</f>
        <v>0</v>
      </c>
      <c r="AK388" s="327" t="s">
        <v>98</v>
      </c>
      <c r="AL388" s="328" t="s">
        <v>98</v>
      </c>
      <c r="AM388" s="329" t="s">
        <v>98</v>
      </c>
      <c r="AN388" s="330"/>
      <c r="AO388" s="328"/>
      <c r="AP388" s="329"/>
      <c r="AQ388" s="330" t="s">
        <v>97</v>
      </c>
      <c r="AR388" s="328" t="s">
        <v>97</v>
      </c>
      <c r="AS388" s="328" t="s">
        <v>97</v>
      </c>
      <c r="AT388" s="328" t="s">
        <v>97</v>
      </c>
      <c r="AU388" s="329" t="s">
        <v>97</v>
      </c>
      <c r="AV388" s="152">
        <f t="shared" si="164"/>
        <v>0</v>
      </c>
      <c r="AW388" s="167"/>
      <c r="AX388" s="167"/>
      <c r="AY388" s="167"/>
      <c r="AZ388" s="167"/>
      <c r="BA388" s="167"/>
      <c r="BB388" s="167"/>
      <c r="BC388" s="167"/>
      <c r="BD388" s="167"/>
      <c r="BE388" s="130"/>
    </row>
    <row r="389" spans="1:57" ht="32.25" thickBot="1" x14ac:dyDescent="0.3">
      <c r="A389" s="1395"/>
      <c r="B389" s="1612"/>
      <c r="C389" s="1614"/>
      <c r="D389" s="710" t="s">
        <v>486</v>
      </c>
      <c r="E389" s="1301"/>
      <c r="F389" s="1304"/>
      <c r="G389" s="850">
        <f t="shared" si="153"/>
        <v>0</v>
      </c>
      <c r="H389" s="402">
        <f t="shared" si="166"/>
        <v>0</v>
      </c>
      <c r="I389" s="319"/>
      <c r="J389" s="319"/>
      <c r="K389" s="319"/>
      <c r="L389" s="338"/>
      <c r="M389" s="750">
        <f t="shared" si="161"/>
        <v>0</v>
      </c>
      <c r="N389" s="1030"/>
      <c r="O389" s="1030"/>
      <c r="P389" s="1030"/>
      <c r="Q389" s="1030"/>
      <c r="R389" s="1034"/>
      <c r="S389" s="1025"/>
      <c r="T389" s="1025"/>
      <c r="U389" s="1025"/>
      <c r="V389" s="1044"/>
      <c r="W389" s="1044"/>
      <c r="X389" s="1026"/>
      <c r="Y389" s="1047"/>
      <c r="Z389" s="1026"/>
      <c r="AA389" s="1027"/>
      <c r="AB389" s="1028"/>
      <c r="AC389" s="1028"/>
      <c r="AD389" s="1028"/>
      <c r="AE389" s="1028"/>
      <c r="AF389" s="1029"/>
      <c r="AG389" s="1019"/>
      <c r="AH389" s="1048"/>
      <c r="AI389" s="337"/>
      <c r="AJ389" s="390">
        <f>SUM(AK389:AM389)</f>
        <v>0</v>
      </c>
      <c r="AK389" s="327"/>
      <c r="AL389" s="328"/>
      <c r="AM389" s="329"/>
      <c r="AN389" s="330" t="s">
        <v>97</v>
      </c>
      <c r="AO389" s="328" t="s">
        <v>97</v>
      </c>
      <c r="AP389" s="329" t="s">
        <v>97</v>
      </c>
      <c r="AQ389" s="330" t="s">
        <v>97</v>
      </c>
      <c r="AR389" s="328" t="s">
        <v>97</v>
      </c>
      <c r="AS389" s="328" t="s">
        <v>97</v>
      </c>
      <c r="AT389" s="328" t="s">
        <v>97</v>
      </c>
      <c r="AU389" s="329" t="s">
        <v>97</v>
      </c>
      <c r="AV389" s="152">
        <f t="shared" si="164"/>
        <v>0</v>
      </c>
      <c r="AW389" s="167"/>
      <c r="AX389" s="167"/>
      <c r="AY389" s="167"/>
      <c r="AZ389" s="167"/>
      <c r="BA389" s="167"/>
      <c r="BB389" s="167"/>
      <c r="BC389" s="167"/>
      <c r="BD389" s="167"/>
      <c r="BE389" s="130"/>
    </row>
    <row r="390" spans="1:57" ht="32.25" thickBot="1" x14ac:dyDescent="0.3">
      <c r="A390" s="1395"/>
      <c r="B390" s="1612"/>
      <c r="C390" s="1614"/>
      <c r="D390" s="710" t="s">
        <v>15</v>
      </c>
      <c r="E390" s="1301"/>
      <c r="F390" s="1304"/>
      <c r="G390" s="850">
        <f t="shared" si="153"/>
        <v>15</v>
      </c>
      <c r="H390" s="402">
        <f t="shared" si="166"/>
        <v>0</v>
      </c>
      <c r="I390" s="319">
        <v>0</v>
      </c>
      <c r="J390" s="319">
        <v>0</v>
      </c>
      <c r="K390" s="319">
        <v>0</v>
      </c>
      <c r="L390" s="338">
        <v>0</v>
      </c>
      <c r="M390" s="750">
        <v>15</v>
      </c>
      <c r="N390" s="1030">
        <v>15</v>
      </c>
      <c r="O390" s="1030">
        <v>0</v>
      </c>
      <c r="P390" s="1030">
        <v>0</v>
      </c>
      <c r="Q390" s="1030">
        <v>0</v>
      </c>
      <c r="R390" s="1034">
        <v>0</v>
      </c>
      <c r="S390" s="1025">
        <v>0</v>
      </c>
      <c r="T390" s="1025">
        <v>0</v>
      </c>
      <c r="U390" s="1025">
        <v>0</v>
      </c>
      <c r="V390" s="1044">
        <v>15</v>
      </c>
      <c r="W390" s="1044">
        <v>0</v>
      </c>
      <c r="X390" s="1026">
        <v>0</v>
      </c>
      <c r="Y390" s="1047">
        <v>15</v>
      </c>
      <c r="Z390" s="1026">
        <v>0</v>
      </c>
      <c r="AA390" s="1027"/>
      <c r="AB390" s="1067">
        <v>4</v>
      </c>
      <c r="AC390" s="1067">
        <v>4</v>
      </c>
      <c r="AD390" s="1067">
        <v>1</v>
      </c>
      <c r="AE390" s="1067">
        <v>15</v>
      </c>
      <c r="AF390" s="1068">
        <v>2</v>
      </c>
      <c r="AG390" s="1069">
        <v>37</v>
      </c>
      <c r="AH390" s="1070">
        <v>14</v>
      </c>
      <c r="AI390" s="858">
        <v>80</v>
      </c>
      <c r="AJ390" s="390">
        <f>SUM(AQ390:AU390)</f>
        <v>15</v>
      </c>
      <c r="AK390" s="327" t="s">
        <v>98</v>
      </c>
      <c r="AL390" s="328" t="s">
        <v>98</v>
      </c>
      <c r="AM390" s="329" t="s">
        <v>98</v>
      </c>
      <c r="AN390" s="330" t="s">
        <v>97</v>
      </c>
      <c r="AO390" s="328" t="s">
        <v>97</v>
      </c>
      <c r="AP390" s="329" t="s">
        <v>97</v>
      </c>
      <c r="AQ390" s="859">
        <v>2</v>
      </c>
      <c r="AR390" s="860">
        <v>6</v>
      </c>
      <c r="AS390" s="860">
        <v>5</v>
      </c>
      <c r="AT390" s="860">
        <v>1</v>
      </c>
      <c r="AU390" s="861">
        <v>1</v>
      </c>
      <c r="AV390" s="152">
        <f t="shared" si="164"/>
        <v>0</v>
      </c>
      <c r="AW390" s="167"/>
      <c r="AX390" s="167"/>
      <c r="AY390" s="167"/>
      <c r="AZ390" s="167"/>
      <c r="BA390" s="167"/>
      <c r="BB390" s="167"/>
      <c r="BC390" s="167"/>
      <c r="BD390" s="167"/>
      <c r="BE390" s="130"/>
    </row>
    <row r="391" spans="1:57" ht="32.25" thickBot="1" x14ac:dyDescent="0.3">
      <c r="A391" s="1395"/>
      <c r="B391" s="1615"/>
      <c r="C391" s="1616"/>
      <c r="D391" s="711" t="s">
        <v>491</v>
      </c>
      <c r="E391" s="1302"/>
      <c r="F391" s="1305"/>
      <c r="G391" s="851">
        <f t="shared" si="153"/>
        <v>0</v>
      </c>
      <c r="H391" s="160">
        <f t="shared" si="166"/>
        <v>0</v>
      </c>
      <c r="I391" s="92"/>
      <c r="J391" s="92"/>
      <c r="K391" s="92"/>
      <c r="L391" s="101"/>
      <c r="M391" s="210">
        <f t="shared" si="161"/>
        <v>0</v>
      </c>
      <c r="N391" s="1039"/>
      <c r="O391" s="1039"/>
      <c r="P391" s="1039"/>
      <c r="Q391" s="1039"/>
      <c r="R391" s="1040"/>
      <c r="S391" s="1052"/>
      <c r="T391" s="1052"/>
      <c r="U391" s="1052"/>
      <c r="V391" s="1039"/>
      <c r="W391" s="1039"/>
      <c r="X391" s="1040"/>
      <c r="Y391" s="1038"/>
      <c r="Z391" s="1040"/>
      <c r="AA391" s="1049"/>
      <c r="AB391" s="839"/>
      <c r="AC391" s="839"/>
      <c r="AD391" s="839"/>
      <c r="AE391" s="839"/>
      <c r="AF391" s="840"/>
      <c r="AG391" s="1049"/>
      <c r="AH391" s="1050"/>
      <c r="AI391" s="832"/>
      <c r="AJ391" s="170">
        <f>SUM(AQ391:AU391)</f>
        <v>0</v>
      </c>
      <c r="AK391" s="345" t="s">
        <v>97</v>
      </c>
      <c r="AL391" s="97" t="s">
        <v>97</v>
      </c>
      <c r="AM391" s="98" t="s">
        <v>97</v>
      </c>
      <c r="AN391" s="99" t="s">
        <v>97</v>
      </c>
      <c r="AO391" s="97" t="s">
        <v>98</v>
      </c>
      <c r="AP391" s="98" t="s">
        <v>98</v>
      </c>
      <c r="AQ391" s="100"/>
      <c r="AR391" s="92"/>
      <c r="AS391" s="92"/>
      <c r="AT391" s="92"/>
      <c r="AU391" s="93"/>
      <c r="AV391" s="171">
        <f t="shared" si="164"/>
        <v>0</v>
      </c>
      <c r="AW391" s="128"/>
      <c r="AX391" s="128"/>
      <c r="AY391" s="128"/>
      <c r="AZ391" s="128"/>
      <c r="BA391" s="128"/>
      <c r="BB391" s="128"/>
      <c r="BC391" s="128"/>
      <c r="BD391" s="128"/>
      <c r="BE391" s="129"/>
    </row>
    <row r="392" spans="1:57" ht="31.9" customHeight="1" thickBot="1" x14ac:dyDescent="0.3">
      <c r="A392" s="1395"/>
      <c r="B392" s="1617" t="s">
        <v>166</v>
      </c>
      <c r="C392" s="1618" t="s">
        <v>377</v>
      </c>
      <c r="D392" s="709" t="s">
        <v>485</v>
      </c>
      <c r="E392" s="1300">
        <v>125</v>
      </c>
      <c r="F392" s="1303">
        <f t="shared" ref="F392" si="167">E392-SUM(M392:M396)</f>
        <v>-56</v>
      </c>
      <c r="G392" s="852">
        <f t="shared" si="153"/>
        <v>0</v>
      </c>
      <c r="H392" s="147">
        <f t="shared" si="166"/>
        <v>0</v>
      </c>
      <c r="I392" s="72"/>
      <c r="J392" s="72"/>
      <c r="K392" s="72"/>
      <c r="L392" s="75"/>
      <c r="M392" s="199">
        <f t="shared" si="161"/>
        <v>0</v>
      </c>
      <c r="N392" s="1020"/>
      <c r="O392" s="1020"/>
      <c r="P392" s="1020"/>
      <c r="Q392" s="1020"/>
      <c r="R392" s="1024"/>
      <c r="S392" s="1051"/>
      <c r="T392" s="1051"/>
      <c r="U392" s="1051"/>
      <c r="V392" s="1020"/>
      <c r="W392" s="1020"/>
      <c r="X392" s="1024"/>
      <c r="Y392" s="1022"/>
      <c r="Z392" s="1024"/>
      <c r="AA392" s="1045"/>
      <c r="AB392" s="835"/>
      <c r="AC392" s="835"/>
      <c r="AD392" s="835"/>
      <c r="AE392" s="835"/>
      <c r="AF392" s="836"/>
      <c r="AG392" s="1045"/>
      <c r="AH392" s="1046"/>
      <c r="AI392" s="143"/>
      <c r="AJ392" s="151">
        <f>SUM(AN392:AP392)</f>
        <v>0</v>
      </c>
      <c r="AK392" s="76" t="s">
        <v>97</v>
      </c>
      <c r="AL392" s="77" t="s">
        <v>97</v>
      </c>
      <c r="AM392" s="78" t="s">
        <v>97</v>
      </c>
      <c r="AN392" s="74"/>
      <c r="AO392" s="72"/>
      <c r="AP392" s="73"/>
      <c r="AQ392" s="79" t="s">
        <v>97</v>
      </c>
      <c r="AR392" s="77" t="s">
        <v>97</v>
      </c>
      <c r="AS392" s="77" t="s">
        <v>97</v>
      </c>
      <c r="AT392" s="77" t="s">
        <v>97</v>
      </c>
      <c r="AU392" s="78" t="s">
        <v>97</v>
      </c>
      <c r="AV392" s="152">
        <f t="shared" si="164"/>
        <v>0</v>
      </c>
      <c r="AW392" s="120"/>
      <c r="AX392" s="120"/>
      <c r="AY392" s="120"/>
      <c r="AZ392" s="120"/>
      <c r="BA392" s="120"/>
      <c r="BB392" s="120"/>
      <c r="BC392" s="120"/>
      <c r="BD392" s="120"/>
      <c r="BE392" s="121"/>
    </row>
    <row r="393" spans="1:57" ht="48" thickBot="1" x14ac:dyDescent="0.3">
      <c r="A393" s="1395"/>
      <c r="B393" s="1567"/>
      <c r="C393" s="1609"/>
      <c r="D393" s="710" t="s">
        <v>490</v>
      </c>
      <c r="E393" s="1301"/>
      <c r="F393" s="1304"/>
      <c r="G393" s="850">
        <f t="shared" si="153"/>
        <v>0</v>
      </c>
      <c r="H393" s="402">
        <f t="shared" si="166"/>
        <v>0</v>
      </c>
      <c r="I393" s="319"/>
      <c r="J393" s="319"/>
      <c r="K393" s="319"/>
      <c r="L393" s="338"/>
      <c r="M393" s="750">
        <f t="shared" si="161"/>
        <v>0</v>
      </c>
      <c r="N393" s="1030"/>
      <c r="O393" s="1030"/>
      <c r="P393" s="1030"/>
      <c r="Q393" s="1030"/>
      <c r="R393" s="1034"/>
      <c r="S393" s="1025"/>
      <c r="T393" s="1025"/>
      <c r="U393" s="1025"/>
      <c r="V393" s="1044"/>
      <c r="W393" s="1044"/>
      <c r="X393" s="1026"/>
      <c r="Y393" s="1047"/>
      <c r="Z393" s="1026"/>
      <c r="AA393" s="1027"/>
      <c r="AB393" s="1028"/>
      <c r="AC393" s="1028"/>
      <c r="AD393" s="1028"/>
      <c r="AE393" s="1028"/>
      <c r="AF393" s="1029"/>
      <c r="AG393" s="1019"/>
      <c r="AH393" s="1048"/>
      <c r="AI393" s="337"/>
      <c r="AJ393" s="390">
        <f>SUM(AN393:AP393)</f>
        <v>0</v>
      </c>
      <c r="AK393" s="327" t="s">
        <v>98</v>
      </c>
      <c r="AL393" s="328" t="s">
        <v>98</v>
      </c>
      <c r="AM393" s="329" t="s">
        <v>98</v>
      </c>
      <c r="AN393" s="330"/>
      <c r="AO393" s="328"/>
      <c r="AP393" s="329"/>
      <c r="AQ393" s="330" t="s">
        <v>97</v>
      </c>
      <c r="AR393" s="328" t="s">
        <v>97</v>
      </c>
      <c r="AS393" s="328" t="s">
        <v>97</v>
      </c>
      <c r="AT393" s="328" t="s">
        <v>97</v>
      </c>
      <c r="AU393" s="329" t="s">
        <v>97</v>
      </c>
      <c r="AV393" s="152">
        <f t="shared" si="164"/>
        <v>0</v>
      </c>
      <c r="AW393" s="167"/>
      <c r="AX393" s="167"/>
      <c r="AY393" s="167"/>
      <c r="AZ393" s="167"/>
      <c r="BA393" s="167"/>
      <c r="BB393" s="167"/>
      <c r="BC393" s="167"/>
      <c r="BD393" s="167"/>
      <c r="BE393" s="130"/>
    </row>
    <row r="394" spans="1:57" ht="32.25" thickBot="1" x14ac:dyDescent="0.3">
      <c r="A394" s="1395"/>
      <c r="B394" s="1567"/>
      <c r="C394" s="1609"/>
      <c r="D394" s="710" t="s">
        <v>486</v>
      </c>
      <c r="E394" s="1301"/>
      <c r="F394" s="1304"/>
      <c r="G394" s="850">
        <f t="shared" si="153"/>
        <v>0</v>
      </c>
      <c r="H394" s="402">
        <f t="shared" si="166"/>
        <v>0</v>
      </c>
      <c r="I394" s="319"/>
      <c r="J394" s="319"/>
      <c r="K394" s="319"/>
      <c r="L394" s="338"/>
      <c r="M394" s="750">
        <f t="shared" si="161"/>
        <v>0</v>
      </c>
      <c r="N394" s="1030"/>
      <c r="O394" s="1030"/>
      <c r="P394" s="1030"/>
      <c r="Q394" s="1030"/>
      <c r="R394" s="1034"/>
      <c r="S394" s="1025"/>
      <c r="T394" s="1025"/>
      <c r="U394" s="1025"/>
      <c r="V394" s="1044"/>
      <c r="W394" s="1044"/>
      <c r="X394" s="1026"/>
      <c r="Y394" s="1047"/>
      <c r="Z394" s="1026"/>
      <c r="AA394" s="1027"/>
      <c r="AB394" s="1028"/>
      <c r="AC394" s="1028"/>
      <c r="AD394" s="1028"/>
      <c r="AE394" s="1028"/>
      <c r="AF394" s="1029"/>
      <c r="AG394" s="1019"/>
      <c r="AH394" s="1048"/>
      <c r="AI394" s="337"/>
      <c r="AJ394" s="390">
        <f>SUM(AK394:AM394)</f>
        <v>0</v>
      </c>
      <c r="AK394" s="327"/>
      <c r="AL394" s="328"/>
      <c r="AM394" s="329"/>
      <c r="AN394" s="330" t="s">
        <v>97</v>
      </c>
      <c r="AO394" s="328" t="s">
        <v>97</v>
      </c>
      <c r="AP394" s="329" t="s">
        <v>97</v>
      </c>
      <c r="AQ394" s="330" t="s">
        <v>97</v>
      </c>
      <c r="AR394" s="328" t="s">
        <v>97</v>
      </c>
      <c r="AS394" s="328" t="s">
        <v>97</v>
      </c>
      <c r="AT394" s="328" t="s">
        <v>97</v>
      </c>
      <c r="AU394" s="329" t="s">
        <v>97</v>
      </c>
      <c r="AV394" s="152">
        <f t="shared" si="164"/>
        <v>0</v>
      </c>
      <c r="AW394" s="167"/>
      <c r="AX394" s="167"/>
      <c r="AY394" s="167"/>
      <c r="AZ394" s="167"/>
      <c r="BA394" s="167"/>
      <c r="BB394" s="167"/>
      <c r="BC394" s="167"/>
      <c r="BD394" s="167"/>
      <c r="BE394" s="130"/>
    </row>
    <row r="395" spans="1:57" ht="32.25" thickBot="1" x14ac:dyDescent="0.3">
      <c r="A395" s="1395"/>
      <c r="B395" s="1567"/>
      <c r="C395" s="1609"/>
      <c r="D395" s="710" t="s">
        <v>15</v>
      </c>
      <c r="E395" s="1301"/>
      <c r="F395" s="1304"/>
      <c r="G395" s="850">
        <f t="shared" si="153"/>
        <v>188</v>
      </c>
      <c r="H395" s="402">
        <f t="shared" si="166"/>
        <v>25</v>
      </c>
      <c r="I395" s="319">
        <v>9</v>
      </c>
      <c r="J395" s="319">
        <v>15</v>
      </c>
      <c r="K395" s="319">
        <v>1</v>
      </c>
      <c r="L395" s="338">
        <v>0</v>
      </c>
      <c r="M395" s="750">
        <f t="shared" si="161"/>
        <v>181</v>
      </c>
      <c r="N395" s="1030">
        <v>181</v>
      </c>
      <c r="O395" s="1030">
        <v>0</v>
      </c>
      <c r="P395" s="1030">
        <v>0</v>
      </c>
      <c r="Q395" s="1030">
        <v>0</v>
      </c>
      <c r="R395" s="1031">
        <v>0</v>
      </c>
      <c r="S395" s="1032">
        <v>60</v>
      </c>
      <c r="T395" s="1030">
        <v>0</v>
      </c>
      <c r="U395" s="1030">
        <v>0</v>
      </c>
      <c r="V395" s="1030">
        <v>118</v>
      </c>
      <c r="W395" s="1030">
        <v>3</v>
      </c>
      <c r="X395" s="1034">
        <v>0</v>
      </c>
      <c r="Y395" s="1025">
        <v>160</v>
      </c>
      <c r="Z395" s="1026">
        <v>21</v>
      </c>
      <c r="AA395" s="1027">
        <v>0</v>
      </c>
      <c r="AB395" s="1028">
        <v>46</v>
      </c>
      <c r="AC395" s="1028">
        <v>46</v>
      </c>
      <c r="AD395" s="1028">
        <v>0</v>
      </c>
      <c r="AE395" s="1028">
        <v>147</v>
      </c>
      <c r="AF395" s="1029">
        <v>19</v>
      </c>
      <c r="AG395" s="1019">
        <v>38.4</v>
      </c>
      <c r="AH395" s="838">
        <v>20</v>
      </c>
      <c r="AI395" s="325">
        <v>118.6</v>
      </c>
      <c r="AJ395" s="390">
        <f>SUM(AQ395:AU395)</f>
        <v>147</v>
      </c>
      <c r="AK395" s="327" t="s">
        <v>98</v>
      </c>
      <c r="AL395" s="328" t="s">
        <v>98</v>
      </c>
      <c r="AM395" s="329" t="s">
        <v>98</v>
      </c>
      <c r="AN395" s="330" t="s">
        <v>97</v>
      </c>
      <c r="AO395" s="328" t="s">
        <v>97</v>
      </c>
      <c r="AP395" s="329" t="s">
        <v>97</v>
      </c>
      <c r="AQ395" s="330">
        <v>6</v>
      </c>
      <c r="AR395" s="328">
        <v>7</v>
      </c>
      <c r="AS395" s="328">
        <v>51</v>
      </c>
      <c r="AT395" s="328">
        <v>75</v>
      </c>
      <c r="AU395" s="331">
        <v>8</v>
      </c>
      <c r="AV395" s="152">
        <f t="shared" si="164"/>
        <v>7</v>
      </c>
      <c r="AW395" s="404">
        <v>0</v>
      </c>
      <c r="AX395" s="404">
        <v>1</v>
      </c>
      <c r="AY395" s="404">
        <v>0</v>
      </c>
      <c r="AZ395" s="404">
        <v>0</v>
      </c>
      <c r="BA395" s="404">
        <v>3</v>
      </c>
      <c r="BB395" s="404">
        <v>1</v>
      </c>
      <c r="BC395" s="404">
        <v>1</v>
      </c>
      <c r="BD395" s="404">
        <v>1</v>
      </c>
      <c r="BE395" s="405">
        <v>0</v>
      </c>
    </row>
    <row r="396" spans="1:57" ht="32.25" thickBot="1" x14ac:dyDescent="0.3">
      <c r="A396" s="1395"/>
      <c r="B396" s="1579"/>
      <c r="C396" s="1619"/>
      <c r="D396" s="711" t="s">
        <v>491</v>
      </c>
      <c r="E396" s="1302"/>
      <c r="F396" s="1305"/>
      <c r="G396" s="851">
        <f t="shared" si="153"/>
        <v>0</v>
      </c>
      <c r="H396" s="160">
        <f t="shared" si="166"/>
        <v>0</v>
      </c>
      <c r="I396" s="92"/>
      <c r="J396" s="92"/>
      <c r="K396" s="92"/>
      <c r="L396" s="101"/>
      <c r="M396" s="210">
        <f t="shared" si="161"/>
        <v>0</v>
      </c>
      <c r="N396" s="1039"/>
      <c r="O396" s="1039"/>
      <c r="P396" s="1039"/>
      <c r="Q396" s="1039"/>
      <c r="R396" s="1040"/>
      <c r="S396" s="1052"/>
      <c r="T396" s="1052"/>
      <c r="U396" s="1052"/>
      <c r="V396" s="1039"/>
      <c r="W396" s="1039"/>
      <c r="X396" s="1040"/>
      <c r="Y396" s="1038"/>
      <c r="Z396" s="1040"/>
      <c r="AA396" s="1049"/>
      <c r="AB396" s="839"/>
      <c r="AC396" s="839"/>
      <c r="AD396" s="839"/>
      <c r="AE396" s="839"/>
      <c r="AF396" s="840"/>
      <c r="AG396" s="1049"/>
      <c r="AH396" s="1050"/>
      <c r="AI396" s="832"/>
      <c r="AJ396" s="170">
        <f>SUM(AQ396:AU396)</f>
        <v>0</v>
      </c>
      <c r="AK396" s="345" t="s">
        <v>97</v>
      </c>
      <c r="AL396" s="97" t="s">
        <v>97</v>
      </c>
      <c r="AM396" s="98" t="s">
        <v>97</v>
      </c>
      <c r="AN396" s="99" t="s">
        <v>97</v>
      </c>
      <c r="AO396" s="97" t="s">
        <v>98</v>
      </c>
      <c r="AP396" s="98" t="s">
        <v>98</v>
      </c>
      <c r="AQ396" s="100"/>
      <c r="AR396" s="92"/>
      <c r="AS396" s="92"/>
      <c r="AT396" s="92"/>
      <c r="AU396" s="93"/>
      <c r="AV396" s="171">
        <f t="shared" si="164"/>
        <v>0</v>
      </c>
      <c r="AW396" s="128"/>
      <c r="AX396" s="128"/>
      <c r="AY396" s="128"/>
      <c r="AZ396" s="128"/>
      <c r="BA396" s="128"/>
      <c r="BB396" s="128"/>
      <c r="BC396" s="128"/>
      <c r="BD396" s="128"/>
      <c r="BE396" s="129"/>
    </row>
    <row r="397" spans="1:57" ht="31.15" customHeight="1" x14ac:dyDescent="0.25">
      <c r="A397" s="1342" t="s">
        <v>542</v>
      </c>
      <c r="B397" s="1565" t="s">
        <v>793</v>
      </c>
      <c r="C397" s="1608" t="s">
        <v>384</v>
      </c>
      <c r="D397" s="709" t="s">
        <v>485</v>
      </c>
      <c r="E397" s="1300">
        <v>704</v>
      </c>
      <c r="F397" s="1303">
        <f>E397-SUM(M397:M401)</f>
        <v>25</v>
      </c>
      <c r="G397" s="852">
        <f t="shared" si="153"/>
        <v>147</v>
      </c>
      <c r="H397" s="147">
        <f>SUM(I397:L397)</f>
        <v>2</v>
      </c>
      <c r="I397" s="72">
        <f>SUM('Комунальні по МПД'!I437,'Комунальні по МПД'!I442)</f>
        <v>2</v>
      </c>
      <c r="J397" s="72">
        <f>SUM('Комунальні по МПД'!J437,'Комунальні по МПД'!J442)</f>
        <v>0</v>
      </c>
      <c r="K397" s="72">
        <f>SUM('Комунальні по МПД'!K437,'Комунальні по МПД'!K442)</f>
        <v>0</v>
      </c>
      <c r="L397" s="75">
        <f>SUM('Комунальні по МПД'!L437,'Комунальні по МПД'!L442)</f>
        <v>0</v>
      </c>
      <c r="M397" s="199">
        <f>IF(AND(SUM(N397:R397)=SUM(Y397:Z397),SUM(S397:X397)=SUM(Y397:Z397)),SUM(N397:R397),"ПЕРЕВІРТЕ ПРАВИЛЬНІСТЬ ДАНИХ")</f>
        <v>141</v>
      </c>
      <c r="N397" s="1020">
        <f>SUM('Комунальні по МПД'!N437,'Комунальні по МПД'!N442)</f>
        <v>0</v>
      </c>
      <c r="O397" s="1020">
        <f>SUM('Комунальні по МПД'!O437,'Комунальні по МПД'!O442)</f>
        <v>0</v>
      </c>
      <c r="P397" s="1020">
        <f>SUM('Комунальні по МПД'!P437,'Комунальні по МПД'!P442)</f>
        <v>4</v>
      </c>
      <c r="Q397" s="1020">
        <f>SUM('Комунальні по МПД'!Q437,'Комунальні по МПД'!Q442)</f>
        <v>0</v>
      </c>
      <c r="R397" s="1024">
        <f>SUM('Комунальні по МПД'!R437,'Комунальні по МПД'!R442)</f>
        <v>137</v>
      </c>
      <c r="S397" s="1025">
        <f>SUM('Комунальні по МПД'!S437,'Комунальні по МПД'!S442)</f>
        <v>8</v>
      </c>
      <c r="T397" s="1025">
        <f>SUM('Комунальні по МПД'!T437,'Комунальні по МПД'!T442)</f>
        <v>0</v>
      </c>
      <c r="U397" s="1025">
        <f>SUM('Комунальні по МПД'!U437,'Комунальні по МПД'!U442)</f>
        <v>0</v>
      </c>
      <c r="V397" s="1025">
        <f>SUM('Комунальні по МПД'!V437,'Комунальні по МПД'!V442)</f>
        <v>124</v>
      </c>
      <c r="W397" s="1025">
        <f>SUM('Комунальні по МПД'!W437,'Комунальні по МПД'!W442)</f>
        <v>5</v>
      </c>
      <c r="X397" s="1025">
        <f>SUM('Комунальні по МПД'!X437,'Комунальні по МПД'!X442)</f>
        <v>4</v>
      </c>
      <c r="Y397" s="1022">
        <f>SUM('Комунальні по МПД'!Y437,'Комунальні по МПД'!Y442)</f>
        <v>131</v>
      </c>
      <c r="Z397" s="1024">
        <f>SUM('Комунальні по МПД'!Z437,'Комунальні по МПД'!Z442)</f>
        <v>10</v>
      </c>
      <c r="AA397" s="1045">
        <f>SUM('Комунальні по МПД'!AA437,'Комунальні по МПД'!AA442)</f>
        <v>0</v>
      </c>
      <c r="AB397" s="835">
        <f>SUM('Комунальні по МПД'!AB437,'Комунальні по МПД'!AB442)</f>
        <v>18</v>
      </c>
      <c r="AC397" s="835">
        <f>SUM('Комунальні по МПД'!AC437,'Комунальні по МПД'!AC442)</f>
        <v>17</v>
      </c>
      <c r="AD397" s="835">
        <f>SUM('Комунальні по МПД'!AD437,'Комунальні по МПД'!AD442)</f>
        <v>11</v>
      </c>
      <c r="AE397" s="835">
        <f>SUM('Комунальні по МПД'!AE437,'Комунальні по МПД'!AE442)</f>
        <v>40</v>
      </c>
      <c r="AF397" s="836">
        <f>SUM('Комунальні по МПД'!AF437,'Комунальні по МПД'!AF442)</f>
        <v>15</v>
      </c>
      <c r="AG397" s="1045">
        <f>AVERAGE('Комунальні по МПД'!AG437,'Комунальні по МПД'!AG442)</f>
        <v>39.549999999999997</v>
      </c>
      <c r="AH397" s="1046">
        <f>AVERAGE('Комунальні по МПД'!AH437,'Комунальні по МПД'!AH442)</f>
        <v>16.95</v>
      </c>
      <c r="AI397" s="143">
        <f>AVERAGE('Комунальні по МПД'!AI437,'Комунальні по МПД'!AI442)</f>
        <v>9.4</v>
      </c>
      <c r="AJ397" s="151">
        <f>SUM(AN397:AP397)</f>
        <v>141</v>
      </c>
      <c r="AK397" s="76" t="s">
        <v>97</v>
      </c>
      <c r="AL397" s="77" t="s">
        <v>97</v>
      </c>
      <c r="AM397" s="78" t="s">
        <v>97</v>
      </c>
      <c r="AN397" s="74">
        <v>8</v>
      </c>
      <c r="AO397" s="72">
        <v>133</v>
      </c>
      <c r="AP397" s="73"/>
      <c r="AQ397" s="79" t="s">
        <v>97</v>
      </c>
      <c r="AR397" s="77" t="s">
        <v>97</v>
      </c>
      <c r="AS397" s="77" t="s">
        <v>97</v>
      </c>
      <c r="AT397" s="77" t="s">
        <v>97</v>
      </c>
      <c r="AU397" s="78" t="s">
        <v>97</v>
      </c>
      <c r="AV397" s="152">
        <f>SUM(AW397:BE397)</f>
        <v>6</v>
      </c>
      <c r="AW397" s="120"/>
      <c r="AX397" s="120"/>
      <c r="AY397" s="120"/>
      <c r="AZ397" s="120">
        <v>1</v>
      </c>
      <c r="BA397" s="120">
        <v>3</v>
      </c>
      <c r="BB397" s="120"/>
      <c r="BC397" s="120">
        <v>1</v>
      </c>
      <c r="BD397" s="120">
        <v>1</v>
      </c>
      <c r="BE397" s="121"/>
    </row>
    <row r="398" spans="1:57" ht="47.25" x14ac:dyDescent="0.25">
      <c r="A398" s="1343"/>
      <c r="B398" s="1567"/>
      <c r="C398" s="1609"/>
      <c r="D398" s="710" t="s">
        <v>490</v>
      </c>
      <c r="E398" s="1301"/>
      <c r="F398" s="1304"/>
      <c r="G398" s="850">
        <f t="shared" si="153"/>
        <v>0</v>
      </c>
      <c r="H398" s="402">
        <f>SUM(I398:L398)</f>
        <v>0</v>
      </c>
      <c r="I398" s="319">
        <f>SUM('Комунальні по МПД'!I438,'Комунальні по МПД'!I443)</f>
        <v>0</v>
      </c>
      <c r="J398" s="319">
        <f>SUM('Комунальні по МПД'!J438,'Комунальні по МПД'!J443)</f>
        <v>0</v>
      </c>
      <c r="K398" s="319">
        <f>SUM('Комунальні по МПД'!K438,'Комунальні по МПД'!K443)</f>
        <v>0</v>
      </c>
      <c r="L398" s="338">
        <f>SUM('Комунальні по МПД'!L438,'Комунальні по МПД'!L443)</f>
        <v>0</v>
      </c>
      <c r="M398" s="750">
        <f t="shared" ref="M398:M401" si="168">IF(AND(SUM(N398:R398)=SUM(Y398:Z398),SUM(S398:X398)=SUM(Y398:Z398)),SUM(N398:R398),"ПЕРЕВІРТЕ ПРАВИЛЬНІСТЬ ДАНИХ")</f>
        <v>0</v>
      </c>
      <c r="N398" s="1030">
        <f>SUM('Комунальні по МПД'!N438,'Комунальні по МПД'!N443)</f>
        <v>0</v>
      </c>
      <c r="O398" s="1030">
        <f>SUM('Комунальні по МПД'!O438,'Комунальні по МПД'!O443)</f>
        <v>0</v>
      </c>
      <c r="P398" s="1030">
        <f>SUM('Комунальні по МПД'!P438,'Комунальні по МПД'!P443)</f>
        <v>0</v>
      </c>
      <c r="Q398" s="1030">
        <f>SUM('Комунальні по МПД'!Q438,'Комунальні по МПД'!Q443)</f>
        <v>0</v>
      </c>
      <c r="R398" s="1026">
        <f>SUM('Комунальні по МПД'!R438,'Комунальні по МПД'!R443)</f>
        <v>0</v>
      </c>
      <c r="S398" s="1025">
        <f>SUM('Комунальні по МПД'!S438,'Комунальні по МПД'!S443)</f>
        <v>0</v>
      </c>
      <c r="T398" s="1025">
        <f>SUM('Комунальні по МПД'!T438,'Комунальні по МПД'!T443)</f>
        <v>0</v>
      </c>
      <c r="U398" s="1025">
        <f>SUM('Комунальні по МПД'!U438,'Комунальні по МПД'!U443)</f>
        <v>0</v>
      </c>
      <c r="V398" s="1025">
        <f>SUM('Комунальні по МПД'!V438,'Комунальні по МПД'!V443)</f>
        <v>0</v>
      </c>
      <c r="W398" s="1025">
        <f>SUM('Комунальні по МПД'!W438,'Комунальні по МПД'!W443)</f>
        <v>0</v>
      </c>
      <c r="X398" s="1025">
        <f>SUM('Комунальні по МПД'!X438,'Комунальні по МПД'!X443)</f>
        <v>0</v>
      </c>
      <c r="Y398" s="1047">
        <f>SUM('Комунальні по МПД'!Y438,'Комунальні по МПД'!Y443)</f>
        <v>0</v>
      </c>
      <c r="Z398" s="1026">
        <f>SUM('Комунальні по МПД'!Z438,'Комунальні по МПД'!Z443)</f>
        <v>0</v>
      </c>
      <c r="AA398" s="1027">
        <f>SUM('Комунальні по МПД'!AA438,'Комунальні по МПД'!AA443)</f>
        <v>0</v>
      </c>
      <c r="AB398" s="1028">
        <f>SUM('Комунальні по МПД'!AB438,'Комунальні по МПД'!AB443)</f>
        <v>0</v>
      </c>
      <c r="AC398" s="1028">
        <f>SUM('Комунальні по МПД'!AC438,'Комунальні по МПД'!AC443)</f>
        <v>0</v>
      </c>
      <c r="AD398" s="1028">
        <f>SUM('Комунальні по МПД'!AD438,'Комунальні по МПД'!AD443)</f>
        <v>0</v>
      </c>
      <c r="AE398" s="1028">
        <f>SUM('Комунальні по МПД'!AE438,'Комунальні по МПД'!AE443)</f>
        <v>0</v>
      </c>
      <c r="AF398" s="1029">
        <f>SUM('Комунальні по МПД'!AF438,'Комунальні по МПД'!AF443)</f>
        <v>0</v>
      </c>
      <c r="AG398" s="1019"/>
      <c r="AH398" s="1048"/>
      <c r="AI398" s="337"/>
      <c r="AJ398" s="390">
        <f>SUM(AN398:AP398)</f>
        <v>0</v>
      </c>
      <c r="AK398" s="327" t="s">
        <v>98</v>
      </c>
      <c r="AL398" s="328" t="s">
        <v>98</v>
      </c>
      <c r="AM398" s="329" t="s">
        <v>98</v>
      </c>
      <c r="AN398" s="330"/>
      <c r="AO398" s="328"/>
      <c r="AP398" s="329"/>
      <c r="AQ398" s="330" t="s">
        <v>97</v>
      </c>
      <c r="AR398" s="328" t="s">
        <v>97</v>
      </c>
      <c r="AS398" s="328" t="s">
        <v>97</v>
      </c>
      <c r="AT398" s="328" t="s">
        <v>97</v>
      </c>
      <c r="AU398" s="329" t="s">
        <v>97</v>
      </c>
      <c r="AV398" s="391">
        <f t="shared" ref="AV398:AV406" si="169">SUM(AW398:BE398)</f>
        <v>0</v>
      </c>
      <c r="AW398" s="404"/>
      <c r="AX398" s="404"/>
      <c r="AY398" s="404"/>
      <c r="AZ398" s="404"/>
      <c r="BA398" s="404"/>
      <c r="BB398" s="404"/>
      <c r="BC398" s="404"/>
      <c r="BD398" s="404"/>
      <c r="BE398" s="405"/>
    </row>
    <row r="399" spans="1:57" ht="31.5" x14ac:dyDescent="0.25">
      <c r="A399" s="1343"/>
      <c r="B399" s="1567"/>
      <c r="C399" s="1609"/>
      <c r="D399" s="710" t="s">
        <v>486</v>
      </c>
      <c r="E399" s="1301"/>
      <c r="F399" s="1304"/>
      <c r="G399" s="850">
        <f t="shared" si="153"/>
        <v>45</v>
      </c>
      <c r="H399" s="402">
        <f t="shared" ref="H399:H406" si="170">SUM(I399:L399)</f>
        <v>0</v>
      </c>
      <c r="I399" s="319">
        <f>SUM('Комунальні по МПД'!I439,'Комунальні по МПД'!I444)</f>
        <v>0</v>
      </c>
      <c r="J399" s="319">
        <f>SUM('Комунальні по МПД'!J439,'Комунальні по МПД'!J444)</f>
        <v>0</v>
      </c>
      <c r="K399" s="319">
        <f>SUM('Комунальні по МПД'!K439,'Комунальні по МПД'!K444)</f>
        <v>0</v>
      </c>
      <c r="L399" s="338">
        <f>SUM('Комунальні по МПД'!L439,'Комунальні по МПД'!L444)</f>
        <v>0</v>
      </c>
      <c r="M399" s="750">
        <f t="shared" si="168"/>
        <v>44</v>
      </c>
      <c r="N399" s="1030">
        <f>SUM('Комунальні по МПД'!N439,'Комунальні по МПД'!N444)</f>
        <v>0</v>
      </c>
      <c r="O399" s="1030">
        <f>SUM('Комунальні по МПД'!O439,'Комунальні по МПД'!O444)</f>
        <v>44</v>
      </c>
      <c r="P399" s="1035">
        <f>SUM('Комунальні по МПД'!P439,'Комунальні по МПД'!P444)</f>
        <v>0</v>
      </c>
      <c r="Q399" s="1030">
        <f>SUM('Комунальні по МПД'!Q439,'Комунальні по МПД'!Q444)</f>
        <v>0</v>
      </c>
      <c r="R399" s="1034">
        <f>SUM('Комунальні по МПД'!R439,'Комунальні по МПД'!R444)</f>
        <v>0</v>
      </c>
      <c r="S399" s="1025">
        <f>SUM('Комунальні по МПД'!S439,'Комунальні по МПД'!S444)</f>
        <v>0</v>
      </c>
      <c r="T399" s="1025">
        <f>SUM('Комунальні по МПД'!T439,'Комунальні по МПД'!T444)</f>
        <v>0</v>
      </c>
      <c r="U399" s="1025">
        <f>SUM('Комунальні по МПД'!U439,'Комунальні по МПД'!U444)</f>
        <v>44</v>
      </c>
      <c r="V399" s="1025">
        <f>SUM('Комунальні по МПД'!V439,'Комунальні по МПД'!V444)</f>
        <v>0</v>
      </c>
      <c r="W399" s="1025">
        <f>SUM('Комунальні по МПД'!W439,'Комунальні по МПД'!W444)</f>
        <v>0</v>
      </c>
      <c r="X399" s="1025">
        <f>SUM('Комунальні по МПД'!X439,'Комунальні по МПД'!X444)</f>
        <v>0</v>
      </c>
      <c r="Y399" s="1047">
        <f>SUM('Комунальні по МПД'!Y439,'Комунальні по МПД'!Y444)</f>
        <v>42</v>
      </c>
      <c r="Z399" s="1026">
        <f>SUM('Комунальні по МПД'!Z439,'Комунальні по МПД'!Z444)</f>
        <v>2</v>
      </c>
      <c r="AA399" s="1027">
        <f>SUM('Комунальні по МПД'!AA439,'Комунальні по МПД'!AA444)</f>
        <v>0</v>
      </c>
      <c r="AB399" s="1028">
        <f>SUM('Комунальні по МПД'!AB439,'Комунальні по МПД'!AB444)</f>
        <v>4</v>
      </c>
      <c r="AC399" s="1028">
        <f>SUM('Комунальні по МПД'!AC439,'Комунальні по МПД'!AC444)</f>
        <v>3</v>
      </c>
      <c r="AD399" s="1028">
        <f>SUM('Комунальні по МПД'!AD439,'Комунальні по МПД'!AD444)</f>
        <v>2</v>
      </c>
      <c r="AE399" s="1028">
        <f>SUM('Комунальні по МПД'!AE439,'Комунальні по МПД'!AE444)</f>
        <v>11</v>
      </c>
      <c r="AF399" s="1029">
        <f>SUM('Комунальні по МПД'!AF439,'Комунальні по МПД'!AF444)</f>
        <v>1</v>
      </c>
      <c r="AG399" s="1019">
        <f>AVERAGE('Комунальні по МПД'!AG439,'Комунальні по МПД'!AG444)</f>
        <v>39</v>
      </c>
      <c r="AH399" s="1048">
        <f>AVERAGE('Комунальні по МПД'!AH439,'Комунальні по МПД'!AH444)</f>
        <v>16</v>
      </c>
      <c r="AI399" s="337">
        <f>AVERAGE('Комунальні по МПД'!AI439,'Комунальні по МПД'!AI444)</f>
        <v>100.38</v>
      </c>
      <c r="AJ399" s="390">
        <f>SUM(AK399:AM399)</f>
        <v>44</v>
      </c>
      <c r="AK399" s="327">
        <v>23</v>
      </c>
      <c r="AL399" s="328">
        <v>21</v>
      </c>
      <c r="AM399" s="329"/>
      <c r="AN399" s="330" t="s">
        <v>97</v>
      </c>
      <c r="AO399" s="328" t="s">
        <v>97</v>
      </c>
      <c r="AP399" s="329" t="s">
        <v>97</v>
      </c>
      <c r="AQ399" s="330" t="s">
        <v>97</v>
      </c>
      <c r="AR399" s="328" t="s">
        <v>97</v>
      </c>
      <c r="AS399" s="328" t="s">
        <v>97</v>
      </c>
      <c r="AT399" s="328" t="s">
        <v>97</v>
      </c>
      <c r="AU399" s="329" t="s">
        <v>97</v>
      </c>
      <c r="AV399" s="391">
        <f t="shared" si="169"/>
        <v>1</v>
      </c>
      <c r="AW399" s="404"/>
      <c r="AX399" s="404"/>
      <c r="AY399" s="404"/>
      <c r="AZ399" s="404"/>
      <c r="BA399" s="404"/>
      <c r="BB399" s="404"/>
      <c r="BC399" s="404">
        <v>1</v>
      </c>
      <c r="BD399" s="404"/>
      <c r="BE399" s="405"/>
    </row>
    <row r="400" spans="1:57" ht="31.5" x14ac:dyDescent="0.25">
      <c r="A400" s="1343"/>
      <c r="B400" s="1567"/>
      <c r="C400" s="1609"/>
      <c r="D400" s="710" t="s">
        <v>15</v>
      </c>
      <c r="E400" s="1301"/>
      <c r="F400" s="1304"/>
      <c r="G400" s="850">
        <f t="shared" si="153"/>
        <v>515</v>
      </c>
      <c r="H400" s="402">
        <f t="shared" si="170"/>
        <v>25</v>
      </c>
      <c r="I400" s="319">
        <f>SUM('Комунальні по МПД'!I440,'Комунальні по МПД'!I445)</f>
        <v>25</v>
      </c>
      <c r="J400" s="319">
        <f>SUM('Комунальні по МПД'!J440,'Комунальні по МПД'!J445)</f>
        <v>0</v>
      </c>
      <c r="K400" s="319">
        <f>SUM('Комунальні по МПД'!K440,'Комунальні по МПД'!K445)</f>
        <v>0</v>
      </c>
      <c r="L400" s="338">
        <f>SUM('Комунальні по МПД'!L440,'Комунальні по МПД'!L445)</f>
        <v>0</v>
      </c>
      <c r="M400" s="750">
        <f t="shared" si="168"/>
        <v>494</v>
      </c>
      <c r="N400" s="1030">
        <f>SUM('Комунальні по МПД'!N440,'Комунальні по МПД'!N445)</f>
        <v>0</v>
      </c>
      <c r="O400" s="1030">
        <f>SUM('Комунальні по МПД'!O440,'Комунальні по МПД'!O445)</f>
        <v>0</v>
      </c>
      <c r="P400" s="1030">
        <f>SUM('Комунальні по МПД'!P440,'Комунальні по МПД'!P445)</f>
        <v>13</v>
      </c>
      <c r="Q400" s="1030">
        <f>SUM('Комунальні по МПД'!Q440,'Комунальні по МПД'!Q445)</f>
        <v>0</v>
      </c>
      <c r="R400" s="1034">
        <f>SUM('Комунальні по МПД'!R440,'Комунальні по МПД'!R445)</f>
        <v>481</v>
      </c>
      <c r="S400" s="1025">
        <f>SUM('Комунальні по МПД'!S440,'Комунальні по МПД'!S445)</f>
        <v>41</v>
      </c>
      <c r="T400" s="1025">
        <f>SUM('Комунальні по МПД'!T440,'Комунальні по МПД'!T445)</f>
        <v>0</v>
      </c>
      <c r="U400" s="1025">
        <f>SUM('Комунальні по МПД'!U440,'Комунальні по МПД'!U445)</f>
        <v>0</v>
      </c>
      <c r="V400" s="1025">
        <f>SUM('Комунальні по МПД'!V440,'Комунальні по МПД'!V445)</f>
        <v>433</v>
      </c>
      <c r="W400" s="1025">
        <f>SUM('Комунальні по МПД'!W440,'Комунальні по МПД'!W445)</f>
        <v>7</v>
      </c>
      <c r="X400" s="1025">
        <f>SUM('Комунальні по МПД'!X440,'Комунальні по МПД'!X445)</f>
        <v>13</v>
      </c>
      <c r="Y400" s="1047">
        <f>SUM('Комунальні по МПД'!Y440,'Комунальні по МПД'!Y445)</f>
        <v>421</v>
      </c>
      <c r="Z400" s="1026">
        <f>SUM('Комунальні по МПД'!Z440,'Комунальні по МПД'!Z445)</f>
        <v>73</v>
      </c>
      <c r="AA400" s="1027">
        <f>SUM('Комунальні по МПД'!AA440,'Комунальні по МПД'!AA445)</f>
        <v>0</v>
      </c>
      <c r="AB400" s="1028">
        <f>SUM('Комунальні по МПД'!AB440,'Комунальні по МПД'!AB445)</f>
        <v>61</v>
      </c>
      <c r="AC400" s="1028">
        <f>SUM('Комунальні по МПД'!AC440,'Комунальні по МПД'!AC445)</f>
        <v>53</v>
      </c>
      <c r="AD400" s="1028">
        <f>SUM('Комунальні по МПД'!AD440,'Комунальні по МПД'!AD445)</f>
        <v>23</v>
      </c>
      <c r="AE400" s="1028">
        <f>SUM('Комунальні по МПД'!AE440,'Комунальні по МПД'!AE445)</f>
        <v>146</v>
      </c>
      <c r="AF400" s="1029">
        <f>SUM('Комунальні по МПД'!AF440,'Комунальні по МПД'!AF445)</f>
        <v>50</v>
      </c>
      <c r="AG400" s="1019">
        <f>AVERAGE('Комунальні по МПД'!AG440,'Комунальні по МПД'!AG445)</f>
        <v>39.950000000000003</v>
      </c>
      <c r="AH400" s="1048">
        <f>AVERAGE('Комунальні по МПД'!AH440,'Комунальні по МПД'!AH445)</f>
        <v>17.75</v>
      </c>
      <c r="AI400" s="337">
        <f>AVERAGE('Комунальні по МПД'!AI440,'Комунальні по МПД'!AI445)</f>
        <v>93.55</v>
      </c>
      <c r="AJ400" s="390">
        <f>SUM(AQ400:AU400)</f>
        <v>494</v>
      </c>
      <c r="AK400" s="327" t="s">
        <v>98</v>
      </c>
      <c r="AL400" s="328" t="s">
        <v>98</v>
      </c>
      <c r="AM400" s="329" t="s">
        <v>98</v>
      </c>
      <c r="AN400" s="330" t="s">
        <v>97</v>
      </c>
      <c r="AO400" s="328" t="s">
        <v>97</v>
      </c>
      <c r="AP400" s="329" t="s">
        <v>97</v>
      </c>
      <c r="AQ400" s="330">
        <v>32</v>
      </c>
      <c r="AR400" s="328">
        <v>150</v>
      </c>
      <c r="AS400" s="328">
        <v>292</v>
      </c>
      <c r="AT400" s="328">
        <v>18</v>
      </c>
      <c r="AU400" s="329">
        <v>2</v>
      </c>
      <c r="AV400" s="391">
        <f t="shared" si="169"/>
        <v>21</v>
      </c>
      <c r="AW400" s="404"/>
      <c r="AX400" s="404">
        <v>1</v>
      </c>
      <c r="AY400" s="404">
        <v>2</v>
      </c>
      <c r="AZ400" s="404"/>
      <c r="BA400" s="404">
        <v>9</v>
      </c>
      <c r="BB400" s="404"/>
      <c r="BC400" s="404">
        <v>2</v>
      </c>
      <c r="BD400" s="404">
        <v>6</v>
      </c>
      <c r="BE400" s="405">
        <v>1</v>
      </c>
    </row>
    <row r="401" spans="1:57" ht="32.25" thickBot="1" x14ac:dyDescent="0.3">
      <c r="A401" s="1343"/>
      <c r="B401" s="1577"/>
      <c r="C401" s="1610"/>
      <c r="D401" s="1657" t="s">
        <v>491</v>
      </c>
      <c r="E401" s="1302"/>
      <c r="F401" s="1305"/>
      <c r="G401" s="851">
        <f t="shared" si="153"/>
        <v>0</v>
      </c>
      <c r="H401" s="407">
        <f t="shared" si="170"/>
        <v>0</v>
      </c>
      <c r="I401" s="344">
        <f>SUM('Комунальні по МПД'!I441,'Комунальні по МПД'!I446)</f>
        <v>0</v>
      </c>
      <c r="J401" s="344">
        <f>SUM('Комунальні по МПД'!J441,'Комунальні по МПД'!J446)</f>
        <v>0</v>
      </c>
      <c r="K401" s="344">
        <f>SUM('Комунальні по МПД'!K441,'Комунальні по МПД'!K446)</f>
        <v>0</v>
      </c>
      <c r="L401" s="360">
        <f>SUM('Комунальні по МПД'!L441,'Комунальні по МПД'!L446)</f>
        <v>0</v>
      </c>
      <c r="M401" s="210">
        <f t="shared" si="168"/>
        <v>0</v>
      </c>
      <c r="N401" s="1039">
        <f>SUM('Комунальні по МПД'!N441,'Комунальні по МПД'!N446)</f>
        <v>0</v>
      </c>
      <c r="O401" s="1039">
        <f>SUM('Комунальні по МПД'!O441,'Комунальні по МПД'!O446)</f>
        <v>0</v>
      </c>
      <c r="P401" s="1039">
        <f>SUM('Комунальні по МПД'!P441,'Комунальні по МПД'!P446)</f>
        <v>0</v>
      </c>
      <c r="Q401" s="1039">
        <f>SUM('Комунальні по МПД'!Q441,'Комунальні по МПД'!Q446)</f>
        <v>0</v>
      </c>
      <c r="R401" s="1040">
        <f>SUM('Комунальні по МПД'!R441,'Комунальні по МПД'!R446)</f>
        <v>0</v>
      </c>
      <c r="S401" s="1041">
        <f>SUM('Комунальні по МПД'!S441,'Комунальні по МПД'!S446)</f>
        <v>0</v>
      </c>
      <c r="T401" s="1041">
        <f>SUM('Комунальні по МПД'!T441,'Комунальні по МПД'!T446)</f>
        <v>0</v>
      </c>
      <c r="U401" s="1041">
        <f>SUM('Комунальні по МПД'!U441,'Комунальні по МПД'!U446)</f>
        <v>0</v>
      </c>
      <c r="V401" s="1030">
        <f>SUM('Комунальні по МПД'!V441,'Комунальні по МПД'!V446)</f>
        <v>0</v>
      </c>
      <c r="W401" s="1030">
        <f>SUM('Комунальні по МПД'!W441,'Комунальні по МПД'!W446)</f>
        <v>0</v>
      </c>
      <c r="X401" s="1034">
        <f>SUM('Комунальні по МПД'!X441,'Комунальні по МПД'!X446)</f>
        <v>0</v>
      </c>
      <c r="Y401" s="1032">
        <f>SUM('Комунальні по МПД'!Y441,'Комунальні по МПД'!Y446)</f>
        <v>0</v>
      </c>
      <c r="Z401" s="1034">
        <f>SUM('Комунальні по МПД'!Z441,'Комунальні по МПД'!Z446)</f>
        <v>0</v>
      </c>
      <c r="AA401" s="1019">
        <f>SUM('Комунальні по МПД'!AA441,'Комунальні по МПД'!AA446)</f>
        <v>0</v>
      </c>
      <c r="AB401" s="837">
        <f>SUM('Комунальні по МПД'!AB441,'Комунальні по МПД'!AB446)</f>
        <v>0</v>
      </c>
      <c r="AC401" s="837">
        <f>SUM('Комунальні по МПД'!AC441,'Комунальні по МПД'!AC446)</f>
        <v>0</v>
      </c>
      <c r="AD401" s="837">
        <f>SUM('Комунальні по МПД'!AD441,'Комунальні по МПД'!AD446)</f>
        <v>0</v>
      </c>
      <c r="AE401" s="837">
        <f>SUM('Комунальні по МПД'!AE441,'Комунальні по МПД'!AE446)</f>
        <v>0</v>
      </c>
      <c r="AF401" s="838">
        <f>SUM('Комунальні по МПД'!AF441,'Комунальні по МПД'!AF446)</f>
        <v>0</v>
      </c>
      <c r="AG401" s="1049"/>
      <c r="AH401" s="1050"/>
      <c r="AI401" s="831"/>
      <c r="AJ401" s="170">
        <f>SUM(AQ401:AU401)</f>
        <v>0</v>
      </c>
      <c r="AK401" s="345" t="s">
        <v>97</v>
      </c>
      <c r="AL401" s="97" t="s">
        <v>97</v>
      </c>
      <c r="AM401" s="98" t="s">
        <v>97</v>
      </c>
      <c r="AN401" s="99" t="s">
        <v>97</v>
      </c>
      <c r="AO401" s="97" t="s">
        <v>98</v>
      </c>
      <c r="AP401" s="98" t="s">
        <v>98</v>
      </c>
      <c r="AQ401" s="100"/>
      <c r="AR401" s="92"/>
      <c r="AS401" s="92"/>
      <c r="AT401" s="92"/>
      <c r="AU401" s="93"/>
      <c r="AV401" s="165">
        <f t="shared" si="169"/>
        <v>0</v>
      </c>
      <c r="AW401" s="404"/>
      <c r="AX401" s="404"/>
      <c r="AY401" s="404"/>
      <c r="AZ401" s="404"/>
      <c r="BA401" s="404"/>
      <c r="BB401" s="404"/>
      <c r="BC401" s="404"/>
      <c r="BD401" s="404"/>
      <c r="BE401" s="405"/>
    </row>
    <row r="402" spans="1:57" ht="31.9" customHeight="1" thickBot="1" x14ac:dyDescent="0.3">
      <c r="A402" s="1343"/>
      <c r="B402" s="1565" t="s">
        <v>794</v>
      </c>
      <c r="C402" s="1608" t="s">
        <v>385</v>
      </c>
      <c r="D402" s="709" t="s">
        <v>485</v>
      </c>
      <c r="E402" s="1300">
        <v>90</v>
      </c>
      <c r="F402" s="1303">
        <f>E402-SUM(M402:M406)</f>
        <v>-6</v>
      </c>
      <c r="G402" s="852">
        <f t="shared" si="153"/>
        <v>0</v>
      </c>
      <c r="H402" s="147">
        <f t="shared" si="170"/>
        <v>0</v>
      </c>
      <c r="I402" s="72">
        <f>SUM('Комунальні по МПД'!I447,'Комунальні по МПД'!I452)</f>
        <v>0</v>
      </c>
      <c r="J402" s="72">
        <f>SUM('Комунальні по МПД'!J447,'Комунальні по МПД'!J452)</f>
        <v>0</v>
      </c>
      <c r="K402" s="72">
        <f>SUM('Комунальні по МПД'!K447,'Комунальні по МПД'!K452)</f>
        <v>0</v>
      </c>
      <c r="L402" s="73">
        <f>SUM('Комунальні по МПД'!L447,'Комунальні по МПД'!L452)</f>
        <v>0</v>
      </c>
      <c r="M402" s="148">
        <f t="shared" ref="M402:M431" si="171">IF(AND(SUM(N402:R402)=SUM(Y402:Z402),SUM(S402:X402)=SUM(Y402:Z402)),SUM(N402:R402),"ПЕРЕВІРТЕ ПРАВИЛЬНІСТЬ ДАНИХ")</f>
        <v>0</v>
      </c>
      <c r="N402" s="1020">
        <f>SUM('Комунальні по МПД'!N447,'Комунальні по МПД'!N452)</f>
        <v>0</v>
      </c>
      <c r="O402" s="1020">
        <f>SUM('Комунальні по МПД'!O447,'Комунальні по МПД'!O452)</f>
        <v>0</v>
      </c>
      <c r="P402" s="1020">
        <f>SUM('Комунальні по МПД'!P447,'Комунальні по МПД'!P452)</f>
        <v>0</v>
      </c>
      <c r="Q402" s="1020">
        <f>SUM('Комунальні по МПД'!Q447,'Комунальні по МПД'!Q452)</f>
        <v>0</v>
      </c>
      <c r="R402" s="1024">
        <f>SUM('Комунальні по МПД'!R447,'Комунальні по МПД'!R452)</f>
        <v>0</v>
      </c>
      <c r="S402" s="1051">
        <f>SUM('Комунальні по МПД'!S447,'Комунальні по МПД'!S452)</f>
        <v>0</v>
      </c>
      <c r="T402" s="1051">
        <f>SUM('Комунальні по МПД'!T447,'Комунальні по МПД'!T452)</f>
        <v>0</v>
      </c>
      <c r="U402" s="1051">
        <f>SUM('Комунальні по МПД'!U447,'Комунальні по МПД'!U452)</f>
        <v>0</v>
      </c>
      <c r="V402" s="1020">
        <f>SUM('Комунальні по МПД'!V447,'Комунальні по МПД'!V452)</f>
        <v>0</v>
      </c>
      <c r="W402" s="1020">
        <f>SUM('Комунальні по МПД'!W447,'Комунальні по МПД'!W452)</f>
        <v>0</v>
      </c>
      <c r="X402" s="1024">
        <f>SUM('Комунальні по МПД'!X447,'Комунальні по МПД'!X452)</f>
        <v>0</v>
      </c>
      <c r="Y402" s="1022">
        <f>SUM('Комунальні по МПД'!Y447,'Комунальні по МПД'!Y452)</f>
        <v>0</v>
      </c>
      <c r="Z402" s="1024">
        <f>SUM('Комунальні по МПД'!Z447,'Комунальні по МПД'!Z452)</f>
        <v>0</v>
      </c>
      <c r="AA402" s="1045">
        <f>SUM('Комунальні по МПД'!AA447,'Комунальні по МПД'!AA452)</f>
        <v>0</v>
      </c>
      <c r="AB402" s="835">
        <f>SUM('Комунальні по МПД'!AB447,'Комунальні по МПД'!AB452)</f>
        <v>0</v>
      </c>
      <c r="AC402" s="835">
        <f>SUM('Комунальні по МПД'!AC447,'Комунальні по МПД'!AC452)</f>
        <v>0</v>
      </c>
      <c r="AD402" s="835">
        <f>SUM('Комунальні по МПД'!AD447,'Комунальні по МПД'!AD452)</f>
        <v>0</v>
      </c>
      <c r="AE402" s="835">
        <f>SUM('Комунальні по МПД'!AE447,'Комунальні по МПД'!AE452)</f>
        <v>0</v>
      </c>
      <c r="AF402" s="836">
        <f>SUM('Комунальні по МПД'!AF447,'Комунальні по МПД'!AF452)</f>
        <v>0</v>
      </c>
      <c r="AG402" s="1045"/>
      <c r="AH402" s="1046"/>
      <c r="AI402" s="143"/>
      <c r="AJ402" s="151">
        <f>SUM(AN402:AP402)</f>
        <v>0</v>
      </c>
      <c r="AK402" s="76" t="s">
        <v>97</v>
      </c>
      <c r="AL402" s="77" t="s">
        <v>97</v>
      </c>
      <c r="AM402" s="78" t="s">
        <v>97</v>
      </c>
      <c r="AN402" s="74"/>
      <c r="AO402" s="72"/>
      <c r="AP402" s="73"/>
      <c r="AQ402" s="79" t="s">
        <v>97</v>
      </c>
      <c r="AR402" s="77" t="s">
        <v>97</v>
      </c>
      <c r="AS402" s="77" t="s">
        <v>97</v>
      </c>
      <c r="AT402" s="77" t="s">
        <v>97</v>
      </c>
      <c r="AU402" s="78" t="s">
        <v>97</v>
      </c>
      <c r="AV402" s="152">
        <f t="shared" si="169"/>
        <v>0</v>
      </c>
      <c r="AW402" s="120"/>
      <c r="AX402" s="120"/>
      <c r="AY402" s="120"/>
      <c r="AZ402" s="120"/>
      <c r="BA402" s="120"/>
      <c r="BB402" s="120"/>
      <c r="BC402" s="120"/>
      <c r="BD402" s="120"/>
      <c r="BE402" s="121"/>
    </row>
    <row r="403" spans="1:57" ht="48" thickBot="1" x14ac:dyDescent="0.3">
      <c r="A403" s="1343"/>
      <c r="B403" s="1567"/>
      <c r="C403" s="1609"/>
      <c r="D403" s="710" t="s">
        <v>490</v>
      </c>
      <c r="E403" s="1301"/>
      <c r="F403" s="1304"/>
      <c r="G403" s="850">
        <f t="shared" si="153"/>
        <v>0</v>
      </c>
      <c r="H403" s="402">
        <f t="shared" si="170"/>
        <v>0</v>
      </c>
      <c r="I403" s="319">
        <f>SUM('Комунальні по МПД'!I448,'Комунальні по МПД'!I453)</f>
        <v>0</v>
      </c>
      <c r="J403" s="319">
        <f>SUM('Комунальні по МПД'!J448,'Комунальні по МПД'!J453)</f>
        <v>0</v>
      </c>
      <c r="K403" s="319">
        <f>SUM('Комунальні по МПД'!K448,'Комунальні по МПД'!K453)</f>
        <v>0</v>
      </c>
      <c r="L403" s="320">
        <f>SUM('Комунальні по МПД'!L448,'Комунальні по МПД'!L453)</f>
        <v>0</v>
      </c>
      <c r="M403" s="363">
        <f t="shared" si="171"/>
        <v>0</v>
      </c>
      <c r="N403" s="1030">
        <f>SUM('Комунальні по МПД'!N448,'Комунальні по МПД'!N453)</f>
        <v>0</v>
      </c>
      <c r="O403" s="1030">
        <f>SUM('Комунальні по МПД'!O448,'Комунальні по МПД'!O453)</f>
        <v>0</v>
      </c>
      <c r="P403" s="1030">
        <f>SUM('Комунальні по МПД'!P448,'Комунальні по МПД'!P453)</f>
        <v>0</v>
      </c>
      <c r="Q403" s="1030">
        <f>SUM('Комунальні по МПД'!Q448,'Комунальні по МПД'!Q453)</f>
        <v>0</v>
      </c>
      <c r="R403" s="1034">
        <f>SUM('Комунальні по МПД'!R448,'Комунальні по МПД'!R453)</f>
        <v>0</v>
      </c>
      <c r="S403" s="1025">
        <f>SUM('Комунальні по МПД'!S448,'Комунальні по МПД'!S453)</f>
        <v>0</v>
      </c>
      <c r="T403" s="1025">
        <f>SUM('Комунальні по МПД'!T448,'Комунальні по МПД'!T453)</f>
        <v>0</v>
      </c>
      <c r="U403" s="1025">
        <f>SUM('Комунальні по МПД'!U448,'Комунальні по МПД'!U453)</f>
        <v>0</v>
      </c>
      <c r="V403" s="1044">
        <f>SUM('Комунальні по МПД'!V448,'Комунальні по МПД'!V453)</f>
        <v>0</v>
      </c>
      <c r="W403" s="1044">
        <f>SUM('Комунальні по МПД'!W448,'Комунальні по МПД'!W453)</f>
        <v>0</v>
      </c>
      <c r="X403" s="1026">
        <f>SUM('Комунальні по МПД'!X448,'Комунальні по МПД'!X453)</f>
        <v>0</v>
      </c>
      <c r="Y403" s="1047">
        <f>SUM('Комунальні по МПД'!Y448,'Комунальні по МПД'!Y453)</f>
        <v>0</v>
      </c>
      <c r="Z403" s="1026">
        <f>SUM('Комунальні по МПД'!Z448,'Комунальні по МПД'!Z453)</f>
        <v>0</v>
      </c>
      <c r="AA403" s="1027">
        <f>SUM('Комунальні по МПД'!AA448,'Комунальні по МПД'!AA453)</f>
        <v>0</v>
      </c>
      <c r="AB403" s="1028">
        <f>SUM('Комунальні по МПД'!AB448,'Комунальні по МПД'!AB453)</f>
        <v>0</v>
      </c>
      <c r="AC403" s="1028">
        <f>SUM('Комунальні по МПД'!AC448,'Комунальні по МПД'!AC453)</f>
        <v>0</v>
      </c>
      <c r="AD403" s="1028">
        <f>SUM('Комунальні по МПД'!AD448,'Комунальні по МПД'!AD453)</f>
        <v>0</v>
      </c>
      <c r="AE403" s="1028">
        <f>SUM('Комунальні по МПД'!AE448,'Комунальні по МПД'!AE453)</f>
        <v>0</v>
      </c>
      <c r="AF403" s="1029">
        <f>SUM('Комунальні по МПД'!AF448,'Комунальні по МПД'!AF453)</f>
        <v>0</v>
      </c>
      <c r="AG403" s="1019"/>
      <c r="AH403" s="1048"/>
      <c r="AI403" s="337"/>
      <c r="AJ403" s="390">
        <f>SUM(AN403:AP403)</f>
        <v>0</v>
      </c>
      <c r="AK403" s="327" t="s">
        <v>98</v>
      </c>
      <c r="AL403" s="328" t="s">
        <v>98</v>
      </c>
      <c r="AM403" s="329" t="s">
        <v>98</v>
      </c>
      <c r="AN403" s="330"/>
      <c r="AO403" s="328"/>
      <c r="AP403" s="329"/>
      <c r="AQ403" s="330" t="s">
        <v>97</v>
      </c>
      <c r="AR403" s="328" t="s">
        <v>97</v>
      </c>
      <c r="AS403" s="328" t="s">
        <v>97</v>
      </c>
      <c r="AT403" s="328" t="s">
        <v>97</v>
      </c>
      <c r="AU403" s="329" t="s">
        <v>97</v>
      </c>
      <c r="AV403" s="152">
        <f t="shared" si="169"/>
        <v>0</v>
      </c>
      <c r="AW403" s="167"/>
      <c r="AX403" s="167"/>
      <c r="AY403" s="167"/>
      <c r="AZ403" s="167"/>
      <c r="BA403" s="167"/>
      <c r="BB403" s="167"/>
      <c r="BC403" s="167"/>
      <c r="BD403" s="167"/>
      <c r="BE403" s="130"/>
    </row>
    <row r="404" spans="1:57" ht="32.25" thickBot="1" x14ac:dyDescent="0.3">
      <c r="A404" s="1343"/>
      <c r="B404" s="1567"/>
      <c r="C404" s="1609"/>
      <c r="D404" s="710" t="s">
        <v>486</v>
      </c>
      <c r="E404" s="1301"/>
      <c r="F404" s="1304"/>
      <c r="G404" s="850">
        <f t="shared" si="153"/>
        <v>0</v>
      </c>
      <c r="H404" s="402">
        <f t="shared" si="170"/>
        <v>0</v>
      </c>
      <c r="I404" s="319">
        <f>SUM('Комунальні по МПД'!I449,'Комунальні по МПД'!I454)</f>
        <v>0</v>
      </c>
      <c r="J404" s="319">
        <f>SUM('Комунальні по МПД'!J449,'Комунальні по МПД'!J454)</f>
        <v>0</v>
      </c>
      <c r="K404" s="319">
        <f>SUM('Комунальні по МПД'!K449,'Комунальні по МПД'!K454)</f>
        <v>0</v>
      </c>
      <c r="L404" s="320">
        <f>SUM('Комунальні по МПД'!L449,'Комунальні по МПД'!L454)</f>
        <v>0</v>
      </c>
      <c r="M404" s="363">
        <f t="shared" si="171"/>
        <v>0</v>
      </c>
      <c r="N404" s="1030">
        <f>SUM('Комунальні по МПД'!N449,'Комунальні по МПД'!N454)</f>
        <v>0</v>
      </c>
      <c r="O404" s="1030">
        <f>SUM('Комунальні по МПД'!O449,'Комунальні по МПД'!O454)</f>
        <v>0</v>
      </c>
      <c r="P404" s="1030">
        <f>SUM('Комунальні по МПД'!P449,'Комунальні по МПД'!P454)</f>
        <v>0</v>
      </c>
      <c r="Q404" s="1030">
        <f>SUM('Комунальні по МПД'!Q449,'Комунальні по МПД'!Q454)</f>
        <v>0</v>
      </c>
      <c r="R404" s="1034">
        <f>SUM('Комунальні по МПД'!R449,'Комунальні по МПД'!R454)</f>
        <v>0</v>
      </c>
      <c r="S404" s="1025">
        <f>SUM('Комунальні по МПД'!S449,'Комунальні по МПД'!S454)</f>
        <v>0</v>
      </c>
      <c r="T404" s="1025">
        <f>SUM('Комунальні по МПД'!T449,'Комунальні по МПД'!T454)</f>
        <v>0</v>
      </c>
      <c r="U404" s="1025">
        <f>SUM('Комунальні по МПД'!U449,'Комунальні по МПД'!U454)</f>
        <v>0</v>
      </c>
      <c r="V404" s="1044">
        <f>SUM('Комунальні по МПД'!V449,'Комунальні по МПД'!V454)</f>
        <v>0</v>
      </c>
      <c r="W404" s="1044">
        <f>SUM('Комунальні по МПД'!W449,'Комунальні по МПД'!W454)</f>
        <v>0</v>
      </c>
      <c r="X404" s="1026">
        <f>SUM('Комунальні по МПД'!X449,'Комунальні по МПД'!X454)</f>
        <v>0</v>
      </c>
      <c r="Y404" s="1047">
        <f>SUM('Комунальні по МПД'!Y449,'Комунальні по МПД'!Y454)</f>
        <v>0</v>
      </c>
      <c r="Z404" s="1026">
        <f>SUM('Комунальні по МПД'!Z449,'Комунальні по МПД'!Z454)</f>
        <v>0</v>
      </c>
      <c r="AA404" s="1027">
        <f>SUM('Комунальні по МПД'!AA449,'Комунальні по МПД'!AA454)</f>
        <v>0</v>
      </c>
      <c r="AB404" s="1028">
        <f>SUM('Комунальні по МПД'!AB449,'Комунальні по МПД'!AB454)</f>
        <v>0</v>
      </c>
      <c r="AC404" s="1028">
        <f>SUM('Комунальні по МПД'!AC449,'Комунальні по МПД'!AC454)</f>
        <v>0</v>
      </c>
      <c r="AD404" s="1028">
        <f>SUM('Комунальні по МПД'!AD449,'Комунальні по МПД'!AD454)</f>
        <v>0</v>
      </c>
      <c r="AE404" s="1028">
        <f>SUM('Комунальні по МПД'!AE449,'Комунальні по МПД'!AE454)</f>
        <v>0</v>
      </c>
      <c r="AF404" s="1029">
        <f>SUM('Комунальні по МПД'!AF449,'Комунальні по МПД'!AF454)</f>
        <v>0</v>
      </c>
      <c r="AG404" s="1019"/>
      <c r="AH404" s="1048"/>
      <c r="AI404" s="337"/>
      <c r="AJ404" s="390">
        <f>SUM(AK404:AM404)</f>
        <v>0</v>
      </c>
      <c r="AK404" s="327"/>
      <c r="AL404" s="328"/>
      <c r="AM404" s="329"/>
      <c r="AN404" s="330" t="s">
        <v>97</v>
      </c>
      <c r="AO404" s="328" t="s">
        <v>97</v>
      </c>
      <c r="AP404" s="329" t="s">
        <v>97</v>
      </c>
      <c r="AQ404" s="330" t="s">
        <v>97</v>
      </c>
      <c r="AR404" s="328" t="s">
        <v>97</v>
      </c>
      <c r="AS404" s="328" t="s">
        <v>97</v>
      </c>
      <c r="AT404" s="328" t="s">
        <v>97</v>
      </c>
      <c r="AU404" s="329" t="s">
        <v>97</v>
      </c>
      <c r="AV404" s="152">
        <f t="shared" si="169"/>
        <v>0</v>
      </c>
      <c r="AW404" s="167"/>
      <c r="AX404" s="167"/>
      <c r="AY404" s="167"/>
      <c r="AZ404" s="167"/>
      <c r="BA404" s="167"/>
      <c r="BB404" s="167"/>
      <c r="BC404" s="167"/>
      <c r="BD404" s="167"/>
      <c r="BE404" s="130"/>
    </row>
    <row r="405" spans="1:57" ht="32.25" thickBot="1" x14ac:dyDescent="0.3">
      <c r="A405" s="1343"/>
      <c r="B405" s="1567"/>
      <c r="C405" s="1609"/>
      <c r="D405" s="710" t="s">
        <v>15</v>
      </c>
      <c r="E405" s="1301"/>
      <c r="F405" s="1304"/>
      <c r="G405" s="850">
        <f t="shared" si="153"/>
        <v>99</v>
      </c>
      <c r="H405" s="402">
        <f t="shared" si="170"/>
        <v>4</v>
      </c>
      <c r="I405" s="319">
        <f>SUM('Комунальні по МПД'!I450,'Комунальні по МПД'!I455)</f>
        <v>1</v>
      </c>
      <c r="J405" s="319">
        <f>SUM('Комунальні по МПД'!J450,'Комунальні по МПД'!J455)</f>
        <v>0</v>
      </c>
      <c r="K405" s="319">
        <f>SUM('Комунальні по МПД'!K450,'Комунальні по МПД'!K455)</f>
        <v>3</v>
      </c>
      <c r="L405" s="320">
        <f>SUM('Комунальні по МПД'!L450,'Комунальні по МПД'!L455)</f>
        <v>0</v>
      </c>
      <c r="M405" s="363">
        <f t="shared" si="171"/>
        <v>96</v>
      </c>
      <c r="N405" s="1030">
        <f>SUM('Комунальні по МПД'!N450,'Комунальні по МПД'!N455)</f>
        <v>0</v>
      </c>
      <c r="O405" s="1030">
        <f>SUM('Комунальні по МПД'!O450,'Комунальні по МПД'!O455)</f>
        <v>0</v>
      </c>
      <c r="P405" s="1030">
        <f>SUM('Комунальні по МПД'!P450,'Комунальні по МПД'!P455)</f>
        <v>0</v>
      </c>
      <c r="Q405" s="1030">
        <f>SUM('Комунальні по МПД'!Q450,'Комунальні по МПД'!Q455)</f>
        <v>0</v>
      </c>
      <c r="R405" s="1034">
        <f>SUM('Комунальні по МПД'!R450,'Комунальні по МПД'!R455)</f>
        <v>96</v>
      </c>
      <c r="S405" s="1032">
        <f>SUM('Комунальні по МПД'!S450,'Комунальні по МПД'!S455)</f>
        <v>8</v>
      </c>
      <c r="T405" s="1030">
        <f>SUM('Комунальні по МПД'!T450,'Комунальні по МПД'!T455)</f>
        <v>0</v>
      </c>
      <c r="U405" s="1030">
        <f>SUM('Комунальні по МПД'!U450,'Комунальні по МПД'!U455)</f>
        <v>0</v>
      </c>
      <c r="V405" s="1030">
        <f>SUM('Комунальні по МПД'!V450,'Комунальні по МПД'!V455)</f>
        <v>85</v>
      </c>
      <c r="W405" s="1030">
        <f>SUM('Комунальні по МПД'!W450,'Комунальні по МПД'!W455)</f>
        <v>3</v>
      </c>
      <c r="X405" s="1034">
        <f>SUM('Комунальні по МПД'!X450,'Комунальні по МПД'!X455)</f>
        <v>0</v>
      </c>
      <c r="Y405" s="1025">
        <f>SUM('Комунальні по МПД'!Y450,'Комунальні по МПД'!Y455)</f>
        <v>82</v>
      </c>
      <c r="Z405" s="1026">
        <f>SUM('Комунальні по МПД'!Z450,'Комунальні по МПД'!Z455)</f>
        <v>14</v>
      </c>
      <c r="AA405" s="1027">
        <f>SUM('Комунальні по МПД'!AA450,'Комунальні по МПД'!AA455)</f>
        <v>0</v>
      </c>
      <c r="AB405" s="1028">
        <f>SUM('Комунальні по МПД'!AB450,'Комунальні по МПД'!AB455)</f>
        <v>80</v>
      </c>
      <c r="AC405" s="1028">
        <f>SUM('Комунальні по МПД'!AC450,'Комунальні по МПД'!AC455)</f>
        <v>80</v>
      </c>
      <c r="AD405" s="1028">
        <f>SUM('Комунальні по МПД'!AD450,'Комунальні по МПД'!AD455)</f>
        <v>25</v>
      </c>
      <c r="AE405" s="1028">
        <f>SUM('Комунальні по МПД'!AE450,'Комунальні по МПД'!AE455)</f>
        <v>58</v>
      </c>
      <c r="AF405" s="1029">
        <f>SUM('Комунальні по МПД'!AF450,'Комунальні по МПД'!AF455)</f>
        <v>54</v>
      </c>
      <c r="AG405" s="1019">
        <f>AVERAGE('Комунальні по МПД'!AG450,'Комунальні по МПД'!AG455)</f>
        <v>42.5</v>
      </c>
      <c r="AH405" s="838">
        <f>AVERAGE('Комунальні по МПД'!AH450,'Комунальні по МПД'!AH455)</f>
        <v>18</v>
      </c>
      <c r="AI405" s="325">
        <f>AVERAGE('Комунальні по МПД'!AI450,'Комунальні по МПД'!AI455)</f>
        <v>110</v>
      </c>
      <c r="AJ405" s="390">
        <f>SUM(AQ405:AU405)</f>
        <v>96</v>
      </c>
      <c r="AK405" s="327" t="s">
        <v>98</v>
      </c>
      <c r="AL405" s="328" t="s">
        <v>98</v>
      </c>
      <c r="AM405" s="329" t="s">
        <v>98</v>
      </c>
      <c r="AN405" s="330" t="s">
        <v>97</v>
      </c>
      <c r="AO405" s="328" t="s">
        <v>97</v>
      </c>
      <c r="AP405" s="329" t="s">
        <v>97</v>
      </c>
      <c r="AQ405" s="330">
        <f>SUM('Комунальні по МПД'!AQ450,'Комунальні по МПД'!AQ455)</f>
        <v>6</v>
      </c>
      <c r="AR405" s="328">
        <f>SUM('Комунальні по МПД'!AR450,'Комунальні по МПД'!AR455)</f>
        <v>18</v>
      </c>
      <c r="AS405" s="328">
        <f>SUM('Комунальні по МПД'!AS450,'Комунальні по МПД'!AS455)</f>
        <v>33</v>
      </c>
      <c r="AT405" s="328">
        <f>SUM('Комунальні по МПД'!AT450,'Комунальні по МПД'!AT455)</f>
        <v>38</v>
      </c>
      <c r="AU405" s="331">
        <f>SUM('Комунальні по МПД'!AU450,'Комунальні по МПД'!AU455)</f>
        <v>1</v>
      </c>
      <c r="AV405" s="152">
        <f t="shared" si="169"/>
        <v>3</v>
      </c>
      <c r="AW405" s="167"/>
      <c r="AX405" s="167"/>
      <c r="AY405" s="167"/>
      <c r="AZ405" s="167"/>
      <c r="BA405" s="167"/>
      <c r="BB405" s="167"/>
      <c r="BC405" s="167"/>
      <c r="BD405" s="167">
        <v>3</v>
      </c>
      <c r="BE405" s="130"/>
    </row>
    <row r="406" spans="1:57" ht="32.25" thickBot="1" x14ac:dyDescent="0.3">
      <c r="A406" s="1343"/>
      <c r="B406" s="1588"/>
      <c r="C406" s="1620"/>
      <c r="D406" s="711" t="s">
        <v>491</v>
      </c>
      <c r="E406" s="1302"/>
      <c r="F406" s="1305"/>
      <c r="G406" s="851">
        <f t="shared" si="153"/>
        <v>0</v>
      </c>
      <c r="H406" s="160">
        <f t="shared" si="170"/>
        <v>0</v>
      </c>
      <c r="I406" s="92">
        <f>SUM('Комунальні по МПД'!I451,'Комунальні по МПД'!I456)</f>
        <v>0</v>
      </c>
      <c r="J406" s="92">
        <f>SUM('Комунальні по МПД'!J451,'Комунальні по МПД'!J456)</f>
        <v>0</v>
      </c>
      <c r="K406" s="92">
        <f>SUM('Комунальні по МПД'!K451,'Комунальні по МПД'!K456)</f>
        <v>0</v>
      </c>
      <c r="L406" s="93">
        <f>SUM('Комунальні по МПД'!L451,'Комунальні по МПД'!L456)</f>
        <v>0</v>
      </c>
      <c r="M406" s="364">
        <f t="shared" si="171"/>
        <v>0</v>
      </c>
      <c r="N406" s="1039">
        <f>SUM('Комунальні по МПД'!N451,'Комунальні по МПД'!N456)</f>
        <v>0</v>
      </c>
      <c r="O406" s="1039">
        <f>SUM('Комунальні по МПД'!O451,'Комунальні по МПД'!O456)</f>
        <v>0</v>
      </c>
      <c r="P406" s="1039">
        <f>SUM('Комунальні по МПД'!P451,'Комунальні по МПД'!P456)</f>
        <v>0</v>
      </c>
      <c r="Q406" s="1039">
        <f>SUM('Комунальні по МПД'!Q451,'Комунальні по МПД'!Q456)</f>
        <v>0</v>
      </c>
      <c r="R406" s="1040">
        <f>SUM('Комунальні по МПД'!R451,'Комунальні по МПД'!R456)</f>
        <v>0</v>
      </c>
      <c r="S406" s="1052">
        <f>SUM('Комунальні по МПД'!S451,'Комунальні по МПД'!S456)</f>
        <v>0</v>
      </c>
      <c r="T406" s="1052">
        <f>SUM('Комунальні по МПД'!T451,'Комунальні по МПД'!T456)</f>
        <v>0</v>
      </c>
      <c r="U406" s="1052">
        <f>SUM('Комунальні по МПД'!U451,'Комунальні по МПД'!U456)</f>
        <v>0</v>
      </c>
      <c r="V406" s="1039">
        <f>SUM('Комунальні по МПД'!V451,'Комунальні по МПД'!V456)</f>
        <v>0</v>
      </c>
      <c r="W406" s="1039">
        <f>SUM('Комунальні по МПД'!W451,'Комунальні по МПД'!W456)</f>
        <v>0</v>
      </c>
      <c r="X406" s="1040">
        <f>SUM('Комунальні по МПД'!X451,'Комунальні по МПД'!X456)</f>
        <v>0</v>
      </c>
      <c r="Y406" s="1038">
        <f>SUM('Комунальні по МПД'!Y451,'Комунальні по МПД'!Y456)</f>
        <v>0</v>
      </c>
      <c r="Z406" s="1040">
        <f>SUM('Комунальні по МПД'!Z451,'Комунальні по МПД'!Z456)</f>
        <v>0</v>
      </c>
      <c r="AA406" s="1049">
        <f>SUM('Комунальні по МПД'!AA451,'Комунальні по МПД'!AA456)</f>
        <v>0</v>
      </c>
      <c r="AB406" s="839">
        <f>SUM('Комунальні по МПД'!AB451,'Комунальні по МПД'!AB456)</f>
        <v>0</v>
      </c>
      <c r="AC406" s="839">
        <f>SUM('Комунальні по МПД'!AC451,'Комунальні по МПД'!AC456)</f>
        <v>0</v>
      </c>
      <c r="AD406" s="839">
        <f>SUM('Комунальні по МПД'!AD451,'Комунальні по МПД'!AD456)</f>
        <v>0</v>
      </c>
      <c r="AE406" s="839">
        <f>SUM('Комунальні по МПД'!AE451,'Комунальні по МПД'!AE456)</f>
        <v>0</v>
      </c>
      <c r="AF406" s="840">
        <f>SUM('Комунальні по МПД'!AF451,'Комунальні по МПД'!AF456)</f>
        <v>0</v>
      </c>
      <c r="AG406" s="1049"/>
      <c r="AH406" s="1050"/>
      <c r="AI406" s="832"/>
      <c r="AJ406" s="170">
        <f>SUM(AQ406:AU406)</f>
        <v>0</v>
      </c>
      <c r="AK406" s="345" t="s">
        <v>97</v>
      </c>
      <c r="AL406" s="97" t="s">
        <v>97</v>
      </c>
      <c r="AM406" s="98" t="s">
        <v>97</v>
      </c>
      <c r="AN406" s="99" t="s">
        <v>97</v>
      </c>
      <c r="AO406" s="97" t="s">
        <v>98</v>
      </c>
      <c r="AP406" s="98" t="s">
        <v>98</v>
      </c>
      <c r="AQ406" s="100"/>
      <c r="AR406" s="92"/>
      <c r="AS406" s="92"/>
      <c r="AT406" s="92"/>
      <c r="AU406" s="93"/>
      <c r="AV406" s="171">
        <f t="shared" si="169"/>
        <v>0</v>
      </c>
      <c r="AW406" s="128"/>
      <c r="AX406" s="128"/>
      <c r="AY406" s="128"/>
      <c r="AZ406" s="128"/>
      <c r="BA406" s="128"/>
      <c r="BB406" s="128"/>
      <c r="BC406" s="128"/>
      <c r="BD406" s="128"/>
      <c r="BE406" s="129"/>
    </row>
    <row r="407" spans="1:57" ht="31.9" customHeight="1" thickBot="1" x14ac:dyDescent="0.3">
      <c r="A407" s="1343"/>
      <c r="B407" s="1565" t="s">
        <v>795</v>
      </c>
      <c r="C407" s="1608" t="s">
        <v>538</v>
      </c>
      <c r="D407" s="709" t="s">
        <v>485</v>
      </c>
      <c r="E407" s="1300">
        <v>20</v>
      </c>
      <c r="F407" s="1303">
        <f>E407-SUM(M407:M411)</f>
        <v>-16</v>
      </c>
      <c r="G407" s="852">
        <f t="shared" si="153"/>
        <v>0</v>
      </c>
      <c r="H407" s="147">
        <f t="shared" ref="H407:H451" si="172">SUM(I407:L407)</f>
        <v>0</v>
      </c>
      <c r="I407" s="72">
        <f>SUM('Комунальні по МПД'!I457,'Комунальні по МПД'!I462)</f>
        <v>0</v>
      </c>
      <c r="J407" s="72">
        <f>SUM('Комунальні по МПД'!J457,'Комунальні по МПД'!J462)</f>
        <v>0</v>
      </c>
      <c r="K407" s="72">
        <f>SUM('Комунальні по МПД'!K457,'Комунальні по МПД'!K462)</f>
        <v>0</v>
      </c>
      <c r="L407" s="75">
        <f>SUM('Комунальні по МПД'!L457,'Комунальні по МПД'!L462)</f>
        <v>0</v>
      </c>
      <c r="M407" s="199">
        <f t="shared" si="171"/>
        <v>0</v>
      </c>
      <c r="N407" s="1020">
        <f>SUM('Комунальні по МПД'!N457,'Комунальні по МПД'!N462)</f>
        <v>0</v>
      </c>
      <c r="O407" s="1020">
        <f>SUM('Комунальні по МПД'!O457,'Комунальні по МПД'!O462)</f>
        <v>0</v>
      </c>
      <c r="P407" s="1020">
        <f>SUM('Комунальні по МПД'!P457,'Комунальні по МПД'!P462)</f>
        <v>0</v>
      </c>
      <c r="Q407" s="1020">
        <f>SUM('Комунальні по МПД'!Q457,'Комунальні по МПД'!Q462)</f>
        <v>0</v>
      </c>
      <c r="R407" s="1024">
        <f>SUM('Комунальні по МПД'!R457,'Комунальні по МПД'!R462)</f>
        <v>0</v>
      </c>
      <c r="S407" s="1022">
        <f>SUM('Комунальні по МПД'!S457,'Комунальні по МПД'!S462)</f>
        <v>0</v>
      </c>
      <c r="T407" s="1020">
        <f>SUM('Комунальні по МПД'!T457,'Комунальні по МПД'!T462)</f>
        <v>0</v>
      </c>
      <c r="U407" s="1020">
        <f>SUM('Комунальні по МПД'!U457,'Комунальні по МПД'!U462)</f>
        <v>0</v>
      </c>
      <c r="V407" s="1020">
        <f>SUM('Комунальні по МПД'!V457,'Комунальні по МПД'!V462)</f>
        <v>0</v>
      </c>
      <c r="W407" s="1020">
        <f>SUM('Комунальні по МПД'!W457,'Комунальні по МПД'!W462)</f>
        <v>0</v>
      </c>
      <c r="X407" s="1024">
        <f>SUM('Комунальні по МПД'!X457,'Комунальні по МПД'!X462)</f>
        <v>0</v>
      </c>
      <c r="Y407" s="1022">
        <f>SUM('Комунальні по МПД'!Y457,'Комунальні по МПД'!Y462)</f>
        <v>0</v>
      </c>
      <c r="Z407" s="1024">
        <f>SUM('Комунальні по МПД'!Z457,'Комунальні по МПД'!Z462)</f>
        <v>0</v>
      </c>
      <c r="AA407" s="1022">
        <f>SUM('Комунальні по МПД'!AA457,'Комунальні по МПД'!AA462)</f>
        <v>0</v>
      </c>
      <c r="AB407" s="1020">
        <f>SUM('Комунальні по МПД'!AB457,'Комунальні по МПД'!AB462)</f>
        <v>0</v>
      </c>
      <c r="AC407" s="1020">
        <f>SUM('Комунальні по МПД'!AC457,'Комунальні по МПД'!AC462)</f>
        <v>0</v>
      </c>
      <c r="AD407" s="1020">
        <f>SUM('Комунальні по МПД'!AD457,'Комунальні по МПД'!AD462)</f>
        <v>0</v>
      </c>
      <c r="AE407" s="1020">
        <f>SUM('Комунальні по МПД'!AE457,'Комунальні по МПД'!AE462)</f>
        <v>0</v>
      </c>
      <c r="AF407" s="1024">
        <f>SUM('Комунальні по МПД'!AF457,'Комунальні по МПД'!AF462)</f>
        <v>0</v>
      </c>
      <c r="AG407" s="1045"/>
      <c r="AH407" s="1046"/>
      <c r="AI407" s="143"/>
      <c r="AJ407" s="151">
        <f>SUM(AN407:AP407)</f>
        <v>0</v>
      </c>
      <c r="AK407" s="76" t="s">
        <v>97</v>
      </c>
      <c r="AL407" s="77" t="s">
        <v>97</v>
      </c>
      <c r="AM407" s="78" t="s">
        <v>97</v>
      </c>
      <c r="AN407" s="74"/>
      <c r="AO407" s="72"/>
      <c r="AP407" s="73"/>
      <c r="AQ407" s="79" t="s">
        <v>97</v>
      </c>
      <c r="AR407" s="77" t="s">
        <v>97</v>
      </c>
      <c r="AS407" s="77" t="s">
        <v>97</v>
      </c>
      <c r="AT407" s="77" t="s">
        <v>97</v>
      </c>
      <c r="AU407" s="78" t="s">
        <v>97</v>
      </c>
      <c r="AV407" s="152">
        <f t="shared" ref="AV407:AV431" si="173">SUM(AW407:BE407)</f>
        <v>0</v>
      </c>
      <c r="AW407" s="120"/>
      <c r="AX407" s="120"/>
      <c r="AY407" s="120"/>
      <c r="AZ407" s="120"/>
      <c r="BA407" s="120"/>
      <c r="BB407" s="120"/>
      <c r="BC407" s="120"/>
      <c r="BD407" s="120"/>
      <c r="BE407" s="121"/>
    </row>
    <row r="408" spans="1:57" ht="48" thickBot="1" x14ac:dyDescent="0.3">
      <c r="A408" s="1343"/>
      <c r="B408" s="1567"/>
      <c r="C408" s="1609"/>
      <c r="D408" s="710" t="s">
        <v>490</v>
      </c>
      <c r="E408" s="1301"/>
      <c r="F408" s="1304"/>
      <c r="G408" s="850">
        <f t="shared" si="153"/>
        <v>0</v>
      </c>
      <c r="H408" s="402">
        <f t="shared" si="172"/>
        <v>0</v>
      </c>
      <c r="I408" s="319">
        <f>SUM('Комунальні по МПД'!I458,'Комунальні по МПД'!I463)</f>
        <v>0</v>
      </c>
      <c r="J408" s="319">
        <f>SUM('Комунальні по МПД'!J458,'Комунальні по МПД'!J463)</f>
        <v>0</v>
      </c>
      <c r="K408" s="319">
        <f>SUM('Комунальні по МПД'!K458,'Комунальні по МПД'!K463)</f>
        <v>0</v>
      </c>
      <c r="L408" s="338">
        <f>SUM('Комунальні по МПД'!L458,'Комунальні по МПД'!L463)</f>
        <v>0</v>
      </c>
      <c r="M408" s="750">
        <f t="shared" si="171"/>
        <v>0</v>
      </c>
      <c r="N408" s="1030">
        <f>SUM('Комунальні по МПД'!N458,'Комунальні по МПД'!N463)</f>
        <v>0</v>
      </c>
      <c r="O408" s="1030">
        <f>SUM('Комунальні по МПД'!O458,'Комунальні по МПД'!O463)</f>
        <v>0</v>
      </c>
      <c r="P408" s="1030">
        <f>SUM('Комунальні по МПД'!P458,'Комунальні по МПД'!P463)</f>
        <v>0</v>
      </c>
      <c r="Q408" s="1030">
        <f>SUM('Комунальні по МПД'!Q458,'Комунальні по МПД'!Q463)</f>
        <v>0</v>
      </c>
      <c r="R408" s="1034">
        <f>SUM('Комунальні по МПД'!R458,'Комунальні по МПД'!R463)</f>
        <v>0</v>
      </c>
      <c r="S408" s="1032">
        <f>SUM('Комунальні по МПД'!S458,'Комунальні по МПД'!S463)</f>
        <v>0</v>
      </c>
      <c r="T408" s="1030">
        <f>SUM('Комунальні по МПД'!T458,'Комунальні по МПД'!T463)</f>
        <v>0</v>
      </c>
      <c r="U408" s="1030">
        <f>SUM('Комунальні по МПД'!U458,'Комунальні по МПД'!U463)</f>
        <v>0</v>
      </c>
      <c r="V408" s="1030">
        <f>SUM('Комунальні по МПД'!V458,'Комунальні по МПД'!V463)</f>
        <v>0</v>
      </c>
      <c r="W408" s="1030">
        <f>SUM('Комунальні по МПД'!W458,'Комунальні по МПД'!W463)</f>
        <v>0</v>
      </c>
      <c r="X408" s="1034">
        <f>SUM('Комунальні по МПД'!X458,'Комунальні по МПД'!X463)</f>
        <v>0</v>
      </c>
      <c r="Y408" s="1032">
        <f>SUM('Комунальні по МПД'!Y458,'Комунальні по МПД'!Y463)</f>
        <v>0</v>
      </c>
      <c r="Z408" s="1034">
        <f>SUM('Комунальні по МПД'!Z458,'Комунальні по МПД'!Z463)</f>
        <v>0</v>
      </c>
      <c r="AA408" s="1032">
        <f>SUM('Комунальні по МПД'!AA458,'Комунальні по МПД'!AA463)</f>
        <v>0</v>
      </c>
      <c r="AB408" s="1030">
        <f>SUM('Комунальні по МПД'!AB458,'Комунальні по МПД'!AB463)</f>
        <v>0</v>
      </c>
      <c r="AC408" s="1030">
        <f>SUM('Комунальні по МПД'!AC458,'Комунальні по МПД'!AC463)</f>
        <v>0</v>
      </c>
      <c r="AD408" s="1030">
        <f>SUM('Комунальні по МПД'!AD458,'Комунальні по МПД'!AD463)</f>
        <v>0</v>
      </c>
      <c r="AE408" s="1030">
        <f>SUM('Комунальні по МПД'!AE458,'Комунальні по МПД'!AE463)</f>
        <v>0</v>
      </c>
      <c r="AF408" s="1034">
        <f>SUM('Комунальні по МПД'!AF458,'Комунальні по МПД'!AF463)</f>
        <v>0</v>
      </c>
      <c r="AG408" s="1019"/>
      <c r="AH408" s="1048"/>
      <c r="AI408" s="337"/>
      <c r="AJ408" s="390">
        <f>SUM(AN408:AP408)</f>
        <v>0</v>
      </c>
      <c r="AK408" s="327" t="s">
        <v>98</v>
      </c>
      <c r="AL408" s="328" t="s">
        <v>98</v>
      </c>
      <c r="AM408" s="329" t="s">
        <v>98</v>
      </c>
      <c r="AN408" s="330"/>
      <c r="AO408" s="328"/>
      <c r="AP408" s="329"/>
      <c r="AQ408" s="330" t="s">
        <v>97</v>
      </c>
      <c r="AR408" s="328" t="s">
        <v>97</v>
      </c>
      <c r="AS408" s="328" t="s">
        <v>97</v>
      </c>
      <c r="AT408" s="328" t="s">
        <v>97</v>
      </c>
      <c r="AU408" s="329" t="s">
        <v>97</v>
      </c>
      <c r="AV408" s="152">
        <f t="shared" si="173"/>
        <v>0</v>
      </c>
      <c r="AW408" s="167"/>
      <c r="AX408" s="167"/>
      <c r="AY408" s="167"/>
      <c r="AZ408" s="167"/>
      <c r="BA408" s="167"/>
      <c r="BB408" s="167"/>
      <c r="BC408" s="167"/>
      <c r="BD408" s="167"/>
      <c r="BE408" s="130"/>
    </row>
    <row r="409" spans="1:57" ht="32.25" thickBot="1" x14ac:dyDescent="0.3">
      <c r="A409" s="1343"/>
      <c r="B409" s="1567"/>
      <c r="C409" s="1609"/>
      <c r="D409" s="710" t="s">
        <v>486</v>
      </c>
      <c r="E409" s="1301"/>
      <c r="F409" s="1304"/>
      <c r="G409" s="850">
        <f t="shared" si="153"/>
        <v>0</v>
      </c>
      <c r="H409" s="402">
        <f t="shared" si="172"/>
        <v>0</v>
      </c>
      <c r="I409" s="319">
        <f>SUM('Комунальні по МПД'!I459,'Комунальні по МПД'!I464)</f>
        <v>0</v>
      </c>
      <c r="J409" s="319">
        <f>SUM('Комунальні по МПД'!J459,'Комунальні по МПД'!J464)</f>
        <v>0</v>
      </c>
      <c r="K409" s="319">
        <f>SUM('Комунальні по МПД'!K459,'Комунальні по МПД'!K464)</f>
        <v>0</v>
      </c>
      <c r="L409" s="338">
        <f>SUM('Комунальні по МПД'!L459,'Комунальні по МПД'!L464)</f>
        <v>0</v>
      </c>
      <c r="M409" s="750">
        <f t="shared" si="171"/>
        <v>0</v>
      </c>
      <c r="N409" s="1030">
        <f>SUM('Комунальні по МПД'!N459,'Комунальні по МПД'!N464)</f>
        <v>0</v>
      </c>
      <c r="O409" s="1030">
        <f>SUM('Комунальні по МПД'!O459,'Комунальні по МПД'!O464)</f>
        <v>0</v>
      </c>
      <c r="P409" s="1030">
        <f>SUM('Комунальні по МПД'!P459,'Комунальні по МПД'!P464)</f>
        <v>0</v>
      </c>
      <c r="Q409" s="1030">
        <f>SUM('Комунальні по МПД'!Q459,'Комунальні по МПД'!Q464)</f>
        <v>0</v>
      </c>
      <c r="R409" s="1034">
        <f>SUM('Комунальні по МПД'!R459,'Комунальні по МПД'!R464)</f>
        <v>0</v>
      </c>
      <c r="S409" s="1032">
        <f>SUM('Комунальні по МПД'!S459,'Комунальні по МПД'!S464)</f>
        <v>0</v>
      </c>
      <c r="T409" s="1030">
        <f>SUM('Комунальні по МПД'!T459,'Комунальні по МПД'!T464)</f>
        <v>0</v>
      </c>
      <c r="U409" s="1030">
        <f>SUM('Комунальні по МПД'!U459,'Комунальні по МПД'!U464)</f>
        <v>0</v>
      </c>
      <c r="V409" s="1030">
        <f>SUM('Комунальні по МПД'!V459,'Комунальні по МПД'!V464)</f>
        <v>0</v>
      </c>
      <c r="W409" s="1030">
        <f>SUM('Комунальні по МПД'!W459,'Комунальні по МПД'!W464)</f>
        <v>0</v>
      </c>
      <c r="X409" s="1034">
        <f>SUM('Комунальні по МПД'!X459,'Комунальні по МПД'!X464)</f>
        <v>0</v>
      </c>
      <c r="Y409" s="1032">
        <f>SUM('Комунальні по МПД'!Y459,'Комунальні по МПД'!Y464)</f>
        <v>0</v>
      </c>
      <c r="Z409" s="1034">
        <f>SUM('Комунальні по МПД'!Z459,'Комунальні по МПД'!Z464)</f>
        <v>0</v>
      </c>
      <c r="AA409" s="1032">
        <f>SUM('Комунальні по МПД'!AA459,'Комунальні по МПД'!AA464)</f>
        <v>0</v>
      </c>
      <c r="AB409" s="1030">
        <f>SUM('Комунальні по МПД'!AB459,'Комунальні по МПД'!AB464)</f>
        <v>0</v>
      </c>
      <c r="AC409" s="1030">
        <f>SUM('Комунальні по МПД'!AC459,'Комунальні по МПД'!AC464)</f>
        <v>0</v>
      </c>
      <c r="AD409" s="1030">
        <f>SUM('Комунальні по МПД'!AD459,'Комунальні по МПД'!AD464)</f>
        <v>0</v>
      </c>
      <c r="AE409" s="1030">
        <f>SUM('Комунальні по МПД'!AE459,'Комунальні по МПД'!AE464)</f>
        <v>0</v>
      </c>
      <c r="AF409" s="1034">
        <f>SUM('Комунальні по МПД'!AF459,'Комунальні по МПД'!AF464)</f>
        <v>0</v>
      </c>
      <c r="AG409" s="1019"/>
      <c r="AH409" s="1048"/>
      <c r="AI409" s="337"/>
      <c r="AJ409" s="390">
        <f>SUM(AK409:AM409)</f>
        <v>0</v>
      </c>
      <c r="AK409" s="327"/>
      <c r="AL409" s="328"/>
      <c r="AM409" s="329"/>
      <c r="AN409" s="330" t="s">
        <v>97</v>
      </c>
      <c r="AO409" s="328" t="s">
        <v>97</v>
      </c>
      <c r="AP409" s="329" t="s">
        <v>97</v>
      </c>
      <c r="AQ409" s="330" t="s">
        <v>97</v>
      </c>
      <c r="AR409" s="328" t="s">
        <v>97</v>
      </c>
      <c r="AS409" s="328" t="s">
        <v>97</v>
      </c>
      <c r="AT409" s="328" t="s">
        <v>97</v>
      </c>
      <c r="AU409" s="329" t="s">
        <v>97</v>
      </c>
      <c r="AV409" s="152">
        <f t="shared" si="173"/>
        <v>0</v>
      </c>
      <c r="AW409" s="167"/>
      <c r="AX409" s="167"/>
      <c r="AY409" s="167"/>
      <c r="AZ409" s="167"/>
      <c r="BA409" s="167"/>
      <c r="BB409" s="167"/>
      <c r="BC409" s="167"/>
      <c r="BD409" s="167"/>
      <c r="BE409" s="130"/>
    </row>
    <row r="410" spans="1:57" ht="32.25" thickBot="1" x14ac:dyDescent="0.3">
      <c r="A410" s="1343"/>
      <c r="B410" s="1567"/>
      <c r="C410" s="1609"/>
      <c r="D410" s="710" t="s">
        <v>15</v>
      </c>
      <c r="E410" s="1301"/>
      <c r="F410" s="1304"/>
      <c r="G410" s="850">
        <f t="shared" si="153"/>
        <v>37</v>
      </c>
      <c r="H410" s="402">
        <f t="shared" si="172"/>
        <v>4</v>
      </c>
      <c r="I410" s="319">
        <f>SUM('Комунальні по МПД'!I460,'Комунальні по МПД'!I465)</f>
        <v>1</v>
      </c>
      <c r="J410" s="319">
        <f>SUM('Комунальні по МПД'!J460,'Комунальні по МПД'!J465)</f>
        <v>0</v>
      </c>
      <c r="K410" s="319">
        <f>SUM('Комунальні по МПД'!K460,'Комунальні по МПД'!K465)</f>
        <v>3</v>
      </c>
      <c r="L410" s="338">
        <f>SUM('Комунальні по МПД'!L460,'Комунальні по МПД'!L465)</f>
        <v>0</v>
      </c>
      <c r="M410" s="750">
        <f t="shared" si="171"/>
        <v>36</v>
      </c>
      <c r="N410" s="1030">
        <f>SUM('Комунальні по МПД'!N460,'Комунальні по МПД'!N465)</f>
        <v>0</v>
      </c>
      <c r="O410" s="1030">
        <f>SUM('Комунальні по МПД'!O460,'Комунальні по МПД'!O465)</f>
        <v>0</v>
      </c>
      <c r="P410" s="1030">
        <f>SUM('Комунальні по МПД'!P460,'Комунальні по МПД'!P465)</f>
        <v>0</v>
      </c>
      <c r="Q410" s="1030">
        <f>SUM('Комунальні по МПД'!Q460,'Комунальні по МПД'!Q465)</f>
        <v>0</v>
      </c>
      <c r="R410" s="1034">
        <f>SUM('Комунальні по МПД'!R460,'Комунальні по МПД'!R465)</f>
        <v>36</v>
      </c>
      <c r="S410" s="1032">
        <f>SUM('Комунальні по МПД'!S460,'Комунальні по МПД'!S465)</f>
        <v>0</v>
      </c>
      <c r="T410" s="1030">
        <f>SUM('Комунальні по МПД'!T460,'Комунальні по МПД'!T465)</f>
        <v>0</v>
      </c>
      <c r="U410" s="1030">
        <f>SUM('Комунальні по МПД'!U460,'Комунальні по МПД'!U465)</f>
        <v>0</v>
      </c>
      <c r="V410" s="1030">
        <f>SUM('Комунальні по МПД'!V460,'Комунальні по МПД'!V465)</f>
        <v>36</v>
      </c>
      <c r="W410" s="1030">
        <f>SUM('Комунальні по МПД'!W460,'Комунальні по МПД'!W465)</f>
        <v>0</v>
      </c>
      <c r="X410" s="1034">
        <f>SUM('Комунальні по МПД'!X460,'Комунальні по МПД'!X465)</f>
        <v>0</v>
      </c>
      <c r="Y410" s="1032">
        <f>SUM('Комунальні по МПД'!Y460,'Комунальні по МПД'!Y465)</f>
        <v>33</v>
      </c>
      <c r="Z410" s="1034">
        <f>SUM('Комунальні по МПД'!Z460,'Комунальні по МПД'!Z465)</f>
        <v>3</v>
      </c>
      <c r="AA410" s="1032">
        <f>SUM('Комунальні по МПД'!AA460,'Комунальні по МПД'!AA465)</f>
        <v>0</v>
      </c>
      <c r="AB410" s="1030">
        <f>SUM('Комунальні по МПД'!AB460,'Комунальні по МПД'!AB465)</f>
        <v>4</v>
      </c>
      <c r="AC410" s="1030">
        <f>SUM('Комунальні по МПД'!AC460,'Комунальні по МПД'!AC465)</f>
        <v>4</v>
      </c>
      <c r="AD410" s="1030">
        <f>SUM('Комунальні по МПД'!AD460,'Комунальні по МПД'!AD465)</f>
        <v>3</v>
      </c>
      <c r="AE410" s="1030">
        <f>SUM('Комунальні по МПД'!AE460,'Комунальні по МПД'!AE465)</f>
        <v>13</v>
      </c>
      <c r="AF410" s="1034">
        <f>SUM('Комунальні по МПД'!AF460,'Комунальні по МПД'!AF465)</f>
        <v>0</v>
      </c>
      <c r="AG410" s="1019">
        <f>AVERAGE('Комунальні по МПД'!AG460,'Комунальні по МПД'!AG465)</f>
        <v>37.5</v>
      </c>
      <c r="AH410" s="1048">
        <f>AVERAGE('Комунальні по МПД'!AH460,'Комунальні по МПД'!AH465)</f>
        <v>14</v>
      </c>
      <c r="AI410" s="337">
        <f>AVERAGE('Комунальні по МПД'!AI460,'Комунальні по МПД'!AI465)</f>
        <v>97.5</v>
      </c>
      <c r="AJ410" s="390">
        <f>SUM(AQ410:AU410)</f>
        <v>36</v>
      </c>
      <c r="AK410" s="327" t="s">
        <v>98</v>
      </c>
      <c r="AL410" s="328" t="s">
        <v>98</v>
      </c>
      <c r="AM410" s="329" t="s">
        <v>98</v>
      </c>
      <c r="AN410" s="330" t="s">
        <v>97</v>
      </c>
      <c r="AO410" s="328" t="s">
        <v>97</v>
      </c>
      <c r="AP410" s="329" t="s">
        <v>97</v>
      </c>
      <c r="AQ410" s="330">
        <f>SUM('Комунальні по МПД'!AQ460,'Комунальні по МПД'!AQ465)</f>
        <v>0</v>
      </c>
      <c r="AR410" s="328">
        <f>SUM('Комунальні по МПД'!AR460,'Комунальні по МПД'!AR465)</f>
        <v>2</v>
      </c>
      <c r="AS410" s="328">
        <f>SUM('Комунальні по МПД'!AS460,'Комунальні по МПД'!AS465)</f>
        <v>34</v>
      </c>
      <c r="AT410" s="328">
        <f>SUM('Комунальні по МПД'!AT460,'Комунальні по МПД'!AT465)</f>
        <v>0</v>
      </c>
      <c r="AU410" s="331">
        <f>SUM('Комунальні по МПД'!AU460,'Комунальні по МПД'!AU465)</f>
        <v>0</v>
      </c>
      <c r="AV410" s="152">
        <f t="shared" si="173"/>
        <v>1</v>
      </c>
      <c r="AW410" s="167"/>
      <c r="AX410" s="167"/>
      <c r="AY410" s="167"/>
      <c r="AZ410" s="167"/>
      <c r="BA410" s="167"/>
      <c r="BB410" s="167"/>
      <c r="BC410" s="167">
        <v>1</v>
      </c>
      <c r="BD410" s="167"/>
      <c r="BE410" s="130"/>
    </row>
    <row r="411" spans="1:57" ht="32.25" thickBot="1" x14ac:dyDescent="0.3">
      <c r="A411" s="1343"/>
      <c r="B411" s="1588"/>
      <c r="C411" s="1620"/>
      <c r="D411" s="711" t="s">
        <v>491</v>
      </c>
      <c r="E411" s="1302"/>
      <c r="F411" s="1305"/>
      <c r="G411" s="851">
        <f t="shared" ref="G411:G469" si="174">SUM(M411,AV411)</f>
        <v>0</v>
      </c>
      <c r="H411" s="160">
        <f t="shared" si="172"/>
        <v>0</v>
      </c>
      <c r="I411" s="92">
        <f>SUM('Комунальні по МПД'!I461,'Комунальні по МПД'!I466)</f>
        <v>0</v>
      </c>
      <c r="J411" s="92">
        <f>SUM('Комунальні по МПД'!J461,'Комунальні по МПД'!J466)</f>
        <v>0</v>
      </c>
      <c r="K411" s="92">
        <f>SUM('Комунальні по МПД'!K461,'Комунальні по МПД'!K466)</f>
        <v>0</v>
      </c>
      <c r="L411" s="101">
        <f>SUM('Комунальні по МПД'!L461,'Комунальні по МПД'!L466)</f>
        <v>0</v>
      </c>
      <c r="M411" s="210">
        <f t="shared" si="171"/>
        <v>0</v>
      </c>
      <c r="N411" s="1039">
        <f>SUM('Комунальні по МПД'!N461,'Комунальні по МПД'!N466)</f>
        <v>0</v>
      </c>
      <c r="O411" s="1039">
        <f>SUM('Комунальні по МПД'!O461,'Комунальні по МПД'!O466)</f>
        <v>0</v>
      </c>
      <c r="P411" s="1039">
        <f>SUM('Комунальні по МПД'!P461,'Комунальні по МПД'!P466)</f>
        <v>0</v>
      </c>
      <c r="Q411" s="1039">
        <f>SUM('Комунальні по МПД'!Q461,'Комунальні по МПД'!Q466)</f>
        <v>0</v>
      </c>
      <c r="R411" s="1040">
        <f>SUM('Комунальні по МПД'!R461,'Комунальні по МПД'!R466)</f>
        <v>0</v>
      </c>
      <c r="S411" s="1038">
        <f>SUM('Комунальні по МПД'!S461,'Комунальні по МПД'!S466)</f>
        <v>0</v>
      </c>
      <c r="T411" s="1039">
        <f>SUM('Комунальні по МПД'!T461,'Комунальні по МПД'!T466)</f>
        <v>0</v>
      </c>
      <c r="U411" s="1039">
        <f>SUM('Комунальні по МПД'!U461,'Комунальні по МПД'!U466)</f>
        <v>0</v>
      </c>
      <c r="V411" s="1039">
        <f>SUM('Комунальні по МПД'!V461,'Комунальні по МПД'!V466)</f>
        <v>0</v>
      </c>
      <c r="W411" s="1039">
        <f>SUM('Комунальні по МПД'!W461,'Комунальні по МПД'!W466)</f>
        <v>0</v>
      </c>
      <c r="X411" s="1040">
        <f>SUM('Комунальні по МПД'!X461,'Комунальні по МПД'!X466)</f>
        <v>0</v>
      </c>
      <c r="Y411" s="1038">
        <f>SUM('Комунальні по МПД'!Y461,'Комунальні по МПД'!Y466)</f>
        <v>0</v>
      </c>
      <c r="Z411" s="1040">
        <f>SUM('Комунальні по МПД'!Z461,'Комунальні по МПД'!Z466)</f>
        <v>0</v>
      </c>
      <c r="AA411" s="1038">
        <f>SUM('Комунальні по МПД'!AA461,'Комунальні по МПД'!AA466)</f>
        <v>0</v>
      </c>
      <c r="AB411" s="1039">
        <f>SUM('Комунальні по МПД'!AB461,'Комунальні по МПД'!AB466)</f>
        <v>0</v>
      </c>
      <c r="AC411" s="1039">
        <f>SUM('Комунальні по МПД'!AC461,'Комунальні по МПД'!AC466)</f>
        <v>0</v>
      </c>
      <c r="AD411" s="1039">
        <f>SUM('Комунальні по МПД'!AD461,'Комунальні по МПД'!AD466)</f>
        <v>0</v>
      </c>
      <c r="AE411" s="1039">
        <f>SUM('Комунальні по МПД'!AE461,'Комунальні по МПД'!AE466)</f>
        <v>0</v>
      </c>
      <c r="AF411" s="1040">
        <f>SUM('Комунальні по МПД'!AF461,'Комунальні по МПД'!AF466)</f>
        <v>0</v>
      </c>
      <c r="AG411" s="1049"/>
      <c r="AH411" s="1050"/>
      <c r="AI411" s="832"/>
      <c r="AJ411" s="170">
        <f>SUM(AQ411:AU411)</f>
        <v>0</v>
      </c>
      <c r="AK411" s="345" t="s">
        <v>97</v>
      </c>
      <c r="AL411" s="97" t="s">
        <v>97</v>
      </c>
      <c r="AM411" s="98" t="s">
        <v>97</v>
      </c>
      <c r="AN411" s="99" t="s">
        <v>97</v>
      </c>
      <c r="AO411" s="97" t="s">
        <v>98</v>
      </c>
      <c r="AP411" s="98" t="s">
        <v>98</v>
      </c>
      <c r="AQ411" s="100"/>
      <c r="AR411" s="92"/>
      <c r="AS411" s="92"/>
      <c r="AT411" s="92"/>
      <c r="AU411" s="93"/>
      <c r="AV411" s="171">
        <f t="shared" si="173"/>
        <v>0</v>
      </c>
      <c r="AW411" s="128"/>
      <c r="AX411" s="128"/>
      <c r="AY411" s="128"/>
      <c r="AZ411" s="128"/>
      <c r="BA411" s="128"/>
      <c r="BB411" s="128"/>
      <c r="BC411" s="128"/>
      <c r="BD411" s="128"/>
      <c r="BE411" s="129"/>
    </row>
    <row r="412" spans="1:57" ht="32.25" thickBot="1" x14ac:dyDescent="0.3">
      <c r="A412" s="1343"/>
      <c r="B412" s="1565" t="s">
        <v>728</v>
      </c>
      <c r="C412" s="1608" t="s">
        <v>383</v>
      </c>
      <c r="D412" s="709" t="s">
        <v>485</v>
      </c>
      <c r="E412" s="1300">
        <v>60</v>
      </c>
      <c r="F412" s="1303">
        <f>E412-SUM(M412:M416)</f>
        <v>-1</v>
      </c>
      <c r="G412" s="852">
        <f t="shared" si="174"/>
        <v>0</v>
      </c>
      <c r="H412" s="147">
        <f t="shared" si="172"/>
        <v>0</v>
      </c>
      <c r="I412" s="72"/>
      <c r="J412" s="72"/>
      <c r="K412" s="72"/>
      <c r="L412" s="75"/>
      <c r="M412" s="199">
        <f t="shared" si="171"/>
        <v>0</v>
      </c>
      <c r="N412" s="1020"/>
      <c r="O412" s="1020"/>
      <c r="P412" s="1020"/>
      <c r="Q412" s="1020"/>
      <c r="R412" s="1024"/>
      <c r="S412" s="1051"/>
      <c r="T412" s="1051"/>
      <c r="U412" s="1051"/>
      <c r="V412" s="1020"/>
      <c r="W412" s="1020"/>
      <c r="X412" s="1024"/>
      <c r="Y412" s="1022"/>
      <c r="Z412" s="1024"/>
      <c r="AA412" s="1045"/>
      <c r="AB412" s="835"/>
      <c r="AC412" s="835"/>
      <c r="AD412" s="835"/>
      <c r="AE412" s="835"/>
      <c r="AF412" s="836"/>
      <c r="AG412" s="1045"/>
      <c r="AH412" s="1046"/>
      <c r="AI412" s="143"/>
      <c r="AJ412" s="151">
        <f>SUM(AN412:AP412)</f>
        <v>0</v>
      </c>
      <c r="AK412" s="76" t="s">
        <v>97</v>
      </c>
      <c r="AL412" s="77" t="s">
        <v>97</v>
      </c>
      <c r="AM412" s="78" t="s">
        <v>97</v>
      </c>
      <c r="AN412" s="74"/>
      <c r="AO412" s="72"/>
      <c r="AP412" s="73"/>
      <c r="AQ412" s="79" t="s">
        <v>97</v>
      </c>
      <c r="AR412" s="77" t="s">
        <v>97</v>
      </c>
      <c r="AS412" s="77" t="s">
        <v>97</v>
      </c>
      <c r="AT412" s="77" t="s">
        <v>97</v>
      </c>
      <c r="AU412" s="78" t="s">
        <v>97</v>
      </c>
      <c r="AV412" s="152">
        <f t="shared" si="173"/>
        <v>0</v>
      </c>
      <c r="AW412" s="120"/>
      <c r="AX412" s="120"/>
      <c r="AY412" s="120"/>
      <c r="AZ412" s="120"/>
      <c r="BA412" s="120"/>
      <c r="BB412" s="120"/>
      <c r="BC412" s="120"/>
      <c r="BD412" s="120"/>
      <c r="BE412" s="121"/>
    </row>
    <row r="413" spans="1:57" ht="48" thickBot="1" x14ac:dyDescent="0.3">
      <c r="A413" s="1343"/>
      <c r="B413" s="1567"/>
      <c r="C413" s="1609"/>
      <c r="D413" s="710" t="s">
        <v>490</v>
      </c>
      <c r="E413" s="1301"/>
      <c r="F413" s="1304"/>
      <c r="G413" s="850">
        <f t="shared" si="174"/>
        <v>0</v>
      </c>
      <c r="H413" s="402">
        <f t="shared" si="172"/>
        <v>0</v>
      </c>
      <c r="I413" s="319"/>
      <c r="J413" s="319"/>
      <c r="K413" s="319"/>
      <c r="L413" s="338"/>
      <c r="M413" s="750">
        <f t="shared" si="171"/>
        <v>0</v>
      </c>
      <c r="N413" s="1030"/>
      <c r="O413" s="1030"/>
      <c r="P413" s="1030"/>
      <c r="Q413" s="1030"/>
      <c r="R413" s="1034"/>
      <c r="S413" s="1025"/>
      <c r="T413" s="1025"/>
      <c r="U413" s="1025"/>
      <c r="V413" s="1044"/>
      <c r="W413" s="1044"/>
      <c r="X413" s="1026"/>
      <c r="Y413" s="1047"/>
      <c r="Z413" s="1026"/>
      <c r="AA413" s="1027"/>
      <c r="AB413" s="1028"/>
      <c r="AC413" s="1028"/>
      <c r="AD413" s="1028"/>
      <c r="AE413" s="1028"/>
      <c r="AF413" s="1029"/>
      <c r="AG413" s="1019"/>
      <c r="AH413" s="1048"/>
      <c r="AI413" s="337"/>
      <c r="AJ413" s="390">
        <f>SUM(AN413:AP413)</f>
        <v>0</v>
      </c>
      <c r="AK413" s="327" t="s">
        <v>98</v>
      </c>
      <c r="AL413" s="328" t="s">
        <v>98</v>
      </c>
      <c r="AM413" s="329" t="s">
        <v>98</v>
      </c>
      <c r="AN413" s="330"/>
      <c r="AO413" s="328"/>
      <c r="AP413" s="329"/>
      <c r="AQ413" s="330" t="s">
        <v>97</v>
      </c>
      <c r="AR413" s="328" t="s">
        <v>97</v>
      </c>
      <c r="AS413" s="328" t="s">
        <v>97</v>
      </c>
      <c r="AT413" s="328" t="s">
        <v>97</v>
      </c>
      <c r="AU413" s="329" t="s">
        <v>97</v>
      </c>
      <c r="AV413" s="152">
        <f t="shared" si="173"/>
        <v>0</v>
      </c>
      <c r="AW413" s="167"/>
      <c r="AX413" s="167"/>
      <c r="AY413" s="167"/>
      <c r="AZ413" s="167"/>
      <c r="BA413" s="167"/>
      <c r="BB413" s="167"/>
      <c r="BC413" s="167"/>
      <c r="BD413" s="167"/>
      <c r="BE413" s="130"/>
    </row>
    <row r="414" spans="1:57" ht="32.25" thickBot="1" x14ac:dyDescent="0.3">
      <c r="A414" s="1343"/>
      <c r="B414" s="1567"/>
      <c r="C414" s="1609"/>
      <c r="D414" s="710" t="s">
        <v>486</v>
      </c>
      <c r="E414" s="1301"/>
      <c r="F414" s="1304"/>
      <c r="G414" s="850">
        <f t="shared" si="174"/>
        <v>0</v>
      </c>
      <c r="H414" s="402">
        <f t="shared" si="172"/>
        <v>0</v>
      </c>
      <c r="I414" s="319"/>
      <c r="J414" s="319"/>
      <c r="K414" s="319"/>
      <c r="L414" s="338"/>
      <c r="M414" s="750">
        <f t="shared" si="171"/>
        <v>0</v>
      </c>
      <c r="N414" s="1030"/>
      <c r="O414" s="1030"/>
      <c r="P414" s="1030"/>
      <c r="Q414" s="1030"/>
      <c r="R414" s="1034"/>
      <c r="S414" s="1025"/>
      <c r="T414" s="1025"/>
      <c r="U414" s="1025"/>
      <c r="V414" s="1044"/>
      <c r="W414" s="1044"/>
      <c r="X414" s="1026"/>
      <c r="Y414" s="1047"/>
      <c r="Z414" s="1026"/>
      <c r="AA414" s="1027"/>
      <c r="AB414" s="1028"/>
      <c r="AC414" s="1028"/>
      <c r="AD414" s="1028"/>
      <c r="AE414" s="1028"/>
      <c r="AF414" s="1029"/>
      <c r="AG414" s="1019"/>
      <c r="AH414" s="1048"/>
      <c r="AI414" s="337"/>
      <c r="AJ414" s="390">
        <f>SUM(AK414:AM414)</f>
        <v>0</v>
      </c>
      <c r="AK414" s="327"/>
      <c r="AL414" s="328"/>
      <c r="AM414" s="329"/>
      <c r="AN414" s="330" t="s">
        <v>97</v>
      </c>
      <c r="AO414" s="328" t="s">
        <v>97</v>
      </c>
      <c r="AP414" s="329" t="s">
        <v>97</v>
      </c>
      <c r="AQ414" s="330" t="s">
        <v>97</v>
      </c>
      <c r="AR414" s="328" t="s">
        <v>97</v>
      </c>
      <c r="AS414" s="328" t="s">
        <v>97</v>
      </c>
      <c r="AT414" s="328" t="s">
        <v>97</v>
      </c>
      <c r="AU414" s="329" t="s">
        <v>97</v>
      </c>
      <c r="AV414" s="152">
        <f t="shared" si="173"/>
        <v>0</v>
      </c>
      <c r="AW414" s="167"/>
      <c r="AX414" s="167"/>
      <c r="AY414" s="167"/>
      <c r="AZ414" s="167"/>
      <c r="BA414" s="167"/>
      <c r="BB414" s="167"/>
      <c r="BC414" s="167"/>
      <c r="BD414" s="167"/>
      <c r="BE414" s="130"/>
    </row>
    <row r="415" spans="1:57" ht="32.25" thickBot="1" x14ac:dyDescent="0.3">
      <c r="A415" s="1343"/>
      <c r="B415" s="1567"/>
      <c r="C415" s="1609"/>
      <c r="D415" s="710" t="s">
        <v>15</v>
      </c>
      <c r="E415" s="1301"/>
      <c r="F415" s="1304"/>
      <c r="G415" s="850">
        <f t="shared" si="174"/>
        <v>62</v>
      </c>
      <c r="H415" s="402">
        <f t="shared" si="172"/>
        <v>2</v>
      </c>
      <c r="I415" s="319">
        <v>2</v>
      </c>
      <c r="J415" s="319"/>
      <c r="K415" s="319"/>
      <c r="L415" s="338"/>
      <c r="M415" s="750">
        <v>61</v>
      </c>
      <c r="N415" s="1030"/>
      <c r="O415" s="1030"/>
      <c r="P415" s="1030"/>
      <c r="Q415" s="1030"/>
      <c r="R415" s="1034">
        <v>61</v>
      </c>
      <c r="S415" s="1025">
        <v>13</v>
      </c>
      <c r="T415" s="1025"/>
      <c r="U415" s="1025"/>
      <c r="V415" s="1044">
        <v>48</v>
      </c>
      <c r="W415" s="1044"/>
      <c r="X415" s="1026"/>
      <c r="Y415" s="1047">
        <v>53</v>
      </c>
      <c r="Z415" s="1026">
        <v>8</v>
      </c>
      <c r="AA415" s="1027"/>
      <c r="AB415" s="1028">
        <v>14</v>
      </c>
      <c r="AC415" s="1028">
        <v>10</v>
      </c>
      <c r="AD415" s="1028">
        <v>5</v>
      </c>
      <c r="AE415" s="1028">
        <v>9</v>
      </c>
      <c r="AF415" s="1029">
        <v>6</v>
      </c>
      <c r="AG415" s="1019">
        <v>36.700000000000003</v>
      </c>
      <c r="AH415" s="1048">
        <v>18</v>
      </c>
      <c r="AI415" s="337">
        <v>110.4</v>
      </c>
      <c r="AJ415" s="390">
        <f>SUM(AQ415:AU415)</f>
        <v>62</v>
      </c>
      <c r="AK415" s="327" t="s">
        <v>98</v>
      </c>
      <c r="AL415" s="328" t="s">
        <v>98</v>
      </c>
      <c r="AM415" s="329" t="s">
        <v>98</v>
      </c>
      <c r="AN415" s="330" t="s">
        <v>97</v>
      </c>
      <c r="AO415" s="328" t="s">
        <v>97</v>
      </c>
      <c r="AP415" s="329" t="s">
        <v>97</v>
      </c>
      <c r="AQ415" s="330">
        <v>2</v>
      </c>
      <c r="AR415" s="328">
        <v>9</v>
      </c>
      <c r="AS415" s="328">
        <v>17</v>
      </c>
      <c r="AT415" s="328">
        <v>34</v>
      </c>
      <c r="AU415" s="331"/>
      <c r="AV415" s="152">
        <f t="shared" si="173"/>
        <v>1</v>
      </c>
      <c r="AW415" s="167"/>
      <c r="AX415" s="167">
        <v>1</v>
      </c>
      <c r="AY415" s="167"/>
      <c r="AZ415" s="167"/>
      <c r="BA415" s="167"/>
      <c r="BB415" s="167"/>
      <c r="BC415" s="167"/>
      <c r="BD415" s="167"/>
      <c r="BE415" s="130"/>
    </row>
    <row r="416" spans="1:57" ht="32.25" thickBot="1" x14ac:dyDescent="0.3">
      <c r="A416" s="1343"/>
      <c r="B416" s="1588"/>
      <c r="C416" s="1620"/>
      <c r="D416" s="711" t="s">
        <v>491</v>
      </c>
      <c r="E416" s="1302"/>
      <c r="F416" s="1305"/>
      <c r="G416" s="851">
        <f t="shared" si="174"/>
        <v>0</v>
      </c>
      <c r="H416" s="160">
        <f t="shared" si="172"/>
        <v>0</v>
      </c>
      <c r="I416" s="92"/>
      <c r="J416" s="92"/>
      <c r="K416" s="92"/>
      <c r="L416" s="101"/>
      <c r="M416" s="210">
        <f t="shared" si="171"/>
        <v>0</v>
      </c>
      <c r="N416" s="1039"/>
      <c r="O416" s="1039"/>
      <c r="P416" s="1039"/>
      <c r="Q416" s="1039"/>
      <c r="R416" s="1040"/>
      <c r="S416" s="1052"/>
      <c r="T416" s="1052"/>
      <c r="U416" s="1052"/>
      <c r="V416" s="1039"/>
      <c r="W416" s="1039"/>
      <c r="X416" s="1040"/>
      <c r="Y416" s="1038"/>
      <c r="Z416" s="1040"/>
      <c r="AA416" s="1049"/>
      <c r="AB416" s="839"/>
      <c r="AC416" s="839"/>
      <c r="AD416" s="839"/>
      <c r="AE416" s="839"/>
      <c r="AF416" s="840"/>
      <c r="AG416" s="1049"/>
      <c r="AH416" s="1050"/>
      <c r="AI416" s="832"/>
      <c r="AJ416" s="170">
        <f>SUM(AQ416:AU416)</f>
        <v>0</v>
      </c>
      <c r="AK416" s="345" t="s">
        <v>97</v>
      </c>
      <c r="AL416" s="97" t="s">
        <v>97</v>
      </c>
      <c r="AM416" s="98" t="s">
        <v>97</v>
      </c>
      <c r="AN416" s="99" t="s">
        <v>97</v>
      </c>
      <c r="AO416" s="97" t="s">
        <v>98</v>
      </c>
      <c r="AP416" s="98" t="s">
        <v>98</v>
      </c>
      <c r="AQ416" s="100"/>
      <c r="AR416" s="92"/>
      <c r="AS416" s="92"/>
      <c r="AT416" s="92"/>
      <c r="AU416" s="93"/>
      <c r="AV416" s="171">
        <f t="shared" si="173"/>
        <v>0</v>
      </c>
      <c r="AW416" s="128"/>
      <c r="AX416" s="128"/>
      <c r="AY416" s="128"/>
      <c r="AZ416" s="128"/>
      <c r="BA416" s="128"/>
      <c r="BB416" s="128"/>
      <c r="BC416" s="128"/>
      <c r="BD416" s="128"/>
      <c r="BE416" s="129"/>
    </row>
    <row r="417" spans="1:57" ht="31.15" customHeight="1" thickBot="1" x14ac:dyDescent="0.3">
      <c r="A417" s="1343"/>
      <c r="B417" s="1565" t="s">
        <v>175</v>
      </c>
      <c r="C417" s="1608" t="s">
        <v>386</v>
      </c>
      <c r="D417" s="709" t="s">
        <v>485</v>
      </c>
      <c r="E417" s="1300">
        <v>10</v>
      </c>
      <c r="F417" s="1303">
        <f>E417-SUM(M417:M421)</f>
        <v>0</v>
      </c>
      <c r="G417" s="852">
        <f t="shared" si="174"/>
        <v>10</v>
      </c>
      <c r="H417" s="147">
        <f t="shared" si="172"/>
        <v>1</v>
      </c>
      <c r="I417" s="72">
        <v>1</v>
      </c>
      <c r="J417" s="72"/>
      <c r="K417" s="72"/>
      <c r="L417" s="75"/>
      <c r="M417" s="199">
        <f t="shared" si="171"/>
        <v>10</v>
      </c>
      <c r="N417" s="1020"/>
      <c r="O417" s="1020"/>
      <c r="P417" s="1020"/>
      <c r="Q417" s="1020"/>
      <c r="R417" s="1024">
        <v>10</v>
      </c>
      <c r="S417" s="1051"/>
      <c r="T417" s="1051"/>
      <c r="U417" s="1051"/>
      <c r="V417" s="1020">
        <v>10</v>
      </c>
      <c r="W417" s="1020"/>
      <c r="X417" s="1024"/>
      <c r="Y417" s="1022">
        <v>8</v>
      </c>
      <c r="Z417" s="1024">
        <v>2</v>
      </c>
      <c r="AA417" s="1045">
        <v>0</v>
      </c>
      <c r="AB417" s="835">
        <v>5</v>
      </c>
      <c r="AC417" s="835">
        <v>3</v>
      </c>
      <c r="AD417" s="835">
        <v>0</v>
      </c>
      <c r="AE417" s="835">
        <v>6</v>
      </c>
      <c r="AF417" s="836">
        <v>2</v>
      </c>
      <c r="AG417" s="1045">
        <v>42</v>
      </c>
      <c r="AH417" s="835">
        <v>28</v>
      </c>
      <c r="AI417" s="72">
        <v>16</v>
      </c>
      <c r="AJ417" s="151">
        <f>SUM(AN417:AP417)</f>
        <v>10</v>
      </c>
      <c r="AK417" s="76" t="s">
        <v>97</v>
      </c>
      <c r="AL417" s="77" t="s">
        <v>97</v>
      </c>
      <c r="AM417" s="78" t="s">
        <v>97</v>
      </c>
      <c r="AN417" s="74">
        <v>0</v>
      </c>
      <c r="AO417" s="72">
        <v>10</v>
      </c>
      <c r="AP417" s="73">
        <v>0</v>
      </c>
      <c r="AQ417" s="79" t="s">
        <v>97</v>
      </c>
      <c r="AR417" s="77" t="s">
        <v>97</v>
      </c>
      <c r="AS417" s="77" t="s">
        <v>97</v>
      </c>
      <c r="AT417" s="77" t="s">
        <v>97</v>
      </c>
      <c r="AU417" s="78" t="s">
        <v>97</v>
      </c>
      <c r="AV417" s="152">
        <f t="shared" si="173"/>
        <v>0</v>
      </c>
      <c r="AW417" s="120"/>
      <c r="AX417" s="120"/>
      <c r="AY417" s="120"/>
      <c r="AZ417" s="120"/>
      <c r="BA417" s="120"/>
      <c r="BB417" s="120"/>
      <c r="BC417" s="120"/>
      <c r="BD417" s="120"/>
      <c r="BE417" s="121"/>
    </row>
    <row r="418" spans="1:57" ht="48" thickBot="1" x14ac:dyDescent="0.3">
      <c r="A418" s="1343"/>
      <c r="B418" s="1567"/>
      <c r="C418" s="1609"/>
      <c r="D418" s="710" t="s">
        <v>490</v>
      </c>
      <c r="E418" s="1301"/>
      <c r="F418" s="1304"/>
      <c r="G418" s="850">
        <f t="shared" si="174"/>
        <v>0</v>
      </c>
      <c r="H418" s="402">
        <f t="shared" si="172"/>
        <v>0</v>
      </c>
      <c r="I418" s="319"/>
      <c r="J418" s="319"/>
      <c r="K418" s="319"/>
      <c r="L418" s="338"/>
      <c r="M418" s="750">
        <f t="shared" si="171"/>
        <v>0</v>
      </c>
      <c r="N418" s="1030"/>
      <c r="O418" s="1030"/>
      <c r="P418" s="1030"/>
      <c r="Q418" s="1030"/>
      <c r="R418" s="1034"/>
      <c r="S418" s="1025"/>
      <c r="T418" s="1025"/>
      <c r="U418" s="1025"/>
      <c r="V418" s="1044"/>
      <c r="W418" s="1044"/>
      <c r="X418" s="1026"/>
      <c r="Y418" s="1047"/>
      <c r="Z418" s="1026"/>
      <c r="AA418" s="1027"/>
      <c r="AB418" s="1028"/>
      <c r="AC418" s="1028"/>
      <c r="AD418" s="1028"/>
      <c r="AE418" s="1028"/>
      <c r="AF418" s="1029"/>
      <c r="AG418" s="1019"/>
      <c r="AH418" s="1048"/>
      <c r="AI418" s="337"/>
      <c r="AJ418" s="390">
        <f>SUM(AN418:AP418)</f>
        <v>0</v>
      </c>
      <c r="AK418" s="327" t="s">
        <v>98</v>
      </c>
      <c r="AL418" s="328" t="s">
        <v>98</v>
      </c>
      <c r="AM418" s="329" t="s">
        <v>98</v>
      </c>
      <c r="AN418" s="330"/>
      <c r="AO418" s="328"/>
      <c r="AP418" s="329"/>
      <c r="AQ418" s="330" t="s">
        <v>97</v>
      </c>
      <c r="AR418" s="328" t="s">
        <v>97</v>
      </c>
      <c r="AS418" s="328" t="s">
        <v>97</v>
      </c>
      <c r="AT418" s="328" t="s">
        <v>97</v>
      </c>
      <c r="AU418" s="329" t="s">
        <v>97</v>
      </c>
      <c r="AV418" s="152">
        <f t="shared" si="173"/>
        <v>0</v>
      </c>
      <c r="AW418" s="167"/>
      <c r="AX418" s="167"/>
      <c r="AY418" s="167"/>
      <c r="AZ418" s="167"/>
      <c r="BA418" s="167"/>
      <c r="BB418" s="167"/>
      <c r="BC418" s="167"/>
      <c r="BD418" s="167"/>
      <c r="BE418" s="130"/>
    </row>
    <row r="419" spans="1:57" ht="32.25" thickBot="1" x14ac:dyDescent="0.3">
      <c r="A419" s="1343"/>
      <c r="B419" s="1567"/>
      <c r="C419" s="1609"/>
      <c r="D419" s="710" t="s">
        <v>486</v>
      </c>
      <c r="E419" s="1301"/>
      <c r="F419" s="1304"/>
      <c r="G419" s="850">
        <f t="shared" si="174"/>
        <v>0</v>
      </c>
      <c r="H419" s="402">
        <f t="shared" si="172"/>
        <v>0</v>
      </c>
      <c r="I419" s="319"/>
      <c r="J419" s="319"/>
      <c r="K419" s="319"/>
      <c r="L419" s="338"/>
      <c r="M419" s="750">
        <f t="shared" si="171"/>
        <v>0</v>
      </c>
      <c r="N419" s="1030"/>
      <c r="O419" s="1030"/>
      <c r="P419" s="1030"/>
      <c r="Q419" s="1030"/>
      <c r="R419" s="1034"/>
      <c r="S419" s="1025"/>
      <c r="T419" s="1025"/>
      <c r="U419" s="1025"/>
      <c r="V419" s="1044"/>
      <c r="W419" s="1044"/>
      <c r="X419" s="1026"/>
      <c r="Y419" s="1047"/>
      <c r="Z419" s="1026"/>
      <c r="AA419" s="1027"/>
      <c r="AB419" s="1028"/>
      <c r="AC419" s="1028"/>
      <c r="AD419" s="1028"/>
      <c r="AE419" s="1028"/>
      <c r="AF419" s="1029"/>
      <c r="AG419" s="1019"/>
      <c r="AH419" s="1048"/>
      <c r="AI419" s="337"/>
      <c r="AJ419" s="390">
        <f>SUM(AK419:AM419)</f>
        <v>0</v>
      </c>
      <c r="AK419" s="327"/>
      <c r="AL419" s="328"/>
      <c r="AM419" s="329"/>
      <c r="AN419" s="330" t="s">
        <v>97</v>
      </c>
      <c r="AO419" s="328" t="s">
        <v>97</v>
      </c>
      <c r="AP419" s="329" t="s">
        <v>97</v>
      </c>
      <c r="AQ419" s="330" t="s">
        <v>97</v>
      </c>
      <c r="AR419" s="328" t="s">
        <v>97</v>
      </c>
      <c r="AS419" s="328" t="s">
        <v>97</v>
      </c>
      <c r="AT419" s="328" t="s">
        <v>97</v>
      </c>
      <c r="AU419" s="329" t="s">
        <v>97</v>
      </c>
      <c r="AV419" s="152">
        <f t="shared" si="173"/>
        <v>0</v>
      </c>
      <c r="AW419" s="167"/>
      <c r="AX419" s="167"/>
      <c r="AY419" s="167"/>
      <c r="AZ419" s="167"/>
      <c r="BA419" s="167"/>
      <c r="BB419" s="167"/>
      <c r="BC419" s="167"/>
      <c r="BD419" s="167"/>
      <c r="BE419" s="130"/>
    </row>
    <row r="420" spans="1:57" ht="32.25" thickBot="1" x14ac:dyDescent="0.3">
      <c r="A420" s="1343"/>
      <c r="B420" s="1567"/>
      <c r="C420" s="1609"/>
      <c r="D420" s="710" t="s">
        <v>15</v>
      </c>
      <c r="E420" s="1301"/>
      <c r="F420" s="1304"/>
      <c r="G420" s="850">
        <f t="shared" si="174"/>
        <v>0</v>
      </c>
      <c r="H420" s="402">
        <f t="shared" si="172"/>
        <v>0</v>
      </c>
      <c r="I420" s="319"/>
      <c r="J420" s="319"/>
      <c r="K420" s="319"/>
      <c r="L420" s="338"/>
      <c r="M420" s="750">
        <f t="shared" si="171"/>
        <v>0</v>
      </c>
      <c r="N420" s="1030"/>
      <c r="O420" s="1030"/>
      <c r="P420" s="1030"/>
      <c r="Q420" s="1030"/>
      <c r="R420" s="1034"/>
      <c r="S420" s="1025"/>
      <c r="T420" s="1025"/>
      <c r="U420" s="1025"/>
      <c r="V420" s="1044"/>
      <c r="W420" s="1044"/>
      <c r="X420" s="1026"/>
      <c r="Y420" s="1047"/>
      <c r="Z420" s="1026"/>
      <c r="AA420" s="1027"/>
      <c r="AB420" s="1028"/>
      <c r="AC420" s="1028"/>
      <c r="AD420" s="1028"/>
      <c r="AE420" s="1028"/>
      <c r="AF420" s="1029"/>
      <c r="AG420" s="1019"/>
      <c r="AH420" s="1048"/>
      <c r="AI420" s="337"/>
      <c r="AJ420" s="390">
        <f>SUM(AQ420:AU420)</f>
        <v>0</v>
      </c>
      <c r="AK420" s="327" t="s">
        <v>98</v>
      </c>
      <c r="AL420" s="328" t="s">
        <v>98</v>
      </c>
      <c r="AM420" s="329" t="s">
        <v>98</v>
      </c>
      <c r="AN420" s="330" t="s">
        <v>97</v>
      </c>
      <c r="AO420" s="328" t="s">
        <v>97</v>
      </c>
      <c r="AP420" s="329" t="s">
        <v>97</v>
      </c>
      <c r="AQ420" s="330"/>
      <c r="AR420" s="328"/>
      <c r="AS420" s="328"/>
      <c r="AT420" s="328"/>
      <c r="AU420" s="329"/>
      <c r="AV420" s="152">
        <f t="shared" si="173"/>
        <v>0</v>
      </c>
      <c r="AW420" s="167"/>
      <c r="AX420" s="167"/>
      <c r="AY420" s="167"/>
      <c r="AZ420" s="167"/>
      <c r="BA420" s="167"/>
      <c r="BB420" s="167"/>
      <c r="BC420" s="167"/>
      <c r="BD420" s="167"/>
      <c r="BE420" s="130"/>
    </row>
    <row r="421" spans="1:57" ht="32.25" thickBot="1" x14ac:dyDescent="0.3">
      <c r="A421" s="1343"/>
      <c r="B421" s="1588"/>
      <c r="C421" s="1620"/>
      <c r="D421" s="711" t="s">
        <v>491</v>
      </c>
      <c r="E421" s="1302"/>
      <c r="F421" s="1305"/>
      <c r="G421" s="851">
        <f t="shared" si="174"/>
        <v>0</v>
      </c>
      <c r="H421" s="160">
        <f t="shared" si="172"/>
        <v>0</v>
      </c>
      <c r="I421" s="92"/>
      <c r="J421" s="92"/>
      <c r="K421" s="92"/>
      <c r="L421" s="101"/>
      <c r="M421" s="210">
        <f t="shared" si="171"/>
        <v>0</v>
      </c>
      <c r="N421" s="1039"/>
      <c r="O421" s="1039"/>
      <c r="P421" s="1039"/>
      <c r="Q421" s="1039"/>
      <c r="R421" s="1040"/>
      <c r="S421" s="1052"/>
      <c r="T421" s="1052"/>
      <c r="U421" s="1052"/>
      <c r="V421" s="1039"/>
      <c r="W421" s="1039"/>
      <c r="X421" s="1040"/>
      <c r="Y421" s="1038"/>
      <c r="Z421" s="1040"/>
      <c r="AA421" s="1049"/>
      <c r="AB421" s="839"/>
      <c r="AC421" s="839"/>
      <c r="AD421" s="839"/>
      <c r="AE421" s="839"/>
      <c r="AF421" s="840"/>
      <c r="AG421" s="1049"/>
      <c r="AH421" s="1050"/>
      <c r="AI421" s="832"/>
      <c r="AJ421" s="170">
        <f>SUM(AQ421:AU421)</f>
        <v>0</v>
      </c>
      <c r="AK421" s="345" t="s">
        <v>97</v>
      </c>
      <c r="AL421" s="97" t="s">
        <v>97</v>
      </c>
      <c r="AM421" s="98" t="s">
        <v>97</v>
      </c>
      <c r="AN421" s="99" t="s">
        <v>97</v>
      </c>
      <c r="AO421" s="97" t="s">
        <v>98</v>
      </c>
      <c r="AP421" s="98" t="s">
        <v>98</v>
      </c>
      <c r="AQ421" s="100"/>
      <c r="AR421" s="92"/>
      <c r="AS421" s="92"/>
      <c r="AT421" s="92"/>
      <c r="AU421" s="93"/>
      <c r="AV421" s="171">
        <f t="shared" si="173"/>
        <v>0</v>
      </c>
      <c r="AW421" s="128"/>
      <c r="AX421" s="128"/>
      <c r="AY421" s="128"/>
      <c r="AZ421" s="128"/>
      <c r="BA421" s="128"/>
      <c r="BB421" s="128"/>
      <c r="BC421" s="128"/>
      <c r="BD421" s="128"/>
      <c r="BE421" s="129"/>
    </row>
    <row r="422" spans="1:57" ht="31.9" customHeight="1" thickBot="1" x14ac:dyDescent="0.3">
      <c r="A422" s="1343"/>
      <c r="B422" s="1565" t="s">
        <v>120</v>
      </c>
      <c r="C422" s="1608" t="s">
        <v>119</v>
      </c>
      <c r="D422" s="709" t="s">
        <v>485</v>
      </c>
      <c r="E422" s="1300">
        <v>70</v>
      </c>
      <c r="F422" s="1303">
        <f>E422-SUM(M422:M426)</f>
        <v>-1</v>
      </c>
      <c r="G422" s="852">
        <f t="shared" si="174"/>
        <v>0</v>
      </c>
      <c r="H422" s="147">
        <f t="shared" si="172"/>
        <v>0</v>
      </c>
      <c r="I422" s="72"/>
      <c r="J422" s="72"/>
      <c r="K422" s="72"/>
      <c r="L422" s="75"/>
      <c r="M422" s="199">
        <f t="shared" si="171"/>
        <v>0</v>
      </c>
      <c r="N422" s="1020"/>
      <c r="O422" s="1020"/>
      <c r="P422" s="1020"/>
      <c r="Q422" s="1020"/>
      <c r="R422" s="1024"/>
      <c r="S422" s="1051"/>
      <c r="T422" s="1051"/>
      <c r="U422" s="1051"/>
      <c r="V422" s="1020"/>
      <c r="W422" s="1020"/>
      <c r="X422" s="1024"/>
      <c r="Y422" s="1022"/>
      <c r="Z422" s="1024"/>
      <c r="AA422" s="1045"/>
      <c r="AB422" s="835"/>
      <c r="AC422" s="835"/>
      <c r="AD422" s="835"/>
      <c r="AE422" s="835"/>
      <c r="AF422" s="836"/>
      <c r="AG422" s="1045"/>
      <c r="AH422" s="1046"/>
      <c r="AI422" s="143"/>
      <c r="AJ422" s="151">
        <f>SUM(AN422:AP422)</f>
        <v>0</v>
      </c>
      <c r="AK422" s="76" t="s">
        <v>97</v>
      </c>
      <c r="AL422" s="77" t="s">
        <v>97</v>
      </c>
      <c r="AM422" s="78" t="s">
        <v>97</v>
      </c>
      <c r="AN422" s="74"/>
      <c r="AO422" s="72"/>
      <c r="AP422" s="73"/>
      <c r="AQ422" s="79" t="s">
        <v>97</v>
      </c>
      <c r="AR422" s="77" t="s">
        <v>97</v>
      </c>
      <c r="AS422" s="77" t="s">
        <v>97</v>
      </c>
      <c r="AT422" s="77" t="s">
        <v>97</v>
      </c>
      <c r="AU422" s="78" t="s">
        <v>97</v>
      </c>
      <c r="AV422" s="152">
        <f t="shared" si="173"/>
        <v>0</v>
      </c>
      <c r="AW422" s="120"/>
      <c r="AX422" s="120"/>
      <c r="AY422" s="120"/>
      <c r="AZ422" s="120"/>
      <c r="BA422" s="120"/>
      <c r="BB422" s="120"/>
      <c r="BC422" s="120"/>
      <c r="BD422" s="120"/>
      <c r="BE422" s="121"/>
    </row>
    <row r="423" spans="1:57" ht="48" thickBot="1" x14ac:dyDescent="0.3">
      <c r="A423" s="1343"/>
      <c r="B423" s="1567"/>
      <c r="C423" s="1609"/>
      <c r="D423" s="710" t="s">
        <v>490</v>
      </c>
      <c r="E423" s="1301"/>
      <c r="F423" s="1304"/>
      <c r="G423" s="850">
        <f t="shared" si="174"/>
        <v>0</v>
      </c>
      <c r="H423" s="402">
        <f t="shared" si="172"/>
        <v>0</v>
      </c>
      <c r="I423" s="319"/>
      <c r="J423" s="319"/>
      <c r="K423" s="319"/>
      <c r="L423" s="338"/>
      <c r="M423" s="750">
        <f t="shared" si="171"/>
        <v>0</v>
      </c>
      <c r="N423" s="1030"/>
      <c r="O423" s="1030"/>
      <c r="P423" s="1030"/>
      <c r="Q423" s="1030"/>
      <c r="R423" s="1034"/>
      <c r="S423" s="1025"/>
      <c r="T423" s="1025"/>
      <c r="U423" s="1025"/>
      <c r="V423" s="1044"/>
      <c r="W423" s="1044"/>
      <c r="X423" s="1026"/>
      <c r="Y423" s="1047"/>
      <c r="Z423" s="1026"/>
      <c r="AA423" s="1027"/>
      <c r="AB423" s="1028"/>
      <c r="AC423" s="1028"/>
      <c r="AD423" s="1028"/>
      <c r="AE423" s="1028"/>
      <c r="AF423" s="1029"/>
      <c r="AG423" s="1019"/>
      <c r="AH423" s="1048"/>
      <c r="AI423" s="337"/>
      <c r="AJ423" s="390">
        <f>SUM(AN423:AP423)</f>
        <v>0</v>
      </c>
      <c r="AK423" s="327" t="s">
        <v>98</v>
      </c>
      <c r="AL423" s="328" t="s">
        <v>98</v>
      </c>
      <c r="AM423" s="329" t="s">
        <v>98</v>
      </c>
      <c r="AN423" s="330"/>
      <c r="AO423" s="328"/>
      <c r="AP423" s="329"/>
      <c r="AQ423" s="330" t="s">
        <v>97</v>
      </c>
      <c r="AR423" s="328" t="s">
        <v>97</v>
      </c>
      <c r="AS423" s="328" t="s">
        <v>97</v>
      </c>
      <c r="AT423" s="328" t="s">
        <v>97</v>
      </c>
      <c r="AU423" s="329" t="s">
        <v>97</v>
      </c>
      <c r="AV423" s="152">
        <f t="shared" si="173"/>
        <v>0</v>
      </c>
      <c r="AW423" s="167"/>
      <c r="AX423" s="167"/>
      <c r="AY423" s="167"/>
      <c r="AZ423" s="167"/>
      <c r="BA423" s="167"/>
      <c r="BB423" s="167"/>
      <c r="BC423" s="167"/>
      <c r="BD423" s="167"/>
      <c r="BE423" s="130"/>
    </row>
    <row r="424" spans="1:57" ht="32.25" thickBot="1" x14ac:dyDescent="0.3">
      <c r="A424" s="1343"/>
      <c r="B424" s="1567"/>
      <c r="C424" s="1609"/>
      <c r="D424" s="710" t="s">
        <v>486</v>
      </c>
      <c r="E424" s="1301"/>
      <c r="F424" s="1304"/>
      <c r="G424" s="850">
        <f t="shared" si="174"/>
        <v>0</v>
      </c>
      <c r="H424" s="402">
        <f t="shared" si="172"/>
        <v>0</v>
      </c>
      <c r="I424" s="319"/>
      <c r="J424" s="319"/>
      <c r="K424" s="319"/>
      <c r="L424" s="338"/>
      <c r="M424" s="750">
        <f t="shared" si="171"/>
        <v>0</v>
      </c>
      <c r="N424" s="1030"/>
      <c r="O424" s="1030"/>
      <c r="P424" s="1030"/>
      <c r="Q424" s="1030"/>
      <c r="R424" s="1034"/>
      <c r="S424" s="1025"/>
      <c r="T424" s="1025"/>
      <c r="U424" s="1025"/>
      <c r="V424" s="1044"/>
      <c r="W424" s="1044"/>
      <c r="X424" s="1026"/>
      <c r="Y424" s="1047"/>
      <c r="Z424" s="1026"/>
      <c r="AA424" s="1027"/>
      <c r="AB424" s="1028"/>
      <c r="AC424" s="1028"/>
      <c r="AD424" s="1028"/>
      <c r="AE424" s="1028"/>
      <c r="AF424" s="1029"/>
      <c r="AG424" s="1019"/>
      <c r="AH424" s="1048"/>
      <c r="AI424" s="337"/>
      <c r="AJ424" s="390">
        <f>SUM(AK424:AM424)</f>
        <v>0</v>
      </c>
      <c r="AK424" s="327"/>
      <c r="AL424" s="328"/>
      <c r="AM424" s="329"/>
      <c r="AN424" s="330" t="s">
        <v>97</v>
      </c>
      <c r="AO424" s="328" t="s">
        <v>97</v>
      </c>
      <c r="AP424" s="329" t="s">
        <v>97</v>
      </c>
      <c r="AQ424" s="330" t="s">
        <v>97</v>
      </c>
      <c r="AR424" s="328" t="s">
        <v>97</v>
      </c>
      <c r="AS424" s="328" t="s">
        <v>97</v>
      </c>
      <c r="AT424" s="328" t="s">
        <v>97</v>
      </c>
      <c r="AU424" s="329" t="s">
        <v>97</v>
      </c>
      <c r="AV424" s="152">
        <f t="shared" si="173"/>
        <v>0</v>
      </c>
      <c r="AW424" s="167"/>
      <c r="AX424" s="167"/>
      <c r="AY424" s="167"/>
      <c r="AZ424" s="167"/>
      <c r="BA424" s="167"/>
      <c r="BB424" s="167"/>
      <c r="BC424" s="167"/>
      <c r="BD424" s="167"/>
      <c r="BE424" s="130"/>
    </row>
    <row r="425" spans="1:57" ht="32.25" thickBot="1" x14ac:dyDescent="0.3">
      <c r="A425" s="1343"/>
      <c r="B425" s="1567"/>
      <c r="C425" s="1609"/>
      <c r="D425" s="710" t="s">
        <v>15</v>
      </c>
      <c r="E425" s="1301"/>
      <c r="F425" s="1304"/>
      <c r="G425" s="850">
        <f t="shared" si="174"/>
        <v>71</v>
      </c>
      <c r="H425" s="402">
        <f t="shared" si="172"/>
        <v>1</v>
      </c>
      <c r="I425" s="319">
        <v>1</v>
      </c>
      <c r="J425" s="319"/>
      <c r="K425" s="319"/>
      <c r="L425" s="338"/>
      <c r="M425" s="750">
        <f t="shared" si="171"/>
        <v>71</v>
      </c>
      <c r="N425" s="1030"/>
      <c r="O425" s="1030"/>
      <c r="P425" s="1030"/>
      <c r="Q425" s="1030"/>
      <c r="R425" s="1034">
        <v>71</v>
      </c>
      <c r="S425" s="1025">
        <v>21</v>
      </c>
      <c r="T425" s="1025"/>
      <c r="U425" s="1025"/>
      <c r="V425" s="1044">
        <v>45</v>
      </c>
      <c r="W425" s="1044">
        <v>5</v>
      </c>
      <c r="X425" s="1026"/>
      <c r="Y425" s="1047">
        <v>67</v>
      </c>
      <c r="Z425" s="1026">
        <v>4</v>
      </c>
      <c r="AA425" s="1027"/>
      <c r="AB425" s="1028">
        <v>18</v>
      </c>
      <c r="AC425" s="1028">
        <v>18</v>
      </c>
      <c r="AD425" s="1028">
        <v>2</v>
      </c>
      <c r="AE425" s="1028">
        <v>5</v>
      </c>
      <c r="AF425" s="1029">
        <v>1</v>
      </c>
      <c r="AG425" s="1019">
        <v>35</v>
      </c>
      <c r="AH425" s="837">
        <v>19</v>
      </c>
      <c r="AI425" s="319" t="s">
        <v>729</v>
      </c>
      <c r="AJ425" s="390">
        <f>SUM(AQ425:AU425)</f>
        <v>71</v>
      </c>
      <c r="AK425" s="327" t="s">
        <v>98</v>
      </c>
      <c r="AL425" s="328" t="s">
        <v>98</v>
      </c>
      <c r="AM425" s="329" t="s">
        <v>98</v>
      </c>
      <c r="AN425" s="330" t="s">
        <v>97</v>
      </c>
      <c r="AO425" s="328" t="s">
        <v>97</v>
      </c>
      <c r="AP425" s="329" t="s">
        <v>97</v>
      </c>
      <c r="AQ425" s="330">
        <v>5</v>
      </c>
      <c r="AR425" s="328">
        <v>46</v>
      </c>
      <c r="AS425" s="328">
        <v>9</v>
      </c>
      <c r="AT425" s="328">
        <v>10</v>
      </c>
      <c r="AU425" s="331">
        <v>1</v>
      </c>
      <c r="AV425" s="152">
        <f t="shared" si="173"/>
        <v>0</v>
      </c>
      <c r="AW425" s="167"/>
      <c r="AX425" s="167"/>
      <c r="AY425" s="167"/>
      <c r="AZ425" s="167"/>
      <c r="BA425" s="167"/>
      <c r="BB425" s="167"/>
      <c r="BC425" s="167"/>
      <c r="BD425" s="167"/>
      <c r="BE425" s="130"/>
    </row>
    <row r="426" spans="1:57" ht="32.25" thickBot="1" x14ac:dyDescent="0.3">
      <c r="A426" s="1343"/>
      <c r="B426" s="1588"/>
      <c r="C426" s="1620"/>
      <c r="D426" s="711" t="s">
        <v>491</v>
      </c>
      <c r="E426" s="1302"/>
      <c r="F426" s="1305"/>
      <c r="G426" s="851">
        <f t="shared" si="174"/>
        <v>0</v>
      </c>
      <c r="H426" s="160">
        <f t="shared" si="172"/>
        <v>0</v>
      </c>
      <c r="I426" s="92"/>
      <c r="J426" s="92"/>
      <c r="K426" s="92"/>
      <c r="L426" s="101"/>
      <c r="M426" s="210">
        <f t="shared" si="171"/>
        <v>0</v>
      </c>
      <c r="N426" s="1039"/>
      <c r="O426" s="1039"/>
      <c r="P426" s="1039"/>
      <c r="Q426" s="1039"/>
      <c r="R426" s="1040"/>
      <c r="S426" s="1052"/>
      <c r="T426" s="1052"/>
      <c r="U426" s="1052"/>
      <c r="V426" s="1039"/>
      <c r="W426" s="1039"/>
      <c r="X426" s="1040"/>
      <c r="Y426" s="1038"/>
      <c r="Z426" s="1040"/>
      <c r="AA426" s="1049"/>
      <c r="AB426" s="839"/>
      <c r="AC426" s="839"/>
      <c r="AD426" s="839"/>
      <c r="AE426" s="839"/>
      <c r="AF426" s="840"/>
      <c r="AG426" s="1049"/>
      <c r="AH426" s="1050"/>
      <c r="AI426" s="832"/>
      <c r="AJ426" s="170">
        <f>SUM(AQ426:AU426)</f>
        <v>0</v>
      </c>
      <c r="AK426" s="345" t="s">
        <v>97</v>
      </c>
      <c r="AL426" s="97" t="s">
        <v>97</v>
      </c>
      <c r="AM426" s="98" t="s">
        <v>97</v>
      </c>
      <c r="AN426" s="99" t="s">
        <v>97</v>
      </c>
      <c r="AO426" s="97" t="s">
        <v>98</v>
      </c>
      <c r="AP426" s="98" t="s">
        <v>98</v>
      </c>
      <c r="AQ426" s="100"/>
      <c r="AR426" s="92"/>
      <c r="AS426" s="92"/>
      <c r="AT426" s="92"/>
      <c r="AU426" s="93"/>
      <c r="AV426" s="171">
        <f t="shared" si="173"/>
        <v>0</v>
      </c>
      <c r="AW426" s="128"/>
      <c r="AX426" s="128"/>
      <c r="AY426" s="128"/>
      <c r="AZ426" s="128"/>
      <c r="BA426" s="128"/>
      <c r="BB426" s="128"/>
      <c r="BC426" s="128"/>
      <c r="BD426" s="128"/>
      <c r="BE426" s="129"/>
    </row>
    <row r="427" spans="1:57" ht="31.15" customHeight="1" thickBot="1" x14ac:dyDescent="0.3">
      <c r="A427" s="1343"/>
      <c r="B427" s="1565" t="s">
        <v>169</v>
      </c>
      <c r="C427" s="1608" t="s">
        <v>380</v>
      </c>
      <c r="D427" s="709" t="s">
        <v>485</v>
      </c>
      <c r="E427" s="1300">
        <v>10</v>
      </c>
      <c r="F427" s="1303">
        <f>E427-SUM(M427:M431)</f>
        <v>2</v>
      </c>
      <c r="G427" s="852">
        <f t="shared" si="174"/>
        <v>4</v>
      </c>
      <c r="H427" s="147">
        <f t="shared" si="172"/>
        <v>0</v>
      </c>
      <c r="I427" s="72"/>
      <c r="J427" s="72"/>
      <c r="K427" s="72"/>
      <c r="L427" s="75"/>
      <c r="M427" s="199">
        <f t="shared" si="171"/>
        <v>4</v>
      </c>
      <c r="N427" s="1020"/>
      <c r="O427" s="1020"/>
      <c r="P427" s="1020"/>
      <c r="Q427" s="1020"/>
      <c r="R427" s="1021">
        <v>4</v>
      </c>
      <c r="S427" s="1022">
        <v>1</v>
      </c>
      <c r="T427" s="1020"/>
      <c r="U427" s="1020"/>
      <c r="V427" s="1023">
        <v>3</v>
      </c>
      <c r="W427" s="1020"/>
      <c r="X427" s="1024"/>
      <c r="Y427" s="1025">
        <v>4</v>
      </c>
      <c r="Z427" s="1026"/>
      <c r="AA427" s="1027"/>
      <c r="AB427" s="1028">
        <v>1</v>
      </c>
      <c r="AC427" s="1028">
        <v>1</v>
      </c>
      <c r="AD427" s="1028"/>
      <c r="AE427" s="1028">
        <v>4</v>
      </c>
      <c r="AF427" s="1029"/>
      <c r="AG427" s="1027">
        <v>34</v>
      </c>
      <c r="AH427" s="1029">
        <v>23</v>
      </c>
      <c r="AI427" s="74">
        <v>12</v>
      </c>
      <c r="AJ427" s="151">
        <f>SUM(AN427:AP427)</f>
        <v>4</v>
      </c>
      <c r="AK427" s="76" t="s">
        <v>97</v>
      </c>
      <c r="AL427" s="77" t="s">
        <v>97</v>
      </c>
      <c r="AM427" s="78" t="s">
        <v>97</v>
      </c>
      <c r="AN427" s="74"/>
      <c r="AO427" s="72">
        <v>4</v>
      </c>
      <c r="AP427" s="73"/>
      <c r="AQ427" s="79" t="s">
        <v>97</v>
      </c>
      <c r="AR427" s="77" t="s">
        <v>97</v>
      </c>
      <c r="AS427" s="77" t="s">
        <v>97</v>
      </c>
      <c r="AT427" s="77" t="s">
        <v>97</v>
      </c>
      <c r="AU427" s="80" t="s">
        <v>97</v>
      </c>
      <c r="AV427" s="152">
        <f t="shared" si="173"/>
        <v>0</v>
      </c>
      <c r="AW427" s="120"/>
      <c r="AX427" s="120"/>
      <c r="AY427" s="120"/>
      <c r="AZ427" s="120"/>
      <c r="BA427" s="120"/>
      <c r="BB427" s="120"/>
      <c r="BC427" s="120"/>
      <c r="BD427" s="120"/>
      <c r="BE427" s="121"/>
    </row>
    <row r="428" spans="1:57" ht="48" thickBot="1" x14ac:dyDescent="0.3">
      <c r="A428" s="1343"/>
      <c r="B428" s="1567"/>
      <c r="C428" s="1609"/>
      <c r="D428" s="710" t="s">
        <v>490</v>
      </c>
      <c r="E428" s="1301"/>
      <c r="F428" s="1304"/>
      <c r="G428" s="850">
        <f t="shared" si="174"/>
        <v>0</v>
      </c>
      <c r="H428" s="402">
        <f t="shared" si="172"/>
        <v>0</v>
      </c>
      <c r="I428" s="319"/>
      <c r="J428" s="319"/>
      <c r="K428" s="319"/>
      <c r="L428" s="338"/>
      <c r="M428" s="750">
        <f t="shared" si="171"/>
        <v>0</v>
      </c>
      <c r="N428" s="1030"/>
      <c r="O428" s="1030"/>
      <c r="P428" s="1030"/>
      <c r="Q428" s="1030"/>
      <c r="R428" s="1034"/>
      <c r="S428" s="1025"/>
      <c r="T428" s="1025"/>
      <c r="U428" s="1025"/>
      <c r="V428" s="1044"/>
      <c r="W428" s="1044"/>
      <c r="X428" s="1026"/>
      <c r="Y428" s="1047"/>
      <c r="Z428" s="1026"/>
      <c r="AA428" s="1027"/>
      <c r="AB428" s="1028"/>
      <c r="AC428" s="1028"/>
      <c r="AD428" s="1028"/>
      <c r="AE428" s="1028"/>
      <c r="AF428" s="1029"/>
      <c r="AG428" s="1019"/>
      <c r="AH428" s="1048"/>
      <c r="AI428" s="337"/>
      <c r="AJ428" s="390">
        <f>SUM(AN428:AP428)</f>
        <v>0</v>
      </c>
      <c r="AK428" s="327" t="s">
        <v>98</v>
      </c>
      <c r="AL428" s="328" t="s">
        <v>98</v>
      </c>
      <c r="AM428" s="329" t="s">
        <v>98</v>
      </c>
      <c r="AN428" s="330"/>
      <c r="AO428" s="328"/>
      <c r="AP428" s="329"/>
      <c r="AQ428" s="330" t="s">
        <v>97</v>
      </c>
      <c r="AR428" s="328" t="s">
        <v>97</v>
      </c>
      <c r="AS428" s="328" t="s">
        <v>97</v>
      </c>
      <c r="AT428" s="328" t="s">
        <v>97</v>
      </c>
      <c r="AU428" s="331" t="s">
        <v>97</v>
      </c>
      <c r="AV428" s="152">
        <f t="shared" si="173"/>
        <v>0</v>
      </c>
      <c r="AW428" s="167"/>
      <c r="AX428" s="167"/>
      <c r="AY428" s="167"/>
      <c r="AZ428" s="167"/>
      <c r="BA428" s="167"/>
      <c r="BB428" s="167"/>
      <c r="BC428" s="167"/>
      <c r="BD428" s="167"/>
      <c r="BE428" s="130"/>
    </row>
    <row r="429" spans="1:57" ht="32.25" thickBot="1" x14ac:dyDescent="0.3">
      <c r="A429" s="1343"/>
      <c r="B429" s="1567"/>
      <c r="C429" s="1609"/>
      <c r="D429" s="710" t="s">
        <v>486</v>
      </c>
      <c r="E429" s="1301"/>
      <c r="F429" s="1304"/>
      <c r="G429" s="850">
        <f t="shared" si="174"/>
        <v>0</v>
      </c>
      <c r="H429" s="402">
        <f t="shared" si="172"/>
        <v>0</v>
      </c>
      <c r="I429" s="319"/>
      <c r="J429" s="319"/>
      <c r="K429" s="319"/>
      <c r="L429" s="338"/>
      <c r="M429" s="750">
        <f t="shared" si="171"/>
        <v>0</v>
      </c>
      <c r="N429" s="1030"/>
      <c r="O429" s="1030"/>
      <c r="P429" s="1030"/>
      <c r="Q429" s="1030"/>
      <c r="R429" s="1034"/>
      <c r="S429" s="1025"/>
      <c r="T429" s="1025"/>
      <c r="U429" s="1025"/>
      <c r="V429" s="1044"/>
      <c r="W429" s="1044"/>
      <c r="X429" s="1026"/>
      <c r="Y429" s="1047"/>
      <c r="Z429" s="1026"/>
      <c r="AA429" s="1027"/>
      <c r="AB429" s="1028"/>
      <c r="AC429" s="1028"/>
      <c r="AD429" s="1028"/>
      <c r="AE429" s="1028"/>
      <c r="AF429" s="1029"/>
      <c r="AG429" s="1019"/>
      <c r="AH429" s="1048"/>
      <c r="AI429" s="337"/>
      <c r="AJ429" s="390">
        <f>SUM(AK429:AM429)</f>
        <v>0</v>
      </c>
      <c r="AK429" s="327"/>
      <c r="AL429" s="328"/>
      <c r="AM429" s="329"/>
      <c r="AN429" s="330" t="s">
        <v>97</v>
      </c>
      <c r="AO429" s="328" t="s">
        <v>97</v>
      </c>
      <c r="AP429" s="329" t="s">
        <v>97</v>
      </c>
      <c r="AQ429" s="330" t="s">
        <v>97</v>
      </c>
      <c r="AR429" s="328" t="s">
        <v>97</v>
      </c>
      <c r="AS429" s="328" t="s">
        <v>97</v>
      </c>
      <c r="AT429" s="328" t="s">
        <v>97</v>
      </c>
      <c r="AU429" s="331" t="s">
        <v>97</v>
      </c>
      <c r="AV429" s="152">
        <f t="shared" si="173"/>
        <v>0</v>
      </c>
      <c r="AW429" s="167"/>
      <c r="AX429" s="167"/>
      <c r="AY429" s="167"/>
      <c r="AZ429" s="167"/>
      <c r="BA429" s="167"/>
      <c r="BB429" s="167"/>
      <c r="BC429" s="167"/>
      <c r="BD429" s="167"/>
      <c r="BE429" s="130"/>
    </row>
    <row r="430" spans="1:57" ht="32.25" thickBot="1" x14ac:dyDescent="0.3">
      <c r="A430" s="1343"/>
      <c r="B430" s="1567"/>
      <c r="C430" s="1609"/>
      <c r="D430" s="710" t="s">
        <v>15</v>
      </c>
      <c r="E430" s="1301"/>
      <c r="F430" s="1304"/>
      <c r="G430" s="850">
        <f t="shared" si="174"/>
        <v>5</v>
      </c>
      <c r="H430" s="402">
        <f t="shared" si="172"/>
        <v>0</v>
      </c>
      <c r="I430" s="319"/>
      <c r="J430" s="319"/>
      <c r="K430" s="319"/>
      <c r="L430" s="338"/>
      <c r="M430" s="750">
        <f t="shared" si="171"/>
        <v>4</v>
      </c>
      <c r="N430" s="1030"/>
      <c r="O430" s="1030"/>
      <c r="P430" s="1030"/>
      <c r="Q430" s="1030"/>
      <c r="R430" s="1031">
        <v>4</v>
      </c>
      <c r="S430" s="1032">
        <v>1</v>
      </c>
      <c r="T430" s="1030"/>
      <c r="U430" s="1030"/>
      <c r="V430" s="1030">
        <v>3</v>
      </c>
      <c r="W430" s="1030"/>
      <c r="X430" s="1034"/>
      <c r="Y430" s="1025">
        <v>4</v>
      </c>
      <c r="Z430" s="1026"/>
      <c r="AA430" s="1027"/>
      <c r="AB430" s="1028"/>
      <c r="AC430" s="1028"/>
      <c r="AD430" s="1028"/>
      <c r="AE430" s="1028">
        <v>4</v>
      </c>
      <c r="AF430" s="1029"/>
      <c r="AG430" s="1019">
        <v>40</v>
      </c>
      <c r="AH430" s="838">
        <v>19</v>
      </c>
      <c r="AI430" s="325">
        <v>128</v>
      </c>
      <c r="AJ430" s="390">
        <f>SUM(AQ430:AU430)</f>
        <v>4</v>
      </c>
      <c r="AK430" s="327" t="s">
        <v>98</v>
      </c>
      <c r="AL430" s="328" t="s">
        <v>98</v>
      </c>
      <c r="AM430" s="329" t="s">
        <v>98</v>
      </c>
      <c r="AN430" s="330" t="s">
        <v>97</v>
      </c>
      <c r="AO430" s="328" t="s">
        <v>97</v>
      </c>
      <c r="AP430" s="329" t="s">
        <v>97</v>
      </c>
      <c r="AQ430" s="330"/>
      <c r="AR430" s="328"/>
      <c r="AS430" s="328">
        <v>1</v>
      </c>
      <c r="AT430" s="328">
        <v>3</v>
      </c>
      <c r="AU430" s="331"/>
      <c r="AV430" s="152">
        <f t="shared" si="173"/>
        <v>1</v>
      </c>
      <c r="AW430" s="404"/>
      <c r="AX430" s="404"/>
      <c r="AY430" s="404"/>
      <c r="AZ430" s="404"/>
      <c r="BA430" s="404">
        <v>1</v>
      </c>
      <c r="BB430" s="404"/>
      <c r="BC430" s="404"/>
      <c r="BD430" s="404"/>
      <c r="BE430" s="405"/>
    </row>
    <row r="431" spans="1:57" ht="32.25" thickBot="1" x14ac:dyDescent="0.3">
      <c r="A431" s="1343"/>
      <c r="B431" s="1588"/>
      <c r="C431" s="1620"/>
      <c r="D431" s="711" t="s">
        <v>491</v>
      </c>
      <c r="E431" s="1302"/>
      <c r="F431" s="1305"/>
      <c r="G431" s="851">
        <f t="shared" si="174"/>
        <v>0</v>
      </c>
      <c r="H431" s="160">
        <f t="shared" si="172"/>
        <v>0</v>
      </c>
      <c r="I431" s="92"/>
      <c r="J431" s="92"/>
      <c r="K431" s="92"/>
      <c r="L431" s="101"/>
      <c r="M431" s="210">
        <f t="shared" si="171"/>
        <v>0</v>
      </c>
      <c r="N431" s="1039"/>
      <c r="O431" s="1039"/>
      <c r="P431" s="1039"/>
      <c r="Q431" s="1039"/>
      <c r="R431" s="1040"/>
      <c r="S431" s="1052"/>
      <c r="T431" s="1052"/>
      <c r="U431" s="1052"/>
      <c r="V431" s="1039"/>
      <c r="W431" s="1039"/>
      <c r="X431" s="1040"/>
      <c r="Y431" s="1038"/>
      <c r="Z431" s="1040"/>
      <c r="AA431" s="1049"/>
      <c r="AB431" s="839"/>
      <c r="AC431" s="839"/>
      <c r="AD431" s="839"/>
      <c r="AE431" s="839"/>
      <c r="AF431" s="840"/>
      <c r="AG431" s="1049"/>
      <c r="AH431" s="1050"/>
      <c r="AI431" s="832"/>
      <c r="AJ431" s="170">
        <f>SUM(AQ431:AU431)</f>
        <v>0</v>
      </c>
      <c r="AK431" s="345" t="s">
        <v>97</v>
      </c>
      <c r="AL431" s="97" t="s">
        <v>97</v>
      </c>
      <c r="AM431" s="98" t="s">
        <v>97</v>
      </c>
      <c r="AN431" s="99" t="s">
        <v>97</v>
      </c>
      <c r="AO431" s="97" t="s">
        <v>98</v>
      </c>
      <c r="AP431" s="98" t="s">
        <v>98</v>
      </c>
      <c r="AQ431" s="100"/>
      <c r="AR431" s="92"/>
      <c r="AS431" s="92"/>
      <c r="AT431" s="92"/>
      <c r="AU431" s="101"/>
      <c r="AV431" s="171">
        <f t="shared" si="173"/>
        <v>0</v>
      </c>
      <c r="AW431" s="128"/>
      <c r="AX431" s="128"/>
      <c r="AY431" s="128"/>
      <c r="AZ431" s="128"/>
      <c r="BA431" s="128"/>
      <c r="BB431" s="128"/>
      <c r="BC431" s="128"/>
      <c r="BD431" s="128"/>
      <c r="BE431" s="129"/>
    </row>
    <row r="432" spans="1:57" ht="31.9" customHeight="1" thickBot="1" x14ac:dyDescent="0.3">
      <c r="A432" s="1343"/>
      <c r="B432" s="1565" t="s">
        <v>177</v>
      </c>
      <c r="C432" s="1608" t="s">
        <v>388</v>
      </c>
      <c r="D432" s="709" t="s">
        <v>485</v>
      </c>
      <c r="E432" s="1300">
        <v>30</v>
      </c>
      <c r="F432" s="1303">
        <f>E432-SUM(M432:M436)</f>
        <v>1</v>
      </c>
      <c r="G432" s="852">
        <f t="shared" si="174"/>
        <v>3</v>
      </c>
      <c r="H432" s="147">
        <f t="shared" si="172"/>
        <v>0</v>
      </c>
      <c r="I432" s="72"/>
      <c r="J432" s="72"/>
      <c r="K432" s="72"/>
      <c r="L432" s="75"/>
      <c r="M432" s="199">
        <f t="shared" ref="M432:M436" si="175">IF(AND(SUM(N432:R432)=SUM(Y432:Z432),SUM(S432:X432)=SUM(Y432:Z432)),SUM(N432:R432),"ПЕРЕВІРТЕ ПРАВИЛЬНІСТЬ ДАНИХ")</f>
        <v>3</v>
      </c>
      <c r="N432" s="1020"/>
      <c r="O432" s="1020"/>
      <c r="P432" s="1020"/>
      <c r="Q432" s="1020"/>
      <c r="R432" s="1021">
        <v>3</v>
      </c>
      <c r="S432" s="1022"/>
      <c r="T432" s="1020"/>
      <c r="U432" s="1020"/>
      <c r="V432" s="1023">
        <v>3</v>
      </c>
      <c r="W432" s="1020"/>
      <c r="X432" s="1024"/>
      <c r="Y432" s="1025">
        <v>2</v>
      </c>
      <c r="Z432" s="1026">
        <v>1</v>
      </c>
      <c r="AA432" s="1027"/>
      <c r="AB432" s="1028"/>
      <c r="AC432" s="1028"/>
      <c r="AD432" s="1028"/>
      <c r="AE432" s="1028"/>
      <c r="AF432" s="1029"/>
      <c r="AG432" s="1027">
        <v>43</v>
      </c>
      <c r="AH432" s="1029">
        <v>20</v>
      </c>
      <c r="AI432" s="74">
        <v>11</v>
      </c>
      <c r="AJ432" s="151">
        <f>SUM(AN432:AP432)</f>
        <v>3</v>
      </c>
      <c r="AK432" s="76" t="s">
        <v>97</v>
      </c>
      <c r="AL432" s="77" t="s">
        <v>97</v>
      </c>
      <c r="AM432" s="78" t="s">
        <v>97</v>
      </c>
      <c r="AN432" s="74"/>
      <c r="AO432" s="72">
        <v>3</v>
      </c>
      <c r="AP432" s="73"/>
      <c r="AQ432" s="79" t="s">
        <v>97</v>
      </c>
      <c r="AR432" s="77" t="s">
        <v>97</v>
      </c>
      <c r="AS432" s="77" t="s">
        <v>97</v>
      </c>
      <c r="AT432" s="77" t="s">
        <v>97</v>
      </c>
      <c r="AU432" s="80" t="s">
        <v>97</v>
      </c>
      <c r="AV432" s="152">
        <f t="shared" ref="AV432:AV451" si="176">SUM(AW432:BE432)</f>
        <v>0</v>
      </c>
      <c r="AW432" s="120"/>
      <c r="AX432" s="120"/>
      <c r="AY432" s="120"/>
      <c r="AZ432" s="120"/>
      <c r="BA432" s="120"/>
      <c r="BB432" s="120"/>
      <c r="BC432" s="120"/>
      <c r="BD432" s="120"/>
      <c r="BE432" s="121"/>
    </row>
    <row r="433" spans="1:57" ht="48" thickBot="1" x14ac:dyDescent="0.3">
      <c r="A433" s="1343"/>
      <c r="B433" s="1567"/>
      <c r="C433" s="1609"/>
      <c r="D433" s="710" t="s">
        <v>490</v>
      </c>
      <c r="E433" s="1301"/>
      <c r="F433" s="1304"/>
      <c r="G433" s="850">
        <f t="shared" si="174"/>
        <v>0</v>
      </c>
      <c r="H433" s="402">
        <f t="shared" si="172"/>
        <v>0</v>
      </c>
      <c r="I433" s="319"/>
      <c r="J433" s="319"/>
      <c r="K433" s="319"/>
      <c r="L433" s="338"/>
      <c r="M433" s="750">
        <f t="shared" si="175"/>
        <v>0</v>
      </c>
      <c r="N433" s="1030"/>
      <c r="O433" s="1030"/>
      <c r="P433" s="1030"/>
      <c r="Q433" s="1030"/>
      <c r="R433" s="1031"/>
      <c r="S433" s="1032"/>
      <c r="T433" s="1033"/>
      <c r="U433" s="1033"/>
      <c r="V433" s="1030"/>
      <c r="W433" s="1030"/>
      <c r="X433" s="1034"/>
      <c r="Y433" s="1025"/>
      <c r="Z433" s="1026"/>
      <c r="AA433" s="1027"/>
      <c r="AB433" s="1028"/>
      <c r="AC433" s="1028"/>
      <c r="AD433" s="1028"/>
      <c r="AE433" s="1028"/>
      <c r="AF433" s="1029"/>
      <c r="AG433" s="1019"/>
      <c r="AH433" s="838"/>
      <c r="AI433" s="325"/>
      <c r="AJ433" s="390">
        <f>SUM(AN433:AP433)</f>
        <v>0</v>
      </c>
      <c r="AK433" s="327" t="s">
        <v>98</v>
      </c>
      <c r="AL433" s="328" t="s">
        <v>98</v>
      </c>
      <c r="AM433" s="329" t="s">
        <v>98</v>
      </c>
      <c r="AN433" s="330"/>
      <c r="AO433" s="328"/>
      <c r="AP433" s="329"/>
      <c r="AQ433" s="330" t="s">
        <v>97</v>
      </c>
      <c r="AR433" s="328" t="s">
        <v>97</v>
      </c>
      <c r="AS433" s="328" t="s">
        <v>97</v>
      </c>
      <c r="AT433" s="328" t="s">
        <v>97</v>
      </c>
      <c r="AU433" s="331" t="s">
        <v>97</v>
      </c>
      <c r="AV433" s="152">
        <f t="shared" si="176"/>
        <v>0</v>
      </c>
      <c r="AW433" s="167"/>
      <c r="AX433" s="167"/>
      <c r="AY433" s="167"/>
      <c r="AZ433" s="167"/>
      <c r="BA433" s="167"/>
      <c r="BB433" s="167"/>
      <c r="BC433" s="167"/>
      <c r="BD433" s="167"/>
      <c r="BE433" s="130"/>
    </row>
    <row r="434" spans="1:57" ht="32.25" thickBot="1" x14ac:dyDescent="0.3">
      <c r="A434" s="1343"/>
      <c r="B434" s="1567"/>
      <c r="C434" s="1609"/>
      <c r="D434" s="710" t="s">
        <v>486</v>
      </c>
      <c r="E434" s="1301"/>
      <c r="F434" s="1304"/>
      <c r="G434" s="850">
        <f t="shared" si="174"/>
        <v>0</v>
      </c>
      <c r="H434" s="402">
        <f t="shared" si="172"/>
        <v>0</v>
      </c>
      <c r="I434" s="319"/>
      <c r="J434" s="319"/>
      <c r="K434" s="319"/>
      <c r="L434" s="338"/>
      <c r="M434" s="750">
        <f t="shared" si="175"/>
        <v>0</v>
      </c>
      <c r="N434" s="1030"/>
      <c r="O434" s="1030"/>
      <c r="P434" s="1035"/>
      <c r="Q434" s="392"/>
      <c r="R434" s="1031"/>
      <c r="S434" s="1032"/>
      <c r="T434" s="1030"/>
      <c r="U434" s="1030"/>
      <c r="V434" s="1030"/>
      <c r="W434" s="1030"/>
      <c r="X434" s="1034"/>
      <c r="Y434" s="1025"/>
      <c r="Z434" s="1026"/>
      <c r="AA434" s="1027"/>
      <c r="AB434" s="1028"/>
      <c r="AC434" s="1028"/>
      <c r="AD434" s="1028"/>
      <c r="AE434" s="1028"/>
      <c r="AF434" s="1029"/>
      <c r="AG434" s="1019"/>
      <c r="AH434" s="838"/>
      <c r="AI434" s="325"/>
      <c r="AJ434" s="390">
        <f>SUM(AK434:AM434)</f>
        <v>0</v>
      </c>
      <c r="AK434" s="327"/>
      <c r="AL434" s="328"/>
      <c r="AM434" s="329"/>
      <c r="AN434" s="330" t="s">
        <v>97</v>
      </c>
      <c r="AO434" s="328" t="s">
        <v>97</v>
      </c>
      <c r="AP434" s="329" t="s">
        <v>97</v>
      </c>
      <c r="AQ434" s="330" t="s">
        <v>97</v>
      </c>
      <c r="AR434" s="328" t="s">
        <v>97</v>
      </c>
      <c r="AS434" s="328" t="s">
        <v>97</v>
      </c>
      <c r="AT434" s="328" t="s">
        <v>97</v>
      </c>
      <c r="AU434" s="331" t="s">
        <v>97</v>
      </c>
      <c r="AV434" s="152">
        <f t="shared" si="176"/>
        <v>0</v>
      </c>
      <c r="AW434" s="167"/>
      <c r="AX434" s="167"/>
      <c r="AY434" s="167"/>
      <c r="AZ434" s="167"/>
      <c r="BA434" s="167"/>
      <c r="BB434" s="167"/>
      <c r="BC434" s="167"/>
      <c r="BD434" s="167"/>
      <c r="BE434" s="130"/>
    </row>
    <row r="435" spans="1:57" ht="32.25" thickBot="1" x14ac:dyDescent="0.3">
      <c r="A435" s="1343"/>
      <c r="B435" s="1567"/>
      <c r="C435" s="1609"/>
      <c r="D435" s="710" t="s">
        <v>15</v>
      </c>
      <c r="E435" s="1301"/>
      <c r="F435" s="1304"/>
      <c r="G435" s="850">
        <f t="shared" si="174"/>
        <v>27</v>
      </c>
      <c r="H435" s="402">
        <f t="shared" si="172"/>
        <v>0</v>
      </c>
      <c r="I435" s="319"/>
      <c r="J435" s="319"/>
      <c r="K435" s="319"/>
      <c r="L435" s="338"/>
      <c r="M435" s="750">
        <f t="shared" si="175"/>
        <v>26</v>
      </c>
      <c r="N435" s="1030"/>
      <c r="O435" s="1030"/>
      <c r="P435" s="1030"/>
      <c r="Q435" s="1030"/>
      <c r="R435" s="1031">
        <v>26</v>
      </c>
      <c r="S435" s="1032">
        <v>1</v>
      </c>
      <c r="T435" s="1030"/>
      <c r="U435" s="1030"/>
      <c r="V435" s="1030">
        <v>25</v>
      </c>
      <c r="W435" s="1030"/>
      <c r="X435" s="1034"/>
      <c r="Y435" s="1025">
        <v>26</v>
      </c>
      <c r="Z435" s="1026"/>
      <c r="AA435" s="1027"/>
      <c r="AB435" s="1028">
        <v>9</v>
      </c>
      <c r="AC435" s="1028">
        <v>7</v>
      </c>
      <c r="AD435" s="1028"/>
      <c r="AE435" s="1028">
        <v>23</v>
      </c>
      <c r="AF435" s="1029">
        <v>1</v>
      </c>
      <c r="AG435" s="1019">
        <v>44</v>
      </c>
      <c r="AH435" s="838">
        <v>18</v>
      </c>
      <c r="AI435" s="325">
        <v>100</v>
      </c>
      <c r="AJ435" s="390">
        <f>SUM(AQ435:AU435)</f>
        <v>26</v>
      </c>
      <c r="AK435" s="327" t="s">
        <v>98</v>
      </c>
      <c r="AL435" s="328" t="s">
        <v>98</v>
      </c>
      <c r="AM435" s="329" t="s">
        <v>98</v>
      </c>
      <c r="AN435" s="330" t="s">
        <v>97</v>
      </c>
      <c r="AO435" s="328" t="s">
        <v>97</v>
      </c>
      <c r="AP435" s="329" t="s">
        <v>97</v>
      </c>
      <c r="AQ435" s="330"/>
      <c r="AR435" s="328">
        <v>7</v>
      </c>
      <c r="AS435" s="328">
        <v>17</v>
      </c>
      <c r="AT435" s="328">
        <v>2</v>
      </c>
      <c r="AU435" s="331"/>
      <c r="AV435" s="152">
        <f t="shared" si="176"/>
        <v>1</v>
      </c>
      <c r="AW435" s="167"/>
      <c r="AX435" s="167"/>
      <c r="AY435" s="167"/>
      <c r="AZ435" s="167"/>
      <c r="BA435" s="167"/>
      <c r="BB435" s="167"/>
      <c r="BC435" s="167"/>
      <c r="BD435" s="167">
        <v>1</v>
      </c>
      <c r="BE435" s="130"/>
    </row>
    <row r="436" spans="1:57" ht="32.25" thickBot="1" x14ac:dyDescent="0.3">
      <c r="A436" s="1343"/>
      <c r="B436" s="1588"/>
      <c r="C436" s="1620"/>
      <c r="D436" s="711" t="s">
        <v>491</v>
      </c>
      <c r="E436" s="1302"/>
      <c r="F436" s="1305"/>
      <c r="G436" s="851">
        <f t="shared" si="174"/>
        <v>0</v>
      </c>
      <c r="H436" s="160">
        <f t="shared" si="172"/>
        <v>0</v>
      </c>
      <c r="I436" s="92"/>
      <c r="J436" s="92"/>
      <c r="K436" s="92"/>
      <c r="L436" s="101"/>
      <c r="M436" s="210">
        <f t="shared" si="175"/>
        <v>0</v>
      </c>
      <c r="N436" s="1036"/>
      <c r="O436" s="1036"/>
      <c r="P436" s="1036"/>
      <c r="Q436" s="1036"/>
      <c r="R436" s="1037"/>
      <c r="S436" s="1038"/>
      <c r="T436" s="1039"/>
      <c r="U436" s="1039"/>
      <c r="V436" s="1039"/>
      <c r="W436" s="1039"/>
      <c r="X436" s="1040"/>
      <c r="Y436" s="1053"/>
      <c r="Z436" s="1054"/>
      <c r="AA436" s="1042"/>
      <c r="AB436" s="1055"/>
      <c r="AC436" s="1055"/>
      <c r="AD436" s="1055"/>
      <c r="AE436" s="1055"/>
      <c r="AF436" s="1043"/>
      <c r="AG436" s="1042"/>
      <c r="AH436" s="1043"/>
      <c r="AI436" s="100"/>
      <c r="AJ436" s="170">
        <f>SUM(AQ436:AU436)</f>
        <v>0</v>
      </c>
      <c r="AK436" s="345" t="s">
        <v>97</v>
      </c>
      <c r="AL436" s="97" t="s">
        <v>97</v>
      </c>
      <c r="AM436" s="98" t="s">
        <v>97</v>
      </c>
      <c r="AN436" s="99" t="s">
        <v>97</v>
      </c>
      <c r="AO436" s="97" t="s">
        <v>98</v>
      </c>
      <c r="AP436" s="98" t="s">
        <v>98</v>
      </c>
      <c r="AQ436" s="100"/>
      <c r="AR436" s="92"/>
      <c r="AS436" s="92"/>
      <c r="AT436" s="92"/>
      <c r="AU436" s="101"/>
      <c r="AV436" s="171">
        <f t="shared" si="176"/>
        <v>0</v>
      </c>
      <c r="AW436" s="128"/>
      <c r="AX436" s="128"/>
      <c r="AY436" s="128"/>
      <c r="AZ436" s="128"/>
      <c r="BA436" s="128"/>
      <c r="BB436" s="128"/>
      <c r="BC436" s="128"/>
      <c r="BD436" s="128"/>
      <c r="BE436" s="129"/>
    </row>
    <row r="437" spans="1:57" ht="31.9" customHeight="1" thickBot="1" x14ac:dyDescent="0.3">
      <c r="A437" s="1343"/>
      <c r="B437" s="1565" t="s">
        <v>539</v>
      </c>
      <c r="C437" s="1608" t="s">
        <v>540</v>
      </c>
      <c r="D437" s="709" t="s">
        <v>485</v>
      </c>
      <c r="E437" s="1300">
        <v>30</v>
      </c>
      <c r="F437" s="1303">
        <f>E437-SUM(M437:M441)</f>
        <v>-3</v>
      </c>
      <c r="G437" s="852">
        <f t="shared" si="174"/>
        <v>12</v>
      </c>
      <c r="H437" s="147">
        <f t="shared" si="172"/>
        <v>1</v>
      </c>
      <c r="I437" s="72">
        <v>1</v>
      </c>
      <c r="J437" s="72"/>
      <c r="K437" s="72"/>
      <c r="L437" s="75"/>
      <c r="M437" s="199">
        <f t="shared" ref="M437:M451" si="177">IF(AND(SUM(N437:R437)=SUM(Y437:Z437),SUM(S437:X437)=SUM(Y437:Z437)),SUM(N437:R437),"ПЕРЕВІРТЕ ПРАВИЛЬНІСТЬ ДАНИХ")</f>
        <v>12</v>
      </c>
      <c r="N437" s="1020"/>
      <c r="O437" s="1020"/>
      <c r="P437" s="1020"/>
      <c r="Q437" s="1020"/>
      <c r="R437" s="1021">
        <v>12</v>
      </c>
      <c r="S437" s="1022">
        <v>1</v>
      </c>
      <c r="T437" s="1020"/>
      <c r="U437" s="1020"/>
      <c r="V437" s="1023">
        <v>11</v>
      </c>
      <c r="W437" s="1020"/>
      <c r="X437" s="1024"/>
      <c r="Y437" s="1022">
        <v>12</v>
      </c>
      <c r="Z437" s="1024"/>
      <c r="AA437" s="1045"/>
      <c r="AB437" s="835">
        <v>1</v>
      </c>
      <c r="AC437" s="835">
        <v>1</v>
      </c>
      <c r="AD437" s="835"/>
      <c r="AE437" s="835">
        <v>10</v>
      </c>
      <c r="AF437" s="836"/>
      <c r="AG437" s="1045">
        <v>37</v>
      </c>
      <c r="AH437" s="1046">
        <v>16</v>
      </c>
      <c r="AI437" s="74">
        <v>10</v>
      </c>
      <c r="AJ437" s="151">
        <f>SUM(AN437:AP437)</f>
        <v>12</v>
      </c>
      <c r="AK437" s="76" t="s">
        <v>97</v>
      </c>
      <c r="AL437" s="77" t="s">
        <v>97</v>
      </c>
      <c r="AM437" s="78" t="s">
        <v>97</v>
      </c>
      <c r="AN437" s="74">
        <v>1</v>
      </c>
      <c r="AO437" s="72">
        <v>11</v>
      </c>
      <c r="AP437" s="73"/>
      <c r="AQ437" s="79" t="s">
        <v>97</v>
      </c>
      <c r="AR437" s="77" t="s">
        <v>97</v>
      </c>
      <c r="AS437" s="77" t="s">
        <v>97</v>
      </c>
      <c r="AT437" s="77" t="s">
        <v>97</v>
      </c>
      <c r="AU437" s="80" t="s">
        <v>97</v>
      </c>
      <c r="AV437" s="152">
        <f t="shared" si="176"/>
        <v>0</v>
      </c>
      <c r="AW437" s="120"/>
      <c r="AX437" s="120"/>
      <c r="AY437" s="120"/>
      <c r="AZ437" s="120"/>
      <c r="BA437" s="120"/>
      <c r="BB437" s="120"/>
      <c r="BC437" s="120"/>
      <c r="BD437" s="120"/>
      <c r="BE437" s="121"/>
    </row>
    <row r="438" spans="1:57" ht="48" thickBot="1" x14ac:dyDescent="0.3">
      <c r="A438" s="1343"/>
      <c r="B438" s="1567"/>
      <c r="C438" s="1609"/>
      <c r="D438" s="710" t="s">
        <v>490</v>
      </c>
      <c r="E438" s="1301"/>
      <c r="F438" s="1304"/>
      <c r="G438" s="850">
        <f t="shared" si="174"/>
        <v>0</v>
      </c>
      <c r="H438" s="402">
        <f t="shared" si="172"/>
        <v>0</v>
      </c>
      <c r="I438" s="319"/>
      <c r="J438" s="319"/>
      <c r="K438" s="319"/>
      <c r="L438" s="338"/>
      <c r="M438" s="750">
        <f t="shared" si="177"/>
        <v>0</v>
      </c>
      <c r="N438" s="1030"/>
      <c r="O438" s="1030"/>
      <c r="P438" s="1030"/>
      <c r="Q438" s="1030"/>
      <c r="R438" s="1031"/>
      <c r="S438" s="1032"/>
      <c r="T438" s="1033"/>
      <c r="U438" s="1033"/>
      <c r="V438" s="1030"/>
      <c r="W438" s="1030"/>
      <c r="X438" s="1034"/>
      <c r="Y438" s="1047"/>
      <c r="Z438" s="1026"/>
      <c r="AA438" s="1027"/>
      <c r="AB438" s="1028"/>
      <c r="AC438" s="1028"/>
      <c r="AD438" s="1028"/>
      <c r="AE438" s="1028"/>
      <c r="AF438" s="1029"/>
      <c r="AG438" s="1019"/>
      <c r="AH438" s="1048"/>
      <c r="AI438" s="325"/>
      <c r="AJ438" s="390">
        <f>SUM(AN438:AP438)</f>
        <v>0</v>
      </c>
      <c r="AK438" s="327" t="s">
        <v>98</v>
      </c>
      <c r="AL438" s="328" t="s">
        <v>98</v>
      </c>
      <c r="AM438" s="329" t="s">
        <v>98</v>
      </c>
      <c r="AN438" s="330"/>
      <c r="AO438" s="328"/>
      <c r="AP438" s="329"/>
      <c r="AQ438" s="330" t="s">
        <v>97</v>
      </c>
      <c r="AR438" s="328" t="s">
        <v>97</v>
      </c>
      <c r="AS438" s="328" t="s">
        <v>97</v>
      </c>
      <c r="AT438" s="328" t="s">
        <v>97</v>
      </c>
      <c r="AU438" s="331" t="s">
        <v>97</v>
      </c>
      <c r="AV438" s="152">
        <f t="shared" si="176"/>
        <v>0</v>
      </c>
      <c r="AW438" s="167"/>
      <c r="AX438" s="167"/>
      <c r="AY438" s="167"/>
      <c r="AZ438" s="167"/>
      <c r="BA438" s="167"/>
      <c r="BB438" s="167"/>
      <c r="BC438" s="167"/>
      <c r="BD438" s="167"/>
      <c r="BE438" s="130"/>
    </row>
    <row r="439" spans="1:57" ht="32.25" thickBot="1" x14ac:dyDescent="0.3">
      <c r="A439" s="1343"/>
      <c r="B439" s="1567"/>
      <c r="C439" s="1609"/>
      <c r="D439" s="710" t="s">
        <v>486</v>
      </c>
      <c r="E439" s="1301"/>
      <c r="F439" s="1304"/>
      <c r="G439" s="850">
        <f t="shared" si="174"/>
        <v>0</v>
      </c>
      <c r="H439" s="402">
        <f t="shared" si="172"/>
        <v>0</v>
      </c>
      <c r="I439" s="319"/>
      <c r="J439" s="319"/>
      <c r="K439" s="319"/>
      <c r="L439" s="338"/>
      <c r="M439" s="750">
        <f t="shared" si="177"/>
        <v>0</v>
      </c>
      <c r="N439" s="1030"/>
      <c r="O439" s="1030"/>
      <c r="P439" s="1035"/>
      <c r="Q439" s="392"/>
      <c r="R439" s="1031"/>
      <c r="S439" s="1032"/>
      <c r="T439" s="1030"/>
      <c r="U439" s="1030"/>
      <c r="V439" s="1030"/>
      <c r="W439" s="1030"/>
      <c r="X439" s="1034"/>
      <c r="Y439" s="1047"/>
      <c r="Z439" s="1026"/>
      <c r="AA439" s="1027"/>
      <c r="AB439" s="1028"/>
      <c r="AC439" s="1028"/>
      <c r="AD439" s="1028"/>
      <c r="AE439" s="1028"/>
      <c r="AF439" s="1029"/>
      <c r="AG439" s="1019"/>
      <c r="AH439" s="1048"/>
      <c r="AI439" s="325"/>
      <c r="AJ439" s="390">
        <f>SUM(AK439:AM439)</f>
        <v>0</v>
      </c>
      <c r="AK439" s="327"/>
      <c r="AL439" s="328"/>
      <c r="AM439" s="329"/>
      <c r="AN439" s="330" t="s">
        <v>97</v>
      </c>
      <c r="AO439" s="328" t="s">
        <v>97</v>
      </c>
      <c r="AP439" s="329" t="s">
        <v>97</v>
      </c>
      <c r="AQ439" s="330" t="s">
        <v>97</v>
      </c>
      <c r="AR439" s="328" t="s">
        <v>97</v>
      </c>
      <c r="AS439" s="328" t="s">
        <v>97</v>
      </c>
      <c r="AT439" s="328" t="s">
        <v>97</v>
      </c>
      <c r="AU439" s="331" t="s">
        <v>97</v>
      </c>
      <c r="AV439" s="152">
        <f t="shared" si="176"/>
        <v>0</v>
      </c>
      <c r="AW439" s="167"/>
      <c r="AX439" s="167"/>
      <c r="AY439" s="167"/>
      <c r="AZ439" s="167"/>
      <c r="BA439" s="167"/>
      <c r="BB439" s="167"/>
      <c r="BC439" s="167"/>
      <c r="BD439" s="167"/>
      <c r="BE439" s="130"/>
    </row>
    <row r="440" spans="1:57" ht="32.25" thickBot="1" x14ac:dyDescent="0.3">
      <c r="A440" s="1343"/>
      <c r="B440" s="1567"/>
      <c r="C440" s="1609"/>
      <c r="D440" s="710" t="s">
        <v>15</v>
      </c>
      <c r="E440" s="1301"/>
      <c r="F440" s="1304"/>
      <c r="G440" s="850">
        <f t="shared" si="174"/>
        <v>21</v>
      </c>
      <c r="H440" s="402">
        <f t="shared" si="172"/>
        <v>0</v>
      </c>
      <c r="I440" s="319"/>
      <c r="J440" s="319"/>
      <c r="K440" s="319"/>
      <c r="L440" s="338"/>
      <c r="M440" s="750">
        <f t="shared" si="177"/>
        <v>21</v>
      </c>
      <c r="N440" s="1030"/>
      <c r="O440" s="1030"/>
      <c r="P440" s="1030"/>
      <c r="Q440" s="1030"/>
      <c r="R440" s="1031">
        <v>21</v>
      </c>
      <c r="S440" s="1032"/>
      <c r="T440" s="1030"/>
      <c r="U440" s="1030"/>
      <c r="V440" s="1030">
        <v>21</v>
      </c>
      <c r="W440" s="1030"/>
      <c r="X440" s="1034"/>
      <c r="Y440" s="1047">
        <v>16</v>
      </c>
      <c r="Z440" s="1026">
        <v>5</v>
      </c>
      <c r="AA440" s="1027"/>
      <c r="AB440" s="1028">
        <v>8</v>
      </c>
      <c r="AC440" s="1028">
        <v>5</v>
      </c>
      <c r="AD440" s="1028"/>
      <c r="AE440" s="1028">
        <v>15</v>
      </c>
      <c r="AF440" s="1029">
        <v>1</v>
      </c>
      <c r="AG440" s="1019">
        <v>38</v>
      </c>
      <c r="AH440" s="1048">
        <v>18</v>
      </c>
      <c r="AI440" s="325">
        <v>100</v>
      </c>
      <c r="AJ440" s="390">
        <f>SUM(AQ440:AU440)</f>
        <v>7</v>
      </c>
      <c r="AK440" s="327" t="s">
        <v>98</v>
      </c>
      <c r="AL440" s="328" t="s">
        <v>98</v>
      </c>
      <c r="AM440" s="329" t="s">
        <v>98</v>
      </c>
      <c r="AN440" s="330" t="s">
        <v>97</v>
      </c>
      <c r="AO440" s="328" t="s">
        <v>97</v>
      </c>
      <c r="AP440" s="329" t="s">
        <v>97</v>
      </c>
      <c r="AQ440" s="330"/>
      <c r="AR440" s="328">
        <v>3</v>
      </c>
      <c r="AS440" s="319"/>
      <c r="AT440" s="328">
        <v>4</v>
      </c>
      <c r="AU440" s="331"/>
      <c r="AV440" s="152">
        <f t="shared" si="176"/>
        <v>0</v>
      </c>
      <c r="AW440" s="167"/>
      <c r="AX440" s="167"/>
      <c r="AY440" s="167"/>
      <c r="AZ440" s="167"/>
      <c r="BA440" s="167"/>
      <c r="BB440" s="167"/>
      <c r="BC440" s="167"/>
      <c r="BD440" s="167"/>
      <c r="BE440" s="130"/>
    </row>
    <row r="441" spans="1:57" ht="32.25" thickBot="1" x14ac:dyDescent="0.3">
      <c r="A441" s="1343"/>
      <c r="B441" s="1588"/>
      <c r="C441" s="1620"/>
      <c r="D441" s="711" t="s">
        <v>491</v>
      </c>
      <c r="E441" s="1302"/>
      <c r="F441" s="1305"/>
      <c r="G441" s="851">
        <f t="shared" si="174"/>
        <v>0</v>
      </c>
      <c r="H441" s="160">
        <f t="shared" si="172"/>
        <v>0</v>
      </c>
      <c r="I441" s="92"/>
      <c r="J441" s="92"/>
      <c r="K441" s="92"/>
      <c r="L441" s="101"/>
      <c r="M441" s="210">
        <f t="shared" si="177"/>
        <v>0</v>
      </c>
      <c r="N441" s="1036"/>
      <c r="O441" s="1036"/>
      <c r="P441" s="1036"/>
      <c r="Q441" s="1036"/>
      <c r="R441" s="1037"/>
      <c r="S441" s="1038"/>
      <c r="T441" s="1039"/>
      <c r="U441" s="1039"/>
      <c r="V441" s="1039"/>
      <c r="W441" s="1039"/>
      <c r="X441" s="1040"/>
      <c r="Y441" s="1038"/>
      <c r="Z441" s="1040"/>
      <c r="AA441" s="1049"/>
      <c r="AB441" s="839"/>
      <c r="AC441" s="839"/>
      <c r="AD441" s="839"/>
      <c r="AE441" s="839"/>
      <c r="AF441" s="840"/>
      <c r="AG441" s="1049"/>
      <c r="AH441" s="1050"/>
      <c r="AI441" s="100"/>
      <c r="AJ441" s="170">
        <f>SUM(AQ441:AU441)</f>
        <v>0</v>
      </c>
      <c r="AK441" s="345" t="s">
        <v>97</v>
      </c>
      <c r="AL441" s="97" t="s">
        <v>97</v>
      </c>
      <c r="AM441" s="98" t="s">
        <v>97</v>
      </c>
      <c r="AN441" s="99" t="s">
        <v>97</v>
      </c>
      <c r="AO441" s="97" t="s">
        <v>98</v>
      </c>
      <c r="AP441" s="98" t="s">
        <v>98</v>
      </c>
      <c r="AQ441" s="100"/>
      <c r="AR441" s="92"/>
      <c r="AS441" s="142"/>
      <c r="AT441" s="92"/>
      <c r="AU441" s="101"/>
      <c r="AV441" s="171">
        <f t="shared" si="176"/>
        <v>0</v>
      </c>
      <c r="AW441" s="128"/>
      <c r="AX441" s="128"/>
      <c r="AY441" s="128"/>
      <c r="AZ441" s="128"/>
      <c r="BA441" s="128"/>
      <c r="BB441" s="128"/>
      <c r="BC441" s="128"/>
      <c r="BD441" s="128"/>
      <c r="BE441" s="129"/>
    </row>
    <row r="442" spans="1:57" ht="31.9" customHeight="1" thickBot="1" x14ac:dyDescent="0.3">
      <c r="A442" s="1343"/>
      <c r="B442" s="1565" t="s">
        <v>171</v>
      </c>
      <c r="C442" s="1608" t="s">
        <v>382</v>
      </c>
      <c r="D442" s="709" t="s">
        <v>485</v>
      </c>
      <c r="E442" s="1300">
        <v>90</v>
      </c>
      <c r="F442" s="1303">
        <f>E442-SUM(M442:M446)</f>
        <v>13</v>
      </c>
      <c r="G442" s="852">
        <f t="shared" si="174"/>
        <v>8</v>
      </c>
      <c r="H442" s="147">
        <f t="shared" si="172"/>
        <v>3</v>
      </c>
      <c r="I442" s="72">
        <v>3</v>
      </c>
      <c r="J442" s="72"/>
      <c r="K442" s="72"/>
      <c r="L442" s="75"/>
      <c r="M442" s="199">
        <f t="shared" si="177"/>
        <v>8</v>
      </c>
      <c r="N442" s="1020"/>
      <c r="O442" s="1020"/>
      <c r="P442" s="1020"/>
      <c r="Q442" s="1020"/>
      <c r="R442" s="1021">
        <v>8</v>
      </c>
      <c r="S442" s="1022">
        <v>4</v>
      </c>
      <c r="T442" s="1020"/>
      <c r="U442" s="1020"/>
      <c r="V442" s="1023">
        <v>4</v>
      </c>
      <c r="W442" s="1020"/>
      <c r="X442" s="1024"/>
      <c r="Y442" s="1025">
        <v>8</v>
      </c>
      <c r="Z442" s="1026"/>
      <c r="AA442" s="1027"/>
      <c r="AB442" s="1028">
        <v>2</v>
      </c>
      <c r="AC442" s="1028">
        <v>2</v>
      </c>
      <c r="AD442" s="1028"/>
      <c r="AE442" s="1028">
        <v>1</v>
      </c>
      <c r="AF442" s="1029"/>
      <c r="AG442" s="1027">
        <v>31</v>
      </c>
      <c r="AH442" s="1029">
        <v>15</v>
      </c>
      <c r="AI442" s="74">
        <v>6</v>
      </c>
      <c r="AJ442" s="151">
        <f>SUM(AN442:AP442)</f>
        <v>8</v>
      </c>
      <c r="AK442" s="76" t="s">
        <v>97</v>
      </c>
      <c r="AL442" s="77" t="s">
        <v>97</v>
      </c>
      <c r="AM442" s="78" t="s">
        <v>97</v>
      </c>
      <c r="AN442" s="74">
        <v>5</v>
      </c>
      <c r="AO442" s="72">
        <v>3</v>
      </c>
      <c r="AP442" s="73"/>
      <c r="AQ442" s="79" t="s">
        <v>97</v>
      </c>
      <c r="AR442" s="77" t="s">
        <v>97</v>
      </c>
      <c r="AS442" s="77" t="s">
        <v>97</v>
      </c>
      <c r="AT442" s="77" t="s">
        <v>97</v>
      </c>
      <c r="AU442" s="80" t="s">
        <v>97</v>
      </c>
      <c r="AV442" s="152">
        <f t="shared" si="176"/>
        <v>0</v>
      </c>
      <c r="AW442" s="120"/>
      <c r="AX442" s="120"/>
      <c r="AY442" s="120"/>
      <c r="AZ442" s="120"/>
      <c r="BA442" s="120"/>
      <c r="BB442" s="120"/>
      <c r="BC442" s="120"/>
      <c r="BD442" s="120"/>
      <c r="BE442" s="121"/>
    </row>
    <row r="443" spans="1:57" ht="48" thickBot="1" x14ac:dyDescent="0.3">
      <c r="A443" s="1343"/>
      <c r="B443" s="1567"/>
      <c r="C443" s="1609"/>
      <c r="D443" s="710" t="s">
        <v>490</v>
      </c>
      <c r="E443" s="1301"/>
      <c r="F443" s="1304"/>
      <c r="G443" s="850">
        <f t="shared" si="174"/>
        <v>0</v>
      </c>
      <c r="H443" s="402">
        <f t="shared" si="172"/>
        <v>0</v>
      </c>
      <c r="I443" s="319"/>
      <c r="J443" s="319"/>
      <c r="K443" s="319"/>
      <c r="L443" s="338"/>
      <c r="M443" s="750">
        <f t="shared" si="177"/>
        <v>0</v>
      </c>
      <c r="N443" s="1030"/>
      <c r="O443" s="1030"/>
      <c r="P443" s="1030"/>
      <c r="Q443" s="1030"/>
      <c r="R443" s="1031"/>
      <c r="S443" s="1032"/>
      <c r="T443" s="1033"/>
      <c r="U443" s="1033"/>
      <c r="V443" s="1030"/>
      <c r="W443" s="1030"/>
      <c r="X443" s="1034"/>
      <c r="Y443" s="1025"/>
      <c r="Z443" s="1026"/>
      <c r="AA443" s="1027"/>
      <c r="AB443" s="1028"/>
      <c r="AC443" s="1028"/>
      <c r="AD443" s="1028"/>
      <c r="AE443" s="1028"/>
      <c r="AF443" s="1029"/>
      <c r="AG443" s="1019"/>
      <c r="AH443" s="838"/>
      <c r="AI443" s="325"/>
      <c r="AJ443" s="390">
        <f>SUM(AN443:AP443)</f>
        <v>0</v>
      </c>
      <c r="AK443" s="327" t="s">
        <v>98</v>
      </c>
      <c r="AL443" s="328" t="s">
        <v>98</v>
      </c>
      <c r="AM443" s="329" t="s">
        <v>98</v>
      </c>
      <c r="AN443" s="330"/>
      <c r="AO443" s="328"/>
      <c r="AP443" s="329"/>
      <c r="AQ443" s="330" t="s">
        <v>97</v>
      </c>
      <c r="AR443" s="328" t="s">
        <v>97</v>
      </c>
      <c r="AS443" s="328" t="s">
        <v>97</v>
      </c>
      <c r="AT443" s="328" t="s">
        <v>97</v>
      </c>
      <c r="AU443" s="331" t="s">
        <v>97</v>
      </c>
      <c r="AV443" s="152">
        <f t="shared" si="176"/>
        <v>0</v>
      </c>
      <c r="AW443" s="167"/>
      <c r="AX443" s="167"/>
      <c r="AY443" s="167"/>
      <c r="AZ443" s="167"/>
      <c r="BA443" s="167"/>
      <c r="BB443" s="167"/>
      <c r="BC443" s="167"/>
      <c r="BD443" s="167"/>
      <c r="BE443" s="130"/>
    </row>
    <row r="444" spans="1:57" ht="32.25" thickBot="1" x14ac:dyDescent="0.3">
      <c r="A444" s="1343"/>
      <c r="B444" s="1567"/>
      <c r="C444" s="1609"/>
      <c r="D444" s="710" t="s">
        <v>486</v>
      </c>
      <c r="E444" s="1301"/>
      <c r="F444" s="1304"/>
      <c r="G444" s="850">
        <f t="shared" si="174"/>
        <v>0</v>
      </c>
      <c r="H444" s="402">
        <f t="shared" si="172"/>
        <v>0</v>
      </c>
      <c r="I444" s="319"/>
      <c r="J444" s="319"/>
      <c r="K444" s="319"/>
      <c r="L444" s="338"/>
      <c r="M444" s="750">
        <f t="shared" si="177"/>
        <v>0</v>
      </c>
      <c r="N444" s="1030"/>
      <c r="O444" s="1030"/>
      <c r="P444" s="1035"/>
      <c r="Q444" s="392"/>
      <c r="R444" s="1031"/>
      <c r="S444" s="1032"/>
      <c r="T444" s="1030"/>
      <c r="U444" s="1030"/>
      <c r="V444" s="1030"/>
      <c r="W444" s="1030"/>
      <c r="X444" s="1034"/>
      <c r="Y444" s="1025"/>
      <c r="Z444" s="1026"/>
      <c r="AA444" s="1027"/>
      <c r="AB444" s="1028"/>
      <c r="AC444" s="1028"/>
      <c r="AD444" s="1028"/>
      <c r="AE444" s="1028"/>
      <c r="AF444" s="1029"/>
      <c r="AG444" s="1019"/>
      <c r="AH444" s="838"/>
      <c r="AI444" s="325"/>
      <c r="AJ444" s="390">
        <f>SUM(AK444:AM444)</f>
        <v>0</v>
      </c>
      <c r="AK444" s="327"/>
      <c r="AL444" s="328"/>
      <c r="AM444" s="329"/>
      <c r="AN444" s="330" t="s">
        <v>97</v>
      </c>
      <c r="AO444" s="328" t="s">
        <v>97</v>
      </c>
      <c r="AP444" s="329" t="s">
        <v>97</v>
      </c>
      <c r="AQ444" s="330" t="s">
        <v>97</v>
      </c>
      <c r="AR444" s="328" t="s">
        <v>97</v>
      </c>
      <c r="AS444" s="328" t="s">
        <v>97</v>
      </c>
      <c r="AT444" s="328" t="s">
        <v>97</v>
      </c>
      <c r="AU444" s="331" t="s">
        <v>97</v>
      </c>
      <c r="AV444" s="152">
        <f t="shared" si="176"/>
        <v>0</v>
      </c>
      <c r="AW444" s="167"/>
      <c r="AX444" s="167"/>
      <c r="AY444" s="167"/>
      <c r="AZ444" s="167"/>
      <c r="BA444" s="167"/>
      <c r="BB444" s="167"/>
      <c r="BC444" s="167"/>
      <c r="BD444" s="167"/>
      <c r="BE444" s="130"/>
    </row>
    <row r="445" spans="1:57" ht="32.25" thickBot="1" x14ac:dyDescent="0.3">
      <c r="A445" s="1343"/>
      <c r="B445" s="1567"/>
      <c r="C445" s="1609"/>
      <c r="D445" s="710" t="s">
        <v>15</v>
      </c>
      <c r="E445" s="1301"/>
      <c r="F445" s="1304"/>
      <c r="G445" s="850">
        <f t="shared" si="174"/>
        <v>71</v>
      </c>
      <c r="H445" s="402">
        <f t="shared" si="172"/>
        <v>0</v>
      </c>
      <c r="I445" s="319"/>
      <c r="J445" s="319"/>
      <c r="K445" s="319"/>
      <c r="L445" s="338"/>
      <c r="M445" s="750">
        <f t="shared" si="177"/>
        <v>69</v>
      </c>
      <c r="N445" s="1030"/>
      <c r="O445" s="1030"/>
      <c r="P445" s="1030"/>
      <c r="Q445" s="1030"/>
      <c r="R445" s="1031">
        <v>69</v>
      </c>
      <c r="S445" s="1032">
        <v>24</v>
      </c>
      <c r="T445" s="1030"/>
      <c r="U445" s="1030"/>
      <c r="V445" s="1030">
        <v>45</v>
      </c>
      <c r="W445" s="1030"/>
      <c r="X445" s="1034"/>
      <c r="Y445" s="1025">
        <v>62</v>
      </c>
      <c r="Z445" s="1026">
        <v>7</v>
      </c>
      <c r="AA445" s="1027"/>
      <c r="AB445" s="1028">
        <v>31</v>
      </c>
      <c r="AC445" s="1028">
        <v>31</v>
      </c>
      <c r="AD445" s="1028">
        <v>6</v>
      </c>
      <c r="AE445" s="1028">
        <v>31</v>
      </c>
      <c r="AF445" s="1029">
        <v>11</v>
      </c>
      <c r="AG445" s="1019">
        <v>38</v>
      </c>
      <c r="AH445" s="838">
        <v>13</v>
      </c>
      <c r="AI445" s="325">
        <v>115</v>
      </c>
      <c r="AJ445" s="390">
        <f>SUM(AQ445:AU445)</f>
        <v>69</v>
      </c>
      <c r="AK445" s="327" t="s">
        <v>98</v>
      </c>
      <c r="AL445" s="328" t="s">
        <v>98</v>
      </c>
      <c r="AM445" s="329" t="s">
        <v>98</v>
      </c>
      <c r="AN445" s="330" t="s">
        <v>97</v>
      </c>
      <c r="AO445" s="328" t="s">
        <v>97</v>
      </c>
      <c r="AP445" s="329" t="s">
        <v>97</v>
      </c>
      <c r="AQ445" s="330">
        <v>21</v>
      </c>
      <c r="AR445" s="328">
        <v>11</v>
      </c>
      <c r="AS445" s="328">
        <v>13</v>
      </c>
      <c r="AT445" s="328">
        <v>16</v>
      </c>
      <c r="AU445" s="331">
        <v>8</v>
      </c>
      <c r="AV445" s="152">
        <f t="shared" si="176"/>
        <v>2</v>
      </c>
      <c r="AW445" s="404"/>
      <c r="AX445" s="404"/>
      <c r="AY445" s="404"/>
      <c r="AZ445" s="404"/>
      <c r="BA445" s="404">
        <v>1</v>
      </c>
      <c r="BB445" s="404"/>
      <c r="BC445" s="404">
        <v>1</v>
      </c>
      <c r="BD445" s="404"/>
      <c r="BE445" s="405"/>
    </row>
    <row r="446" spans="1:57" ht="32.25" thickBot="1" x14ac:dyDescent="0.3">
      <c r="A446" s="1343"/>
      <c r="B446" s="1588"/>
      <c r="C446" s="1620"/>
      <c r="D446" s="711" t="s">
        <v>491</v>
      </c>
      <c r="E446" s="1302"/>
      <c r="F446" s="1305"/>
      <c r="G446" s="851">
        <f t="shared" si="174"/>
        <v>0</v>
      </c>
      <c r="H446" s="160">
        <f t="shared" si="172"/>
        <v>0</v>
      </c>
      <c r="I446" s="92"/>
      <c r="J446" s="92"/>
      <c r="K446" s="92"/>
      <c r="L446" s="101"/>
      <c r="M446" s="210">
        <f t="shared" si="177"/>
        <v>0</v>
      </c>
      <c r="N446" s="1036"/>
      <c r="O446" s="1036"/>
      <c r="P446" s="1036"/>
      <c r="Q446" s="1036"/>
      <c r="R446" s="1037"/>
      <c r="S446" s="1038"/>
      <c r="T446" s="1039"/>
      <c r="U446" s="1039"/>
      <c r="V446" s="1039"/>
      <c r="W446" s="1039"/>
      <c r="X446" s="1040"/>
      <c r="Y446" s="1041"/>
      <c r="Z446" s="1034"/>
      <c r="AA446" s="1019"/>
      <c r="AB446" s="837"/>
      <c r="AC446" s="837"/>
      <c r="AD446" s="837"/>
      <c r="AE446" s="837"/>
      <c r="AF446" s="838"/>
      <c r="AG446" s="1042"/>
      <c r="AH446" s="1043"/>
      <c r="AI446" s="100"/>
      <c r="AJ446" s="170">
        <f>SUM(AQ446:AU446)</f>
        <v>0</v>
      </c>
      <c r="AK446" s="345" t="s">
        <v>97</v>
      </c>
      <c r="AL446" s="97" t="s">
        <v>97</v>
      </c>
      <c r="AM446" s="98" t="s">
        <v>97</v>
      </c>
      <c r="AN446" s="99" t="s">
        <v>97</v>
      </c>
      <c r="AO446" s="97" t="s">
        <v>98</v>
      </c>
      <c r="AP446" s="98" t="s">
        <v>98</v>
      </c>
      <c r="AQ446" s="100"/>
      <c r="AR446" s="92"/>
      <c r="AS446" s="92"/>
      <c r="AT446" s="92"/>
      <c r="AU446" s="101"/>
      <c r="AV446" s="171">
        <f t="shared" si="176"/>
        <v>0</v>
      </c>
      <c r="AW446" s="128"/>
      <c r="AX446" s="128"/>
      <c r="AY446" s="128"/>
      <c r="AZ446" s="128"/>
      <c r="BA446" s="128"/>
      <c r="BB446" s="128"/>
      <c r="BC446" s="128"/>
      <c r="BD446" s="128"/>
      <c r="BE446" s="129"/>
    </row>
    <row r="447" spans="1:57" ht="31.9" customHeight="1" thickBot="1" x14ac:dyDescent="0.3">
      <c r="A447" s="1343"/>
      <c r="B447" s="1565" t="s">
        <v>170</v>
      </c>
      <c r="C447" s="1608" t="s">
        <v>381</v>
      </c>
      <c r="D447" s="709" t="s">
        <v>485</v>
      </c>
      <c r="E447" s="1300">
        <v>135</v>
      </c>
      <c r="F447" s="1303">
        <f>E447-SUM(M447:M451)</f>
        <v>-2</v>
      </c>
      <c r="G447" s="852">
        <f t="shared" si="174"/>
        <v>0</v>
      </c>
      <c r="H447" s="147">
        <f t="shared" si="172"/>
        <v>0</v>
      </c>
      <c r="I447" s="72"/>
      <c r="J447" s="72"/>
      <c r="K447" s="72"/>
      <c r="L447" s="75"/>
      <c r="M447" s="199">
        <f t="shared" si="177"/>
        <v>0</v>
      </c>
      <c r="N447" s="1020"/>
      <c r="O447" s="1020"/>
      <c r="P447" s="1020"/>
      <c r="Q447" s="1020"/>
      <c r="R447" s="1024"/>
      <c r="S447" s="1051"/>
      <c r="T447" s="1051"/>
      <c r="U447" s="1051"/>
      <c r="V447" s="1020"/>
      <c r="W447" s="1020"/>
      <c r="X447" s="1024"/>
      <c r="Y447" s="1022"/>
      <c r="Z447" s="1024"/>
      <c r="AA447" s="1045"/>
      <c r="AB447" s="835"/>
      <c r="AC447" s="835"/>
      <c r="AD447" s="835"/>
      <c r="AE447" s="835"/>
      <c r="AF447" s="836"/>
      <c r="AG447" s="1045"/>
      <c r="AH447" s="1046"/>
      <c r="AI447" s="143"/>
      <c r="AJ447" s="151">
        <f>SUM(AN447:AP447)</f>
        <v>0</v>
      </c>
      <c r="AK447" s="76" t="s">
        <v>97</v>
      </c>
      <c r="AL447" s="77" t="s">
        <v>97</v>
      </c>
      <c r="AM447" s="78" t="s">
        <v>97</v>
      </c>
      <c r="AN447" s="74"/>
      <c r="AO447" s="72"/>
      <c r="AP447" s="73"/>
      <c r="AQ447" s="79" t="s">
        <v>97</v>
      </c>
      <c r="AR447" s="77" t="s">
        <v>97</v>
      </c>
      <c r="AS447" s="77" t="s">
        <v>97</v>
      </c>
      <c r="AT447" s="77" t="s">
        <v>97</v>
      </c>
      <c r="AU447" s="78" t="s">
        <v>97</v>
      </c>
      <c r="AV447" s="152">
        <f t="shared" si="176"/>
        <v>0</v>
      </c>
      <c r="AW447" s="120"/>
      <c r="AX447" s="120"/>
      <c r="AY447" s="120"/>
      <c r="AZ447" s="120"/>
      <c r="BA447" s="120"/>
      <c r="BB447" s="120"/>
      <c r="BC447" s="120"/>
      <c r="BD447" s="120"/>
      <c r="BE447" s="121"/>
    </row>
    <row r="448" spans="1:57" ht="48" thickBot="1" x14ac:dyDescent="0.3">
      <c r="A448" s="1343"/>
      <c r="B448" s="1567"/>
      <c r="C448" s="1609"/>
      <c r="D448" s="710" t="s">
        <v>490</v>
      </c>
      <c r="E448" s="1301"/>
      <c r="F448" s="1304"/>
      <c r="G448" s="850">
        <f t="shared" si="174"/>
        <v>0</v>
      </c>
      <c r="H448" s="402">
        <f t="shared" si="172"/>
        <v>0</v>
      </c>
      <c r="I448" s="319"/>
      <c r="J448" s="319"/>
      <c r="K448" s="319"/>
      <c r="L448" s="338"/>
      <c r="M448" s="750">
        <f t="shared" si="177"/>
        <v>0</v>
      </c>
      <c r="N448" s="1030"/>
      <c r="O448" s="1030"/>
      <c r="P448" s="1030"/>
      <c r="Q448" s="1030"/>
      <c r="R448" s="1034"/>
      <c r="S448" s="1025"/>
      <c r="T448" s="1025"/>
      <c r="U448" s="1025"/>
      <c r="V448" s="1044"/>
      <c r="W448" s="1044"/>
      <c r="X448" s="1026"/>
      <c r="Y448" s="1047"/>
      <c r="Z448" s="1026"/>
      <c r="AA448" s="1027"/>
      <c r="AB448" s="1028"/>
      <c r="AC448" s="1028"/>
      <c r="AD448" s="1028"/>
      <c r="AE448" s="1028"/>
      <c r="AF448" s="1029"/>
      <c r="AG448" s="1019"/>
      <c r="AH448" s="1048"/>
      <c r="AI448" s="337"/>
      <c r="AJ448" s="390">
        <f>SUM(AN448:AP448)</f>
        <v>0</v>
      </c>
      <c r="AK448" s="327" t="s">
        <v>98</v>
      </c>
      <c r="AL448" s="328" t="s">
        <v>98</v>
      </c>
      <c r="AM448" s="329" t="s">
        <v>98</v>
      </c>
      <c r="AN448" s="330"/>
      <c r="AO448" s="328"/>
      <c r="AP448" s="329"/>
      <c r="AQ448" s="330" t="s">
        <v>97</v>
      </c>
      <c r="AR448" s="328" t="s">
        <v>97</v>
      </c>
      <c r="AS448" s="328" t="s">
        <v>97</v>
      </c>
      <c r="AT448" s="328" t="s">
        <v>97</v>
      </c>
      <c r="AU448" s="329" t="s">
        <v>97</v>
      </c>
      <c r="AV448" s="152">
        <f t="shared" si="176"/>
        <v>0</v>
      </c>
      <c r="AW448" s="167"/>
      <c r="AX448" s="167"/>
      <c r="AY448" s="167"/>
      <c r="AZ448" s="167"/>
      <c r="BA448" s="167"/>
      <c r="BB448" s="167"/>
      <c r="BC448" s="167"/>
      <c r="BD448" s="167"/>
      <c r="BE448" s="130"/>
    </row>
    <row r="449" spans="1:57" ht="32.25" thickBot="1" x14ac:dyDescent="0.3">
      <c r="A449" s="1343"/>
      <c r="B449" s="1567"/>
      <c r="C449" s="1609"/>
      <c r="D449" s="710" t="s">
        <v>486</v>
      </c>
      <c r="E449" s="1301"/>
      <c r="F449" s="1304"/>
      <c r="G449" s="850">
        <f t="shared" si="174"/>
        <v>0</v>
      </c>
      <c r="H449" s="402">
        <f t="shared" si="172"/>
        <v>0</v>
      </c>
      <c r="I449" s="319"/>
      <c r="J449" s="319"/>
      <c r="K449" s="319"/>
      <c r="L449" s="338"/>
      <c r="M449" s="750">
        <f t="shared" si="177"/>
        <v>0</v>
      </c>
      <c r="N449" s="1030"/>
      <c r="O449" s="1030"/>
      <c r="P449" s="1030"/>
      <c r="Q449" s="1030"/>
      <c r="R449" s="1034"/>
      <c r="S449" s="1025"/>
      <c r="T449" s="1025"/>
      <c r="U449" s="1025"/>
      <c r="V449" s="1044"/>
      <c r="W449" s="1044"/>
      <c r="X449" s="1026"/>
      <c r="Y449" s="1047"/>
      <c r="Z449" s="1026"/>
      <c r="AA449" s="1027"/>
      <c r="AB449" s="1028"/>
      <c r="AC449" s="1028"/>
      <c r="AD449" s="1028"/>
      <c r="AE449" s="1028"/>
      <c r="AF449" s="1029"/>
      <c r="AG449" s="1019"/>
      <c r="AH449" s="1048"/>
      <c r="AI449" s="337"/>
      <c r="AJ449" s="390">
        <f>SUM(AK449:AM449)</f>
        <v>0</v>
      </c>
      <c r="AK449" s="327"/>
      <c r="AL449" s="328"/>
      <c r="AM449" s="329"/>
      <c r="AN449" s="330" t="s">
        <v>97</v>
      </c>
      <c r="AO449" s="328" t="s">
        <v>97</v>
      </c>
      <c r="AP449" s="329" t="s">
        <v>97</v>
      </c>
      <c r="AQ449" s="330" t="s">
        <v>97</v>
      </c>
      <c r="AR449" s="328" t="s">
        <v>97</v>
      </c>
      <c r="AS449" s="328" t="s">
        <v>97</v>
      </c>
      <c r="AT449" s="328" t="s">
        <v>97</v>
      </c>
      <c r="AU449" s="329" t="s">
        <v>97</v>
      </c>
      <c r="AV449" s="152">
        <f t="shared" si="176"/>
        <v>0</v>
      </c>
      <c r="AW449" s="167"/>
      <c r="AX449" s="167"/>
      <c r="AY449" s="167"/>
      <c r="AZ449" s="167"/>
      <c r="BA449" s="167"/>
      <c r="BB449" s="167"/>
      <c r="BC449" s="167"/>
      <c r="BD449" s="167"/>
      <c r="BE449" s="130"/>
    </row>
    <row r="450" spans="1:57" ht="32.25" thickBot="1" x14ac:dyDescent="0.3">
      <c r="A450" s="1343"/>
      <c r="B450" s="1567"/>
      <c r="C450" s="1609"/>
      <c r="D450" s="710" t="s">
        <v>15</v>
      </c>
      <c r="E450" s="1301"/>
      <c r="F450" s="1304"/>
      <c r="G450" s="850">
        <f t="shared" si="174"/>
        <v>141</v>
      </c>
      <c r="H450" s="402">
        <f t="shared" si="172"/>
        <v>3</v>
      </c>
      <c r="I450" s="319">
        <v>3</v>
      </c>
      <c r="J450" s="319"/>
      <c r="K450" s="319"/>
      <c r="L450" s="338"/>
      <c r="M450" s="750">
        <f t="shared" si="177"/>
        <v>137</v>
      </c>
      <c r="N450" s="1030"/>
      <c r="O450" s="1030"/>
      <c r="P450" s="1030"/>
      <c r="Q450" s="1030"/>
      <c r="R450" s="1034">
        <v>137</v>
      </c>
      <c r="S450" s="1025"/>
      <c r="T450" s="1025"/>
      <c r="U450" s="1025"/>
      <c r="V450" s="1044">
        <v>137</v>
      </c>
      <c r="W450" s="1044"/>
      <c r="X450" s="1026"/>
      <c r="Y450" s="1032">
        <v>117</v>
      </c>
      <c r="Z450" s="1034">
        <v>20</v>
      </c>
      <c r="AA450" s="1071"/>
      <c r="AB450" s="837">
        <v>54</v>
      </c>
      <c r="AC450" s="837">
        <v>45</v>
      </c>
      <c r="AD450" s="837">
        <v>25</v>
      </c>
      <c r="AE450" s="837">
        <v>39</v>
      </c>
      <c r="AF450" s="838">
        <v>8</v>
      </c>
      <c r="AG450" s="1019">
        <v>38.299999999999997</v>
      </c>
      <c r="AH450" s="1048">
        <v>14.8</v>
      </c>
      <c r="AI450" s="337">
        <v>88.6</v>
      </c>
      <c r="AJ450" s="390">
        <f>SUM(AQ450:AU450)</f>
        <v>137</v>
      </c>
      <c r="AK450" s="327" t="s">
        <v>98</v>
      </c>
      <c r="AL450" s="328" t="s">
        <v>98</v>
      </c>
      <c r="AM450" s="329" t="s">
        <v>98</v>
      </c>
      <c r="AN450" s="330" t="s">
        <v>97</v>
      </c>
      <c r="AO450" s="328" t="s">
        <v>97</v>
      </c>
      <c r="AP450" s="329" t="s">
        <v>97</v>
      </c>
      <c r="AQ450" s="357">
        <v>23</v>
      </c>
      <c r="AR450" s="338">
        <v>49</v>
      </c>
      <c r="AS450" s="338">
        <v>44</v>
      </c>
      <c r="AT450" s="338">
        <v>17</v>
      </c>
      <c r="AU450" s="320">
        <v>4</v>
      </c>
      <c r="AV450" s="152">
        <f t="shared" si="176"/>
        <v>4</v>
      </c>
      <c r="AW450" s="404"/>
      <c r="AX450" s="404"/>
      <c r="AY450" s="404">
        <v>1</v>
      </c>
      <c r="AZ450" s="404"/>
      <c r="BA450" s="404">
        <v>1</v>
      </c>
      <c r="BB450" s="404"/>
      <c r="BC450" s="404">
        <v>1</v>
      </c>
      <c r="BD450" s="404"/>
      <c r="BE450" s="405">
        <v>1</v>
      </c>
    </row>
    <row r="451" spans="1:57" ht="32.25" thickBot="1" x14ac:dyDescent="0.3">
      <c r="A451" s="1344"/>
      <c r="B451" s="1577"/>
      <c r="C451" s="1610"/>
      <c r="D451" s="1657" t="s">
        <v>491</v>
      </c>
      <c r="E451" s="1302"/>
      <c r="F451" s="1305"/>
      <c r="G451" s="851">
        <f t="shared" si="174"/>
        <v>0</v>
      </c>
      <c r="H451" s="160">
        <f t="shared" si="172"/>
        <v>0</v>
      </c>
      <c r="I451" s="92"/>
      <c r="J451" s="92"/>
      <c r="K451" s="92"/>
      <c r="L451" s="101"/>
      <c r="M451" s="210">
        <f t="shared" si="177"/>
        <v>0</v>
      </c>
      <c r="N451" s="1039"/>
      <c r="O451" s="1039"/>
      <c r="P451" s="1039"/>
      <c r="Q451" s="1039"/>
      <c r="R451" s="1040"/>
      <c r="S451" s="1052"/>
      <c r="T451" s="1052"/>
      <c r="U451" s="1052"/>
      <c r="V451" s="1039"/>
      <c r="W451" s="1039"/>
      <c r="X451" s="1040"/>
      <c r="Y451" s="1038"/>
      <c r="Z451" s="1040"/>
      <c r="AA451" s="1049"/>
      <c r="AB451" s="839"/>
      <c r="AC451" s="839"/>
      <c r="AD451" s="839"/>
      <c r="AE451" s="839"/>
      <c r="AF451" s="840"/>
      <c r="AG451" s="1049"/>
      <c r="AH451" s="1050"/>
      <c r="AI451" s="832"/>
      <c r="AJ451" s="170">
        <f>SUM(AQ451:AU451)</f>
        <v>0</v>
      </c>
      <c r="AK451" s="345" t="s">
        <v>97</v>
      </c>
      <c r="AL451" s="97" t="s">
        <v>97</v>
      </c>
      <c r="AM451" s="98" t="s">
        <v>97</v>
      </c>
      <c r="AN451" s="99" t="s">
        <v>97</v>
      </c>
      <c r="AO451" s="97" t="s">
        <v>98</v>
      </c>
      <c r="AP451" s="98" t="s">
        <v>98</v>
      </c>
      <c r="AQ451" s="100"/>
      <c r="AR451" s="92"/>
      <c r="AS451" s="92"/>
      <c r="AT451" s="92"/>
      <c r="AU451" s="93"/>
      <c r="AV451" s="171">
        <f t="shared" si="176"/>
        <v>0</v>
      </c>
      <c r="AW451" s="128"/>
      <c r="AX451" s="128"/>
      <c r="AY451" s="128"/>
      <c r="AZ451" s="128"/>
      <c r="BA451" s="128"/>
      <c r="BB451" s="128"/>
      <c r="BC451" s="128"/>
      <c r="BD451" s="128"/>
      <c r="BE451" s="129"/>
    </row>
    <row r="452" spans="1:57" ht="31.15" customHeight="1" x14ac:dyDescent="0.25">
      <c r="A452" s="1399" t="s">
        <v>603</v>
      </c>
      <c r="B452" s="1565" t="s">
        <v>318</v>
      </c>
      <c r="C452" s="1608">
        <v>43443757</v>
      </c>
      <c r="D452" s="709" t="s">
        <v>485</v>
      </c>
      <c r="E452" s="1325">
        <v>553</v>
      </c>
      <c r="F452" s="1328">
        <f>E452-SUM(M452:M456)</f>
        <v>121</v>
      </c>
      <c r="G452" s="864">
        <f t="shared" si="174"/>
        <v>48</v>
      </c>
      <c r="H452" s="147">
        <f>SUM(I452:L452)</f>
        <v>0</v>
      </c>
      <c r="I452" s="72"/>
      <c r="J452" s="72"/>
      <c r="K452" s="72"/>
      <c r="L452" s="75"/>
      <c r="M452" s="199">
        <f>IF(AND(SUM(N452:R452)=SUM(Y452:Z452),SUM(S452:X452)=SUM(Y452:Z452)),SUM(N452:R452),"ПЕРЕВІРТЕ ПРАВИЛЬНІСТЬ ДАНИХ")</f>
        <v>48</v>
      </c>
      <c r="N452" s="1020"/>
      <c r="O452" s="1020"/>
      <c r="P452" s="1020">
        <v>1</v>
      </c>
      <c r="Q452" s="1020"/>
      <c r="R452" s="1021">
        <v>47</v>
      </c>
      <c r="S452" s="1022"/>
      <c r="T452" s="1020"/>
      <c r="U452" s="1020"/>
      <c r="V452" s="1023">
        <v>47</v>
      </c>
      <c r="W452" s="1020"/>
      <c r="X452" s="1024">
        <v>1</v>
      </c>
      <c r="Y452" s="1025">
        <v>38</v>
      </c>
      <c r="Z452" s="1026">
        <v>10</v>
      </c>
      <c r="AA452" s="1027"/>
      <c r="AB452" s="1028">
        <v>24</v>
      </c>
      <c r="AC452" s="1028">
        <v>23</v>
      </c>
      <c r="AD452" s="1028"/>
      <c r="AE452" s="1028">
        <v>2</v>
      </c>
      <c r="AF452" s="1029"/>
      <c r="AG452" s="1027">
        <v>51</v>
      </c>
      <c r="AH452" s="1029">
        <v>20</v>
      </c>
      <c r="AI452" s="74">
        <v>10</v>
      </c>
      <c r="AJ452" s="151">
        <f>SUM(AN452:AP452)</f>
        <v>48</v>
      </c>
      <c r="AK452" s="76" t="s">
        <v>97</v>
      </c>
      <c r="AL452" s="77" t="s">
        <v>97</v>
      </c>
      <c r="AM452" s="78" t="s">
        <v>97</v>
      </c>
      <c r="AN452" s="74">
        <v>9</v>
      </c>
      <c r="AO452" s="72">
        <v>38</v>
      </c>
      <c r="AP452" s="73">
        <v>1</v>
      </c>
      <c r="AQ452" s="79" t="s">
        <v>97</v>
      </c>
      <c r="AR452" s="77" t="s">
        <v>97</v>
      </c>
      <c r="AS452" s="77" t="s">
        <v>97</v>
      </c>
      <c r="AT452" s="77" t="s">
        <v>97</v>
      </c>
      <c r="AU452" s="80" t="s">
        <v>97</v>
      </c>
      <c r="AV452" s="152">
        <f>SUM(AW452:BE452)</f>
        <v>0</v>
      </c>
      <c r="AW452" s="120"/>
      <c r="AX452" s="120"/>
      <c r="AY452" s="120"/>
      <c r="AZ452" s="120"/>
      <c r="BA452" s="120"/>
      <c r="BB452" s="120"/>
      <c r="BC452" s="120"/>
      <c r="BD452" s="120"/>
      <c r="BE452" s="121"/>
    </row>
    <row r="453" spans="1:57" ht="47.25" x14ac:dyDescent="0.25">
      <c r="A453" s="1400"/>
      <c r="B453" s="1567"/>
      <c r="C453" s="1609"/>
      <c r="D453" s="710" t="s">
        <v>490</v>
      </c>
      <c r="E453" s="1326"/>
      <c r="F453" s="1329"/>
      <c r="G453" s="850">
        <f t="shared" si="174"/>
        <v>0</v>
      </c>
      <c r="H453" s="402">
        <f t="shared" ref="H453:H516" si="178">SUM(I453:L453)</f>
        <v>0</v>
      </c>
      <c r="I453" s="319"/>
      <c r="J453" s="319"/>
      <c r="K453" s="319"/>
      <c r="L453" s="338"/>
      <c r="M453" s="750">
        <f t="shared" ref="M453:M506" si="179">IF(AND(SUM(N453:R453)=SUM(Y453:Z453),SUM(S453:X453)=SUM(Y453:Z453)),SUM(N453:R453),"ПЕРЕВІРТЕ ПРАВИЛЬНІСТЬ ДАНИХ")</f>
        <v>0</v>
      </c>
      <c r="N453" s="1030"/>
      <c r="O453" s="1030"/>
      <c r="P453" s="1030"/>
      <c r="Q453" s="1030"/>
      <c r="R453" s="1031"/>
      <c r="S453" s="1032"/>
      <c r="T453" s="1033"/>
      <c r="U453" s="1033"/>
      <c r="V453" s="1030"/>
      <c r="W453" s="1030"/>
      <c r="X453" s="1034"/>
      <c r="Y453" s="1025"/>
      <c r="Z453" s="1026"/>
      <c r="AA453" s="1027"/>
      <c r="AB453" s="1028"/>
      <c r="AC453" s="1028"/>
      <c r="AD453" s="1028"/>
      <c r="AE453" s="1028"/>
      <c r="AF453" s="1029"/>
      <c r="AG453" s="1019"/>
      <c r="AH453" s="838"/>
      <c r="AI453" s="325"/>
      <c r="AJ453" s="390">
        <f>SUM(AN453:AP453)</f>
        <v>0</v>
      </c>
      <c r="AK453" s="327" t="s">
        <v>98</v>
      </c>
      <c r="AL453" s="328" t="s">
        <v>98</v>
      </c>
      <c r="AM453" s="329" t="s">
        <v>98</v>
      </c>
      <c r="AN453" s="330"/>
      <c r="AO453" s="328"/>
      <c r="AP453" s="329"/>
      <c r="AQ453" s="330" t="s">
        <v>97</v>
      </c>
      <c r="AR453" s="328" t="s">
        <v>97</v>
      </c>
      <c r="AS453" s="328" t="s">
        <v>97</v>
      </c>
      <c r="AT453" s="328" t="s">
        <v>97</v>
      </c>
      <c r="AU453" s="331" t="s">
        <v>97</v>
      </c>
      <c r="AV453" s="391">
        <f t="shared" ref="AV453:AV461" si="180">SUM(AW453:BE453)</f>
        <v>0</v>
      </c>
      <c r="AW453" s="404"/>
      <c r="AX453" s="404"/>
      <c r="AY453" s="404"/>
      <c r="AZ453" s="404"/>
      <c r="BA453" s="404"/>
      <c r="BB453" s="404"/>
      <c r="BC453" s="404"/>
      <c r="BD453" s="404"/>
      <c r="BE453" s="405"/>
    </row>
    <row r="454" spans="1:57" ht="32.25" thickBot="1" x14ac:dyDescent="0.3">
      <c r="A454" s="1400"/>
      <c r="B454" s="1567"/>
      <c r="C454" s="1609"/>
      <c r="D454" s="710" t="s">
        <v>486</v>
      </c>
      <c r="E454" s="1326"/>
      <c r="F454" s="1329"/>
      <c r="G454" s="850">
        <f t="shared" si="174"/>
        <v>0</v>
      </c>
      <c r="H454" s="402">
        <f t="shared" si="178"/>
        <v>0</v>
      </c>
      <c r="I454" s="319"/>
      <c r="J454" s="319"/>
      <c r="K454" s="319"/>
      <c r="L454" s="338"/>
      <c r="M454" s="750">
        <f t="shared" si="179"/>
        <v>0</v>
      </c>
      <c r="N454" s="1030"/>
      <c r="O454" s="1030"/>
      <c r="P454" s="1035"/>
      <c r="Q454" s="392"/>
      <c r="R454" s="1031"/>
      <c r="S454" s="1032"/>
      <c r="T454" s="1030"/>
      <c r="U454" s="1030"/>
      <c r="V454" s="1030"/>
      <c r="W454" s="1030"/>
      <c r="X454" s="1034"/>
      <c r="Y454" s="1025"/>
      <c r="Z454" s="1026"/>
      <c r="AA454" s="1027"/>
      <c r="AB454" s="1028"/>
      <c r="AC454" s="1028"/>
      <c r="AD454" s="1028"/>
      <c r="AE454" s="1028"/>
      <c r="AF454" s="1029"/>
      <c r="AG454" s="1019"/>
      <c r="AH454" s="838"/>
      <c r="AI454" s="325"/>
      <c r="AJ454" s="390">
        <f>SUM(AK454:AM454)</f>
        <v>0</v>
      </c>
      <c r="AK454" s="327"/>
      <c r="AL454" s="328"/>
      <c r="AM454" s="329"/>
      <c r="AN454" s="330" t="s">
        <v>97</v>
      </c>
      <c r="AO454" s="328" t="s">
        <v>97</v>
      </c>
      <c r="AP454" s="329" t="s">
        <v>97</v>
      </c>
      <c r="AQ454" s="330" t="s">
        <v>97</v>
      </c>
      <c r="AR454" s="328" t="s">
        <v>97</v>
      </c>
      <c r="AS454" s="328" t="s">
        <v>97</v>
      </c>
      <c r="AT454" s="328" t="s">
        <v>97</v>
      </c>
      <c r="AU454" s="331" t="s">
        <v>97</v>
      </c>
      <c r="AV454" s="391">
        <f t="shared" si="180"/>
        <v>0</v>
      </c>
      <c r="AW454" s="404"/>
      <c r="AX454" s="404"/>
      <c r="AY454" s="404"/>
      <c r="AZ454" s="404"/>
      <c r="BA454" s="404"/>
      <c r="BB454" s="404"/>
      <c r="BC454" s="404"/>
      <c r="BD454" s="404"/>
      <c r="BE454" s="405"/>
    </row>
    <row r="455" spans="1:57" ht="31.5" x14ac:dyDescent="0.25">
      <c r="A455" s="1400"/>
      <c r="B455" s="1567"/>
      <c r="C455" s="1609"/>
      <c r="D455" s="710" t="s">
        <v>15</v>
      </c>
      <c r="E455" s="1326"/>
      <c r="F455" s="1329"/>
      <c r="G455" s="850">
        <f t="shared" si="174"/>
        <v>395</v>
      </c>
      <c r="H455" s="402">
        <f t="shared" si="178"/>
        <v>3</v>
      </c>
      <c r="I455" s="319">
        <v>3</v>
      </c>
      <c r="J455" s="319"/>
      <c r="K455" s="319"/>
      <c r="L455" s="338"/>
      <c r="M455" s="750">
        <f t="shared" si="179"/>
        <v>384</v>
      </c>
      <c r="N455" s="1030"/>
      <c r="O455" s="1030"/>
      <c r="P455" s="1030">
        <v>14</v>
      </c>
      <c r="Q455" s="1030"/>
      <c r="R455" s="1034">
        <v>370</v>
      </c>
      <c r="S455" s="1025">
        <v>20</v>
      </c>
      <c r="T455" s="1025"/>
      <c r="U455" s="1025"/>
      <c r="V455" s="1044">
        <v>350</v>
      </c>
      <c r="W455" s="1044"/>
      <c r="X455" s="1026">
        <v>14</v>
      </c>
      <c r="Y455" s="1047">
        <v>338</v>
      </c>
      <c r="Z455" s="1026">
        <v>46</v>
      </c>
      <c r="AA455" s="1027"/>
      <c r="AB455" s="1028">
        <v>87</v>
      </c>
      <c r="AC455" s="1028">
        <v>83</v>
      </c>
      <c r="AD455" s="1028">
        <v>1</v>
      </c>
      <c r="AE455" s="1028">
        <v>41</v>
      </c>
      <c r="AF455" s="1029">
        <v>1</v>
      </c>
      <c r="AG455" s="1019">
        <v>43</v>
      </c>
      <c r="AH455" s="1048">
        <v>17</v>
      </c>
      <c r="AI455" s="337">
        <v>110</v>
      </c>
      <c r="AJ455" s="390">
        <f>SUM(AQ455:AU455)</f>
        <v>384</v>
      </c>
      <c r="AK455" s="327" t="s">
        <v>98</v>
      </c>
      <c r="AL455" s="328" t="s">
        <v>98</v>
      </c>
      <c r="AM455" s="329" t="s">
        <v>98</v>
      </c>
      <c r="AN455" s="330" t="s">
        <v>97</v>
      </c>
      <c r="AO455" s="328" t="s">
        <v>97</v>
      </c>
      <c r="AP455" s="329" t="s">
        <v>97</v>
      </c>
      <c r="AQ455" s="330">
        <v>36</v>
      </c>
      <c r="AR455" s="328">
        <v>54</v>
      </c>
      <c r="AS455" s="328">
        <v>144</v>
      </c>
      <c r="AT455" s="328">
        <v>112</v>
      </c>
      <c r="AU455" s="329">
        <v>38</v>
      </c>
      <c r="AV455" s="168">
        <f t="shared" si="180"/>
        <v>11</v>
      </c>
      <c r="AW455" s="167"/>
      <c r="AX455" s="167"/>
      <c r="AY455" s="167"/>
      <c r="AZ455" s="167"/>
      <c r="BA455" s="167">
        <v>5</v>
      </c>
      <c r="BB455" s="167"/>
      <c r="BC455" s="167"/>
      <c r="BD455" s="167">
        <v>2</v>
      </c>
      <c r="BE455" s="130">
        <v>4</v>
      </c>
    </row>
    <row r="456" spans="1:57" ht="32.25" thickBot="1" x14ac:dyDescent="0.3">
      <c r="A456" s="1400"/>
      <c r="B456" s="1588"/>
      <c r="C456" s="1620"/>
      <c r="D456" s="711" t="s">
        <v>491</v>
      </c>
      <c r="E456" s="1327"/>
      <c r="F456" s="1330"/>
      <c r="G456" s="851">
        <f t="shared" si="174"/>
        <v>0</v>
      </c>
      <c r="H456" s="160">
        <f t="shared" si="178"/>
        <v>0</v>
      </c>
      <c r="I456" s="92"/>
      <c r="J456" s="92"/>
      <c r="K456" s="92"/>
      <c r="L456" s="101"/>
      <c r="M456" s="857">
        <f t="shared" si="179"/>
        <v>0</v>
      </c>
      <c r="N456" s="1036"/>
      <c r="O456" s="1036"/>
      <c r="P456" s="1036"/>
      <c r="Q456" s="1036"/>
      <c r="R456" s="1037"/>
      <c r="S456" s="1038"/>
      <c r="T456" s="1039"/>
      <c r="U456" s="1039"/>
      <c r="V456" s="1039"/>
      <c r="W456" s="1039"/>
      <c r="X456" s="1040"/>
      <c r="Y456" s="1041"/>
      <c r="Z456" s="1034"/>
      <c r="AA456" s="1019"/>
      <c r="AB456" s="837"/>
      <c r="AC456" s="837"/>
      <c r="AD456" s="837"/>
      <c r="AE456" s="837"/>
      <c r="AF456" s="838"/>
      <c r="AG456" s="1042"/>
      <c r="AH456" s="1043"/>
      <c r="AI456" s="100"/>
      <c r="AJ456" s="170">
        <f>SUM(AQ456:AU456)</f>
        <v>0</v>
      </c>
      <c r="AK456" s="345" t="s">
        <v>97</v>
      </c>
      <c r="AL456" s="97" t="s">
        <v>97</v>
      </c>
      <c r="AM456" s="98" t="s">
        <v>97</v>
      </c>
      <c r="AN456" s="99" t="s">
        <v>97</v>
      </c>
      <c r="AO456" s="97" t="s">
        <v>98</v>
      </c>
      <c r="AP456" s="98" t="s">
        <v>98</v>
      </c>
      <c r="AQ456" s="100"/>
      <c r="AR456" s="92"/>
      <c r="AS456" s="92"/>
      <c r="AT456" s="92"/>
      <c r="AU456" s="101"/>
      <c r="AV456" s="165">
        <f t="shared" si="180"/>
        <v>0</v>
      </c>
      <c r="AW456" s="128"/>
      <c r="AX456" s="128"/>
      <c r="AY456" s="128"/>
      <c r="AZ456" s="128"/>
      <c r="BA456" s="128"/>
      <c r="BB456" s="128"/>
      <c r="BC456" s="128"/>
      <c r="BD456" s="128"/>
      <c r="BE456" s="129"/>
    </row>
    <row r="457" spans="1:57" ht="32.25" thickBot="1" x14ac:dyDescent="0.3">
      <c r="A457" s="1400"/>
      <c r="B457" s="1565" t="s">
        <v>322</v>
      </c>
      <c r="C457" s="1608">
        <v>5483227</v>
      </c>
      <c r="D457" s="709" t="s">
        <v>485</v>
      </c>
      <c r="E457" s="1325">
        <v>210</v>
      </c>
      <c r="F457" s="1322">
        <f t="shared" ref="F457" si="181">E457-SUM(M457:M461)</f>
        <v>58</v>
      </c>
      <c r="G457" s="864">
        <f t="shared" si="174"/>
        <v>8</v>
      </c>
      <c r="H457" s="147">
        <f t="shared" si="178"/>
        <v>0</v>
      </c>
      <c r="I457" s="72"/>
      <c r="J457" s="72"/>
      <c r="K457" s="72"/>
      <c r="L457" s="75"/>
      <c r="M457" s="199">
        <f t="shared" si="179"/>
        <v>6</v>
      </c>
      <c r="N457" s="1020"/>
      <c r="O457" s="1020"/>
      <c r="P457" s="1020"/>
      <c r="Q457" s="1020"/>
      <c r="R457" s="1024">
        <v>6</v>
      </c>
      <c r="S457" s="1051"/>
      <c r="T457" s="1051"/>
      <c r="U457" s="1051"/>
      <c r="V457" s="1020">
        <v>6</v>
      </c>
      <c r="W457" s="1020"/>
      <c r="X457" s="1024"/>
      <c r="Y457" s="1022">
        <v>6</v>
      </c>
      <c r="Z457" s="1024"/>
      <c r="AA457" s="1045"/>
      <c r="AB457" s="835">
        <v>2</v>
      </c>
      <c r="AC457" s="835">
        <v>2</v>
      </c>
      <c r="AD457" s="835">
        <v>1</v>
      </c>
      <c r="AE457" s="835">
        <v>3</v>
      </c>
      <c r="AF457" s="836">
        <v>1</v>
      </c>
      <c r="AG457" s="1045">
        <v>35</v>
      </c>
      <c r="AH457" s="1046">
        <v>11</v>
      </c>
      <c r="AI457" s="143">
        <v>12</v>
      </c>
      <c r="AJ457" s="151">
        <f>SUM(AN457:AP457)</f>
        <v>6</v>
      </c>
      <c r="AK457" s="76" t="s">
        <v>97</v>
      </c>
      <c r="AL457" s="77" t="s">
        <v>97</v>
      </c>
      <c r="AM457" s="78" t="s">
        <v>97</v>
      </c>
      <c r="AN457" s="74">
        <v>3</v>
      </c>
      <c r="AO457" s="72">
        <v>2</v>
      </c>
      <c r="AP457" s="73">
        <v>1</v>
      </c>
      <c r="AQ457" s="79" t="s">
        <v>97</v>
      </c>
      <c r="AR457" s="77" t="s">
        <v>97</v>
      </c>
      <c r="AS457" s="77" t="s">
        <v>97</v>
      </c>
      <c r="AT457" s="77" t="s">
        <v>97</v>
      </c>
      <c r="AU457" s="78" t="s">
        <v>97</v>
      </c>
      <c r="AV457" s="152">
        <f t="shared" si="180"/>
        <v>2</v>
      </c>
      <c r="AW457" s="120"/>
      <c r="AX457" s="120">
        <v>1</v>
      </c>
      <c r="AY457" s="120"/>
      <c r="AZ457" s="120"/>
      <c r="BA457" s="120">
        <v>1</v>
      </c>
      <c r="BB457" s="120"/>
      <c r="BC457" s="120"/>
      <c r="BD457" s="120"/>
      <c r="BE457" s="121"/>
    </row>
    <row r="458" spans="1:57" ht="48" thickBot="1" x14ac:dyDescent="0.3">
      <c r="A458" s="1400"/>
      <c r="B458" s="1567"/>
      <c r="C458" s="1609"/>
      <c r="D458" s="710" t="s">
        <v>490</v>
      </c>
      <c r="E458" s="1326"/>
      <c r="F458" s="1323"/>
      <c r="G458" s="850">
        <f t="shared" si="174"/>
        <v>0</v>
      </c>
      <c r="H458" s="402">
        <f t="shared" si="178"/>
        <v>0</v>
      </c>
      <c r="I458" s="319"/>
      <c r="J458" s="319"/>
      <c r="K458" s="319"/>
      <c r="L458" s="338"/>
      <c r="M458" s="750">
        <f t="shared" si="179"/>
        <v>0</v>
      </c>
      <c r="N458" s="1030"/>
      <c r="O458" s="1030"/>
      <c r="P458" s="1030"/>
      <c r="Q458" s="1030"/>
      <c r="R458" s="1034"/>
      <c r="S458" s="1025"/>
      <c r="T458" s="1025"/>
      <c r="U458" s="1025"/>
      <c r="V458" s="1044"/>
      <c r="W458" s="1044"/>
      <c r="X458" s="1026"/>
      <c r="Y458" s="1047"/>
      <c r="Z458" s="1026"/>
      <c r="AA458" s="1027"/>
      <c r="AB458" s="1028"/>
      <c r="AC458" s="1028"/>
      <c r="AD458" s="1028"/>
      <c r="AE458" s="1028"/>
      <c r="AF458" s="1029"/>
      <c r="AG458" s="1019"/>
      <c r="AH458" s="1048"/>
      <c r="AI458" s="337"/>
      <c r="AJ458" s="390">
        <f>SUM(AN458:AP458)</f>
        <v>0</v>
      </c>
      <c r="AK458" s="327" t="s">
        <v>98</v>
      </c>
      <c r="AL458" s="328" t="s">
        <v>98</v>
      </c>
      <c r="AM458" s="329" t="s">
        <v>98</v>
      </c>
      <c r="AN458" s="330"/>
      <c r="AO458" s="328"/>
      <c r="AP458" s="329"/>
      <c r="AQ458" s="330" t="s">
        <v>97</v>
      </c>
      <c r="AR458" s="328" t="s">
        <v>97</v>
      </c>
      <c r="AS458" s="328" t="s">
        <v>97</v>
      </c>
      <c r="AT458" s="328" t="s">
        <v>97</v>
      </c>
      <c r="AU458" s="329" t="s">
        <v>97</v>
      </c>
      <c r="AV458" s="152">
        <f t="shared" si="180"/>
        <v>0</v>
      </c>
      <c r="AW458" s="167"/>
      <c r="AX458" s="167"/>
      <c r="AY458" s="167"/>
      <c r="AZ458" s="167"/>
      <c r="BA458" s="167"/>
      <c r="BB458" s="167"/>
      <c r="BC458" s="167"/>
      <c r="BD458" s="167"/>
      <c r="BE458" s="130"/>
    </row>
    <row r="459" spans="1:57" ht="32.25" thickBot="1" x14ac:dyDescent="0.3">
      <c r="A459" s="1400"/>
      <c r="B459" s="1567"/>
      <c r="C459" s="1609"/>
      <c r="D459" s="710" t="s">
        <v>486</v>
      </c>
      <c r="E459" s="1326"/>
      <c r="F459" s="1323"/>
      <c r="G459" s="850">
        <f t="shared" si="174"/>
        <v>0</v>
      </c>
      <c r="H459" s="402">
        <f t="shared" si="178"/>
        <v>0</v>
      </c>
      <c r="I459" s="319"/>
      <c r="J459" s="319"/>
      <c r="K459" s="319"/>
      <c r="L459" s="338"/>
      <c r="M459" s="750">
        <f t="shared" si="179"/>
        <v>0</v>
      </c>
      <c r="N459" s="1030"/>
      <c r="O459" s="1030"/>
      <c r="P459" s="1030"/>
      <c r="Q459" s="1030"/>
      <c r="R459" s="1034"/>
      <c r="S459" s="1025"/>
      <c r="T459" s="1025"/>
      <c r="U459" s="1025"/>
      <c r="V459" s="1044"/>
      <c r="W459" s="1044"/>
      <c r="X459" s="1026"/>
      <c r="Y459" s="1047"/>
      <c r="Z459" s="1026"/>
      <c r="AA459" s="1027"/>
      <c r="AB459" s="1028"/>
      <c r="AC459" s="1028"/>
      <c r="AD459" s="1028"/>
      <c r="AE459" s="1028"/>
      <c r="AF459" s="1029"/>
      <c r="AG459" s="1019"/>
      <c r="AH459" s="1048"/>
      <c r="AI459" s="337"/>
      <c r="AJ459" s="390">
        <f>SUM(AK459:AM459)</f>
        <v>0</v>
      </c>
      <c r="AK459" s="327"/>
      <c r="AL459" s="328"/>
      <c r="AM459" s="329"/>
      <c r="AN459" s="330" t="s">
        <v>97</v>
      </c>
      <c r="AO459" s="328" t="s">
        <v>97</v>
      </c>
      <c r="AP459" s="329" t="s">
        <v>97</v>
      </c>
      <c r="AQ459" s="330" t="s">
        <v>97</v>
      </c>
      <c r="AR459" s="328" t="s">
        <v>97</v>
      </c>
      <c r="AS459" s="328" t="s">
        <v>97</v>
      </c>
      <c r="AT459" s="328" t="s">
        <v>97</v>
      </c>
      <c r="AU459" s="329" t="s">
        <v>97</v>
      </c>
      <c r="AV459" s="152">
        <f t="shared" si="180"/>
        <v>0</v>
      </c>
      <c r="AW459" s="167"/>
      <c r="AX459" s="167"/>
      <c r="AY459" s="167"/>
      <c r="AZ459" s="167"/>
      <c r="BA459" s="167"/>
      <c r="BB459" s="167"/>
      <c r="BC459" s="167"/>
      <c r="BD459" s="167"/>
      <c r="BE459" s="130"/>
    </row>
    <row r="460" spans="1:57" ht="32.25" thickBot="1" x14ac:dyDescent="0.3">
      <c r="A460" s="1400"/>
      <c r="B460" s="1567"/>
      <c r="C460" s="1609"/>
      <c r="D460" s="710" t="s">
        <v>15</v>
      </c>
      <c r="E460" s="1326"/>
      <c r="F460" s="1323"/>
      <c r="G460" s="850">
        <f t="shared" si="174"/>
        <v>154</v>
      </c>
      <c r="H460" s="402">
        <f t="shared" si="178"/>
        <v>3</v>
      </c>
      <c r="I460" s="319"/>
      <c r="J460" s="319">
        <v>3</v>
      </c>
      <c r="K460" s="319"/>
      <c r="L460" s="338"/>
      <c r="M460" s="750">
        <v>146</v>
      </c>
      <c r="N460" s="1030"/>
      <c r="O460" s="1030"/>
      <c r="P460" s="1030"/>
      <c r="Q460" s="1030"/>
      <c r="R460" s="1034">
        <v>146</v>
      </c>
      <c r="S460" s="1025">
        <v>2</v>
      </c>
      <c r="T460" s="1025"/>
      <c r="U460" s="1025"/>
      <c r="V460" s="1044">
        <v>144</v>
      </c>
      <c r="W460" s="1044"/>
      <c r="X460" s="1026"/>
      <c r="Y460" s="1047">
        <v>121</v>
      </c>
      <c r="Z460" s="1026">
        <v>25</v>
      </c>
      <c r="AA460" s="1027"/>
      <c r="AB460" s="1028">
        <v>38</v>
      </c>
      <c r="AC460" s="1028">
        <v>35</v>
      </c>
      <c r="AD460" s="1028">
        <v>4</v>
      </c>
      <c r="AE460" s="1028">
        <v>92</v>
      </c>
      <c r="AF460" s="1029">
        <v>15</v>
      </c>
      <c r="AG460" s="1019">
        <v>35</v>
      </c>
      <c r="AH460" s="1048">
        <v>18</v>
      </c>
      <c r="AI460" s="337">
        <v>135</v>
      </c>
      <c r="AJ460" s="390">
        <f>SUM(AQ460:AU460)</f>
        <v>150</v>
      </c>
      <c r="AK460" s="327" t="s">
        <v>98</v>
      </c>
      <c r="AL460" s="328" t="s">
        <v>98</v>
      </c>
      <c r="AM460" s="329" t="s">
        <v>98</v>
      </c>
      <c r="AN460" s="330" t="s">
        <v>97</v>
      </c>
      <c r="AO460" s="328" t="s">
        <v>97</v>
      </c>
      <c r="AP460" s="329" t="s">
        <v>97</v>
      </c>
      <c r="AQ460" s="330">
        <v>4</v>
      </c>
      <c r="AR460" s="328">
        <v>4</v>
      </c>
      <c r="AS460" s="328">
        <v>61</v>
      </c>
      <c r="AT460" s="328">
        <v>27</v>
      </c>
      <c r="AU460" s="329">
        <v>54</v>
      </c>
      <c r="AV460" s="152">
        <f t="shared" ref="AV460" si="182">SUM(AW460:BE460)</f>
        <v>8</v>
      </c>
      <c r="AW460" s="167"/>
      <c r="AX460" s="167">
        <v>3</v>
      </c>
      <c r="AY460" s="167">
        <v>2</v>
      </c>
      <c r="AZ460" s="167"/>
      <c r="BA460" s="167"/>
      <c r="BB460" s="167"/>
      <c r="BC460" s="167">
        <v>1</v>
      </c>
      <c r="BD460" s="167">
        <v>2</v>
      </c>
      <c r="BE460" s="130"/>
    </row>
    <row r="461" spans="1:57" ht="32.25" thickBot="1" x14ac:dyDescent="0.3">
      <c r="A461" s="1400"/>
      <c r="B461" s="1588"/>
      <c r="C461" s="1620"/>
      <c r="D461" s="711" t="s">
        <v>491</v>
      </c>
      <c r="E461" s="1327"/>
      <c r="F461" s="1324"/>
      <c r="G461" s="851">
        <f t="shared" si="174"/>
        <v>0</v>
      </c>
      <c r="H461" s="160">
        <f t="shared" si="178"/>
        <v>0</v>
      </c>
      <c r="I461" s="92"/>
      <c r="J461" s="92"/>
      <c r="K461" s="92"/>
      <c r="L461" s="101"/>
      <c r="M461" s="210">
        <f t="shared" si="179"/>
        <v>0</v>
      </c>
      <c r="N461" s="1039"/>
      <c r="O461" s="1039"/>
      <c r="P461" s="1039"/>
      <c r="Q461" s="1039"/>
      <c r="R461" s="1040"/>
      <c r="S461" s="1052"/>
      <c r="T461" s="1052"/>
      <c r="U461" s="1052"/>
      <c r="V461" s="1039"/>
      <c r="W461" s="1039"/>
      <c r="X461" s="1040"/>
      <c r="Y461" s="1038"/>
      <c r="Z461" s="1040"/>
      <c r="AA461" s="1049"/>
      <c r="AB461" s="839"/>
      <c r="AC461" s="839"/>
      <c r="AD461" s="839"/>
      <c r="AE461" s="839"/>
      <c r="AF461" s="840"/>
      <c r="AG461" s="1049"/>
      <c r="AH461" s="1050"/>
      <c r="AI461" s="832"/>
      <c r="AJ461" s="170">
        <f>SUM(AQ461:AU461)</f>
        <v>0</v>
      </c>
      <c r="AK461" s="345" t="s">
        <v>97</v>
      </c>
      <c r="AL461" s="97" t="s">
        <v>97</v>
      </c>
      <c r="AM461" s="98" t="s">
        <v>97</v>
      </c>
      <c r="AN461" s="99" t="s">
        <v>97</v>
      </c>
      <c r="AO461" s="97" t="s">
        <v>98</v>
      </c>
      <c r="AP461" s="98" t="s">
        <v>98</v>
      </c>
      <c r="AQ461" s="100"/>
      <c r="AR461" s="92"/>
      <c r="AS461" s="92"/>
      <c r="AT461" s="92"/>
      <c r="AU461" s="93"/>
      <c r="AV461" s="171">
        <f t="shared" si="180"/>
        <v>0</v>
      </c>
      <c r="AW461" s="128"/>
      <c r="AX461" s="128"/>
      <c r="AY461" s="128"/>
      <c r="AZ461" s="128"/>
      <c r="BA461" s="128"/>
      <c r="BB461" s="128"/>
      <c r="BC461" s="128"/>
      <c r="BD461" s="128"/>
      <c r="BE461" s="129"/>
    </row>
    <row r="462" spans="1:57" ht="31.9" customHeight="1" thickBot="1" x14ac:dyDescent="0.3">
      <c r="A462" s="1400"/>
      <c r="B462" s="1565" t="s">
        <v>280</v>
      </c>
      <c r="C462" s="1608">
        <v>32884704</v>
      </c>
      <c r="D462" s="709" t="s">
        <v>485</v>
      </c>
      <c r="E462" s="1325">
        <v>67</v>
      </c>
      <c r="F462" s="1322">
        <f t="shared" ref="F462" si="183">E462-SUM(M462:M466)</f>
        <v>16</v>
      </c>
      <c r="G462" s="852">
        <f t="shared" si="174"/>
        <v>0</v>
      </c>
      <c r="H462" s="147">
        <f t="shared" si="178"/>
        <v>0</v>
      </c>
      <c r="I462" s="72"/>
      <c r="J462" s="72"/>
      <c r="K462" s="72"/>
      <c r="L462" s="75"/>
      <c r="M462" s="590">
        <f t="shared" si="179"/>
        <v>0</v>
      </c>
      <c r="N462" s="1044"/>
      <c r="O462" s="1044"/>
      <c r="P462" s="1044"/>
      <c r="Q462" s="1044"/>
      <c r="R462" s="1026"/>
      <c r="S462" s="1051"/>
      <c r="T462" s="1051"/>
      <c r="U462" s="1051"/>
      <c r="V462" s="1020"/>
      <c r="W462" s="1020"/>
      <c r="X462" s="1024"/>
      <c r="Y462" s="1022"/>
      <c r="Z462" s="1024"/>
      <c r="AA462" s="1045"/>
      <c r="AB462" s="835"/>
      <c r="AC462" s="835"/>
      <c r="AD462" s="835"/>
      <c r="AE462" s="835"/>
      <c r="AF462" s="836"/>
      <c r="AG462" s="1045"/>
      <c r="AH462" s="1046"/>
      <c r="AI462" s="143"/>
      <c r="AJ462" s="151">
        <f>SUM(AN462:AP462)</f>
        <v>0</v>
      </c>
      <c r="AK462" s="76" t="s">
        <v>97</v>
      </c>
      <c r="AL462" s="77" t="s">
        <v>97</v>
      </c>
      <c r="AM462" s="78" t="s">
        <v>97</v>
      </c>
      <c r="AN462" s="74"/>
      <c r="AO462" s="72"/>
      <c r="AP462" s="73"/>
      <c r="AQ462" s="79" t="s">
        <v>97</v>
      </c>
      <c r="AR462" s="77" t="s">
        <v>97</v>
      </c>
      <c r="AS462" s="77" t="s">
        <v>97</v>
      </c>
      <c r="AT462" s="77" t="s">
        <v>97</v>
      </c>
      <c r="AU462" s="78" t="s">
        <v>97</v>
      </c>
      <c r="AV462" s="152">
        <f t="shared" ref="AV462:AV506" si="184">SUM(AW462:BE462)</f>
        <v>0</v>
      </c>
      <c r="AW462" s="120"/>
      <c r="AX462" s="120"/>
      <c r="AY462" s="120"/>
      <c r="AZ462" s="120"/>
      <c r="BA462" s="120"/>
      <c r="BB462" s="120"/>
      <c r="BC462" s="120"/>
      <c r="BD462" s="120"/>
      <c r="BE462" s="121"/>
    </row>
    <row r="463" spans="1:57" ht="48" thickBot="1" x14ac:dyDescent="0.3">
      <c r="A463" s="1400"/>
      <c r="B463" s="1567"/>
      <c r="C463" s="1609"/>
      <c r="D463" s="710" t="s">
        <v>490</v>
      </c>
      <c r="E463" s="1326"/>
      <c r="F463" s="1323"/>
      <c r="G463" s="850">
        <f t="shared" si="174"/>
        <v>0</v>
      </c>
      <c r="H463" s="402">
        <f t="shared" si="178"/>
        <v>0</v>
      </c>
      <c r="I463" s="319"/>
      <c r="J463" s="319"/>
      <c r="K463" s="319"/>
      <c r="L463" s="338"/>
      <c r="M463" s="750">
        <f t="shared" si="179"/>
        <v>0</v>
      </c>
      <c r="N463" s="1030"/>
      <c r="O463" s="1030"/>
      <c r="P463" s="1030"/>
      <c r="Q463" s="1030"/>
      <c r="R463" s="1034"/>
      <c r="S463" s="1025"/>
      <c r="T463" s="1025"/>
      <c r="U463" s="1025"/>
      <c r="V463" s="1044"/>
      <c r="W463" s="1044"/>
      <c r="X463" s="1026"/>
      <c r="Y463" s="1047"/>
      <c r="Z463" s="1026"/>
      <c r="AA463" s="1027"/>
      <c r="AB463" s="1028"/>
      <c r="AC463" s="1028"/>
      <c r="AD463" s="1028"/>
      <c r="AE463" s="1028"/>
      <c r="AF463" s="1029"/>
      <c r="AG463" s="1019"/>
      <c r="AH463" s="1048"/>
      <c r="AI463" s="337"/>
      <c r="AJ463" s="390">
        <f>SUM(AN463:AP463)</f>
        <v>0</v>
      </c>
      <c r="AK463" s="327" t="s">
        <v>98</v>
      </c>
      <c r="AL463" s="328" t="s">
        <v>98</v>
      </c>
      <c r="AM463" s="329" t="s">
        <v>98</v>
      </c>
      <c r="AN463" s="330"/>
      <c r="AO463" s="328"/>
      <c r="AP463" s="329"/>
      <c r="AQ463" s="330" t="s">
        <v>97</v>
      </c>
      <c r="AR463" s="328" t="s">
        <v>97</v>
      </c>
      <c r="AS463" s="328" t="s">
        <v>97</v>
      </c>
      <c r="AT463" s="328" t="s">
        <v>97</v>
      </c>
      <c r="AU463" s="329" t="s">
        <v>97</v>
      </c>
      <c r="AV463" s="152">
        <f t="shared" si="184"/>
        <v>0</v>
      </c>
      <c r="AW463" s="167"/>
      <c r="AX463" s="167"/>
      <c r="AY463" s="167"/>
      <c r="AZ463" s="167"/>
      <c r="BA463" s="167"/>
      <c r="BB463" s="167"/>
      <c r="BC463" s="167"/>
      <c r="BD463" s="167"/>
      <c r="BE463" s="130"/>
    </row>
    <row r="464" spans="1:57" ht="32.25" thickBot="1" x14ac:dyDescent="0.3">
      <c r="A464" s="1400"/>
      <c r="B464" s="1567"/>
      <c r="C464" s="1609"/>
      <c r="D464" s="710" t="s">
        <v>486</v>
      </c>
      <c r="E464" s="1326"/>
      <c r="F464" s="1323"/>
      <c r="G464" s="850">
        <f t="shared" si="174"/>
        <v>0</v>
      </c>
      <c r="H464" s="402">
        <f t="shared" si="178"/>
        <v>0</v>
      </c>
      <c r="I464" s="319"/>
      <c r="J464" s="319"/>
      <c r="K464" s="319"/>
      <c r="L464" s="338"/>
      <c r="M464" s="750">
        <f t="shared" si="179"/>
        <v>0</v>
      </c>
      <c r="N464" s="1030"/>
      <c r="O464" s="1030"/>
      <c r="P464" s="1030"/>
      <c r="Q464" s="1030"/>
      <c r="R464" s="1034"/>
      <c r="S464" s="1025"/>
      <c r="T464" s="1025"/>
      <c r="U464" s="1025"/>
      <c r="V464" s="1044"/>
      <c r="W464" s="1044"/>
      <c r="X464" s="1026"/>
      <c r="Y464" s="1047"/>
      <c r="Z464" s="1026"/>
      <c r="AA464" s="1027"/>
      <c r="AB464" s="1028"/>
      <c r="AC464" s="1028"/>
      <c r="AD464" s="1028"/>
      <c r="AE464" s="1028"/>
      <c r="AF464" s="1029"/>
      <c r="AG464" s="1019"/>
      <c r="AH464" s="1048"/>
      <c r="AI464" s="337"/>
      <c r="AJ464" s="390">
        <f>SUM(AK464:AM464)</f>
        <v>0</v>
      </c>
      <c r="AK464" s="327"/>
      <c r="AL464" s="328"/>
      <c r="AM464" s="329"/>
      <c r="AN464" s="330" t="s">
        <v>97</v>
      </c>
      <c r="AO464" s="328" t="s">
        <v>97</v>
      </c>
      <c r="AP464" s="329" t="s">
        <v>97</v>
      </c>
      <c r="AQ464" s="330" t="s">
        <v>97</v>
      </c>
      <c r="AR464" s="328" t="s">
        <v>97</v>
      </c>
      <c r="AS464" s="328" t="s">
        <v>97</v>
      </c>
      <c r="AT464" s="328" t="s">
        <v>97</v>
      </c>
      <c r="AU464" s="329" t="s">
        <v>97</v>
      </c>
      <c r="AV464" s="152">
        <f t="shared" si="184"/>
        <v>0</v>
      </c>
      <c r="AW464" s="167"/>
      <c r="AX464" s="167"/>
      <c r="AY464" s="167"/>
      <c r="AZ464" s="167"/>
      <c r="BA464" s="167"/>
      <c r="BB464" s="167"/>
      <c r="BC464" s="167"/>
      <c r="BD464" s="167"/>
      <c r="BE464" s="130"/>
    </row>
    <row r="465" spans="1:57" ht="32.25" thickBot="1" x14ac:dyDescent="0.3">
      <c r="A465" s="1400"/>
      <c r="B465" s="1567"/>
      <c r="C465" s="1609"/>
      <c r="D465" s="710" t="s">
        <v>15</v>
      </c>
      <c r="E465" s="1326"/>
      <c r="F465" s="1323"/>
      <c r="G465" s="853">
        <f t="shared" si="174"/>
        <v>54</v>
      </c>
      <c r="H465" s="402">
        <f t="shared" si="178"/>
        <v>1</v>
      </c>
      <c r="I465" s="319"/>
      <c r="J465" s="319"/>
      <c r="K465" s="319">
        <v>1</v>
      </c>
      <c r="L465" s="338"/>
      <c r="M465" s="750">
        <f t="shared" si="179"/>
        <v>51</v>
      </c>
      <c r="N465" s="1030"/>
      <c r="O465" s="1030"/>
      <c r="P465" s="1030"/>
      <c r="Q465" s="1030"/>
      <c r="R465" s="1034">
        <v>51</v>
      </c>
      <c r="S465" s="1025"/>
      <c r="T465" s="1025"/>
      <c r="U465" s="1025"/>
      <c r="V465" s="1044">
        <v>51</v>
      </c>
      <c r="W465" s="1044"/>
      <c r="X465" s="1026"/>
      <c r="Y465" s="1047">
        <v>39</v>
      </c>
      <c r="Z465" s="1026">
        <v>12</v>
      </c>
      <c r="AA465" s="1027"/>
      <c r="AB465" s="1028">
        <v>43</v>
      </c>
      <c r="AC465" s="1028">
        <v>43</v>
      </c>
      <c r="AD465" s="1028">
        <v>29</v>
      </c>
      <c r="AE465" s="1028">
        <v>41</v>
      </c>
      <c r="AF465" s="1029">
        <v>17</v>
      </c>
      <c r="AG465" s="1019">
        <v>47</v>
      </c>
      <c r="AH465" s="1048">
        <v>24</v>
      </c>
      <c r="AI465" s="337">
        <v>130</v>
      </c>
      <c r="AJ465" s="390">
        <f>SUM(AQ465:AU465)</f>
        <v>51</v>
      </c>
      <c r="AK465" s="327" t="s">
        <v>98</v>
      </c>
      <c r="AL465" s="328" t="s">
        <v>98</v>
      </c>
      <c r="AM465" s="329" t="s">
        <v>98</v>
      </c>
      <c r="AN465" s="330" t="s">
        <v>97</v>
      </c>
      <c r="AO465" s="328" t="s">
        <v>97</v>
      </c>
      <c r="AP465" s="329" t="s">
        <v>97</v>
      </c>
      <c r="AQ465" s="330">
        <v>3</v>
      </c>
      <c r="AR465" s="328">
        <v>7</v>
      </c>
      <c r="AS465" s="328">
        <v>11</v>
      </c>
      <c r="AT465" s="328">
        <v>21</v>
      </c>
      <c r="AU465" s="329">
        <v>9</v>
      </c>
      <c r="AV465" s="152">
        <f t="shared" si="184"/>
        <v>3</v>
      </c>
      <c r="AW465" s="167"/>
      <c r="AX465" s="167"/>
      <c r="AY465" s="167"/>
      <c r="AZ465" s="167"/>
      <c r="BA465" s="167">
        <v>1</v>
      </c>
      <c r="BB465" s="167"/>
      <c r="BC465" s="167">
        <v>2</v>
      </c>
      <c r="BD465" s="167"/>
      <c r="BE465" s="130"/>
    </row>
    <row r="466" spans="1:57" ht="32.25" thickBot="1" x14ac:dyDescent="0.3">
      <c r="A466" s="1400"/>
      <c r="B466" s="1588"/>
      <c r="C466" s="1620"/>
      <c r="D466" s="711" t="s">
        <v>491</v>
      </c>
      <c r="E466" s="1327"/>
      <c r="F466" s="1324"/>
      <c r="G466" s="851">
        <f t="shared" si="174"/>
        <v>0</v>
      </c>
      <c r="H466" s="160">
        <f t="shared" si="178"/>
        <v>0</v>
      </c>
      <c r="I466" s="92"/>
      <c r="J466" s="92"/>
      <c r="K466" s="92"/>
      <c r="L466" s="101"/>
      <c r="M466" s="210">
        <f t="shared" si="179"/>
        <v>0</v>
      </c>
      <c r="N466" s="1039"/>
      <c r="O466" s="1039"/>
      <c r="P466" s="1039"/>
      <c r="Q466" s="1039"/>
      <c r="R466" s="1040"/>
      <c r="S466" s="1052"/>
      <c r="T466" s="1052"/>
      <c r="U466" s="1052"/>
      <c r="V466" s="1039"/>
      <c r="W466" s="1039"/>
      <c r="X466" s="1040"/>
      <c r="Y466" s="1038"/>
      <c r="Z466" s="1040"/>
      <c r="AA466" s="1049"/>
      <c r="AB466" s="839"/>
      <c r="AC466" s="839"/>
      <c r="AD466" s="839"/>
      <c r="AE466" s="839"/>
      <c r="AF466" s="840"/>
      <c r="AG466" s="1049"/>
      <c r="AH466" s="1050"/>
      <c r="AI466" s="832"/>
      <c r="AJ466" s="170">
        <f>SUM(AQ466:AU466)</f>
        <v>0</v>
      </c>
      <c r="AK466" s="345" t="s">
        <v>97</v>
      </c>
      <c r="AL466" s="97" t="s">
        <v>97</v>
      </c>
      <c r="AM466" s="98" t="s">
        <v>97</v>
      </c>
      <c r="AN466" s="99" t="s">
        <v>97</v>
      </c>
      <c r="AO466" s="97" t="s">
        <v>98</v>
      </c>
      <c r="AP466" s="98" t="s">
        <v>98</v>
      </c>
      <c r="AQ466" s="100"/>
      <c r="AR466" s="92"/>
      <c r="AS466" s="92"/>
      <c r="AT466" s="92"/>
      <c r="AU466" s="93"/>
      <c r="AV466" s="171">
        <f t="shared" si="184"/>
        <v>0</v>
      </c>
      <c r="AW466" s="128"/>
      <c r="AX466" s="128"/>
      <c r="AY466" s="128"/>
      <c r="AZ466" s="128"/>
      <c r="BA466" s="128"/>
      <c r="BB466" s="128"/>
      <c r="BC466" s="128"/>
      <c r="BD466" s="128"/>
      <c r="BE466" s="129"/>
    </row>
    <row r="467" spans="1:57" ht="31.9" customHeight="1" thickBot="1" x14ac:dyDescent="0.3">
      <c r="A467" s="1400"/>
      <c r="B467" s="1621" t="s">
        <v>182</v>
      </c>
      <c r="C467" s="1622">
        <v>1998390</v>
      </c>
      <c r="D467" s="709" t="s">
        <v>485</v>
      </c>
      <c r="E467" s="1325">
        <v>7</v>
      </c>
      <c r="F467" s="1322">
        <f t="shared" ref="F467" si="185">E467-SUM(M467:M471)</f>
        <v>7</v>
      </c>
      <c r="G467" s="852">
        <f t="shared" si="174"/>
        <v>0</v>
      </c>
      <c r="H467" s="147">
        <f t="shared" si="178"/>
        <v>0</v>
      </c>
      <c r="I467" s="72"/>
      <c r="J467" s="72"/>
      <c r="K467" s="72"/>
      <c r="L467" s="75"/>
      <c r="M467" s="199">
        <f t="shared" si="179"/>
        <v>0</v>
      </c>
      <c r="N467" s="1020"/>
      <c r="O467" s="1020"/>
      <c r="P467" s="1020"/>
      <c r="Q467" s="1020"/>
      <c r="R467" s="1024"/>
      <c r="S467" s="1051"/>
      <c r="T467" s="1051"/>
      <c r="U467" s="1051"/>
      <c r="V467" s="1020"/>
      <c r="W467" s="1020"/>
      <c r="X467" s="1024"/>
      <c r="Y467" s="1022"/>
      <c r="Z467" s="1024"/>
      <c r="AA467" s="1045"/>
      <c r="AB467" s="835"/>
      <c r="AC467" s="835"/>
      <c r="AD467" s="835"/>
      <c r="AE467" s="835"/>
      <c r="AF467" s="836"/>
      <c r="AG467" s="1045"/>
      <c r="AH467" s="1046"/>
      <c r="AI467" s="143"/>
      <c r="AJ467" s="151">
        <f>SUM(AN467:AP467)</f>
        <v>0</v>
      </c>
      <c r="AK467" s="76" t="s">
        <v>97</v>
      </c>
      <c r="AL467" s="77" t="s">
        <v>97</v>
      </c>
      <c r="AM467" s="78" t="s">
        <v>97</v>
      </c>
      <c r="AN467" s="74"/>
      <c r="AO467" s="72"/>
      <c r="AP467" s="73"/>
      <c r="AQ467" s="79" t="s">
        <v>97</v>
      </c>
      <c r="AR467" s="77" t="s">
        <v>97</v>
      </c>
      <c r="AS467" s="77" t="s">
        <v>97</v>
      </c>
      <c r="AT467" s="77" t="s">
        <v>97</v>
      </c>
      <c r="AU467" s="78" t="s">
        <v>97</v>
      </c>
      <c r="AV467" s="152">
        <f t="shared" si="184"/>
        <v>0</v>
      </c>
      <c r="AW467" s="120"/>
      <c r="AX467" s="120"/>
      <c r="AY467" s="120"/>
      <c r="AZ467" s="120"/>
      <c r="BA467" s="120"/>
      <c r="BB467" s="120"/>
      <c r="BC467" s="120"/>
      <c r="BD467" s="120"/>
      <c r="BE467" s="121"/>
    </row>
    <row r="468" spans="1:57" ht="48" thickBot="1" x14ac:dyDescent="0.3">
      <c r="A468" s="1400"/>
      <c r="B468" s="1623"/>
      <c r="C468" s="1624"/>
      <c r="D468" s="710" t="s">
        <v>490</v>
      </c>
      <c r="E468" s="1326"/>
      <c r="F468" s="1323"/>
      <c r="G468" s="850">
        <f t="shared" si="174"/>
        <v>0</v>
      </c>
      <c r="H468" s="402">
        <f t="shared" si="178"/>
        <v>0</v>
      </c>
      <c r="I468" s="319"/>
      <c r="J468" s="319"/>
      <c r="K468" s="319"/>
      <c r="L468" s="338"/>
      <c r="M468" s="750">
        <f t="shared" si="179"/>
        <v>0</v>
      </c>
      <c r="N468" s="1030"/>
      <c r="O468" s="1030"/>
      <c r="P468" s="1030"/>
      <c r="Q468" s="1030"/>
      <c r="R468" s="1034"/>
      <c r="S468" s="1025"/>
      <c r="T468" s="1025"/>
      <c r="U468" s="1025"/>
      <c r="V468" s="1044"/>
      <c r="W468" s="1044"/>
      <c r="X468" s="1026"/>
      <c r="Y468" s="1047"/>
      <c r="Z468" s="1026"/>
      <c r="AA468" s="1027"/>
      <c r="AB468" s="1028"/>
      <c r="AC468" s="1028"/>
      <c r="AD468" s="1028"/>
      <c r="AE468" s="1028"/>
      <c r="AF468" s="1029"/>
      <c r="AG468" s="1019"/>
      <c r="AH468" s="1048"/>
      <c r="AI468" s="337"/>
      <c r="AJ468" s="390">
        <f>SUM(AN468:AP468)</f>
        <v>0</v>
      </c>
      <c r="AK468" s="327" t="s">
        <v>98</v>
      </c>
      <c r="AL468" s="328" t="s">
        <v>98</v>
      </c>
      <c r="AM468" s="329" t="s">
        <v>98</v>
      </c>
      <c r="AN468" s="330"/>
      <c r="AO468" s="328"/>
      <c r="AP468" s="329"/>
      <c r="AQ468" s="330" t="s">
        <v>97</v>
      </c>
      <c r="AR468" s="328" t="s">
        <v>97</v>
      </c>
      <c r="AS468" s="328" t="s">
        <v>97</v>
      </c>
      <c r="AT468" s="328" t="s">
        <v>97</v>
      </c>
      <c r="AU468" s="329" t="s">
        <v>97</v>
      </c>
      <c r="AV468" s="152">
        <f t="shared" si="184"/>
        <v>0</v>
      </c>
      <c r="AW468" s="167"/>
      <c r="AX468" s="167"/>
      <c r="AY468" s="167"/>
      <c r="AZ468" s="167"/>
      <c r="BA468" s="167"/>
      <c r="BB468" s="167"/>
      <c r="BC468" s="167"/>
      <c r="BD468" s="167"/>
      <c r="BE468" s="130"/>
    </row>
    <row r="469" spans="1:57" ht="32.25" thickBot="1" x14ac:dyDescent="0.3">
      <c r="A469" s="1400"/>
      <c r="B469" s="1623"/>
      <c r="C469" s="1624"/>
      <c r="D469" s="710" t="s">
        <v>486</v>
      </c>
      <c r="E469" s="1326"/>
      <c r="F469" s="1323"/>
      <c r="G469" s="850">
        <f t="shared" si="174"/>
        <v>0</v>
      </c>
      <c r="H469" s="402">
        <f t="shared" si="178"/>
        <v>0</v>
      </c>
      <c r="I469" s="319"/>
      <c r="J469" s="319"/>
      <c r="K469" s="319"/>
      <c r="L469" s="338"/>
      <c r="M469" s="750">
        <f t="shared" si="179"/>
        <v>0</v>
      </c>
      <c r="N469" s="1030"/>
      <c r="O469" s="1030"/>
      <c r="P469" s="1030"/>
      <c r="Q469" s="1030"/>
      <c r="R469" s="1034"/>
      <c r="S469" s="1025"/>
      <c r="T469" s="1025"/>
      <c r="U469" s="1025"/>
      <c r="V469" s="1044"/>
      <c r="W469" s="1044"/>
      <c r="X469" s="1026"/>
      <c r="Y469" s="1047"/>
      <c r="Z469" s="1026"/>
      <c r="AA469" s="1027"/>
      <c r="AB469" s="1028"/>
      <c r="AC469" s="1028"/>
      <c r="AD469" s="1028"/>
      <c r="AE469" s="1028"/>
      <c r="AF469" s="1029"/>
      <c r="AG469" s="1019"/>
      <c r="AH469" s="1048"/>
      <c r="AI469" s="337"/>
      <c r="AJ469" s="390">
        <f>SUM(AK469:AM469)</f>
        <v>0</v>
      </c>
      <c r="AK469" s="327"/>
      <c r="AL469" s="328"/>
      <c r="AM469" s="329"/>
      <c r="AN469" s="330" t="s">
        <v>97</v>
      </c>
      <c r="AO469" s="328" t="s">
        <v>97</v>
      </c>
      <c r="AP469" s="329" t="s">
        <v>97</v>
      </c>
      <c r="AQ469" s="330" t="s">
        <v>97</v>
      </c>
      <c r="AR469" s="328" t="s">
        <v>97</v>
      </c>
      <c r="AS469" s="328" t="s">
        <v>97</v>
      </c>
      <c r="AT469" s="328" t="s">
        <v>97</v>
      </c>
      <c r="AU469" s="329" t="s">
        <v>97</v>
      </c>
      <c r="AV469" s="152">
        <f t="shared" si="184"/>
        <v>0</v>
      </c>
      <c r="AW469" s="167"/>
      <c r="AX469" s="167"/>
      <c r="AY469" s="167"/>
      <c r="AZ469" s="167"/>
      <c r="BA469" s="167"/>
      <c r="BB469" s="167"/>
      <c r="BC469" s="167"/>
      <c r="BD469" s="167"/>
      <c r="BE469" s="130"/>
    </row>
    <row r="470" spans="1:57" ht="32.25" thickBot="1" x14ac:dyDescent="0.3">
      <c r="A470" s="1400"/>
      <c r="B470" s="1623"/>
      <c r="C470" s="1624"/>
      <c r="D470" s="710" t="s">
        <v>15</v>
      </c>
      <c r="E470" s="1326"/>
      <c r="F470" s="1323"/>
      <c r="G470" s="850">
        <f t="shared" ref="G470:G533" si="186">SUM(M470,AV470)</f>
        <v>0</v>
      </c>
      <c r="H470" s="402">
        <f t="shared" si="178"/>
        <v>0</v>
      </c>
      <c r="I470" s="319"/>
      <c r="J470" s="319"/>
      <c r="K470" s="319"/>
      <c r="L470" s="338"/>
      <c r="M470" s="750">
        <f t="shared" si="179"/>
        <v>0</v>
      </c>
      <c r="N470" s="1030"/>
      <c r="O470" s="1030"/>
      <c r="P470" s="1030"/>
      <c r="Q470" s="1030"/>
      <c r="R470" s="1034"/>
      <c r="S470" s="1025"/>
      <c r="T470" s="1025"/>
      <c r="U470" s="1025"/>
      <c r="V470" s="1044"/>
      <c r="W470" s="1044"/>
      <c r="X470" s="1026"/>
      <c r="Y470" s="1047"/>
      <c r="Z470" s="1026"/>
      <c r="AA470" s="1027"/>
      <c r="AB470" s="1028"/>
      <c r="AC470" s="1028"/>
      <c r="AD470" s="1028"/>
      <c r="AE470" s="1028"/>
      <c r="AF470" s="1029"/>
      <c r="AG470" s="1019"/>
      <c r="AH470" s="1048"/>
      <c r="AI470" s="337"/>
      <c r="AJ470" s="390">
        <f>SUM(AQ470:AU470)</f>
        <v>0</v>
      </c>
      <c r="AK470" s="327" t="s">
        <v>98</v>
      </c>
      <c r="AL470" s="328" t="s">
        <v>98</v>
      </c>
      <c r="AM470" s="329" t="s">
        <v>98</v>
      </c>
      <c r="AN470" s="330" t="s">
        <v>97</v>
      </c>
      <c r="AO470" s="328" t="s">
        <v>97</v>
      </c>
      <c r="AP470" s="329" t="s">
        <v>97</v>
      </c>
      <c r="AQ470" s="330"/>
      <c r="AR470" s="328"/>
      <c r="AS470" s="328"/>
      <c r="AT470" s="328"/>
      <c r="AU470" s="329"/>
      <c r="AV470" s="152">
        <f t="shared" si="184"/>
        <v>0</v>
      </c>
      <c r="AW470" s="167"/>
      <c r="AX470" s="167"/>
      <c r="AY470" s="167"/>
      <c r="AZ470" s="167"/>
      <c r="BA470" s="167"/>
      <c r="BB470" s="167"/>
      <c r="BC470" s="167"/>
      <c r="BD470" s="167"/>
      <c r="BE470" s="130"/>
    </row>
    <row r="471" spans="1:57" ht="32.25" thickBot="1" x14ac:dyDescent="0.3">
      <c r="A471" s="1400"/>
      <c r="B471" s="1625"/>
      <c r="C471" s="1626"/>
      <c r="D471" s="711" t="s">
        <v>491</v>
      </c>
      <c r="E471" s="1327"/>
      <c r="F471" s="1324"/>
      <c r="G471" s="851">
        <f t="shared" si="186"/>
        <v>0</v>
      </c>
      <c r="H471" s="160">
        <f t="shared" si="178"/>
        <v>0</v>
      </c>
      <c r="I471" s="92"/>
      <c r="J471" s="92"/>
      <c r="K471" s="92"/>
      <c r="L471" s="101"/>
      <c r="M471" s="210">
        <f t="shared" si="179"/>
        <v>0</v>
      </c>
      <c r="N471" s="1039"/>
      <c r="O471" s="1039"/>
      <c r="P471" s="1039"/>
      <c r="Q471" s="1039"/>
      <c r="R471" s="1040"/>
      <c r="S471" s="1052"/>
      <c r="T471" s="1052"/>
      <c r="U471" s="1052"/>
      <c r="V471" s="1039"/>
      <c r="W471" s="1039"/>
      <c r="X471" s="1040"/>
      <c r="Y471" s="1038"/>
      <c r="Z471" s="1040"/>
      <c r="AA471" s="1049"/>
      <c r="AB471" s="839"/>
      <c r="AC471" s="839"/>
      <c r="AD471" s="839"/>
      <c r="AE471" s="839"/>
      <c r="AF471" s="840"/>
      <c r="AG471" s="1049"/>
      <c r="AH471" s="1050"/>
      <c r="AI471" s="832"/>
      <c r="AJ471" s="170">
        <f>SUM(AQ471:AU471)</f>
        <v>0</v>
      </c>
      <c r="AK471" s="345" t="s">
        <v>97</v>
      </c>
      <c r="AL471" s="97" t="s">
        <v>97</v>
      </c>
      <c r="AM471" s="98" t="s">
        <v>97</v>
      </c>
      <c r="AN471" s="99" t="s">
        <v>97</v>
      </c>
      <c r="AO471" s="97" t="s">
        <v>98</v>
      </c>
      <c r="AP471" s="98" t="s">
        <v>98</v>
      </c>
      <c r="AQ471" s="100"/>
      <c r="AR471" s="92"/>
      <c r="AS471" s="92"/>
      <c r="AT471" s="92"/>
      <c r="AU471" s="93"/>
      <c r="AV471" s="171">
        <f t="shared" si="184"/>
        <v>0</v>
      </c>
      <c r="AW471" s="128"/>
      <c r="AX471" s="128"/>
      <c r="AY471" s="128"/>
      <c r="AZ471" s="128"/>
      <c r="BA471" s="128"/>
      <c r="BB471" s="128"/>
      <c r="BC471" s="128"/>
      <c r="BD471" s="128"/>
      <c r="BE471" s="129"/>
    </row>
    <row r="472" spans="1:57" ht="32.25" thickBot="1" x14ac:dyDescent="0.3">
      <c r="A472" s="1400"/>
      <c r="B472" s="1621" t="s">
        <v>181</v>
      </c>
      <c r="C472" s="1622">
        <v>1998383</v>
      </c>
      <c r="D472" s="709" t="s">
        <v>485</v>
      </c>
      <c r="E472" s="1325">
        <v>34</v>
      </c>
      <c r="F472" s="1322">
        <f t="shared" ref="F472" si="187">E472-SUM(M472:M476)</f>
        <v>1</v>
      </c>
      <c r="G472" s="852">
        <f t="shared" si="186"/>
        <v>0</v>
      </c>
      <c r="H472" s="147">
        <f t="shared" si="178"/>
        <v>0</v>
      </c>
      <c r="I472" s="72"/>
      <c r="J472" s="72"/>
      <c r="K472" s="72"/>
      <c r="L472" s="75"/>
      <c r="M472" s="199">
        <f t="shared" si="179"/>
        <v>0</v>
      </c>
      <c r="N472" s="1020"/>
      <c r="O472" s="1020"/>
      <c r="P472" s="1020"/>
      <c r="Q472" s="1020"/>
      <c r="R472" s="1024"/>
      <c r="S472" s="1051"/>
      <c r="T472" s="1051"/>
      <c r="U472" s="1051"/>
      <c r="V472" s="1020"/>
      <c r="W472" s="1020"/>
      <c r="X472" s="1024"/>
      <c r="Y472" s="1022"/>
      <c r="Z472" s="1024"/>
      <c r="AA472" s="1045"/>
      <c r="AB472" s="835"/>
      <c r="AC472" s="835"/>
      <c r="AD472" s="835"/>
      <c r="AE472" s="835"/>
      <c r="AF472" s="836"/>
      <c r="AG472" s="1045"/>
      <c r="AH472" s="1046"/>
      <c r="AI472" s="143"/>
      <c r="AJ472" s="151">
        <f>SUM(AN472:AP472)</f>
        <v>0</v>
      </c>
      <c r="AK472" s="76" t="s">
        <v>97</v>
      </c>
      <c r="AL472" s="77" t="s">
        <v>97</v>
      </c>
      <c r="AM472" s="78" t="s">
        <v>97</v>
      </c>
      <c r="AN472" s="74"/>
      <c r="AO472" s="72"/>
      <c r="AP472" s="73"/>
      <c r="AQ472" s="79" t="s">
        <v>97</v>
      </c>
      <c r="AR472" s="77" t="s">
        <v>97</v>
      </c>
      <c r="AS472" s="77" t="s">
        <v>97</v>
      </c>
      <c r="AT472" s="77" t="s">
        <v>97</v>
      </c>
      <c r="AU472" s="78" t="s">
        <v>97</v>
      </c>
      <c r="AV472" s="152">
        <f t="shared" si="184"/>
        <v>0</v>
      </c>
      <c r="AW472" s="120"/>
      <c r="AX472" s="120"/>
      <c r="AY472" s="120"/>
      <c r="AZ472" s="120"/>
      <c r="BA472" s="120"/>
      <c r="BB472" s="120"/>
      <c r="BC472" s="120"/>
      <c r="BD472" s="120"/>
      <c r="BE472" s="121"/>
    </row>
    <row r="473" spans="1:57" ht="48" thickBot="1" x14ac:dyDescent="0.3">
      <c r="A473" s="1400"/>
      <c r="B473" s="1623"/>
      <c r="C473" s="1624"/>
      <c r="D473" s="710" t="s">
        <v>490</v>
      </c>
      <c r="E473" s="1326"/>
      <c r="F473" s="1323"/>
      <c r="G473" s="850">
        <f t="shared" si="186"/>
        <v>0</v>
      </c>
      <c r="H473" s="402">
        <f t="shared" si="178"/>
        <v>0</v>
      </c>
      <c r="I473" s="319"/>
      <c r="J473" s="319"/>
      <c r="K473" s="319"/>
      <c r="L473" s="338"/>
      <c r="M473" s="750">
        <f t="shared" si="179"/>
        <v>0</v>
      </c>
      <c r="N473" s="1030"/>
      <c r="O473" s="1030"/>
      <c r="P473" s="1030"/>
      <c r="Q473" s="1030"/>
      <c r="R473" s="1034"/>
      <c r="S473" s="1025"/>
      <c r="T473" s="1025"/>
      <c r="U473" s="1025"/>
      <c r="V473" s="1044"/>
      <c r="W473" s="1044"/>
      <c r="X473" s="1026"/>
      <c r="Y473" s="1047"/>
      <c r="Z473" s="1026"/>
      <c r="AA473" s="1027"/>
      <c r="AB473" s="1028"/>
      <c r="AC473" s="1028"/>
      <c r="AD473" s="1028"/>
      <c r="AE473" s="1028"/>
      <c r="AF473" s="1029"/>
      <c r="AG473" s="1019"/>
      <c r="AH473" s="1048"/>
      <c r="AI473" s="337"/>
      <c r="AJ473" s="390">
        <f>SUM(AN473:AP473)</f>
        <v>0</v>
      </c>
      <c r="AK473" s="327" t="s">
        <v>98</v>
      </c>
      <c r="AL473" s="328" t="s">
        <v>98</v>
      </c>
      <c r="AM473" s="329" t="s">
        <v>98</v>
      </c>
      <c r="AN473" s="330"/>
      <c r="AO473" s="328"/>
      <c r="AP473" s="329"/>
      <c r="AQ473" s="330" t="s">
        <v>97</v>
      </c>
      <c r="AR473" s="328" t="s">
        <v>97</v>
      </c>
      <c r="AS473" s="328" t="s">
        <v>97</v>
      </c>
      <c r="AT473" s="328" t="s">
        <v>97</v>
      </c>
      <c r="AU473" s="329" t="s">
        <v>97</v>
      </c>
      <c r="AV473" s="152">
        <f t="shared" si="184"/>
        <v>0</v>
      </c>
      <c r="AW473" s="167"/>
      <c r="AX473" s="167"/>
      <c r="AY473" s="167"/>
      <c r="AZ473" s="167"/>
      <c r="BA473" s="167"/>
      <c r="BB473" s="167"/>
      <c r="BC473" s="167"/>
      <c r="BD473" s="167"/>
      <c r="BE473" s="130"/>
    </row>
    <row r="474" spans="1:57" ht="32.25" thickBot="1" x14ac:dyDescent="0.3">
      <c r="A474" s="1400"/>
      <c r="B474" s="1623"/>
      <c r="C474" s="1624"/>
      <c r="D474" s="710" t="s">
        <v>486</v>
      </c>
      <c r="E474" s="1326"/>
      <c r="F474" s="1323"/>
      <c r="G474" s="850">
        <f t="shared" si="186"/>
        <v>0</v>
      </c>
      <c r="H474" s="402">
        <f t="shared" si="178"/>
        <v>0</v>
      </c>
      <c r="I474" s="319"/>
      <c r="J474" s="319"/>
      <c r="K474" s="319"/>
      <c r="L474" s="338"/>
      <c r="M474" s="750">
        <f t="shared" si="179"/>
        <v>0</v>
      </c>
      <c r="N474" s="1030"/>
      <c r="O474" s="1030"/>
      <c r="P474" s="1030"/>
      <c r="Q474" s="1030"/>
      <c r="R474" s="1034"/>
      <c r="S474" s="1025"/>
      <c r="T474" s="1025"/>
      <c r="U474" s="1025"/>
      <c r="V474" s="1044"/>
      <c r="W474" s="1044"/>
      <c r="X474" s="1026"/>
      <c r="Y474" s="1047"/>
      <c r="Z474" s="1026"/>
      <c r="AA474" s="1027"/>
      <c r="AB474" s="1028"/>
      <c r="AC474" s="1028"/>
      <c r="AD474" s="1028"/>
      <c r="AE474" s="1028"/>
      <c r="AF474" s="1029"/>
      <c r="AG474" s="1019"/>
      <c r="AH474" s="1048"/>
      <c r="AI474" s="337"/>
      <c r="AJ474" s="390">
        <f>SUM(AK474:AM474)</f>
        <v>0</v>
      </c>
      <c r="AK474" s="327"/>
      <c r="AL474" s="328"/>
      <c r="AM474" s="329"/>
      <c r="AN474" s="330" t="s">
        <v>97</v>
      </c>
      <c r="AO474" s="328" t="s">
        <v>97</v>
      </c>
      <c r="AP474" s="329" t="s">
        <v>97</v>
      </c>
      <c r="AQ474" s="330" t="s">
        <v>97</v>
      </c>
      <c r="AR474" s="328" t="s">
        <v>97</v>
      </c>
      <c r="AS474" s="328" t="s">
        <v>97</v>
      </c>
      <c r="AT474" s="328" t="s">
        <v>97</v>
      </c>
      <c r="AU474" s="329" t="s">
        <v>97</v>
      </c>
      <c r="AV474" s="152">
        <f t="shared" si="184"/>
        <v>0</v>
      </c>
      <c r="AW474" s="167"/>
      <c r="AX474" s="167"/>
      <c r="AY474" s="167"/>
      <c r="AZ474" s="167"/>
      <c r="BA474" s="167"/>
      <c r="BB474" s="167"/>
      <c r="BC474" s="167"/>
      <c r="BD474" s="167"/>
      <c r="BE474" s="130"/>
    </row>
    <row r="475" spans="1:57" ht="32.25" thickBot="1" x14ac:dyDescent="0.3">
      <c r="A475" s="1400"/>
      <c r="B475" s="1623"/>
      <c r="C475" s="1624"/>
      <c r="D475" s="710" t="s">
        <v>15</v>
      </c>
      <c r="E475" s="1326"/>
      <c r="F475" s="1323"/>
      <c r="G475" s="853">
        <f t="shared" si="186"/>
        <v>34</v>
      </c>
      <c r="H475" s="402">
        <f t="shared" si="178"/>
        <v>0</v>
      </c>
      <c r="I475" s="319"/>
      <c r="J475" s="319"/>
      <c r="K475" s="319"/>
      <c r="L475" s="338"/>
      <c r="M475" s="750">
        <f t="shared" si="179"/>
        <v>33</v>
      </c>
      <c r="N475" s="1030"/>
      <c r="O475" s="1030"/>
      <c r="P475" s="1030"/>
      <c r="Q475" s="1030"/>
      <c r="R475" s="1034">
        <v>33</v>
      </c>
      <c r="S475" s="1025"/>
      <c r="T475" s="1025"/>
      <c r="U475" s="1025"/>
      <c r="V475" s="1044">
        <v>33</v>
      </c>
      <c r="W475" s="1044"/>
      <c r="X475" s="1026"/>
      <c r="Y475" s="1047">
        <v>25</v>
      </c>
      <c r="Z475" s="1026">
        <v>8</v>
      </c>
      <c r="AA475" s="1027"/>
      <c r="AB475" s="1028">
        <v>10</v>
      </c>
      <c r="AC475" s="1028">
        <v>10</v>
      </c>
      <c r="AD475" s="1028">
        <v>3</v>
      </c>
      <c r="AE475" s="1028">
        <v>17</v>
      </c>
      <c r="AF475" s="1029">
        <v>5</v>
      </c>
      <c r="AG475" s="1019">
        <v>42</v>
      </c>
      <c r="AH475" s="1048">
        <v>13</v>
      </c>
      <c r="AI475" s="337">
        <v>110</v>
      </c>
      <c r="AJ475" s="390">
        <f>SUM(AQ475:AU475)</f>
        <v>33</v>
      </c>
      <c r="AK475" s="327" t="s">
        <v>98</v>
      </c>
      <c r="AL475" s="328" t="s">
        <v>98</v>
      </c>
      <c r="AM475" s="329" t="s">
        <v>98</v>
      </c>
      <c r="AN475" s="330" t="s">
        <v>97</v>
      </c>
      <c r="AO475" s="328" t="s">
        <v>97</v>
      </c>
      <c r="AP475" s="329" t="s">
        <v>97</v>
      </c>
      <c r="AQ475" s="330">
        <v>5</v>
      </c>
      <c r="AR475" s="328">
        <v>6</v>
      </c>
      <c r="AS475" s="328">
        <v>8</v>
      </c>
      <c r="AT475" s="328">
        <v>4</v>
      </c>
      <c r="AU475" s="329">
        <v>10</v>
      </c>
      <c r="AV475" s="152">
        <f t="shared" si="184"/>
        <v>1</v>
      </c>
      <c r="AW475" s="167"/>
      <c r="AX475" s="167"/>
      <c r="AY475" s="167">
        <v>1</v>
      </c>
      <c r="AZ475" s="167"/>
      <c r="BA475" s="167"/>
      <c r="BB475" s="167"/>
      <c r="BC475" s="167"/>
      <c r="BD475" s="167"/>
      <c r="BE475" s="130"/>
    </row>
    <row r="476" spans="1:57" ht="32.25" thickBot="1" x14ac:dyDescent="0.3">
      <c r="A476" s="1400"/>
      <c r="B476" s="1625"/>
      <c r="C476" s="1626"/>
      <c r="D476" s="711" t="s">
        <v>491</v>
      </c>
      <c r="E476" s="1327"/>
      <c r="F476" s="1324"/>
      <c r="G476" s="851">
        <f t="shared" si="186"/>
        <v>0</v>
      </c>
      <c r="H476" s="160">
        <f t="shared" si="178"/>
        <v>0</v>
      </c>
      <c r="I476" s="92"/>
      <c r="J476" s="92"/>
      <c r="K476" s="92"/>
      <c r="L476" s="101"/>
      <c r="M476" s="210">
        <f t="shared" si="179"/>
        <v>0</v>
      </c>
      <c r="N476" s="1039"/>
      <c r="O476" s="1039"/>
      <c r="P476" s="1039"/>
      <c r="Q476" s="1039"/>
      <c r="R476" s="1040"/>
      <c r="S476" s="1052"/>
      <c r="T476" s="1052"/>
      <c r="U476" s="1052"/>
      <c r="V476" s="1039"/>
      <c r="W476" s="1039"/>
      <c r="X476" s="1040"/>
      <c r="Y476" s="1038"/>
      <c r="Z476" s="1040"/>
      <c r="AA476" s="1049"/>
      <c r="AB476" s="839"/>
      <c r="AC476" s="839"/>
      <c r="AD476" s="839"/>
      <c r="AE476" s="839"/>
      <c r="AF476" s="840"/>
      <c r="AG476" s="1049"/>
      <c r="AH476" s="1050"/>
      <c r="AI476" s="832"/>
      <c r="AJ476" s="170">
        <f>SUM(AQ476:AU476)</f>
        <v>0</v>
      </c>
      <c r="AK476" s="345" t="s">
        <v>97</v>
      </c>
      <c r="AL476" s="97" t="s">
        <v>97</v>
      </c>
      <c r="AM476" s="98" t="s">
        <v>97</v>
      </c>
      <c r="AN476" s="99" t="s">
        <v>97</v>
      </c>
      <c r="AO476" s="97" t="s">
        <v>98</v>
      </c>
      <c r="AP476" s="98" t="s">
        <v>98</v>
      </c>
      <c r="AQ476" s="100"/>
      <c r="AR476" s="92"/>
      <c r="AS476" s="92"/>
      <c r="AT476" s="92"/>
      <c r="AU476" s="93"/>
      <c r="AV476" s="171">
        <f t="shared" si="184"/>
        <v>0</v>
      </c>
      <c r="AW476" s="128"/>
      <c r="AX476" s="128"/>
      <c r="AY476" s="128"/>
      <c r="AZ476" s="128"/>
      <c r="BA476" s="128"/>
      <c r="BB476" s="128"/>
      <c r="BC476" s="128"/>
      <c r="BD476" s="128"/>
      <c r="BE476" s="129"/>
    </row>
    <row r="477" spans="1:57" ht="32.25" thickBot="1" x14ac:dyDescent="0.3">
      <c r="A477" s="1400"/>
      <c r="B477" s="1621" t="s">
        <v>185</v>
      </c>
      <c r="C477" s="1622">
        <v>1998489</v>
      </c>
      <c r="D477" s="709" t="s">
        <v>485</v>
      </c>
      <c r="E477" s="1325">
        <v>160</v>
      </c>
      <c r="F477" s="1322">
        <f t="shared" ref="F477" si="188">E477-SUM(M477:M481)</f>
        <v>5</v>
      </c>
      <c r="G477" s="852">
        <f t="shared" si="186"/>
        <v>0</v>
      </c>
      <c r="H477" s="147">
        <f t="shared" si="178"/>
        <v>0</v>
      </c>
      <c r="I477" s="72"/>
      <c r="J477" s="72"/>
      <c r="K477" s="72"/>
      <c r="L477" s="75"/>
      <c r="M477" s="199">
        <f t="shared" si="179"/>
        <v>0</v>
      </c>
      <c r="N477" s="1020"/>
      <c r="O477" s="1020"/>
      <c r="P477" s="1020"/>
      <c r="Q477" s="1020"/>
      <c r="R477" s="1024"/>
      <c r="S477" s="1051"/>
      <c r="T477" s="1051"/>
      <c r="U477" s="1051"/>
      <c r="V477" s="1020"/>
      <c r="W477" s="1020"/>
      <c r="X477" s="1024"/>
      <c r="Y477" s="1022"/>
      <c r="Z477" s="1024"/>
      <c r="AA477" s="1045"/>
      <c r="AB477" s="835"/>
      <c r="AC477" s="835"/>
      <c r="AD477" s="835"/>
      <c r="AE477" s="835"/>
      <c r="AF477" s="836"/>
      <c r="AG477" s="1045"/>
      <c r="AH477" s="1046"/>
      <c r="AI477" s="143"/>
      <c r="AJ477" s="151">
        <f>SUM(AN477:AP477)</f>
        <v>0</v>
      </c>
      <c r="AK477" s="76" t="s">
        <v>97</v>
      </c>
      <c r="AL477" s="77" t="s">
        <v>97</v>
      </c>
      <c r="AM477" s="78" t="s">
        <v>97</v>
      </c>
      <c r="AN477" s="74"/>
      <c r="AO477" s="72"/>
      <c r="AP477" s="73"/>
      <c r="AQ477" s="79" t="s">
        <v>97</v>
      </c>
      <c r="AR477" s="77" t="s">
        <v>97</v>
      </c>
      <c r="AS477" s="77" t="s">
        <v>97</v>
      </c>
      <c r="AT477" s="77" t="s">
        <v>97</v>
      </c>
      <c r="AU477" s="78" t="s">
        <v>97</v>
      </c>
      <c r="AV477" s="152">
        <f t="shared" si="184"/>
        <v>0</v>
      </c>
      <c r="AW477" s="120"/>
      <c r="AX477" s="120"/>
      <c r="AY477" s="120"/>
      <c r="AZ477" s="120"/>
      <c r="BA477" s="120"/>
      <c r="BB477" s="120"/>
      <c r="BC477" s="120"/>
      <c r="BD477" s="120"/>
      <c r="BE477" s="121"/>
    </row>
    <row r="478" spans="1:57" ht="48" thickBot="1" x14ac:dyDescent="0.3">
      <c r="A478" s="1400"/>
      <c r="B478" s="1623"/>
      <c r="C478" s="1624"/>
      <c r="D478" s="710" t="s">
        <v>490</v>
      </c>
      <c r="E478" s="1326"/>
      <c r="F478" s="1323"/>
      <c r="G478" s="850">
        <f t="shared" si="186"/>
        <v>0</v>
      </c>
      <c r="H478" s="402">
        <f t="shared" si="178"/>
        <v>0</v>
      </c>
      <c r="I478" s="319"/>
      <c r="J478" s="319"/>
      <c r="K478" s="319"/>
      <c r="L478" s="338"/>
      <c r="M478" s="750">
        <f t="shared" si="179"/>
        <v>0</v>
      </c>
      <c r="N478" s="1030"/>
      <c r="O478" s="1030"/>
      <c r="P478" s="1030"/>
      <c r="Q478" s="1030"/>
      <c r="R478" s="1034"/>
      <c r="S478" s="1025"/>
      <c r="T478" s="1025"/>
      <c r="U478" s="1025"/>
      <c r="V478" s="1044"/>
      <c r="W478" s="1044"/>
      <c r="X478" s="1026"/>
      <c r="Y478" s="1047"/>
      <c r="Z478" s="1026"/>
      <c r="AA478" s="1027"/>
      <c r="AB478" s="1028"/>
      <c r="AC478" s="1028"/>
      <c r="AD478" s="1028"/>
      <c r="AE478" s="1028"/>
      <c r="AF478" s="1029"/>
      <c r="AG478" s="1019"/>
      <c r="AH478" s="1048"/>
      <c r="AI478" s="337"/>
      <c r="AJ478" s="390">
        <f>SUM(AN478:AP478)</f>
        <v>0</v>
      </c>
      <c r="AK478" s="327" t="s">
        <v>98</v>
      </c>
      <c r="AL478" s="328" t="s">
        <v>98</v>
      </c>
      <c r="AM478" s="329" t="s">
        <v>98</v>
      </c>
      <c r="AN478" s="330"/>
      <c r="AO478" s="328"/>
      <c r="AP478" s="329"/>
      <c r="AQ478" s="330" t="s">
        <v>97</v>
      </c>
      <c r="AR478" s="328" t="s">
        <v>97</v>
      </c>
      <c r="AS478" s="328" t="s">
        <v>97</v>
      </c>
      <c r="AT478" s="328" t="s">
        <v>97</v>
      </c>
      <c r="AU478" s="329" t="s">
        <v>97</v>
      </c>
      <c r="AV478" s="152">
        <f t="shared" si="184"/>
        <v>0</v>
      </c>
      <c r="AW478" s="167"/>
      <c r="AX478" s="167"/>
      <c r="AY478" s="167"/>
      <c r="AZ478" s="167"/>
      <c r="BA478" s="167"/>
      <c r="BB478" s="167"/>
      <c r="BC478" s="167"/>
      <c r="BD478" s="167"/>
      <c r="BE478" s="130"/>
    </row>
    <row r="479" spans="1:57" ht="32.25" thickBot="1" x14ac:dyDescent="0.3">
      <c r="A479" s="1400"/>
      <c r="B479" s="1623"/>
      <c r="C479" s="1624"/>
      <c r="D479" s="710" t="s">
        <v>486</v>
      </c>
      <c r="E479" s="1326"/>
      <c r="F479" s="1323"/>
      <c r="G479" s="850">
        <f t="shared" si="186"/>
        <v>0</v>
      </c>
      <c r="H479" s="402">
        <f t="shared" si="178"/>
        <v>0</v>
      </c>
      <c r="I479" s="319"/>
      <c r="J479" s="319"/>
      <c r="K479" s="319"/>
      <c r="L479" s="338"/>
      <c r="M479" s="750">
        <f t="shared" si="179"/>
        <v>0</v>
      </c>
      <c r="N479" s="1030"/>
      <c r="O479" s="1030"/>
      <c r="P479" s="1030"/>
      <c r="Q479" s="1030"/>
      <c r="R479" s="1034"/>
      <c r="S479" s="1025"/>
      <c r="T479" s="1025"/>
      <c r="U479" s="1025"/>
      <c r="V479" s="1044"/>
      <c r="W479" s="1044"/>
      <c r="X479" s="1026"/>
      <c r="Y479" s="1047"/>
      <c r="Z479" s="1026"/>
      <c r="AA479" s="1027"/>
      <c r="AB479" s="1028"/>
      <c r="AC479" s="1028"/>
      <c r="AD479" s="1028"/>
      <c r="AE479" s="1028"/>
      <c r="AF479" s="1029"/>
      <c r="AG479" s="1019"/>
      <c r="AH479" s="1048"/>
      <c r="AI479" s="337"/>
      <c r="AJ479" s="390">
        <f>SUM(AK479:AM479)</f>
        <v>0</v>
      </c>
      <c r="AK479" s="327"/>
      <c r="AL479" s="328"/>
      <c r="AM479" s="329"/>
      <c r="AN479" s="330" t="s">
        <v>97</v>
      </c>
      <c r="AO479" s="328" t="s">
        <v>97</v>
      </c>
      <c r="AP479" s="329" t="s">
        <v>97</v>
      </c>
      <c r="AQ479" s="330" t="s">
        <v>97</v>
      </c>
      <c r="AR479" s="328" t="s">
        <v>97</v>
      </c>
      <c r="AS479" s="328" t="s">
        <v>97</v>
      </c>
      <c r="AT479" s="328" t="s">
        <v>97</v>
      </c>
      <c r="AU479" s="329" t="s">
        <v>97</v>
      </c>
      <c r="AV479" s="152">
        <f t="shared" si="184"/>
        <v>0</v>
      </c>
      <c r="AW479" s="167"/>
      <c r="AX479" s="167"/>
      <c r="AY479" s="167"/>
      <c r="AZ479" s="167"/>
      <c r="BA479" s="167"/>
      <c r="BB479" s="167"/>
      <c r="BC479" s="167"/>
      <c r="BD479" s="167"/>
      <c r="BE479" s="130"/>
    </row>
    <row r="480" spans="1:57" ht="32.25" thickBot="1" x14ac:dyDescent="0.3">
      <c r="A480" s="1400"/>
      <c r="B480" s="1623"/>
      <c r="C480" s="1624"/>
      <c r="D480" s="710" t="s">
        <v>15</v>
      </c>
      <c r="E480" s="1326"/>
      <c r="F480" s="1323"/>
      <c r="G480" s="853">
        <f t="shared" si="186"/>
        <v>158</v>
      </c>
      <c r="H480" s="402">
        <f t="shared" si="178"/>
        <v>0</v>
      </c>
      <c r="I480" s="319"/>
      <c r="J480" s="319"/>
      <c r="K480" s="319"/>
      <c r="L480" s="338"/>
      <c r="M480" s="750">
        <f t="shared" si="179"/>
        <v>155</v>
      </c>
      <c r="N480" s="1030"/>
      <c r="O480" s="1030"/>
      <c r="P480" s="1030">
        <v>28</v>
      </c>
      <c r="Q480" s="1030"/>
      <c r="R480" s="1034">
        <v>127</v>
      </c>
      <c r="S480" s="1025"/>
      <c r="T480" s="1025"/>
      <c r="U480" s="1025"/>
      <c r="V480" s="1044">
        <v>127</v>
      </c>
      <c r="W480" s="1044"/>
      <c r="X480" s="1026">
        <v>28</v>
      </c>
      <c r="Y480" s="1047">
        <v>127</v>
      </c>
      <c r="Z480" s="1026">
        <v>28</v>
      </c>
      <c r="AA480" s="1027"/>
      <c r="AB480" s="1028">
        <v>52</v>
      </c>
      <c r="AC480" s="1028">
        <v>50</v>
      </c>
      <c r="AD480" s="1028">
        <v>24</v>
      </c>
      <c r="AE480" s="1028">
        <v>89</v>
      </c>
      <c r="AF480" s="1029">
        <v>9</v>
      </c>
      <c r="AG480" s="1019">
        <v>40</v>
      </c>
      <c r="AH480" s="1048">
        <v>10</v>
      </c>
      <c r="AI480" s="337">
        <v>120</v>
      </c>
      <c r="AJ480" s="390">
        <f>SUM(AQ480:AU480)</f>
        <v>155</v>
      </c>
      <c r="AK480" s="327" t="s">
        <v>98</v>
      </c>
      <c r="AL480" s="328" t="s">
        <v>98</v>
      </c>
      <c r="AM480" s="329" t="s">
        <v>98</v>
      </c>
      <c r="AN480" s="330" t="s">
        <v>97</v>
      </c>
      <c r="AO480" s="328" t="s">
        <v>97</v>
      </c>
      <c r="AP480" s="329" t="s">
        <v>97</v>
      </c>
      <c r="AQ480" s="330">
        <v>4</v>
      </c>
      <c r="AR480" s="328">
        <v>6</v>
      </c>
      <c r="AS480" s="328">
        <v>30</v>
      </c>
      <c r="AT480" s="328">
        <v>49</v>
      </c>
      <c r="AU480" s="329">
        <v>66</v>
      </c>
      <c r="AV480" s="152">
        <f t="shared" si="184"/>
        <v>3</v>
      </c>
      <c r="AW480" s="167"/>
      <c r="AX480" s="167"/>
      <c r="AY480" s="167">
        <v>1</v>
      </c>
      <c r="AZ480" s="167"/>
      <c r="BA480" s="167">
        <v>2</v>
      </c>
      <c r="BB480" s="167"/>
      <c r="BC480" s="167"/>
      <c r="BD480" s="167"/>
      <c r="BE480" s="130"/>
    </row>
    <row r="481" spans="1:57" ht="32.25" thickBot="1" x14ac:dyDescent="0.3">
      <c r="A481" s="1400"/>
      <c r="B481" s="1625"/>
      <c r="C481" s="1626"/>
      <c r="D481" s="711" t="s">
        <v>491</v>
      </c>
      <c r="E481" s="1327"/>
      <c r="F481" s="1324"/>
      <c r="G481" s="851">
        <f t="shared" si="186"/>
        <v>0</v>
      </c>
      <c r="H481" s="160">
        <f t="shared" si="178"/>
        <v>0</v>
      </c>
      <c r="I481" s="92"/>
      <c r="J481" s="92"/>
      <c r="K481" s="92"/>
      <c r="L481" s="101"/>
      <c r="M481" s="210">
        <f t="shared" si="179"/>
        <v>0</v>
      </c>
      <c r="N481" s="1039"/>
      <c r="O481" s="1039"/>
      <c r="P481" s="1039"/>
      <c r="Q481" s="1039"/>
      <c r="R481" s="1040"/>
      <c r="S481" s="1052"/>
      <c r="T481" s="1052"/>
      <c r="U481" s="1052"/>
      <c r="V481" s="1039"/>
      <c r="W481" s="1039"/>
      <c r="X481" s="1040"/>
      <c r="Y481" s="1038"/>
      <c r="Z481" s="1040"/>
      <c r="AA481" s="1049"/>
      <c r="AB481" s="839"/>
      <c r="AC481" s="839"/>
      <c r="AD481" s="839"/>
      <c r="AE481" s="839"/>
      <c r="AF481" s="840"/>
      <c r="AG481" s="1049"/>
      <c r="AH481" s="1050"/>
      <c r="AI481" s="832"/>
      <c r="AJ481" s="170">
        <f>SUM(AQ481:AU481)</f>
        <v>0</v>
      </c>
      <c r="AK481" s="345" t="s">
        <v>97</v>
      </c>
      <c r="AL481" s="97" t="s">
        <v>97</v>
      </c>
      <c r="AM481" s="98" t="s">
        <v>97</v>
      </c>
      <c r="AN481" s="99" t="s">
        <v>97</v>
      </c>
      <c r="AO481" s="97" t="s">
        <v>98</v>
      </c>
      <c r="AP481" s="98" t="s">
        <v>98</v>
      </c>
      <c r="AQ481" s="100"/>
      <c r="AR481" s="92"/>
      <c r="AS481" s="92"/>
      <c r="AT481" s="92"/>
      <c r="AU481" s="93"/>
      <c r="AV481" s="171">
        <f t="shared" si="184"/>
        <v>0</v>
      </c>
      <c r="AW481" s="128"/>
      <c r="AX481" s="128"/>
      <c r="AY481" s="128"/>
      <c r="AZ481" s="128"/>
      <c r="BA481" s="128"/>
      <c r="BB481" s="128"/>
      <c r="BC481" s="128"/>
      <c r="BD481" s="128"/>
      <c r="BE481" s="129"/>
    </row>
    <row r="482" spans="1:57" ht="31.15" customHeight="1" thickBot="1" x14ac:dyDescent="0.3">
      <c r="A482" s="1400"/>
      <c r="B482" s="1621" t="s">
        <v>288</v>
      </c>
      <c r="C482" s="1622">
        <v>34712085</v>
      </c>
      <c r="D482" s="709" t="s">
        <v>485</v>
      </c>
      <c r="E482" s="1325">
        <v>115</v>
      </c>
      <c r="F482" s="1322">
        <f t="shared" ref="F482" si="189">E482-SUM(M482:M486)</f>
        <v>-1</v>
      </c>
      <c r="G482" s="852">
        <f t="shared" si="186"/>
        <v>0</v>
      </c>
      <c r="H482" s="147">
        <f t="shared" si="178"/>
        <v>0</v>
      </c>
      <c r="I482" s="72"/>
      <c r="J482" s="72"/>
      <c r="K482" s="72"/>
      <c r="L482" s="75"/>
      <c r="M482" s="199">
        <f t="shared" si="179"/>
        <v>0</v>
      </c>
      <c r="N482" s="1020"/>
      <c r="O482" s="1020"/>
      <c r="P482" s="1020"/>
      <c r="Q482" s="1020"/>
      <c r="R482" s="1024"/>
      <c r="S482" s="1051"/>
      <c r="T482" s="1051"/>
      <c r="U482" s="1051"/>
      <c r="V482" s="1020"/>
      <c r="W482" s="1020"/>
      <c r="X482" s="1024"/>
      <c r="Y482" s="1022"/>
      <c r="Z482" s="1024"/>
      <c r="AA482" s="1045"/>
      <c r="AB482" s="835"/>
      <c r="AC482" s="835"/>
      <c r="AD482" s="835"/>
      <c r="AE482" s="835"/>
      <c r="AF482" s="836"/>
      <c r="AG482" s="1045"/>
      <c r="AH482" s="1046"/>
      <c r="AI482" s="143"/>
      <c r="AJ482" s="151">
        <f>SUM(AN482:AP482)</f>
        <v>0</v>
      </c>
      <c r="AK482" s="76" t="s">
        <v>97</v>
      </c>
      <c r="AL482" s="77" t="s">
        <v>97</v>
      </c>
      <c r="AM482" s="78" t="s">
        <v>97</v>
      </c>
      <c r="AN482" s="74"/>
      <c r="AO482" s="72"/>
      <c r="AP482" s="73"/>
      <c r="AQ482" s="79" t="s">
        <v>97</v>
      </c>
      <c r="AR482" s="77" t="s">
        <v>97</v>
      </c>
      <c r="AS482" s="77" t="s">
        <v>97</v>
      </c>
      <c r="AT482" s="77" t="s">
        <v>97</v>
      </c>
      <c r="AU482" s="78" t="s">
        <v>97</v>
      </c>
      <c r="AV482" s="152">
        <f t="shared" si="184"/>
        <v>0</v>
      </c>
      <c r="AW482" s="120"/>
      <c r="AX482" s="120"/>
      <c r="AY482" s="120"/>
      <c r="AZ482" s="120"/>
      <c r="BA482" s="120"/>
      <c r="BB482" s="120"/>
      <c r="BC482" s="120"/>
      <c r="BD482" s="120"/>
      <c r="BE482" s="121"/>
    </row>
    <row r="483" spans="1:57" ht="48" thickBot="1" x14ac:dyDescent="0.3">
      <c r="A483" s="1400"/>
      <c r="B483" s="1623"/>
      <c r="C483" s="1624"/>
      <c r="D483" s="710" t="s">
        <v>490</v>
      </c>
      <c r="E483" s="1326"/>
      <c r="F483" s="1323"/>
      <c r="G483" s="850">
        <f t="shared" si="186"/>
        <v>0</v>
      </c>
      <c r="H483" s="402">
        <f t="shared" si="178"/>
        <v>0</v>
      </c>
      <c r="I483" s="319"/>
      <c r="J483" s="319"/>
      <c r="K483" s="319"/>
      <c r="L483" s="338"/>
      <c r="M483" s="750">
        <f t="shared" si="179"/>
        <v>0</v>
      </c>
      <c r="N483" s="1030"/>
      <c r="O483" s="1030"/>
      <c r="P483" s="1030"/>
      <c r="Q483" s="1030"/>
      <c r="R483" s="1034"/>
      <c r="S483" s="1025"/>
      <c r="T483" s="1025"/>
      <c r="U483" s="1025"/>
      <c r="V483" s="1044"/>
      <c r="W483" s="1044"/>
      <c r="X483" s="1026"/>
      <c r="Y483" s="1047"/>
      <c r="Z483" s="1026"/>
      <c r="AA483" s="1027"/>
      <c r="AB483" s="1028"/>
      <c r="AC483" s="1028"/>
      <c r="AD483" s="1028"/>
      <c r="AE483" s="1028"/>
      <c r="AF483" s="1029"/>
      <c r="AG483" s="1019"/>
      <c r="AH483" s="1048"/>
      <c r="AI483" s="337"/>
      <c r="AJ483" s="390">
        <f>SUM(AN483:AP483)</f>
        <v>0</v>
      </c>
      <c r="AK483" s="327" t="s">
        <v>98</v>
      </c>
      <c r="AL483" s="328" t="s">
        <v>98</v>
      </c>
      <c r="AM483" s="329" t="s">
        <v>98</v>
      </c>
      <c r="AN483" s="330"/>
      <c r="AO483" s="328"/>
      <c r="AP483" s="329"/>
      <c r="AQ483" s="330" t="s">
        <v>97</v>
      </c>
      <c r="AR483" s="328" t="s">
        <v>97</v>
      </c>
      <c r="AS483" s="328" t="s">
        <v>97</v>
      </c>
      <c r="AT483" s="328" t="s">
        <v>97</v>
      </c>
      <c r="AU483" s="329" t="s">
        <v>97</v>
      </c>
      <c r="AV483" s="152">
        <f t="shared" si="184"/>
        <v>0</v>
      </c>
      <c r="AW483" s="167"/>
      <c r="AX483" s="167"/>
      <c r="AY483" s="167"/>
      <c r="AZ483" s="167"/>
      <c r="BA483" s="167"/>
      <c r="BB483" s="167"/>
      <c r="BC483" s="167"/>
      <c r="BD483" s="167"/>
      <c r="BE483" s="130"/>
    </row>
    <row r="484" spans="1:57" ht="32.25" thickBot="1" x14ac:dyDescent="0.3">
      <c r="A484" s="1400"/>
      <c r="B484" s="1623"/>
      <c r="C484" s="1624"/>
      <c r="D484" s="710" t="s">
        <v>486</v>
      </c>
      <c r="E484" s="1326"/>
      <c r="F484" s="1323"/>
      <c r="G484" s="850">
        <f t="shared" si="186"/>
        <v>0</v>
      </c>
      <c r="H484" s="402">
        <f t="shared" si="178"/>
        <v>0</v>
      </c>
      <c r="I484" s="319"/>
      <c r="J484" s="319"/>
      <c r="K484" s="319"/>
      <c r="L484" s="338"/>
      <c r="M484" s="750">
        <f t="shared" si="179"/>
        <v>0</v>
      </c>
      <c r="N484" s="1030"/>
      <c r="O484" s="1030"/>
      <c r="P484" s="1030"/>
      <c r="Q484" s="1030"/>
      <c r="R484" s="1034"/>
      <c r="S484" s="1025"/>
      <c r="T484" s="1025"/>
      <c r="U484" s="1025"/>
      <c r="V484" s="1044"/>
      <c r="W484" s="1044"/>
      <c r="X484" s="1026"/>
      <c r="Y484" s="1047"/>
      <c r="Z484" s="1026"/>
      <c r="AA484" s="1027"/>
      <c r="AB484" s="1028"/>
      <c r="AC484" s="1028"/>
      <c r="AD484" s="1028"/>
      <c r="AE484" s="1028"/>
      <c r="AF484" s="1029"/>
      <c r="AG484" s="1019"/>
      <c r="AH484" s="1048"/>
      <c r="AI484" s="337"/>
      <c r="AJ484" s="390">
        <f>SUM(AK484:AM484)</f>
        <v>0</v>
      </c>
      <c r="AK484" s="327"/>
      <c r="AL484" s="328"/>
      <c r="AM484" s="329"/>
      <c r="AN484" s="330" t="s">
        <v>97</v>
      </c>
      <c r="AO484" s="328" t="s">
        <v>97</v>
      </c>
      <c r="AP484" s="329" t="s">
        <v>97</v>
      </c>
      <c r="AQ484" s="330" t="s">
        <v>97</v>
      </c>
      <c r="AR484" s="328" t="s">
        <v>97</v>
      </c>
      <c r="AS484" s="328" t="s">
        <v>97</v>
      </c>
      <c r="AT484" s="328" t="s">
        <v>97</v>
      </c>
      <c r="AU484" s="329" t="s">
        <v>97</v>
      </c>
      <c r="AV484" s="152">
        <f t="shared" si="184"/>
        <v>0</v>
      </c>
      <c r="AW484" s="167"/>
      <c r="AX484" s="167"/>
      <c r="AY484" s="167"/>
      <c r="AZ484" s="167"/>
      <c r="BA484" s="167"/>
      <c r="BB484" s="167"/>
      <c r="BC484" s="167"/>
      <c r="BD484" s="167"/>
      <c r="BE484" s="130"/>
    </row>
    <row r="485" spans="1:57" ht="32.25" thickBot="1" x14ac:dyDescent="0.3">
      <c r="A485" s="1400"/>
      <c r="B485" s="1623"/>
      <c r="C485" s="1624"/>
      <c r="D485" s="710" t="s">
        <v>15</v>
      </c>
      <c r="E485" s="1326"/>
      <c r="F485" s="1323"/>
      <c r="G485" s="853">
        <f t="shared" si="186"/>
        <v>119</v>
      </c>
      <c r="H485" s="402">
        <f t="shared" si="178"/>
        <v>2</v>
      </c>
      <c r="I485" s="319">
        <v>2</v>
      </c>
      <c r="J485" s="319"/>
      <c r="K485" s="319"/>
      <c r="L485" s="338"/>
      <c r="M485" s="750">
        <f t="shared" si="179"/>
        <v>116</v>
      </c>
      <c r="N485" s="1030"/>
      <c r="O485" s="1030"/>
      <c r="P485" s="1030">
        <v>41</v>
      </c>
      <c r="Q485" s="1030"/>
      <c r="R485" s="1034">
        <v>75</v>
      </c>
      <c r="S485" s="1025"/>
      <c r="T485" s="1025"/>
      <c r="U485" s="1025"/>
      <c r="V485" s="1044">
        <v>75</v>
      </c>
      <c r="W485" s="1044"/>
      <c r="X485" s="1026">
        <v>41</v>
      </c>
      <c r="Y485" s="1047">
        <v>99</v>
      </c>
      <c r="Z485" s="1026">
        <v>17</v>
      </c>
      <c r="AA485" s="1027"/>
      <c r="AB485" s="1028">
        <v>58</v>
      </c>
      <c r="AC485" s="1028">
        <v>56</v>
      </c>
      <c r="AD485" s="1028">
        <v>9</v>
      </c>
      <c r="AE485" s="1028">
        <v>66</v>
      </c>
      <c r="AF485" s="1029">
        <v>4</v>
      </c>
      <c r="AG485" s="1019">
        <v>42</v>
      </c>
      <c r="AH485" s="1048">
        <v>20</v>
      </c>
      <c r="AI485" s="337">
        <v>75</v>
      </c>
      <c r="AJ485" s="390">
        <f>SUM(AQ485:AU485)</f>
        <v>116</v>
      </c>
      <c r="AK485" s="327" t="s">
        <v>98</v>
      </c>
      <c r="AL485" s="328" t="s">
        <v>98</v>
      </c>
      <c r="AM485" s="329" t="s">
        <v>98</v>
      </c>
      <c r="AN485" s="330" t="s">
        <v>97</v>
      </c>
      <c r="AO485" s="328" t="s">
        <v>97</v>
      </c>
      <c r="AP485" s="329" t="s">
        <v>97</v>
      </c>
      <c r="AQ485" s="330">
        <v>14</v>
      </c>
      <c r="AR485" s="328">
        <v>79</v>
      </c>
      <c r="AS485" s="328">
        <v>18</v>
      </c>
      <c r="AT485" s="328">
        <v>5</v>
      </c>
      <c r="AU485" s="329"/>
      <c r="AV485" s="152">
        <f t="shared" si="184"/>
        <v>3</v>
      </c>
      <c r="AW485" s="167"/>
      <c r="AX485" s="167">
        <v>1</v>
      </c>
      <c r="AY485" s="167">
        <v>1</v>
      </c>
      <c r="AZ485" s="167"/>
      <c r="BA485" s="167"/>
      <c r="BB485" s="167"/>
      <c r="BC485" s="167">
        <v>1</v>
      </c>
      <c r="BD485" s="167"/>
      <c r="BE485" s="130"/>
    </row>
    <row r="486" spans="1:57" ht="32.25" thickBot="1" x14ac:dyDescent="0.3">
      <c r="A486" s="1400"/>
      <c r="B486" s="1625"/>
      <c r="C486" s="1626"/>
      <c r="D486" s="711" t="s">
        <v>491</v>
      </c>
      <c r="E486" s="1327"/>
      <c r="F486" s="1324"/>
      <c r="G486" s="851">
        <f t="shared" si="186"/>
        <v>0</v>
      </c>
      <c r="H486" s="160">
        <f t="shared" si="178"/>
        <v>0</v>
      </c>
      <c r="I486" s="92"/>
      <c r="J486" s="92"/>
      <c r="K486" s="92"/>
      <c r="L486" s="101"/>
      <c r="M486" s="210">
        <f t="shared" si="179"/>
        <v>0</v>
      </c>
      <c r="N486" s="1039"/>
      <c r="O486" s="1039"/>
      <c r="P486" s="1039"/>
      <c r="Q486" s="1039"/>
      <c r="R486" s="1040"/>
      <c r="S486" s="1052"/>
      <c r="T486" s="1052"/>
      <c r="U486" s="1052"/>
      <c r="V486" s="1039"/>
      <c r="W486" s="1039"/>
      <c r="X486" s="1040"/>
      <c r="Y486" s="1038"/>
      <c r="Z486" s="1040"/>
      <c r="AA486" s="1049"/>
      <c r="AB486" s="839"/>
      <c r="AC486" s="839"/>
      <c r="AD486" s="839"/>
      <c r="AE486" s="839"/>
      <c r="AF486" s="840"/>
      <c r="AG486" s="1049"/>
      <c r="AH486" s="1050"/>
      <c r="AI486" s="832"/>
      <c r="AJ486" s="170">
        <f>SUM(AQ486:AU486)</f>
        <v>0</v>
      </c>
      <c r="AK486" s="345" t="s">
        <v>97</v>
      </c>
      <c r="AL486" s="97" t="s">
        <v>97</v>
      </c>
      <c r="AM486" s="98" t="s">
        <v>97</v>
      </c>
      <c r="AN486" s="99" t="s">
        <v>97</v>
      </c>
      <c r="AO486" s="97" t="s">
        <v>98</v>
      </c>
      <c r="AP486" s="98" t="s">
        <v>98</v>
      </c>
      <c r="AQ486" s="100"/>
      <c r="AR486" s="92"/>
      <c r="AS486" s="92"/>
      <c r="AT486" s="92"/>
      <c r="AU486" s="93"/>
      <c r="AV486" s="171">
        <f t="shared" si="184"/>
        <v>0</v>
      </c>
      <c r="AW486" s="128"/>
      <c r="AX486" s="128"/>
      <c r="AY486" s="128"/>
      <c r="AZ486" s="128"/>
      <c r="BA486" s="128"/>
      <c r="BB486" s="128"/>
      <c r="BC486" s="128"/>
      <c r="BD486" s="128"/>
      <c r="BE486" s="129"/>
    </row>
    <row r="487" spans="1:57" ht="31.15" customHeight="1" thickBot="1" x14ac:dyDescent="0.3">
      <c r="A487" s="1400"/>
      <c r="B487" s="1621" t="s">
        <v>183</v>
      </c>
      <c r="C487" s="1622">
        <v>1998443</v>
      </c>
      <c r="D487" s="709" t="s">
        <v>485</v>
      </c>
      <c r="E487" s="1325">
        <v>60</v>
      </c>
      <c r="F487" s="1322">
        <f t="shared" ref="F487" si="190">E487-SUM(M487:M491)</f>
        <v>-1</v>
      </c>
      <c r="G487" s="852">
        <f t="shared" si="186"/>
        <v>0</v>
      </c>
      <c r="H487" s="147">
        <f t="shared" si="178"/>
        <v>0</v>
      </c>
      <c r="I487" s="72"/>
      <c r="J487" s="72"/>
      <c r="K487" s="72"/>
      <c r="L487" s="75"/>
      <c r="M487" s="199">
        <f t="shared" si="179"/>
        <v>0</v>
      </c>
      <c r="N487" s="1020"/>
      <c r="O487" s="1020"/>
      <c r="P487" s="1020"/>
      <c r="Q487" s="1020"/>
      <c r="R487" s="1024"/>
      <c r="S487" s="1051"/>
      <c r="T487" s="1051"/>
      <c r="U487" s="1051"/>
      <c r="V487" s="1020"/>
      <c r="W487" s="1020"/>
      <c r="X487" s="1024"/>
      <c r="Y487" s="1022"/>
      <c r="Z487" s="1024"/>
      <c r="AA487" s="1045"/>
      <c r="AB487" s="835"/>
      <c r="AC487" s="835"/>
      <c r="AD487" s="835"/>
      <c r="AE487" s="835"/>
      <c r="AF487" s="836"/>
      <c r="AG487" s="1045"/>
      <c r="AH487" s="1046"/>
      <c r="AI487" s="143"/>
      <c r="AJ487" s="151">
        <f>SUM(AN487:AP487)</f>
        <v>0</v>
      </c>
      <c r="AK487" s="76" t="s">
        <v>97</v>
      </c>
      <c r="AL487" s="77" t="s">
        <v>97</v>
      </c>
      <c r="AM487" s="78" t="s">
        <v>97</v>
      </c>
      <c r="AN487" s="74"/>
      <c r="AO487" s="72"/>
      <c r="AP487" s="73"/>
      <c r="AQ487" s="79" t="s">
        <v>97</v>
      </c>
      <c r="AR487" s="77" t="s">
        <v>97</v>
      </c>
      <c r="AS487" s="77" t="s">
        <v>97</v>
      </c>
      <c r="AT487" s="77" t="s">
        <v>97</v>
      </c>
      <c r="AU487" s="78" t="s">
        <v>97</v>
      </c>
      <c r="AV487" s="152">
        <f t="shared" si="184"/>
        <v>0</v>
      </c>
      <c r="AW487" s="120"/>
      <c r="AX487" s="120"/>
      <c r="AY487" s="120"/>
      <c r="AZ487" s="120"/>
      <c r="BA487" s="120"/>
      <c r="BB487" s="120"/>
      <c r="BC487" s="120"/>
      <c r="BD487" s="120"/>
      <c r="BE487" s="121"/>
    </row>
    <row r="488" spans="1:57" ht="48" thickBot="1" x14ac:dyDescent="0.3">
      <c r="A488" s="1400"/>
      <c r="B488" s="1623"/>
      <c r="C488" s="1624"/>
      <c r="D488" s="710" t="s">
        <v>490</v>
      </c>
      <c r="E488" s="1326"/>
      <c r="F488" s="1323"/>
      <c r="G488" s="850">
        <f t="shared" si="186"/>
        <v>0</v>
      </c>
      <c r="H488" s="402">
        <f t="shared" si="178"/>
        <v>0</v>
      </c>
      <c r="I488" s="319"/>
      <c r="J488" s="319"/>
      <c r="K488" s="319"/>
      <c r="L488" s="338"/>
      <c r="M488" s="750">
        <f t="shared" si="179"/>
        <v>0</v>
      </c>
      <c r="N488" s="1030"/>
      <c r="O488" s="1030"/>
      <c r="P488" s="1030"/>
      <c r="Q488" s="1030"/>
      <c r="R488" s="1034"/>
      <c r="S488" s="1025"/>
      <c r="T488" s="1025"/>
      <c r="U488" s="1025"/>
      <c r="V488" s="1044"/>
      <c r="W488" s="1044"/>
      <c r="X488" s="1026"/>
      <c r="Y488" s="1047"/>
      <c r="Z488" s="1026"/>
      <c r="AA488" s="1027"/>
      <c r="AB488" s="1028"/>
      <c r="AC488" s="1028"/>
      <c r="AD488" s="1028"/>
      <c r="AE488" s="1028"/>
      <c r="AF488" s="1029"/>
      <c r="AG488" s="1019"/>
      <c r="AH488" s="1048"/>
      <c r="AI488" s="337"/>
      <c r="AJ488" s="390">
        <f>SUM(AN488:AP488)</f>
        <v>0</v>
      </c>
      <c r="AK488" s="327" t="s">
        <v>98</v>
      </c>
      <c r="AL488" s="328" t="s">
        <v>98</v>
      </c>
      <c r="AM488" s="329" t="s">
        <v>98</v>
      </c>
      <c r="AN488" s="330"/>
      <c r="AO488" s="328"/>
      <c r="AP488" s="329"/>
      <c r="AQ488" s="330" t="s">
        <v>97</v>
      </c>
      <c r="AR488" s="328" t="s">
        <v>97</v>
      </c>
      <c r="AS488" s="328" t="s">
        <v>97</v>
      </c>
      <c r="AT488" s="328" t="s">
        <v>97</v>
      </c>
      <c r="AU488" s="329" t="s">
        <v>97</v>
      </c>
      <c r="AV488" s="152">
        <f t="shared" si="184"/>
        <v>0</v>
      </c>
      <c r="AW488" s="167"/>
      <c r="AX488" s="167"/>
      <c r="AY488" s="167"/>
      <c r="AZ488" s="167"/>
      <c r="BA488" s="167"/>
      <c r="BB488" s="167"/>
      <c r="BC488" s="167"/>
      <c r="BD488" s="167"/>
      <c r="BE488" s="130"/>
    </row>
    <row r="489" spans="1:57" ht="32.25" thickBot="1" x14ac:dyDescent="0.3">
      <c r="A489" s="1400"/>
      <c r="B489" s="1623"/>
      <c r="C489" s="1624"/>
      <c r="D489" s="710" t="s">
        <v>486</v>
      </c>
      <c r="E489" s="1326"/>
      <c r="F489" s="1323"/>
      <c r="G489" s="850">
        <f t="shared" si="186"/>
        <v>0</v>
      </c>
      <c r="H489" s="402">
        <f t="shared" si="178"/>
        <v>0</v>
      </c>
      <c r="I489" s="319"/>
      <c r="J489" s="319"/>
      <c r="K489" s="319"/>
      <c r="L489" s="338"/>
      <c r="M489" s="750">
        <f t="shared" si="179"/>
        <v>0</v>
      </c>
      <c r="N489" s="1030"/>
      <c r="O489" s="1030"/>
      <c r="P489" s="1030"/>
      <c r="Q489" s="1030"/>
      <c r="R489" s="1034"/>
      <c r="S489" s="1025"/>
      <c r="T489" s="1025"/>
      <c r="U489" s="1025"/>
      <c r="V489" s="1044"/>
      <c r="W489" s="1044"/>
      <c r="X489" s="1026"/>
      <c r="Y489" s="1047"/>
      <c r="Z489" s="1026"/>
      <c r="AA489" s="1027"/>
      <c r="AB489" s="1028"/>
      <c r="AC489" s="1028"/>
      <c r="AD489" s="1028"/>
      <c r="AE489" s="1028"/>
      <c r="AF489" s="1029"/>
      <c r="AG489" s="1019"/>
      <c r="AH489" s="1048"/>
      <c r="AI489" s="337"/>
      <c r="AJ489" s="390">
        <f>SUM(AK489:AM489)</f>
        <v>0</v>
      </c>
      <c r="AK489" s="327"/>
      <c r="AL489" s="328"/>
      <c r="AM489" s="329"/>
      <c r="AN489" s="330" t="s">
        <v>97</v>
      </c>
      <c r="AO489" s="328" t="s">
        <v>97</v>
      </c>
      <c r="AP489" s="329" t="s">
        <v>97</v>
      </c>
      <c r="AQ489" s="330" t="s">
        <v>97</v>
      </c>
      <c r="AR489" s="328" t="s">
        <v>97</v>
      </c>
      <c r="AS489" s="328" t="s">
        <v>97</v>
      </c>
      <c r="AT489" s="328" t="s">
        <v>97</v>
      </c>
      <c r="AU489" s="329" t="s">
        <v>97</v>
      </c>
      <c r="AV489" s="152">
        <f t="shared" si="184"/>
        <v>0</v>
      </c>
      <c r="AW489" s="167"/>
      <c r="AX489" s="167"/>
      <c r="AY489" s="167"/>
      <c r="AZ489" s="167"/>
      <c r="BA489" s="167"/>
      <c r="BB489" s="167"/>
      <c r="BC489" s="167"/>
      <c r="BD489" s="167"/>
      <c r="BE489" s="130"/>
    </row>
    <row r="490" spans="1:57" ht="32.25" thickBot="1" x14ac:dyDescent="0.3">
      <c r="A490" s="1400"/>
      <c r="B490" s="1623"/>
      <c r="C490" s="1624"/>
      <c r="D490" s="710" t="s">
        <v>15</v>
      </c>
      <c r="E490" s="1326"/>
      <c r="F490" s="1323"/>
      <c r="G490" s="853">
        <f t="shared" si="186"/>
        <v>62</v>
      </c>
      <c r="H490" s="402">
        <f t="shared" si="178"/>
        <v>0</v>
      </c>
      <c r="I490" s="319"/>
      <c r="J490" s="319"/>
      <c r="K490" s="319"/>
      <c r="L490" s="338"/>
      <c r="M490" s="750">
        <f t="shared" si="179"/>
        <v>61</v>
      </c>
      <c r="N490" s="1030"/>
      <c r="O490" s="1030"/>
      <c r="P490" s="1030"/>
      <c r="Q490" s="1030"/>
      <c r="R490" s="1034">
        <v>61</v>
      </c>
      <c r="S490" s="1025">
        <v>2</v>
      </c>
      <c r="T490" s="1025"/>
      <c r="U490" s="1025"/>
      <c r="V490" s="1044">
        <v>59</v>
      </c>
      <c r="W490" s="1044"/>
      <c r="X490" s="1026"/>
      <c r="Y490" s="1047">
        <v>57</v>
      </c>
      <c r="Z490" s="1026">
        <v>4</v>
      </c>
      <c r="AA490" s="1027"/>
      <c r="AB490" s="1028">
        <v>28</v>
      </c>
      <c r="AC490" s="1028">
        <v>26</v>
      </c>
      <c r="AD490" s="1028">
        <v>3</v>
      </c>
      <c r="AE490" s="1028">
        <v>58</v>
      </c>
      <c r="AF490" s="1029">
        <v>8</v>
      </c>
      <c r="AG490" s="1019">
        <v>44</v>
      </c>
      <c r="AH490" s="1048">
        <v>22</v>
      </c>
      <c r="AI490" s="337">
        <v>75</v>
      </c>
      <c r="AJ490" s="390">
        <f>SUM(AQ490:AU490)</f>
        <v>61</v>
      </c>
      <c r="AK490" s="327" t="s">
        <v>98</v>
      </c>
      <c r="AL490" s="328" t="s">
        <v>98</v>
      </c>
      <c r="AM490" s="329" t="s">
        <v>98</v>
      </c>
      <c r="AN490" s="330" t="s">
        <v>97</v>
      </c>
      <c r="AO490" s="328" t="s">
        <v>97</v>
      </c>
      <c r="AP490" s="329" t="s">
        <v>97</v>
      </c>
      <c r="AQ490" s="330">
        <v>20</v>
      </c>
      <c r="AR490" s="328">
        <v>12</v>
      </c>
      <c r="AS490" s="328">
        <v>28</v>
      </c>
      <c r="AT490" s="328">
        <v>1</v>
      </c>
      <c r="AU490" s="329"/>
      <c r="AV490" s="152">
        <f t="shared" si="184"/>
        <v>1</v>
      </c>
      <c r="AW490" s="167"/>
      <c r="AX490" s="167"/>
      <c r="AY490" s="167"/>
      <c r="AZ490" s="167"/>
      <c r="BA490" s="167"/>
      <c r="BB490" s="167"/>
      <c r="BC490" s="167">
        <v>1</v>
      </c>
      <c r="BD490" s="167"/>
      <c r="BE490" s="130"/>
    </row>
    <row r="491" spans="1:57" ht="32.25" thickBot="1" x14ac:dyDescent="0.3">
      <c r="A491" s="1400"/>
      <c r="B491" s="1625"/>
      <c r="C491" s="1626"/>
      <c r="D491" s="711" t="s">
        <v>491</v>
      </c>
      <c r="E491" s="1327"/>
      <c r="F491" s="1324"/>
      <c r="G491" s="851">
        <f t="shared" si="186"/>
        <v>0</v>
      </c>
      <c r="H491" s="160">
        <f t="shared" si="178"/>
        <v>0</v>
      </c>
      <c r="I491" s="92"/>
      <c r="J491" s="92"/>
      <c r="K491" s="92"/>
      <c r="L491" s="101"/>
      <c r="M491" s="210">
        <f t="shared" si="179"/>
        <v>0</v>
      </c>
      <c r="N491" s="1039"/>
      <c r="O491" s="1039"/>
      <c r="P491" s="1039"/>
      <c r="Q491" s="1039"/>
      <c r="R491" s="1040"/>
      <c r="S491" s="1052"/>
      <c r="T491" s="1052"/>
      <c r="U491" s="1052"/>
      <c r="V491" s="1039"/>
      <c r="W491" s="1039"/>
      <c r="X491" s="1040"/>
      <c r="Y491" s="1038"/>
      <c r="Z491" s="1040"/>
      <c r="AA491" s="1049"/>
      <c r="AB491" s="839"/>
      <c r="AC491" s="839"/>
      <c r="AD491" s="839"/>
      <c r="AE491" s="839"/>
      <c r="AF491" s="840"/>
      <c r="AG491" s="1049"/>
      <c r="AH491" s="1050"/>
      <c r="AI491" s="832"/>
      <c r="AJ491" s="170">
        <f>SUM(AQ491:AU491)</f>
        <v>0</v>
      </c>
      <c r="AK491" s="345" t="s">
        <v>97</v>
      </c>
      <c r="AL491" s="97" t="s">
        <v>97</v>
      </c>
      <c r="AM491" s="98" t="s">
        <v>97</v>
      </c>
      <c r="AN491" s="99" t="s">
        <v>97</v>
      </c>
      <c r="AO491" s="97" t="s">
        <v>98</v>
      </c>
      <c r="AP491" s="98" t="s">
        <v>98</v>
      </c>
      <c r="AQ491" s="100"/>
      <c r="AR491" s="92"/>
      <c r="AS491" s="92"/>
      <c r="AT491" s="92"/>
      <c r="AU491" s="93"/>
      <c r="AV491" s="171">
        <f t="shared" si="184"/>
        <v>0</v>
      </c>
      <c r="AW491" s="128"/>
      <c r="AX491" s="128"/>
      <c r="AY491" s="128"/>
      <c r="AZ491" s="128"/>
      <c r="BA491" s="128"/>
      <c r="BB491" s="128"/>
      <c r="BC491" s="128"/>
      <c r="BD491" s="128"/>
      <c r="BE491" s="129"/>
    </row>
    <row r="492" spans="1:57" ht="31.15" customHeight="1" thickBot="1" x14ac:dyDescent="0.3">
      <c r="A492" s="1400"/>
      <c r="B492" s="1621" t="s">
        <v>285</v>
      </c>
      <c r="C492" s="1622">
        <v>33850812</v>
      </c>
      <c r="D492" s="709" t="s">
        <v>485</v>
      </c>
      <c r="E492" s="1319">
        <v>48</v>
      </c>
      <c r="F492" s="1322">
        <f t="shared" ref="F492" si="191">E492-SUM(M492:M496)</f>
        <v>1</v>
      </c>
      <c r="G492" s="852">
        <f t="shared" si="186"/>
        <v>0</v>
      </c>
      <c r="H492" s="147">
        <f t="shared" si="178"/>
        <v>0</v>
      </c>
      <c r="I492" s="72"/>
      <c r="J492" s="72"/>
      <c r="K492" s="72"/>
      <c r="L492" s="75"/>
      <c r="M492" s="199">
        <f t="shared" si="179"/>
        <v>0</v>
      </c>
      <c r="N492" s="1020"/>
      <c r="O492" s="1020"/>
      <c r="P492" s="1020"/>
      <c r="Q492" s="1020"/>
      <c r="R492" s="1024"/>
      <c r="S492" s="1051"/>
      <c r="T492" s="1051"/>
      <c r="U492" s="1051"/>
      <c r="V492" s="1020"/>
      <c r="W492" s="1020"/>
      <c r="X492" s="1024"/>
      <c r="Y492" s="1022"/>
      <c r="Z492" s="1024"/>
      <c r="AA492" s="1045"/>
      <c r="AB492" s="835"/>
      <c r="AC492" s="835"/>
      <c r="AD492" s="835"/>
      <c r="AE492" s="835"/>
      <c r="AF492" s="836"/>
      <c r="AG492" s="1045"/>
      <c r="AH492" s="1046"/>
      <c r="AI492" s="143"/>
      <c r="AJ492" s="151">
        <f>SUM(AN492:AP492)</f>
        <v>0</v>
      </c>
      <c r="AK492" s="76" t="s">
        <v>97</v>
      </c>
      <c r="AL492" s="77" t="s">
        <v>97</v>
      </c>
      <c r="AM492" s="78" t="s">
        <v>97</v>
      </c>
      <c r="AN492" s="74"/>
      <c r="AO492" s="72"/>
      <c r="AP492" s="73"/>
      <c r="AQ492" s="79" t="s">
        <v>97</v>
      </c>
      <c r="AR492" s="77" t="s">
        <v>97</v>
      </c>
      <c r="AS492" s="77" t="s">
        <v>97</v>
      </c>
      <c r="AT492" s="77" t="s">
        <v>97</v>
      </c>
      <c r="AU492" s="78" t="s">
        <v>97</v>
      </c>
      <c r="AV492" s="152">
        <f t="shared" si="184"/>
        <v>0</v>
      </c>
      <c r="AW492" s="120"/>
      <c r="AX492" s="120"/>
      <c r="AY492" s="120"/>
      <c r="AZ492" s="120"/>
      <c r="BA492" s="120"/>
      <c r="BB492" s="120"/>
      <c r="BC492" s="120"/>
      <c r="BD492" s="120"/>
      <c r="BE492" s="121"/>
    </row>
    <row r="493" spans="1:57" ht="48" thickBot="1" x14ac:dyDescent="0.3">
      <c r="A493" s="1400"/>
      <c r="B493" s="1623"/>
      <c r="C493" s="1624"/>
      <c r="D493" s="710" t="s">
        <v>490</v>
      </c>
      <c r="E493" s="1320"/>
      <c r="F493" s="1323"/>
      <c r="G493" s="850">
        <f t="shared" si="186"/>
        <v>0</v>
      </c>
      <c r="H493" s="402">
        <f t="shared" si="178"/>
        <v>0</v>
      </c>
      <c r="I493" s="319"/>
      <c r="J493" s="319"/>
      <c r="K493" s="319"/>
      <c r="L493" s="338"/>
      <c r="M493" s="750">
        <f t="shared" si="179"/>
        <v>0</v>
      </c>
      <c r="N493" s="1030"/>
      <c r="O493" s="1030"/>
      <c r="P493" s="1030"/>
      <c r="Q493" s="1030"/>
      <c r="R493" s="1034"/>
      <c r="S493" s="1025"/>
      <c r="T493" s="1025"/>
      <c r="U493" s="1025"/>
      <c r="V493" s="1044"/>
      <c r="W493" s="1044"/>
      <c r="X493" s="1026"/>
      <c r="Y493" s="1047"/>
      <c r="Z493" s="1026"/>
      <c r="AA493" s="1027"/>
      <c r="AB493" s="1028"/>
      <c r="AC493" s="1028"/>
      <c r="AD493" s="1028"/>
      <c r="AE493" s="1028"/>
      <c r="AF493" s="1029"/>
      <c r="AG493" s="1019"/>
      <c r="AH493" s="1048"/>
      <c r="AI493" s="337"/>
      <c r="AJ493" s="390">
        <f>SUM(AN493:AP493)</f>
        <v>0</v>
      </c>
      <c r="AK493" s="327" t="s">
        <v>98</v>
      </c>
      <c r="AL493" s="328" t="s">
        <v>98</v>
      </c>
      <c r="AM493" s="329" t="s">
        <v>98</v>
      </c>
      <c r="AN493" s="330"/>
      <c r="AO493" s="328"/>
      <c r="AP493" s="329"/>
      <c r="AQ493" s="330" t="s">
        <v>97</v>
      </c>
      <c r="AR493" s="328" t="s">
        <v>97</v>
      </c>
      <c r="AS493" s="328" t="s">
        <v>97</v>
      </c>
      <c r="AT493" s="328" t="s">
        <v>97</v>
      </c>
      <c r="AU493" s="329" t="s">
        <v>97</v>
      </c>
      <c r="AV493" s="152">
        <f t="shared" si="184"/>
        <v>0</v>
      </c>
      <c r="AW493" s="167"/>
      <c r="AX493" s="167"/>
      <c r="AY493" s="167"/>
      <c r="AZ493" s="167"/>
      <c r="BA493" s="167"/>
      <c r="BB493" s="167"/>
      <c r="BC493" s="167"/>
      <c r="BD493" s="167"/>
      <c r="BE493" s="130"/>
    </row>
    <row r="494" spans="1:57" ht="32.25" thickBot="1" x14ac:dyDescent="0.3">
      <c r="A494" s="1400"/>
      <c r="B494" s="1623"/>
      <c r="C494" s="1624"/>
      <c r="D494" s="710" t="s">
        <v>486</v>
      </c>
      <c r="E494" s="1320"/>
      <c r="F494" s="1323"/>
      <c r="G494" s="850">
        <f t="shared" si="186"/>
        <v>0</v>
      </c>
      <c r="H494" s="402">
        <f t="shared" si="178"/>
        <v>0</v>
      </c>
      <c r="I494" s="319"/>
      <c r="J494" s="319"/>
      <c r="K494" s="319"/>
      <c r="L494" s="338"/>
      <c r="M494" s="750">
        <f t="shared" si="179"/>
        <v>0</v>
      </c>
      <c r="N494" s="1030"/>
      <c r="O494" s="1030"/>
      <c r="P494" s="1030"/>
      <c r="Q494" s="1030"/>
      <c r="R494" s="1034"/>
      <c r="S494" s="1025"/>
      <c r="T494" s="1025"/>
      <c r="U494" s="1025"/>
      <c r="V494" s="1044"/>
      <c r="W494" s="1044"/>
      <c r="X494" s="1026"/>
      <c r="Y494" s="1047"/>
      <c r="Z494" s="1026"/>
      <c r="AA494" s="1027"/>
      <c r="AB494" s="1028"/>
      <c r="AC494" s="1028"/>
      <c r="AD494" s="1028"/>
      <c r="AE494" s="1028"/>
      <c r="AF494" s="1029"/>
      <c r="AG494" s="1019"/>
      <c r="AH494" s="1048"/>
      <c r="AI494" s="337"/>
      <c r="AJ494" s="390">
        <f>SUM(AK494:AM494)</f>
        <v>0</v>
      </c>
      <c r="AK494" s="327"/>
      <c r="AL494" s="328"/>
      <c r="AM494" s="329"/>
      <c r="AN494" s="330" t="s">
        <v>97</v>
      </c>
      <c r="AO494" s="328" t="s">
        <v>97</v>
      </c>
      <c r="AP494" s="329" t="s">
        <v>97</v>
      </c>
      <c r="AQ494" s="330" t="s">
        <v>97</v>
      </c>
      <c r="AR494" s="328" t="s">
        <v>97</v>
      </c>
      <c r="AS494" s="328" t="s">
        <v>97</v>
      </c>
      <c r="AT494" s="328" t="s">
        <v>97</v>
      </c>
      <c r="AU494" s="329" t="s">
        <v>97</v>
      </c>
      <c r="AV494" s="152">
        <f t="shared" si="184"/>
        <v>0</v>
      </c>
      <c r="AW494" s="167"/>
      <c r="AX494" s="167"/>
      <c r="AY494" s="167"/>
      <c r="AZ494" s="167"/>
      <c r="BA494" s="167"/>
      <c r="BB494" s="167"/>
      <c r="BC494" s="167"/>
      <c r="BD494" s="167"/>
      <c r="BE494" s="130"/>
    </row>
    <row r="495" spans="1:57" ht="32.25" thickBot="1" x14ac:dyDescent="0.3">
      <c r="A495" s="1400"/>
      <c r="B495" s="1623"/>
      <c r="C495" s="1624"/>
      <c r="D495" s="710" t="s">
        <v>15</v>
      </c>
      <c r="E495" s="1320"/>
      <c r="F495" s="1323"/>
      <c r="G495" s="853">
        <f t="shared" si="186"/>
        <v>47</v>
      </c>
      <c r="H495" s="402">
        <f t="shared" si="178"/>
        <v>0</v>
      </c>
      <c r="I495" s="319"/>
      <c r="J495" s="319"/>
      <c r="K495" s="319"/>
      <c r="L495" s="338"/>
      <c r="M495" s="750">
        <f t="shared" si="179"/>
        <v>47</v>
      </c>
      <c r="N495" s="1030"/>
      <c r="O495" s="1030"/>
      <c r="P495" s="1030"/>
      <c r="Q495" s="1030"/>
      <c r="R495" s="1034">
        <v>47</v>
      </c>
      <c r="S495" s="1025">
        <v>38</v>
      </c>
      <c r="T495" s="1025"/>
      <c r="U495" s="1025"/>
      <c r="V495" s="1044">
        <v>9</v>
      </c>
      <c r="W495" s="1044"/>
      <c r="X495" s="1026"/>
      <c r="Y495" s="1047">
        <v>42</v>
      </c>
      <c r="Z495" s="1026">
        <v>5</v>
      </c>
      <c r="AA495" s="1027"/>
      <c r="AB495" s="1028">
        <v>24</v>
      </c>
      <c r="AC495" s="1028">
        <v>20</v>
      </c>
      <c r="AD495" s="1028">
        <v>7</v>
      </c>
      <c r="AE495" s="1028">
        <v>9</v>
      </c>
      <c r="AF495" s="1029">
        <v>2</v>
      </c>
      <c r="AG495" s="1019">
        <v>42</v>
      </c>
      <c r="AH495" s="1048">
        <v>20</v>
      </c>
      <c r="AI495" s="337">
        <v>80</v>
      </c>
      <c r="AJ495" s="390">
        <f>SUM(AQ495:AU495)</f>
        <v>47</v>
      </c>
      <c r="AK495" s="327" t="s">
        <v>98</v>
      </c>
      <c r="AL495" s="328" t="s">
        <v>98</v>
      </c>
      <c r="AM495" s="329" t="s">
        <v>98</v>
      </c>
      <c r="AN495" s="330" t="s">
        <v>97</v>
      </c>
      <c r="AO495" s="328" t="s">
        <v>97</v>
      </c>
      <c r="AP495" s="329" t="s">
        <v>97</v>
      </c>
      <c r="AQ495" s="330">
        <v>14</v>
      </c>
      <c r="AR495" s="328">
        <v>9</v>
      </c>
      <c r="AS495" s="328">
        <v>19</v>
      </c>
      <c r="AT495" s="328">
        <v>5</v>
      </c>
      <c r="AU495" s="329"/>
      <c r="AV495" s="152">
        <f t="shared" si="184"/>
        <v>0</v>
      </c>
      <c r="AW495" s="167"/>
      <c r="AX495" s="167"/>
      <c r="AY495" s="167"/>
      <c r="AZ495" s="167"/>
      <c r="BA495" s="167"/>
      <c r="BB495" s="167"/>
      <c r="BC495" s="167"/>
      <c r="BD495" s="167"/>
      <c r="BE495" s="130"/>
    </row>
    <row r="496" spans="1:57" ht="32.25" thickBot="1" x14ac:dyDescent="0.3">
      <c r="A496" s="1400"/>
      <c r="B496" s="1625"/>
      <c r="C496" s="1626"/>
      <c r="D496" s="711" t="s">
        <v>491</v>
      </c>
      <c r="E496" s="1321"/>
      <c r="F496" s="1324"/>
      <c r="G496" s="851">
        <f t="shared" si="186"/>
        <v>0</v>
      </c>
      <c r="H496" s="160">
        <f t="shared" si="178"/>
        <v>0</v>
      </c>
      <c r="I496" s="92"/>
      <c r="J496" s="92"/>
      <c r="K496" s="92"/>
      <c r="L496" s="101"/>
      <c r="M496" s="210">
        <f t="shared" si="179"/>
        <v>0</v>
      </c>
      <c r="N496" s="1039"/>
      <c r="O496" s="1039"/>
      <c r="P496" s="1039"/>
      <c r="Q496" s="1039"/>
      <c r="R496" s="1040"/>
      <c r="S496" s="1052"/>
      <c r="T496" s="1052"/>
      <c r="U496" s="1052"/>
      <c r="V496" s="1039"/>
      <c r="W496" s="1039"/>
      <c r="X496" s="1040"/>
      <c r="Y496" s="1038"/>
      <c r="Z496" s="1040"/>
      <c r="AA496" s="1049"/>
      <c r="AB496" s="839"/>
      <c r="AC496" s="839"/>
      <c r="AD496" s="839"/>
      <c r="AE496" s="839"/>
      <c r="AF496" s="840"/>
      <c r="AG496" s="1049"/>
      <c r="AH496" s="1050"/>
      <c r="AI496" s="832"/>
      <c r="AJ496" s="170">
        <f>SUM(AQ496:AU496)</f>
        <v>0</v>
      </c>
      <c r="AK496" s="345" t="s">
        <v>97</v>
      </c>
      <c r="AL496" s="97" t="s">
        <v>97</v>
      </c>
      <c r="AM496" s="98" t="s">
        <v>97</v>
      </c>
      <c r="AN496" s="99" t="s">
        <v>97</v>
      </c>
      <c r="AO496" s="97" t="s">
        <v>98</v>
      </c>
      <c r="AP496" s="98" t="s">
        <v>98</v>
      </c>
      <c r="AQ496" s="100"/>
      <c r="AR496" s="92"/>
      <c r="AS496" s="92"/>
      <c r="AT496" s="92"/>
      <c r="AU496" s="93"/>
      <c r="AV496" s="171">
        <f t="shared" si="184"/>
        <v>0</v>
      </c>
      <c r="AW496" s="128"/>
      <c r="AX496" s="128"/>
      <c r="AY496" s="128"/>
      <c r="AZ496" s="128"/>
      <c r="BA496" s="128"/>
      <c r="BB496" s="128"/>
      <c r="BC496" s="128"/>
      <c r="BD496" s="128"/>
      <c r="BE496" s="129"/>
    </row>
    <row r="497" spans="1:57" ht="31.15" customHeight="1" thickBot="1" x14ac:dyDescent="0.3">
      <c r="A497" s="1400"/>
      <c r="B497" s="1621" t="s">
        <v>541</v>
      </c>
      <c r="C497" s="1622">
        <v>1998271</v>
      </c>
      <c r="D497" s="709" t="s">
        <v>485</v>
      </c>
      <c r="E497" s="1320">
        <v>88</v>
      </c>
      <c r="F497" s="1322">
        <f t="shared" ref="F497" si="192">E497-SUM(M497:M501)</f>
        <v>7</v>
      </c>
      <c r="G497" s="852">
        <f t="shared" si="186"/>
        <v>0</v>
      </c>
      <c r="H497" s="147">
        <f t="shared" si="178"/>
        <v>0</v>
      </c>
      <c r="I497" s="72"/>
      <c r="J497" s="72"/>
      <c r="K497" s="72"/>
      <c r="L497" s="75"/>
      <c r="M497" s="199">
        <f t="shared" si="179"/>
        <v>0</v>
      </c>
      <c r="N497" s="1020"/>
      <c r="O497" s="1020"/>
      <c r="P497" s="1020"/>
      <c r="Q497" s="1020"/>
      <c r="R497" s="1024"/>
      <c r="S497" s="1051"/>
      <c r="T497" s="1051"/>
      <c r="U497" s="1051"/>
      <c r="V497" s="1020"/>
      <c r="W497" s="1020"/>
      <c r="X497" s="1024"/>
      <c r="Y497" s="1022"/>
      <c r="Z497" s="1024"/>
      <c r="AA497" s="1045"/>
      <c r="AB497" s="835"/>
      <c r="AC497" s="835"/>
      <c r="AD497" s="835"/>
      <c r="AE497" s="835"/>
      <c r="AF497" s="836"/>
      <c r="AG497" s="1045"/>
      <c r="AH497" s="1046"/>
      <c r="AI497" s="143"/>
      <c r="AJ497" s="151">
        <f>SUM(AN497:AP497)</f>
        <v>0</v>
      </c>
      <c r="AK497" s="76" t="s">
        <v>97</v>
      </c>
      <c r="AL497" s="77" t="s">
        <v>97</v>
      </c>
      <c r="AM497" s="78" t="s">
        <v>97</v>
      </c>
      <c r="AN497" s="74"/>
      <c r="AO497" s="72"/>
      <c r="AP497" s="73"/>
      <c r="AQ497" s="79" t="s">
        <v>97</v>
      </c>
      <c r="AR497" s="77" t="s">
        <v>97</v>
      </c>
      <c r="AS497" s="77" t="s">
        <v>97</v>
      </c>
      <c r="AT497" s="77" t="s">
        <v>97</v>
      </c>
      <c r="AU497" s="78" t="s">
        <v>97</v>
      </c>
      <c r="AV497" s="152">
        <f t="shared" si="184"/>
        <v>0</v>
      </c>
      <c r="AW497" s="120"/>
      <c r="AX497" s="120"/>
      <c r="AY497" s="120"/>
      <c r="AZ497" s="120"/>
      <c r="BA497" s="120"/>
      <c r="BB497" s="120"/>
      <c r="BC497" s="120"/>
      <c r="BD497" s="120"/>
      <c r="BE497" s="121"/>
    </row>
    <row r="498" spans="1:57" ht="48" thickBot="1" x14ac:dyDescent="0.3">
      <c r="A498" s="1400"/>
      <c r="B498" s="1623"/>
      <c r="C498" s="1624"/>
      <c r="D498" s="710" t="s">
        <v>490</v>
      </c>
      <c r="E498" s="1320"/>
      <c r="F498" s="1323"/>
      <c r="G498" s="850">
        <f t="shared" si="186"/>
        <v>0</v>
      </c>
      <c r="H498" s="402">
        <f t="shared" si="178"/>
        <v>0</v>
      </c>
      <c r="I498" s="319"/>
      <c r="J498" s="319"/>
      <c r="K498" s="319"/>
      <c r="L498" s="338"/>
      <c r="M498" s="750">
        <f t="shared" si="179"/>
        <v>0</v>
      </c>
      <c r="N498" s="1030"/>
      <c r="O498" s="1030"/>
      <c r="P498" s="1030"/>
      <c r="Q498" s="1030"/>
      <c r="R498" s="1034"/>
      <c r="S498" s="1025"/>
      <c r="T498" s="1025"/>
      <c r="U498" s="1025"/>
      <c r="V498" s="1044"/>
      <c r="W498" s="1044"/>
      <c r="X498" s="1026"/>
      <c r="Y498" s="1047"/>
      <c r="Z498" s="1026"/>
      <c r="AA498" s="1027"/>
      <c r="AB498" s="1028"/>
      <c r="AC498" s="1028"/>
      <c r="AD498" s="1028"/>
      <c r="AE498" s="1028"/>
      <c r="AF498" s="1029"/>
      <c r="AG498" s="1019"/>
      <c r="AH498" s="1048"/>
      <c r="AI498" s="337"/>
      <c r="AJ498" s="390">
        <f>SUM(AN498:AP498)</f>
        <v>0</v>
      </c>
      <c r="AK498" s="327" t="s">
        <v>98</v>
      </c>
      <c r="AL498" s="328" t="s">
        <v>98</v>
      </c>
      <c r="AM498" s="329" t="s">
        <v>98</v>
      </c>
      <c r="AN498" s="330"/>
      <c r="AO498" s="328"/>
      <c r="AP498" s="329"/>
      <c r="AQ498" s="330" t="s">
        <v>97</v>
      </c>
      <c r="AR498" s="328" t="s">
        <v>97</v>
      </c>
      <c r="AS498" s="328" t="s">
        <v>97</v>
      </c>
      <c r="AT498" s="328" t="s">
        <v>97</v>
      </c>
      <c r="AU498" s="329" t="s">
        <v>97</v>
      </c>
      <c r="AV498" s="152">
        <f t="shared" si="184"/>
        <v>0</v>
      </c>
      <c r="AW498" s="167"/>
      <c r="AX498" s="167"/>
      <c r="AY498" s="167"/>
      <c r="AZ498" s="167"/>
      <c r="BA498" s="167"/>
      <c r="BB498" s="167"/>
      <c r="BC498" s="167"/>
      <c r="BD498" s="167"/>
      <c r="BE498" s="130"/>
    </row>
    <row r="499" spans="1:57" ht="32.25" thickBot="1" x14ac:dyDescent="0.3">
      <c r="A499" s="1400"/>
      <c r="B499" s="1623"/>
      <c r="C499" s="1624"/>
      <c r="D499" s="710" t="s">
        <v>486</v>
      </c>
      <c r="E499" s="1320"/>
      <c r="F499" s="1323"/>
      <c r="G499" s="850">
        <f t="shared" si="186"/>
        <v>0</v>
      </c>
      <c r="H499" s="402">
        <f t="shared" si="178"/>
        <v>0</v>
      </c>
      <c r="I499" s="319"/>
      <c r="J499" s="319"/>
      <c r="K499" s="319"/>
      <c r="L499" s="338"/>
      <c r="M499" s="750">
        <f t="shared" si="179"/>
        <v>0</v>
      </c>
      <c r="N499" s="1030"/>
      <c r="O499" s="1030"/>
      <c r="P499" s="1030"/>
      <c r="Q499" s="1030"/>
      <c r="R499" s="1034"/>
      <c r="S499" s="1025"/>
      <c r="T499" s="1025"/>
      <c r="U499" s="1025"/>
      <c r="V499" s="1044"/>
      <c r="W499" s="1044"/>
      <c r="X499" s="1026"/>
      <c r="Y499" s="1047"/>
      <c r="Z499" s="1026"/>
      <c r="AA499" s="1027"/>
      <c r="AB499" s="1028"/>
      <c r="AC499" s="1028"/>
      <c r="AD499" s="1028"/>
      <c r="AE499" s="1028"/>
      <c r="AF499" s="1029"/>
      <c r="AG499" s="1019"/>
      <c r="AH499" s="1048"/>
      <c r="AI499" s="337"/>
      <c r="AJ499" s="390">
        <f>SUM(AK499:AM499)</f>
        <v>0</v>
      </c>
      <c r="AK499" s="327"/>
      <c r="AL499" s="328"/>
      <c r="AM499" s="329"/>
      <c r="AN499" s="330" t="s">
        <v>97</v>
      </c>
      <c r="AO499" s="328" t="s">
        <v>97</v>
      </c>
      <c r="AP499" s="329" t="s">
        <v>97</v>
      </c>
      <c r="AQ499" s="330" t="s">
        <v>97</v>
      </c>
      <c r="AR499" s="328" t="s">
        <v>97</v>
      </c>
      <c r="AS499" s="328" t="s">
        <v>97</v>
      </c>
      <c r="AT499" s="328" t="s">
        <v>97</v>
      </c>
      <c r="AU499" s="329" t="s">
        <v>97</v>
      </c>
      <c r="AV499" s="152">
        <f t="shared" si="184"/>
        <v>0</v>
      </c>
      <c r="AW499" s="167"/>
      <c r="AX499" s="167"/>
      <c r="AY499" s="167"/>
      <c r="AZ499" s="167"/>
      <c r="BA499" s="167"/>
      <c r="BB499" s="167"/>
      <c r="BC499" s="167"/>
      <c r="BD499" s="167"/>
      <c r="BE499" s="130"/>
    </row>
    <row r="500" spans="1:57" ht="32.25" thickBot="1" x14ac:dyDescent="0.3">
      <c r="A500" s="1400"/>
      <c r="B500" s="1623"/>
      <c r="C500" s="1624"/>
      <c r="D500" s="710" t="s">
        <v>15</v>
      </c>
      <c r="E500" s="1320"/>
      <c r="F500" s="1323"/>
      <c r="G500" s="850">
        <f t="shared" si="186"/>
        <v>83</v>
      </c>
      <c r="H500" s="402">
        <f t="shared" si="178"/>
        <v>0</v>
      </c>
      <c r="I500" s="319"/>
      <c r="J500" s="319"/>
      <c r="K500" s="319"/>
      <c r="L500" s="338"/>
      <c r="M500" s="750">
        <f t="shared" si="179"/>
        <v>81</v>
      </c>
      <c r="N500" s="1030"/>
      <c r="O500" s="1030"/>
      <c r="P500" s="1030"/>
      <c r="Q500" s="1030"/>
      <c r="R500" s="1034">
        <v>81</v>
      </c>
      <c r="S500" s="1025"/>
      <c r="T500" s="1025"/>
      <c r="U500" s="1025"/>
      <c r="V500" s="1044">
        <v>81</v>
      </c>
      <c r="W500" s="1044"/>
      <c r="X500" s="1026"/>
      <c r="Y500" s="1047">
        <v>70</v>
      </c>
      <c r="Z500" s="1026">
        <v>11</v>
      </c>
      <c r="AA500" s="1027"/>
      <c r="AB500" s="1028">
        <v>24</v>
      </c>
      <c r="AC500" s="1028">
        <v>23</v>
      </c>
      <c r="AD500" s="1028">
        <v>4</v>
      </c>
      <c r="AE500" s="1028">
        <v>21</v>
      </c>
      <c r="AF500" s="1029">
        <v>11</v>
      </c>
      <c r="AG500" s="1019">
        <v>43</v>
      </c>
      <c r="AH500" s="1048">
        <v>23</v>
      </c>
      <c r="AI500" s="337">
        <v>125</v>
      </c>
      <c r="AJ500" s="390">
        <f>SUM(AQ500:AU500)</f>
        <v>81</v>
      </c>
      <c r="AK500" s="327" t="s">
        <v>98</v>
      </c>
      <c r="AL500" s="328" t="s">
        <v>98</v>
      </c>
      <c r="AM500" s="329" t="s">
        <v>98</v>
      </c>
      <c r="AN500" s="330" t="s">
        <v>97</v>
      </c>
      <c r="AO500" s="328" t="s">
        <v>97</v>
      </c>
      <c r="AP500" s="329" t="s">
        <v>97</v>
      </c>
      <c r="AQ500" s="330">
        <v>3</v>
      </c>
      <c r="AR500" s="328">
        <v>10</v>
      </c>
      <c r="AS500" s="328">
        <v>33</v>
      </c>
      <c r="AT500" s="328">
        <v>18</v>
      </c>
      <c r="AU500" s="329">
        <v>17</v>
      </c>
      <c r="AV500" s="152">
        <f t="shared" si="184"/>
        <v>2</v>
      </c>
      <c r="AW500" s="167"/>
      <c r="AX500" s="167">
        <v>2</v>
      </c>
      <c r="AY500" s="167"/>
      <c r="AZ500" s="167"/>
      <c r="BA500" s="167"/>
      <c r="BB500" s="167"/>
      <c r="BC500" s="167"/>
      <c r="BD500" s="167"/>
      <c r="BE500" s="130"/>
    </row>
    <row r="501" spans="1:57" ht="32.25" thickBot="1" x14ac:dyDescent="0.3">
      <c r="A501" s="1400"/>
      <c r="B501" s="1625"/>
      <c r="C501" s="1626"/>
      <c r="D501" s="711" t="s">
        <v>491</v>
      </c>
      <c r="E501" s="1321"/>
      <c r="F501" s="1324"/>
      <c r="G501" s="851">
        <f t="shared" si="186"/>
        <v>0</v>
      </c>
      <c r="H501" s="160">
        <f t="shared" si="178"/>
        <v>0</v>
      </c>
      <c r="I501" s="92"/>
      <c r="J501" s="92"/>
      <c r="K501" s="92"/>
      <c r="L501" s="101"/>
      <c r="M501" s="210">
        <f t="shared" si="179"/>
        <v>0</v>
      </c>
      <c r="N501" s="1039"/>
      <c r="O501" s="1039"/>
      <c r="P501" s="1039"/>
      <c r="Q501" s="1039"/>
      <c r="R501" s="1040"/>
      <c r="S501" s="1052"/>
      <c r="T501" s="1052"/>
      <c r="U501" s="1052"/>
      <c r="V501" s="1039"/>
      <c r="W501" s="1039"/>
      <c r="X501" s="1040"/>
      <c r="Y501" s="1038"/>
      <c r="Z501" s="1040"/>
      <c r="AA501" s="1049"/>
      <c r="AB501" s="839"/>
      <c r="AC501" s="839"/>
      <c r="AD501" s="839"/>
      <c r="AE501" s="839"/>
      <c r="AF501" s="840"/>
      <c r="AG501" s="1049"/>
      <c r="AH501" s="1050"/>
      <c r="AI501" s="832"/>
      <c r="AJ501" s="170">
        <f>SUM(AQ501:AU501)</f>
        <v>0</v>
      </c>
      <c r="AK501" s="345" t="s">
        <v>97</v>
      </c>
      <c r="AL501" s="97" t="s">
        <v>97</v>
      </c>
      <c r="AM501" s="98" t="s">
        <v>97</v>
      </c>
      <c r="AN501" s="99" t="s">
        <v>97</v>
      </c>
      <c r="AO501" s="97" t="s">
        <v>98</v>
      </c>
      <c r="AP501" s="98" t="s">
        <v>98</v>
      </c>
      <c r="AQ501" s="100"/>
      <c r="AR501" s="92"/>
      <c r="AS501" s="92"/>
      <c r="AT501" s="92"/>
      <c r="AU501" s="93"/>
      <c r="AV501" s="171">
        <f t="shared" si="184"/>
        <v>0</v>
      </c>
      <c r="AW501" s="128"/>
      <c r="AX501" s="128"/>
      <c r="AY501" s="128"/>
      <c r="AZ501" s="128"/>
      <c r="BA501" s="128"/>
      <c r="BB501" s="128"/>
      <c r="BC501" s="128"/>
      <c r="BD501" s="128"/>
      <c r="BE501" s="129"/>
    </row>
    <row r="502" spans="1:57" ht="32.25" thickBot="1" x14ac:dyDescent="0.3">
      <c r="A502" s="1400"/>
      <c r="B502" s="1621" t="s">
        <v>179</v>
      </c>
      <c r="C502" s="1622">
        <v>1998294</v>
      </c>
      <c r="D502" s="709" t="s">
        <v>485</v>
      </c>
      <c r="E502" s="1319">
        <v>37</v>
      </c>
      <c r="F502" s="1322">
        <f t="shared" ref="F502" si="193">E502-SUM(M502:M506)</f>
        <v>0</v>
      </c>
      <c r="G502" s="852">
        <f t="shared" si="186"/>
        <v>0</v>
      </c>
      <c r="H502" s="147">
        <f t="shared" si="178"/>
        <v>0</v>
      </c>
      <c r="I502" s="72"/>
      <c r="J502" s="72"/>
      <c r="K502" s="72"/>
      <c r="L502" s="75"/>
      <c r="M502" s="199">
        <f t="shared" si="179"/>
        <v>0</v>
      </c>
      <c r="N502" s="1020"/>
      <c r="O502" s="1020"/>
      <c r="P502" s="1020"/>
      <c r="Q502" s="1020"/>
      <c r="R502" s="1024"/>
      <c r="S502" s="1051"/>
      <c r="T502" s="1051"/>
      <c r="U502" s="1051"/>
      <c r="V502" s="1020"/>
      <c r="W502" s="1020"/>
      <c r="X502" s="1024"/>
      <c r="Y502" s="1022"/>
      <c r="Z502" s="1024"/>
      <c r="AA502" s="1045"/>
      <c r="AB502" s="835"/>
      <c r="AC502" s="835"/>
      <c r="AD502" s="835"/>
      <c r="AE502" s="835"/>
      <c r="AF502" s="836"/>
      <c r="AG502" s="1045"/>
      <c r="AH502" s="1046"/>
      <c r="AI502" s="143"/>
      <c r="AJ502" s="151">
        <f>SUM(AN502:AP502)</f>
        <v>0</v>
      </c>
      <c r="AK502" s="76" t="s">
        <v>97</v>
      </c>
      <c r="AL502" s="77" t="s">
        <v>97</v>
      </c>
      <c r="AM502" s="78" t="s">
        <v>97</v>
      </c>
      <c r="AN502" s="74"/>
      <c r="AO502" s="72"/>
      <c r="AP502" s="73"/>
      <c r="AQ502" s="79" t="s">
        <v>97</v>
      </c>
      <c r="AR502" s="77" t="s">
        <v>97</v>
      </c>
      <c r="AS502" s="77" t="s">
        <v>97</v>
      </c>
      <c r="AT502" s="77" t="s">
        <v>97</v>
      </c>
      <c r="AU502" s="78" t="s">
        <v>97</v>
      </c>
      <c r="AV502" s="152">
        <f t="shared" si="184"/>
        <v>0</v>
      </c>
      <c r="AW502" s="120"/>
      <c r="AX502" s="120"/>
      <c r="AY502" s="120"/>
      <c r="AZ502" s="120"/>
      <c r="BA502" s="120"/>
      <c r="BB502" s="120"/>
      <c r="BC502" s="120"/>
      <c r="BD502" s="120"/>
      <c r="BE502" s="121"/>
    </row>
    <row r="503" spans="1:57" ht="48" thickBot="1" x14ac:dyDescent="0.3">
      <c r="A503" s="1400"/>
      <c r="B503" s="1623"/>
      <c r="C503" s="1624"/>
      <c r="D503" s="710" t="s">
        <v>490</v>
      </c>
      <c r="E503" s="1320"/>
      <c r="F503" s="1323"/>
      <c r="G503" s="850">
        <f t="shared" si="186"/>
        <v>0</v>
      </c>
      <c r="H503" s="402">
        <f t="shared" si="178"/>
        <v>0</v>
      </c>
      <c r="I503" s="319"/>
      <c r="J503" s="319"/>
      <c r="K503" s="319"/>
      <c r="L503" s="338"/>
      <c r="M503" s="750">
        <f t="shared" si="179"/>
        <v>0</v>
      </c>
      <c r="N503" s="1030"/>
      <c r="O503" s="1030"/>
      <c r="P503" s="1030"/>
      <c r="Q503" s="1030"/>
      <c r="R503" s="1034"/>
      <c r="S503" s="1025"/>
      <c r="T503" s="1025"/>
      <c r="U503" s="1025"/>
      <c r="V503" s="1044"/>
      <c r="W503" s="1044"/>
      <c r="X503" s="1026"/>
      <c r="Y503" s="1047"/>
      <c r="Z503" s="1026"/>
      <c r="AA503" s="1027"/>
      <c r="AB503" s="1028"/>
      <c r="AC503" s="1028"/>
      <c r="AD503" s="1028"/>
      <c r="AE503" s="1028"/>
      <c r="AF503" s="1029"/>
      <c r="AG503" s="1019"/>
      <c r="AH503" s="1048"/>
      <c r="AI503" s="337"/>
      <c r="AJ503" s="390">
        <f>SUM(AN503:AP503)</f>
        <v>0</v>
      </c>
      <c r="AK503" s="327" t="s">
        <v>98</v>
      </c>
      <c r="AL503" s="328" t="s">
        <v>98</v>
      </c>
      <c r="AM503" s="329" t="s">
        <v>98</v>
      </c>
      <c r="AN503" s="330"/>
      <c r="AO503" s="328"/>
      <c r="AP503" s="329"/>
      <c r="AQ503" s="330" t="s">
        <v>97</v>
      </c>
      <c r="AR503" s="328" t="s">
        <v>97</v>
      </c>
      <c r="AS503" s="328" t="s">
        <v>97</v>
      </c>
      <c r="AT503" s="328" t="s">
        <v>97</v>
      </c>
      <c r="AU503" s="329" t="s">
        <v>97</v>
      </c>
      <c r="AV503" s="152">
        <f t="shared" si="184"/>
        <v>0</v>
      </c>
      <c r="AW503" s="167"/>
      <c r="AX503" s="167"/>
      <c r="AY503" s="167"/>
      <c r="AZ503" s="167"/>
      <c r="BA503" s="167"/>
      <c r="BB503" s="167"/>
      <c r="BC503" s="167"/>
      <c r="BD503" s="167"/>
      <c r="BE503" s="130"/>
    </row>
    <row r="504" spans="1:57" ht="32.25" thickBot="1" x14ac:dyDescent="0.3">
      <c r="A504" s="1400"/>
      <c r="B504" s="1623"/>
      <c r="C504" s="1624"/>
      <c r="D504" s="710" t="s">
        <v>486</v>
      </c>
      <c r="E504" s="1320"/>
      <c r="F504" s="1323"/>
      <c r="G504" s="850">
        <f t="shared" si="186"/>
        <v>0</v>
      </c>
      <c r="H504" s="402">
        <f t="shared" si="178"/>
        <v>0</v>
      </c>
      <c r="I504" s="319"/>
      <c r="J504" s="319"/>
      <c r="K504" s="319"/>
      <c r="L504" s="338"/>
      <c r="M504" s="750">
        <f t="shared" si="179"/>
        <v>0</v>
      </c>
      <c r="N504" s="1030"/>
      <c r="O504" s="1030"/>
      <c r="P504" s="1030"/>
      <c r="Q504" s="1030"/>
      <c r="R504" s="1034"/>
      <c r="S504" s="1025"/>
      <c r="T504" s="1025"/>
      <c r="U504" s="1025"/>
      <c r="V504" s="1044"/>
      <c r="W504" s="1044"/>
      <c r="X504" s="1026"/>
      <c r="Y504" s="1047"/>
      <c r="Z504" s="1026"/>
      <c r="AA504" s="1027"/>
      <c r="AB504" s="1028"/>
      <c r="AC504" s="1028"/>
      <c r="AD504" s="1028"/>
      <c r="AE504" s="1028"/>
      <c r="AF504" s="1029"/>
      <c r="AG504" s="1019"/>
      <c r="AH504" s="1048"/>
      <c r="AI504" s="337"/>
      <c r="AJ504" s="390">
        <f>SUM(AK504:AM504)</f>
        <v>0</v>
      </c>
      <c r="AK504" s="327"/>
      <c r="AL504" s="328"/>
      <c r="AM504" s="329"/>
      <c r="AN504" s="330" t="s">
        <v>97</v>
      </c>
      <c r="AO504" s="328" t="s">
        <v>97</v>
      </c>
      <c r="AP504" s="329" t="s">
        <v>97</v>
      </c>
      <c r="AQ504" s="330" t="s">
        <v>97</v>
      </c>
      <c r="AR504" s="328" t="s">
        <v>97</v>
      </c>
      <c r="AS504" s="328" t="s">
        <v>97</v>
      </c>
      <c r="AT504" s="328" t="s">
        <v>97</v>
      </c>
      <c r="AU504" s="329" t="s">
        <v>97</v>
      </c>
      <c r="AV504" s="152">
        <f t="shared" si="184"/>
        <v>0</v>
      </c>
      <c r="AW504" s="167"/>
      <c r="AX504" s="167"/>
      <c r="AY504" s="167"/>
      <c r="AZ504" s="167"/>
      <c r="BA504" s="167"/>
      <c r="BB504" s="167"/>
      <c r="BC504" s="167"/>
      <c r="BD504" s="167"/>
      <c r="BE504" s="130"/>
    </row>
    <row r="505" spans="1:57" ht="32.25" thickBot="1" x14ac:dyDescent="0.3">
      <c r="A505" s="1400"/>
      <c r="B505" s="1623"/>
      <c r="C505" s="1624"/>
      <c r="D505" s="710" t="s">
        <v>15</v>
      </c>
      <c r="E505" s="1320"/>
      <c r="F505" s="1323"/>
      <c r="G505" s="853">
        <f t="shared" si="186"/>
        <v>37</v>
      </c>
      <c r="H505" s="402">
        <f t="shared" si="178"/>
        <v>0</v>
      </c>
      <c r="I505" s="319"/>
      <c r="J505" s="319"/>
      <c r="K505" s="319"/>
      <c r="L505" s="338"/>
      <c r="M505" s="750">
        <f t="shared" si="179"/>
        <v>37</v>
      </c>
      <c r="N505" s="1030"/>
      <c r="O505" s="1030"/>
      <c r="P505" s="1030"/>
      <c r="Q505" s="1030"/>
      <c r="R505" s="1034">
        <v>37</v>
      </c>
      <c r="S505" s="1025"/>
      <c r="T505" s="1025"/>
      <c r="U505" s="1025"/>
      <c r="V505" s="1044">
        <v>37</v>
      </c>
      <c r="W505" s="1044"/>
      <c r="X505" s="1026"/>
      <c r="Y505" s="1047">
        <v>32</v>
      </c>
      <c r="Z505" s="1026">
        <v>5</v>
      </c>
      <c r="AA505" s="1027"/>
      <c r="AB505" s="1028">
        <v>10</v>
      </c>
      <c r="AC505" s="1028">
        <v>9</v>
      </c>
      <c r="AD505" s="1028">
        <v>2</v>
      </c>
      <c r="AE505" s="1028">
        <v>37</v>
      </c>
      <c r="AF505" s="1029">
        <v>3</v>
      </c>
      <c r="AG505" s="1019">
        <v>55</v>
      </c>
      <c r="AH505" s="1048">
        <v>19</v>
      </c>
      <c r="AI505" s="337">
        <v>115</v>
      </c>
      <c r="AJ505" s="390">
        <f>SUM(AQ505:AU505)</f>
        <v>37</v>
      </c>
      <c r="AK505" s="327" t="s">
        <v>98</v>
      </c>
      <c r="AL505" s="328" t="s">
        <v>98</v>
      </c>
      <c r="AM505" s="329" t="s">
        <v>98</v>
      </c>
      <c r="AN505" s="330" t="s">
        <v>97</v>
      </c>
      <c r="AO505" s="328" t="s">
        <v>97</v>
      </c>
      <c r="AP505" s="329" t="s">
        <v>97</v>
      </c>
      <c r="AQ505" s="330"/>
      <c r="AR505" s="328">
        <v>1</v>
      </c>
      <c r="AS505" s="328">
        <v>28</v>
      </c>
      <c r="AT505" s="328">
        <v>3</v>
      </c>
      <c r="AU505" s="329">
        <v>5</v>
      </c>
      <c r="AV505" s="152">
        <f t="shared" si="184"/>
        <v>0</v>
      </c>
      <c r="AW505" s="167"/>
      <c r="AX505" s="167"/>
      <c r="AY505" s="167"/>
      <c r="AZ505" s="167"/>
      <c r="BA505" s="167"/>
      <c r="BB505" s="167"/>
      <c r="BC505" s="167"/>
      <c r="BD505" s="167"/>
      <c r="BE505" s="130"/>
    </row>
    <row r="506" spans="1:57" ht="32.25" thickBot="1" x14ac:dyDescent="0.3">
      <c r="A506" s="1400"/>
      <c r="B506" s="1625"/>
      <c r="C506" s="1626"/>
      <c r="D506" s="711" t="s">
        <v>491</v>
      </c>
      <c r="E506" s="1321"/>
      <c r="F506" s="1324"/>
      <c r="G506" s="851">
        <f t="shared" si="186"/>
        <v>0</v>
      </c>
      <c r="H506" s="160">
        <f t="shared" si="178"/>
        <v>0</v>
      </c>
      <c r="I506" s="92"/>
      <c r="J506" s="92"/>
      <c r="K506" s="92"/>
      <c r="L506" s="101"/>
      <c r="M506" s="210">
        <f t="shared" si="179"/>
        <v>0</v>
      </c>
      <c r="N506" s="1039"/>
      <c r="O506" s="1039"/>
      <c r="P506" s="1039"/>
      <c r="Q506" s="1039"/>
      <c r="R506" s="1040"/>
      <c r="S506" s="1052"/>
      <c r="T506" s="1052"/>
      <c r="U506" s="1052"/>
      <c r="V506" s="1039"/>
      <c r="W506" s="1039"/>
      <c r="X506" s="1040"/>
      <c r="Y506" s="1038"/>
      <c r="Z506" s="1040"/>
      <c r="AA506" s="1049"/>
      <c r="AB506" s="839"/>
      <c r="AC506" s="839"/>
      <c r="AD506" s="839"/>
      <c r="AE506" s="839"/>
      <c r="AF506" s="840"/>
      <c r="AG506" s="1049"/>
      <c r="AH506" s="1050"/>
      <c r="AI506" s="832"/>
      <c r="AJ506" s="170">
        <f>SUM(AQ506:AU506)</f>
        <v>0</v>
      </c>
      <c r="AK506" s="345" t="s">
        <v>97</v>
      </c>
      <c r="AL506" s="97" t="s">
        <v>97</v>
      </c>
      <c r="AM506" s="98" t="s">
        <v>97</v>
      </c>
      <c r="AN506" s="99" t="s">
        <v>97</v>
      </c>
      <c r="AO506" s="97" t="s">
        <v>98</v>
      </c>
      <c r="AP506" s="98" t="s">
        <v>98</v>
      </c>
      <c r="AQ506" s="100"/>
      <c r="AR506" s="92"/>
      <c r="AS506" s="92"/>
      <c r="AT506" s="92"/>
      <c r="AU506" s="93"/>
      <c r="AV506" s="171">
        <f t="shared" si="184"/>
        <v>0</v>
      </c>
      <c r="AW506" s="128"/>
      <c r="AX506" s="128"/>
      <c r="AY506" s="128"/>
      <c r="AZ506" s="128"/>
      <c r="BA506" s="128"/>
      <c r="BB506" s="128"/>
      <c r="BC506" s="128"/>
      <c r="BD506" s="128"/>
      <c r="BE506" s="129"/>
    </row>
    <row r="507" spans="1:57" ht="32.25" thickBot="1" x14ac:dyDescent="0.3">
      <c r="A507" s="1400"/>
      <c r="B507" s="1621" t="s">
        <v>178</v>
      </c>
      <c r="C507" s="1622">
        <v>1998288</v>
      </c>
      <c r="D507" s="709" t="s">
        <v>485</v>
      </c>
      <c r="E507" s="1319">
        <v>21</v>
      </c>
      <c r="F507" s="1322">
        <f t="shared" ref="F507" si="194">E507-SUM(M507:M511)</f>
        <v>0</v>
      </c>
      <c r="G507" s="852">
        <f t="shared" si="186"/>
        <v>0</v>
      </c>
      <c r="H507" s="147">
        <f t="shared" si="178"/>
        <v>0</v>
      </c>
      <c r="I507" s="72"/>
      <c r="J507" s="72"/>
      <c r="K507" s="72"/>
      <c r="L507" s="75"/>
      <c r="M507" s="199">
        <f t="shared" ref="M507:M526" si="195">IF(AND(SUM(N507:R507)=SUM(Y507:Z507),SUM(S507:X507)=SUM(Y507:Z507)),SUM(N507:R507),"ПЕРЕВІРТЕ ПРАВИЛЬНІСТЬ ДАНИХ")</f>
        <v>0</v>
      </c>
      <c r="N507" s="1020"/>
      <c r="O507" s="1020"/>
      <c r="P507" s="1020"/>
      <c r="Q507" s="1020"/>
      <c r="R507" s="1024"/>
      <c r="S507" s="1051"/>
      <c r="T507" s="1051"/>
      <c r="U507" s="1051"/>
      <c r="V507" s="1020"/>
      <c r="W507" s="1020"/>
      <c r="X507" s="1024"/>
      <c r="Y507" s="1022"/>
      <c r="Z507" s="1024"/>
      <c r="AA507" s="1045"/>
      <c r="AB507" s="835"/>
      <c r="AC507" s="835"/>
      <c r="AD507" s="835"/>
      <c r="AE507" s="835"/>
      <c r="AF507" s="836"/>
      <c r="AG507" s="1045"/>
      <c r="AH507" s="1046"/>
      <c r="AI507" s="143"/>
      <c r="AJ507" s="151">
        <f>SUM(AN507:AP507)</f>
        <v>0</v>
      </c>
      <c r="AK507" s="76" t="s">
        <v>97</v>
      </c>
      <c r="AL507" s="77" t="s">
        <v>97</v>
      </c>
      <c r="AM507" s="78" t="s">
        <v>97</v>
      </c>
      <c r="AN507" s="74"/>
      <c r="AO507" s="72"/>
      <c r="AP507" s="73"/>
      <c r="AQ507" s="79" t="s">
        <v>97</v>
      </c>
      <c r="AR507" s="77" t="s">
        <v>97</v>
      </c>
      <c r="AS507" s="77" t="s">
        <v>97</v>
      </c>
      <c r="AT507" s="77" t="s">
        <v>97</v>
      </c>
      <c r="AU507" s="78" t="s">
        <v>97</v>
      </c>
      <c r="AV507" s="152">
        <f t="shared" ref="AV507:AV521" si="196">SUM(AW507:BE507)</f>
        <v>0</v>
      </c>
      <c r="AW507" s="120"/>
      <c r="AX507" s="120"/>
      <c r="AY507" s="120"/>
      <c r="AZ507" s="120"/>
      <c r="BA507" s="120"/>
      <c r="BB507" s="120"/>
      <c r="BC507" s="120"/>
      <c r="BD507" s="120"/>
      <c r="BE507" s="121"/>
    </row>
    <row r="508" spans="1:57" ht="48" thickBot="1" x14ac:dyDescent="0.3">
      <c r="A508" s="1400"/>
      <c r="B508" s="1623"/>
      <c r="C508" s="1624"/>
      <c r="D508" s="710" t="s">
        <v>490</v>
      </c>
      <c r="E508" s="1320"/>
      <c r="F508" s="1323"/>
      <c r="G508" s="850">
        <f t="shared" si="186"/>
        <v>0</v>
      </c>
      <c r="H508" s="402">
        <f t="shared" si="178"/>
        <v>0</v>
      </c>
      <c r="I508" s="319"/>
      <c r="J508" s="319"/>
      <c r="K508" s="319"/>
      <c r="L508" s="338"/>
      <c r="M508" s="750">
        <f t="shared" si="195"/>
        <v>0</v>
      </c>
      <c r="N508" s="1030"/>
      <c r="O508" s="1030"/>
      <c r="P508" s="1030"/>
      <c r="Q508" s="1030"/>
      <c r="R508" s="1034"/>
      <c r="S508" s="1025"/>
      <c r="T508" s="1025"/>
      <c r="U508" s="1025"/>
      <c r="V508" s="1044"/>
      <c r="W508" s="1044"/>
      <c r="X508" s="1026"/>
      <c r="Y508" s="1047"/>
      <c r="Z508" s="1026"/>
      <c r="AA508" s="1027"/>
      <c r="AB508" s="1028"/>
      <c r="AC508" s="1028"/>
      <c r="AD508" s="1028"/>
      <c r="AE508" s="1028"/>
      <c r="AF508" s="1029"/>
      <c r="AG508" s="1019"/>
      <c r="AH508" s="1048"/>
      <c r="AI508" s="337"/>
      <c r="AJ508" s="390">
        <f>SUM(AN508:AP508)</f>
        <v>0</v>
      </c>
      <c r="AK508" s="327" t="s">
        <v>98</v>
      </c>
      <c r="AL508" s="328" t="s">
        <v>98</v>
      </c>
      <c r="AM508" s="329" t="s">
        <v>98</v>
      </c>
      <c r="AN508" s="330"/>
      <c r="AO508" s="328"/>
      <c r="AP508" s="329"/>
      <c r="AQ508" s="330" t="s">
        <v>97</v>
      </c>
      <c r="AR508" s="328" t="s">
        <v>97</v>
      </c>
      <c r="AS508" s="328" t="s">
        <v>97</v>
      </c>
      <c r="AT508" s="328" t="s">
        <v>97</v>
      </c>
      <c r="AU508" s="329" t="s">
        <v>97</v>
      </c>
      <c r="AV508" s="152">
        <f t="shared" si="196"/>
        <v>0</v>
      </c>
      <c r="AW508" s="167"/>
      <c r="AX508" s="167"/>
      <c r="AY508" s="167"/>
      <c r="AZ508" s="167"/>
      <c r="BA508" s="167"/>
      <c r="BB508" s="167"/>
      <c r="BC508" s="167"/>
      <c r="BD508" s="167"/>
      <c r="BE508" s="130"/>
    </row>
    <row r="509" spans="1:57" ht="32.25" thickBot="1" x14ac:dyDescent="0.3">
      <c r="A509" s="1400"/>
      <c r="B509" s="1623"/>
      <c r="C509" s="1624"/>
      <c r="D509" s="710" t="s">
        <v>486</v>
      </c>
      <c r="E509" s="1320"/>
      <c r="F509" s="1323"/>
      <c r="G509" s="850">
        <f t="shared" si="186"/>
        <v>0</v>
      </c>
      <c r="H509" s="402">
        <f t="shared" si="178"/>
        <v>0</v>
      </c>
      <c r="I509" s="319"/>
      <c r="J509" s="319"/>
      <c r="K509" s="319"/>
      <c r="L509" s="338"/>
      <c r="M509" s="750">
        <f t="shared" si="195"/>
        <v>0</v>
      </c>
      <c r="N509" s="1030"/>
      <c r="O509" s="1030"/>
      <c r="P509" s="1030"/>
      <c r="Q509" s="1030"/>
      <c r="R509" s="1034"/>
      <c r="S509" s="1025"/>
      <c r="T509" s="1025"/>
      <c r="U509" s="1025"/>
      <c r="V509" s="1044"/>
      <c r="W509" s="1044"/>
      <c r="X509" s="1026"/>
      <c r="Y509" s="1047"/>
      <c r="Z509" s="1026"/>
      <c r="AA509" s="1027"/>
      <c r="AB509" s="1028"/>
      <c r="AC509" s="1028"/>
      <c r="AD509" s="1028"/>
      <c r="AE509" s="1028"/>
      <c r="AF509" s="1029"/>
      <c r="AG509" s="1019"/>
      <c r="AH509" s="1048"/>
      <c r="AI509" s="337"/>
      <c r="AJ509" s="390">
        <f>SUM(AK509:AM509)</f>
        <v>0</v>
      </c>
      <c r="AK509" s="327"/>
      <c r="AL509" s="328"/>
      <c r="AM509" s="329"/>
      <c r="AN509" s="330" t="s">
        <v>97</v>
      </c>
      <c r="AO509" s="328" t="s">
        <v>97</v>
      </c>
      <c r="AP509" s="329" t="s">
        <v>97</v>
      </c>
      <c r="AQ509" s="330" t="s">
        <v>97</v>
      </c>
      <c r="AR509" s="328" t="s">
        <v>97</v>
      </c>
      <c r="AS509" s="328" t="s">
        <v>97</v>
      </c>
      <c r="AT509" s="328" t="s">
        <v>97</v>
      </c>
      <c r="AU509" s="329" t="s">
        <v>97</v>
      </c>
      <c r="AV509" s="152">
        <f t="shared" si="196"/>
        <v>0</v>
      </c>
      <c r="AW509" s="167"/>
      <c r="AX509" s="167"/>
      <c r="AY509" s="167"/>
      <c r="AZ509" s="167"/>
      <c r="BA509" s="167"/>
      <c r="BB509" s="167"/>
      <c r="BC509" s="167"/>
      <c r="BD509" s="167"/>
      <c r="BE509" s="130"/>
    </row>
    <row r="510" spans="1:57" ht="32.25" thickBot="1" x14ac:dyDescent="0.3">
      <c r="A510" s="1400"/>
      <c r="B510" s="1623"/>
      <c r="C510" s="1624"/>
      <c r="D510" s="710" t="s">
        <v>15</v>
      </c>
      <c r="E510" s="1320"/>
      <c r="F510" s="1323"/>
      <c r="G510" s="853">
        <f t="shared" si="186"/>
        <v>22</v>
      </c>
      <c r="H510" s="402">
        <f t="shared" si="178"/>
        <v>1</v>
      </c>
      <c r="I510" s="319">
        <v>1</v>
      </c>
      <c r="J510" s="319"/>
      <c r="K510" s="319"/>
      <c r="L510" s="338"/>
      <c r="M510" s="750">
        <f t="shared" si="195"/>
        <v>21</v>
      </c>
      <c r="N510" s="1030"/>
      <c r="O510" s="1030"/>
      <c r="P510" s="1030"/>
      <c r="Q510" s="1030"/>
      <c r="R510" s="1034">
        <v>21</v>
      </c>
      <c r="S510" s="1025">
        <v>5</v>
      </c>
      <c r="T510" s="1025"/>
      <c r="U510" s="1025"/>
      <c r="V510" s="1044">
        <v>16</v>
      </c>
      <c r="W510" s="1044"/>
      <c r="X510" s="1026"/>
      <c r="Y510" s="1047">
        <v>17</v>
      </c>
      <c r="Z510" s="1026">
        <v>4</v>
      </c>
      <c r="AA510" s="1027"/>
      <c r="AB510" s="1028">
        <v>10</v>
      </c>
      <c r="AC510" s="1028">
        <v>9</v>
      </c>
      <c r="AD510" s="1028">
        <v>7</v>
      </c>
      <c r="AE510" s="1028">
        <v>8</v>
      </c>
      <c r="AF510" s="1029">
        <v>1</v>
      </c>
      <c r="AG510" s="1019">
        <v>44</v>
      </c>
      <c r="AH510" s="1048">
        <v>19</v>
      </c>
      <c r="AI510" s="337">
        <v>95</v>
      </c>
      <c r="AJ510" s="390">
        <f>SUM(AQ510:AU510)</f>
        <v>21</v>
      </c>
      <c r="AK510" s="327" t="s">
        <v>98</v>
      </c>
      <c r="AL510" s="328" t="s">
        <v>98</v>
      </c>
      <c r="AM510" s="329" t="s">
        <v>98</v>
      </c>
      <c r="AN510" s="330" t="s">
        <v>97</v>
      </c>
      <c r="AO510" s="328" t="s">
        <v>97</v>
      </c>
      <c r="AP510" s="329" t="s">
        <v>97</v>
      </c>
      <c r="AQ510" s="330">
        <v>1</v>
      </c>
      <c r="AR510" s="328">
        <v>6</v>
      </c>
      <c r="AS510" s="328">
        <v>11</v>
      </c>
      <c r="AT510" s="328">
        <v>3</v>
      </c>
      <c r="AU510" s="329"/>
      <c r="AV510" s="152">
        <f t="shared" si="196"/>
        <v>1</v>
      </c>
      <c r="AW510" s="167"/>
      <c r="AX510" s="167"/>
      <c r="AY510" s="167"/>
      <c r="AZ510" s="167"/>
      <c r="BA510" s="167"/>
      <c r="BB510" s="167"/>
      <c r="BC510" s="167">
        <v>1</v>
      </c>
      <c r="BD510" s="167"/>
      <c r="BE510" s="130"/>
    </row>
    <row r="511" spans="1:57" ht="32.25" thickBot="1" x14ac:dyDescent="0.3">
      <c r="A511" s="1400"/>
      <c r="B511" s="1625"/>
      <c r="C511" s="1626"/>
      <c r="D511" s="711" t="s">
        <v>491</v>
      </c>
      <c r="E511" s="1321"/>
      <c r="F511" s="1324"/>
      <c r="G511" s="851">
        <f t="shared" si="186"/>
        <v>0</v>
      </c>
      <c r="H511" s="160">
        <f t="shared" si="178"/>
        <v>0</v>
      </c>
      <c r="I511" s="92"/>
      <c r="J511" s="92"/>
      <c r="K511" s="92"/>
      <c r="L511" s="101"/>
      <c r="M511" s="210">
        <f t="shared" si="195"/>
        <v>0</v>
      </c>
      <c r="N511" s="1039"/>
      <c r="O511" s="1039"/>
      <c r="P511" s="1039"/>
      <c r="Q511" s="1039"/>
      <c r="R511" s="1040"/>
      <c r="S511" s="1052"/>
      <c r="T511" s="1052"/>
      <c r="U511" s="1052"/>
      <c r="V511" s="1039"/>
      <c r="W511" s="1039"/>
      <c r="X511" s="1040"/>
      <c r="Y511" s="1038"/>
      <c r="Z511" s="1040"/>
      <c r="AA511" s="1049"/>
      <c r="AB511" s="839"/>
      <c r="AC511" s="839"/>
      <c r="AD511" s="839"/>
      <c r="AE511" s="839"/>
      <c r="AF511" s="840"/>
      <c r="AG511" s="1049"/>
      <c r="AH511" s="1050"/>
      <c r="AI511" s="832"/>
      <c r="AJ511" s="170">
        <f>SUM(AQ511:AU511)</f>
        <v>0</v>
      </c>
      <c r="AK511" s="345" t="s">
        <v>97</v>
      </c>
      <c r="AL511" s="97" t="s">
        <v>97</v>
      </c>
      <c r="AM511" s="98" t="s">
        <v>97</v>
      </c>
      <c r="AN511" s="99" t="s">
        <v>97</v>
      </c>
      <c r="AO511" s="97" t="s">
        <v>98</v>
      </c>
      <c r="AP511" s="98" t="s">
        <v>98</v>
      </c>
      <c r="AQ511" s="100"/>
      <c r="AR511" s="92"/>
      <c r="AS511" s="92"/>
      <c r="AT511" s="92"/>
      <c r="AU511" s="93"/>
      <c r="AV511" s="171">
        <f t="shared" si="196"/>
        <v>0</v>
      </c>
      <c r="AW511" s="128"/>
      <c r="AX511" s="128"/>
      <c r="AY511" s="128"/>
      <c r="AZ511" s="128"/>
      <c r="BA511" s="128"/>
      <c r="BB511" s="128"/>
      <c r="BC511" s="128"/>
      <c r="BD511" s="128"/>
      <c r="BE511" s="129"/>
    </row>
    <row r="512" spans="1:57" ht="32.25" thickBot="1" x14ac:dyDescent="0.3">
      <c r="A512" s="1400"/>
      <c r="B512" s="1621" t="s">
        <v>176</v>
      </c>
      <c r="C512" s="1622">
        <v>1998265</v>
      </c>
      <c r="D512" s="709" t="s">
        <v>485</v>
      </c>
      <c r="E512" s="1319">
        <v>24</v>
      </c>
      <c r="F512" s="1322">
        <f t="shared" ref="F512" si="197">E512-SUM(M512:M516)</f>
        <v>2</v>
      </c>
      <c r="G512" s="852">
        <f t="shared" si="186"/>
        <v>0</v>
      </c>
      <c r="H512" s="147">
        <f t="shared" si="178"/>
        <v>0</v>
      </c>
      <c r="I512" s="72"/>
      <c r="J512" s="72"/>
      <c r="K512" s="72"/>
      <c r="L512" s="75"/>
      <c r="M512" s="199">
        <f t="shared" si="195"/>
        <v>0</v>
      </c>
      <c r="N512" s="1020"/>
      <c r="O512" s="1020"/>
      <c r="P512" s="1020"/>
      <c r="Q512" s="1020"/>
      <c r="R512" s="1024"/>
      <c r="S512" s="1051"/>
      <c r="T512" s="1051"/>
      <c r="U512" s="1051"/>
      <c r="V512" s="1020"/>
      <c r="W512" s="1020"/>
      <c r="X512" s="1024"/>
      <c r="Y512" s="1022"/>
      <c r="Z512" s="1024"/>
      <c r="AA512" s="1045"/>
      <c r="AB512" s="835"/>
      <c r="AC512" s="835"/>
      <c r="AD512" s="835"/>
      <c r="AE512" s="835"/>
      <c r="AF512" s="836"/>
      <c r="AG512" s="1045"/>
      <c r="AH512" s="1046"/>
      <c r="AI512" s="143"/>
      <c r="AJ512" s="151">
        <f>SUM(AN512:AP512)</f>
        <v>0</v>
      </c>
      <c r="AK512" s="76" t="s">
        <v>97</v>
      </c>
      <c r="AL512" s="77" t="s">
        <v>97</v>
      </c>
      <c r="AM512" s="78" t="s">
        <v>97</v>
      </c>
      <c r="AN512" s="74"/>
      <c r="AO512" s="72"/>
      <c r="AP512" s="73"/>
      <c r="AQ512" s="79" t="s">
        <v>97</v>
      </c>
      <c r="AR512" s="77" t="s">
        <v>97</v>
      </c>
      <c r="AS512" s="77" t="s">
        <v>97</v>
      </c>
      <c r="AT512" s="77" t="s">
        <v>97</v>
      </c>
      <c r="AU512" s="78" t="s">
        <v>97</v>
      </c>
      <c r="AV512" s="152">
        <f t="shared" si="196"/>
        <v>0</v>
      </c>
      <c r="AW512" s="120"/>
      <c r="AX512" s="120"/>
      <c r="AY512" s="120"/>
      <c r="AZ512" s="120"/>
      <c r="BA512" s="120"/>
      <c r="BB512" s="120"/>
      <c r="BC512" s="120"/>
      <c r="BD512" s="120"/>
      <c r="BE512" s="121"/>
    </row>
    <row r="513" spans="1:58" ht="48" thickBot="1" x14ac:dyDescent="0.3">
      <c r="A513" s="1400"/>
      <c r="B513" s="1623"/>
      <c r="C513" s="1624"/>
      <c r="D513" s="710" t="s">
        <v>490</v>
      </c>
      <c r="E513" s="1320"/>
      <c r="F513" s="1323"/>
      <c r="G513" s="850">
        <f t="shared" si="186"/>
        <v>0</v>
      </c>
      <c r="H513" s="402">
        <f t="shared" si="178"/>
        <v>0</v>
      </c>
      <c r="I513" s="319"/>
      <c r="J513" s="319"/>
      <c r="K513" s="319"/>
      <c r="L513" s="338"/>
      <c r="M513" s="750">
        <f t="shared" si="195"/>
        <v>0</v>
      </c>
      <c r="N513" s="1030"/>
      <c r="O513" s="1030"/>
      <c r="P513" s="1030"/>
      <c r="Q513" s="1030"/>
      <c r="R513" s="1034"/>
      <c r="S513" s="1025"/>
      <c r="T513" s="1025"/>
      <c r="U513" s="1025"/>
      <c r="V513" s="1044"/>
      <c r="W513" s="1044"/>
      <c r="X513" s="1026"/>
      <c r="Y513" s="1047"/>
      <c r="Z513" s="1026"/>
      <c r="AA513" s="1027"/>
      <c r="AB513" s="1028"/>
      <c r="AC513" s="1028"/>
      <c r="AD513" s="1028"/>
      <c r="AE513" s="1028"/>
      <c r="AF513" s="1029"/>
      <c r="AG513" s="1019"/>
      <c r="AH513" s="1048"/>
      <c r="AI513" s="337"/>
      <c r="AJ513" s="390">
        <f>SUM(AN513:AP513)</f>
        <v>0</v>
      </c>
      <c r="AK513" s="327" t="s">
        <v>98</v>
      </c>
      <c r="AL513" s="328" t="s">
        <v>98</v>
      </c>
      <c r="AM513" s="329" t="s">
        <v>98</v>
      </c>
      <c r="AN513" s="330"/>
      <c r="AO513" s="328"/>
      <c r="AP513" s="329"/>
      <c r="AQ513" s="330" t="s">
        <v>97</v>
      </c>
      <c r="AR513" s="328" t="s">
        <v>97</v>
      </c>
      <c r="AS513" s="328" t="s">
        <v>97</v>
      </c>
      <c r="AT513" s="328" t="s">
        <v>97</v>
      </c>
      <c r="AU513" s="329" t="s">
        <v>97</v>
      </c>
      <c r="AV513" s="152">
        <f t="shared" si="196"/>
        <v>0</v>
      </c>
      <c r="AW513" s="167"/>
      <c r="AX513" s="167"/>
      <c r="AY513" s="167"/>
      <c r="AZ513" s="167"/>
      <c r="BA513" s="167"/>
      <c r="BB513" s="167"/>
      <c r="BC513" s="167"/>
      <c r="BD513" s="167"/>
      <c r="BE513" s="130"/>
    </row>
    <row r="514" spans="1:58" ht="32.25" thickBot="1" x14ac:dyDescent="0.3">
      <c r="A514" s="1400"/>
      <c r="B514" s="1623"/>
      <c r="C514" s="1624"/>
      <c r="D514" s="710" t="s">
        <v>486</v>
      </c>
      <c r="E514" s="1320"/>
      <c r="F514" s="1323"/>
      <c r="G514" s="850">
        <f t="shared" si="186"/>
        <v>0</v>
      </c>
      <c r="H514" s="402">
        <f t="shared" si="178"/>
        <v>0</v>
      </c>
      <c r="I514" s="319"/>
      <c r="J514" s="319"/>
      <c r="K514" s="319"/>
      <c r="L514" s="338"/>
      <c r="M514" s="750">
        <f t="shared" si="195"/>
        <v>0</v>
      </c>
      <c r="N514" s="1030"/>
      <c r="O514" s="1030"/>
      <c r="P514" s="1030"/>
      <c r="Q514" s="1030"/>
      <c r="R514" s="1034"/>
      <c r="S514" s="1025"/>
      <c r="T514" s="1025"/>
      <c r="U514" s="1025"/>
      <c r="V514" s="1044"/>
      <c r="W514" s="1044"/>
      <c r="X514" s="1026"/>
      <c r="Y514" s="1047"/>
      <c r="Z514" s="1026"/>
      <c r="AA514" s="1027"/>
      <c r="AB514" s="1028"/>
      <c r="AC514" s="1028"/>
      <c r="AD514" s="1028"/>
      <c r="AE514" s="1028"/>
      <c r="AF514" s="1029"/>
      <c r="AG514" s="1019"/>
      <c r="AH514" s="1048"/>
      <c r="AI514" s="337"/>
      <c r="AJ514" s="390">
        <f>SUM(AK514:AM514)</f>
        <v>0</v>
      </c>
      <c r="AK514" s="327"/>
      <c r="AL514" s="328"/>
      <c r="AM514" s="329"/>
      <c r="AN514" s="330" t="s">
        <v>97</v>
      </c>
      <c r="AO514" s="328" t="s">
        <v>97</v>
      </c>
      <c r="AP514" s="329" t="s">
        <v>97</v>
      </c>
      <c r="AQ514" s="330" t="s">
        <v>97</v>
      </c>
      <c r="AR514" s="328" t="s">
        <v>97</v>
      </c>
      <c r="AS514" s="328" t="s">
        <v>97</v>
      </c>
      <c r="AT514" s="328" t="s">
        <v>97</v>
      </c>
      <c r="AU514" s="329" t="s">
        <v>97</v>
      </c>
      <c r="AV514" s="152">
        <f t="shared" si="196"/>
        <v>0</v>
      </c>
      <c r="AW514" s="167"/>
      <c r="AX514" s="167"/>
      <c r="AY514" s="167"/>
      <c r="AZ514" s="167"/>
      <c r="BA514" s="167"/>
      <c r="BB514" s="167"/>
      <c r="BC514" s="167"/>
      <c r="BD514" s="167"/>
      <c r="BE514" s="130"/>
    </row>
    <row r="515" spans="1:58" ht="32.25" thickBot="1" x14ac:dyDescent="0.3">
      <c r="A515" s="1400"/>
      <c r="B515" s="1623"/>
      <c r="C515" s="1624"/>
      <c r="D515" s="710" t="s">
        <v>15</v>
      </c>
      <c r="E515" s="1320"/>
      <c r="F515" s="1323"/>
      <c r="G515" s="853">
        <f t="shared" si="186"/>
        <v>23</v>
      </c>
      <c r="H515" s="402">
        <f t="shared" si="178"/>
        <v>0</v>
      </c>
      <c r="I515" s="319"/>
      <c r="J515" s="319"/>
      <c r="K515" s="319"/>
      <c r="L515" s="338"/>
      <c r="M515" s="750">
        <f t="shared" si="195"/>
        <v>22</v>
      </c>
      <c r="N515" s="1030"/>
      <c r="O515" s="1030"/>
      <c r="P515" s="1030"/>
      <c r="Q515" s="1030"/>
      <c r="R515" s="1034">
        <v>22</v>
      </c>
      <c r="S515" s="1025"/>
      <c r="T515" s="1025"/>
      <c r="U515" s="1025"/>
      <c r="V515" s="1044">
        <v>22</v>
      </c>
      <c r="W515" s="1044"/>
      <c r="X515" s="1026"/>
      <c r="Y515" s="1047">
        <v>20</v>
      </c>
      <c r="Z515" s="1026">
        <v>2</v>
      </c>
      <c r="AA515" s="1027"/>
      <c r="AB515" s="1028">
        <v>6</v>
      </c>
      <c r="AC515" s="1028">
        <v>6</v>
      </c>
      <c r="AD515" s="1028">
        <v>3</v>
      </c>
      <c r="AE515" s="1028">
        <v>10</v>
      </c>
      <c r="AF515" s="1029">
        <v>2</v>
      </c>
      <c r="AG515" s="1019">
        <v>44</v>
      </c>
      <c r="AH515" s="1048">
        <v>21</v>
      </c>
      <c r="AI515" s="337">
        <v>126</v>
      </c>
      <c r="AJ515" s="390">
        <f>SUM(AQ515:AU515)</f>
        <v>22</v>
      </c>
      <c r="AK515" s="327" t="s">
        <v>98</v>
      </c>
      <c r="AL515" s="328" t="s">
        <v>98</v>
      </c>
      <c r="AM515" s="329" t="s">
        <v>98</v>
      </c>
      <c r="AN515" s="330" t="s">
        <v>97</v>
      </c>
      <c r="AO515" s="328" t="s">
        <v>97</v>
      </c>
      <c r="AP515" s="329" t="s">
        <v>97</v>
      </c>
      <c r="AQ515" s="330">
        <v>2</v>
      </c>
      <c r="AR515" s="328"/>
      <c r="AS515" s="328">
        <v>11</v>
      </c>
      <c r="AT515" s="328">
        <v>3</v>
      </c>
      <c r="AU515" s="329">
        <v>6</v>
      </c>
      <c r="AV515" s="152">
        <f t="shared" si="196"/>
        <v>1</v>
      </c>
      <c r="AW515" s="167"/>
      <c r="AX515" s="167"/>
      <c r="AY515" s="167"/>
      <c r="AZ515" s="167"/>
      <c r="BA515" s="167"/>
      <c r="BB515" s="167"/>
      <c r="BC515" s="167">
        <v>1</v>
      </c>
      <c r="BD515" s="167"/>
      <c r="BE515" s="130"/>
    </row>
    <row r="516" spans="1:58" ht="32.25" thickBot="1" x14ac:dyDescent="0.3">
      <c r="A516" s="1400"/>
      <c r="B516" s="1625"/>
      <c r="C516" s="1626"/>
      <c r="D516" s="711" t="s">
        <v>491</v>
      </c>
      <c r="E516" s="1321"/>
      <c r="F516" s="1324"/>
      <c r="G516" s="851">
        <f t="shared" si="186"/>
        <v>0</v>
      </c>
      <c r="H516" s="160">
        <f t="shared" si="178"/>
        <v>0</v>
      </c>
      <c r="I516" s="92"/>
      <c r="J516" s="92"/>
      <c r="K516" s="92"/>
      <c r="L516" s="101"/>
      <c r="M516" s="210">
        <f t="shared" si="195"/>
        <v>0</v>
      </c>
      <c r="N516" s="1039"/>
      <c r="O516" s="1039"/>
      <c r="P516" s="1039"/>
      <c r="Q516" s="1039"/>
      <c r="R516" s="1040"/>
      <c r="S516" s="1052"/>
      <c r="T516" s="1052"/>
      <c r="U516" s="1052"/>
      <c r="V516" s="1039"/>
      <c r="W516" s="1039"/>
      <c r="X516" s="1040"/>
      <c r="Y516" s="1038"/>
      <c r="Z516" s="1040"/>
      <c r="AA516" s="1049"/>
      <c r="AB516" s="839"/>
      <c r="AC516" s="839"/>
      <c r="AD516" s="839"/>
      <c r="AE516" s="839"/>
      <c r="AF516" s="840"/>
      <c r="AG516" s="1049"/>
      <c r="AH516" s="1050"/>
      <c r="AI516" s="832"/>
      <c r="AJ516" s="170">
        <f>SUM(AQ516:AU516)</f>
        <v>0</v>
      </c>
      <c r="AK516" s="345" t="s">
        <v>97</v>
      </c>
      <c r="AL516" s="97" t="s">
        <v>97</v>
      </c>
      <c r="AM516" s="98" t="s">
        <v>97</v>
      </c>
      <c r="AN516" s="99" t="s">
        <v>97</v>
      </c>
      <c r="AO516" s="97" t="s">
        <v>98</v>
      </c>
      <c r="AP516" s="98" t="s">
        <v>98</v>
      </c>
      <c r="AQ516" s="100"/>
      <c r="AR516" s="92"/>
      <c r="AS516" s="92"/>
      <c r="AT516" s="92"/>
      <c r="AU516" s="93"/>
      <c r="AV516" s="171">
        <f t="shared" si="196"/>
        <v>0</v>
      </c>
      <c r="AW516" s="128"/>
      <c r="AX516" s="128"/>
      <c r="AY516" s="128"/>
      <c r="AZ516" s="128"/>
      <c r="BA516" s="128"/>
      <c r="BB516" s="128"/>
      <c r="BC516" s="128"/>
      <c r="BD516" s="128"/>
      <c r="BE516" s="129"/>
    </row>
    <row r="517" spans="1:58" ht="32.25" thickBot="1" x14ac:dyDescent="0.3">
      <c r="A517" s="1400"/>
      <c r="B517" s="1621" t="s">
        <v>184</v>
      </c>
      <c r="C517" s="1622">
        <v>1998455</v>
      </c>
      <c r="D517" s="709" t="s">
        <v>485</v>
      </c>
      <c r="E517" s="1319">
        <v>13</v>
      </c>
      <c r="F517" s="1322">
        <f t="shared" ref="F517" si="198">E517-SUM(M517:M521)</f>
        <v>-3</v>
      </c>
      <c r="G517" s="852">
        <f t="shared" si="186"/>
        <v>0</v>
      </c>
      <c r="H517" s="147">
        <f t="shared" ref="H517:H526" si="199">SUM(I517:L517)</f>
        <v>0</v>
      </c>
      <c r="I517" s="72"/>
      <c r="J517" s="72"/>
      <c r="K517" s="72"/>
      <c r="L517" s="75"/>
      <c r="M517" s="199">
        <f t="shared" si="195"/>
        <v>0</v>
      </c>
      <c r="N517" s="1020"/>
      <c r="O517" s="1020"/>
      <c r="P517" s="1020"/>
      <c r="Q517" s="1020"/>
      <c r="R517" s="1024"/>
      <c r="S517" s="1051"/>
      <c r="T517" s="1051"/>
      <c r="U517" s="1051"/>
      <c r="V517" s="1020"/>
      <c r="W517" s="1020"/>
      <c r="X517" s="1024"/>
      <c r="Y517" s="1022"/>
      <c r="Z517" s="1024"/>
      <c r="AA517" s="1045"/>
      <c r="AB517" s="835"/>
      <c r="AC517" s="835"/>
      <c r="AD517" s="835"/>
      <c r="AE517" s="835"/>
      <c r="AF517" s="836"/>
      <c r="AG517" s="1045"/>
      <c r="AH517" s="1046"/>
      <c r="AI517" s="143"/>
      <c r="AJ517" s="151">
        <f>SUM(AN517:AP517)</f>
        <v>0</v>
      </c>
      <c r="AK517" s="76" t="s">
        <v>97</v>
      </c>
      <c r="AL517" s="77" t="s">
        <v>97</v>
      </c>
      <c r="AM517" s="78" t="s">
        <v>97</v>
      </c>
      <c r="AN517" s="74"/>
      <c r="AO517" s="72"/>
      <c r="AP517" s="73"/>
      <c r="AQ517" s="79" t="s">
        <v>97</v>
      </c>
      <c r="AR517" s="77" t="s">
        <v>97</v>
      </c>
      <c r="AS517" s="77" t="s">
        <v>97</v>
      </c>
      <c r="AT517" s="77" t="s">
        <v>97</v>
      </c>
      <c r="AU517" s="78" t="s">
        <v>97</v>
      </c>
      <c r="AV517" s="152">
        <f t="shared" si="196"/>
        <v>0</v>
      </c>
      <c r="AW517" s="120"/>
      <c r="AX517" s="120"/>
      <c r="AY517" s="120"/>
      <c r="AZ517" s="120"/>
      <c r="BA517" s="120"/>
      <c r="BB517" s="120"/>
      <c r="BC517" s="120"/>
      <c r="BD517" s="120"/>
      <c r="BE517" s="121"/>
    </row>
    <row r="518" spans="1:58" ht="48" thickBot="1" x14ac:dyDescent="0.3">
      <c r="A518" s="1400"/>
      <c r="B518" s="1623"/>
      <c r="C518" s="1624"/>
      <c r="D518" s="710" t="s">
        <v>490</v>
      </c>
      <c r="E518" s="1320"/>
      <c r="F518" s="1323"/>
      <c r="G518" s="850">
        <f t="shared" si="186"/>
        <v>0</v>
      </c>
      <c r="H518" s="402">
        <f t="shared" si="199"/>
        <v>0</v>
      </c>
      <c r="I518" s="319"/>
      <c r="J518" s="319"/>
      <c r="K518" s="319"/>
      <c r="L518" s="338"/>
      <c r="M518" s="750">
        <f t="shared" si="195"/>
        <v>0</v>
      </c>
      <c r="N518" s="1030"/>
      <c r="O518" s="1030"/>
      <c r="P518" s="1030"/>
      <c r="Q518" s="1030"/>
      <c r="R518" s="1034"/>
      <c r="S518" s="1025"/>
      <c r="T518" s="1025"/>
      <c r="U518" s="1025"/>
      <c r="V518" s="1044"/>
      <c r="W518" s="1044"/>
      <c r="X518" s="1026"/>
      <c r="Y518" s="1047"/>
      <c r="Z518" s="1026"/>
      <c r="AA518" s="1027"/>
      <c r="AB518" s="1028"/>
      <c r="AC518" s="1028"/>
      <c r="AD518" s="1028"/>
      <c r="AE518" s="1028"/>
      <c r="AF518" s="1029"/>
      <c r="AG518" s="1019"/>
      <c r="AH518" s="1048"/>
      <c r="AI518" s="337"/>
      <c r="AJ518" s="390">
        <f>SUM(AN518:AP518)</f>
        <v>0</v>
      </c>
      <c r="AK518" s="327" t="s">
        <v>98</v>
      </c>
      <c r="AL518" s="328" t="s">
        <v>98</v>
      </c>
      <c r="AM518" s="329" t="s">
        <v>98</v>
      </c>
      <c r="AN518" s="330"/>
      <c r="AO518" s="328"/>
      <c r="AP518" s="329"/>
      <c r="AQ518" s="330" t="s">
        <v>97</v>
      </c>
      <c r="AR518" s="328" t="s">
        <v>97</v>
      </c>
      <c r="AS518" s="328" t="s">
        <v>97</v>
      </c>
      <c r="AT518" s="328" t="s">
        <v>97</v>
      </c>
      <c r="AU518" s="329" t="s">
        <v>97</v>
      </c>
      <c r="AV518" s="152">
        <f t="shared" si="196"/>
        <v>0</v>
      </c>
      <c r="AW518" s="167"/>
      <c r="AX518" s="167"/>
      <c r="AY518" s="167"/>
      <c r="AZ518" s="167"/>
      <c r="BA518" s="167"/>
      <c r="BB518" s="167"/>
      <c r="BC518" s="167"/>
      <c r="BD518" s="167"/>
      <c r="BE518" s="130"/>
    </row>
    <row r="519" spans="1:58" ht="32.25" thickBot="1" x14ac:dyDescent="0.3">
      <c r="A519" s="1400"/>
      <c r="B519" s="1623"/>
      <c r="C519" s="1624"/>
      <c r="D519" s="710" t="s">
        <v>486</v>
      </c>
      <c r="E519" s="1320"/>
      <c r="F519" s="1323"/>
      <c r="G519" s="850">
        <f t="shared" si="186"/>
        <v>0</v>
      </c>
      <c r="H519" s="402">
        <f t="shared" si="199"/>
        <v>0</v>
      </c>
      <c r="I519" s="319"/>
      <c r="J519" s="319"/>
      <c r="K519" s="319"/>
      <c r="L519" s="338"/>
      <c r="M519" s="750">
        <f t="shared" si="195"/>
        <v>0</v>
      </c>
      <c r="N519" s="1030"/>
      <c r="O519" s="1030"/>
      <c r="P519" s="1030"/>
      <c r="Q519" s="1030"/>
      <c r="R519" s="1034"/>
      <c r="S519" s="1025"/>
      <c r="T519" s="1025"/>
      <c r="U519" s="1025"/>
      <c r="V519" s="1044"/>
      <c r="W519" s="1044"/>
      <c r="X519" s="1026"/>
      <c r="Y519" s="1047"/>
      <c r="Z519" s="1026"/>
      <c r="AA519" s="1027"/>
      <c r="AB519" s="1028"/>
      <c r="AC519" s="1028"/>
      <c r="AD519" s="1028"/>
      <c r="AE519" s="1028"/>
      <c r="AF519" s="1029"/>
      <c r="AG519" s="1019"/>
      <c r="AH519" s="1048"/>
      <c r="AI519" s="337"/>
      <c r="AJ519" s="390">
        <f>SUM(AK519:AM519)</f>
        <v>0</v>
      </c>
      <c r="AK519" s="327"/>
      <c r="AL519" s="328"/>
      <c r="AM519" s="329"/>
      <c r="AN519" s="330" t="s">
        <v>97</v>
      </c>
      <c r="AO519" s="328" t="s">
        <v>97</v>
      </c>
      <c r="AP519" s="329" t="s">
        <v>97</v>
      </c>
      <c r="AQ519" s="330" t="s">
        <v>97</v>
      </c>
      <c r="AR519" s="328" t="s">
        <v>97</v>
      </c>
      <c r="AS519" s="328" t="s">
        <v>97</v>
      </c>
      <c r="AT519" s="328" t="s">
        <v>97</v>
      </c>
      <c r="AU519" s="329" t="s">
        <v>97</v>
      </c>
      <c r="AV519" s="152">
        <f t="shared" si="196"/>
        <v>0</v>
      </c>
      <c r="AW519" s="167"/>
      <c r="AX519" s="167"/>
      <c r="AY519" s="167"/>
      <c r="AZ519" s="167"/>
      <c r="BA519" s="167"/>
      <c r="BB519" s="167"/>
      <c r="BC519" s="167"/>
      <c r="BD519" s="167"/>
      <c r="BE519" s="130"/>
    </row>
    <row r="520" spans="1:58" ht="32.25" thickBot="1" x14ac:dyDescent="0.3">
      <c r="A520" s="1400"/>
      <c r="B520" s="1623"/>
      <c r="C520" s="1624"/>
      <c r="D520" s="710" t="s">
        <v>15</v>
      </c>
      <c r="E520" s="1320"/>
      <c r="F520" s="1323"/>
      <c r="G520" s="853">
        <f t="shared" si="186"/>
        <v>16</v>
      </c>
      <c r="H520" s="402">
        <f t="shared" si="199"/>
        <v>0</v>
      </c>
      <c r="I520" s="319"/>
      <c r="J520" s="319"/>
      <c r="K520" s="319"/>
      <c r="L520" s="338"/>
      <c r="M520" s="750">
        <f t="shared" si="195"/>
        <v>16</v>
      </c>
      <c r="N520" s="1030"/>
      <c r="O520" s="1030"/>
      <c r="P520" s="1030"/>
      <c r="Q520" s="1030"/>
      <c r="R520" s="1034">
        <v>16</v>
      </c>
      <c r="S520" s="1025"/>
      <c r="T520" s="1025"/>
      <c r="U520" s="1025"/>
      <c r="V520" s="1044">
        <v>16</v>
      </c>
      <c r="W520" s="1044"/>
      <c r="X520" s="1026"/>
      <c r="Y520" s="1047">
        <v>15</v>
      </c>
      <c r="Z520" s="1026">
        <v>1</v>
      </c>
      <c r="AA520" s="1027"/>
      <c r="AB520" s="1028">
        <v>6</v>
      </c>
      <c r="AC520" s="1028">
        <v>6</v>
      </c>
      <c r="AD520" s="1028"/>
      <c r="AE520" s="1028">
        <v>2</v>
      </c>
      <c r="AF520" s="1029"/>
      <c r="AG520" s="1019">
        <v>42</v>
      </c>
      <c r="AH520" s="1048">
        <v>22</v>
      </c>
      <c r="AI520" s="337">
        <v>100</v>
      </c>
      <c r="AJ520" s="390">
        <f>SUM(AQ520:AU520)</f>
        <v>16</v>
      </c>
      <c r="AK520" s="327" t="s">
        <v>98</v>
      </c>
      <c r="AL520" s="328" t="s">
        <v>98</v>
      </c>
      <c r="AM520" s="329" t="s">
        <v>98</v>
      </c>
      <c r="AN520" s="330" t="s">
        <v>97</v>
      </c>
      <c r="AO520" s="328" t="s">
        <v>97</v>
      </c>
      <c r="AP520" s="329" t="s">
        <v>97</v>
      </c>
      <c r="AQ520" s="330"/>
      <c r="AR520" s="328">
        <v>1</v>
      </c>
      <c r="AS520" s="328">
        <v>13</v>
      </c>
      <c r="AT520" s="328">
        <v>2</v>
      </c>
      <c r="AU520" s="329"/>
      <c r="AV520" s="152">
        <f t="shared" si="196"/>
        <v>0</v>
      </c>
      <c r="AW520" s="167"/>
      <c r="AX520" s="167"/>
      <c r="AY520" s="167"/>
      <c r="AZ520" s="167"/>
      <c r="BA520" s="167"/>
      <c r="BB520" s="167"/>
      <c r="BC520" s="167"/>
      <c r="BD520" s="167"/>
      <c r="BE520" s="130"/>
    </row>
    <row r="521" spans="1:58" ht="32.25" thickBot="1" x14ac:dyDescent="0.3">
      <c r="A521" s="1400"/>
      <c r="B521" s="1625"/>
      <c r="C521" s="1626"/>
      <c r="D521" s="711" t="s">
        <v>491</v>
      </c>
      <c r="E521" s="1321"/>
      <c r="F521" s="1324"/>
      <c r="G521" s="851">
        <f t="shared" si="186"/>
        <v>0</v>
      </c>
      <c r="H521" s="160">
        <f t="shared" si="199"/>
        <v>0</v>
      </c>
      <c r="I521" s="92"/>
      <c r="J521" s="92"/>
      <c r="K521" s="92"/>
      <c r="L521" s="101"/>
      <c r="M521" s="210">
        <f t="shared" si="195"/>
        <v>0</v>
      </c>
      <c r="N521" s="1039"/>
      <c r="O521" s="1039"/>
      <c r="P521" s="1039"/>
      <c r="Q521" s="1039"/>
      <c r="R521" s="1040"/>
      <c r="S521" s="1052"/>
      <c r="T521" s="1052"/>
      <c r="U521" s="1052"/>
      <c r="V521" s="1039"/>
      <c r="W521" s="1039"/>
      <c r="X521" s="1040"/>
      <c r="Y521" s="1038"/>
      <c r="Z521" s="1040"/>
      <c r="AA521" s="1049"/>
      <c r="AB521" s="839"/>
      <c r="AC521" s="839"/>
      <c r="AD521" s="839"/>
      <c r="AE521" s="839"/>
      <c r="AF521" s="840"/>
      <c r="AG521" s="1049"/>
      <c r="AH521" s="1050"/>
      <c r="AI521" s="832"/>
      <c r="AJ521" s="170">
        <f>SUM(AQ521:AU521)</f>
        <v>0</v>
      </c>
      <c r="AK521" s="345" t="s">
        <v>97</v>
      </c>
      <c r="AL521" s="97" t="s">
        <v>97</v>
      </c>
      <c r="AM521" s="98" t="s">
        <v>97</v>
      </c>
      <c r="AN521" s="99" t="s">
        <v>97</v>
      </c>
      <c r="AO521" s="97" t="s">
        <v>98</v>
      </c>
      <c r="AP521" s="98" t="s">
        <v>98</v>
      </c>
      <c r="AQ521" s="100"/>
      <c r="AR521" s="92"/>
      <c r="AS521" s="92"/>
      <c r="AT521" s="92"/>
      <c r="AU521" s="93"/>
      <c r="AV521" s="171">
        <f t="shared" si="196"/>
        <v>0</v>
      </c>
      <c r="AW521" s="128"/>
      <c r="AX521" s="128"/>
      <c r="AY521" s="128"/>
      <c r="AZ521" s="128"/>
      <c r="BA521" s="128"/>
      <c r="BB521" s="128"/>
      <c r="BC521" s="128"/>
      <c r="BD521" s="128"/>
      <c r="BE521" s="129"/>
    </row>
    <row r="522" spans="1:58" ht="32.25" thickBot="1" x14ac:dyDescent="0.3">
      <c r="A522" s="1400"/>
      <c r="B522" s="1621" t="s">
        <v>180</v>
      </c>
      <c r="C522" s="1622">
        <v>1998302</v>
      </c>
      <c r="D522" s="709" t="s">
        <v>485</v>
      </c>
      <c r="E522" s="1319">
        <v>11</v>
      </c>
      <c r="F522" s="1322">
        <f t="shared" ref="F522" si="200">E522-SUM(M522:M526)</f>
        <v>8</v>
      </c>
      <c r="G522" s="852">
        <f t="shared" si="186"/>
        <v>0</v>
      </c>
      <c r="H522" s="147">
        <f t="shared" si="199"/>
        <v>0</v>
      </c>
      <c r="I522" s="72"/>
      <c r="J522" s="72"/>
      <c r="K522" s="72"/>
      <c r="L522" s="75"/>
      <c r="M522" s="199">
        <f t="shared" si="195"/>
        <v>0</v>
      </c>
      <c r="N522" s="1020"/>
      <c r="O522" s="1020"/>
      <c r="P522" s="1020"/>
      <c r="Q522" s="1020"/>
      <c r="R522" s="1024"/>
      <c r="S522" s="1051"/>
      <c r="T522" s="1051"/>
      <c r="U522" s="1051"/>
      <c r="V522" s="1020"/>
      <c r="W522" s="1020"/>
      <c r="X522" s="1024"/>
      <c r="Y522" s="1022"/>
      <c r="Z522" s="1024"/>
      <c r="AA522" s="1045"/>
      <c r="AB522" s="835"/>
      <c r="AC522" s="835"/>
      <c r="AD522" s="835"/>
      <c r="AE522" s="835"/>
      <c r="AF522" s="836"/>
      <c r="AG522" s="1045"/>
      <c r="AH522" s="1046"/>
      <c r="AI522" s="143"/>
      <c r="AJ522" s="151">
        <f>SUM(AN522:AP522)</f>
        <v>0</v>
      </c>
      <c r="AK522" s="76" t="s">
        <v>97</v>
      </c>
      <c r="AL522" s="77" t="s">
        <v>97</v>
      </c>
      <c r="AM522" s="78" t="s">
        <v>97</v>
      </c>
      <c r="AN522" s="74"/>
      <c r="AO522" s="72"/>
      <c r="AP522" s="73"/>
      <c r="AQ522" s="79" t="s">
        <v>97</v>
      </c>
      <c r="AR522" s="77" t="s">
        <v>97</v>
      </c>
      <c r="AS522" s="77" t="s">
        <v>97</v>
      </c>
      <c r="AT522" s="77" t="s">
        <v>97</v>
      </c>
      <c r="AU522" s="78" t="s">
        <v>97</v>
      </c>
      <c r="AV522" s="152">
        <f t="shared" ref="AV522:AV526" si="201">SUM(AW522:BE522)</f>
        <v>0</v>
      </c>
      <c r="AW522" s="120"/>
      <c r="AX522" s="120"/>
      <c r="AY522" s="120"/>
      <c r="AZ522" s="120"/>
      <c r="BA522" s="120"/>
      <c r="BB522" s="120"/>
      <c r="BC522" s="120"/>
      <c r="BD522" s="120"/>
      <c r="BE522" s="121"/>
    </row>
    <row r="523" spans="1:58" ht="48" thickBot="1" x14ac:dyDescent="0.3">
      <c r="A523" s="1400"/>
      <c r="B523" s="1623"/>
      <c r="C523" s="1624"/>
      <c r="D523" s="710" t="s">
        <v>490</v>
      </c>
      <c r="E523" s="1320"/>
      <c r="F523" s="1323"/>
      <c r="G523" s="850">
        <f t="shared" si="186"/>
        <v>0</v>
      </c>
      <c r="H523" s="402">
        <f t="shared" si="199"/>
        <v>0</v>
      </c>
      <c r="I523" s="319"/>
      <c r="J523" s="319"/>
      <c r="K523" s="319"/>
      <c r="L523" s="338"/>
      <c r="M523" s="750">
        <f t="shared" si="195"/>
        <v>0</v>
      </c>
      <c r="N523" s="1030"/>
      <c r="O523" s="1030"/>
      <c r="P523" s="1030"/>
      <c r="Q523" s="1030"/>
      <c r="R523" s="1034"/>
      <c r="S523" s="1025"/>
      <c r="T523" s="1025"/>
      <c r="U523" s="1025"/>
      <c r="V523" s="1044"/>
      <c r="W523" s="1044"/>
      <c r="X523" s="1026"/>
      <c r="Y523" s="1047"/>
      <c r="Z523" s="1026"/>
      <c r="AA523" s="1027"/>
      <c r="AB523" s="1028"/>
      <c r="AC523" s="1028"/>
      <c r="AD523" s="1028"/>
      <c r="AE523" s="1028"/>
      <c r="AF523" s="1029"/>
      <c r="AG523" s="1019"/>
      <c r="AH523" s="1048"/>
      <c r="AI523" s="337"/>
      <c r="AJ523" s="390">
        <f>SUM(AN523:AP523)</f>
        <v>0</v>
      </c>
      <c r="AK523" s="327" t="s">
        <v>98</v>
      </c>
      <c r="AL523" s="328" t="s">
        <v>98</v>
      </c>
      <c r="AM523" s="329" t="s">
        <v>98</v>
      </c>
      <c r="AN523" s="330"/>
      <c r="AO523" s="328"/>
      <c r="AP523" s="329"/>
      <c r="AQ523" s="330" t="s">
        <v>97</v>
      </c>
      <c r="AR523" s="328" t="s">
        <v>97</v>
      </c>
      <c r="AS523" s="328" t="s">
        <v>97</v>
      </c>
      <c r="AT523" s="328" t="s">
        <v>97</v>
      </c>
      <c r="AU523" s="329" t="s">
        <v>97</v>
      </c>
      <c r="AV523" s="152">
        <f t="shared" si="201"/>
        <v>0</v>
      </c>
      <c r="AW523" s="167"/>
      <c r="AX523" s="167"/>
      <c r="AY523" s="167"/>
      <c r="AZ523" s="167"/>
      <c r="BA523" s="167"/>
      <c r="BB523" s="167"/>
      <c r="BC523" s="167"/>
      <c r="BD523" s="167"/>
      <c r="BE523" s="130"/>
    </row>
    <row r="524" spans="1:58" ht="32.25" thickBot="1" x14ac:dyDescent="0.3">
      <c r="A524" s="1400"/>
      <c r="B524" s="1623"/>
      <c r="C524" s="1624"/>
      <c r="D524" s="710" t="s">
        <v>486</v>
      </c>
      <c r="E524" s="1320"/>
      <c r="F524" s="1323"/>
      <c r="G524" s="850">
        <f t="shared" si="186"/>
        <v>0</v>
      </c>
      <c r="H524" s="402">
        <f t="shared" si="199"/>
        <v>0</v>
      </c>
      <c r="I524" s="319"/>
      <c r="J524" s="319"/>
      <c r="K524" s="319"/>
      <c r="L524" s="338"/>
      <c r="M524" s="750">
        <f t="shared" si="195"/>
        <v>0</v>
      </c>
      <c r="N524" s="1030"/>
      <c r="O524" s="1030"/>
      <c r="P524" s="1030"/>
      <c r="Q524" s="1030"/>
      <c r="R524" s="1034"/>
      <c r="S524" s="1025"/>
      <c r="T524" s="1025"/>
      <c r="U524" s="1025"/>
      <c r="V524" s="1044"/>
      <c r="W524" s="1044"/>
      <c r="X524" s="1026"/>
      <c r="Y524" s="1047"/>
      <c r="Z524" s="1026"/>
      <c r="AA524" s="1027"/>
      <c r="AB524" s="1028"/>
      <c r="AC524" s="1028"/>
      <c r="AD524" s="1028"/>
      <c r="AE524" s="1028"/>
      <c r="AF524" s="1029"/>
      <c r="AG524" s="1019"/>
      <c r="AH524" s="1048"/>
      <c r="AI524" s="337"/>
      <c r="AJ524" s="390">
        <f>SUM(AK524:AM524)</f>
        <v>0</v>
      </c>
      <c r="AK524" s="327"/>
      <c r="AL524" s="328"/>
      <c r="AM524" s="329"/>
      <c r="AN524" s="330" t="s">
        <v>97</v>
      </c>
      <c r="AO524" s="328" t="s">
        <v>97</v>
      </c>
      <c r="AP524" s="329" t="s">
        <v>97</v>
      </c>
      <c r="AQ524" s="330" t="s">
        <v>97</v>
      </c>
      <c r="AR524" s="328" t="s">
        <v>97</v>
      </c>
      <c r="AS524" s="328" t="s">
        <v>97</v>
      </c>
      <c r="AT524" s="328" t="s">
        <v>97</v>
      </c>
      <c r="AU524" s="329" t="s">
        <v>97</v>
      </c>
      <c r="AV524" s="152">
        <f t="shared" si="201"/>
        <v>0</v>
      </c>
      <c r="AW524" s="167"/>
      <c r="AX524" s="167"/>
      <c r="AY524" s="167"/>
      <c r="AZ524" s="167"/>
      <c r="BA524" s="167"/>
      <c r="BB524" s="167"/>
      <c r="BC524" s="167"/>
      <c r="BD524" s="167"/>
      <c r="BE524" s="130"/>
    </row>
    <row r="525" spans="1:58" ht="32.25" thickBot="1" x14ac:dyDescent="0.3">
      <c r="A525" s="1400"/>
      <c r="B525" s="1623"/>
      <c r="C525" s="1624"/>
      <c r="D525" s="710" t="s">
        <v>15</v>
      </c>
      <c r="E525" s="1320"/>
      <c r="F525" s="1323"/>
      <c r="G525" s="853">
        <f t="shared" si="186"/>
        <v>3</v>
      </c>
      <c r="H525" s="402">
        <f t="shared" si="199"/>
        <v>0</v>
      </c>
      <c r="I525" s="319"/>
      <c r="J525" s="319"/>
      <c r="K525" s="319"/>
      <c r="L525" s="338"/>
      <c r="M525" s="750">
        <f t="shared" si="195"/>
        <v>3</v>
      </c>
      <c r="N525" s="1030"/>
      <c r="O525" s="1030"/>
      <c r="P525" s="1030"/>
      <c r="Q525" s="1030"/>
      <c r="R525" s="1034">
        <v>3</v>
      </c>
      <c r="S525" s="1025"/>
      <c r="T525" s="1025"/>
      <c r="U525" s="1025"/>
      <c r="V525" s="1044">
        <v>3</v>
      </c>
      <c r="W525" s="1044"/>
      <c r="X525" s="1026"/>
      <c r="Y525" s="1047">
        <v>3</v>
      </c>
      <c r="Z525" s="1026"/>
      <c r="AA525" s="1027"/>
      <c r="AB525" s="1028"/>
      <c r="AC525" s="1028"/>
      <c r="AD525" s="1028">
        <v>2</v>
      </c>
      <c r="AE525" s="1028">
        <v>1</v>
      </c>
      <c r="AF525" s="1029"/>
      <c r="AG525" s="1019">
        <v>44</v>
      </c>
      <c r="AH525" s="1048">
        <v>20</v>
      </c>
      <c r="AI525" s="337">
        <v>85</v>
      </c>
      <c r="AJ525" s="390">
        <f>SUM(AQ525:AU525)</f>
        <v>3</v>
      </c>
      <c r="AK525" s="327" t="s">
        <v>98</v>
      </c>
      <c r="AL525" s="328" t="s">
        <v>98</v>
      </c>
      <c r="AM525" s="329" t="s">
        <v>98</v>
      </c>
      <c r="AN525" s="330" t="s">
        <v>97</v>
      </c>
      <c r="AO525" s="328" t="s">
        <v>97</v>
      </c>
      <c r="AP525" s="329" t="s">
        <v>97</v>
      </c>
      <c r="AQ525" s="330">
        <v>1</v>
      </c>
      <c r="AR525" s="328">
        <v>1</v>
      </c>
      <c r="AS525" s="328"/>
      <c r="AT525" s="328">
        <v>1</v>
      </c>
      <c r="AU525" s="329"/>
      <c r="AV525" s="152">
        <f t="shared" si="201"/>
        <v>0</v>
      </c>
      <c r="AW525" s="167"/>
      <c r="AX525" s="167"/>
      <c r="AY525" s="167"/>
      <c r="AZ525" s="167"/>
      <c r="BA525" s="167"/>
      <c r="BB525" s="167"/>
      <c r="BC525" s="167"/>
      <c r="BD525" s="167"/>
      <c r="BE525" s="130"/>
    </row>
    <row r="526" spans="1:58" ht="32.25" thickBot="1" x14ac:dyDescent="0.3">
      <c r="A526" s="1400"/>
      <c r="B526" s="1625"/>
      <c r="C526" s="1626"/>
      <c r="D526" s="711" t="s">
        <v>491</v>
      </c>
      <c r="E526" s="1321"/>
      <c r="F526" s="1324"/>
      <c r="G526" s="851">
        <f t="shared" si="186"/>
        <v>0</v>
      </c>
      <c r="H526" s="160">
        <f t="shared" si="199"/>
        <v>0</v>
      </c>
      <c r="I526" s="92"/>
      <c r="J526" s="92"/>
      <c r="K526" s="92"/>
      <c r="L526" s="101"/>
      <c r="M526" s="210">
        <f t="shared" si="195"/>
        <v>0</v>
      </c>
      <c r="N526" s="1039"/>
      <c r="O526" s="1039"/>
      <c r="P526" s="1039"/>
      <c r="Q526" s="1039"/>
      <c r="R526" s="1040"/>
      <c r="S526" s="1052"/>
      <c r="T526" s="1052"/>
      <c r="U526" s="1052"/>
      <c r="V526" s="1039"/>
      <c r="W526" s="1039"/>
      <c r="X526" s="1040"/>
      <c r="Y526" s="1038"/>
      <c r="Z526" s="1040"/>
      <c r="AA526" s="1049"/>
      <c r="AB526" s="839"/>
      <c r="AC526" s="839"/>
      <c r="AD526" s="839"/>
      <c r="AE526" s="839"/>
      <c r="AF526" s="840"/>
      <c r="AG526" s="1049"/>
      <c r="AH526" s="1050"/>
      <c r="AI526" s="832"/>
      <c r="AJ526" s="170">
        <f>SUM(AQ526:AU526)</f>
        <v>0</v>
      </c>
      <c r="AK526" s="345" t="s">
        <v>97</v>
      </c>
      <c r="AL526" s="97" t="s">
        <v>97</v>
      </c>
      <c r="AM526" s="98" t="s">
        <v>97</v>
      </c>
      <c r="AN526" s="99" t="s">
        <v>97</v>
      </c>
      <c r="AO526" s="97" t="s">
        <v>98</v>
      </c>
      <c r="AP526" s="98" t="s">
        <v>98</v>
      </c>
      <c r="AQ526" s="100"/>
      <c r="AR526" s="92"/>
      <c r="AS526" s="92"/>
      <c r="AT526" s="92"/>
      <c r="AU526" s="93"/>
      <c r="AV526" s="171">
        <f t="shared" si="201"/>
        <v>0</v>
      </c>
      <c r="AW526" s="128"/>
      <c r="AX526" s="128"/>
      <c r="AY526" s="128"/>
      <c r="AZ526" s="128"/>
      <c r="BA526" s="128"/>
      <c r="BB526" s="128"/>
      <c r="BC526" s="128"/>
      <c r="BD526" s="128"/>
      <c r="BE526" s="129"/>
    </row>
    <row r="527" spans="1:58" ht="31.15" customHeight="1" x14ac:dyDescent="0.25">
      <c r="A527" s="1342" t="s">
        <v>545</v>
      </c>
      <c r="B527" s="1565" t="s">
        <v>266</v>
      </c>
      <c r="C527" s="1608">
        <v>25430078</v>
      </c>
      <c r="D527" s="709" t="s">
        <v>485</v>
      </c>
      <c r="E527" s="1300">
        <v>503</v>
      </c>
      <c r="F527" s="1303">
        <f>E527-SUM(M527:M531)</f>
        <v>-9</v>
      </c>
      <c r="G527" s="852">
        <f t="shared" si="186"/>
        <v>128</v>
      </c>
      <c r="H527" s="147">
        <f>SUM(I527:L527)</f>
        <v>1</v>
      </c>
      <c r="I527" s="72"/>
      <c r="J527" s="72"/>
      <c r="K527" s="72"/>
      <c r="L527" s="75">
        <v>1</v>
      </c>
      <c r="M527" s="199">
        <f>IF(AND(SUM(N527:R527)=SUM(Y527:Z527),SUM(S527:X527)=SUM(Y527:Z527)),SUM(N527:R527),"ПЕРЕВІРТЕ ПРАВИЛЬНІСТЬ ДАНИХ")</f>
        <v>126</v>
      </c>
      <c r="N527" s="1020"/>
      <c r="O527" s="1020"/>
      <c r="P527" s="1020"/>
      <c r="Q527" s="1020"/>
      <c r="R527" s="1021">
        <v>126</v>
      </c>
      <c r="S527" s="1022">
        <v>4</v>
      </c>
      <c r="T527" s="1020"/>
      <c r="U527" s="1020"/>
      <c r="V527" s="1023">
        <v>105</v>
      </c>
      <c r="W527" s="1020">
        <v>17</v>
      </c>
      <c r="X527" s="1024"/>
      <c r="Y527" s="1051">
        <v>96</v>
      </c>
      <c r="Z527" s="1024">
        <v>30</v>
      </c>
      <c r="AA527" s="1045"/>
      <c r="AB527" s="835">
        <v>60</v>
      </c>
      <c r="AC527" s="835">
        <v>60</v>
      </c>
      <c r="AD527" s="835">
        <v>8</v>
      </c>
      <c r="AE527" s="835">
        <v>80</v>
      </c>
      <c r="AF527" s="836">
        <v>5</v>
      </c>
      <c r="AG527" s="1045" t="s">
        <v>730</v>
      </c>
      <c r="AH527" s="836" t="s">
        <v>731</v>
      </c>
      <c r="AI527" s="74" t="s">
        <v>732</v>
      </c>
      <c r="AJ527" s="151">
        <f>SUM(AN527:AP527)</f>
        <v>126</v>
      </c>
      <c r="AK527" s="76" t="s">
        <v>97</v>
      </c>
      <c r="AL527" s="77" t="s">
        <v>97</v>
      </c>
      <c r="AM527" s="78" t="s">
        <v>97</v>
      </c>
      <c r="AN527" s="74">
        <v>8</v>
      </c>
      <c r="AO527" s="72">
        <v>102</v>
      </c>
      <c r="AP527" s="73">
        <v>16</v>
      </c>
      <c r="AQ527" s="79" t="s">
        <v>97</v>
      </c>
      <c r="AR527" s="77" t="s">
        <v>97</v>
      </c>
      <c r="AS527" s="77" t="s">
        <v>97</v>
      </c>
      <c r="AT527" s="77" t="s">
        <v>97</v>
      </c>
      <c r="AU527" s="80" t="s">
        <v>97</v>
      </c>
      <c r="AV527" s="152">
        <f>SUM(AW527:BE527)</f>
        <v>2</v>
      </c>
      <c r="AW527" s="120"/>
      <c r="AX527" s="120"/>
      <c r="AY527" s="120"/>
      <c r="AZ527" s="120"/>
      <c r="BA527" s="120">
        <v>2</v>
      </c>
      <c r="BB527" s="120"/>
      <c r="BC527" s="120"/>
      <c r="BD527" s="120"/>
      <c r="BE527" s="121"/>
      <c r="BF527" s="117"/>
    </row>
    <row r="528" spans="1:58" ht="47.25" x14ac:dyDescent="0.25">
      <c r="A528" s="1343"/>
      <c r="B528" s="1567"/>
      <c r="C528" s="1609"/>
      <c r="D528" s="710" t="s">
        <v>490</v>
      </c>
      <c r="E528" s="1301"/>
      <c r="F528" s="1304"/>
      <c r="G528" s="850">
        <f t="shared" si="186"/>
        <v>0</v>
      </c>
      <c r="H528" s="402">
        <f t="shared" ref="H528:H566" si="202">SUM(I528:L528)</f>
        <v>0</v>
      </c>
      <c r="I528" s="319"/>
      <c r="J528" s="319"/>
      <c r="K528" s="319"/>
      <c r="L528" s="338"/>
      <c r="M528" s="750">
        <f t="shared" ref="M528:M566" si="203">IF(AND(SUM(N528:R528)=SUM(Y528:Z528),SUM(S528:X528)=SUM(Y528:Z528)),SUM(N528:R528),"ПЕРЕВІРТЕ ПРАВИЛЬНІСТЬ ДАНИХ")</f>
        <v>0</v>
      </c>
      <c r="N528" s="1030"/>
      <c r="O528" s="1030"/>
      <c r="P528" s="1030"/>
      <c r="Q528" s="1030"/>
      <c r="R528" s="1031"/>
      <c r="S528" s="1032"/>
      <c r="T528" s="1033"/>
      <c r="U528" s="1033"/>
      <c r="V528" s="1030"/>
      <c r="W528" s="1030"/>
      <c r="X528" s="1034"/>
      <c r="Y528" s="1025"/>
      <c r="Z528" s="1026"/>
      <c r="AA528" s="1027"/>
      <c r="AB528" s="1028"/>
      <c r="AC528" s="1028"/>
      <c r="AD528" s="1028"/>
      <c r="AE528" s="1028"/>
      <c r="AF528" s="1029"/>
      <c r="AG528" s="1019"/>
      <c r="AH528" s="838"/>
      <c r="AI528" s="325"/>
      <c r="AJ528" s="390">
        <f>SUM(AN528:AP528)</f>
        <v>0</v>
      </c>
      <c r="AK528" s="327" t="s">
        <v>98</v>
      </c>
      <c r="AL528" s="328" t="s">
        <v>98</v>
      </c>
      <c r="AM528" s="329" t="s">
        <v>98</v>
      </c>
      <c r="AN528" s="330"/>
      <c r="AO528" s="328"/>
      <c r="AP528" s="329"/>
      <c r="AQ528" s="330" t="s">
        <v>97</v>
      </c>
      <c r="AR528" s="328" t="s">
        <v>97</v>
      </c>
      <c r="AS528" s="328" t="s">
        <v>97</v>
      </c>
      <c r="AT528" s="328" t="s">
        <v>97</v>
      </c>
      <c r="AU528" s="331" t="s">
        <v>97</v>
      </c>
      <c r="AV528" s="391">
        <f t="shared" ref="AV528:AV541" si="204">SUM(AW528:BE528)</f>
        <v>0</v>
      </c>
      <c r="AW528" s="404"/>
      <c r="AX528" s="404"/>
      <c r="AY528" s="404"/>
      <c r="AZ528" s="404"/>
      <c r="BA528" s="404"/>
      <c r="BB528" s="404"/>
      <c r="BC528" s="404"/>
      <c r="BD528" s="404"/>
      <c r="BE528" s="405"/>
      <c r="BF528" s="117"/>
    </row>
    <row r="529" spans="1:58" ht="31.5" x14ac:dyDescent="0.25">
      <c r="A529" s="1343"/>
      <c r="B529" s="1567"/>
      <c r="C529" s="1609"/>
      <c r="D529" s="710" t="s">
        <v>486</v>
      </c>
      <c r="E529" s="1301"/>
      <c r="F529" s="1304"/>
      <c r="G529" s="850">
        <f t="shared" si="186"/>
        <v>0</v>
      </c>
      <c r="H529" s="402">
        <f t="shared" si="202"/>
        <v>0</v>
      </c>
      <c r="I529" s="319"/>
      <c r="J529" s="319"/>
      <c r="K529" s="319"/>
      <c r="L529" s="338"/>
      <c r="M529" s="750">
        <f t="shared" si="203"/>
        <v>0</v>
      </c>
      <c r="N529" s="1030"/>
      <c r="O529" s="1030"/>
      <c r="P529" s="1035"/>
      <c r="Q529" s="392"/>
      <c r="R529" s="1031"/>
      <c r="S529" s="1032"/>
      <c r="T529" s="1030"/>
      <c r="U529" s="1030"/>
      <c r="V529" s="1030"/>
      <c r="W529" s="1030"/>
      <c r="X529" s="1034"/>
      <c r="Y529" s="1025"/>
      <c r="Z529" s="1026"/>
      <c r="AA529" s="1027"/>
      <c r="AB529" s="1028"/>
      <c r="AC529" s="1028"/>
      <c r="AD529" s="1028"/>
      <c r="AE529" s="1028"/>
      <c r="AF529" s="1029"/>
      <c r="AG529" s="1019"/>
      <c r="AH529" s="838"/>
      <c r="AI529" s="325"/>
      <c r="AJ529" s="390">
        <f>SUM(AK529:AM529)</f>
        <v>0</v>
      </c>
      <c r="AK529" s="327"/>
      <c r="AL529" s="328"/>
      <c r="AM529" s="329"/>
      <c r="AN529" s="330" t="s">
        <v>97</v>
      </c>
      <c r="AO529" s="328" t="s">
        <v>97</v>
      </c>
      <c r="AP529" s="329" t="s">
        <v>97</v>
      </c>
      <c r="AQ529" s="330" t="s">
        <v>97</v>
      </c>
      <c r="AR529" s="328" t="s">
        <v>97</v>
      </c>
      <c r="AS529" s="328" t="s">
        <v>97</v>
      </c>
      <c r="AT529" s="328" t="s">
        <v>97</v>
      </c>
      <c r="AU529" s="331" t="s">
        <v>97</v>
      </c>
      <c r="AV529" s="391">
        <f t="shared" si="204"/>
        <v>0</v>
      </c>
      <c r="AW529" s="404"/>
      <c r="AX529" s="404"/>
      <c r="AY529" s="404"/>
      <c r="AZ529" s="404"/>
      <c r="BA529" s="404"/>
      <c r="BB529" s="404"/>
      <c r="BC529" s="404"/>
      <c r="BD529" s="404"/>
      <c r="BE529" s="405"/>
      <c r="BF529" s="117"/>
    </row>
    <row r="530" spans="1:58" ht="31.5" x14ac:dyDescent="0.25">
      <c r="A530" s="1343"/>
      <c r="B530" s="1567"/>
      <c r="C530" s="1609"/>
      <c r="D530" s="710" t="s">
        <v>15</v>
      </c>
      <c r="E530" s="1301"/>
      <c r="F530" s="1304"/>
      <c r="G530" s="850">
        <f t="shared" si="186"/>
        <v>400</v>
      </c>
      <c r="H530" s="402">
        <f t="shared" si="202"/>
        <v>8</v>
      </c>
      <c r="I530" s="319">
        <v>1</v>
      </c>
      <c r="J530" s="319">
        <v>4</v>
      </c>
      <c r="K530" s="319">
        <v>3</v>
      </c>
      <c r="L530" s="338"/>
      <c r="M530" s="750">
        <f t="shared" si="203"/>
        <v>386</v>
      </c>
      <c r="N530" s="1030">
        <v>386</v>
      </c>
      <c r="O530" s="1030"/>
      <c r="P530" s="1030"/>
      <c r="Q530" s="1030"/>
      <c r="R530" s="1031"/>
      <c r="S530" s="1032">
        <v>15</v>
      </c>
      <c r="T530" s="1030"/>
      <c r="U530" s="1030"/>
      <c r="V530" s="1030">
        <v>345</v>
      </c>
      <c r="W530" s="1030">
        <v>26</v>
      </c>
      <c r="X530" s="1034"/>
      <c r="Y530" s="1025">
        <v>317</v>
      </c>
      <c r="Z530" s="1026">
        <v>69</v>
      </c>
      <c r="AA530" s="1027"/>
      <c r="AB530" s="1028">
        <v>173</v>
      </c>
      <c r="AC530" s="1028">
        <v>173</v>
      </c>
      <c r="AD530" s="1028">
        <v>22</v>
      </c>
      <c r="AE530" s="1028">
        <v>241</v>
      </c>
      <c r="AF530" s="1029">
        <v>5</v>
      </c>
      <c r="AG530" s="1019">
        <v>44.33</v>
      </c>
      <c r="AH530" s="838">
        <v>23.45</v>
      </c>
      <c r="AI530" s="325">
        <v>97.47</v>
      </c>
      <c r="AJ530" s="390">
        <f>SUM(AQ530:AU530)</f>
        <v>386</v>
      </c>
      <c r="AK530" s="327" t="s">
        <v>98</v>
      </c>
      <c r="AL530" s="328" t="s">
        <v>98</v>
      </c>
      <c r="AM530" s="329" t="s">
        <v>98</v>
      </c>
      <c r="AN530" s="330" t="s">
        <v>97</v>
      </c>
      <c r="AO530" s="328" t="s">
        <v>97</v>
      </c>
      <c r="AP530" s="329" t="s">
        <v>97</v>
      </c>
      <c r="AQ530" s="330">
        <v>17</v>
      </c>
      <c r="AR530" s="328">
        <v>43</v>
      </c>
      <c r="AS530" s="328">
        <v>273</v>
      </c>
      <c r="AT530" s="328">
        <v>49</v>
      </c>
      <c r="AU530" s="331">
        <v>4</v>
      </c>
      <c r="AV530" s="391">
        <f t="shared" si="204"/>
        <v>14</v>
      </c>
      <c r="AW530" s="404"/>
      <c r="AX530" s="404"/>
      <c r="AY530" s="404"/>
      <c r="AZ530" s="404">
        <v>1</v>
      </c>
      <c r="BA530" s="404">
        <v>7</v>
      </c>
      <c r="BB530" s="404"/>
      <c r="BC530" s="404">
        <v>1</v>
      </c>
      <c r="BD530" s="404">
        <v>5</v>
      </c>
      <c r="BE530" s="405"/>
      <c r="BF530" s="117"/>
    </row>
    <row r="531" spans="1:58" ht="32.25" thickBot="1" x14ac:dyDescent="0.3">
      <c r="A531" s="1343"/>
      <c r="B531" s="1577"/>
      <c r="C531" s="1610"/>
      <c r="D531" s="1657" t="s">
        <v>491</v>
      </c>
      <c r="E531" s="1302"/>
      <c r="F531" s="1305"/>
      <c r="G531" s="851">
        <f t="shared" si="186"/>
        <v>0</v>
      </c>
      <c r="H531" s="160">
        <f t="shared" si="202"/>
        <v>0</v>
      </c>
      <c r="I531" s="92"/>
      <c r="J531" s="92"/>
      <c r="K531" s="92"/>
      <c r="L531" s="101"/>
      <c r="M531" s="857">
        <f t="shared" si="203"/>
        <v>0</v>
      </c>
      <c r="N531" s="1036"/>
      <c r="O531" s="1036"/>
      <c r="P531" s="1036"/>
      <c r="Q531" s="1036"/>
      <c r="R531" s="1037"/>
      <c r="S531" s="1038"/>
      <c r="T531" s="1039"/>
      <c r="U531" s="1039"/>
      <c r="V531" s="1039"/>
      <c r="W531" s="1039"/>
      <c r="X531" s="1040"/>
      <c r="Y531" s="1041"/>
      <c r="Z531" s="1034"/>
      <c r="AA531" s="1019"/>
      <c r="AB531" s="837"/>
      <c r="AC531" s="837"/>
      <c r="AD531" s="837"/>
      <c r="AE531" s="837"/>
      <c r="AF531" s="838"/>
      <c r="AG531" s="1042"/>
      <c r="AH531" s="1043"/>
      <c r="AI531" s="100"/>
      <c r="AJ531" s="170">
        <f>SUM(AQ531:AU531)</f>
        <v>0</v>
      </c>
      <c r="AK531" s="345" t="s">
        <v>97</v>
      </c>
      <c r="AL531" s="97" t="s">
        <v>97</v>
      </c>
      <c r="AM531" s="98" t="s">
        <v>97</v>
      </c>
      <c r="AN531" s="99" t="s">
        <v>97</v>
      </c>
      <c r="AO531" s="97" t="s">
        <v>98</v>
      </c>
      <c r="AP531" s="98" t="s">
        <v>98</v>
      </c>
      <c r="AQ531" s="100"/>
      <c r="AR531" s="92"/>
      <c r="AS531" s="92"/>
      <c r="AT531" s="92"/>
      <c r="AU531" s="101"/>
      <c r="AV531" s="165">
        <f t="shared" si="204"/>
        <v>0</v>
      </c>
      <c r="AW531" s="128"/>
      <c r="AX531" s="128"/>
      <c r="AY531" s="128"/>
      <c r="AZ531" s="128"/>
      <c r="BA531" s="128"/>
      <c r="BB531" s="128"/>
      <c r="BC531" s="128"/>
      <c r="BD531" s="128"/>
      <c r="BE531" s="129"/>
      <c r="BF531" s="117"/>
    </row>
    <row r="532" spans="1:58" ht="32.25" thickBot="1" x14ac:dyDescent="0.3">
      <c r="A532" s="1343"/>
      <c r="B532" s="1565" t="s">
        <v>733</v>
      </c>
      <c r="C532" s="1608" t="s">
        <v>547</v>
      </c>
      <c r="D532" s="709" t="s">
        <v>485</v>
      </c>
      <c r="E532" s="1300">
        <v>182</v>
      </c>
      <c r="F532" s="1303">
        <f t="shared" ref="F532" si="205">E532-SUM(M532:M536)</f>
        <v>-26</v>
      </c>
      <c r="G532" s="852">
        <f t="shared" si="186"/>
        <v>0</v>
      </c>
      <c r="H532" s="147">
        <f t="shared" si="202"/>
        <v>0</v>
      </c>
      <c r="I532" s="72"/>
      <c r="J532" s="72"/>
      <c r="K532" s="72"/>
      <c r="L532" s="75"/>
      <c r="M532" s="199">
        <f t="shared" si="203"/>
        <v>0</v>
      </c>
      <c r="N532" s="1020"/>
      <c r="O532" s="1020"/>
      <c r="P532" s="1020"/>
      <c r="Q532" s="1020"/>
      <c r="R532" s="1024"/>
      <c r="S532" s="1025"/>
      <c r="T532" s="1025"/>
      <c r="U532" s="1025"/>
      <c r="V532" s="1044"/>
      <c r="W532" s="1044"/>
      <c r="X532" s="1026"/>
      <c r="Y532" s="1022"/>
      <c r="Z532" s="1024"/>
      <c r="AA532" s="1045"/>
      <c r="AB532" s="835"/>
      <c r="AC532" s="835"/>
      <c r="AD532" s="835"/>
      <c r="AE532" s="835"/>
      <c r="AF532" s="836"/>
      <c r="AG532" s="1045"/>
      <c r="AH532" s="1046"/>
      <c r="AI532" s="143"/>
      <c r="AJ532" s="151">
        <f>SUM(AN532:AP532)</f>
        <v>0</v>
      </c>
      <c r="AK532" s="76" t="s">
        <v>97</v>
      </c>
      <c r="AL532" s="77" t="s">
        <v>97</v>
      </c>
      <c r="AM532" s="78" t="s">
        <v>97</v>
      </c>
      <c r="AN532" s="74"/>
      <c r="AO532" s="72"/>
      <c r="AP532" s="73"/>
      <c r="AQ532" s="79" t="s">
        <v>97</v>
      </c>
      <c r="AR532" s="77" t="s">
        <v>97</v>
      </c>
      <c r="AS532" s="77" t="s">
        <v>97</v>
      </c>
      <c r="AT532" s="77" t="s">
        <v>97</v>
      </c>
      <c r="AU532" s="78" t="s">
        <v>97</v>
      </c>
      <c r="AV532" s="166">
        <f t="shared" si="204"/>
        <v>0</v>
      </c>
      <c r="AW532" s="167"/>
      <c r="AX532" s="167"/>
      <c r="AY532" s="167"/>
      <c r="AZ532" s="167"/>
      <c r="BA532" s="167"/>
      <c r="BB532" s="167"/>
      <c r="BC532" s="167"/>
      <c r="BD532" s="167"/>
      <c r="BE532" s="130"/>
      <c r="BF532" s="117"/>
    </row>
    <row r="533" spans="1:58" ht="48" thickBot="1" x14ac:dyDescent="0.3">
      <c r="A533" s="1343"/>
      <c r="B533" s="1567"/>
      <c r="C533" s="1609"/>
      <c r="D533" s="710" t="s">
        <v>490</v>
      </c>
      <c r="E533" s="1301"/>
      <c r="F533" s="1304"/>
      <c r="G533" s="850">
        <f t="shared" si="186"/>
        <v>0</v>
      </c>
      <c r="H533" s="402">
        <f t="shared" si="202"/>
        <v>0</v>
      </c>
      <c r="I533" s="319"/>
      <c r="J533" s="319"/>
      <c r="K533" s="319"/>
      <c r="L533" s="338"/>
      <c r="M533" s="750">
        <f t="shared" si="203"/>
        <v>0</v>
      </c>
      <c r="N533" s="1030"/>
      <c r="O533" s="1030"/>
      <c r="P533" s="1030"/>
      <c r="Q533" s="1030"/>
      <c r="R533" s="1034"/>
      <c r="S533" s="1025"/>
      <c r="T533" s="1025"/>
      <c r="U533" s="1025"/>
      <c r="V533" s="1044"/>
      <c r="W533" s="1044"/>
      <c r="X533" s="1026"/>
      <c r="Y533" s="1047"/>
      <c r="Z533" s="1026"/>
      <c r="AA533" s="1027"/>
      <c r="AB533" s="1028"/>
      <c r="AC533" s="1028"/>
      <c r="AD533" s="1028"/>
      <c r="AE533" s="1028"/>
      <c r="AF533" s="1029"/>
      <c r="AG533" s="1019"/>
      <c r="AH533" s="1048"/>
      <c r="AI533" s="337"/>
      <c r="AJ533" s="390">
        <f>SUM(AN533:AP533)</f>
        <v>0</v>
      </c>
      <c r="AK533" s="327" t="s">
        <v>98</v>
      </c>
      <c r="AL533" s="328" t="s">
        <v>98</v>
      </c>
      <c r="AM533" s="329" t="s">
        <v>98</v>
      </c>
      <c r="AN533" s="330"/>
      <c r="AO533" s="328"/>
      <c r="AP533" s="329"/>
      <c r="AQ533" s="330" t="s">
        <v>97</v>
      </c>
      <c r="AR533" s="328" t="s">
        <v>97</v>
      </c>
      <c r="AS533" s="328" t="s">
        <v>97</v>
      </c>
      <c r="AT533" s="328" t="s">
        <v>97</v>
      </c>
      <c r="AU533" s="329" t="s">
        <v>97</v>
      </c>
      <c r="AV533" s="168">
        <f t="shared" si="204"/>
        <v>0</v>
      </c>
      <c r="AW533" s="167"/>
      <c r="AX533" s="167"/>
      <c r="AY533" s="167"/>
      <c r="AZ533" s="167"/>
      <c r="BA533" s="167"/>
      <c r="BB533" s="167"/>
      <c r="BC533" s="167"/>
      <c r="BD533" s="167"/>
      <c r="BE533" s="130"/>
      <c r="BF533" s="117"/>
    </row>
    <row r="534" spans="1:58" ht="31.5" x14ac:dyDescent="0.25">
      <c r="A534" s="1343"/>
      <c r="B534" s="1567"/>
      <c r="C534" s="1609"/>
      <c r="D534" s="710" t="s">
        <v>486</v>
      </c>
      <c r="E534" s="1301"/>
      <c r="F534" s="1304"/>
      <c r="G534" s="850">
        <f t="shared" ref="G534:G587" si="206">SUM(M534,AV534)</f>
        <v>0</v>
      </c>
      <c r="H534" s="402">
        <f t="shared" si="202"/>
        <v>0</v>
      </c>
      <c r="I534" s="319"/>
      <c r="J534" s="319"/>
      <c r="K534" s="319"/>
      <c r="L534" s="338"/>
      <c r="M534" s="750">
        <f t="shared" si="203"/>
        <v>0</v>
      </c>
      <c r="N534" s="1030"/>
      <c r="O534" s="1030"/>
      <c r="P534" s="1030"/>
      <c r="Q534" s="1030"/>
      <c r="R534" s="1034"/>
      <c r="S534" s="1025"/>
      <c r="T534" s="1025"/>
      <c r="U534" s="1025"/>
      <c r="V534" s="1044"/>
      <c r="W534" s="1044"/>
      <c r="X534" s="1026"/>
      <c r="Y534" s="1047"/>
      <c r="Z534" s="1026"/>
      <c r="AA534" s="1027"/>
      <c r="AB534" s="1028"/>
      <c r="AC534" s="1028"/>
      <c r="AD534" s="1028"/>
      <c r="AE534" s="1028"/>
      <c r="AF534" s="1029"/>
      <c r="AG534" s="1019"/>
      <c r="AH534" s="1048"/>
      <c r="AI534" s="337"/>
      <c r="AJ534" s="390">
        <f>SUM(AK534:AM534)</f>
        <v>0</v>
      </c>
      <c r="AK534" s="327"/>
      <c r="AL534" s="328"/>
      <c r="AM534" s="329"/>
      <c r="AN534" s="330" t="s">
        <v>97</v>
      </c>
      <c r="AO534" s="328" t="s">
        <v>97</v>
      </c>
      <c r="AP534" s="329" t="s">
        <v>97</v>
      </c>
      <c r="AQ534" s="330" t="s">
        <v>97</v>
      </c>
      <c r="AR534" s="328" t="s">
        <v>97</v>
      </c>
      <c r="AS534" s="328" t="s">
        <v>97</v>
      </c>
      <c r="AT534" s="328" t="s">
        <v>97</v>
      </c>
      <c r="AU534" s="329" t="s">
        <v>97</v>
      </c>
      <c r="AV534" s="168">
        <f t="shared" si="204"/>
        <v>0</v>
      </c>
      <c r="AW534" s="167"/>
      <c r="AX534" s="167"/>
      <c r="AY534" s="167"/>
      <c r="AZ534" s="167"/>
      <c r="BA534" s="167"/>
      <c r="BB534" s="167"/>
      <c r="BC534" s="167"/>
      <c r="BD534" s="167"/>
      <c r="BE534" s="130"/>
      <c r="BF534" s="117"/>
    </row>
    <row r="535" spans="1:58" ht="32.25" thickBot="1" x14ac:dyDescent="0.3">
      <c r="A535" s="1343"/>
      <c r="B535" s="1567"/>
      <c r="C535" s="1609"/>
      <c r="D535" s="710" t="s">
        <v>15</v>
      </c>
      <c r="E535" s="1301"/>
      <c r="F535" s="1304"/>
      <c r="G535" s="850">
        <f t="shared" si="206"/>
        <v>210</v>
      </c>
      <c r="H535" s="402">
        <f t="shared" si="202"/>
        <v>4</v>
      </c>
      <c r="I535" s="319">
        <v>4</v>
      </c>
      <c r="J535" s="319"/>
      <c r="K535" s="319"/>
      <c r="L535" s="338"/>
      <c r="M535" s="750">
        <f t="shared" ref="M535" si="207">IF(AND(SUM(N535:R535)=SUM(Y535:Z535),SUM(S535:X535)=SUM(Y535:Z535)),SUM(N535:R535),"ПЕРЕВІРТЕ ПРАВИЛЬНІСТЬ ДАНИХ")</f>
        <v>208</v>
      </c>
      <c r="N535" s="1030">
        <v>208</v>
      </c>
      <c r="O535" s="1030"/>
      <c r="P535" s="1030"/>
      <c r="Q535" s="1030"/>
      <c r="R535" s="1031"/>
      <c r="S535" s="1032"/>
      <c r="T535" s="1030"/>
      <c r="U535" s="1030"/>
      <c r="V535" s="1030">
        <v>208</v>
      </c>
      <c r="W535" s="1030"/>
      <c r="X535" s="1034"/>
      <c r="Y535" s="1025">
        <v>178</v>
      </c>
      <c r="Z535" s="1026">
        <v>30</v>
      </c>
      <c r="AA535" s="1027"/>
      <c r="AB535" s="1028">
        <v>60</v>
      </c>
      <c r="AC535" s="1028">
        <v>60</v>
      </c>
      <c r="AD535" s="1028">
        <v>9</v>
      </c>
      <c r="AE535" s="1028">
        <v>104</v>
      </c>
      <c r="AF535" s="1029">
        <v>32</v>
      </c>
      <c r="AG535" s="1019">
        <v>36</v>
      </c>
      <c r="AH535" s="838">
        <v>25</v>
      </c>
      <c r="AI535" s="325">
        <v>105</v>
      </c>
      <c r="AJ535" s="390">
        <f>SUM(AQ535:AU535)</f>
        <v>208</v>
      </c>
      <c r="AK535" s="327" t="s">
        <v>98</v>
      </c>
      <c r="AL535" s="328" t="s">
        <v>98</v>
      </c>
      <c r="AM535" s="329" t="s">
        <v>98</v>
      </c>
      <c r="AN535" s="330" t="s">
        <v>97</v>
      </c>
      <c r="AO535" s="328" t="s">
        <v>97</v>
      </c>
      <c r="AP535" s="329" t="s">
        <v>97</v>
      </c>
      <c r="AQ535" s="330">
        <v>6</v>
      </c>
      <c r="AR535" s="328">
        <v>22</v>
      </c>
      <c r="AS535" s="328">
        <v>127</v>
      </c>
      <c r="AT535" s="328">
        <v>45</v>
      </c>
      <c r="AU535" s="331">
        <v>8</v>
      </c>
      <c r="AV535" s="391">
        <f t="shared" si="204"/>
        <v>2</v>
      </c>
      <c r="AW535" s="404"/>
      <c r="AX535" s="404"/>
      <c r="AY535" s="404"/>
      <c r="AZ535" s="404"/>
      <c r="BA535" s="404">
        <v>1</v>
      </c>
      <c r="BB535" s="404"/>
      <c r="BC535" s="404"/>
      <c r="BD535" s="404"/>
      <c r="BE535" s="405">
        <v>1</v>
      </c>
      <c r="BF535" s="117"/>
    </row>
    <row r="536" spans="1:58" ht="32.25" thickBot="1" x14ac:dyDescent="0.3">
      <c r="A536" s="1343"/>
      <c r="B536" s="1577"/>
      <c r="C536" s="1610"/>
      <c r="D536" s="1657" t="s">
        <v>491</v>
      </c>
      <c r="E536" s="1302"/>
      <c r="F536" s="1305"/>
      <c r="G536" s="851">
        <f t="shared" si="206"/>
        <v>0</v>
      </c>
      <c r="H536" s="160">
        <f t="shared" si="202"/>
        <v>0</v>
      </c>
      <c r="I536" s="92"/>
      <c r="J536" s="92"/>
      <c r="K536" s="92"/>
      <c r="L536" s="101"/>
      <c r="M536" s="210">
        <f t="shared" si="203"/>
        <v>0</v>
      </c>
      <c r="N536" s="1039"/>
      <c r="O536" s="1039"/>
      <c r="P536" s="1039"/>
      <c r="Q536" s="1039"/>
      <c r="R536" s="1040"/>
      <c r="S536" s="1041"/>
      <c r="T536" s="1041"/>
      <c r="U536" s="1041"/>
      <c r="V536" s="1030"/>
      <c r="W536" s="1030"/>
      <c r="X536" s="1034"/>
      <c r="Y536" s="1032"/>
      <c r="Z536" s="1034"/>
      <c r="AA536" s="1019"/>
      <c r="AB536" s="837"/>
      <c r="AC536" s="837"/>
      <c r="AD536" s="837"/>
      <c r="AE536" s="837"/>
      <c r="AF536" s="838"/>
      <c r="AG536" s="1049"/>
      <c r="AH536" s="1050"/>
      <c r="AI536" s="831"/>
      <c r="AJ536" s="393">
        <f>SUM(AQ536:AU536)</f>
        <v>0</v>
      </c>
      <c r="AK536" s="345" t="s">
        <v>97</v>
      </c>
      <c r="AL536" s="97" t="s">
        <v>97</v>
      </c>
      <c r="AM536" s="98" t="s">
        <v>97</v>
      </c>
      <c r="AN536" s="99" t="s">
        <v>97</v>
      </c>
      <c r="AO536" s="97" t="s">
        <v>98</v>
      </c>
      <c r="AP536" s="98" t="s">
        <v>98</v>
      </c>
      <c r="AQ536" s="100"/>
      <c r="AR536" s="92"/>
      <c r="AS536" s="92"/>
      <c r="AT536" s="92"/>
      <c r="AU536" s="93"/>
      <c r="AV536" s="168">
        <f t="shared" si="204"/>
        <v>0</v>
      </c>
      <c r="AW536" s="404"/>
      <c r="AX536" s="404"/>
      <c r="AY536" s="404"/>
      <c r="AZ536" s="404"/>
      <c r="BA536" s="404"/>
      <c r="BB536" s="404"/>
      <c r="BC536" s="404"/>
      <c r="BD536" s="404"/>
      <c r="BE536" s="405"/>
      <c r="BF536" s="117"/>
    </row>
    <row r="537" spans="1:58" ht="32.25" thickBot="1" x14ac:dyDescent="0.3">
      <c r="A537" s="1343"/>
      <c r="B537" s="1565" t="s">
        <v>311</v>
      </c>
      <c r="C537" s="1608">
        <v>41973328</v>
      </c>
      <c r="D537" s="709" t="s">
        <v>485</v>
      </c>
      <c r="E537" s="1300">
        <v>200</v>
      </c>
      <c r="F537" s="1303">
        <f t="shared" ref="F537" si="208">E537-SUM(M537:M541)</f>
        <v>85</v>
      </c>
      <c r="G537" s="852">
        <f t="shared" si="206"/>
        <v>0</v>
      </c>
      <c r="H537" s="147">
        <f t="shared" si="202"/>
        <v>0</v>
      </c>
      <c r="I537" s="72"/>
      <c r="J537" s="72"/>
      <c r="K537" s="72"/>
      <c r="L537" s="75"/>
      <c r="M537" s="199">
        <f t="shared" si="203"/>
        <v>0</v>
      </c>
      <c r="N537" s="1020"/>
      <c r="O537" s="1020"/>
      <c r="P537" s="1020"/>
      <c r="Q537" s="1020"/>
      <c r="R537" s="1024"/>
      <c r="S537" s="1051"/>
      <c r="T537" s="1051"/>
      <c r="U537" s="1051"/>
      <c r="V537" s="1020"/>
      <c r="W537" s="1020"/>
      <c r="X537" s="1024"/>
      <c r="Y537" s="1022"/>
      <c r="Z537" s="1024"/>
      <c r="AA537" s="1045"/>
      <c r="AB537" s="835"/>
      <c r="AC537" s="835"/>
      <c r="AD537" s="835"/>
      <c r="AE537" s="835"/>
      <c r="AF537" s="836"/>
      <c r="AG537" s="1045"/>
      <c r="AH537" s="1046"/>
      <c r="AI537" s="143"/>
      <c r="AJ537" s="151">
        <f>SUM(AN537:AP537)</f>
        <v>0</v>
      </c>
      <c r="AK537" s="76" t="s">
        <v>97</v>
      </c>
      <c r="AL537" s="77" t="s">
        <v>97</v>
      </c>
      <c r="AM537" s="78" t="s">
        <v>97</v>
      </c>
      <c r="AN537" s="74"/>
      <c r="AO537" s="72"/>
      <c r="AP537" s="73"/>
      <c r="AQ537" s="79" t="s">
        <v>97</v>
      </c>
      <c r="AR537" s="77" t="s">
        <v>97</v>
      </c>
      <c r="AS537" s="77" t="s">
        <v>97</v>
      </c>
      <c r="AT537" s="77" t="s">
        <v>97</v>
      </c>
      <c r="AU537" s="78" t="s">
        <v>97</v>
      </c>
      <c r="AV537" s="152">
        <f t="shared" si="204"/>
        <v>0</v>
      </c>
      <c r="AW537" s="120"/>
      <c r="AX537" s="120"/>
      <c r="AY537" s="120"/>
      <c r="AZ537" s="120"/>
      <c r="BA537" s="120"/>
      <c r="BB537" s="120"/>
      <c r="BC537" s="120"/>
      <c r="BD537" s="120"/>
      <c r="BE537" s="121"/>
      <c r="BF537" s="117"/>
    </row>
    <row r="538" spans="1:58" ht="48" thickBot="1" x14ac:dyDescent="0.3">
      <c r="A538" s="1343"/>
      <c r="B538" s="1567"/>
      <c r="C538" s="1609"/>
      <c r="D538" s="710" t="s">
        <v>490</v>
      </c>
      <c r="E538" s="1301"/>
      <c r="F538" s="1304"/>
      <c r="G538" s="850">
        <f t="shared" si="206"/>
        <v>0</v>
      </c>
      <c r="H538" s="402">
        <f t="shared" si="202"/>
        <v>0</v>
      </c>
      <c r="I538" s="319"/>
      <c r="J538" s="319"/>
      <c r="K538" s="319"/>
      <c r="L538" s="338"/>
      <c r="M538" s="750">
        <f t="shared" si="203"/>
        <v>0</v>
      </c>
      <c r="N538" s="1030"/>
      <c r="O538" s="1030"/>
      <c r="P538" s="1030"/>
      <c r="Q538" s="1030"/>
      <c r="R538" s="1034"/>
      <c r="S538" s="1025"/>
      <c r="T538" s="1025"/>
      <c r="U538" s="1025"/>
      <c r="V538" s="1044"/>
      <c r="W538" s="1044"/>
      <c r="X538" s="1026"/>
      <c r="Y538" s="1047"/>
      <c r="Z538" s="1026"/>
      <c r="AA538" s="1027"/>
      <c r="AB538" s="1028"/>
      <c r="AC538" s="1028"/>
      <c r="AD538" s="1028"/>
      <c r="AE538" s="1028"/>
      <c r="AF538" s="1029"/>
      <c r="AG538" s="1019"/>
      <c r="AH538" s="1048"/>
      <c r="AI538" s="337"/>
      <c r="AJ538" s="390">
        <f>SUM(AN538:AP538)</f>
        <v>0</v>
      </c>
      <c r="AK538" s="327" t="s">
        <v>98</v>
      </c>
      <c r="AL538" s="328" t="s">
        <v>98</v>
      </c>
      <c r="AM538" s="329" t="s">
        <v>98</v>
      </c>
      <c r="AN538" s="330"/>
      <c r="AO538" s="328"/>
      <c r="AP538" s="329"/>
      <c r="AQ538" s="330" t="s">
        <v>97</v>
      </c>
      <c r="AR538" s="328" t="s">
        <v>97</v>
      </c>
      <c r="AS538" s="328" t="s">
        <v>97</v>
      </c>
      <c r="AT538" s="328" t="s">
        <v>97</v>
      </c>
      <c r="AU538" s="329" t="s">
        <v>97</v>
      </c>
      <c r="AV538" s="152">
        <f t="shared" si="204"/>
        <v>0</v>
      </c>
      <c r="AW538" s="167"/>
      <c r="AX538" s="167"/>
      <c r="AY538" s="167"/>
      <c r="AZ538" s="167"/>
      <c r="BA538" s="167"/>
      <c r="BB538" s="167"/>
      <c r="BC538" s="167"/>
      <c r="BD538" s="167"/>
      <c r="BE538" s="130"/>
      <c r="BF538" s="117"/>
    </row>
    <row r="539" spans="1:58" ht="31.5" x14ac:dyDescent="0.25">
      <c r="A539" s="1343"/>
      <c r="B539" s="1567"/>
      <c r="C539" s="1609"/>
      <c r="D539" s="710" t="s">
        <v>486</v>
      </c>
      <c r="E539" s="1301"/>
      <c r="F539" s="1304"/>
      <c r="G539" s="850">
        <f t="shared" si="206"/>
        <v>0</v>
      </c>
      <c r="H539" s="402">
        <f t="shared" si="202"/>
        <v>0</v>
      </c>
      <c r="I539" s="319"/>
      <c r="J539" s="319"/>
      <c r="K539" s="319"/>
      <c r="L539" s="338"/>
      <c r="M539" s="750">
        <f t="shared" si="203"/>
        <v>0</v>
      </c>
      <c r="N539" s="1030"/>
      <c r="O539" s="1030"/>
      <c r="P539" s="1030"/>
      <c r="Q539" s="1030"/>
      <c r="R539" s="1034"/>
      <c r="S539" s="1025"/>
      <c r="T539" s="1025"/>
      <c r="U539" s="1025"/>
      <c r="V539" s="1044"/>
      <c r="W539" s="1044"/>
      <c r="X539" s="1026"/>
      <c r="Y539" s="1047"/>
      <c r="Z539" s="1026"/>
      <c r="AA539" s="1027"/>
      <c r="AB539" s="1028"/>
      <c r="AC539" s="1028"/>
      <c r="AD539" s="1028"/>
      <c r="AE539" s="1028"/>
      <c r="AF539" s="1029"/>
      <c r="AG539" s="1019"/>
      <c r="AH539" s="1048"/>
      <c r="AI539" s="337"/>
      <c r="AJ539" s="390">
        <f>SUM(AK539:AM539)</f>
        <v>0</v>
      </c>
      <c r="AK539" s="327"/>
      <c r="AL539" s="328"/>
      <c r="AM539" s="329"/>
      <c r="AN539" s="330" t="s">
        <v>97</v>
      </c>
      <c r="AO539" s="328" t="s">
        <v>97</v>
      </c>
      <c r="AP539" s="329" t="s">
        <v>97</v>
      </c>
      <c r="AQ539" s="330" t="s">
        <v>97</v>
      </c>
      <c r="AR539" s="328" t="s">
        <v>97</v>
      </c>
      <c r="AS539" s="328" t="s">
        <v>97</v>
      </c>
      <c r="AT539" s="328" t="s">
        <v>97</v>
      </c>
      <c r="AU539" s="329" t="s">
        <v>97</v>
      </c>
      <c r="AV539" s="152">
        <f t="shared" si="204"/>
        <v>0</v>
      </c>
      <c r="AW539" s="167"/>
      <c r="AX539" s="167"/>
      <c r="AY539" s="167"/>
      <c r="AZ539" s="167"/>
      <c r="BA539" s="167"/>
      <c r="BB539" s="167"/>
      <c r="BC539" s="167"/>
      <c r="BD539" s="167"/>
      <c r="BE539" s="130"/>
      <c r="BF539" s="117"/>
    </row>
    <row r="540" spans="1:58" ht="32.25" thickBot="1" x14ac:dyDescent="0.3">
      <c r="A540" s="1343"/>
      <c r="B540" s="1567"/>
      <c r="C540" s="1609"/>
      <c r="D540" s="710" t="s">
        <v>15</v>
      </c>
      <c r="E540" s="1301"/>
      <c r="F540" s="1304"/>
      <c r="G540" s="850">
        <f t="shared" si="206"/>
        <v>126</v>
      </c>
      <c r="H540" s="402">
        <f t="shared" si="202"/>
        <v>51</v>
      </c>
      <c r="I540" s="319">
        <v>7</v>
      </c>
      <c r="J540" s="319">
        <v>44</v>
      </c>
      <c r="K540" s="319"/>
      <c r="L540" s="338"/>
      <c r="M540" s="750">
        <v>115</v>
      </c>
      <c r="N540" s="1030"/>
      <c r="O540" s="1030"/>
      <c r="P540" s="1030"/>
      <c r="Q540" s="1030"/>
      <c r="R540" s="1031">
        <v>115</v>
      </c>
      <c r="S540" s="1032">
        <v>56</v>
      </c>
      <c r="T540" s="1030"/>
      <c r="U540" s="1030"/>
      <c r="V540" s="1030">
        <v>49</v>
      </c>
      <c r="W540" s="1030">
        <v>10</v>
      </c>
      <c r="X540" s="1034"/>
      <c r="Y540" s="1025">
        <v>98</v>
      </c>
      <c r="Z540" s="1026">
        <v>17</v>
      </c>
      <c r="AA540" s="1027"/>
      <c r="AB540" s="1028">
        <v>49</v>
      </c>
      <c r="AC540" s="1028">
        <v>48</v>
      </c>
      <c r="AD540" s="1028"/>
      <c r="AE540" s="1028"/>
      <c r="AF540" s="1029">
        <v>4</v>
      </c>
      <c r="AG540" s="1019">
        <v>41.99</v>
      </c>
      <c r="AH540" s="838">
        <v>22.36</v>
      </c>
      <c r="AI540" s="325">
        <v>102.88</v>
      </c>
      <c r="AJ540" s="390">
        <f>SUM(AQ540:AU540)</f>
        <v>116</v>
      </c>
      <c r="AK540" s="327" t="s">
        <v>97</v>
      </c>
      <c r="AL540" s="328" t="s">
        <v>97</v>
      </c>
      <c r="AM540" s="329" t="s">
        <v>97</v>
      </c>
      <c r="AN540" s="330" t="s">
        <v>97</v>
      </c>
      <c r="AO540" s="328" t="s">
        <v>98</v>
      </c>
      <c r="AP540" s="327" t="s">
        <v>98</v>
      </c>
      <c r="AQ540" s="330">
        <v>19</v>
      </c>
      <c r="AR540" s="328">
        <v>18</v>
      </c>
      <c r="AS540" s="328">
        <v>46</v>
      </c>
      <c r="AT540" s="328">
        <v>27</v>
      </c>
      <c r="AU540" s="331">
        <v>6</v>
      </c>
      <c r="AV540" s="391">
        <v>11</v>
      </c>
      <c r="AW540" s="404"/>
      <c r="AX540" s="404"/>
      <c r="AY540" s="404"/>
      <c r="AZ540" s="404"/>
      <c r="BA540" s="404">
        <v>10</v>
      </c>
      <c r="BB540" s="404"/>
      <c r="BC540" s="404"/>
      <c r="BD540" s="404">
        <v>1</v>
      </c>
      <c r="BE540" s="405"/>
      <c r="BF540" s="117"/>
    </row>
    <row r="541" spans="1:58" ht="32.25" thickBot="1" x14ac:dyDescent="0.3">
      <c r="A541" s="1343"/>
      <c r="B541" s="1577"/>
      <c r="C541" s="1610"/>
      <c r="D541" s="711" t="s">
        <v>491</v>
      </c>
      <c r="E541" s="1302"/>
      <c r="F541" s="1305"/>
      <c r="G541" s="851">
        <f t="shared" si="206"/>
        <v>0</v>
      </c>
      <c r="H541" s="160">
        <f t="shared" si="202"/>
        <v>0</v>
      </c>
      <c r="I541" s="92"/>
      <c r="J541" s="92"/>
      <c r="K541" s="92"/>
      <c r="L541" s="101"/>
      <c r="M541" s="210">
        <f t="shared" si="203"/>
        <v>0</v>
      </c>
      <c r="N541" s="1039"/>
      <c r="O541" s="1039"/>
      <c r="P541" s="1039"/>
      <c r="Q541" s="1039"/>
      <c r="R541" s="1040"/>
      <c r="S541" s="1052"/>
      <c r="T541" s="1052"/>
      <c r="U541" s="1052"/>
      <c r="V541" s="1039"/>
      <c r="W541" s="1039"/>
      <c r="X541" s="1040"/>
      <c r="Y541" s="1038"/>
      <c r="Z541" s="1040"/>
      <c r="AA541" s="1049"/>
      <c r="AB541" s="839"/>
      <c r="AC541" s="839"/>
      <c r="AD541" s="839"/>
      <c r="AE541" s="839"/>
      <c r="AF541" s="840"/>
      <c r="AG541" s="1049"/>
      <c r="AH541" s="1050"/>
      <c r="AI541" s="832"/>
      <c r="AJ541" s="170">
        <f>SUM(AQ541:AU541)</f>
        <v>0</v>
      </c>
      <c r="AK541" s="345" t="s">
        <v>97</v>
      </c>
      <c r="AL541" s="97" t="s">
        <v>97</v>
      </c>
      <c r="AM541" s="98" t="s">
        <v>97</v>
      </c>
      <c r="AN541" s="99" t="s">
        <v>97</v>
      </c>
      <c r="AO541" s="97" t="s">
        <v>98</v>
      </c>
      <c r="AP541" s="98" t="s">
        <v>98</v>
      </c>
      <c r="AQ541" s="100"/>
      <c r="AR541" s="92"/>
      <c r="AS541" s="92"/>
      <c r="AT541" s="92"/>
      <c r="AU541" s="93"/>
      <c r="AV541" s="171">
        <f t="shared" si="204"/>
        <v>0</v>
      </c>
      <c r="AW541" s="128"/>
      <c r="AX541" s="128"/>
      <c r="AY541" s="128"/>
      <c r="AZ541" s="128"/>
      <c r="BA541" s="128"/>
      <c r="BB541" s="128"/>
      <c r="BC541" s="128"/>
      <c r="BD541" s="128"/>
      <c r="BE541" s="129"/>
      <c r="BF541" s="117"/>
    </row>
    <row r="542" spans="1:58" ht="32.25" thickBot="1" x14ac:dyDescent="0.3">
      <c r="A542" s="1343"/>
      <c r="B542" s="1565" t="s">
        <v>734</v>
      </c>
      <c r="C542" s="1608" t="s">
        <v>548</v>
      </c>
      <c r="D542" s="709" t="s">
        <v>485</v>
      </c>
      <c r="E542" s="1300">
        <v>80</v>
      </c>
      <c r="F542" s="1303">
        <f t="shared" ref="F542" si="209">E542-SUM(M542:M546)</f>
        <v>4</v>
      </c>
      <c r="G542" s="852">
        <f t="shared" si="206"/>
        <v>0</v>
      </c>
      <c r="H542" s="147">
        <f t="shared" si="202"/>
        <v>0</v>
      </c>
      <c r="I542" s="72"/>
      <c r="J542" s="72"/>
      <c r="K542" s="72"/>
      <c r="L542" s="75"/>
      <c r="M542" s="199">
        <f t="shared" si="203"/>
        <v>0</v>
      </c>
      <c r="N542" s="1020"/>
      <c r="O542" s="1020"/>
      <c r="P542" s="1020"/>
      <c r="Q542" s="1020"/>
      <c r="R542" s="1024"/>
      <c r="S542" s="1051"/>
      <c r="T542" s="1051"/>
      <c r="U542" s="1051"/>
      <c r="V542" s="1020"/>
      <c r="W542" s="1020"/>
      <c r="X542" s="1024"/>
      <c r="Y542" s="1022"/>
      <c r="Z542" s="1024"/>
      <c r="AA542" s="1045"/>
      <c r="AB542" s="835"/>
      <c r="AC542" s="835"/>
      <c r="AD542" s="835"/>
      <c r="AE542" s="835"/>
      <c r="AF542" s="836"/>
      <c r="AG542" s="1045"/>
      <c r="AH542" s="1046"/>
      <c r="AI542" s="143"/>
      <c r="AJ542" s="151">
        <f>SUM(AN542:AP542)</f>
        <v>0</v>
      </c>
      <c r="AK542" s="76" t="s">
        <v>97</v>
      </c>
      <c r="AL542" s="77" t="s">
        <v>97</v>
      </c>
      <c r="AM542" s="78" t="s">
        <v>97</v>
      </c>
      <c r="AN542" s="74"/>
      <c r="AO542" s="72"/>
      <c r="AP542" s="73"/>
      <c r="AQ542" s="79" t="s">
        <v>97</v>
      </c>
      <c r="AR542" s="77" t="s">
        <v>97</v>
      </c>
      <c r="AS542" s="77" t="s">
        <v>97</v>
      </c>
      <c r="AT542" s="77" t="s">
        <v>97</v>
      </c>
      <c r="AU542" s="78" t="s">
        <v>97</v>
      </c>
      <c r="AV542" s="152">
        <f t="shared" ref="AV542:AV566" si="210">SUM(AW542:BE542)</f>
        <v>0</v>
      </c>
      <c r="AW542" s="120"/>
      <c r="AX542" s="120"/>
      <c r="AY542" s="120"/>
      <c r="AZ542" s="120"/>
      <c r="BA542" s="120"/>
      <c r="BB542" s="120"/>
      <c r="BC542" s="120"/>
      <c r="BD542" s="120"/>
      <c r="BE542" s="121"/>
      <c r="BF542" s="117"/>
    </row>
    <row r="543" spans="1:58" ht="48" thickBot="1" x14ac:dyDescent="0.3">
      <c r="A543" s="1343"/>
      <c r="B543" s="1567"/>
      <c r="C543" s="1609"/>
      <c r="D543" s="710" t="s">
        <v>490</v>
      </c>
      <c r="E543" s="1301"/>
      <c r="F543" s="1304"/>
      <c r="G543" s="850">
        <f t="shared" si="206"/>
        <v>0</v>
      </c>
      <c r="H543" s="402">
        <f t="shared" si="202"/>
        <v>0</v>
      </c>
      <c r="I543" s="319"/>
      <c r="J543" s="319"/>
      <c r="K543" s="319"/>
      <c r="L543" s="338"/>
      <c r="M543" s="750">
        <f t="shared" si="203"/>
        <v>0</v>
      </c>
      <c r="N543" s="1030"/>
      <c r="O543" s="1030"/>
      <c r="P543" s="1030"/>
      <c r="Q543" s="1030"/>
      <c r="R543" s="1034"/>
      <c r="S543" s="1025"/>
      <c r="T543" s="1025"/>
      <c r="U543" s="1025"/>
      <c r="V543" s="1044"/>
      <c r="W543" s="1044"/>
      <c r="X543" s="1026"/>
      <c r="Y543" s="1047"/>
      <c r="Z543" s="1026"/>
      <c r="AA543" s="1027"/>
      <c r="AB543" s="1028"/>
      <c r="AC543" s="1028"/>
      <c r="AD543" s="1028"/>
      <c r="AE543" s="1028"/>
      <c r="AF543" s="1029"/>
      <c r="AG543" s="1019"/>
      <c r="AH543" s="1048"/>
      <c r="AI543" s="337"/>
      <c r="AJ543" s="390">
        <f>SUM(AN543:AP543)</f>
        <v>0</v>
      </c>
      <c r="AK543" s="327" t="s">
        <v>98</v>
      </c>
      <c r="AL543" s="328" t="s">
        <v>98</v>
      </c>
      <c r="AM543" s="329" t="s">
        <v>98</v>
      </c>
      <c r="AN543" s="330"/>
      <c r="AO543" s="328"/>
      <c r="AP543" s="329"/>
      <c r="AQ543" s="330" t="s">
        <v>97</v>
      </c>
      <c r="AR543" s="328" t="s">
        <v>97</v>
      </c>
      <c r="AS543" s="328" t="s">
        <v>97</v>
      </c>
      <c r="AT543" s="328" t="s">
        <v>97</v>
      </c>
      <c r="AU543" s="329" t="s">
        <v>97</v>
      </c>
      <c r="AV543" s="152">
        <f t="shared" si="210"/>
        <v>0</v>
      </c>
      <c r="AW543" s="167"/>
      <c r="AX543" s="167"/>
      <c r="AY543" s="167"/>
      <c r="AZ543" s="167"/>
      <c r="BA543" s="167"/>
      <c r="BB543" s="167"/>
      <c r="BC543" s="167"/>
      <c r="BD543" s="167"/>
      <c r="BE543" s="130"/>
      <c r="BF543" s="117"/>
    </row>
    <row r="544" spans="1:58" ht="31.5" x14ac:dyDescent="0.25">
      <c r="A544" s="1343"/>
      <c r="B544" s="1567"/>
      <c r="C544" s="1609"/>
      <c r="D544" s="710" t="s">
        <v>486</v>
      </c>
      <c r="E544" s="1301"/>
      <c r="F544" s="1304"/>
      <c r="G544" s="850">
        <f t="shared" si="206"/>
        <v>0</v>
      </c>
      <c r="H544" s="402">
        <f t="shared" si="202"/>
        <v>0</v>
      </c>
      <c r="I544" s="319"/>
      <c r="J544" s="319"/>
      <c r="K544" s="319"/>
      <c r="L544" s="338"/>
      <c r="M544" s="750">
        <f t="shared" si="203"/>
        <v>0</v>
      </c>
      <c r="N544" s="1030"/>
      <c r="O544" s="1030"/>
      <c r="P544" s="1030"/>
      <c r="Q544" s="1030"/>
      <c r="R544" s="1034"/>
      <c r="S544" s="1025"/>
      <c r="T544" s="1025"/>
      <c r="U544" s="1025"/>
      <c r="V544" s="1044"/>
      <c r="W544" s="1044"/>
      <c r="X544" s="1026"/>
      <c r="Y544" s="1047"/>
      <c r="Z544" s="1026"/>
      <c r="AA544" s="1027"/>
      <c r="AB544" s="1028"/>
      <c r="AC544" s="1028"/>
      <c r="AD544" s="1028"/>
      <c r="AE544" s="1028"/>
      <c r="AF544" s="1029"/>
      <c r="AG544" s="1019"/>
      <c r="AH544" s="1048"/>
      <c r="AI544" s="337"/>
      <c r="AJ544" s="390">
        <f>SUM(AK544:AM544)</f>
        <v>0</v>
      </c>
      <c r="AK544" s="327"/>
      <c r="AL544" s="328"/>
      <c r="AM544" s="329"/>
      <c r="AN544" s="330" t="s">
        <v>97</v>
      </c>
      <c r="AO544" s="328" t="s">
        <v>97</v>
      </c>
      <c r="AP544" s="329" t="s">
        <v>97</v>
      </c>
      <c r="AQ544" s="330" t="s">
        <v>97</v>
      </c>
      <c r="AR544" s="328" t="s">
        <v>97</v>
      </c>
      <c r="AS544" s="328" t="s">
        <v>97</v>
      </c>
      <c r="AT544" s="328" t="s">
        <v>97</v>
      </c>
      <c r="AU544" s="329" t="s">
        <v>97</v>
      </c>
      <c r="AV544" s="152">
        <f t="shared" si="210"/>
        <v>0</v>
      </c>
      <c r="AW544" s="167"/>
      <c r="AX544" s="167"/>
      <c r="AY544" s="167"/>
      <c r="AZ544" s="167"/>
      <c r="BA544" s="167"/>
      <c r="BB544" s="167"/>
      <c r="BC544" s="167"/>
      <c r="BD544" s="167"/>
      <c r="BE544" s="130"/>
      <c r="BF544" s="117"/>
    </row>
    <row r="545" spans="1:58" ht="32.25" thickBot="1" x14ac:dyDescent="0.3">
      <c r="A545" s="1343"/>
      <c r="B545" s="1567"/>
      <c r="C545" s="1609"/>
      <c r="D545" s="710" t="s">
        <v>15</v>
      </c>
      <c r="E545" s="1301"/>
      <c r="F545" s="1304"/>
      <c r="G545" s="850">
        <f t="shared" si="206"/>
        <v>79</v>
      </c>
      <c r="H545" s="402">
        <f t="shared" si="202"/>
        <v>0</v>
      </c>
      <c r="I545" s="319">
        <v>0</v>
      </c>
      <c r="J545" s="319">
        <v>0</v>
      </c>
      <c r="K545" s="319">
        <v>0</v>
      </c>
      <c r="L545" s="338">
        <v>0</v>
      </c>
      <c r="M545" s="750">
        <f t="shared" si="203"/>
        <v>76</v>
      </c>
      <c r="N545" s="1030">
        <v>0</v>
      </c>
      <c r="O545" s="1030">
        <v>0</v>
      </c>
      <c r="P545" s="1030">
        <v>0</v>
      </c>
      <c r="Q545" s="1030">
        <v>0</v>
      </c>
      <c r="R545" s="1031">
        <v>76</v>
      </c>
      <c r="S545" s="1032">
        <v>13</v>
      </c>
      <c r="T545" s="1030">
        <v>0</v>
      </c>
      <c r="U545" s="1030">
        <v>0</v>
      </c>
      <c r="V545" s="1030">
        <v>62</v>
      </c>
      <c r="W545" s="1030">
        <v>1</v>
      </c>
      <c r="X545" s="1034">
        <v>0</v>
      </c>
      <c r="Y545" s="1025">
        <v>66</v>
      </c>
      <c r="Z545" s="1026">
        <v>10</v>
      </c>
      <c r="AA545" s="1027">
        <v>0</v>
      </c>
      <c r="AB545" s="1028">
        <v>24</v>
      </c>
      <c r="AC545" s="1028">
        <v>24</v>
      </c>
      <c r="AD545" s="1028">
        <v>0</v>
      </c>
      <c r="AE545" s="1028">
        <v>45</v>
      </c>
      <c r="AF545" s="1029">
        <v>2</v>
      </c>
      <c r="AG545" s="1019">
        <v>34</v>
      </c>
      <c r="AH545" s="838">
        <v>22</v>
      </c>
      <c r="AI545" s="325" t="s">
        <v>735</v>
      </c>
      <c r="AJ545" s="390">
        <f>SUM(AQ545:AU545)</f>
        <v>71</v>
      </c>
      <c r="AK545" s="327" t="s">
        <v>98</v>
      </c>
      <c r="AL545" s="328" t="s">
        <v>98</v>
      </c>
      <c r="AM545" s="329" t="s">
        <v>98</v>
      </c>
      <c r="AN545" s="330" t="s">
        <v>97</v>
      </c>
      <c r="AO545" s="328" t="s">
        <v>97</v>
      </c>
      <c r="AP545" s="329" t="s">
        <v>97</v>
      </c>
      <c r="AQ545" s="330">
        <v>3</v>
      </c>
      <c r="AR545" s="328">
        <v>22</v>
      </c>
      <c r="AS545" s="328">
        <v>34</v>
      </c>
      <c r="AT545" s="328">
        <v>9</v>
      </c>
      <c r="AU545" s="331">
        <v>3</v>
      </c>
      <c r="AV545" s="391">
        <f t="shared" si="210"/>
        <v>3</v>
      </c>
      <c r="AW545" s="404">
        <v>0</v>
      </c>
      <c r="AX545" s="404">
        <v>0</v>
      </c>
      <c r="AY545" s="404">
        <v>0</v>
      </c>
      <c r="AZ545" s="404">
        <v>0</v>
      </c>
      <c r="BA545" s="404">
        <v>3</v>
      </c>
      <c r="BB545" s="404">
        <v>0</v>
      </c>
      <c r="BC545" s="404">
        <v>0</v>
      </c>
      <c r="BD545" s="404">
        <v>0</v>
      </c>
      <c r="BE545" s="405">
        <v>0</v>
      </c>
      <c r="BF545" s="117"/>
    </row>
    <row r="546" spans="1:58" ht="32.25" thickBot="1" x14ac:dyDescent="0.3">
      <c r="A546" s="1343"/>
      <c r="B546" s="1588"/>
      <c r="C546" s="1620"/>
      <c r="D546" s="711" t="s">
        <v>491</v>
      </c>
      <c r="E546" s="1302"/>
      <c r="F546" s="1305"/>
      <c r="G546" s="851">
        <f t="shared" si="206"/>
        <v>0</v>
      </c>
      <c r="H546" s="160">
        <f t="shared" si="202"/>
        <v>0</v>
      </c>
      <c r="I546" s="92"/>
      <c r="J546" s="92"/>
      <c r="K546" s="92"/>
      <c r="L546" s="101"/>
      <c r="M546" s="210">
        <f t="shared" si="203"/>
        <v>0</v>
      </c>
      <c r="N546" s="1039"/>
      <c r="O546" s="1039"/>
      <c r="P546" s="1039"/>
      <c r="Q546" s="1039"/>
      <c r="R546" s="1040"/>
      <c r="S546" s="1052"/>
      <c r="T546" s="1052"/>
      <c r="U546" s="1052"/>
      <c r="V546" s="1039"/>
      <c r="W546" s="1039"/>
      <c r="X546" s="1040"/>
      <c r="Y546" s="1038"/>
      <c r="Z546" s="1040"/>
      <c r="AA546" s="1049"/>
      <c r="AB546" s="839"/>
      <c r="AC546" s="839"/>
      <c r="AD546" s="839"/>
      <c r="AE546" s="839"/>
      <c r="AF546" s="840"/>
      <c r="AG546" s="1049"/>
      <c r="AH546" s="1050"/>
      <c r="AI546" s="832"/>
      <c r="AJ546" s="170">
        <f>SUM(AQ546:AU546)</f>
        <v>0</v>
      </c>
      <c r="AK546" s="345" t="s">
        <v>97</v>
      </c>
      <c r="AL546" s="97" t="s">
        <v>97</v>
      </c>
      <c r="AM546" s="98" t="s">
        <v>97</v>
      </c>
      <c r="AN546" s="99" t="s">
        <v>97</v>
      </c>
      <c r="AO546" s="97" t="s">
        <v>98</v>
      </c>
      <c r="AP546" s="98" t="s">
        <v>98</v>
      </c>
      <c r="AQ546" s="100"/>
      <c r="AR546" s="92"/>
      <c r="AS546" s="92"/>
      <c r="AT546" s="92"/>
      <c r="AU546" s="93"/>
      <c r="AV546" s="171">
        <f t="shared" si="210"/>
        <v>0</v>
      </c>
      <c r="AW546" s="128"/>
      <c r="AX546" s="128"/>
      <c r="AY546" s="128"/>
      <c r="AZ546" s="128"/>
      <c r="BA546" s="128"/>
      <c r="BB546" s="128"/>
      <c r="BC546" s="128"/>
      <c r="BD546" s="128"/>
      <c r="BE546" s="129"/>
      <c r="BF546" s="117"/>
    </row>
    <row r="547" spans="1:58" ht="32.25" thickBot="1" x14ac:dyDescent="0.3">
      <c r="A547" s="1343"/>
      <c r="B547" s="1565" t="s">
        <v>736</v>
      </c>
      <c r="C547" s="1608" t="s">
        <v>549</v>
      </c>
      <c r="D547" s="709" t="s">
        <v>485</v>
      </c>
      <c r="E547" s="1300">
        <v>13</v>
      </c>
      <c r="F547" s="1303">
        <f t="shared" ref="F547" si="211">E547-SUM(M547:M551)</f>
        <v>0</v>
      </c>
      <c r="G547" s="852">
        <f t="shared" si="206"/>
        <v>0</v>
      </c>
      <c r="H547" s="147">
        <f t="shared" si="202"/>
        <v>0</v>
      </c>
      <c r="I547" s="72"/>
      <c r="J547" s="72"/>
      <c r="K547" s="72"/>
      <c r="L547" s="75"/>
      <c r="M547" s="590">
        <f t="shared" si="203"/>
        <v>0</v>
      </c>
      <c r="N547" s="1044"/>
      <c r="O547" s="1044"/>
      <c r="P547" s="1044"/>
      <c r="Q547" s="1044"/>
      <c r="R547" s="1026"/>
      <c r="S547" s="1051"/>
      <c r="T547" s="1051"/>
      <c r="U547" s="1051"/>
      <c r="V547" s="1020"/>
      <c r="W547" s="1020"/>
      <c r="X547" s="1024"/>
      <c r="Y547" s="1022"/>
      <c r="Z547" s="1024"/>
      <c r="AA547" s="1045"/>
      <c r="AB547" s="835"/>
      <c r="AC547" s="835"/>
      <c r="AD547" s="835"/>
      <c r="AE547" s="835"/>
      <c r="AF547" s="836"/>
      <c r="AG547" s="1045"/>
      <c r="AH547" s="1046"/>
      <c r="AI547" s="143"/>
      <c r="AJ547" s="151">
        <f>SUM(AN547:AP547)</f>
        <v>0</v>
      </c>
      <c r="AK547" s="76" t="s">
        <v>97</v>
      </c>
      <c r="AL547" s="77" t="s">
        <v>97</v>
      </c>
      <c r="AM547" s="78" t="s">
        <v>97</v>
      </c>
      <c r="AN547" s="74"/>
      <c r="AO547" s="72"/>
      <c r="AP547" s="73"/>
      <c r="AQ547" s="79" t="s">
        <v>97</v>
      </c>
      <c r="AR547" s="77" t="s">
        <v>97</v>
      </c>
      <c r="AS547" s="77" t="s">
        <v>97</v>
      </c>
      <c r="AT547" s="77" t="s">
        <v>97</v>
      </c>
      <c r="AU547" s="78" t="s">
        <v>97</v>
      </c>
      <c r="AV547" s="152">
        <f t="shared" si="210"/>
        <v>0</v>
      </c>
      <c r="AW547" s="120"/>
      <c r="AX547" s="120"/>
      <c r="AY547" s="120"/>
      <c r="AZ547" s="120"/>
      <c r="BA547" s="120"/>
      <c r="BB547" s="120"/>
      <c r="BC547" s="120"/>
      <c r="BD547" s="120"/>
      <c r="BE547" s="121"/>
      <c r="BF547" s="117"/>
    </row>
    <row r="548" spans="1:58" ht="48" thickBot="1" x14ac:dyDescent="0.3">
      <c r="A548" s="1343"/>
      <c r="B548" s="1567"/>
      <c r="C548" s="1609"/>
      <c r="D548" s="710" t="s">
        <v>490</v>
      </c>
      <c r="E548" s="1301"/>
      <c r="F548" s="1304"/>
      <c r="G548" s="850">
        <f t="shared" si="206"/>
        <v>0</v>
      </c>
      <c r="H548" s="402">
        <f t="shared" si="202"/>
        <v>0</v>
      </c>
      <c r="I548" s="319"/>
      <c r="J548" s="319"/>
      <c r="K548" s="319"/>
      <c r="L548" s="338"/>
      <c r="M548" s="750">
        <f t="shared" si="203"/>
        <v>0</v>
      </c>
      <c r="N548" s="1030"/>
      <c r="O548" s="1030"/>
      <c r="P548" s="1030"/>
      <c r="Q548" s="1030"/>
      <c r="R548" s="1034"/>
      <c r="S548" s="1025"/>
      <c r="T548" s="1025"/>
      <c r="U548" s="1025"/>
      <c r="V548" s="1044"/>
      <c r="W548" s="1044"/>
      <c r="X548" s="1026"/>
      <c r="Y548" s="1047"/>
      <c r="Z548" s="1026"/>
      <c r="AA548" s="1027"/>
      <c r="AB548" s="1028"/>
      <c r="AC548" s="1028"/>
      <c r="AD548" s="1028"/>
      <c r="AE548" s="1028"/>
      <c r="AF548" s="1029"/>
      <c r="AG548" s="1019"/>
      <c r="AH548" s="1048"/>
      <c r="AI548" s="337"/>
      <c r="AJ548" s="390">
        <f>SUM(AN548:AP548)</f>
        <v>0</v>
      </c>
      <c r="AK548" s="327" t="s">
        <v>98</v>
      </c>
      <c r="AL548" s="328" t="s">
        <v>98</v>
      </c>
      <c r="AM548" s="329" t="s">
        <v>98</v>
      </c>
      <c r="AN548" s="330"/>
      <c r="AO548" s="328"/>
      <c r="AP548" s="329"/>
      <c r="AQ548" s="330" t="s">
        <v>97</v>
      </c>
      <c r="AR548" s="328" t="s">
        <v>97</v>
      </c>
      <c r="AS548" s="328" t="s">
        <v>97</v>
      </c>
      <c r="AT548" s="328" t="s">
        <v>97</v>
      </c>
      <c r="AU548" s="329" t="s">
        <v>97</v>
      </c>
      <c r="AV548" s="152">
        <f t="shared" si="210"/>
        <v>0</v>
      </c>
      <c r="AW548" s="167"/>
      <c r="AX548" s="167"/>
      <c r="AY548" s="167"/>
      <c r="AZ548" s="167"/>
      <c r="BA548" s="167"/>
      <c r="BB548" s="167"/>
      <c r="BC548" s="167"/>
      <c r="BD548" s="167"/>
      <c r="BE548" s="130"/>
      <c r="BF548" s="117"/>
    </row>
    <row r="549" spans="1:58" ht="31.5" x14ac:dyDescent="0.25">
      <c r="A549" s="1343"/>
      <c r="B549" s="1567"/>
      <c r="C549" s="1609"/>
      <c r="D549" s="710" t="s">
        <v>486</v>
      </c>
      <c r="E549" s="1301"/>
      <c r="F549" s="1304"/>
      <c r="G549" s="850">
        <f t="shared" si="206"/>
        <v>0</v>
      </c>
      <c r="H549" s="402">
        <f t="shared" si="202"/>
        <v>0</v>
      </c>
      <c r="I549" s="319"/>
      <c r="J549" s="319"/>
      <c r="K549" s="319"/>
      <c r="L549" s="338"/>
      <c r="M549" s="750">
        <f t="shared" si="203"/>
        <v>0</v>
      </c>
      <c r="N549" s="1030"/>
      <c r="O549" s="1030"/>
      <c r="P549" s="1030"/>
      <c r="Q549" s="1030"/>
      <c r="R549" s="1034"/>
      <c r="S549" s="1025"/>
      <c r="T549" s="1025"/>
      <c r="U549" s="1025"/>
      <c r="V549" s="1044"/>
      <c r="W549" s="1044"/>
      <c r="X549" s="1026"/>
      <c r="Y549" s="1047"/>
      <c r="Z549" s="1026"/>
      <c r="AA549" s="1027"/>
      <c r="AB549" s="1028"/>
      <c r="AC549" s="1028"/>
      <c r="AD549" s="1028"/>
      <c r="AE549" s="1028"/>
      <c r="AF549" s="1029"/>
      <c r="AG549" s="1019"/>
      <c r="AH549" s="1048"/>
      <c r="AI549" s="337"/>
      <c r="AJ549" s="390">
        <f>SUM(AK549:AM549)</f>
        <v>0</v>
      </c>
      <c r="AK549" s="327"/>
      <c r="AL549" s="328"/>
      <c r="AM549" s="329"/>
      <c r="AN549" s="330" t="s">
        <v>97</v>
      </c>
      <c r="AO549" s="328" t="s">
        <v>97</v>
      </c>
      <c r="AP549" s="329" t="s">
        <v>97</v>
      </c>
      <c r="AQ549" s="330" t="s">
        <v>97</v>
      </c>
      <c r="AR549" s="328" t="s">
        <v>97</v>
      </c>
      <c r="AS549" s="328" t="s">
        <v>97</v>
      </c>
      <c r="AT549" s="328" t="s">
        <v>97</v>
      </c>
      <c r="AU549" s="329" t="s">
        <v>97</v>
      </c>
      <c r="AV549" s="152">
        <f t="shared" si="210"/>
        <v>0</v>
      </c>
      <c r="AW549" s="167"/>
      <c r="AX549" s="167"/>
      <c r="AY549" s="167"/>
      <c r="AZ549" s="167"/>
      <c r="BA549" s="167"/>
      <c r="BB549" s="167"/>
      <c r="BC549" s="167"/>
      <c r="BD549" s="167"/>
      <c r="BE549" s="130"/>
      <c r="BF549" s="117"/>
    </row>
    <row r="550" spans="1:58" ht="32.25" thickBot="1" x14ac:dyDescent="0.3">
      <c r="A550" s="1343"/>
      <c r="B550" s="1567"/>
      <c r="C550" s="1609"/>
      <c r="D550" s="710" t="s">
        <v>15</v>
      </c>
      <c r="E550" s="1301"/>
      <c r="F550" s="1304"/>
      <c r="G550" s="850">
        <f t="shared" si="206"/>
        <v>13</v>
      </c>
      <c r="H550" s="402">
        <f t="shared" si="202"/>
        <v>0</v>
      </c>
      <c r="I550" s="319"/>
      <c r="J550" s="319"/>
      <c r="K550" s="319"/>
      <c r="L550" s="338"/>
      <c r="M550" s="750">
        <f t="shared" si="203"/>
        <v>13</v>
      </c>
      <c r="N550" s="1030"/>
      <c r="O550" s="1030"/>
      <c r="P550" s="1030"/>
      <c r="Q550" s="1030"/>
      <c r="R550" s="1031">
        <v>13</v>
      </c>
      <c r="S550" s="1032">
        <v>1</v>
      </c>
      <c r="T550" s="1030"/>
      <c r="U550" s="1030"/>
      <c r="V550" s="1030">
        <v>12</v>
      </c>
      <c r="W550" s="1030"/>
      <c r="X550" s="1034"/>
      <c r="Y550" s="1025">
        <v>13</v>
      </c>
      <c r="Z550" s="1026"/>
      <c r="AA550" s="1027"/>
      <c r="AB550" s="1028">
        <v>8</v>
      </c>
      <c r="AC550" s="1028">
        <v>7</v>
      </c>
      <c r="AD550" s="1028"/>
      <c r="AE550" s="1028">
        <v>9</v>
      </c>
      <c r="AF550" s="1029">
        <v>1</v>
      </c>
      <c r="AG550" s="1019">
        <v>45</v>
      </c>
      <c r="AH550" s="838">
        <v>23.7</v>
      </c>
      <c r="AI550" s="325">
        <v>83.8</v>
      </c>
      <c r="AJ550" s="390">
        <f>SUM(AQ550:AU550)</f>
        <v>13</v>
      </c>
      <c r="AK550" s="327" t="s">
        <v>98</v>
      </c>
      <c r="AL550" s="328" t="s">
        <v>98</v>
      </c>
      <c r="AM550" s="329" t="s">
        <v>98</v>
      </c>
      <c r="AN550" s="330" t="s">
        <v>97</v>
      </c>
      <c r="AO550" s="328" t="s">
        <v>97</v>
      </c>
      <c r="AP550" s="329" t="s">
        <v>97</v>
      </c>
      <c r="AQ550" s="330">
        <v>5</v>
      </c>
      <c r="AR550" s="328">
        <v>2</v>
      </c>
      <c r="AS550" s="328">
        <v>2</v>
      </c>
      <c r="AT550" s="328">
        <v>3</v>
      </c>
      <c r="AU550" s="331">
        <v>1</v>
      </c>
      <c r="AV550" s="391">
        <f t="shared" si="210"/>
        <v>0</v>
      </c>
      <c r="AW550" s="404"/>
      <c r="AX550" s="404"/>
      <c r="AY550" s="404"/>
      <c r="AZ550" s="404"/>
      <c r="BA550" s="404"/>
      <c r="BB550" s="404"/>
      <c r="BC550" s="404"/>
      <c r="BD550" s="404"/>
      <c r="BE550" s="405"/>
      <c r="BF550" s="117"/>
    </row>
    <row r="551" spans="1:58" ht="32.25" thickBot="1" x14ac:dyDescent="0.3">
      <c r="A551" s="1343"/>
      <c r="B551" s="1577"/>
      <c r="C551" s="1610"/>
      <c r="D551" s="711" t="s">
        <v>491</v>
      </c>
      <c r="E551" s="1302"/>
      <c r="F551" s="1305"/>
      <c r="G551" s="851">
        <f t="shared" si="206"/>
        <v>0</v>
      </c>
      <c r="H551" s="160">
        <f t="shared" si="202"/>
        <v>0</v>
      </c>
      <c r="I551" s="92"/>
      <c r="J551" s="92"/>
      <c r="K551" s="92"/>
      <c r="L551" s="101"/>
      <c r="M551" s="210">
        <f t="shared" si="203"/>
        <v>0</v>
      </c>
      <c r="N551" s="1039"/>
      <c r="O551" s="1039"/>
      <c r="P551" s="1039"/>
      <c r="Q551" s="1039"/>
      <c r="R551" s="1040"/>
      <c r="S551" s="1052"/>
      <c r="T551" s="1052"/>
      <c r="U551" s="1052"/>
      <c r="V551" s="1039"/>
      <c r="W551" s="1039"/>
      <c r="X551" s="1040"/>
      <c r="Y551" s="1038"/>
      <c r="Z551" s="1040"/>
      <c r="AA551" s="1049"/>
      <c r="AB551" s="839"/>
      <c r="AC551" s="839"/>
      <c r="AD551" s="839"/>
      <c r="AE551" s="839"/>
      <c r="AF551" s="840"/>
      <c r="AG551" s="1049"/>
      <c r="AH551" s="1050"/>
      <c r="AI551" s="832"/>
      <c r="AJ551" s="170">
        <f>SUM(AQ551:AU551)</f>
        <v>0</v>
      </c>
      <c r="AK551" s="345" t="s">
        <v>97</v>
      </c>
      <c r="AL551" s="97" t="s">
        <v>97</v>
      </c>
      <c r="AM551" s="98" t="s">
        <v>97</v>
      </c>
      <c r="AN551" s="99" t="s">
        <v>97</v>
      </c>
      <c r="AO551" s="97" t="s">
        <v>98</v>
      </c>
      <c r="AP551" s="98" t="s">
        <v>98</v>
      </c>
      <c r="AQ551" s="100"/>
      <c r="AR551" s="92"/>
      <c r="AS551" s="92"/>
      <c r="AT551" s="92"/>
      <c r="AU551" s="93"/>
      <c r="AV551" s="171">
        <f t="shared" si="210"/>
        <v>0</v>
      </c>
      <c r="AW551" s="128"/>
      <c r="AX551" s="128"/>
      <c r="AY551" s="128"/>
      <c r="AZ551" s="128"/>
      <c r="BA551" s="128"/>
      <c r="BB551" s="128"/>
      <c r="BC551" s="128"/>
      <c r="BD551" s="128"/>
      <c r="BE551" s="129"/>
      <c r="BF551" s="117"/>
    </row>
    <row r="552" spans="1:58" ht="31.9" customHeight="1" thickBot="1" x14ac:dyDescent="0.3">
      <c r="A552" s="1343"/>
      <c r="B552" s="1565" t="s">
        <v>272</v>
      </c>
      <c r="C552" s="1608" t="s">
        <v>398</v>
      </c>
      <c r="D552" s="709" t="s">
        <v>485</v>
      </c>
      <c r="E552" s="1300">
        <v>50</v>
      </c>
      <c r="F552" s="1303">
        <f t="shared" ref="F552" si="212">E552-SUM(M552:M556)</f>
        <v>-9</v>
      </c>
      <c r="G552" s="852">
        <f t="shared" si="206"/>
        <v>0</v>
      </c>
      <c r="H552" s="147">
        <f t="shared" si="202"/>
        <v>0</v>
      </c>
      <c r="I552" s="72"/>
      <c r="J552" s="72"/>
      <c r="K552" s="72"/>
      <c r="L552" s="75"/>
      <c r="M552" s="199">
        <f t="shared" si="203"/>
        <v>0</v>
      </c>
      <c r="N552" s="1020"/>
      <c r="O552" s="1020"/>
      <c r="P552" s="1020"/>
      <c r="Q552" s="1020"/>
      <c r="R552" s="1024"/>
      <c r="S552" s="1051"/>
      <c r="T552" s="1051"/>
      <c r="U552" s="1051"/>
      <c r="V552" s="1020"/>
      <c r="W552" s="1020"/>
      <c r="X552" s="1024"/>
      <c r="Y552" s="1022"/>
      <c r="Z552" s="1024"/>
      <c r="AA552" s="1045"/>
      <c r="AB552" s="835"/>
      <c r="AC552" s="835"/>
      <c r="AD552" s="835"/>
      <c r="AE552" s="835"/>
      <c r="AF552" s="836"/>
      <c r="AG552" s="1045"/>
      <c r="AH552" s="1046"/>
      <c r="AI552" s="143"/>
      <c r="AJ552" s="151">
        <f>SUM(AN552:AP552)</f>
        <v>0</v>
      </c>
      <c r="AK552" s="76" t="s">
        <v>97</v>
      </c>
      <c r="AL552" s="77" t="s">
        <v>97</v>
      </c>
      <c r="AM552" s="78" t="s">
        <v>97</v>
      </c>
      <c r="AN552" s="74"/>
      <c r="AO552" s="72"/>
      <c r="AP552" s="73"/>
      <c r="AQ552" s="79" t="s">
        <v>97</v>
      </c>
      <c r="AR552" s="77" t="s">
        <v>97</v>
      </c>
      <c r="AS552" s="77" t="s">
        <v>97</v>
      </c>
      <c r="AT552" s="77" t="s">
        <v>97</v>
      </c>
      <c r="AU552" s="78" t="s">
        <v>97</v>
      </c>
      <c r="AV552" s="152">
        <f t="shared" si="210"/>
        <v>0</v>
      </c>
      <c r="AW552" s="120"/>
      <c r="AX552" s="120"/>
      <c r="AY552" s="120"/>
      <c r="AZ552" s="120"/>
      <c r="BA552" s="120"/>
      <c r="BB552" s="120"/>
      <c r="BC552" s="120"/>
      <c r="BD552" s="120"/>
      <c r="BE552" s="121"/>
      <c r="BF552" s="117"/>
    </row>
    <row r="553" spans="1:58" ht="48" thickBot="1" x14ac:dyDescent="0.3">
      <c r="A553" s="1343"/>
      <c r="B553" s="1567"/>
      <c r="C553" s="1609"/>
      <c r="D553" s="710" t="s">
        <v>490</v>
      </c>
      <c r="E553" s="1301"/>
      <c r="F553" s="1304"/>
      <c r="G553" s="850">
        <f t="shared" si="206"/>
        <v>0</v>
      </c>
      <c r="H553" s="402">
        <f t="shared" si="202"/>
        <v>0</v>
      </c>
      <c r="I553" s="319"/>
      <c r="J553" s="319"/>
      <c r="K553" s="319"/>
      <c r="L553" s="338"/>
      <c r="M553" s="750">
        <f t="shared" si="203"/>
        <v>0</v>
      </c>
      <c r="N553" s="1030"/>
      <c r="O553" s="1030"/>
      <c r="P553" s="1030"/>
      <c r="Q553" s="1030"/>
      <c r="R553" s="1034"/>
      <c r="S553" s="1025"/>
      <c r="T553" s="1025"/>
      <c r="U553" s="1025"/>
      <c r="V553" s="1044"/>
      <c r="W553" s="1044"/>
      <c r="X553" s="1026"/>
      <c r="Y553" s="1047"/>
      <c r="Z553" s="1026"/>
      <c r="AA553" s="1027"/>
      <c r="AB553" s="1028"/>
      <c r="AC553" s="1028"/>
      <c r="AD553" s="1028"/>
      <c r="AE553" s="1028"/>
      <c r="AF553" s="1029"/>
      <c r="AG553" s="1019"/>
      <c r="AH553" s="1048"/>
      <c r="AI553" s="337"/>
      <c r="AJ553" s="390">
        <f>SUM(AN553:AP553)</f>
        <v>0</v>
      </c>
      <c r="AK553" s="327" t="s">
        <v>98</v>
      </c>
      <c r="AL553" s="328" t="s">
        <v>98</v>
      </c>
      <c r="AM553" s="329" t="s">
        <v>98</v>
      </c>
      <c r="AN553" s="330"/>
      <c r="AO553" s="328"/>
      <c r="AP553" s="329"/>
      <c r="AQ553" s="330" t="s">
        <v>97</v>
      </c>
      <c r="AR553" s="328" t="s">
        <v>97</v>
      </c>
      <c r="AS553" s="328" t="s">
        <v>97</v>
      </c>
      <c r="AT553" s="328" t="s">
        <v>97</v>
      </c>
      <c r="AU553" s="329" t="s">
        <v>97</v>
      </c>
      <c r="AV553" s="152">
        <f t="shared" si="210"/>
        <v>0</v>
      </c>
      <c r="AW553" s="167"/>
      <c r="AX553" s="167"/>
      <c r="AY553" s="167"/>
      <c r="AZ553" s="167"/>
      <c r="BA553" s="167"/>
      <c r="BB553" s="167"/>
      <c r="BC553" s="167"/>
      <c r="BD553" s="167"/>
      <c r="BE553" s="130"/>
      <c r="BF553" s="117"/>
    </row>
    <row r="554" spans="1:58" ht="31.5" x14ac:dyDescent="0.25">
      <c r="A554" s="1343"/>
      <c r="B554" s="1567"/>
      <c r="C554" s="1609"/>
      <c r="D554" s="710" t="s">
        <v>486</v>
      </c>
      <c r="E554" s="1301"/>
      <c r="F554" s="1304"/>
      <c r="G554" s="850">
        <f t="shared" si="206"/>
        <v>0</v>
      </c>
      <c r="H554" s="402">
        <f t="shared" si="202"/>
        <v>0</v>
      </c>
      <c r="I554" s="319"/>
      <c r="J554" s="319"/>
      <c r="K554" s="319"/>
      <c r="L554" s="338"/>
      <c r="M554" s="750">
        <f t="shared" si="203"/>
        <v>0</v>
      </c>
      <c r="N554" s="1030"/>
      <c r="O554" s="1030"/>
      <c r="P554" s="1030"/>
      <c r="Q554" s="1030"/>
      <c r="R554" s="1034"/>
      <c r="S554" s="1025"/>
      <c r="T554" s="1025"/>
      <c r="U554" s="1025"/>
      <c r="V554" s="1044"/>
      <c r="W554" s="1044"/>
      <c r="X554" s="1026"/>
      <c r="Y554" s="1047"/>
      <c r="Z554" s="1026"/>
      <c r="AA554" s="1027"/>
      <c r="AB554" s="1028"/>
      <c r="AC554" s="1028"/>
      <c r="AD554" s="1028"/>
      <c r="AE554" s="1028"/>
      <c r="AF554" s="1029"/>
      <c r="AG554" s="1019"/>
      <c r="AH554" s="1048"/>
      <c r="AI554" s="337"/>
      <c r="AJ554" s="390">
        <f>SUM(AK554:AM554)</f>
        <v>0</v>
      </c>
      <c r="AK554" s="327"/>
      <c r="AL554" s="328"/>
      <c r="AM554" s="329"/>
      <c r="AN554" s="330" t="s">
        <v>97</v>
      </c>
      <c r="AO554" s="328" t="s">
        <v>97</v>
      </c>
      <c r="AP554" s="329" t="s">
        <v>97</v>
      </c>
      <c r="AQ554" s="330" t="s">
        <v>97</v>
      </c>
      <c r="AR554" s="328" t="s">
        <v>97</v>
      </c>
      <c r="AS554" s="328" t="s">
        <v>97</v>
      </c>
      <c r="AT554" s="328" t="s">
        <v>97</v>
      </c>
      <c r="AU554" s="329" t="s">
        <v>97</v>
      </c>
      <c r="AV554" s="152">
        <f t="shared" si="210"/>
        <v>0</v>
      </c>
      <c r="AW554" s="167"/>
      <c r="AX554" s="167"/>
      <c r="AY554" s="167"/>
      <c r="AZ554" s="167"/>
      <c r="BA554" s="167"/>
      <c r="BB554" s="167"/>
      <c r="BC554" s="167"/>
      <c r="BD554" s="167"/>
      <c r="BE554" s="130"/>
      <c r="BF554" s="117"/>
    </row>
    <row r="555" spans="1:58" ht="32.25" thickBot="1" x14ac:dyDescent="0.3">
      <c r="A555" s="1343"/>
      <c r="B555" s="1567"/>
      <c r="C555" s="1609"/>
      <c r="D555" s="710" t="s">
        <v>15</v>
      </c>
      <c r="E555" s="1301"/>
      <c r="F555" s="1304"/>
      <c r="G555" s="850">
        <f t="shared" si="206"/>
        <v>59</v>
      </c>
      <c r="H555" s="402">
        <f t="shared" si="202"/>
        <v>8</v>
      </c>
      <c r="I555" s="319">
        <v>8</v>
      </c>
      <c r="J555" s="319"/>
      <c r="K555" s="319"/>
      <c r="L555" s="338"/>
      <c r="M555" s="750">
        <f t="shared" si="203"/>
        <v>59</v>
      </c>
      <c r="N555" s="1030"/>
      <c r="O555" s="1030"/>
      <c r="P555" s="1030"/>
      <c r="Q555" s="1030"/>
      <c r="R555" s="1031">
        <v>59</v>
      </c>
      <c r="S555" s="1032">
        <v>11</v>
      </c>
      <c r="T555" s="1030"/>
      <c r="U555" s="1030"/>
      <c r="V555" s="1030">
        <v>47</v>
      </c>
      <c r="W555" s="1030">
        <v>1</v>
      </c>
      <c r="X555" s="1034"/>
      <c r="Y555" s="1025">
        <v>56</v>
      </c>
      <c r="Z555" s="1026">
        <v>3</v>
      </c>
      <c r="AA555" s="1027"/>
      <c r="AB555" s="1028">
        <v>20</v>
      </c>
      <c r="AC555" s="1028">
        <v>18</v>
      </c>
      <c r="AD555" s="1028">
        <v>4</v>
      </c>
      <c r="AE555" s="1028">
        <v>31</v>
      </c>
      <c r="AF555" s="1029">
        <v>4</v>
      </c>
      <c r="AG555" s="1019">
        <v>43.3</v>
      </c>
      <c r="AH555" s="838">
        <v>16.899999999999999</v>
      </c>
      <c r="AI555" s="325">
        <v>107.3</v>
      </c>
      <c r="AJ555" s="390">
        <f>SUM(AQ555:AU555)</f>
        <v>48</v>
      </c>
      <c r="AK555" s="327" t="s">
        <v>98</v>
      </c>
      <c r="AL555" s="328" t="s">
        <v>98</v>
      </c>
      <c r="AM555" s="329" t="s">
        <v>98</v>
      </c>
      <c r="AN555" s="330" t="s">
        <v>97</v>
      </c>
      <c r="AO555" s="328" t="s">
        <v>97</v>
      </c>
      <c r="AP555" s="329" t="s">
        <v>97</v>
      </c>
      <c r="AQ555" s="330">
        <v>2</v>
      </c>
      <c r="AR555" s="328">
        <v>10</v>
      </c>
      <c r="AS555" s="328">
        <v>18</v>
      </c>
      <c r="AT555" s="328">
        <v>14</v>
      </c>
      <c r="AU555" s="331">
        <v>4</v>
      </c>
      <c r="AV555" s="391">
        <f t="shared" si="210"/>
        <v>0</v>
      </c>
      <c r="AW555" s="404"/>
      <c r="AX555" s="404"/>
      <c r="AY555" s="404"/>
      <c r="AZ555" s="404"/>
      <c r="BA555" s="404"/>
      <c r="BB555" s="404"/>
      <c r="BC555" s="404"/>
      <c r="BD555" s="404"/>
      <c r="BE555" s="405"/>
      <c r="BF555" s="117"/>
    </row>
    <row r="556" spans="1:58" ht="32.25" thickBot="1" x14ac:dyDescent="0.3">
      <c r="A556" s="1343"/>
      <c r="B556" s="1588"/>
      <c r="C556" s="1620"/>
      <c r="D556" s="711" t="s">
        <v>491</v>
      </c>
      <c r="E556" s="1302"/>
      <c r="F556" s="1305"/>
      <c r="G556" s="851">
        <f t="shared" si="206"/>
        <v>0</v>
      </c>
      <c r="H556" s="160">
        <f t="shared" si="202"/>
        <v>0</v>
      </c>
      <c r="I556" s="92"/>
      <c r="J556" s="92"/>
      <c r="K556" s="92"/>
      <c r="L556" s="101"/>
      <c r="M556" s="210">
        <f t="shared" si="203"/>
        <v>0</v>
      </c>
      <c r="N556" s="1039"/>
      <c r="O556" s="1039"/>
      <c r="P556" s="1039"/>
      <c r="Q556" s="1039"/>
      <c r="R556" s="1040"/>
      <c r="S556" s="1052"/>
      <c r="T556" s="1052"/>
      <c r="U556" s="1052"/>
      <c r="V556" s="1039"/>
      <c r="W556" s="1039"/>
      <c r="X556" s="1040"/>
      <c r="Y556" s="1038"/>
      <c r="Z556" s="1040"/>
      <c r="AA556" s="1049"/>
      <c r="AB556" s="839"/>
      <c r="AC556" s="839"/>
      <c r="AD556" s="839"/>
      <c r="AE556" s="839"/>
      <c r="AF556" s="840"/>
      <c r="AG556" s="1049"/>
      <c r="AH556" s="1050"/>
      <c r="AI556" s="832"/>
      <c r="AJ556" s="170">
        <f>SUM(AQ556:AU556)</f>
        <v>0</v>
      </c>
      <c r="AK556" s="345" t="s">
        <v>97</v>
      </c>
      <c r="AL556" s="97" t="s">
        <v>97</v>
      </c>
      <c r="AM556" s="98" t="s">
        <v>97</v>
      </c>
      <c r="AN556" s="99" t="s">
        <v>97</v>
      </c>
      <c r="AO556" s="97" t="s">
        <v>98</v>
      </c>
      <c r="AP556" s="98" t="s">
        <v>98</v>
      </c>
      <c r="AQ556" s="100"/>
      <c r="AR556" s="92"/>
      <c r="AS556" s="92"/>
      <c r="AT556" s="92"/>
      <c r="AU556" s="93"/>
      <c r="AV556" s="171">
        <f t="shared" si="210"/>
        <v>0</v>
      </c>
      <c r="AW556" s="128"/>
      <c r="AX556" s="128"/>
      <c r="AY556" s="128"/>
      <c r="AZ556" s="128"/>
      <c r="BA556" s="128"/>
      <c r="BB556" s="128"/>
      <c r="BC556" s="128"/>
      <c r="BD556" s="128"/>
      <c r="BE556" s="129"/>
    </row>
    <row r="557" spans="1:58" ht="32.25" thickBot="1" x14ac:dyDescent="0.3">
      <c r="A557" s="1343"/>
      <c r="B557" s="1565" t="s">
        <v>186</v>
      </c>
      <c r="C557" s="1608" t="s">
        <v>550</v>
      </c>
      <c r="D557" s="709" t="s">
        <v>485</v>
      </c>
      <c r="E557" s="1300">
        <v>60</v>
      </c>
      <c r="F557" s="1303">
        <f t="shared" ref="F557" si="213">E557-SUM(M557:M561)</f>
        <v>7</v>
      </c>
      <c r="G557" s="852">
        <f t="shared" si="206"/>
        <v>0</v>
      </c>
      <c r="H557" s="147">
        <f t="shared" si="202"/>
        <v>0</v>
      </c>
      <c r="I557" s="72"/>
      <c r="J557" s="72"/>
      <c r="K557" s="72"/>
      <c r="L557" s="75"/>
      <c r="M557" s="199">
        <f t="shared" si="203"/>
        <v>0</v>
      </c>
      <c r="N557" s="1020"/>
      <c r="O557" s="1020"/>
      <c r="P557" s="1020"/>
      <c r="Q557" s="1020"/>
      <c r="R557" s="1024"/>
      <c r="S557" s="1051"/>
      <c r="T557" s="1051"/>
      <c r="U557" s="1051"/>
      <c r="V557" s="1020"/>
      <c r="W557" s="1020"/>
      <c r="X557" s="1024"/>
      <c r="Y557" s="1022"/>
      <c r="Z557" s="1024"/>
      <c r="AA557" s="1045"/>
      <c r="AB557" s="835"/>
      <c r="AC557" s="835"/>
      <c r="AD557" s="835"/>
      <c r="AE557" s="835"/>
      <c r="AF557" s="836"/>
      <c r="AG557" s="1045"/>
      <c r="AH557" s="1046"/>
      <c r="AI557" s="143"/>
      <c r="AJ557" s="151">
        <f>SUM(AN557:AP557)</f>
        <v>0</v>
      </c>
      <c r="AK557" s="76" t="s">
        <v>97</v>
      </c>
      <c r="AL557" s="77" t="s">
        <v>97</v>
      </c>
      <c r="AM557" s="78" t="s">
        <v>97</v>
      </c>
      <c r="AN557" s="74"/>
      <c r="AO557" s="72"/>
      <c r="AP557" s="73"/>
      <c r="AQ557" s="79" t="s">
        <v>97</v>
      </c>
      <c r="AR557" s="77" t="s">
        <v>97</v>
      </c>
      <c r="AS557" s="77" t="s">
        <v>97</v>
      </c>
      <c r="AT557" s="77" t="s">
        <v>97</v>
      </c>
      <c r="AU557" s="78" t="s">
        <v>97</v>
      </c>
      <c r="AV557" s="152">
        <f t="shared" si="210"/>
        <v>0</v>
      </c>
      <c r="AW557" s="120"/>
      <c r="AX557" s="120"/>
      <c r="AY557" s="120"/>
      <c r="AZ557" s="120"/>
      <c r="BA557" s="120"/>
      <c r="BB557" s="120"/>
      <c r="BC557" s="120"/>
      <c r="BD557" s="120"/>
      <c r="BE557" s="121"/>
    </row>
    <row r="558" spans="1:58" ht="48" thickBot="1" x14ac:dyDescent="0.3">
      <c r="A558" s="1343"/>
      <c r="B558" s="1567"/>
      <c r="C558" s="1609"/>
      <c r="D558" s="710" t="s">
        <v>490</v>
      </c>
      <c r="E558" s="1301"/>
      <c r="F558" s="1304"/>
      <c r="G558" s="850">
        <f t="shared" si="206"/>
        <v>0</v>
      </c>
      <c r="H558" s="402">
        <f t="shared" si="202"/>
        <v>0</v>
      </c>
      <c r="I558" s="319"/>
      <c r="J558" s="319"/>
      <c r="K558" s="319"/>
      <c r="L558" s="338"/>
      <c r="M558" s="750">
        <f t="shared" si="203"/>
        <v>0</v>
      </c>
      <c r="N558" s="1030"/>
      <c r="O558" s="1030"/>
      <c r="P558" s="1030"/>
      <c r="Q558" s="1030"/>
      <c r="R558" s="1034"/>
      <c r="S558" s="1025"/>
      <c r="T558" s="1025"/>
      <c r="U558" s="1025"/>
      <c r="V558" s="1044"/>
      <c r="W558" s="1044"/>
      <c r="X558" s="1026"/>
      <c r="Y558" s="1047"/>
      <c r="Z558" s="1026"/>
      <c r="AA558" s="1027"/>
      <c r="AB558" s="1028"/>
      <c r="AC558" s="1028"/>
      <c r="AD558" s="1028"/>
      <c r="AE558" s="1028"/>
      <c r="AF558" s="1029"/>
      <c r="AG558" s="1019"/>
      <c r="AH558" s="1048"/>
      <c r="AI558" s="337"/>
      <c r="AJ558" s="390">
        <f>SUM(AN558:AP558)</f>
        <v>0</v>
      </c>
      <c r="AK558" s="327" t="s">
        <v>98</v>
      </c>
      <c r="AL558" s="328" t="s">
        <v>98</v>
      </c>
      <c r="AM558" s="329" t="s">
        <v>98</v>
      </c>
      <c r="AN558" s="330"/>
      <c r="AO558" s="328"/>
      <c r="AP558" s="329"/>
      <c r="AQ558" s="330" t="s">
        <v>97</v>
      </c>
      <c r="AR558" s="328" t="s">
        <v>97</v>
      </c>
      <c r="AS558" s="328" t="s">
        <v>97</v>
      </c>
      <c r="AT558" s="328" t="s">
        <v>97</v>
      </c>
      <c r="AU558" s="329" t="s">
        <v>97</v>
      </c>
      <c r="AV558" s="152">
        <f t="shared" si="210"/>
        <v>0</v>
      </c>
      <c r="AW558" s="167"/>
      <c r="AX558" s="167"/>
      <c r="AY558" s="167"/>
      <c r="AZ558" s="167"/>
      <c r="BA558" s="167"/>
      <c r="BB558" s="167"/>
      <c r="BC558" s="167"/>
      <c r="BD558" s="167"/>
      <c r="BE558" s="130"/>
    </row>
    <row r="559" spans="1:58" ht="32.25" thickBot="1" x14ac:dyDescent="0.3">
      <c r="A559" s="1343"/>
      <c r="B559" s="1567"/>
      <c r="C559" s="1609"/>
      <c r="D559" s="710" t="s">
        <v>486</v>
      </c>
      <c r="E559" s="1301"/>
      <c r="F559" s="1304"/>
      <c r="G559" s="850">
        <f t="shared" si="206"/>
        <v>0</v>
      </c>
      <c r="H559" s="402">
        <f t="shared" si="202"/>
        <v>0</v>
      </c>
      <c r="I559" s="319"/>
      <c r="J559" s="319"/>
      <c r="K559" s="319"/>
      <c r="L559" s="338"/>
      <c r="M559" s="750">
        <f t="shared" si="203"/>
        <v>0</v>
      </c>
      <c r="N559" s="1030"/>
      <c r="O559" s="1030"/>
      <c r="P559" s="1030"/>
      <c r="Q559" s="1030"/>
      <c r="R559" s="1034"/>
      <c r="S559" s="1025"/>
      <c r="T559" s="1025"/>
      <c r="U559" s="1025"/>
      <c r="V559" s="1044"/>
      <c r="W559" s="1044"/>
      <c r="X559" s="1026"/>
      <c r="Y559" s="1047"/>
      <c r="Z559" s="1026"/>
      <c r="AA559" s="1027"/>
      <c r="AB559" s="1028"/>
      <c r="AC559" s="1028"/>
      <c r="AD559" s="1028"/>
      <c r="AE559" s="1028"/>
      <c r="AF559" s="1029"/>
      <c r="AG559" s="1019"/>
      <c r="AH559" s="1048"/>
      <c r="AI559" s="337"/>
      <c r="AJ559" s="390">
        <f>SUM(AK559:AM559)</f>
        <v>0</v>
      </c>
      <c r="AK559" s="327"/>
      <c r="AL559" s="328"/>
      <c r="AM559" s="329"/>
      <c r="AN559" s="330" t="s">
        <v>97</v>
      </c>
      <c r="AO559" s="328" t="s">
        <v>97</v>
      </c>
      <c r="AP559" s="329" t="s">
        <v>97</v>
      </c>
      <c r="AQ559" s="330" t="s">
        <v>97</v>
      </c>
      <c r="AR559" s="328" t="s">
        <v>97</v>
      </c>
      <c r="AS559" s="328" t="s">
        <v>97</v>
      </c>
      <c r="AT559" s="328" t="s">
        <v>97</v>
      </c>
      <c r="AU559" s="329" t="s">
        <v>97</v>
      </c>
      <c r="AV559" s="152">
        <f t="shared" si="210"/>
        <v>0</v>
      </c>
      <c r="AW559" s="167"/>
      <c r="AX559" s="167"/>
      <c r="AY559" s="167"/>
      <c r="AZ559" s="167"/>
      <c r="BA559" s="167"/>
      <c r="BB559" s="167"/>
      <c r="BC559" s="167"/>
      <c r="BD559" s="167"/>
      <c r="BE559" s="130"/>
    </row>
    <row r="560" spans="1:58" ht="32.25" thickBot="1" x14ac:dyDescent="0.3">
      <c r="A560" s="1343"/>
      <c r="B560" s="1567"/>
      <c r="C560" s="1609"/>
      <c r="D560" s="710" t="s">
        <v>15</v>
      </c>
      <c r="E560" s="1301"/>
      <c r="F560" s="1304"/>
      <c r="G560" s="850">
        <f t="shared" si="206"/>
        <v>53</v>
      </c>
      <c r="H560" s="402">
        <f t="shared" si="202"/>
        <v>0</v>
      </c>
      <c r="I560" s="319"/>
      <c r="J560" s="319"/>
      <c r="K560" s="319"/>
      <c r="L560" s="338"/>
      <c r="M560" s="750">
        <f t="shared" si="203"/>
        <v>53</v>
      </c>
      <c r="N560" s="1030">
        <v>30</v>
      </c>
      <c r="O560" s="1030"/>
      <c r="P560" s="1030"/>
      <c r="Q560" s="1030"/>
      <c r="R560" s="1034">
        <v>23</v>
      </c>
      <c r="S560" s="1025">
        <v>6</v>
      </c>
      <c r="T560" s="1025"/>
      <c r="U560" s="1025"/>
      <c r="V560" s="1044">
        <v>45</v>
      </c>
      <c r="W560" s="1044">
        <v>2</v>
      </c>
      <c r="X560" s="1026"/>
      <c r="Y560" s="1047">
        <v>42</v>
      </c>
      <c r="Z560" s="1026">
        <v>11</v>
      </c>
      <c r="AA560" s="1027"/>
      <c r="AB560" s="1028">
        <v>24</v>
      </c>
      <c r="AC560" s="1028">
        <v>24</v>
      </c>
      <c r="AD560" s="1028">
        <v>4</v>
      </c>
      <c r="AE560" s="1028">
        <v>26</v>
      </c>
      <c r="AF560" s="1029">
        <v>1</v>
      </c>
      <c r="AG560" s="1019">
        <v>44</v>
      </c>
      <c r="AH560" s="1048">
        <v>22</v>
      </c>
      <c r="AI560" s="337">
        <v>96</v>
      </c>
      <c r="AJ560" s="390">
        <v>53</v>
      </c>
      <c r="AK560" s="327" t="s">
        <v>98</v>
      </c>
      <c r="AL560" s="328" t="s">
        <v>98</v>
      </c>
      <c r="AM560" s="329" t="s">
        <v>98</v>
      </c>
      <c r="AN560" s="330" t="s">
        <v>97</v>
      </c>
      <c r="AO560" s="328" t="s">
        <v>97</v>
      </c>
      <c r="AP560" s="329" t="s">
        <v>97</v>
      </c>
      <c r="AQ560" s="330">
        <v>4</v>
      </c>
      <c r="AR560" s="328">
        <v>5</v>
      </c>
      <c r="AS560" s="328">
        <v>36</v>
      </c>
      <c r="AT560" s="328">
        <v>8</v>
      </c>
      <c r="AU560" s="329"/>
      <c r="AV560" s="152">
        <f t="shared" si="210"/>
        <v>0</v>
      </c>
      <c r="AW560" s="167"/>
      <c r="AX560" s="167"/>
      <c r="AY560" s="167"/>
      <c r="AZ560" s="167"/>
      <c r="BA560" s="167"/>
      <c r="BB560" s="167"/>
      <c r="BC560" s="167"/>
      <c r="BD560" s="167"/>
      <c r="BE560" s="130"/>
    </row>
    <row r="561" spans="1:57" ht="32.25" thickBot="1" x14ac:dyDescent="0.3">
      <c r="A561" s="1343"/>
      <c r="B561" s="1577"/>
      <c r="C561" s="1610"/>
      <c r="D561" s="711" t="s">
        <v>491</v>
      </c>
      <c r="E561" s="1302"/>
      <c r="F561" s="1305"/>
      <c r="G561" s="851">
        <f t="shared" si="206"/>
        <v>0</v>
      </c>
      <c r="H561" s="160">
        <f t="shared" si="202"/>
        <v>0</v>
      </c>
      <c r="I561" s="92"/>
      <c r="J561" s="92"/>
      <c r="K561" s="92"/>
      <c r="L561" s="101"/>
      <c r="M561" s="210">
        <f t="shared" si="203"/>
        <v>0</v>
      </c>
      <c r="N561" s="1039"/>
      <c r="O561" s="1039"/>
      <c r="P561" s="1039"/>
      <c r="Q561" s="1039"/>
      <c r="R561" s="1040"/>
      <c r="S561" s="1052"/>
      <c r="T561" s="1052"/>
      <c r="U561" s="1052"/>
      <c r="V561" s="1039"/>
      <c r="W561" s="1039"/>
      <c r="X561" s="1040"/>
      <c r="Y561" s="1038"/>
      <c r="Z561" s="1040"/>
      <c r="AA561" s="1049"/>
      <c r="AB561" s="839"/>
      <c r="AC561" s="839"/>
      <c r="AD561" s="839"/>
      <c r="AE561" s="839"/>
      <c r="AF561" s="840"/>
      <c r="AG561" s="1049"/>
      <c r="AH561" s="1050"/>
      <c r="AI561" s="832"/>
      <c r="AJ561" s="170">
        <f>SUM(AQ561:AU561)</f>
        <v>0</v>
      </c>
      <c r="AK561" s="345" t="s">
        <v>97</v>
      </c>
      <c r="AL561" s="97" t="s">
        <v>97</v>
      </c>
      <c r="AM561" s="98" t="s">
        <v>97</v>
      </c>
      <c r="AN561" s="99" t="s">
        <v>97</v>
      </c>
      <c r="AO561" s="97" t="s">
        <v>98</v>
      </c>
      <c r="AP561" s="98" t="s">
        <v>98</v>
      </c>
      <c r="AQ561" s="100"/>
      <c r="AR561" s="92"/>
      <c r="AS561" s="92"/>
      <c r="AT561" s="92"/>
      <c r="AU561" s="93"/>
      <c r="AV561" s="171">
        <f t="shared" si="210"/>
        <v>0</v>
      </c>
      <c r="AW561" s="128"/>
      <c r="AX561" s="128"/>
      <c r="AY561" s="128"/>
      <c r="AZ561" s="128"/>
      <c r="BA561" s="128"/>
      <c r="BB561" s="128"/>
      <c r="BC561" s="128"/>
      <c r="BD561" s="128"/>
      <c r="BE561" s="129"/>
    </row>
    <row r="562" spans="1:57" ht="32.25" thickBot="1" x14ac:dyDescent="0.3">
      <c r="A562" s="1343"/>
      <c r="B562" s="1565" t="s">
        <v>259</v>
      </c>
      <c r="C562" s="1608" t="s">
        <v>464</v>
      </c>
      <c r="D562" s="709" t="s">
        <v>485</v>
      </c>
      <c r="E562" s="1300">
        <v>40</v>
      </c>
      <c r="F562" s="1303">
        <f t="shared" ref="F562" si="214">E562-SUM(M562:M566)</f>
        <v>29</v>
      </c>
      <c r="G562" s="852">
        <f t="shared" si="206"/>
        <v>0</v>
      </c>
      <c r="H562" s="147">
        <f t="shared" si="202"/>
        <v>0</v>
      </c>
      <c r="I562" s="72"/>
      <c r="J562" s="72"/>
      <c r="K562" s="72"/>
      <c r="L562" s="75"/>
      <c r="M562" s="199">
        <f t="shared" si="203"/>
        <v>0</v>
      </c>
      <c r="N562" s="1020"/>
      <c r="O562" s="1020"/>
      <c r="P562" s="1020"/>
      <c r="Q562" s="1020"/>
      <c r="R562" s="1024"/>
      <c r="S562" s="1051"/>
      <c r="T562" s="1051"/>
      <c r="U562" s="1051"/>
      <c r="V562" s="1020"/>
      <c r="W562" s="1020"/>
      <c r="X562" s="1024"/>
      <c r="Y562" s="1022"/>
      <c r="Z562" s="1024"/>
      <c r="AA562" s="1045"/>
      <c r="AB562" s="835"/>
      <c r="AC562" s="835"/>
      <c r="AD562" s="835"/>
      <c r="AE562" s="835"/>
      <c r="AF562" s="836"/>
      <c r="AG562" s="1045"/>
      <c r="AH562" s="1046"/>
      <c r="AI562" s="143"/>
      <c r="AJ562" s="151">
        <f>SUM(AN562:AP562)</f>
        <v>0</v>
      </c>
      <c r="AK562" s="76" t="s">
        <v>97</v>
      </c>
      <c r="AL562" s="77" t="s">
        <v>97</v>
      </c>
      <c r="AM562" s="78" t="s">
        <v>97</v>
      </c>
      <c r="AN562" s="74"/>
      <c r="AO562" s="72"/>
      <c r="AP562" s="73"/>
      <c r="AQ562" s="79" t="s">
        <v>97</v>
      </c>
      <c r="AR562" s="77" t="s">
        <v>97</v>
      </c>
      <c r="AS562" s="77" t="s">
        <v>97</v>
      </c>
      <c r="AT562" s="77" t="s">
        <v>97</v>
      </c>
      <c r="AU562" s="78" t="s">
        <v>97</v>
      </c>
      <c r="AV562" s="152">
        <f t="shared" si="210"/>
        <v>0</v>
      </c>
      <c r="AW562" s="120"/>
      <c r="AX562" s="120"/>
      <c r="AY562" s="120"/>
      <c r="AZ562" s="120"/>
      <c r="BA562" s="120"/>
      <c r="BB562" s="120"/>
      <c r="BC562" s="120"/>
      <c r="BD562" s="120"/>
      <c r="BE562" s="121"/>
    </row>
    <row r="563" spans="1:57" ht="48" thickBot="1" x14ac:dyDescent="0.3">
      <c r="A563" s="1343"/>
      <c r="B563" s="1567"/>
      <c r="C563" s="1609"/>
      <c r="D563" s="710" t="s">
        <v>490</v>
      </c>
      <c r="E563" s="1301"/>
      <c r="F563" s="1304"/>
      <c r="G563" s="850">
        <f t="shared" si="206"/>
        <v>0</v>
      </c>
      <c r="H563" s="402">
        <f t="shared" si="202"/>
        <v>0</v>
      </c>
      <c r="I563" s="319"/>
      <c r="J563" s="319"/>
      <c r="K563" s="319"/>
      <c r="L563" s="338"/>
      <c r="M563" s="750">
        <f t="shared" si="203"/>
        <v>0</v>
      </c>
      <c r="N563" s="1030"/>
      <c r="O563" s="1030"/>
      <c r="P563" s="1030"/>
      <c r="Q563" s="1030"/>
      <c r="R563" s="1034"/>
      <c r="S563" s="1025"/>
      <c r="T563" s="1025"/>
      <c r="U563" s="1025"/>
      <c r="V563" s="1044"/>
      <c r="W563" s="1044"/>
      <c r="X563" s="1026"/>
      <c r="Y563" s="1047"/>
      <c r="Z563" s="1026"/>
      <c r="AA563" s="1027"/>
      <c r="AB563" s="1028"/>
      <c r="AC563" s="1028"/>
      <c r="AD563" s="1028"/>
      <c r="AE563" s="1028"/>
      <c r="AF563" s="1029"/>
      <c r="AG563" s="1019"/>
      <c r="AH563" s="1048"/>
      <c r="AI563" s="337"/>
      <c r="AJ563" s="390">
        <f>SUM(AN563:AP563)</f>
        <v>0</v>
      </c>
      <c r="AK563" s="327" t="s">
        <v>98</v>
      </c>
      <c r="AL563" s="328" t="s">
        <v>98</v>
      </c>
      <c r="AM563" s="329" t="s">
        <v>98</v>
      </c>
      <c r="AN563" s="330"/>
      <c r="AO563" s="328"/>
      <c r="AP563" s="329"/>
      <c r="AQ563" s="330" t="s">
        <v>97</v>
      </c>
      <c r="AR563" s="328" t="s">
        <v>97</v>
      </c>
      <c r="AS563" s="328" t="s">
        <v>97</v>
      </c>
      <c r="AT563" s="328" t="s">
        <v>97</v>
      </c>
      <c r="AU563" s="329" t="s">
        <v>97</v>
      </c>
      <c r="AV563" s="152">
        <f t="shared" si="210"/>
        <v>0</v>
      </c>
      <c r="AW563" s="167"/>
      <c r="AX563" s="167"/>
      <c r="AY563" s="167"/>
      <c r="AZ563" s="167"/>
      <c r="BA563" s="167"/>
      <c r="BB563" s="167"/>
      <c r="BC563" s="167"/>
      <c r="BD563" s="167"/>
      <c r="BE563" s="130"/>
    </row>
    <row r="564" spans="1:57" ht="31.5" x14ac:dyDescent="0.25">
      <c r="A564" s="1343"/>
      <c r="B564" s="1567"/>
      <c r="C564" s="1609"/>
      <c r="D564" s="710" t="s">
        <v>486</v>
      </c>
      <c r="E564" s="1301"/>
      <c r="F564" s="1304"/>
      <c r="G564" s="850">
        <f t="shared" si="206"/>
        <v>0</v>
      </c>
      <c r="H564" s="402">
        <f t="shared" si="202"/>
        <v>0</v>
      </c>
      <c r="I564" s="319"/>
      <c r="J564" s="319"/>
      <c r="K564" s="319"/>
      <c r="L564" s="338"/>
      <c r="M564" s="750">
        <f t="shared" si="203"/>
        <v>0</v>
      </c>
      <c r="N564" s="1030"/>
      <c r="O564" s="1030"/>
      <c r="P564" s="1030"/>
      <c r="Q564" s="1030"/>
      <c r="R564" s="1034"/>
      <c r="S564" s="1025"/>
      <c r="T564" s="1025"/>
      <c r="U564" s="1025"/>
      <c r="V564" s="1044"/>
      <c r="W564" s="1044"/>
      <c r="X564" s="1026"/>
      <c r="Y564" s="1047"/>
      <c r="Z564" s="1026"/>
      <c r="AA564" s="1027"/>
      <c r="AB564" s="1028"/>
      <c r="AC564" s="1028"/>
      <c r="AD564" s="1028"/>
      <c r="AE564" s="1028"/>
      <c r="AF564" s="1029"/>
      <c r="AG564" s="1019"/>
      <c r="AH564" s="1048"/>
      <c r="AI564" s="337"/>
      <c r="AJ564" s="390">
        <f>SUM(AK564:AM564)</f>
        <v>0</v>
      </c>
      <c r="AK564" s="327"/>
      <c r="AL564" s="328"/>
      <c r="AM564" s="329"/>
      <c r="AN564" s="330" t="s">
        <v>97</v>
      </c>
      <c r="AO564" s="328" t="s">
        <v>97</v>
      </c>
      <c r="AP564" s="329" t="s">
        <v>97</v>
      </c>
      <c r="AQ564" s="330" t="s">
        <v>97</v>
      </c>
      <c r="AR564" s="328" t="s">
        <v>97</v>
      </c>
      <c r="AS564" s="328" t="s">
        <v>97</v>
      </c>
      <c r="AT564" s="328" t="s">
        <v>97</v>
      </c>
      <c r="AU564" s="329" t="s">
        <v>97</v>
      </c>
      <c r="AV564" s="152">
        <f t="shared" si="210"/>
        <v>0</v>
      </c>
      <c r="AW564" s="167"/>
      <c r="AX564" s="167"/>
      <c r="AY564" s="167"/>
      <c r="AZ564" s="167"/>
      <c r="BA564" s="167"/>
      <c r="BB564" s="167"/>
      <c r="BC564" s="167"/>
      <c r="BD564" s="167"/>
      <c r="BE564" s="130"/>
    </row>
    <row r="565" spans="1:57" ht="32.25" thickBot="1" x14ac:dyDescent="0.3">
      <c r="A565" s="1343"/>
      <c r="B565" s="1567"/>
      <c r="C565" s="1609"/>
      <c r="D565" s="710" t="s">
        <v>15</v>
      </c>
      <c r="E565" s="1301"/>
      <c r="F565" s="1304"/>
      <c r="G565" s="850">
        <f t="shared" si="206"/>
        <v>11</v>
      </c>
      <c r="H565" s="402">
        <f t="shared" si="202"/>
        <v>0</v>
      </c>
      <c r="I565" s="319">
        <v>0</v>
      </c>
      <c r="J565" s="319">
        <v>0</v>
      </c>
      <c r="K565" s="319">
        <v>0</v>
      </c>
      <c r="L565" s="338">
        <v>0</v>
      </c>
      <c r="M565" s="750">
        <f t="shared" ref="M565" si="215">IF(AND(SUM(N565:R565)=SUM(Y565:Z565),SUM(S565:X565)=SUM(Y565:Z565)),SUM(N565:R565),"ПЕРЕВІРТЕ ПРАВИЛЬНІСТЬ ДАНИХ")</f>
        <v>11</v>
      </c>
      <c r="N565" s="1030">
        <v>0</v>
      </c>
      <c r="O565" s="1030">
        <v>0</v>
      </c>
      <c r="P565" s="1030">
        <v>0</v>
      </c>
      <c r="Q565" s="1030">
        <v>0</v>
      </c>
      <c r="R565" s="1031">
        <v>11</v>
      </c>
      <c r="S565" s="1032">
        <v>0</v>
      </c>
      <c r="T565" s="1030">
        <v>0</v>
      </c>
      <c r="U565" s="1030">
        <v>0</v>
      </c>
      <c r="V565" s="1030">
        <v>11</v>
      </c>
      <c r="W565" s="1030">
        <v>0</v>
      </c>
      <c r="X565" s="1034">
        <v>0</v>
      </c>
      <c r="Y565" s="1025">
        <v>9</v>
      </c>
      <c r="Z565" s="1026">
        <v>2</v>
      </c>
      <c r="AA565" s="1027">
        <v>0</v>
      </c>
      <c r="AB565" s="1028">
        <v>7</v>
      </c>
      <c r="AC565" s="1028">
        <v>7</v>
      </c>
      <c r="AD565" s="1028">
        <v>1</v>
      </c>
      <c r="AE565" s="1028">
        <v>7</v>
      </c>
      <c r="AF565" s="1029">
        <v>1</v>
      </c>
      <c r="AG565" s="1019">
        <v>40</v>
      </c>
      <c r="AH565" s="838">
        <v>11</v>
      </c>
      <c r="AI565" s="325">
        <v>110</v>
      </c>
      <c r="AJ565" s="390">
        <f>SUM(AQ565:AU565)</f>
        <v>11</v>
      </c>
      <c r="AK565" s="327" t="s">
        <v>98</v>
      </c>
      <c r="AL565" s="328" t="s">
        <v>98</v>
      </c>
      <c r="AM565" s="329" t="s">
        <v>98</v>
      </c>
      <c r="AN565" s="330" t="s">
        <v>97</v>
      </c>
      <c r="AO565" s="328" t="s">
        <v>97</v>
      </c>
      <c r="AP565" s="329" t="s">
        <v>97</v>
      </c>
      <c r="AQ565" s="330">
        <v>0</v>
      </c>
      <c r="AR565" s="328">
        <v>2</v>
      </c>
      <c r="AS565" s="328">
        <v>5</v>
      </c>
      <c r="AT565" s="328">
        <v>4</v>
      </c>
      <c r="AU565" s="331">
        <v>0</v>
      </c>
      <c r="AV565" s="391">
        <f t="shared" ref="AV565" si="216">SUM(AW565:BE565)</f>
        <v>0</v>
      </c>
      <c r="AW565" s="404">
        <v>0</v>
      </c>
      <c r="AX565" s="404">
        <v>0</v>
      </c>
      <c r="AY565" s="404">
        <v>0</v>
      </c>
      <c r="AZ565" s="404">
        <v>0</v>
      </c>
      <c r="BA565" s="404">
        <v>0</v>
      </c>
      <c r="BB565" s="404">
        <v>0</v>
      </c>
      <c r="BC565" s="404">
        <v>0</v>
      </c>
      <c r="BD565" s="404">
        <v>0</v>
      </c>
      <c r="BE565" s="405">
        <v>0</v>
      </c>
    </row>
    <row r="566" spans="1:57" ht="32.25" thickBot="1" x14ac:dyDescent="0.3">
      <c r="A566" s="1344"/>
      <c r="B566" s="1588"/>
      <c r="C566" s="1620"/>
      <c r="D566" s="711" t="s">
        <v>491</v>
      </c>
      <c r="E566" s="1302"/>
      <c r="F566" s="1305"/>
      <c r="G566" s="851">
        <f t="shared" si="206"/>
        <v>0</v>
      </c>
      <c r="H566" s="160">
        <f t="shared" si="202"/>
        <v>0</v>
      </c>
      <c r="I566" s="92"/>
      <c r="J566" s="92"/>
      <c r="K566" s="92"/>
      <c r="L566" s="101"/>
      <c r="M566" s="210">
        <f t="shared" si="203"/>
        <v>0</v>
      </c>
      <c r="N566" s="1039"/>
      <c r="O566" s="1039"/>
      <c r="P566" s="1039"/>
      <c r="Q566" s="1039"/>
      <c r="R566" s="1040"/>
      <c r="S566" s="1052"/>
      <c r="T566" s="1052"/>
      <c r="U566" s="1052"/>
      <c r="V566" s="1039"/>
      <c r="W566" s="1039"/>
      <c r="X566" s="1040"/>
      <c r="Y566" s="1038"/>
      <c r="Z566" s="1040"/>
      <c r="AA566" s="1049"/>
      <c r="AB566" s="839"/>
      <c r="AC566" s="839"/>
      <c r="AD566" s="839"/>
      <c r="AE566" s="839"/>
      <c r="AF566" s="840"/>
      <c r="AG566" s="1049"/>
      <c r="AH566" s="1050"/>
      <c r="AI566" s="832"/>
      <c r="AJ566" s="170">
        <f>SUM(AQ566:AU566)</f>
        <v>0</v>
      </c>
      <c r="AK566" s="345" t="s">
        <v>97</v>
      </c>
      <c r="AL566" s="97" t="s">
        <v>97</v>
      </c>
      <c r="AM566" s="98" t="s">
        <v>97</v>
      </c>
      <c r="AN566" s="99" t="s">
        <v>97</v>
      </c>
      <c r="AO566" s="97" t="s">
        <v>98</v>
      </c>
      <c r="AP566" s="98" t="s">
        <v>98</v>
      </c>
      <c r="AQ566" s="100"/>
      <c r="AR566" s="92"/>
      <c r="AS566" s="92"/>
      <c r="AT566" s="92"/>
      <c r="AU566" s="93"/>
      <c r="AV566" s="171">
        <f t="shared" si="210"/>
        <v>0</v>
      </c>
      <c r="AW566" s="128"/>
      <c r="AX566" s="128"/>
      <c r="AY566" s="128"/>
      <c r="AZ566" s="128"/>
      <c r="BA566" s="128"/>
      <c r="BB566" s="128"/>
      <c r="BC566" s="128"/>
      <c r="BD566" s="128"/>
      <c r="BE566" s="129"/>
    </row>
    <row r="567" spans="1:57" ht="47.45" customHeight="1" x14ac:dyDescent="0.25">
      <c r="A567" s="1345" t="s">
        <v>553</v>
      </c>
      <c r="B567" s="1565" t="s">
        <v>605</v>
      </c>
      <c r="C567" s="1627" t="s">
        <v>351</v>
      </c>
      <c r="D567" s="709" t="s">
        <v>485</v>
      </c>
      <c r="E567" s="1300">
        <v>500</v>
      </c>
      <c r="F567" s="1303">
        <f>E567-SUM(M567:M571)</f>
        <v>-367</v>
      </c>
      <c r="G567" s="841">
        <f t="shared" si="206"/>
        <v>89</v>
      </c>
      <c r="H567" s="402">
        <f>SUM(I567:L567)</f>
        <v>4</v>
      </c>
      <c r="I567" s="72">
        <f>SUM('Комунальні по МПД'!I622,'Комунальні по МПД'!I627,'Комунальні по МПД'!I632)</f>
        <v>4</v>
      </c>
      <c r="J567" s="72">
        <f>SUM('Комунальні по МПД'!J622,'Комунальні по МПД'!J627,'Комунальні по МПД'!J632)</f>
        <v>0</v>
      </c>
      <c r="K567" s="72">
        <f>SUM('Комунальні по МПД'!K622,'Комунальні по МПД'!K627,'Комунальні по МПД'!K632)</f>
        <v>0</v>
      </c>
      <c r="L567" s="73">
        <f>SUM('Комунальні по МПД'!L622,'Комунальні по МПД'!L627,'Комунальні по МПД'!L632)</f>
        <v>0</v>
      </c>
      <c r="M567" s="199">
        <f t="shared" ref="M567:M620" si="217">IF(AND(SUM(N567:R567)=SUM(Y567:Z567),SUM(S567:X567)=SUM(Y567:Z567)),SUM(N567:R567),"ПЕРЕВІРТЕ ПРАВИЛЬНІСТЬ ДАНИХ")</f>
        <v>86</v>
      </c>
      <c r="N567" s="1020">
        <f>SUM('Комунальні по МПД'!N622,'Комунальні по МПД'!N627,'Комунальні по МПД'!N632)</f>
        <v>0</v>
      </c>
      <c r="O567" s="1020">
        <f>SUM('Комунальні по МПД'!O622,'Комунальні по МПД'!O627,'Комунальні по МПД'!O632)</f>
        <v>0</v>
      </c>
      <c r="P567" s="1020">
        <f>SUM('Комунальні по МПД'!P622,'Комунальні по МПД'!P627,'Комунальні по МПД'!P632)</f>
        <v>0</v>
      </c>
      <c r="Q567" s="1020">
        <f>SUM('Комунальні по МПД'!Q622,'Комунальні по МПД'!Q627,'Комунальні по МПД'!Q632)</f>
        <v>0</v>
      </c>
      <c r="R567" s="1024">
        <f>SUM('Комунальні по МПД'!R622,'Комунальні по МПД'!R627,'Комунальні по МПД'!R632)</f>
        <v>86</v>
      </c>
      <c r="S567" s="1022">
        <f>SUM('Комунальні по МПД'!S622,'Комунальні по МПД'!S627,'Комунальні по МПД'!S632)</f>
        <v>17</v>
      </c>
      <c r="T567" s="1020">
        <f>SUM('Комунальні по МПД'!T622,'Комунальні по МПД'!T627,'Комунальні по МПД'!T632)</f>
        <v>0</v>
      </c>
      <c r="U567" s="1020">
        <f>SUM('Комунальні по МПД'!U622,'Комунальні по МПД'!U627,'Комунальні по МПД'!U632)</f>
        <v>0</v>
      </c>
      <c r="V567" s="1023">
        <f>SUM('Комунальні по МПД'!V622,'Комунальні по МПД'!V627,'Комунальні по МПД'!V632)</f>
        <v>66</v>
      </c>
      <c r="W567" s="1020">
        <f>SUM('Комунальні по МПД'!W622,'Комунальні по МПД'!W627,'Комунальні по МПД'!W632)</f>
        <v>3</v>
      </c>
      <c r="X567" s="1024">
        <f>SUM('Комунальні по МПД'!X622,'Комунальні по МПД'!X627,'Комунальні по МПД'!X632)</f>
        <v>0</v>
      </c>
      <c r="Y567" s="1022">
        <f>SUM('Комунальні по МПД'!Y622,'Комунальні по МПД'!Y627,'Комунальні по МПД'!Y632)</f>
        <v>68</v>
      </c>
      <c r="Z567" s="1024">
        <f>SUM('Комунальні по МПД'!Z622,'Комунальні по МПД'!Z627,'Комунальні по МПД'!Z632)</f>
        <v>18</v>
      </c>
      <c r="AA567" s="1045">
        <f>SUM('Комунальні по МПД'!AA622,'Комунальні по МПД'!AA627,'Комунальні по МПД'!AA632)</f>
        <v>0</v>
      </c>
      <c r="AB567" s="835">
        <f>SUM('Комунальні по МПД'!AB622,'Комунальні по МПД'!AB627,'Комунальні по МПД'!AB632)</f>
        <v>23</v>
      </c>
      <c r="AC567" s="835">
        <f>SUM('Комунальні по МПД'!AC622,'Комунальні по МПД'!AC627,'Комунальні по МПД'!AC632)</f>
        <v>23</v>
      </c>
      <c r="AD567" s="835">
        <f>SUM('Комунальні по МПД'!AD622,'Комунальні по МПД'!AD627,'Комунальні по МПД'!AD632)</f>
        <v>0</v>
      </c>
      <c r="AE567" s="835">
        <f>SUM('Комунальні по МПД'!AE622,'Комунальні по МПД'!AE627,'Комунальні по МПД'!AE632)</f>
        <v>50</v>
      </c>
      <c r="AF567" s="1046">
        <f>SUM('Комунальні по МПД'!AF622,'Комунальні по МПД'!AF627,'Комунальні по МПД'!AF632)</f>
        <v>8</v>
      </c>
      <c r="AG567" s="1072">
        <f>AVERAGE('Комунальні по МПД'!AG622,'Комунальні по МПД'!AG627,'Комунальні по МПД'!AG632)</f>
        <v>42</v>
      </c>
      <c r="AH567" s="1073">
        <f>AVERAGE('Комунальні по МПД'!AH622,'Комунальні по МПД'!AH627,'Комунальні по МПД'!AH632)</f>
        <v>18</v>
      </c>
      <c r="AI567" s="448">
        <f>AVERAGE('Комунальні по МПД'!AI622,'Комунальні по МПД'!AI627,'Комунальні по МПД'!AI632)</f>
        <v>9.25</v>
      </c>
      <c r="AJ567" s="151">
        <f>SUM(AN567:AP567)</f>
        <v>86</v>
      </c>
      <c r="AK567" s="79" t="s">
        <v>97</v>
      </c>
      <c r="AL567" s="77" t="s">
        <v>97</v>
      </c>
      <c r="AM567" s="78" t="s">
        <v>97</v>
      </c>
      <c r="AN567" s="74">
        <f>SUM('Комунальні по МПД'!AN622,'Комунальні по МПД'!AN627,'Комунальні по МПД'!AN632)</f>
        <v>6</v>
      </c>
      <c r="AO567" s="72">
        <f>SUM('Комунальні по МПД'!AO622,'Комунальні по МПД'!AO627,'Комунальні по МПД'!AO632)</f>
        <v>80</v>
      </c>
      <c r="AP567" s="73">
        <f>SUM('Комунальні по МПД'!AP622,'Комунальні по МПД'!AP627,'Комунальні по МПД'!AP632)</f>
        <v>0</v>
      </c>
      <c r="AQ567" s="79" t="s">
        <v>97</v>
      </c>
      <c r="AR567" s="77" t="s">
        <v>97</v>
      </c>
      <c r="AS567" s="77" t="s">
        <v>97</v>
      </c>
      <c r="AT567" s="77" t="s">
        <v>97</v>
      </c>
      <c r="AU567" s="78" t="s">
        <v>97</v>
      </c>
      <c r="AV567" s="152">
        <f t="shared" ref="AV567:AV620" si="218">SUM(AW567:BE567)</f>
        <v>3</v>
      </c>
      <c r="AW567" s="120">
        <f>SUM('Комунальні по МПД'!AW622,'Комунальні по МПД'!AW627,'Комунальні по МПД'!AW632)</f>
        <v>0</v>
      </c>
      <c r="AX567" s="120">
        <f>SUM('Комунальні по МПД'!AX622,'Комунальні по МПД'!AX627,'Комунальні по МПД'!AX632)</f>
        <v>0</v>
      </c>
      <c r="AY567" s="120">
        <f>SUM('Комунальні по МПД'!AY622,'Комунальні по МПД'!AY627,'Комунальні по МПД'!AY632)</f>
        <v>0</v>
      </c>
      <c r="AZ567" s="120">
        <f>SUM('Комунальні по МПД'!AZ622,'Комунальні по МПД'!AZ627,'Комунальні по МПД'!AZ632)</f>
        <v>0</v>
      </c>
      <c r="BA567" s="120">
        <f>SUM('Комунальні по МПД'!BA622,'Комунальні по МПД'!BA627,'Комунальні по МПД'!BA632)</f>
        <v>2</v>
      </c>
      <c r="BB567" s="120">
        <f>SUM('Комунальні по МПД'!BB622,'Комунальні по МПД'!BB627,'Комунальні по МПД'!BB632)</f>
        <v>0</v>
      </c>
      <c r="BC567" s="120">
        <f>SUM('Комунальні по МПД'!BC622,'Комунальні по МПД'!BC627,'Комунальні по МПД'!BC632)</f>
        <v>0</v>
      </c>
      <c r="BD567" s="120">
        <f>SUM('Комунальні по МПД'!BD622,'Комунальні по МПД'!BD627,'Комунальні по МПД'!BD632)</f>
        <v>0</v>
      </c>
      <c r="BE567" s="121">
        <f>SUM('Комунальні по МПД'!BE622,'Комунальні по МПД'!BE627,'Комунальні по МПД'!BE632)</f>
        <v>1</v>
      </c>
    </row>
    <row r="568" spans="1:57" ht="47.25" x14ac:dyDescent="0.25">
      <c r="A568" s="1346"/>
      <c r="B568" s="1567"/>
      <c r="C568" s="1628"/>
      <c r="D568" s="710" t="s">
        <v>490</v>
      </c>
      <c r="E568" s="1301"/>
      <c r="F568" s="1304"/>
      <c r="G568" s="843">
        <f t="shared" si="206"/>
        <v>0</v>
      </c>
      <c r="H568" s="402">
        <f t="shared" ref="H568:H616" si="219">SUM(I568:L568)</f>
        <v>0</v>
      </c>
      <c r="I568" s="319">
        <f>SUM('Комунальні по МПД'!I623,'Комунальні по МПД'!I628,'Комунальні по МПД'!I633)</f>
        <v>0</v>
      </c>
      <c r="J568" s="319">
        <f>SUM('Комунальні по МПД'!J623,'Комунальні по МПД'!J628,'Комунальні по МПД'!J633)</f>
        <v>0</v>
      </c>
      <c r="K568" s="319">
        <f>SUM('Комунальні по МПД'!K623,'Комунальні по МПД'!K628,'Комунальні по МПД'!K633)</f>
        <v>0</v>
      </c>
      <c r="L568" s="320">
        <f>SUM('Комунальні по МПД'!L623,'Комунальні по МПД'!L628,'Комунальні по МПД'!L633)</f>
        <v>0</v>
      </c>
      <c r="M568" s="750">
        <f t="shared" si="217"/>
        <v>0</v>
      </c>
      <c r="N568" s="1030">
        <f>SUM('Комунальні по МПД'!N623,'Комунальні по МПД'!N628,'Комунальні по МПД'!N633)</f>
        <v>0</v>
      </c>
      <c r="O568" s="1030">
        <f>SUM('Комунальні по МПД'!O623,'Комунальні по МПД'!O628,'Комунальні по МПД'!O633)</f>
        <v>0</v>
      </c>
      <c r="P568" s="1030">
        <f>SUM('Комунальні по МПД'!P623,'Комунальні по МПД'!P628,'Комунальні по МПД'!P633)</f>
        <v>0</v>
      </c>
      <c r="Q568" s="1030">
        <f>SUM('Комунальні по МПД'!Q623,'Комунальні по МПД'!Q628,'Комунальні по МПД'!Q633)</f>
        <v>0</v>
      </c>
      <c r="R568" s="1034">
        <f>SUM('Комунальні по МПД'!R623,'Комунальні по МПД'!R628,'Комунальні по МПД'!R633)</f>
        <v>0</v>
      </c>
      <c r="S568" s="1032">
        <f>SUM('Комунальні по МПД'!S623,'Комунальні по МПД'!S628,'Комунальні по МПД'!S633)</f>
        <v>0</v>
      </c>
      <c r="T568" s="1033">
        <f>SUM('Комунальні по МПД'!T623,'Комунальні по МПД'!T628,'Комунальні по МПД'!T633)</f>
        <v>0</v>
      </c>
      <c r="U568" s="1033">
        <f>SUM('Комунальні по МПД'!U623,'Комунальні по МПД'!U628,'Комунальні по МПД'!U633)</f>
        <v>0</v>
      </c>
      <c r="V568" s="1030">
        <f>SUM('Комунальні по МПД'!V623,'Комунальні по МПД'!V628,'Комунальні по МПД'!V633)</f>
        <v>0</v>
      </c>
      <c r="W568" s="1030">
        <f>SUM('Комунальні по МПД'!W623,'Комунальні по МПД'!W628,'Комунальні по МПД'!W633)</f>
        <v>0</v>
      </c>
      <c r="X568" s="1034">
        <f>SUM('Комунальні по МПД'!X623,'Комунальні по МПД'!X628,'Комунальні по МПД'!X633)</f>
        <v>0</v>
      </c>
      <c r="Y568" s="1047">
        <f>SUM('Комунальні по МПД'!Y623,'Комунальні по МПД'!Y628,'Комунальні по МПД'!Y633)</f>
        <v>0</v>
      </c>
      <c r="Z568" s="1026">
        <f>SUM('Комунальні по МПД'!Z623,'Комунальні по МПД'!Z628,'Комунальні по МПД'!Z633)</f>
        <v>0</v>
      </c>
      <c r="AA568" s="1027">
        <f>SUM('Комунальні по МПД'!AA623,'Комунальні по МПД'!AA628,'Комунальні по МПД'!AA633)</f>
        <v>0</v>
      </c>
      <c r="AB568" s="1028">
        <f>SUM('Комунальні по МПД'!AB623,'Комунальні по МПД'!AB628,'Комунальні по МПД'!AB633)</f>
        <v>0</v>
      </c>
      <c r="AC568" s="1028">
        <f>SUM('Комунальні по МПД'!AC623,'Комунальні по МПД'!AC628,'Комунальні по МПД'!AC633)</f>
        <v>0</v>
      </c>
      <c r="AD568" s="1028">
        <f>SUM('Комунальні по МПД'!AD623,'Комунальні по МПД'!AD628,'Комунальні по МПД'!AD633)</f>
        <v>0</v>
      </c>
      <c r="AE568" s="1028">
        <f>SUM('Комунальні по МПД'!AE623,'Комунальні по МПД'!AE628,'Комунальні по МПД'!AE633)</f>
        <v>0</v>
      </c>
      <c r="AF568" s="1059">
        <f>SUM('Комунальні по МПД'!AF623,'Комунальні по МПД'!AF628,'Комунальні по МПД'!AF633)</f>
        <v>0</v>
      </c>
      <c r="AG568" s="1074"/>
      <c r="AH568" s="1075"/>
      <c r="AI568" s="702"/>
      <c r="AJ568" s="390">
        <f>SUM(AN568:AP568)</f>
        <v>0</v>
      </c>
      <c r="AK568" s="330" t="s">
        <v>98</v>
      </c>
      <c r="AL568" s="328" t="s">
        <v>98</v>
      </c>
      <c r="AM568" s="329" t="s">
        <v>98</v>
      </c>
      <c r="AN568" s="330"/>
      <c r="AO568" s="328"/>
      <c r="AP568" s="329"/>
      <c r="AQ568" s="330" t="s">
        <v>97</v>
      </c>
      <c r="AR568" s="328" t="s">
        <v>97</v>
      </c>
      <c r="AS568" s="328" t="s">
        <v>97</v>
      </c>
      <c r="AT568" s="328" t="s">
        <v>97</v>
      </c>
      <c r="AU568" s="329" t="s">
        <v>97</v>
      </c>
      <c r="AV568" s="391">
        <f t="shared" si="218"/>
        <v>0</v>
      </c>
      <c r="AW568" s="404">
        <f>SUM('Комунальні по МПД'!AW623,'Комунальні по МПД'!AW628,'Комунальні по МПД'!AW633)</f>
        <v>0</v>
      </c>
      <c r="AX568" s="404">
        <f>SUM('Комунальні по МПД'!AX623,'Комунальні по МПД'!AX628,'Комунальні по МПД'!AX633)</f>
        <v>0</v>
      </c>
      <c r="AY568" s="404">
        <f>SUM('Комунальні по МПД'!AY623,'Комунальні по МПД'!AY628,'Комунальні по МПД'!AY633)</f>
        <v>0</v>
      </c>
      <c r="AZ568" s="404">
        <f>SUM('Комунальні по МПД'!AZ623,'Комунальні по МПД'!AZ628,'Комунальні по МПД'!AZ633)</f>
        <v>0</v>
      </c>
      <c r="BA568" s="404">
        <f>SUM('Комунальні по МПД'!BA623,'Комунальні по МПД'!BA628,'Комунальні по МПД'!BA633)</f>
        <v>0</v>
      </c>
      <c r="BB568" s="404">
        <f>SUM('Комунальні по МПД'!BB623,'Комунальні по МПД'!BB628,'Комунальні по МПД'!BB633)</f>
        <v>0</v>
      </c>
      <c r="BC568" s="404">
        <f>SUM('Комунальні по МПД'!BC623,'Комунальні по МПД'!BC628,'Комунальні по МПД'!BC633)</f>
        <v>0</v>
      </c>
      <c r="BD568" s="404">
        <f>SUM('Комунальні по МПД'!BD623,'Комунальні по МПД'!BD628,'Комунальні по МПД'!BD633)</f>
        <v>0</v>
      </c>
      <c r="BE568" s="405">
        <f>SUM('Комунальні по МПД'!BE623,'Комунальні по МПД'!BE628,'Комунальні по МПД'!BE633)</f>
        <v>0</v>
      </c>
    </row>
    <row r="569" spans="1:57" ht="31.5" x14ac:dyDescent="0.25">
      <c r="A569" s="1346"/>
      <c r="B569" s="1567"/>
      <c r="C569" s="1628"/>
      <c r="D569" s="710" t="s">
        <v>486</v>
      </c>
      <c r="E569" s="1301"/>
      <c r="F569" s="1304"/>
      <c r="G569" s="843">
        <f t="shared" si="206"/>
        <v>12</v>
      </c>
      <c r="H569" s="402">
        <f t="shared" si="219"/>
        <v>0</v>
      </c>
      <c r="I569" s="319">
        <f>SUM('Комунальні по МПД'!I624,'Комунальні по МПД'!I629,'Комунальні по МПД'!I634)</f>
        <v>0</v>
      </c>
      <c r="J569" s="319">
        <f>SUM('Комунальні по МПД'!J624,'Комунальні по МПД'!J629,'Комунальні по МПД'!J634)</f>
        <v>0</v>
      </c>
      <c r="K569" s="319">
        <f>SUM('Комунальні по МПД'!K624,'Комунальні по МПД'!K629,'Комунальні по МПД'!K634)</f>
        <v>0</v>
      </c>
      <c r="L569" s="320">
        <f>SUM('Комунальні по МПД'!L624,'Комунальні по МПД'!L629,'Комунальні по МПД'!L634)</f>
        <v>0</v>
      </c>
      <c r="M569" s="750">
        <f t="shared" si="217"/>
        <v>12</v>
      </c>
      <c r="N569" s="1030">
        <f>SUM('Комунальні по МПД'!N624,'Комунальні по МПД'!N629,'Комунальні по МПД'!N634)</f>
        <v>0</v>
      </c>
      <c r="O569" s="1030">
        <f>SUM('Комунальні по МПД'!O624,'Комунальні по МПД'!O629,'Комунальні по МПД'!O634)</f>
        <v>12</v>
      </c>
      <c r="P569" s="1035">
        <f>SUM('Комунальні по МПД'!P624,'Комунальні по МПД'!P629,'Комунальні по МПД'!P634)</f>
        <v>0</v>
      </c>
      <c r="Q569" s="392">
        <f>SUM('Комунальні по МПД'!Q624,'Комунальні по МПД'!Q629,'Комунальні по МПД'!Q634)</f>
        <v>0</v>
      </c>
      <c r="R569" s="1034">
        <f>SUM('Комунальні по МПД'!R624,'Комунальні по МПД'!R629,'Комунальні по МПД'!R634)</f>
        <v>0</v>
      </c>
      <c r="S569" s="1032">
        <f>SUM('Комунальні по МПД'!S624,'Комунальні по МПД'!S629,'Комунальні по МПД'!S634)</f>
        <v>0</v>
      </c>
      <c r="T569" s="1030">
        <f>SUM('Комунальні по МПД'!T624,'Комунальні по МПД'!T629,'Комунальні по МПД'!T634)</f>
        <v>0</v>
      </c>
      <c r="U569" s="1030">
        <f>SUM('Комунальні по МПД'!U624,'Комунальні по МПД'!U629,'Комунальні по МПД'!U634)</f>
        <v>12</v>
      </c>
      <c r="V569" s="1030">
        <f>SUM('Комунальні по МПД'!V624,'Комунальні по МПД'!V629,'Комунальні по МПД'!V634)</f>
        <v>0</v>
      </c>
      <c r="W569" s="1030">
        <f>SUM('Комунальні по МПД'!W624,'Комунальні по МПД'!W629,'Комунальні по МПД'!W634)</f>
        <v>0</v>
      </c>
      <c r="X569" s="1034">
        <f>SUM('Комунальні по МПД'!X624,'Комунальні по МПД'!X629,'Комунальні по МПД'!X634)</f>
        <v>0</v>
      </c>
      <c r="Y569" s="1047">
        <f>SUM('Комунальні по МПД'!Y624,'Комунальні по МПД'!Y629,'Комунальні по МПД'!Y634)</f>
        <v>11</v>
      </c>
      <c r="Z569" s="1026">
        <f>SUM('Комунальні по МПД'!Z624,'Комунальні по МПД'!Z629,'Комунальні по МПД'!Z634)</f>
        <v>1</v>
      </c>
      <c r="AA569" s="1027">
        <f>SUM('Комунальні по МПД'!AA624,'Комунальні по МПД'!AA629,'Комунальні по МПД'!AA634)</f>
        <v>0</v>
      </c>
      <c r="AB569" s="1028">
        <f>SUM('Комунальні по МПД'!AB624,'Комунальні по МПД'!AB629,'Комунальні по МПД'!AB634)</f>
        <v>5</v>
      </c>
      <c r="AC569" s="1028">
        <f>SUM('Комунальні по МПД'!AC624,'Комунальні по МПД'!AC629,'Комунальні по МПД'!AC634)</f>
        <v>5</v>
      </c>
      <c r="AD569" s="1028">
        <f>SUM('Комунальні по МПД'!AD624,'Комунальні по МПД'!AD629,'Комунальні по МПД'!AD634)</f>
        <v>0</v>
      </c>
      <c r="AE569" s="1028">
        <f>SUM('Комунальні по МПД'!AE624,'Комунальні по МПД'!AE629,'Комунальні по МПД'!AE634)</f>
        <v>7</v>
      </c>
      <c r="AF569" s="1059">
        <f>SUM('Комунальні по МПД'!AF624,'Комунальні по МПД'!AF629,'Комунальні по МПД'!AF634)</f>
        <v>2</v>
      </c>
      <c r="AG569" s="1074">
        <f>AVERAGE('Комунальні по МПД'!AG624,'Комунальні по МПД'!AG629,'Комунальні по МПД'!AG634)</f>
        <v>41</v>
      </c>
      <c r="AH569" s="1075">
        <f>AVERAGE('Комунальні по МПД'!AH624,'Комунальні по МПД'!AH629,'Комунальні по МПД'!AH634)</f>
        <v>22</v>
      </c>
      <c r="AI569" s="702">
        <f>AVERAGE('Комунальні по МПД'!AI624,'Комунальні по МПД'!AI629,'Комунальні по МПД'!AI634)</f>
        <v>90</v>
      </c>
      <c r="AJ569" s="390">
        <f>SUM(AK569:AM569)</f>
        <v>12</v>
      </c>
      <c r="AK569" s="330">
        <f>SUM('Комунальні по МПД'!AK624,'Комунальні по МПД'!AK629,'Комунальні по МПД'!AK634)</f>
        <v>6</v>
      </c>
      <c r="AL569" s="328">
        <f>SUM('Комунальні по МПД'!AL624,'Комунальні по МПД'!AL629,'Комунальні по МПД'!AL634)</f>
        <v>5</v>
      </c>
      <c r="AM569" s="329">
        <f>SUM('Комунальні по МПД'!AM624,'Комунальні по МПД'!AM629,'Комунальні по МПД'!AM634)</f>
        <v>1</v>
      </c>
      <c r="AN569" s="330" t="s">
        <v>97</v>
      </c>
      <c r="AO569" s="328" t="s">
        <v>97</v>
      </c>
      <c r="AP569" s="329" t="s">
        <v>97</v>
      </c>
      <c r="AQ569" s="330" t="s">
        <v>97</v>
      </c>
      <c r="AR569" s="328" t="s">
        <v>97</v>
      </c>
      <c r="AS569" s="328" t="s">
        <v>97</v>
      </c>
      <c r="AT569" s="328" t="s">
        <v>97</v>
      </c>
      <c r="AU569" s="329" t="s">
        <v>97</v>
      </c>
      <c r="AV569" s="391">
        <f t="shared" si="218"/>
        <v>0</v>
      </c>
      <c r="AW569" s="404">
        <f>SUM('Комунальні по МПД'!AW624,'Комунальні по МПД'!AW629,'Комунальні по МПД'!AW634)</f>
        <v>0</v>
      </c>
      <c r="AX569" s="404">
        <f>SUM('Комунальні по МПД'!AX624,'Комунальні по МПД'!AX629,'Комунальні по МПД'!AX634)</f>
        <v>0</v>
      </c>
      <c r="AY569" s="404">
        <f>SUM('Комунальні по МПД'!AY624,'Комунальні по МПД'!AY629,'Комунальні по МПД'!AY634)</f>
        <v>0</v>
      </c>
      <c r="AZ569" s="404">
        <f>SUM('Комунальні по МПД'!AZ624,'Комунальні по МПД'!AZ629,'Комунальні по МПД'!AZ634)</f>
        <v>0</v>
      </c>
      <c r="BA569" s="404">
        <f>SUM('Комунальні по МПД'!BA624,'Комунальні по МПД'!BA629,'Комунальні по МПД'!BA634)</f>
        <v>0</v>
      </c>
      <c r="BB569" s="404">
        <f>SUM('Комунальні по МПД'!BB624,'Комунальні по МПД'!BB629,'Комунальні по МПД'!BB634)</f>
        <v>0</v>
      </c>
      <c r="BC569" s="404">
        <f>SUM('Комунальні по МПД'!BC624,'Комунальні по МПД'!BC629,'Комунальні по МПД'!BC634)</f>
        <v>0</v>
      </c>
      <c r="BD569" s="404">
        <f>SUM('Комунальні по МПД'!BD624,'Комунальні по МПД'!BD629,'Комунальні по МПД'!BD634)</f>
        <v>0</v>
      </c>
      <c r="BE569" s="405">
        <f>SUM('Комунальні по МПД'!BE624,'Комунальні по МПД'!BE629,'Комунальні по МПД'!BE634)</f>
        <v>0</v>
      </c>
    </row>
    <row r="570" spans="1:57" ht="31.5" x14ac:dyDescent="0.25">
      <c r="A570" s="1346"/>
      <c r="B570" s="1567"/>
      <c r="C570" s="1628"/>
      <c r="D570" s="710" t="s">
        <v>15</v>
      </c>
      <c r="E570" s="1301"/>
      <c r="F570" s="1304"/>
      <c r="G570" s="843">
        <f t="shared" si="206"/>
        <v>787</v>
      </c>
      <c r="H570" s="402">
        <f t="shared" si="219"/>
        <v>17</v>
      </c>
      <c r="I570" s="319">
        <f>SUM('Комунальні по МПД'!I625,'Комунальні по МПД'!I630,'Комунальні по МПД'!I635)</f>
        <v>13</v>
      </c>
      <c r="J570" s="319">
        <f>SUM('Комунальні по МПД'!J625,'Комунальні по МПД'!J630,'Комунальні по МПД'!J635)</f>
        <v>1</v>
      </c>
      <c r="K570" s="319">
        <f>SUM('Комунальні по МПД'!K625,'Комунальні по МПД'!K630,'Комунальні по МПД'!K635)</f>
        <v>3</v>
      </c>
      <c r="L570" s="320">
        <f>SUM('Комунальні по МПД'!L625,'Комунальні по МПД'!L630,'Комунальні по МПД'!L635)</f>
        <v>0</v>
      </c>
      <c r="M570" s="750">
        <f t="shared" si="217"/>
        <v>769</v>
      </c>
      <c r="N570" s="1030">
        <f>SUM('Комунальні по МПД'!N625,'Комунальні по МПД'!N630,'Комунальні по МПД'!N635)</f>
        <v>0</v>
      </c>
      <c r="O570" s="1030">
        <f>SUM('Комунальні по МПД'!O625,'Комунальні по МПД'!O630,'Комунальні по МПД'!O635)</f>
        <v>0</v>
      </c>
      <c r="P570" s="1030">
        <f>SUM('Комунальні по МПД'!P625,'Комунальні по МПД'!P630,'Комунальні по МПД'!P635)</f>
        <v>0</v>
      </c>
      <c r="Q570" s="1030">
        <f>SUM('Комунальні по МПД'!Q625,'Комунальні по МПД'!Q630,'Комунальні по МПД'!Q635)</f>
        <v>0</v>
      </c>
      <c r="R570" s="1034">
        <f>SUM('Комунальні по МПД'!R625,'Комунальні по МПД'!R630,'Комунальні по МПД'!R635)</f>
        <v>769</v>
      </c>
      <c r="S570" s="1032">
        <f>SUM('Комунальні по МПД'!S625,'Комунальні по МПД'!S630,'Комунальні по МПД'!S635)</f>
        <v>183</v>
      </c>
      <c r="T570" s="1030">
        <f>SUM('Комунальні по МПД'!T625,'Комунальні по МПД'!T630,'Комунальні по МПД'!T635)</f>
        <v>0</v>
      </c>
      <c r="U570" s="1030">
        <f>SUM('Комунальні по МПД'!U625,'Комунальні по МПД'!U630,'Комунальні по МПД'!U635)</f>
        <v>0</v>
      </c>
      <c r="V570" s="1030">
        <f>SUM('Комунальні по МПД'!V625,'Комунальні по МПД'!V630,'Комунальні по МПД'!V635)</f>
        <v>530</v>
      </c>
      <c r="W570" s="1030">
        <f>SUM('Комунальні по МПД'!W625,'Комунальні по МПД'!W630,'Комунальні по МПД'!W635)</f>
        <v>56</v>
      </c>
      <c r="X570" s="1034">
        <f>SUM('Комунальні по МПД'!X625,'Комунальні по МПД'!X630,'Комунальні по МПД'!X635)</f>
        <v>0</v>
      </c>
      <c r="Y570" s="1047">
        <f>SUM('Комунальні по МПД'!Y625,'Комунальні по МПД'!Y630,'Комунальні по МПД'!Y635)</f>
        <v>635</v>
      </c>
      <c r="Z570" s="1026">
        <f>SUM('Комунальні по МПД'!Z625,'Комунальні по МПД'!Z630,'Комунальні по МПД'!Z635)</f>
        <v>134</v>
      </c>
      <c r="AA570" s="1027">
        <f>SUM('Комунальні по МПД'!AA625,'Комунальні по МПД'!AA630,'Комунальні по МПД'!AA635)</f>
        <v>0</v>
      </c>
      <c r="AB570" s="1028">
        <f>SUM('Комунальні по МПД'!AB625,'Комунальні по МПД'!AB630,'Комунальні по МПД'!AB635)</f>
        <v>219</v>
      </c>
      <c r="AC570" s="1028">
        <f>SUM('Комунальні по МПД'!AC625,'Комунальні по МПД'!AC630,'Комунальні по МПД'!AC635)</f>
        <v>215</v>
      </c>
      <c r="AD570" s="1028">
        <f>SUM('Комунальні по МПД'!AD625,'Комунальні по МПД'!AD630,'Комунальні по МПД'!AD635)</f>
        <v>1</v>
      </c>
      <c r="AE570" s="1028">
        <f>SUM('Комунальні по МПД'!AE625,'Комунальні по МПД'!AE630,'Комунальні по МПД'!AE635)</f>
        <v>374</v>
      </c>
      <c r="AF570" s="1059">
        <f>SUM('Комунальні по МПД'!AF625,'Комунальні по МПД'!AF630,'Комунальні по МПД'!AF635)</f>
        <v>81</v>
      </c>
      <c r="AG570" s="1074">
        <f>AVERAGE('Комунальні по МПД'!AG625,'Комунальні по МПД'!AG630,'Комунальні по МПД'!AG635)</f>
        <v>45.5</v>
      </c>
      <c r="AH570" s="1075">
        <f>AVERAGE('Комунальні по МПД'!AH625,'Комунальні по МПД'!AH630,'Комунальні по МПД'!AH635)</f>
        <v>20.333333333333332</v>
      </c>
      <c r="AI570" s="702">
        <f>AVERAGE('Комунальні по МПД'!AI625,'Комунальні по МПД'!AI630,'Комунальні по МПД'!AI635)</f>
        <v>86.666666666666671</v>
      </c>
      <c r="AJ570" s="390">
        <f>SUM(AQ570:AU570)</f>
        <v>769</v>
      </c>
      <c r="AK570" s="330" t="s">
        <v>98</v>
      </c>
      <c r="AL570" s="328" t="s">
        <v>98</v>
      </c>
      <c r="AM570" s="329" t="s">
        <v>98</v>
      </c>
      <c r="AN570" s="330" t="s">
        <v>97</v>
      </c>
      <c r="AO570" s="328" t="s">
        <v>97</v>
      </c>
      <c r="AP570" s="329" t="s">
        <v>97</v>
      </c>
      <c r="AQ570" s="330">
        <f>SUM('Комунальні по МПД'!AQ625,'Комунальні по МПД'!AQ630,'Комунальні по МПД'!AQ635)</f>
        <v>106</v>
      </c>
      <c r="AR570" s="328">
        <f>SUM('Комунальні по МПД'!AR625,'Комунальні по МПД'!AR630,'Комунальні по МПД'!AR635)</f>
        <v>246</v>
      </c>
      <c r="AS570" s="328">
        <f>SUM('Комунальні по МПД'!AS625,'Комунальні по МПД'!AS630,'Комунальні по МПД'!AS635)</f>
        <v>351</v>
      </c>
      <c r="AT570" s="328">
        <f>SUM('Комунальні по МПД'!AT625,'Комунальні по МПД'!AT630,'Комунальні по МПД'!AT635)</f>
        <v>59</v>
      </c>
      <c r="AU570" s="329">
        <f>SUM('Комунальні по МПД'!AU625,'Комунальні по МПД'!AU630,'Комунальні по МПД'!AU635)</f>
        <v>7</v>
      </c>
      <c r="AV570" s="391">
        <f t="shared" si="218"/>
        <v>18</v>
      </c>
      <c r="AW570" s="404">
        <f>SUM('Комунальні по МПД'!AW625,'Комунальні по МПД'!AW630,'Комунальні по МПД'!AW635)</f>
        <v>1</v>
      </c>
      <c r="AX570" s="404">
        <f>SUM('Комунальні по МПД'!AX625,'Комунальні по МПД'!AX630,'Комунальні по МПД'!AX635)</f>
        <v>1</v>
      </c>
      <c r="AY570" s="404">
        <f>SUM('Комунальні по МПД'!AY625,'Комунальні по МПД'!AY630,'Комунальні по МПД'!AY635)</f>
        <v>3</v>
      </c>
      <c r="AZ570" s="404">
        <f>SUM('Комунальні по МПД'!AZ625,'Комунальні по МПД'!AZ630,'Комунальні по МПД'!AZ635)</f>
        <v>0</v>
      </c>
      <c r="BA570" s="404">
        <f>SUM('Комунальні по МПД'!BA625,'Комунальні по МПД'!BA630,'Комунальні по МПД'!BA635)</f>
        <v>10</v>
      </c>
      <c r="BB570" s="404">
        <f>SUM('Комунальні по МПД'!BB625,'Комунальні по МПД'!BB630,'Комунальні по МПД'!BB635)</f>
        <v>0</v>
      </c>
      <c r="BC570" s="404">
        <f>SUM('Комунальні по МПД'!BC625,'Комунальні по МПД'!BC630,'Комунальні по МПД'!BC635)</f>
        <v>0</v>
      </c>
      <c r="BD570" s="404">
        <f>SUM('Комунальні по МПД'!BD625,'Комунальні по МПД'!BD630,'Комунальні по МПД'!BD635)</f>
        <v>2</v>
      </c>
      <c r="BE570" s="405">
        <f>SUM('Комунальні по МПД'!BE625,'Комунальні по МПД'!BE630,'Комунальні по МПД'!BE635)</f>
        <v>1</v>
      </c>
    </row>
    <row r="571" spans="1:57" ht="32.25" thickBot="1" x14ac:dyDescent="0.3">
      <c r="A571" s="1346"/>
      <c r="B571" s="1567"/>
      <c r="C571" s="1628"/>
      <c r="D571" s="1657" t="s">
        <v>491</v>
      </c>
      <c r="E571" s="1302"/>
      <c r="F571" s="1305"/>
      <c r="G571" s="848">
        <f t="shared" si="206"/>
        <v>0</v>
      </c>
      <c r="H571" s="160">
        <f t="shared" si="219"/>
        <v>0</v>
      </c>
      <c r="I571" s="92">
        <f>SUM('Комунальні по МПД'!I626,'Комунальні по МПД'!I631,'Комунальні по МПД'!I636)</f>
        <v>0</v>
      </c>
      <c r="J571" s="92">
        <f>SUM('Комунальні по МПД'!J626,'Комунальні по МПД'!J631,'Комунальні по МПД'!J636)</f>
        <v>0</v>
      </c>
      <c r="K571" s="92">
        <f>SUM('Комунальні по МПД'!K626,'Комунальні по МПД'!K631,'Комунальні по МПД'!K636)</f>
        <v>0</v>
      </c>
      <c r="L571" s="93">
        <f>SUM('Комунальні по МПД'!L626,'Комунальні по МПД'!L631,'Комунальні по МПД'!L636)</f>
        <v>0</v>
      </c>
      <c r="M571" s="210">
        <f t="shared" si="217"/>
        <v>0</v>
      </c>
      <c r="N571" s="1039">
        <f>SUM('Комунальні по МПД'!N626,'Комунальні по МПД'!N631,'Комунальні по МПД'!N636)</f>
        <v>0</v>
      </c>
      <c r="O571" s="1039">
        <f>SUM('Комунальні по МПД'!O626,'Комунальні по МПД'!O631,'Комунальні по МПД'!O636)</f>
        <v>0</v>
      </c>
      <c r="P571" s="1039">
        <f>SUM('Комунальні по МПД'!P626,'Комунальні по МПД'!P631,'Комунальні по МПД'!P636)</f>
        <v>0</v>
      </c>
      <c r="Q571" s="1039">
        <f>SUM('Комунальні по МПД'!Q626,'Комунальні по МПД'!Q631,'Комунальні по МПД'!Q636)</f>
        <v>0</v>
      </c>
      <c r="R571" s="1040">
        <f>SUM('Комунальні по МПД'!R626,'Комунальні по МПД'!R631,'Комунальні по МПД'!R636)</f>
        <v>0</v>
      </c>
      <c r="S571" s="1038">
        <f>SUM('Комунальні по МПД'!S626,'Комунальні по МПД'!S631,'Комунальні по МПД'!S636)</f>
        <v>0</v>
      </c>
      <c r="T571" s="1039">
        <f>SUM('Комунальні по МПД'!T626,'Комунальні по МПД'!T631,'Комунальні по МПД'!T636)</f>
        <v>0</v>
      </c>
      <c r="U571" s="1039">
        <f>SUM('Комунальні по МПД'!U626,'Комунальні по МПД'!U631,'Комунальні по МПД'!U636)</f>
        <v>0</v>
      </c>
      <c r="V571" s="1039">
        <f>SUM('Комунальні по МПД'!V626,'Комунальні по МПД'!V631,'Комунальні по МПД'!V636)</f>
        <v>0</v>
      </c>
      <c r="W571" s="1039">
        <f>SUM('Комунальні по МПД'!W626,'Комунальні по МПД'!W631,'Комунальні по МПД'!W636)</f>
        <v>0</v>
      </c>
      <c r="X571" s="1040">
        <f>SUM('Комунальні по МПД'!X626,'Комунальні по МПД'!X631,'Комунальні по МПД'!X636)</f>
        <v>0</v>
      </c>
      <c r="Y571" s="1038">
        <f>SUM('Комунальні по МПД'!Y626,'Комунальні по МПД'!Y631,'Комунальні по МПД'!Y636)</f>
        <v>0</v>
      </c>
      <c r="Z571" s="1040">
        <f>SUM('Комунальні по МПД'!Z626,'Комунальні по МПД'!Z631,'Комунальні по МПД'!Z636)</f>
        <v>0</v>
      </c>
      <c r="AA571" s="1049">
        <f>SUM('Комунальні по МПД'!AA626,'Комунальні по МПД'!AA631,'Комунальні по МПД'!AA636)</f>
        <v>0</v>
      </c>
      <c r="AB571" s="839">
        <f>SUM('Комунальні по МПД'!AB626,'Комунальні по МПД'!AB631,'Комунальні по МПД'!AB636)</f>
        <v>0</v>
      </c>
      <c r="AC571" s="839">
        <f>SUM('Комунальні по МПД'!AC626,'Комунальні по МПД'!AC631,'Комунальні по МПД'!AC636)</f>
        <v>0</v>
      </c>
      <c r="AD571" s="839">
        <f>SUM('Комунальні по МПД'!AD626,'Комунальні по МПД'!AD631,'Комунальні по МПД'!AD636)</f>
        <v>0</v>
      </c>
      <c r="AE571" s="839">
        <f>SUM('Комунальні по МПД'!AE626,'Комунальні по МПД'!AE631,'Комунальні по МПД'!AE636)</f>
        <v>0</v>
      </c>
      <c r="AF571" s="1050">
        <f>SUM('Комунальні по МПД'!AF626,'Комунальні по МПД'!AF631,'Комунальні по МПД'!AF636)</f>
        <v>0</v>
      </c>
      <c r="AG571" s="1076"/>
      <c r="AH571" s="1077"/>
      <c r="AI571" s="461"/>
      <c r="AJ571" s="170">
        <f>SUM(AQ571:AU571)</f>
        <v>0</v>
      </c>
      <c r="AK571" s="99" t="s">
        <v>97</v>
      </c>
      <c r="AL571" s="97" t="s">
        <v>97</v>
      </c>
      <c r="AM571" s="98" t="s">
        <v>97</v>
      </c>
      <c r="AN571" s="99" t="s">
        <v>97</v>
      </c>
      <c r="AO571" s="97" t="s">
        <v>98</v>
      </c>
      <c r="AP571" s="98" t="s">
        <v>98</v>
      </c>
      <c r="AQ571" s="100"/>
      <c r="AR571" s="92"/>
      <c r="AS571" s="92"/>
      <c r="AT571" s="92"/>
      <c r="AU571" s="93"/>
      <c r="AV571" s="165">
        <f t="shared" si="218"/>
        <v>0</v>
      </c>
      <c r="AW571" s="128">
        <f>SUM('Комунальні по МПД'!AW626,'Комунальні по МПД'!AW631,'Комунальні по МПД'!AW636)</f>
        <v>0</v>
      </c>
      <c r="AX571" s="128">
        <f>SUM('Комунальні по МПД'!AX626,'Комунальні по МПД'!AX631,'Комунальні по МПД'!AX636)</f>
        <v>0</v>
      </c>
      <c r="AY571" s="128">
        <f>SUM('Комунальні по МПД'!AY626,'Комунальні по МПД'!AY631,'Комунальні по МПД'!AY636)</f>
        <v>0</v>
      </c>
      <c r="AZ571" s="128">
        <f>SUM('Комунальні по МПД'!AZ626,'Комунальні по МПД'!AZ631,'Комунальні по МПД'!AZ636)</f>
        <v>0</v>
      </c>
      <c r="BA571" s="128">
        <f>SUM('Комунальні по МПД'!BA626,'Комунальні по МПД'!BA631,'Комунальні по МПД'!BA636)</f>
        <v>0</v>
      </c>
      <c r="BB571" s="128">
        <f>SUM('Комунальні по МПД'!BB626,'Комунальні по МПД'!BB631,'Комунальні по МПД'!BB636)</f>
        <v>0</v>
      </c>
      <c r="BC571" s="128">
        <f>SUM('Комунальні по МПД'!BC626,'Комунальні по МПД'!BC631,'Комунальні по МПД'!BC636)</f>
        <v>0</v>
      </c>
      <c r="BD571" s="128">
        <f>SUM('Комунальні по МПД'!BD626,'Комунальні по МПД'!BD631,'Комунальні по МПД'!BD636)</f>
        <v>0</v>
      </c>
      <c r="BE571" s="129">
        <f>SUM('Комунальні по МПД'!BE626,'Комунальні по МПД'!BE631,'Комунальні по МПД'!BE636)</f>
        <v>0</v>
      </c>
    </row>
    <row r="572" spans="1:57" ht="31.5" x14ac:dyDescent="0.25">
      <c r="A572" s="1346"/>
      <c r="B572" s="1581" t="s">
        <v>738</v>
      </c>
      <c r="C572" s="1629" t="s">
        <v>399</v>
      </c>
      <c r="D572" s="709" t="s">
        <v>485</v>
      </c>
      <c r="E572" s="1312">
        <v>38</v>
      </c>
      <c r="F572" s="1303">
        <f t="shared" ref="F572" si="220">E572-SUM(M572:M576)</f>
        <v>1</v>
      </c>
      <c r="G572" s="852">
        <f t="shared" si="206"/>
        <v>0</v>
      </c>
      <c r="H572" s="147">
        <f t="shared" si="219"/>
        <v>0</v>
      </c>
      <c r="I572" s="72"/>
      <c r="J572" s="72"/>
      <c r="K572" s="72"/>
      <c r="L572" s="73"/>
      <c r="M572" s="199">
        <f t="shared" si="217"/>
        <v>0</v>
      </c>
      <c r="N572" s="1020"/>
      <c r="O572" s="1020"/>
      <c r="P572" s="1020"/>
      <c r="Q572" s="1020"/>
      <c r="R572" s="1024"/>
      <c r="S572" s="1022"/>
      <c r="T572" s="1020"/>
      <c r="U572" s="1020"/>
      <c r="V572" s="1020"/>
      <c r="W572" s="1020"/>
      <c r="X572" s="1024"/>
      <c r="Y572" s="1022"/>
      <c r="Z572" s="1024"/>
      <c r="AA572" s="1045"/>
      <c r="AB572" s="835"/>
      <c r="AC572" s="835"/>
      <c r="AD572" s="835"/>
      <c r="AE572" s="835"/>
      <c r="AF572" s="1046"/>
      <c r="AG572" s="1045"/>
      <c r="AH572" s="1046"/>
      <c r="AI572" s="74"/>
      <c r="AJ572" s="151">
        <f>SUM(AN572:AP572)</f>
        <v>0</v>
      </c>
      <c r="AK572" s="79" t="s">
        <v>97</v>
      </c>
      <c r="AL572" s="77" t="s">
        <v>97</v>
      </c>
      <c r="AM572" s="78" t="s">
        <v>97</v>
      </c>
      <c r="AN572" s="74"/>
      <c r="AO572" s="72"/>
      <c r="AP572" s="73"/>
      <c r="AQ572" s="79" t="s">
        <v>97</v>
      </c>
      <c r="AR572" s="77" t="s">
        <v>97</v>
      </c>
      <c r="AS572" s="77" t="s">
        <v>97</v>
      </c>
      <c r="AT572" s="77" t="s">
        <v>97</v>
      </c>
      <c r="AU572" s="78" t="s">
        <v>97</v>
      </c>
      <c r="AV572" s="152">
        <f t="shared" si="218"/>
        <v>0</v>
      </c>
      <c r="AW572" s="120"/>
      <c r="AX572" s="120"/>
      <c r="AY572" s="120"/>
      <c r="AZ572" s="120"/>
      <c r="BA572" s="120"/>
      <c r="BB572" s="120"/>
      <c r="BC572" s="120"/>
      <c r="BD572" s="120"/>
      <c r="BE572" s="121"/>
    </row>
    <row r="573" spans="1:57" ht="47.25" x14ac:dyDescent="0.25">
      <c r="A573" s="1346"/>
      <c r="B573" s="1583"/>
      <c r="C573" s="1630"/>
      <c r="D573" s="710" t="s">
        <v>490</v>
      </c>
      <c r="E573" s="1313"/>
      <c r="F573" s="1304"/>
      <c r="G573" s="850">
        <f t="shared" si="206"/>
        <v>0</v>
      </c>
      <c r="H573" s="402">
        <f t="shared" si="219"/>
        <v>0</v>
      </c>
      <c r="I573" s="319"/>
      <c r="J573" s="319"/>
      <c r="K573" s="319"/>
      <c r="L573" s="320"/>
      <c r="M573" s="750">
        <f t="shared" si="217"/>
        <v>0</v>
      </c>
      <c r="N573" s="1030"/>
      <c r="O573" s="1030"/>
      <c r="P573" s="1030"/>
      <c r="Q573" s="1030"/>
      <c r="R573" s="1034"/>
      <c r="S573" s="1032"/>
      <c r="T573" s="1030"/>
      <c r="U573" s="1030"/>
      <c r="V573" s="1030"/>
      <c r="W573" s="1030"/>
      <c r="X573" s="1034"/>
      <c r="Y573" s="1032"/>
      <c r="Z573" s="1034"/>
      <c r="AA573" s="1019"/>
      <c r="AB573" s="837"/>
      <c r="AC573" s="837"/>
      <c r="AD573" s="837"/>
      <c r="AE573" s="837"/>
      <c r="AF573" s="1048"/>
      <c r="AG573" s="1019"/>
      <c r="AH573" s="1048"/>
      <c r="AI573" s="325"/>
      <c r="AJ573" s="390">
        <f>SUM(AN573:AP573)</f>
        <v>0</v>
      </c>
      <c r="AK573" s="330" t="s">
        <v>98</v>
      </c>
      <c r="AL573" s="328" t="s">
        <v>98</v>
      </c>
      <c r="AM573" s="329" t="s">
        <v>98</v>
      </c>
      <c r="AN573" s="330"/>
      <c r="AO573" s="328"/>
      <c r="AP573" s="329"/>
      <c r="AQ573" s="330" t="s">
        <v>97</v>
      </c>
      <c r="AR573" s="328" t="s">
        <v>97</v>
      </c>
      <c r="AS573" s="328" t="s">
        <v>97</v>
      </c>
      <c r="AT573" s="328" t="s">
        <v>97</v>
      </c>
      <c r="AU573" s="329" t="s">
        <v>97</v>
      </c>
      <c r="AV573" s="391">
        <f t="shared" si="218"/>
        <v>0</v>
      </c>
      <c r="AW573" s="404"/>
      <c r="AX573" s="404"/>
      <c r="AY573" s="404"/>
      <c r="AZ573" s="404"/>
      <c r="BA573" s="404"/>
      <c r="BB573" s="404"/>
      <c r="BC573" s="404"/>
      <c r="BD573" s="404"/>
      <c r="BE573" s="405"/>
    </row>
    <row r="574" spans="1:57" ht="31.5" x14ac:dyDescent="0.25">
      <c r="A574" s="1346"/>
      <c r="B574" s="1583"/>
      <c r="C574" s="1630"/>
      <c r="D574" s="710" t="s">
        <v>486</v>
      </c>
      <c r="E574" s="1313"/>
      <c r="F574" s="1304"/>
      <c r="G574" s="850">
        <f t="shared" si="206"/>
        <v>0</v>
      </c>
      <c r="H574" s="402">
        <f t="shared" si="219"/>
        <v>0</v>
      </c>
      <c r="I574" s="319"/>
      <c r="J574" s="319"/>
      <c r="K574" s="319"/>
      <c r="L574" s="320"/>
      <c r="M574" s="750">
        <f t="shared" si="217"/>
        <v>0</v>
      </c>
      <c r="N574" s="1030"/>
      <c r="O574" s="1030"/>
      <c r="P574" s="1030"/>
      <c r="Q574" s="1030"/>
      <c r="R574" s="1034"/>
      <c r="S574" s="1032"/>
      <c r="T574" s="1030"/>
      <c r="U574" s="1030"/>
      <c r="V574" s="1030"/>
      <c r="W574" s="1030"/>
      <c r="X574" s="1034"/>
      <c r="Y574" s="1032"/>
      <c r="Z574" s="1034"/>
      <c r="AA574" s="1019"/>
      <c r="AB574" s="837"/>
      <c r="AC574" s="837"/>
      <c r="AD574" s="837"/>
      <c r="AE574" s="837"/>
      <c r="AF574" s="1048"/>
      <c r="AG574" s="1019"/>
      <c r="AH574" s="1048"/>
      <c r="AI574" s="325"/>
      <c r="AJ574" s="390">
        <f>SUM(AK574:AM574)</f>
        <v>0</v>
      </c>
      <c r="AK574" s="330"/>
      <c r="AL574" s="328"/>
      <c r="AM574" s="329"/>
      <c r="AN574" s="330" t="s">
        <v>97</v>
      </c>
      <c r="AO574" s="328" t="s">
        <v>97</v>
      </c>
      <c r="AP574" s="329" t="s">
        <v>97</v>
      </c>
      <c r="AQ574" s="330" t="s">
        <v>97</v>
      </c>
      <c r="AR574" s="328" t="s">
        <v>97</v>
      </c>
      <c r="AS574" s="328" t="s">
        <v>97</v>
      </c>
      <c r="AT574" s="328" t="s">
        <v>97</v>
      </c>
      <c r="AU574" s="329" t="s">
        <v>97</v>
      </c>
      <c r="AV574" s="391">
        <f t="shared" si="218"/>
        <v>0</v>
      </c>
      <c r="AW574" s="404"/>
      <c r="AX574" s="404"/>
      <c r="AY574" s="404"/>
      <c r="AZ574" s="404"/>
      <c r="BA574" s="404"/>
      <c r="BB574" s="404"/>
      <c r="BC574" s="404"/>
      <c r="BD574" s="404"/>
      <c r="BE574" s="405"/>
    </row>
    <row r="575" spans="1:57" ht="31.5" x14ac:dyDescent="0.25">
      <c r="A575" s="1346"/>
      <c r="B575" s="1583"/>
      <c r="C575" s="1630"/>
      <c r="D575" s="710" t="s">
        <v>15</v>
      </c>
      <c r="E575" s="1313"/>
      <c r="F575" s="1304"/>
      <c r="G575" s="854">
        <f t="shared" si="206"/>
        <v>37</v>
      </c>
      <c r="H575" s="402">
        <f t="shared" si="219"/>
        <v>0</v>
      </c>
      <c r="I575" s="319"/>
      <c r="J575" s="319"/>
      <c r="K575" s="319"/>
      <c r="L575" s="320"/>
      <c r="M575" s="750">
        <f t="shared" si="217"/>
        <v>37</v>
      </c>
      <c r="N575" s="1030"/>
      <c r="O575" s="1030"/>
      <c r="P575" s="1030"/>
      <c r="Q575" s="1030"/>
      <c r="R575" s="1034">
        <v>37</v>
      </c>
      <c r="S575" s="1032">
        <v>20</v>
      </c>
      <c r="T575" s="1030"/>
      <c r="U575" s="1030"/>
      <c r="V575" s="1030">
        <v>17</v>
      </c>
      <c r="W575" s="1030"/>
      <c r="X575" s="1048"/>
      <c r="Y575" s="1019">
        <v>29</v>
      </c>
      <c r="Z575" s="1048">
        <v>8</v>
      </c>
      <c r="AA575" s="1019"/>
      <c r="AB575" s="837">
        <v>11</v>
      </c>
      <c r="AC575" s="837">
        <v>11</v>
      </c>
      <c r="AD575" s="837"/>
      <c r="AE575" s="837">
        <v>36</v>
      </c>
      <c r="AF575" s="1048">
        <v>2</v>
      </c>
      <c r="AG575" s="1078">
        <v>39</v>
      </c>
      <c r="AH575" s="1048">
        <v>20</v>
      </c>
      <c r="AI575" s="325">
        <v>91</v>
      </c>
      <c r="AJ575" s="390">
        <f>SUM(AQ575:AU575)</f>
        <v>37</v>
      </c>
      <c r="AK575" s="330" t="s">
        <v>98</v>
      </c>
      <c r="AL575" s="328" t="s">
        <v>98</v>
      </c>
      <c r="AM575" s="329" t="s">
        <v>98</v>
      </c>
      <c r="AN575" s="330" t="s">
        <v>97</v>
      </c>
      <c r="AO575" s="328" t="s">
        <v>97</v>
      </c>
      <c r="AP575" s="329" t="s">
        <v>97</v>
      </c>
      <c r="AQ575" s="325">
        <v>1</v>
      </c>
      <c r="AR575" s="319">
        <v>9</v>
      </c>
      <c r="AS575" s="319">
        <v>24</v>
      </c>
      <c r="AT575" s="319">
        <v>3</v>
      </c>
      <c r="AU575" s="329"/>
      <c r="AV575" s="391">
        <f t="shared" si="218"/>
        <v>0</v>
      </c>
      <c r="AW575" s="404"/>
      <c r="AX575" s="404"/>
      <c r="AY575" s="404"/>
      <c r="AZ575" s="404"/>
      <c r="BA575" s="404"/>
      <c r="BB575" s="404"/>
      <c r="BC575" s="404"/>
      <c r="BD575" s="404"/>
      <c r="BE575" s="405"/>
    </row>
    <row r="576" spans="1:57" ht="32.25" thickBot="1" x14ac:dyDescent="0.3">
      <c r="A576" s="1346"/>
      <c r="B576" s="1583"/>
      <c r="C576" s="1630"/>
      <c r="D576" s="1657" t="s">
        <v>491</v>
      </c>
      <c r="E576" s="1315"/>
      <c r="F576" s="1304"/>
      <c r="G576" s="879">
        <f t="shared" si="206"/>
        <v>0</v>
      </c>
      <c r="H576" s="160">
        <f t="shared" si="219"/>
        <v>0</v>
      </c>
      <c r="I576" s="92"/>
      <c r="J576" s="92"/>
      <c r="K576" s="92"/>
      <c r="L576" s="93"/>
      <c r="M576" s="210">
        <f t="shared" si="217"/>
        <v>0</v>
      </c>
      <c r="N576" s="1039"/>
      <c r="O576" s="1039"/>
      <c r="P576" s="1039"/>
      <c r="Q576" s="1039"/>
      <c r="R576" s="1040"/>
      <c r="S576" s="1038"/>
      <c r="T576" s="1039"/>
      <c r="U576" s="1039"/>
      <c r="V576" s="1039"/>
      <c r="W576" s="1039"/>
      <c r="X576" s="1040"/>
      <c r="Y576" s="1038"/>
      <c r="Z576" s="1040"/>
      <c r="AA576" s="1049"/>
      <c r="AB576" s="839"/>
      <c r="AC576" s="839"/>
      <c r="AD576" s="839"/>
      <c r="AE576" s="839"/>
      <c r="AF576" s="1050"/>
      <c r="AG576" s="1049"/>
      <c r="AH576" s="1050"/>
      <c r="AI576" s="100"/>
      <c r="AJ576" s="170">
        <f>SUM(AQ576:AU576)</f>
        <v>0</v>
      </c>
      <c r="AK576" s="99" t="s">
        <v>97</v>
      </c>
      <c r="AL576" s="97" t="s">
        <v>97</v>
      </c>
      <c r="AM576" s="98" t="s">
        <v>97</v>
      </c>
      <c r="AN576" s="99" t="s">
        <v>97</v>
      </c>
      <c r="AO576" s="97" t="s">
        <v>98</v>
      </c>
      <c r="AP576" s="98" t="s">
        <v>98</v>
      </c>
      <c r="AQ576" s="100"/>
      <c r="AR576" s="92"/>
      <c r="AS576" s="92"/>
      <c r="AT576" s="92"/>
      <c r="AU576" s="93"/>
      <c r="AV576" s="165">
        <f t="shared" si="218"/>
        <v>0</v>
      </c>
      <c r="AW576" s="128"/>
      <c r="AX576" s="128"/>
      <c r="AY576" s="128"/>
      <c r="AZ576" s="128"/>
      <c r="BA576" s="128"/>
      <c r="BB576" s="128"/>
      <c r="BC576" s="128"/>
      <c r="BD576" s="128"/>
      <c r="BE576" s="129"/>
    </row>
    <row r="577" spans="1:57" ht="31.5" x14ac:dyDescent="0.25">
      <c r="A577" s="1346"/>
      <c r="B577" s="1581" t="s">
        <v>551</v>
      </c>
      <c r="C577" s="1629" t="s">
        <v>402</v>
      </c>
      <c r="D577" s="709" t="s">
        <v>485</v>
      </c>
      <c r="E577" s="1312">
        <v>17</v>
      </c>
      <c r="F577" s="1303">
        <f t="shared" ref="F577" si="221">E577-SUM(M577:M581)</f>
        <v>-1</v>
      </c>
      <c r="G577" s="841">
        <f t="shared" si="206"/>
        <v>0</v>
      </c>
      <c r="H577" s="147">
        <f t="shared" si="219"/>
        <v>0</v>
      </c>
      <c r="I577" s="72"/>
      <c r="J577" s="72"/>
      <c r="K577" s="72"/>
      <c r="L577" s="73"/>
      <c r="M577" s="199">
        <f t="shared" si="217"/>
        <v>0</v>
      </c>
      <c r="N577" s="1020"/>
      <c r="O577" s="1020"/>
      <c r="P577" s="1020"/>
      <c r="Q577" s="1020"/>
      <c r="R577" s="1024"/>
      <c r="S577" s="1022"/>
      <c r="T577" s="1020"/>
      <c r="U577" s="1020"/>
      <c r="V577" s="1020"/>
      <c r="W577" s="1020"/>
      <c r="X577" s="1024"/>
      <c r="Y577" s="1022"/>
      <c r="Z577" s="1024"/>
      <c r="AA577" s="1045"/>
      <c r="AB577" s="835"/>
      <c r="AC577" s="835"/>
      <c r="AD577" s="835"/>
      <c r="AE577" s="835"/>
      <c r="AF577" s="1046"/>
      <c r="AG577" s="1045"/>
      <c r="AH577" s="1046"/>
      <c r="AI577" s="74"/>
      <c r="AJ577" s="151">
        <f>SUM(AN577:AP577)</f>
        <v>0</v>
      </c>
      <c r="AK577" s="79" t="s">
        <v>97</v>
      </c>
      <c r="AL577" s="77" t="s">
        <v>97</v>
      </c>
      <c r="AM577" s="78" t="s">
        <v>97</v>
      </c>
      <c r="AN577" s="74"/>
      <c r="AO577" s="72"/>
      <c r="AP577" s="73"/>
      <c r="AQ577" s="79" t="s">
        <v>97</v>
      </c>
      <c r="AR577" s="77" t="s">
        <v>97</v>
      </c>
      <c r="AS577" s="77" t="s">
        <v>97</v>
      </c>
      <c r="AT577" s="77" t="s">
        <v>97</v>
      </c>
      <c r="AU577" s="78" t="s">
        <v>97</v>
      </c>
      <c r="AV577" s="152">
        <f t="shared" si="218"/>
        <v>0</v>
      </c>
      <c r="AW577" s="120"/>
      <c r="AX577" s="120"/>
      <c r="AY577" s="120"/>
      <c r="AZ577" s="120"/>
      <c r="BA577" s="120"/>
      <c r="BB577" s="120"/>
      <c r="BC577" s="120"/>
      <c r="BD577" s="120"/>
      <c r="BE577" s="121"/>
    </row>
    <row r="578" spans="1:57" ht="47.25" x14ac:dyDescent="0.25">
      <c r="A578" s="1346"/>
      <c r="B578" s="1583"/>
      <c r="C578" s="1630"/>
      <c r="D578" s="710" t="s">
        <v>490</v>
      </c>
      <c r="E578" s="1313"/>
      <c r="F578" s="1304"/>
      <c r="G578" s="843">
        <f t="shared" si="206"/>
        <v>0</v>
      </c>
      <c r="H578" s="402">
        <f t="shared" si="219"/>
        <v>0</v>
      </c>
      <c r="I578" s="319"/>
      <c r="J578" s="319"/>
      <c r="K578" s="319"/>
      <c r="L578" s="320"/>
      <c r="M578" s="750">
        <f t="shared" si="217"/>
        <v>0</v>
      </c>
      <c r="N578" s="1030"/>
      <c r="O578" s="1030"/>
      <c r="P578" s="1030"/>
      <c r="Q578" s="1030"/>
      <c r="R578" s="1034"/>
      <c r="S578" s="1032"/>
      <c r="T578" s="1030"/>
      <c r="U578" s="1030"/>
      <c r="V578" s="1030"/>
      <c r="W578" s="1030"/>
      <c r="X578" s="1034"/>
      <c r="Y578" s="1032"/>
      <c r="Z578" s="1034"/>
      <c r="AA578" s="1019"/>
      <c r="AB578" s="837"/>
      <c r="AC578" s="837"/>
      <c r="AD578" s="837"/>
      <c r="AE578" s="837"/>
      <c r="AF578" s="1048"/>
      <c r="AG578" s="1019"/>
      <c r="AH578" s="1048"/>
      <c r="AI578" s="325"/>
      <c r="AJ578" s="390">
        <f>SUM(AN578:AP578)</f>
        <v>0</v>
      </c>
      <c r="AK578" s="330" t="s">
        <v>98</v>
      </c>
      <c r="AL578" s="328" t="s">
        <v>98</v>
      </c>
      <c r="AM578" s="329" t="s">
        <v>98</v>
      </c>
      <c r="AN578" s="330"/>
      <c r="AO578" s="328"/>
      <c r="AP578" s="329"/>
      <c r="AQ578" s="330" t="s">
        <v>97</v>
      </c>
      <c r="AR578" s="328" t="s">
        <v>97</v>
      </c>
      <c r="AS578" s="328" t="s">
        <v>97</v>
      </c>
      <c r="AT578" s="328" t="s">
        <v>97</v>
      </c>
      <c r="AU578" s="329" t="s">
        <v>97</v>
      </c>
      <c r="AV578" s="391">
        <f t="shared" si="218"/>
        <v>0</v>
      </c>
      <c r="AW578" s="404"/>
      <c r="AX578" s="404"/>
      <c r="AY578" s="404"/>
      <c r="AZ578" s="404"/>
      <c r="BA578" s="404"/>
      <c r="BB578" s="404"/>
      <c r="BC578" s="404"/>
      <c r="BD578" s="404"/>
      <c r="BE578" s="405"/>
    </row>
    <row r="579" spans="1:57" ht="31.5" x14ac:dyDescent="0.25">
      <c r="A579" s="1346"/>
      <c r="B579" s="1583"/>
      <c r="C579" s="1630"/>
      <c r="D579" s="710" t="s">
        <v>486</v>
      </c>
      <c r="E579" s="1313"/>
      <c r="F579" s="1304"/>
      <c r="G579" s="843">
        <f t="shared" si="206"/>
        <v>0</v>
      </c>
      <c r="H579" s="402">
        <f t="shared" si="219"/>
        <v>0</v>
      </c>
      <c r="I579" s="319"/>
      <c r="J579" s="319"/>
      <c r="K579" s="319"/>
      <c r="L579" s="320"/>
      <c r="M579" s="750">
        <f t="shared" si="217"/>
        <v>0</v>
      </c>
      <c r="N579" s="1030"/>
      <c r="O579" s="1030"/>
      <c r="P579" s="1030"/>
      <c r="Q579" s="1030"/>
      <c r="R579" s="1034"/>
      <c r="S579" s="1032"/>
      <c r="T579" s="1030"/>
      <c r="U579" s="1030"/>
      <c r="V579" s="1030"/>
      <c r="W579" s="1030"/>
      <c r="X579" s="1034"/>
      <c r="Y579" s="1032"/>
      <c r="Z579" s="1034"/>
      <c r="AA579" s="1019"/>
      <c r="AB579" s="837"/>
      <c r="AC579" s="837"/>
      <c r="AD579" s="837"/>
      <c r="AE579" s="837"/>
      <c r="AF579" s="1048"/>
      <c r="AG579" s="1019"/>
      <c r="AH579" s="1048"/>
      <c r="AI579" s="325"/>
      <c r="AJ579" s="390">
        <f>SUM(AK579:AM579)</f>
        <v>0</v>
      </c>
      <c r="AK579" s="330"/>
      <c r="AL579" s="328"/>
      <c r="AM579" s="329"/>
      <c r="AN579" s="330" t="s">
        <v>97</v>
      </c>
      <c r="AO579" s="328" t="s">
        <v>97</v>
      </c>
      <c r="AP579" s="329" t="s">
        <v>97</v>
      </c>
      <c r="AQ579" s="330" t="s">
        <v>97</v>
      </c>
      <c r="AR579" s="328" t="s">
        <v>97</v>
      </c>
      <c r="AS579" s="328" t="s">
        <v>97</v>
      </c>
      <c r="AT579" s="328" t="s">
        <v>97</v>
      </c>
      <c r="AU579" s="329" t="s">
        <v>97</v>
      </c>
      <c r="AV579" s="391">
        <f t="shared" si="218"/>
        <v>0</v>
      </c>
      <c r="AW579" s="404"/>
      <c r="AX579" s="404"/>
      <c r="AY579" s="404"/>
      <c r="AZ579" s="404"/>
      <c r="BA579" s="404"/>
      <c r="BB579" s="404"/>
      <c r="BC579" s="404"/>
      <c r="BD579" s="404"/>
      <c r="BE579" s="405"/>
    </row>
    <row r="580" spans="1:57" ht="31.5" x14ac:dyDescent="0.25">
      <c r="A580" s="1346"/>
      <c r="B580" s="1583"/>
      <c r="C580" s="1630"/>
      <c r="D580" s="710" t="s">
        <v>15</v>
      </c>
      <c r="E580" s="1313"/>
      <c r="F580" s="1304"/>
      <c r="G580" s="843">
        <f t="shared" si="206"/>
        <v>18</v>
      </c>
      <c r="H580" s="402">
        <f t="shared" si="219"/>
        <v>2</v>
      </c>
      <c r="I580" s="319">
        <v>1</v>
      </c>
      <c r="J580" s="319"/>
      <c r="K580" s="319">
        <v>1</v>
      </c>
      <c r="L580" s="320"/>
      <c r="M580" s="750">
        <f t="shared" si="217"/>
        <v>18</v>
      </c>
      <c r="N580" s="1030"/>
      <c r="O580" s="1030"/>
      <c r="P580" s="1030"/>
      <c r="Q580" s="1030"/>
      <c r="R580" s="1034">
        <v>18</v>
      </c>
      <c r="S580" s="1032">
        <v>2</v>
      </c>
      <c r="T580" s="1030"/>
      <c r="U580" s="1030"/>
      <c r="V580" s="1030">
        <v>16</v>
      </c>
      <c r="W580" s="1030"/>
      <c r="X580" s="1034"/>
      <c r="Y580" s="1032">
        <v>15</v>
      </c>
      <c r="Z580" s="1034">
        <v>3</v>
      </c>
      <c r="AA580" s="1019"/>
      <c r="AB580" s="837">
        <v>6</v>
      </c>
      <c r="AC580" s="837">
        <v>6</v>
      </c>
      <c r="AD580" s="837"/>
      <c r="AE580" s="837">
        <v>13</v>
      </c>
      <c r="AF580" s="1048"/>
      <c r="AG580" s="1019">
        <v>40.39</v>
      </c>
      <c r="AH580" s="1048">
        <v>18.38</v>
      </c>
      <c r="AI580" s="325">
        <v>78.3</v>
      </c>
      <c r="AJ580" s="390">
        <f>SUM(AQ580:AU580)</f>
        <v>18</v>
      </c>
      <c r="AK580" s="330" t="s">
        <v>98</v>
      </c>
      <c r="AL580" s="328" t="s">
        <v>98</v>
      </c>
      <c r="AM580" s="329" t="s">
        <v>98</v>
      </c>
      <c r="AN580" s="330" t="s">
        <v>97</v>
      </c>
      <c r="AO580" s="328" t="s">
        <v>97</v>
      </c>
      <c r="AP580" s="329" t="s">
        <v>97</v>
      </c>
      <c r="AQ580" s="330">
        <v>1</v>
      </c>
      <c r="AR580" s="328">
        <v>8</v>
      </c>
      <c r="AS580" s="328">
        <v>9</v>
      </c>
      <c r="AT580" s="328"/>
      <c r="AU580" s="329"/>
      <c r="AV580" s="391">
        <f t="shared" si="218"/>
        <v>0</v>
      </c>
      <c r="AW580" s="404"/>
      <c r="AX580" s="404"/>
      <c r="AY580" s="404"/>
      <c r="AZ580" s="404"/>
      <c r="BA580" s="404"/>
      <c r="BB580" s="404"/>
      <c r="BC580" s="404"/>
      <c r="BD580" s="404"/>
      <c r="BE580" s="405"/>
    </row>
    <row r="581" spans="1:57" ht="32.25" thickBot="1" x14ac:dyDescent="0.3">
      <c r="A581" s="1346"/>
      <c r="B581" s="1585"/>
      <c r="C581" s="1631"/>
      <c r="D581" s="711" t="s">
        <v>491</v>
      </c>
      <c r="E581" s="1314"/>
      <c r="F581" s="1305"/>
      <c r="G581" s="848">
        <f t="shared" si="206"/>
        <v>0</v>
      </c>
      <c r="H581" s="160">
        <f t="shared" si="219"/>
        <v>0</v>
      </c>
      <c r="I581" s="92"/>
      <c r="J581" s="92"/>
      <c r="K581" s="92"/>
      <c r="L581" s="93"/>
      <c r="M581" s="210">
        <f t="shared" si="217"/>
        <v>0</v>
      </c>
      <c r="N581" s="1039"/>
      <c r="O581" s="1039"/>
      <c r="P581" s="1039"/>
      <c r="Q581" s="1039"/>
      <c r="R581" s="1040"/>
      <c r="S581" s="1038"/>
      <c r="T581" s="1039"/>
      <c r="U581" s="1039"/>
      <c r="V581" s="1039"/>
      <c r="W581" s="1039"/>
      <c r="X581" s="1040"/>
      <c r="Y581" s="1038"/>
      <c r="Z581" s="1040"/>
      <c r="AA581" s="1049"/>
      <c r="AB581" s="839"/>
      <c r="AC581" s="839"/>
      <c r="AD581" s="839"/>
      <c r="AE581" s="839"/>
      <c r="AF581" s="1050"/>
      <c r="AG581" s="1049"/>
      <c r="AH581" s="1050"/>
      <c r="AI581" s="100"/>
      <c r="AJ581" s="170">
        <f>SUM(AQ581:AU581)</f>
        <v>0</v>
      </c>
      <c r="AK581" s="99" t="s">
        <v>97</v>
      </c>
      <c r="AL581" s="97" t="s">
        <v>97</v>
      </c>
      <c r="AM581" s="98" t="s">
        <v>97</v>
      </c>
      <c r="AN581" s="99" t="s">
        <v>97</v>
      </c>
      <c r="AO581" s="97" t="s">
        <v>98</v>
      </c>
      <c r="AP581" s="98" t="s">
        <v>98</v>
      </c>
      <c r="AQ581" s="100"/>
      <c r="AR581" s="92"/>
      <c r="AS581" s="92"/>
      <c r="AT581" s="92"/>
      <c r="AU581" s="93"/>
      <c r="AV581" s="165">
        <f t="shared" si="218"/>
        <v>0</v>
      </c>
      <c r="AW581" s="128"/>
      <c r="AX581" s="128"/>
      <c r="AY581" s="128"/>
      <c r="AZ581" s="128"/>
      <c r="BA581" s="128"/>
      <c r="BB581" s="128"/>
      <c r="BC581" s="128"/>
      <c r="BD581" s="128"/>
      <c r="BE581" s="129"/>
    </row>
    <row r="582" spans="1:57" ht="47.45" customHeight="1" x14ac:dyDescent="0.25">
      <c r="A582" s="1346"/>
      <c r="B582" s="1581" t="s">
        <v>196</v>
      </c>
      <c r="C582" s="1632" t="s">
        <v>407</v>
      </c>
      <c r="D582" s="709" t="s">
        <v>485</v>
      </c>
      <c r="E582" s="1312">
        <v>15</v>
      </c>
      <c r="F582" s="1303">
        <f t="shared" ref="F582" si="222">E582-SUM(M582:M586)</f>
        <v>-3</v>
      </c>
      <c r="G582" s="852">
        <f t="shared" si="206"/>
        <v>0</v>
      </c>
      <c r="H582" s="147">
        <f t="shared" si="219"/>
        <v>0</v>
      </c>
      <c r="I582" s="72"/>
      <c r="J582" s="72"/>
      <c r="K582" s="72"/>
      <c r="L582" s="73"/>
      <c r="M582" s="199">
        <f t="shared" si="217"/>
        <v>0</v>
      </c>
      <c r="N582" s="1020"/>
      <c r="O582" s="1020"/>
      <c r="P582" s="1020"/>
      <c r="Q582" s="1020"/>
      <c r="R582" s="1024"/>
      <c r="S582" s="1022"/>
      <c r="T582" s="1020"/>
      <c r="U582" s="1020"/>
      <c r="V582" s="1020"/>
      <c r="W582" s="1020"/>
      <c r="X582" s="1024"/>
      <c r="Y582" s="1022"/>
      <c r="Z582" s="1024"/>
      <c r="AA582" s="1045"/>
      <c r="AB582" s="835"/>
      <c r="AC582" s="835"/>
      <c r="AD582" s="835"/>
      <c r="AE582" s="835"/>
      <c r="AF582" s="1046"/>
      <c r="AG582" s="1045"/>
      <c r="AH582" s="1046"/>
      <c r="AI582" s="74"/>
      <c r="AJ582" s="151">
        <f>SUM(AN582:AP582)</f>
        <v>0</v>
      </c>
      <c r="AK582" s="79" t="s">
        <v>97</v>
      </c>
      <c r="AL582" s="77" t="s">
        <v>97</v>
      </c>
      <c r="AM582" s="78" t="s">
        <v>97</v>
      </c>
      <c r="AN582" s="74"/>
      <c r="AO582" s="72"/>
      <c r="AP582" s="73"/>
      <c r="AQ582" s="79" t="s">
        <v>97</v>
      </c>
      <c r="AR582" s="77" t="s">
        <v>97</v>
      </c>
      <c r="AS582" s="77" t="s">
        <v>97</v>
      </c>
      <c r="AT582" s="77" t="s">
        <v>97</v>
      </c>
      <c r="AU582" s="78" t="s">
        <v>97</v>
      </c>
      <c r="AV582" s="152">
        <f t="shared" si="218"/>
        <v>0</v>
      </c>
      <c r="AW582" s="120"/>
      <c r="AX582" s="120"/>
      <c r="AY582" s="120"/>
      <c r="AZ582" s="120"/>
      <c r="BA582" s="120"/>
      <c r="BB582" s="120"/>
      <c r="BC582" s="120"/>
      <c r="BD582" s="120"/>
      <c r="BE582" s="121"/>
    </row>
    <row r="583" spans="1:57" ht="47.25" x14ac:dyDescent="0.25">
      <c r="A583" s="1346"/>
      <c r="B583" s="1583"/>
      <c r="C583" s="1633"/>
      <c r="D583" s="710" t="s">
        <v>490</v>
      </c>
      <c r="E583" s="1313"/>
      <c r="F583" s="1304"/>
      <c r="G583" s="850">
        <f t="shared" si="206"/>
        <v>0</v>
      </c>
      <c r="H583" s="402">
        <f t="shared" si="219"/>
        <v>0</v>
      </c>
      <c r="I583" s="319"/>
      <c r="J583" s="319"/>
      <c r="K583" s="319"/>
      <c r="L583" s="320"/>
      <c r="M583" s="750">
        <f t="shared" si="217"/>
        <v>0</v>
      </c>
      <c r="N583" s="1030"/>
      <c r="O583" s="1030"/>
      <c r="P583" s="1030"/>
      <c r="Q583" s="1030"/>
      <c r="R583" s="1034"/>
      <c r="S583" s="1032"/>
      <c r="T583" s="1030"/>
      <c r="U583" s="1030"/>
      <c r="V583" s="1030"/>
      <c r="W583" s="1030"/>
      <c r="X583" s="1034"/>
      <c r="Y583" s="1032"/>
      <c r="Z583" s="1034"/>
      <c r="AA583" s="1019"/>
      <c r="AB583" s="837"/>
      <c r="AC583" s="837"/>
      <c r="AD583" s="837"/>
      <c r="AE583" s="837"/>
      <c r="AF583" s="1048"/>
      <c r="AG583" s="1019"/>
      <c r="AH583" s="1048"/>
      <c r="AI583" s="325"/>
      <c r="AJ583" s="390">
        <f>SUM(AN583:AP583)</f>
        <v>0</v>
      </c>
      <c r="AK583" s="330" t="s">
        <v>98</v>
      </c>
      <c r="AL583" s="328" t="s">
        <v>98</v>
      </c>
      <c r="AM583" s="329" t="s">
        <v>98</v>
      </c>
      <c r="AN583" s="330"/>
      <c r="AO583" s="328"/>
      <c r="AP583" s="329"/>
      <c r="AQ583" s="330" t="s">
        <v>97</v>
      </c>
      <c r="AR583" s="328" t="s">
        <v>97</v>
      </c>
      <c r="AS583" s="328" t="s">
        <v>97</v>
      </c>
      <c r="AT583" s="328" t="s">
        <v>97</v>
      </c>
      <c r="AU583" s="329" t="s">
        <v>97</v>
      </c>
      <c r="AV583" s="391">
        <f t="shared" si="218"/>
        <v>0</v>
      </c>
      <c r="AW583" s="404"/>
      <c r="AX583" s="404"/>
      <c r="AY583" s="404"/>
      <c r="AZ583" s="404"/>
      <c r="BA583" s="404"/>
      <c r="BB583" s="404"/>
      <c r="BC583" s="404"/>
      <c r="BD583" s="404"/>
      <c r="BE583" s="405"/>
    </row>
    <row r="584" spans="1:57" ht="31.5" x14ac:dyDescent="0.25">
      <c r="A584" s="1346"/>
      <c r="B584" s="1583"/>
      <c r="C584" s="1633"/>
      <c r="D584" s="710" t="s">
        <v>486</v>
      </c>
      <c r="E584" s="1313"/>
      <c r="F584" s="1304"/>
      <c r="G584" s="850">
        <f t="shared" si="206"/>
        <v>0</v>
      </c>
      <c r="H584" s="402">
        <f t="shared" si="219"/>
        <v>0</v>
      </c>
      <c r="I584" s="319"/>
      <c r="J584" s="319"/>
      <c r="K584" s="319"/>
      <c r="L584" s="320"/>
      <c r="M584" s="750">
        <f t="shared" si="217"/>
        <v>0</v>
      </c>
      <c r="N584" s="1030"/>
      <c r="O584" s="1030"/>
      <c r="P584" s="1030"/>
      <c r="Q584" s="1030"/>
      <c r="R584" s="1034"/>
      <c r="S584" s="1032"/>
      <c r="T584" s="1030"/>
      <c r="U584" s="1030"/>
      <c r="V584" s="1030"/>
      <c r="W584" s="1030"/>
      <c r="X584" s="1034"/>
      <c r="Y584" s="1032"/>
      <c r="Z584" s="1034"/>
      <c r="AA584" s="1019"/>
      <c r="AB584" s="837"/>
      <c r="AC584" s="837"/>
      <c r="AD584" s="837"/>
      <c r="AE584" s="837"/>
      <c r="AF584" s="1048"/>
      <c r="AG584" s="1019"/>
      <c r="AH584" s="1048"/>
      <c r="AI584" s="325"/>
      <c r="AJ584" s="390">
        <f>SUM(AK584:AM584)</f>
        <v>0</v>
      </c>
      <c r="AK584" s="330"/>
      <c r="AL584" s="328"/>
      <c r="AM584" s="329"/>
      <c r="AN584" s="330" t="s">
        <v>97</v>
      </c>
      <c r="AO584" s="328" t="s">
        <v>97</v>
      </c>
      <c r="AP584" s="329" t="s">
        <v>97</v>
      </c>
      <c r="AQ584" s="330" t="s">
        <v>97</v>
      </c>
      <c r="AR584" s="328" t="s">
        <v>97</v>
      </c>
      <c r="AS584" s="328" t="s">
        <v>97</v>
      </c>
      <c r="AT584" s="328" t="s">
        <v>97</v>
      </c>
      <c r="AU584" s="329" t="s">
        <v>97</v>
      </c>
      <c r="AV584" s="391">
        <f t="shared" si="218"/>
        <v>0</v>
      </c>
      <c r="AW584" s="404"/>
      <c r="AX584" s="404"/>
      <c r="AY584" s="404"/>
      <c r="AZ584" s="404"/>
      <c r="BA584" s="404"/>
      <c r="BB584" s="404"/>
      <c r="BC584" s="404"/>
      <c r="BD584" s="404"/>
      <c r="BE584" s="405"/>
    </row>
    <row r="585" spans="1:57" ht="31.5" x14ac:dyDescent="0.25">
      <c r="A585" s="1346"/>
      <c r="B585" s="1583"/>
      <c r="C585" s="1633"/>
      <c r="D585" s="710" t="s">
        <v>15</v>
      </c>
      <c r="E585" s="1313"/>
      <c r="F585" s="1304"/>
      <c r="G585" s="850">
        <f t="shared" si="206"/>
        <v>19</v>
      </c>
      <c r="H585" s="402">
        <f t="shared" si="219"/>
        <v>0</v>
      </c>
      <c r="I585" s="319"/>
      <c r="J585" s="319"/>
      <c r="K585" s="319"/>
      <c r="L585" s="320"/>
      <c r="M585" s="750">
        <f t="shared" si="217"/>
        <v>18</v>
      </c>
      <c r="N585" s="1030"/>
      <c r="O585" s="1030"/>
      <c r="P585" s="1030"/>
      <c r="Q585" s="1030"/>
      <c r="R585" s="1034">
        <v>18</v>
      </c>
      <c r="S585" s="1032">
        <v>7</v>
      </c>
      <c r="T585" s="1030"/>
      <c r="U585" s="1030"/>
      <c r="V585" s="1030">
        <v>11</v>
      </c>
      <c r="W585" s="1030"/>
      <c r="X585" s="1034"/>
      <c r="Y585" s="1032">
        <v>15</v>
      </c>
      <c r="Z585" s="1034">
        <v>3</v>
      </c>
      <c r="AA585" s="1019"/>
      <c r="AB585" s="837">
        <v>11</v>
      </c>
      <c r="AC585" s="837">
        <v>11</v>
      </c>
      <c r="AD585" s="837"/>
      <c r="AE585" s="837"/>
      <c r="AF585" s="1048">
        <v>18</v>
      </c>
      <c r="AG585" s="1019">
        <v>44</v>
      </c>
      <c r="AH585" s="1048">
        <v>22</v>
      </c>
      <c r="AI585" s="325"/>
      <c r="AJ585" s="390">
        <f>SUM(AQ585:AU585)</f>
        <v>18</v>
      </c>
      <c r="AK585" s="330" t="s">
        <v>98</v>
      </c>
      <c r="AL585" s="328" t="s">
        <v>98</v>
      </c>
      <c r="AM585" s="329" t="s">
        <v>98</v>
      </c>
      <c r="AN585" s="330" t="s">
        <v>97</v>
      </c>
      <c r="AO585" s="328" t="s">
        <v>97</v>
      </c>
      <c r="AP585" s="329" t="s">
        <v>97</v>
      </c>
      <c r="AQ585" s="330">
        <v>3</v>
      </c>
      <c r="AR585" s="328">
        <v>9</v>
      </c>
      <c r="AS585" s="328">
        <v>6</v>
      </c>
      <c r="AT585" s="328"/>
      <c r="AU585" s="329"/>
      <c r="AV585" s="391">
        <f t="shared" si="218"/>
        <v>1</v>
      </c>
      <c r="AW585" s="404"/>
      <c r="AX585" s="404"/>
      <c r="AY585" s="404"/>
      <c r="AZ585" s="404"/>
      <c r="BA585" s="404">
        <v>1</v>
      </c>
      <c r="BB585" s="404"/>
      <c r="BC585" s="404"/>
      <c r="BD585" s="404"/>
      <c r="BE585" s="405"/>
    </row>
    <row r="586" spans="1:57" ht="32.25" thickBot="1" x14ac:dyDescent="0.3">
      <c r="A586" s="1346"/>
      <c r="B586" s="1585"/>
      <c r="C586" s="1634"/>
      <c r="D586" s="711" t="s">
        <v>491</v>
      </c>
      <c r="E586" s="1314"/>
      <c r="F586" s="1305"/>
      <c r="G586" s="851">
        <f t="shared" si="206"/>
        <v>0</v>
      </c>
      <c r="H586" s="160">
        <f t="shared" si="219"/>
        <v>0</v>
      </c>
      <c r="I586" s="92"/>
      <c r="J586" s="92"/>
      <c r="K586" s="92"/>
      <c r="L586" s="93"/>
      <c r="M586" s="210">
        <f t="shared" si="217"/>
        <v>0</v>
      </c>
      <c r="N586" s="1039"/>
      <c r="O586" s="1039"/>
      <c r="P586" s="1039"/>
      <c r="Q586" s="1039"/>
      <c r="R586" s="1040"/>
      <c r="S586" s="1038"/>
      <c r="T586" s="1039"/>
      <c r="U586" s="1039"/>
      <c r="V586" s="1039"/>
      <c r="W586" s="1039"/>
      <c r="X586" s="1040"/>
      <c r="Y586" s="1038"/>
      <c r="Z586" s="1040"/>
      <c r="AA586" s="1049"/>
      <c r="AB586" s="839"/>
      <c r="AC586" s="839"/>
      <c r="AD586" s="839"/>
      <c r="AE586" s="839"/>
      <c r="AF586" s="1050"/>
      <c r="AG586" s="1049"/>
      <c r="AH586" s="1050"/>
      <c r="AI586" s="100"/>
      <c r="AJ586" s="170">
        <f>SUM(AQ586:AU586)</f>
        <v>0</v>
      </c>
      <c r="AK586" s="99" t="s">
        <v>97</v>
      </c>
      <c r="AL586" s="97" t="s">
        <v>97</v>
      </c>
      <c r="AM586" s="98" t="s">
        <v>97</v>
      </c>
      <c r="AN586" s="99" t="s">
        <v>97</v>
      </c>
      <c r="AO586" s="97" t="s">
        <v>98</v>
      </c>
      <c r="AP586" s="98" t="s">
        <v>98</v>
      </c>
      <c r="AQ586" s="100"/>
      <c r="AR586" s="92"/>
      <c r="AS586" s="92"/>
      <c r="AT586" s="92"/>
      <c r="AU586" s="93"/>
      <c r="AV586" s="165">
        <f t="shared" si="218"/>
        <v>0</v>
      </c>
      <c r="AW586" s="128"/>
      <c r="AX586" s="128"/>
      <c r="AY586" s="128"/>
      <c r="AZ586" s="128"/>
      <c r="BA586" s="128"/>
      <c r="BB586" s="128"/>
      <c r="BC586" s="128"/>
      <c r="BD586" s="128"/>
      <c r="BE586" s="129"/>
    </row>
    <row r="587" spans="1:57" ht="31.5" x14ac:dyDescent="0.25">
      <c r="A587" s="1346"/>
      <c r="B587" s="1581" t="s">
        <v>193</v>
      </c>
      <c r="C587" s="1629" t="s">
        <v>404</v>
      </c>
      <c r="D587" s="709" t="s">
        <v>485</v>
      </c>
      <c r="E587" s="1312">
        <v>42</v>
      </c>
      <c r="F587" s="1303">
        <f t="shared" ref="F587" si="223">E587-SUM(M587:M591)</f>
        <v>-8</v>
      </c>
      <c r="G587" s="852">
        <f t="shared" si="206"/>
        <v>0</v>
      </c>
      <c r="H587" s="147">
        <f t="shared" si="219"/>
        <v>0</v>
      </c>
      <c r="I587" s="72"/>
      <c r="J587" s="72"/>
      <c r="K587" s="72"/>
      <c r="L587" s="73"/>
      <c r="M587" s="199">
        <f t="shared" si="217"/>
        <v>0</v>
      </c>
      <c r="N587" s="1020"/>
      <c r="O587" s="1020"/>
      <c r="P587" s="1020"/>
      <c r="Q587" s="1020"/>
      <c r="R587" s="1024"/>
      <c r="S587" s="1022"/>
      <c r="T587" s="1020"/>
      <c r="U587" s="1020"/>
      <c r="V587" s="1020"/>
      <c r="W587" s="1020"/>
      <c r="X587" s="1024"/>
      <c r="Y587" s="1022"/>
      <c r="Z587" s="1024"/>
      <c r="AA587" s="1045"/>
      <c r="AB587" s="835"/>
      <c r="AC587" s="835"/>
      <c r="AD587" s="835"/>
      <c r="AE587" s="835"/>
      <c r="AF587" s="1046"/>
      <c r="AG587" s="1045"/>
      <c r="AH587" s="1046"/>
      <c r="AI587" s="74"/>
      <c r="AJ587" s="151">
        <f>SUM(AN587:AP587)</f>
        <v>0</v>
      </c>
      <c r="AK587" s="79" t="s">
        <v>97</v>
      </c>
      <c r="AL587" s="77" t="s">
        <v>97</v>
      </c>
      <c r="AM587" s="78" t="s">
        <v>97</v>
      </c>
      <c r="AN587" s="74"/>
      <c r="AO587" s="72"/>
      <c r="AP587" s="73"/>
      <c r="AQ587" s="79" t="s">
        <v>97</v>
      </c>
      <c r="AR587" s="77" t="s">
        <v>97</v>
      </c>
      <c r="AS587" s="77" t="s">
        <v>97</v>
      </c>
      <c r="AT587" s="77" t="s">
        <v>97</v>
      </c>
      <c r="AU587" s="78" t="s">
        <v>97</v>
      </c>
      <c r="AV587" s="152">
        <f t="shared" si="218"/>
        <v>0</v>
      </c>
      <c r="AW587" s="120"/>
      <c r="AX587" s="120"/>
      <c r="AY587" s="120"/>
      <c r="AZ587" s="120"/>
      <c r="BA587" s="120"/>
      <c r="BB587" s="120"/>
      <c r="BC587" s="120"/>
      <c r="BD587" s="120"/>
      <c r="BE587" s="121"/>
    </row>
    <row r="588" spans="1:57" ht="47.25" x14ac:dyDescent="0.25">
      <c r="A588" s="1346"/>
      <c r="B588" s="1583"/>
      <c r="C588" s="1630"/>
      <c r="D588" s="710" t="s">
        <v>490</v>
      </c>
      <c r="E588" s="1313"/>
      <c r="F588" s="1304"/>
      <c r="G588" s="850">
        <f t="shared" ref="G588:G651" si="224">SUM(M588,AV588)</f>
        <v>0</v>
      </c>
      <c r="H588" s="402">
        <f t="shared" si="219"/>
        <v>0</v>
      </c>
      <c r="I588" s="319"/>
      <c r="J588" s="319"/>
      <c r="K588" s="319"/>
      <c r="L588" s="320"/>
      <c r="M588" s="750">
        <f t="shared" si="217"/>
        <v>0</v>
      </c>
      <c r="N588" s="1030"/>
      <c r="O588" s="1030"/>
      <c r="P588" s="1030"/>
      <c r="Q588" s="1030"/>
      <c r="R588" s="1034"/>
      <c r="S588" s="1032"/>
      <c r="T588" s="1030"/>
      <c r="U588" s="1030"/>
      <c r="V588" s="1030"/>
      <c r="W588" s="1030"/>
      <c r="X588" s="1034"/>
      <c r="Y588" s="1032"/>
      <c r="Z588" s="1034"/>
      <c r="AA588" s="1019"/>
      <c r="AB588" s="837"/>
      <c r="AC588" s="837"/>
      <c r="AD588" s="837"/>
      <c r="AE588" s="837"/>
      <c r="AF588" s="1048"/>
      <c r="AG588" s="1019"/>
      <c r="AH588" s="1048"/>
      <c r="AI588" s="325"/>
      <c r="AJ588" s="390">
        <f>SUM(AN588:AP588)</f>
        <v>0</v>
      </c>
      <c r="AK588" s="330" t="s">
        <v>98</v>
      </c>
      <c r="AL588" s="328" t="s">
        <v>98</v>
      </c>
      <c r="AM588" s="329" t="s">
        <v>98</v>
      </c>
      <c r="AN588" s="330"/>
      <c r="AO588" s="328"/>
      <c r="AP588" s="329"/>
      <c r="AQ588" s="330" t="s">
        <v>97</v>
      </c>
      <c r="AR588" s="328" t="s">
        <v>97</v>
      </c>
      <c r="AS588" s="328" t="s">
        <v>97</v>
      </c>
      <c r="AT588" s="328" t="s">
        <v>97</v>
      </c>
      <c r="AU588" s="329" t="s">
        <v>97</v>
      </c>
      <c r="AV588" s="391">
        <f t="shared" si="218"/>
        <v>0</v>
      </c>
      <c r="AW588" s="404"/>
      <c r="AX588" s="404"/>
      <c r="AY588" s="404"/>
      <c r="AZ588" s="404"/>
      <c r="BA588" s="404"/>
      <c r="BB588" s="404"/>
      <c r="BC588" s="404"/>
      <c r="BD588" s="404"/>
      <c r="BE588" s="405"/>
    </row>
    <row r="589" spans="1:57" ht="31.5" x14ac:dyDescent="0.25">
      <c r="A589" s="1346"/>
      <c r="B589" s="1583"/>
      <c r="C589" s="1630"/>
      <c r="D589" s="710" t="s">
        <v>486</v>
      </c>
      <c r="E589" s="1313"/>
      <c r="F589" s="1304"/>
      <c r="G589" s="854">
        <f t="shared" si="224"/>
        <v>0</v>
      </c>
      <c r="H589" s="402">
        <f t="shared" si="219"/>
        <v>0</v>
      </c>
      <c r="I589" s="319"/>
      <c r="J589" s="319"/>
      <c r="K589" s="319"/>
      <c r="L589" s="320"/>
      <c r="M589" s="750">
        <f t="shared" si="217"/>
        <v>0</v>
      </c>
      <c r="N589" s="1030"/>
      <c r="O589" s="1030"/>
      <c r="P589" s="1030"/>
      <c r="Q589" s="1030"/>
      <c r="R589" s="1034"/>
      <c r="S589" s="1032"/>
      <c r="T589" s="1030"/>
      <c r="U589" s="1030"/>
      <c r="V589" s="1030"/>
      <c r="W589" s="1030"/>
      <c r="X589" s="1034"/>
      <c r="Y589" s="1032"/>
      <c r="Z589" s="1034"/>
      <c r="AA589" s="1019"/>
      <c r="AB589" s="837"/>
      <c r="AC589" s="837"/>
      <c r="AD589" s="837"/>
      <c r="AE589" s="837"/>
      <c r="AF589" s="1048"/>
      <c r="AG589" s="1019"/>
      <c r="AH589" s="1048"/>
      <c r="AI589" s="325"/>
      <c r="AJ589" s="390">
        <f>SUM(AK589:AM589)</f>
        <v>0</v>
      </c>
      <c r="AK589" s="330"/>
      <c r="AL589" s="328"/>
      <c r="AM589" s="329"/>
      <c r="AN589" s="330" t="s">
        <v>97</v>
      </c>
      <c r="AO589" s="328" t="s">
        <v>97</v>
      </c>
      <c r="AP589" s="329" t="s">
        <v>97</v>
      </c>
      <c r="AQ589" s="330" t="s">
        <v>97</v>
      </c>
      <c r="AR589" s="328" t="s">
        <v>97</v>
      </c>
      <c r="AS589" s="328" t="s">
        <v>97</v>
      </c>
      <c r="AT589" s="328" t="s">
        <v>97</v>
      </c>
      <c r="AU589" s="329" t="s">
        <v>97</v>
      </c>
      <c r="AV589" s="391">
        <f t="shared" si="218"/>
        <v>0</v>
      </c>
      <c r="AW589" s="404"/>
      <c r="AX589" s="404"/>
      <c r="AY589" s="404"/>
      <c r="AZ589" s="404"/>
      <c r="BA589" s="404"/>
      <c r="BB589" s="404"/>
      <c r="BC589" s="404"/>
      <c r="BD589" s="404"/>
      <c r="BE589" s="405"/>
    </row>
    <row r="590" spans="1:57" ht="31.5" x14ac:dyDescent="0.25">
      <c r="A590" s="1346"/>
      <c r="B590" s="1583"/>
      <c r="C590" s="1630"/>
      <c r="D590" s="710" t="s">
        <v>15</v>
      </c>
      <c r="E590" s="1313"/>
      <c r="F590" s="1304"/>
      <c r="G590" s="854">
        <f t="shared" si="224"/>
        <v>53</v>
      </c>
      <c r="H590" s="402">
        <f t="shared" si="219"/>
        <v>4</v>
      </c>
      <c r="I590" s="319">
        <v>3</v>
      </c>
      <c r="J590" s="319"/>
      <c r="K590" s="319">
        <v>1</v>
      </c>
      <c r="L590" s="320"/>
      <c r="M590" s="750">
        <f t="shared" si="217"/>
        <v>50</v>
      </c>
      <c r="N590" s="1030"/>
      <c r="O590" s="1030"/>
      <c r="P590" s="1030"/>
      <c r="Q590" s="1030"/>
      <c r="R590" s="1034">
        <v>50</v>
      </c>
      <c r="S590" s="1032">
        <v>6</v>
      </c>
      <c r="T590" s="1030"/>
      <c r="U590" s="1030"/>
      <c r="V590" s="1030">
        <v>21</v>
      </c>
      <c r="W590" s="1030">
        <v>23</v>
      </c>
      <c r="X590" s="1034"/>
      <c r="Y590" s="1032">
        <v>41</v>
      </c>
      <c r="Z590" s="1034">
        <v>9</v>
      </c>
      <c r="AA590" s="1019"/>
      <c r="AB590" s="837">
        <v>7</v>
      </c>
      <c r="AC590" s="837">
        <v>7</v>
      </c>
      <c r="AD590" s="837">
        <v>1</v>
      </c>
      <c r="AE590" s="837">
        <v>32</v>
      </c>
      <c r="AF590" s="1048">
        <v>7</v>
      </c>
      <c r="AG590" s="1019">
        <v>44</v>
      </c>
      <c r="AH590" s="1048">
        <v>23</v>
      </c>
      <c r="AI590" s="325">
        <v>81.099999999999994</v>
      </c>
      <c r="AJ590" s="390">
        <v>46</v>
      </c>
      <c r="AK590" s="330" t="s">
        <v>98</v>
      </c>
      <c r="AL590" s="328" t="s">
        <v>98</v>
      </c>
      <c r="AM590" s="329" t="s">
        <v>98</v>
      </c>
      <c r="AN590" s="330" t="s">
        <v>97</v>
      </c>
      <c r="AO590" s="328" t="s">
        <v>97</v>
      </c>
      <c r="AP590" s="329" t="s">
        <v>97</v>
      </c>
      <c r="AQ590" s="325">
        <v>8</v>
      </c>
      <c r="AR590" s="319">
        <v>12</v>
      </c>
      <c r="AS590" s="319">
        <v>21</v>
      </c>
      <c r="AT590" s="319">
        <v>4</v>
      </c>
      <c r="AU590" s="320">
        <v>1</v>
      </c>
      <c r="AV590" s="391">
        <f t="shared" si="218"/>
        <v>3</v>
      </c>
      <c r="AW590" s="404">
        <v>1</v>
      </c>
      <c r="AX590" s="404"/>
      <c r="AY590" s="404"/>
      <c r="AZ590" s="404"/>
      <c r="BA590" s="404"/>
      <c r="BB590" s="404"/>
      <c r="BC590" s="404">
        <v>1</v>
      </c>
      <c r="BD590" s="404">
        <v>1</v>
      </c>
      <c r="BE590" s="405"/>
    </row>
    <row r="591" spans="1:57" ht="32.25" thickBot="1" x14ac:dyDescent="0.3">
      <c r="A591" s="1346"/>
      <c r="B591" s="1585"/>
      <c r="C591" s="1631"/>
      <c r="D591" s="711" t="s">
        <v>491</v>
      </c>
      <c r="E591" s="1314"/>
      <c r="F591" s="1305"/>
      <c r="G591" s="851">
        <f t="shared" si="224"/>
        <v>0</v>
      </c>
      <c r="H591" s="160">
        <f t="shared" si="219"/>
        <v>0</v>
      </c>
      <c r="I591" s="92"/>
      <c r="J591" s="92"/>
      <c r="K591" s="92"/>
      <c r="L591" s="93"/>
      <c r="M591" s="210">
        <f t="shared" si="217"/>
        <v>0</v>
      </c>
      <c r="N591" s="1039"/>
      <c r="O591" s="1039"/>
      <c r="P591" s="1039"/>
      <c r="Q591" s="1039"/>
      <c r="R591" s="1040"/>
      <c r="S591" s="1038"/>
      <c r="T591" s="1039"/>
      <c r="U591" s="1039"/>
      <c r="V591" s="1039"/>
      <c r="W591" s="1039"/>
      <c r="X591" s="1040"/>
      <c r="Y591" s="1038"/>
      <c r="Z591" s="1040"/>
      <c r="AA591" s="1049"/>
      <c r="AB591" s="839"/>
      <c r="AC591" s="839"/>
      <c r="AD591" s="839"/>
      <c r="AE591" s="839"/>
      <c r="AF591" s="1050"/>
      <c r="AG591" s="1049"/>
      <c r="AH591" s="1050"/>
      <c r="AI591" s="100"/>
      <c r="AJ591" s="170">
        <f>SUM(AQ591:AU591)</f>
        <v>0</v>
      </c>
      <c r="AK591" s="99" t="s">
        <v>97</v>
      </c>
      <c r="AL591" s="97" t="s">
        <v>97</v>
      </c>
      <c r="AM591" s="98" t="s">
        <v>97</v>
      </c>
      <c r="AN591" s="99" t="s">
        <v>97</v>
      </c>
      <c r="AO591" s="97" t="s">
        <v>98</v>
      </c>
      <c r="AP591" s="98" t="s">
        <v>98</v>
      </c>
      <c r="AQ591" s="100"/>
      <c r="AR591" s="92"/>
      <c r="AS591" s="92"/>
      <c r="AT591" s="92"/>
      <c r="AU591" s="93"/>
      <c r="AV591" s="165">
        <f t="shared" si="218"/>
        <v>0</v>
      </c>
      <c r="AW591" s="128"/>
      <c r="AX591" s="128"/>
      <c r="AY591" s="128"/>
      <c r="AZ591" s="128"/>
      <c r="BA591" s="128"/>
      <c r="BB591" s="128"/>
      <c r="BC591" s="128"/>
      <c r="BD591" s="128"/>
      <c r="BE591" s="129"/>
    </row>
    <row r="592" spans="1:57" ht="32.25" thickBot="1" x14ac:dyDescent="0.3">
      <c r="A592" s="1346"/>
      <c r="B592" s="1583" t="s">
        <v>739</v>
      </c>
      <c r="C592" s="1635" t="s">
        <v>403</v>
      </c>
      <c r="D592" s="1659" t="s">
        <v>485</v>
      </c>
      <c r="E592" s="1301">
        <v>30</v>
      </c>
      <c r="F592" s="1304">
        <f t="shared" ref="F592" si="225">E592-SUM(M592:M596)</f>
        <v>2</v>
      </c>
      <c r="G592" s="849">
        <f t="shared" si="224"/>
        <v>0</v>
      </c>
      <c r="H592" s="416">
        <f t="shared" si="219"/>
        <v>0</v>
      </c>
      <c r="I592" s="84"/>
      <c r="J592" s="84"/>
      <c r="K592" s="84"/>
      <c r="L592" s="85"/>
      <c r="M592" s="590">
        <f t="shared" si="217"/>
        <v>0</v>
      </c>
      <c r="N592" s="1044"/>
      <c r="O592" s="1044"/>
      <c r="P592" s="1044"/>
      <c r="Q592" s="1044"/>
      <c r="R592" s="1026"/>
      <c r="S592" s="1025"/>
      <c r="T592" s="1025"/>
      <c r="U592" s="1025"/>
      <c r="V592" s="1044"/>
      <c r="W592" s="1044"/>
      <c r="X592" s="1026"/>
      <c r="Y592" s="1047"/>
      <c r="Z592" s="1026"/>
      <c r="AA592" s="1027"/>
      <c r="AB592" s="1028"/>
      <c r="AC592" s="1028"/>
      <c r="AD592" s="1028"/>
      <c r="AE592" s="1028"/>
      <c r="AF592" s="1029"/>
      <c r="AG592" s="1045"/>
      <c r="AH592" s="1046"/>
      <c r="AI592" s="102"/>
      <c r="AJ592" s="195">
        <f>SUM(AN592:AP592)</f>
        <v>0</v>
      </c>
      <c r="AK592" s="144" t="s">
        <v>97</v>
      </c>
      <c r="AL592" s="142" t="s">
        <v>97</v>
      </c>
      <c r="AM592" s="105" t="s">
        <v>97</v>
      </c>
      <c r="AN592" s="83"/>
      <c r="AO592" s="84"/>
      <c r="AP592" s="103"/>
      <c r="AQ592" s="146" t="s">
        <v>97</v>
      </c>
      <c r="AR592" s="142" t="s">
        <v>97</v>
      </c>
      <c r="AS592" s="142" t="s">
        <v>97</v>
      </c>
      <c r="AT592" s="142" t="s">
        <v>97</v>
      </c>
      <c r="AU592" s="105" t="s">
        <v>97</v>
      </c>
      <c r="AV592" s="365">
        <f t="shared" si="218"/>
        <v>0</v>
      </c>
      <c r="AW592" s="167"/>
      <c r="AX592" s="167"/>
      <c r="AY592" s="167"/>
      <c r="AZ592" s="167"/>
      <c r="BA592" s="167"/>
      <c r="BB592" s="167"/>
      <c r="BC592" s="167"/>
      <c r="BD592" s="167"/>
      <c r="BE592" s="130"/>
    </row>
    <row r="593" spans="1:57" ht="48" thickBot="1" x14ac:dyDescent="0.3">
      <c r="A593" s="1346"/>
      <c r="B593" s="1583"/>
      <c r="C593" s="1635"/>
      <c r="D593" s="710" t="s">
        <v>490</v>
      </c>
      <c r="E593" s="1301"/>
      <c r="F593" s="1304"/>
      <c r="G593" s="850">
        <f t="shared" si="224"/>
        <v>0</v>
      </c>
      <c r="H593" s="402">
        <f t="shared" si="219"/>
        <v>0</v>
      </c>
      <c r="I593" s="319"/>
      <c r="J593" s="319"/>
      <c r="K593" s="319"/>
      <c r="L593" s="338"/>
      <c r="M593" s="750">
        <f t="shared" si="217"/>
        <v>0</v>
      </c>
      <c r="N593" s="1030"/>
      <c r="O593" s="1030"/>
      <c r="P593" s="1030"/>
      <c r="Q593" s="1030"/>
      <c r="R593" s="1034"/>
      <c r="S593" s="1025"/>
      <c r="T593" s="1025"/>
      <c r="U593" s="1025"/>
      <c r="V593" s="1044"/>
      <c r="W593" s="1044"/>
      <c r="X593" s="1026"/>
      <c r="Y593" s="1047"/>
      <c r="Z593" s="1026"/>
      <c r="AA593" s="1027"/>
      <c r="AB593" s="1028"/>
      <c r="AC593" s="1028"/>
      <c r="AD593" s="1028"/>
      <c r="AE593" s="1028"/>
      <c r="AF593" s="1029"/>
      <c r="AG593" s="1019"/>
      <c r="AH593" s="1048"/>
      <c r="AI593" s="337"/>
      <c r="AJ593" s="390">
        <f>SUM(AN593:AP593)</f>
        <v>0</v>
      </c>
      <c r="AK593" s="327" t="s">
        <v>98</v>
      </c>
      <c r="AL593" s="328" t="s">
        <v>98</v>
      </c>
      <c r="AM593" s="329" t="s">
        <v>98</v>
      </c>
      <c r="AN593" s="330"/>
      <c r="AO593" s="328"/>
      <c r="AP593" s="329"/>
      <c r="AQ593" s="330" t="s">
        <v>97</v>
      </c>
      <c r="AR593" s="328" t="s">
        <v>97</v>
      </c>
      <c r="AS593" s="328" t="s">
        <v>97</v>
      </c>
      <c r="AT593" s="328" t="s">
        <v>97</v>
      </c>
      <c r="AU593" s="329" t="s">
        <v>97</v>
      </c>
      <c r="AV593" s="152">
        <f t="shared" si="218"/>
        <v>0</v>
      </c>
      <c r="AW593" s="167"/>
      <c r="AX593" s="167"/>
      <c r="AY593" s="167"/>
      <c r="AZ593" s="167"/>
      <c r="BA593" s="167"/>
      <c r="BB593" s="167"/>
      <c r="BC593" s="167"/>
      <c r="BD593" s="167"/>
      <c r="BE593" s="130"/>
    </row>
    <row r="594" spans="1:57" ht="32.25" thickBot="1" x14ac:dyDescent="0.3">
      <c r="A594" s="1346"/>
      <c r="B594" s="1583"/>
      <c r="C594" s="1635"/>
      <c r="D594" s="710" t="s">
        <v>486</v>
      </c>
      <c r="E594" s="1301"/>
      <c r="F594" s="1304"/>
      <c r="G594" s="850">
        <f t="shared" si="224"/>
        <v>0</v>
      </c>
      <c r="H594" s="402">
        <f t="shared" si="219"/>
        <v>0</v>
      </c>
      <c r="I594" s="319"/>
      <c r="J594" s="319"/>
      <c r="K594" s="319"/>
      <c r="L594" s="338"/>
      <c r="M594" s="750">
        <f t="shared" si="217"/>
        <v>0</v>
      </c>
      <c r="N594" s="1030"/>
      <c r="O594" s="1030"/>
      <c r="P594" s="1030"/>
      <c r="Q594" s="1030"/>
      <c r="R594" s="1034"/>
      <c r="S594" s="1025"/>
      <c r="T594" s="1025"/>
      <c r="U594" s="1025"/>
      <c r="V594" s="1044"/>
      <c r="W594" s="1044"/>
      <c r="X594" s="1026"/>
      <c r="Y594" s="1047"/>
      <c r="Z594" s="1026"/>
      <c r="AA594" s="1027"/>
      <c r="AB594" s="1028"/>
      <c r="AC594" s="1028"/>
      <c r="AD594" s="1028"/>
      <c r="AE594" s="1028"/>
      <c r="AF594" s="1029"/>
      <c r="AG594" s="1019"/>
      <c r="AH594" s="1048"/>
      <c r="AI594" s="337"/>
      <c r="AJ594" s="390">
        <f>SUM(AK594:AM594)</f>
        <v>0</v>
      </c>
      <c r="AK594" s="327"/>
      <c r="AL594" s="328"/>
      <c r="AM594" s="329"/>
      <c r="AN594" s="330" t="s">
        <v>97</v>
      </c>
      <c r="AO594" s="328" t="s">
        <v>97</v>
      </c>
      <c r="AP594" s="329" t="s">
        <v>97</v>
      </c>
      <c r="AQ594" s="330" t="s">
        <v>97</v>
      </c>
      <c r="AR594" s="328" t="s">
        <v>97</v>
      </c>
      <c r="AS594" s="328" t="s">
        <v>97</v>
      </c>
      <c r="AT594" s="328" t="s">
        <v>97</v>
      </c>
      <c r="AU594" s="329" t="s">
        <v>97</v>
      </c>
      <c r="AV594" s="152">
        <f t="shared" si="218"/>
        <v>0</v>
      </c>
      <c r="AW594" s="167"/>
      <c r="AX594" s="167"/>
      <c r="AY594" s="167"/>
      <c r="AZ594" s="167"/>
      <c r="BA594" s="167"/>
      <c r="BB594" s="167"/>
      <c r="BC594" s="167"/>
      <c r="BD594" s="167"/>
      <c r="BE594" s="130"/>
    </row>
    <row r="595" spans="1:57" ht="32.25" thickBot="1" x14ac:dyDescent="0.3">
      <c r="A595" s="1346"/>
      <c r="B595" s="1583"/>
      <c r="C595" s="1635"/>
      <c r="D595" s="710" t="s">
        <v>15</v>
      </c>
      <c r="E595" s="1301"/>
      <c r="F595" s="1304"/>
      <c r="G595" s="850">
        <f t="shared" si="224"/>
        <v>29</v>
      </c>
      <c r="H595" s="402">
        <f t="shared" si="219"/>
        <v>1</v>
      </c>
      <c r="I595" s="319">
        <v>1</v>
      </c>
      <c r="J595" s="319"/>
      <c r="K595" s="319"/>
      <c r="L595" s="338"/>
      <c r="M595" s="750">
        <f t="shared" si="217"/>
        <v>28</v>
      </c>
      <c r="N595" s="1030"/>
      <c r="O595" s="1030"/>
      <c r="P595" s="1030"/>
      <c r="Q595" s="1030"/>
      <c r="R595" s="1034">
        <v>28</v>
      </c>
      <c r="S595" s="1025">
        <v>3</v>
      </c>
      <c r="T595" s="1025"/>
      <c r="U595" s="1025"/>
      <c r="V595" s="1044">
        <v>24</v>
      </c>
      <c r="W595" s="1044">
        <v>1</v>
      </c>
      <c r="X595" s="1026"/>
      <c r="Y595" s="1047">
        <v>24</v>
      </c>
      <c r="Z595" s="1026">
        <v>4</v>
      </c>
      <c r="AA595" s="1027"/>
      <c r="AB595" s="1028">
        <v>6</v>
      </c>
      <c r="AC595" s="1028">
        <v>6</v>
      </c>
      <c r="AD595" s="1028"/>
      <c r="AE595" s="1028">
        <v>12</v>
      </c>
      <c r="AF595" s="1029">
        <v>2</v>
      </c>
      <c r="AG595" s="1019">
        <v>41</v>
      </c>
      <c r="AH595" s="1048">
        <v>20</v>
      </c>
      <c r="AI595" s="337">
        <v>78</v>
      </c>
      <c r="AJ595" s="390">
        <f>SUM(AQ595:AU595)</f>
        <v>28</v>
      </c>
      <c r="AK595" s="327" t="s">
        <v>98</v>
      </c>
      <c r="AL595" s="328" t="s">
        <v>98</v>
      </c>
      <c r="AM595" s="329" t="s">
        <v>98</v>
      </c>
      <c r="AN595" s="330" t="s">
        <v>97</v>
      </c>
      <c r="AO595" s="328" t="s">
        <v>97</v>
      </c>
      <c r="AP595" s="329" t="s">
        <v>97</v>
      </c>
      <c r="AQ595" s="330">
        <v>2</v>
      </c>
      <c r="AR595" s="328">
        <v>4</v>
      </c>
      <c r="AS595" s="328">
        <v>22</v>
      </c>
      <c r="AT595" s="328"/>
      <c r="AU595" s="329"/>
      <c r="AV595" s="152">
        <f t="shared" si="218"/>
        <v>1</v>
      </c>
      <c r="AW595" s="167"/>
      <c r="AX595" s="167"/>
      <c r="AY595" s="167"/>
      <c r="AZ595" s="167"/>
      <c r="BA595" s="167"/>
      <c r="BB595" s="167"/>
      <c r="BC595" s="167"/>
      <c r="BD595" s="167">
        <v>1</v>
      </c>
      <c r="BE595" s="130"/>
    </row>
    <row r="596" spans="1:57" ht="32.25" thickBot="1" x14ac:dyDescent="0.3">
      <c r="A596" s="1346"/>
      <c r="B596" s="1583"/>
      <c r="C596" s="1635"/>
      <c r="D596" s="1657" t="s">
        <v>491</v>
      </c>
      <c r="E596" s="1301"/>
      <c r="F596" s="1304"/>
      <c r="G596" s="879">
        <f t="shared" si="224"/>
        <v>0</v>
      </c>
      <c r="H596" s="407">
        <f t="shared" si="219"/>
        <v>0</v>
      </c>
      <c r="I596" s="344"/>
      <c r="J596" s="344"/>
      <c r="K596" s="344"/>
      <c r="L596" s="360"/>
      <c r="M596" s="857">
        <f t="shared" si="217"/>
        <v>0</v>
      </c>
      <c r="N596" s="1036"/>
      <c r="O596" s="1036"/>
      <c r="P596" s="1036"/>
      <c r="Q596" s="1036"/>
      <c r="R596" s="1054"/>
      <c r="S596" s="1053"/>
      <c r="T596" s="1053"/>
      <c r="U596" s="1053"/>
      <c r="V596" s="1036"/>
      <c r="W596" s="1036"/>
      <c r="X596" s="1054"/>
      <c r="Y596" s="1056"/>
      <c r="Z596" s="1054"/>
      <c r="AA596" s="1042"/>
      <c r="AB596" s="1055"/>
      <c r="AC596" s="1055"/>
      <c r="AD596" s="1055"/>
      <c r="AE596" s="1055"/>
      <c r="AF596" s="1043"/>
      <c r="AG596" s="1049"/>
      <c r="AH596" s="1079"/>
      <c r="AI596" s="831"/>
      <c r="AJ596" s="393">
        <f>SUM(AQ596:AU596)</f>
        <v>0</v>
      </c>
      <c r="AK596" s="725" t="s">
        <v>97</v>
      </c>
      <c r="AL596" s="434" t="s">
        <v>97</v>
      </c>
      <c r="AM596" s="435" t="s">
        <v>97</v>
      </c>
      <c r="AN596" s="436" t="s">
        <v>97</v>
      </c>
      <c r="AO596" s="434" t="s">
        <v>98</v>
      </c>
      <c r="AP596" s="435" t="s">
        <v>98</v>
      </c>
      <c r="AQ596" s="343"/>
      <c r="AR596" s="344"/>
      <c r="AS596" s="344"/>
      <c r="AT596" s="344"/>
      <c r="AU596" s="359"/>
      <c r="AV596" s="880">
        <f t="shared" si="218"/>
        <v>0</v>
      </c>
      <c r="AW596" s="409"/>
      <c r="AX596" s="409"/>
      <c r="AY596" s="409"/>
      <c r="AZ596" s="409"/>
      <c r="BA596" s="409"/>
      <c r="BB596" s="409"/>
      <c r="BC596" s="409"/>
      <c r="BD596" s="409"/>
      <c r="BE596" s="410"/>
    </row>
    <row r="597" spans="1:57" ht="31.5" x14ac:dyDescent="0.25">
      <c r="A597" s="1346"/>
      <c r="B597" s="1581" t="s">
        <v>740</v>
      </c>
      <c r="C597" s="1629" t="s">
        <v>405</v>
      </c>
      <c r="D597" s="1662" t="s">
        <v>485</v>
      </c>
      <c r="E597" s="1306">
        <v>22</v>
      </c>
      <c r="F597" s="1309">
        <f t="shared" ref="F597" si="226">E597-SUM(M597:M601)</f>
        <v>-2</v>
      </c>
      <c r="G597" s="881">
        <f t="shared" si="224"/>
        <v>0</v>
      </c>
      <c r="H597" s="882">
        <f t="shared" si="219"/>
        <v>0</v>
      </c>
      <c r="I597" s="72"/>
      <c r="J597" s="72"/>
      <c r="K597" s="72"/>
      <c r="L597" s="73"/>
      <c r="M597" s="883">
        <f t="shared" si="217"/>
        <v>0</v>
      </c>
      <c r="N597" s="1080"/>
      <c r="O597" s="1080"/>
      <c r="P597" s="1080"/>
      <c r="Q597" s="1080"/>
      <c r="R597" s="1081"/>
      <c r="S597" s="1082"/>
      <c r="T597" s="1080"/>
      <c r="U597" s="1080"/>
      <c r="V597" s="1080"/>
      <c r="W597" s="1080"/>
      <c r="X597" s="1081"/>
      <c r="Y597" s="1082"/>
      <c r="Z597" s="1081"/>
      <c r="AA597" s="1045"/>
      <c r="AB597" s="835"/>
      <c r="AC597" s="835"/>
      <c r="AD597" s="835"/>
      <c r="AE597" s="835"/>
      <c r="AF597" s="1046"/>
      <c r="AG597" s="1045"/>
      <c r="AH597" s="1046"/>
      <c r="AI597" s="74"/>
      <c r="AJ597" s="151">
        <f>SUM(AN597:AP597)</f>
        <v>0</v>
      </c>
      <c r="AK597" s="79" t="s">
        <v>97</v>
      </c>
      <c r="AL597" s="77" t="s">
        <v>97</v>
      </c>
      <c r="AM597" s="78" t="s">
        <v>97</v>
      </c>
      <c r="AN597" s="74"/>
      <c r="AO597" s="72"/>
      <c r="AP597" s="73"/>
      <c r="AQ597" s="79" t="s">
        <v>97</v>
      </c>
      <c r="AR597" s="77" t="s">
        <v>97</v>
      </c>
      <c r="AS597" s="77" t="s">
        <v>97</v>
      </c>
      <c r="AT597" s="77" t="s">
        <v>97</v>
      </c>
      <c r="AU597" s="78" t="s">
        <v>97</v>
      </c>
      <c r="AV597" s="152">
        <f t="shared" si="218"/>
        <v>0</v>
      </c>
      <c r="AW597" s="884"/>
      <c r="AX597" s="884"/>
      <c r="AY597" s="884"/>
      <c r="AZ597" s="884"/>
      <c r="BA597" s="884"/>
      <c r="BB597" s="884"/>
      <c r="BC597" s="884"/>
      <c r="BD597" s="884"/>
      <c r="BE597" s="885"/>
    </row>
    <row r="598" spans="1:57" ht="47.25" x14ac:dyDescent="0.25">
      <c r="A598" s="1346"/>
      <c r="B598" s="1583"/>
      <c r="C598" s="1630"/>
      <c r="D598" s="1663" t="s">
        <v>490</v>
      </c>
      <c r="E598" s="1307"/>
      <c r="F598" s="1310"/>
      <c r="G598" s="886">
        <f t="shared" si="224"/>
        <v>0</v>
      </c>
      <c r="H598" s="887">
        <f t="shared" si="219"/>
        <v>0</v>
      </c>
      <c r="I598" s="319"/>
      <c r="J598" s="319"/>
      <c r="K598" s="319"/>
      <c r="L598" s="320"/>
      <c r="M598" s="888">
        <f t="shared" si="217"/>
        <v>0</v>
      </c>
      <c r="N598" s="1083"/>
      <c r="O598" s="1083"/>
      <c r="P598" s="1083"/>
      <c r="Q598" s="1083"/>
      <c r="R598" s="1084"/>
      <c r="S598" s="1085"/>
      <c r="T598" s="1083"/>
      <c r="U598" s="1083"/>
      <c r="V598" s="1083"/>
      <c r="W598" s="1083"/>
      <c r="X598" s="1084"/>
      <c r="Y598" s="1085"/>
      <c r="Z598" s="1084"/>
      <c r="AA598" s="1019"/>
      <c r="AB598" s="837"/>
      <c r="AC598" s="837"/>
      <c r="AD598" s="837"/>
      <c r="AE598" s="837"/>
      <c r="AF598" s="1048"/>
      <c r="AG598" s="1019"/>
      <c r="AH598" s="1048"/>
      <c r="AI598" s="325"/>
      <c r="AJ598" s="390">
        <f>SUM(AN598:AP598)</f>
        <v>0</v>
      </c>
      <c r="AK598" s="330" t="s">
        <v>98</v>
      </c>
      <c r="AL598" s="328" t="s">
        <v>98</v>
      </c>
      <c r="AM598" s="329" t="s">
        <v>98</v>
      </c>
      <c r="AN598" s="330"/>
      <c r="AO598" s="328"/>
      <c r="AP598" s="329"/>
      <c r="AQ598" s="330" t="s">
        <v>97</v>
      </c>
      <c r="AR598" s="328" t="s">
        <v>97</v>
      </c>
      <c r="AS598" s="328" t="s">
        <v>97</v>
      </c>
      <c r="AT598" s="328" t="s">
        <v>97</v>
      </c>
      <c r="AU598" s="329" t="s">
        <v>97</v>
      </c>
      <c r="AV598" s="391">
        <f t="shared" si="218"/>
        <v>0</v>
      </c>
      <c r="AW598" s="889"/>
      <c r="AX598" s="889"/>
      <c r="AY598" s="889"/>
      <c r="AZ598" s="889"/>
      <c r="BA598" s="889"/>
      <c r="BB598" s="889"/>
      <c r="BC598" s="889"/>
      <c r="BD598" s="889"/>
      <c r="BE598" s="890"/>
    </row>
    <row r="599" spans="1:57" ht="31.5" x14ac:dyDescent="0.25">
      <c r="A599" s="1346"/>
      <c r="B599" s="1583"/>
      <c r="C599" s="1630"/>
      <c r="D599" s="1663" t="s">
        <v>486</v>
      </c>
      <c r="E599" s="1307"/>
      <c r="F599" s="1310"/>
      <c r="G599" s="886">
        <f t="shared" si="224"/>
        <v>0</v>
      </c>
      <c r="H599" s="887">
        <f t="shared" si="219"/>
        <v>0</v>
      </c>
      <c r="I599" s="319"/>
      <c r="J599" s="319"/>
      <c r="K599" s="319"/>
      <c r="L599" s="320"/>
      <c r="M599" s="888">
        <f t="shared" si="217"/>
        <v>0</v>
      </c>
      <c r="N599" s="1083"/>
      <c r="O599" s="1083"/>
      <c r="P599" s="1083"/>
      <c r="Q599" s="1083"/>
      <c r="R599" s="1084"/>
      <c r="S599" s="1085"/>
      <c r="T599" s="1083"/>
      <c r="U599" s="1083"/>
      <c r="V599" s="1083"/>
      <c r="W599" s="1083"/>
      <c r="X599" s="1084"/>
      <c r="Y599" s="1085"/>
      <c r="Z599" s="1084"/>
      <c r="AA599" s="1019"/>
      <c r="AB599" s="837"/>
      <c r="AC599" s="837"/>
      <c r="AD599" s="837"/>
      <c r="AE599" s="837"/>
      <c r="AF599" s="1048"/>
      <c r="AG599" s="1019"/>
      <c r="AH599" s="1048"/>
      <c r="AI599" s="325"/>
      <c r="AJ599" s="390">
        <f>SUM(AK599:AM599)</f>
        <v>0</v>
      </c>
      <c r="AK599" s="330"/>
      <c r="AL599" s="328"/>
      <c r="AM599" s="329"/>
      <c r="AN599" s="330" t="s">
        <v>97</v>
      </c>
      <c r="AO599" s="328" t="s">
        <v>97</v>
      </c>
      <c r="AP599" s="329" t="s">
        <v>97</v>
      </c>
      <c r="AQ599" s="330" t="s">
        <v>97</v>
      </c>
      <c r="AR599" s="328" t="s">
        <v>97</v>
      </c>
      <c r="AS599" s="328" t="s">
        <v>97</v>
      </c>
      <c r="AT599" s="328" t="s">
        <v>97</v>
      </c>
      <c r="AU599" s="329" t="s">
        <v>97</v>
      </c>
      <c r="AV599" s="391">
        <f t="shared" si="218"/>
        <v>0</v>
      </c>
      <c r="AW599" s="889"/>
      <c r="AX599" s="889"/>
      <c r="AY599" s="889"/>
      <c r="AZ599" s="889"/>
      <c r="BA599" s="889"/>
      <c r="BB599" s="889"/>
      <c r="BC599" s="889"/>
      <c r="BD599" s="889"/>
      <c r="BE599" s="890"/>
    </row>
    <row r="600" spans="1:57" ht="31.5" x14ac:dyDescent="0.25">
      <c r="A600" s="1346"/>
      <c r="B600" s="1583"/>
      <c r="C600" s="1630"/>
      <c r="D600" s="1663" t="s">
        <v>15</v>
      </c>
      <c r="E600" s="1307"/>
      <c r="F600" s="1310"/>
      <c r="G600" s="886">
        <f t="shared" si="224"/>
        <v>24</v>
      </c>
      <c r="H600" s="887">
        <f t="shared" si="219"/>
        <v>0</v>
      </c>
      <c r="I600" s="319"/>
      <c r="J600" s="319"/>
      <c r="K600" s="319"/>
      <c r="L600" s="320"/>
      <c r="M600" s="888">
        <f t="shared" si="217"/>
        <v>24</v>
      </c>
      <c r="N600" s="1083"/>
      <c r="O600" s="1083"/>
      <c r="P600" s="1083"/>
      <c r="Q600" s="1083"/>
      <c r="R600" s="1084">
        <v>24</v>
      </c>
      <c r="S600" s="1085"/>
      <c r="T600" s="1083"/>
      <c r="U600" s="1083"/>
      <c r="V600" s="1083">
        <v>24</v>
      </c>
      <c r="W600" s="1083"/>
      <c r="X600" s="1084"/>
      <c r="Y600" s="1085">
        <v>22</v>
      </c>
      <c r="Z600" s="1084">
        <v>2</v>
      </c>
      <c r="AA600" s="1019"/>
      <c r="AB600" s="837">
        <v>6</v>
      </c>
      <c r="AC600" s="837">
        <v>6</v>
      </c>
      <c r="AD600" s="837"/>
      <c r="AE600" s="837">
        <v>14</v>
      </c>
      <c r="AF600" s="1048">
        <v>4</v>
      </c>
      <c r="AG600" s="1019">
        <v>37</v>
      </c>
      <c r="AH600" s="1048">
        <v>15</v>
      </c>
      <c r="AI600" s="325">
        <v>95</v>
      </c>
      <c r="AJ600" s="390">
        <f>SUM(AQ600:AU600)</f>
        <v>24</v>
      </c>
      <c r="AK600" s="330" t="s">
        <v>98</v>
      </c>
      <c r="AL600" s="328" t="s">
        <v>98</v>
      </c>
      <c r="AM600" s="329" t="s">
        <v>98</v>
      </c>
      <c r="AN600" s="330" t="s">
        <v>97</v>
      </c>
      <c r="AO600" s="328" t="s">
        <v>97</v>
      </c>
      <c r="AP600" s="329" t="s">
        <v>97</v>
      </c>
      <c r="AQ600" s="330">
        <v>1</v>
      </c>
      <c r="AR600" s="328">
        <v>6</v>
      </c>
      <c r="AS600" s="328">
        <v>13</v>
      </c>
      <c r="AT600" s="328">
        <v>2</v>
      </c>
      <c r="AU600" s="329">
        <v>2</v>
      </c>
      <c r="AV600" s="391">
        <f t="shared" si="218"/>
        <v>0</v>
      </c>
      <c r="AW600" s="889"/>
      <c r="AX600" s="889"/>
      <c r="AY600" s="889"/>
      <c r="AZ600" s="889"/>
      <c r="BA600" s="889"/>
      <c r="BB600" s="889"/>
      <c r="BC600" s="889"/>
      <c r="BD600" s="889"/>
      <c r="BE600" s="890"/>
    </row>
    <row r="601" spans="1:57" ht="32.25" thickBot="1" x14ac:dyDescent="0.3">
      <c r="A601" s="1346"/>
      <c r="B601" s="1585"/>
      <c r="C601" s="1631"/>
      <c r="D601" s="1664" t="s">
        <v>491</v>
      </c>
      <c r="E601" s="1308"/>
      <c r="F601" s="1311"/>
      <c r="G601" s="891">
        <f t="shared" si="224"/>
        <v>0</v>
      </c>
      <c r="H601" s="892">
        <f t="shared" si="219"/>
        <v>0</v>
      </c>
      <c r="I601" s="92"/>
      <c r="J601" s="92"/>
      <c r="K601" s="92"/>
      <c r="L601" s="93"/>
      <c r="M601" s="893">
        <f t="shared" si="217"/>
        <v>0</v>
      </c>
      <c r="N601" s="1086"/>
      <c r="O601" s="1086"/>
      <c r="P601" s="1086"/>
      <c r="Q601" s="1086"/>
      <c r="R601" s="1087"/>
      <c r="S601" s="1088"/>
      <c r="T601" s="1086"/>
      <c r="U601" s="1086"/>
      <c r="V601" s="1086"/>
      <c r="W601" s="1086"/>
      <c r="X601" s="1087"/>
      <c r="Y601" s="1088"/>
      <c r="Z601" s="1087"/>
      <c r="AA601" s="1049"/>
      <c r="AB601" s="839"/>
      <c r="AC601" s="839"/>
      <c r="AD601" s="839"/>
      <c r="AE601" s="839"/>
      <c r="AF601" s="1050"/>
      <c r="AG601" s="1049"/>
      <c r="AH601" s="1050"/>
      <c r="AI601" s="100"/>
      <c r="AJ601" s="170">
        <f>SUM(AQ601:AU601)</f>
        <v>0</v>
      </c>
      <c r="AK601" s="99" t="s">
        <v>97</v>
      </c>
      <c r="AL601" s="97" t="s">
        <v>97</v>
      </c>
      <c r="AM601" s="98" t="s">
        <v>97</v>
      </c>
      <c r="AN601" s="99" t="s">
        <v>97</v>
      </c>
      <c r="AO601" s="97" t="s">
        <v>98</v>
      </c>
      <c r="AP601" s="98" t="s">
        <v>98</v>
      </c>
      <c r="AQ601" s="100"/>
      <c r="AR601" s="92"/>
      <c r="AS601" s="92"/>
      <c r="AT601" s="92"/>
      <c r="AU601" s="93"/>
      <c r="AV601" s="165">
        <f t="shared" si="218"/>
        <v>0</v>
      </c>
      <c r="AW601" s="894"/>
      <c r="AX601" s="894"/>
      <c r="AY601" s="894"/>
      <c r="AZ601" s="894"/>
      <c r="BA601" s="894"/>
      <c r="BB601" s="894"/>
      <c r="BC601" s="894"/>
      <c r="BD601" s="894"/>
      <c r="BE601" s="895"/>
    </row>
    <row r="602" spans="1:57" ht="47.45" customHeight="1" x14ac:dyDescent="0.25">
      <c r="A602" s="1346"/>
      <c r="B602" s="1581" t="s">
        <v>195</v>
      </c>
      <c r="C602" s="1636" t="str">
        <f>IF(C601=0,"",C601)</f>
        <v/>
      </c>
      <c r="D602" s="709" t="s">
        <v>485</v>
      </c>
      <c r="E602" s="1312">
        <v>12</v>
      </c>
      <c r="F602" s="1303">
        <f t="shared" ref="F602" si="227">E602-SUM(M602:M606)</f>
        <v>-1</v>
      </c>
      <c r="G602" s="841">
        <f t="shared" si="224"/>
        <v>0</v>
      </c>
      <c r="H602" s="147">
        <f t="shared" si="219"/>
        <v>0</v>
      </c>
      <c r="I602" s="72"/>
      <c r="J602" s="72"/>
      <c r="K602" s="72"/>
      <c r="L602" s="73"/>
      <c r="M602" s="199">
        <f t="shared" si="217"/>
        <v>0</v>
      </c>
      <c r="N602" s="1020"/>
      <c r="O602" s="1020"/>
      <c r="P602" s="1020"/>
      <c r="Q602" s="1020"/>
      <c r="R602" s="1024"/>
      <c r="S602" s="1022"/>
      <c r="T602" s="1020"/>
      <c r="U602" s="1020"/>
      <c r="V602" s="1020"/>
      <c r="W602" s="1020"/>
      <c r="X602" s="1024"/>
      <c r="Y602" s="1022"/>
      <c r="Z602" s="1024"/>
      <c r="AA602" s="1045"/>
      <c r="AB602" s="835"/>
      <c r="AC602" s="835"/>
      <c r="AD602" s="835"/>
      <c r="AE602" s="835"/>
      <c r="AF602" s="1046"/>
      <c r="AG602" s="1045"/>
      <c r="AH602" s="1046"/>
      <c r="AI602" s="74"/>
      <c r="AJ602" s="151">
        <f>SUM(AN602:AP602)</f>
        <v>0</v>
      </c>
      <c r="AK602" s="79" t="s">
        <v>97</v>
      </c>
      <c r="AL602" s="77" t="s">
        <v>97</v>
      </c>
      <c r="AM602" s="78" t="s">
        <v>97</v>
      </c>
      <c r="AN602" s="74"/>
      <c r="AO602" s="72"/>
      <c r="AP602" s="73"/>
      <c r="AQ602" s="79" t="s">
        <v>97</v>
      </c>
      <c r="AR602" s="77" t="s">
        <v>97</v>
      </c>
      <c r="AS602" s="77" t="s">
        <v>97</v>
      </c>
      <c r="AT602" s="77" t="s">
        <v>97</v>
      </c>
      <c r="AU602" s="78" t="s">
        <v>97</v>
      </c>
      <c r="AV602" s="152">
        <f t="shared" si="218"/>
        <v>0</v>
      </c>
      <c r="AW602" s="120"/>
      <c r="AX602" s="120"/>
      <c r="AY602" s="120"/>
      <c r="AZ602" s="120"/>
      <c r="BA602" s="120"/>
      <c r="BB602" s="120"/>
      <c r="BC602" s="120"/>
      <c r="BD602" s="120"/>
      <c r="BE602" s="121"/>
    </row>
    <row r="603" spans="1:57" ht="47.25" x14ac:dyDescent="0.25">
      <c r="A603" s="1346"/>
      <c r="B603" s="1583"/>
      <c r="C603" s="1637"/>
      <c r="D603" s="710" t="s">
        <v>490</v>
      </c>
      <c r="E603" s="1313"/>
      <c r="F603" s="1304"/>
      <c r="G603" s="843">
        <f t="shared" si="224"/>
        <v>0</v>
      </c>
      <c r="H603" s="402">
        <f t="shared" si="219"/>
        <v>0</v>
      </c>
      <c r="I603" s="319"/>
      <c r="J603" s="319"/>
      <c r="K603" s="319"/>
      <c r="L603" s="320"/>
      <c r="M603" s="750">
        <f t="shared" si="217"/>
        <v>0</v>
      </c>
      <c r="N603" s="1030"/>
      <c r="O603" s="1030"/>
      <c r="P603" s="1030"/>
      <c r="Q603" s="1030"/>
      <c r="R603" s="1034"/>
      <c r="S603" s="1032"/>
      <c r="T603" s="1030"/>
      <c r="U603" s="1030"/>
      <c r="V603" s="1030"/>
      <c r="W603" s="1030"/>
      <c r="X603" s="1034"/>
      <c r="Y603" s="1032"/>
      <c r="Z603" s="1034"/>
      <c r="AA603" s="1019"/>
      <c r="AB603" s="837"/>
      <c r="AC603" s="837"/>
      <c r="AD603" s="837"/>
      <c r="AE603" s="837"/>
      <c r="AF603" s="1048"/>
      <c r="AG603" s="1019"/>
      <c r="AH603" s="1048"/>
      <c r="AI603" s="325"/>
      <c r="AJ603" s="390">
        <f>SUM(AN603:AP603)</f>
        <v>0</v>
      </c>
      <c r="AK603" s="330" t="s">
        <v>98</v>
      </c>
      <c r="AL603" s="328" t="s">
        <v>98</v>
      </c>
      <c r="AM603" s="329" t="s">
        <v>98</v>
      </c>
      <c r="AN603" s="330"/>
      <c r="AO603" s="328"/>
      <c r="AP603" s="329"/>
      <c r="AQ603" s="330" t="s">
        <v>97</v>
      </c>
      <c r="AR603" s="328" t="s">
        <v>97</v>
      </c>
      <c r="AS603" s="328" t="s">
        <v>97</v>
      </c>
      <c r="AT603" s="328" t="s">
        <v>97</v>
      </c>
      <c r="AU603" s="329" t="s">
        <v>97</v>
      </c>
      <c r="AV603" s="391">
        <f t="shared" si="218"/>
        <v>0</v>
      </c>
      <c r="AW603" s="404"/>
      <c r="AX603" s="404"/>
      <c r="AY603" s="404"/>
      <c r="AZ603" s="404"/>
      <c r="BA603" s="404"/>
      <c r="BB603" s="404"/>
      <c r="BC603" s="404"/>
      <c r="BD603" s="404"/>
      <c r="BE603" s="405"/>
    </row>
    <row r="604" spans="1:57" ht="31.5" x14ac:dyDescent="0.25">
      <c r="A604" s="1346"/>
      <c r="B604" s="1583"/>
      <c r="C604" s="1637"/>
      <c r="D604" s="710" t="s">
        <v>486</v>
      </c>
      <c r="E604" s="1313"/>
      <c r="F604" s="1304"/>
      <c r="G604" s="843">
        <f t="shared" si="224"/>
        <v>0</v>
      </c>
      <c r="H604" s="402">
        <f t="shared" si="219"/>
        <v>0</v>
      </c>
      <c r="I604" s="319"/>
      <c r="J604" s="319"/>
      <c r="K604" s="319"/>
      <c r="L604" s="320"/>
      <c r="M604" s="750">
        <f t="shared" si="217"/>
        <v>0</v>
      </c>
      <c r="N604" s="1030"/>
      <c r="O604" s="1030"/>
      <c r="P604" s="1030"/>
      <c r="Q604" s="1030"/>
      <c r="R604" s="1034"/>
      <c r="S604" s="1032"/>
      <c r="T604" s="1030"/>
      <c r="U604" s="1030"/>
      <c r="V604" s="1030"/>
      <c r="W604" s="1030"/>
      <c r="X604" s="1034"/>
      <c r="Y604" s="1032"/>
      <c r="Z604" s="1034"/>
      <c r="AA604" s="1019"/>
      <c r="AB604" s="837"/>
      <c r="AC604" s="837"/>
      <c r="AD604" s="837"/>
      <c r="AE604" s="837"/>
      <c r="AF604" s="1048"/>
      <c r="AG604" s="1019"/>
      <c r="AH604" s="1048"/>
      <c r="AI604" s="325"/>
      <c r="AJ604" s="390">
        <f>SUM(AK604:AM604)</f>
        <v>0</v>
      </c>
      <c r="AK604" s="330"/>
      <c r="AL604" s="328"/>
      <c r="AM604" s="329"/>
      <c r="AN604" s="330" t="s">
        <v>97</v>
      </c>
      <c r="AO604" s="328" t="s">
        <v>97</v>
      </c>
      <c r="AP604" s="329" t="s">
        <v>97</v>
      </c>
      <c r="AQ604" s="330" t="s">
        <v>97</v>
      </c>
      <c r="AR604" s="328" t="s">
        <v>97</v>
      </c>
      <c r="AS604" s="328" t="s">
        <v>97</v>
      </c>
      <c r="AT604" s="328" t="s">
        <v>97</v>
      </c>
      <c r="AU604" s="329" t="s">
        <v>97</v>
      </c>
      <c r="AV604" s="391">
        <f t="shared" si="218"/>
        <v>0</v>
      </c>
      <c r="AW604" s="404"/>
      <c r="AX604" s="404"/>
      <c r="AY604" s="404"/>
      <c r="AZ604" s="404"/>
      <c r="BA604" s="404"/>
      <c r="BB604" s="404"/>
      <c r="BC604" s="404"/>
      <c r="BD604" s="404"/>
      <c r="BE604" s="405"/>
    </row>
    <row r="605" spans="1:57" ht="31.5" x14ac:dyDescent="0.25">
      <c r="A605" s="1346"/>
      <c r="B605" s="1583"/>
      <c r="C605" s="1637"/>
      <c r="D605" s="710" t="s">
        <v>15</v>
      </c>
      <c r="E605" s="1313"/>
      <c r="F605" s="1304"/>
      <c r="G605" s="843">
        <f t="shared" si="224"/>
        <v>13</v>
      </c>
      <c r="H605" s="402">
        <f t="shared" si="219"/>
        <v>0</v>
      </c>
      <c r="I605" s="319"/>
      <c r="J605" s="319"/>
      <c r="K605" s="319"/>
      <c r="L605" s="320"/>
      <c r="M605" s="750">
        <f t="shared" si="217"/>
        <v>13</v>
      </c>
      <c r="N605" s="1030"/>
      <c r="O605" s="1030"/>
      <c r="P605" s="1030"/>
      <c r="Q605" s="1030"/>
      <c r="R605" s="1034">
        <v>13</v>
      </c>
      <c r="S605" s="1032"/>
      <c r="T605" s="1030"/>
      <c r="U605" s="1030"/>
      <c r="V605" s="1030">
        <v>13</v>
      </c>
      <c r="W605" s="1030"/>
      <c r="X605" s="1034"/>
      <c r="Y605" s="1032">
        <v>11</v>
      </c>
      <c r="Z605" s="1034">
        <v>2</v>
      </c>
      <c r="AA605" s="1019"/>
      <c r="AB605" s="837">
        <v>2</v>
      </c>
      <c r="AC605" s="837">
        <v>2</v>
      </c>
      <c r="AD605" s="837"/>
      <c r="AE605" s="837">
        <v>9</v>
      </c>
      <c r="AF605" s="1048">
        <v>3</v>
      </c>
      <c r="AG605" s="1019">
        <v>41.5</v>
      </c>
      <c r="AH605" s="1089" t="s">
        <v>741</v>
      </c>
      <c r="AI605" s="325">
        <v>98.4</v>
      </c>
      <c r="AJ605" s="390">
        <f>SUM(AQ605:AU605)</f>
        <v>13</v>
      </c>
      <c r="AK605" s="330" t="s">
        <v>98</v>
      </c>
      <c r="AL605" s="328" t="s">
        <v>98</v>
      </c>
      <c r="AM605" s="329" t="s">
        <v>98</v>
      </c>
      <c r="AN605" s="330" t="s">
        <v>97</v>
      </c>
      <c r="AO605" s="328" t="s">
        <v>97</v>
      </c>
      <c r="AP605" s="329" t="s">
        <v>97</v>
      </c>
      <c r="AQ605" s="325"/>
      <c r="AR605" s="319">
        <v>4</v>
      </c>
      <c r="AS605" s="319">
        <v>6</v>
      </c>
      <c r="AT605" s="319">
        <v>3</v>
      </c>
      <c r="AU605" s="320"/>
      <c r="AV605" s="391">
        <f t="shared" si="218"/>
        <v>0</v>
      </c>
      <c r="AW605" s="404"/>
      <c r="AX605" s="404"/>
      <c r="AY605" s="404"/>
      <c r="AZ605" s="404"/>
      <c r="BA605" s="404"/>
      <c r="BB605" s="404"/>
      <c r="BC605" s="404"/>
      <c r="BD605" s="404"/>
      <c r="BE605" s="405"/>
    </row>
    <row r="606" spans="1:57" ht="32.25" thickBot="1" x14ac:dyDescent="0.3">
      <c r="A606" s="1346"/>
      <c r="B606" s="1585"/>
      <c r="C606" s="1638"/>
      <c r="D606" s="711" t="s">
        <v>491</v>
      </c>
      <c r="E606" s="1314"/>
      <c r="F606" s="1305"/>
      <c r="G606" s="848">
        <f t="shared" si="224"/>
        <v>0</v>
      </c>
      <c r="H606" s="160">
        <f t="shared" si="219"/>
        <v>0</v>
      </c>
      <c r="I606" s="92"/>
      <c r="J606" s="92"/>
      <c r="K606" s="92"/>
      <c r="L606" s="93"/>
      <c r="M606" s="210">
        <f t="shared" si="217"/>
        <v>0</v>
      </c>
      <c r="N606" s="1039"/>
      <c r="O606" s="1039"/>
      <c r="P606" s="1039"/>
      <c r="Q606" s="1039"/>
      <c r="R606" s="1040"/>
      <c r="S606" s="1038"/>
      <c r="T606" s="1039"/>
      <c r="U606" s="1039"/>
      <c r="V606" s="1039"/>
      <c r="W606" s="1039"/>
      <c r="X606" s="1040"/>
      <c r="Y606" s="1038"/>
      <c r="Z606" s="1040"/>
      <c r="AA606" s="1049"/>
      <c r="AB606" s="839"/>
      <c r="AC606" s="839"/>
      <c r="AD606" s="839"/>
      <c r="AE606" s="839"/>
      <c r="AF606" s="1050"/>
      <c r="AG606" s="1049"/>
      <c r="AH606" s="1050"/>
      <c r="AI606" s="100"/>
      <c r="AJ606" s="170">
        <f>SUM(AQ606:AU606)</f>
        <v>0</v>
      </c>
      <c r="AK606" s="99" t="s">
        <v>97</v>
      </c>
      <c r="AL606" s="97" t="s">
        <v>97</v>
      </c>
      <c r="AM606" s="98" t="s">
        <v>97</v>
      </c>
      <c r="AN606" s="99" t="s">
        <v>97</v>
      </c>
      <c r="AO606" s="97" t="s">
        <v>98</v>
      </c>
      <c r="AP606" s="98" t="s">
        <v>98</v>
      </c>
      <c r="AQ606" s="100"/>
      <c r="AR606" s="92"/>
      <c r="AS606" s="92"/>
      <c r="AT606" s="92"/>
      <c r="AU606" s="93"/>
      <c r="AV606" s="165">
        <f t="shared" si="218"/>
        <v>0</v>
      </c>
      <c r="AW606" s="128"/>
      <c r="AX606" s="128"/>
      <c r="AY606" s="128"/>
      <c r="AZ606" s="128"/>
      <c r="BA606" s="128"/>
      <c r="BB606" s="128"/>
      <c r="BC606" s="128"/>
      <c r="BD606" s="128"/>
      <c r="BE606" s="129"/>
    </row>
    <row r="607" spans="1:57" ht="32.25" thickBot="1" x14ac:dyDescent="0.3">
      <c r="A607" s="1346"/>
      <c r="B607" s="1581" t="s">
        <v>608</v>
      </c>
      <c r="C607" s="1629" t="s">
        <v>400</v>
      </c>
      <c r="D607" s="709" t="s">
        <v>485</v>
      </c>
      <c r="E607" s="1312">
        <v>15</v>
      </c>
      <c r="F607" s="1303">
        <f t="shared" ref="F607" si="228">E607-SUM(M607:M611)</f>
        <v>-2</v>
      </c>
      <c r="G607" s="841">
        <f t="shared" si="224"/>
        <v>0</v>
      </c>
      <c r="H607" s="147">
        <f t="shared" si="219"/>
        <v>0</v>
      </c>
      <c r="I607" s="72"/>
      <c r="J607" s="72"/>
      <c r="K607" s="72"/>
      <c r="L607" s="73"/>
      <c r="M607" s="199">
        <f t="shared" si="217"/>
        <v>0</v>
      </c>
      <c r="N607" s="1020"/>
      <c r="O607" s="1020"/>
      <c r="P607" s="1020"/>
      <c r="Q607" s="1020"/>
      <c r="R607" s="1024"/>
      <c r="S607" s="1022"/>
      <c r="T607" s="1020"/>
      <c r="U607" s="1020"/>
      <c r="V607" s="1023"/>
      <c r="W607" s="1020"/>
      <c r="X607" s="1024"/>
      <c r="Y607" s="1022"/>
      <c r="Z607" s="1024"/>
      <c r="AA607" s="1045"/>
      <c r="AB607" s="835"/>
      <c r="AC607" s="835"/>
      <c r="AD607" s="835"/>
      <c r="AE607" s="835"/>
      <c r="AF607" s="1046"/>
      <c r="AG607" s="1045"/>
      <c r="AH607" s="1046"/>
      <c r="AI607" s="74"/>
      <c r="AJ607" s="170">
        <f>SUM(AN606:AU606)</f>
        <v>0</v>
      </c>
      <c r="AK607" s="79" t="s">
        <v>97</v>
      </c>
      <c r="AL607" s="77" t="s">
        <v>97</v>
      </c>
      <c r="AM607" s="78" t="s">
        <v>97</v>
      </c>
      <c r="AN607" s="74"/>
      <c r="AO607" s="72"/>
      <c r="AP607" s="73"/>
      <c r="AQ607" s="79" t="s">
        <v>97</v>
      </c>
      <c r="AR607" s="77" t="s">
        <v>97</v>
      </c>
      <c r="AS607" s="77" t="s">
        <v>97</v>
      </c>
      <c r="AT607" s="77" t="s">
        <v>97</v>
      </c>
      <c r="AU607" s="78" t="s">
        <v>97</v>
      </c>
      <c r="AV607" s="152">
        <f t="shared" si="218"/>
        <v>0</v>
      </c>
      <c r="AW607" s="120"/>
      <c r="AX607" s="120"/>
      <c r="AY607" s="120"/>
      <c r="AZ607" s="120"/>
      <c r="BA607" s="120"/>
      <c r="BB607" s="120"/>
      <c r="BC607" s="120"/>
      <c r="BD607" s="120"/>
      <c r="BE607" s="121"/>
    </row>
    <row r="608" spans="1:57" ht="47.25" x14ac:dyDescent="0.25">
      <c r="A608" s="1346"/>
      <c r="B608" s="1583"/>
      <c r="C608" s="1630"/>
      <c r="D608" s="710" t="s">
        <v>490</v>
      </c>
      <c r="E608" s="1313"/>
      <c r="F608" s="1304"/>
      <c r="G608" s="843">
        <f t="shared" si="224"/>
        <v>0</v>
      </c>
      <c r="H608" s="402">
        <f t="shared" si="219"/>
        <v>0</v>
      </c>
      <c r="I608" s="319"/>
      <c r="J608" s="319"/>
      <c r="K608" s="319"/>
      <c r="L608" s="320"/>
      <c r="M608" s="750">
        <f t="shared" si="217"/>
        <v>0</v>
      </c>
      <c r="N608" s="1030"/>
      <c r="O608" s="1030"/>
      <c r="P608" s="1030"/>
      <c r="Q608" s="1030"/>
      <c r="R608" s="1034"/>
      <c r="S608" s="1032"/>
      <c r="T608" s="1033"/>
      <c r="U608" s="1033"/>
      <c r="V608" s="1030"/>
      <c r="W608" s="1030"/>
      <c r="X608" s="1034"/>
      <c r="Y608" s="1032"/>
      <c r="Z608" s="1034"/>
      <c r="AA608" s="1019"/>
      <c r="AB608" s="837"/>
      <c r="AC608" s="837"/>
      <c r="AD608" s="837"/>
      <c r="AE608" s="837"/>
      <c r="AF608" s="1048"/>
      <c r="AG608" s="1019"/>
      <c r="AH608" s="1048"/>
      <c r="AI608" s="325"/>
      <c r="AJ608" s="390">
        <v>0</v>
      </c>
      <c r="AK608" s="330" t="s">
        <v>98</v>
      </c>
      <c r="AL608" s="328" t="s">
        <v>98</v>
      </c>
      <c r="AM608" s="329" t="s">
        <v>98</v>
      </c>
      <c r="AN608" s="330"/>
      <c r="AO608" s="328"/>
      <c r="AP608" s="329"/>
      <c r="AQ608" s="330" t="s">
        <v>97</v>
      </c>
      <c r="AR608" s="328" t="s">
        <v>97</v>
      </c>
      <c r="AS608" s="328" t="s">
        <v>97</v>
      </c>
      <c r="AT608" s="328" t="s">
        <v>97</v>
      </c>
      <c r="AU608" s="329" t="s">
        <v>97</v>
      </c>
      <c r="AV608" s="391">
        <f t="shared" si="218"/>
        <v>0</v>
      </c>
      <c r="AW608" s="404"/>
      <c r="AX608" s="404"/>
      <c r="AY608" s="404"/>
      <c r="AZ608" s="404"/>
      <c r="BA608" s="404"/>
      <c r="BB608" s="404"/>
      <c r="BC608" s="404"/>
      <c r="BD608" s="404"/>
      <c r="BE608" s="405"/>
    </row>
    <row r="609" spans="1:57" ht="31.5" x14ac:dyDescent="0.25">
      <c r="A609" s="1346"/>
      <c r="B609" s="1583"/>
      <c r="C609" s="1630"/>
      <c r="D609" s="710" t="s">
        <v>486</v>
      </c>
      <c r="E609" s="1313"/>
      <c r="F609" s="1304"/>
      <c r="G609" s="843">
        <f t="shared" si="224"/>
        <v>0</v>
      </c>
      <c r="H609" s="402">
        <f t="shared" si="219"/>
        <v>0</v>
      </c>
      <c r="I609" s="319"/>
      <c r="J609" s="319"/>
      <c r="K609" s="319"/>
      <c r="L609" s="320"/>
      <c r="M609" s="750">
        <f t="shared" si="217"/>
        <v>0</v>
      </c>
      <c r="N609" s="1030"/>
      <c r="O609" s="1030"/>
      <c r="P609" s="1035"/>
      <c r="Q609" s="392"/>
      <c r="R609" s="1034"/>
      <c r="S609" s="1032"/>
      <c r="T609" s="1030"/>
      <c r="U609" s="1030"/>
      <c r="V609" s="1030"/>
      <c r="W609" s="1030"/>
      <c r="X609" s="1034"/>
      <c r="Y609" s="1032"/>
      <c r="Z609" s="1034"/>
      <c r="AA609" s="1019"/>
      <c r="AB609" s="837"/>
      <c r="AC609" s="837"/>
      <c r="AD609" s="837"/>
      <c r="AE609" s="837"/>
      <c r="AF609" s="1048"/>
      <c r="AG609" s="1019"/>
      <c r="AH609" s="1048"/>
      <c r="AI609" s="325"/>
      <c r="AJ609" s="390">
        <v>0</v>
      </c>
      <c r="AK609" s="330"/>
      <c r="AL609" s="328"/>
      <c r="AM609" s="329"/>
      <c r="AN609" s="330" t="s">
        <v>97</v>
      </c>
      <c r="AO609" s="328" t="s">
        <v>97</v>
      </c>
      <c r="AP609" s="329" t="s">
        <v>97</v>
      </c>
      <c r="AQ609" s="330" t="s">
        <v>97</v>
      </c>
      <c r="AR609" s="328" t="s">
        <v>97</v>
      </c>
      <c r="AS609" s="328" t="s">
        <v>97</v>
      </c>
      <c r="AT609" s="328" t="s">
        <v>97</v>
      </c>
      <c r="AU609" s="329" t="s">
        <v>97</v>
      </c>
      <c r="AV609" s="391">
        <f t="shared" si="218"/>
        <v>0</v>
      </c>
      <c r="AW609" s="404"/>
      <c r="AX609" s="404"/>
      <c r="AY609" s="404"/>
      <c r="AZ609" s="404"/>
      <c r="BA609" s="404"/>
      <c r="BB609" s="404"/>
      <c r="BC609" s="404"/>
      <c r="BD609" s="404"/>
      <c r="BE609" s="405"/>
    </row>
    <row r="610" spans="1:57" ht="31.5" x14ac:dyDescent="0.25">
      <c r="A610" s="1346"/>
      <c r="B610" s="1583"/>
      <c r="C610" s="1630"/>
      <c r="D610" s="710" t="s">
        <v>15</v>
      </c>
      <c r="E610" s="1313"/>
      <c r="F610" s="1304"/>
      <c r="G610" s="843">
        <f t="shared" si="224"/>
        <v>17</v>
      </c>
      <c r="H610" s="402">
        <f t="shared" si="219"/>
        <v>0</v>
      </c>
      <c r="I610" s="319"/>
      <c r="J610" s="319"/>
      <c r="K610" s="319"/>
      <c r="L610" s="320"/>
      <c r="M610" s="750">
        <f t="shared" si="217"/>
        <v>17</v>
      </c>
      <c r="N610" s="1030"/>
      <c r="O610" s="1030"/>
      <c r="P610" s="1030"/>
      <c r="Q610" s="1030"/>
      <c r="R610" s="1034">
        <v>17</v>
      </c>
      <c r="S610" s="1032">
        <v>3</v>
      </c>
      <c r="T610" s="1030"/>
      <c r="U610" s="1030"/>
      <c r="V610" s="1030">
        <v>14</v>
      </c>
      <c r="W610" s="1030"/>
      <c r="X610" s="1034"/>
      <c r="Y610" s="1032">
        <v>14</v>
      </c>
      <c r="Z610" s="1034">
        <v>3</v>
      </c>
      <c r="AA610" s="1019"/>
      <c r="AB610" s="837"/>
      <c r="AC610" s="837"/>
      <c r="AD610" s="837">
        <v>2</v>
      </c>
      <c r="AE610" s="837">
        <v>2</v>
      </c>
      <c r="AF610" s="1048"/>
      <c r="AG610" s="1019">
        <v>36.700000000000003</v>
      </c>
      <c r="AH610" s="1048">
        <v>13.5</v>
      </c>
      <c r="AI610" s="325">
        <v>93.8</v>
      </c>
      <c r="AJ610" s="390">
        <v>17</v>
      </c>
      <c r="AK610" s="330" t="s">
        <v>98</v>
      </c>
      <c r="AL610" s="328" t="s">
        <v>98</v>
      </c>
      <c r="AM610" s="329" t="s">
        <v>98</v>
      </c>
      <c r="AN610" s="330" t="s">
        <v>97</v>
      </c>
      <c r="AO610" s="328" t="s">
        <v>97</v>
      </c>
      <c r="AP610" s="329" t="s">
        <v>97</v>
      </c>
      <c r="AQ610" s="330">
        <v>0</v>
      </c>
      <c r="AR610" s="328">
        <v>3</v>
      </c>
      <c r="AS610" s="328">
        <v>14</v>
      </c>
      <c r="AT610" s="328">
        <v>0</v>
      </c>
      <c r="AU610" s="329">
        <v>0</v>
      </c>
      <c r="AV610" s="391">
        <f t="shared" si="218"/>
        <v>0</v>
      </c>
      <c r="AW610" s="404"/>
      <c r="AX610" s="404"/>
      <c r="AY610" s="404"/>
      <c r="AZ610" s="404"/>
      <c r="BA610" s="404"/>
      <c r="BB610" s="404"/>
      <c r="BC610" s="404"/>
      <c r="BD610" s="404"/>
      <c r="BE610" s="405"/>
    </row>
    <row r="611" spans="1:57" ht="32.25" thickBot="1" x14ac:dyDescent="0.3">
      <c r="A611" s="1346"/>
      <c r="B611" s="1583"/>
      <c r="C611" s="1630"/>
      <c r="D611" s="1657" t="s">
        <v>491</v>
      </c>
      <c r="E611" s="1315"/>
      <c r="F611" s="1304"/>
      <c r="G611" s="896">
        <f t="shared" si="224"/>
        <v>0</v>
      </c>
      <c r="H611" s="407">
        <f t="shared" si="219"/>
        <v>0</v>
      </c>
      <c r="I611" s="344"/>
      <c r="J611" s="344"/>
      <c r="K611" s="344"/>
      <c r="L611" s="359"/>
      <c r="M611" s="857">
        <f t="shared" si="217"/>
        <v>0</v>
      </c>
      <c r="N611" s="1036"/>
      <c r="O611" s="1036"/>
      <c r="P611" s="1036"/>
      <c r="Q611" s="1036"/>
      <c r="R611" s="1054"/>
      <c r="S611" s="1056"/>
      <c r="T611" s="1036"/>
      <c r="U611" s="1036"/>
      <c r="V611" s="1036"/>
      <c r="W611" s="1036"/>
      <c r="X611" s="1054"/>
      <c r="Y611" s="1056"/>
      <c r="Z611" s="1054"/>
      <c r="AA611" s="1042"/>
      <c r="AB611" s="1055"/>
      <c r="AC611" s="1055"/>
      <c r="AD611" s="1055"/>
      <c r="AE611" s="1055"/>
      <c r="AF611" s="1057"/>
      <c r="AG611" s="1042"/>
      <c r="AH611" s="1057"/>
      <c r="AI611" s="343"/>
      <c r="AJ611" s="393">
        <v>0</v>
      </c>
      <c r="AK611" s="436" t="s">
        <v>97</v>
      </c>
      <c r="AL611" s="434" t="s">
        <v>97</v>
      </c>
      <c r="AM611" s="435" t="s">
        <v>97</v>
      </c>
      <c r="AN611" s="436" t="s">
        <v>97</v>
      </c>
      <c r="AO611" s="434" t="s">
        <v>98</v>
      </c>
      <c r="AP611" s="435" t="s">
        <v>98</v>
      </c>
      <c r="AQ611" s="343"/>
      <c r="AR611" s="344"/>
      <c r="AS611" s="344"/>
      <c r="AT611" s="344"/>
      <c r="AU611" s="359"/>
      <c r="AV611" s="165">
        <f t="shared" si="218"/>
        <v>0</v>
      </c>
      <c r="AW611" s="128"/>
      <c r="AX611" s="128"/>
      <c r="AY611" s="128"/>
      <c r="AZ611" s="128"/>
      <c r="BA611" s="128"/>
      <c r="BB611" s="128"/>
      <c r="BC611" s="128"/>
      <c r="BD611" s="128"/>
      <c r="BE611" s="129"/>
    </row>
    <row r="612" spans="1:57" ht="31.5" x14ac:dyDescent="0.25">
      <c r="A612" s="1346"/>
      <c r="B612" s="1581" t="s">
        <v>609</v>
      </c>
      <c r="C612" s="1629" t="s">
        <v>401</v>
      </c>
      <c r="D612" s="709" t="s">
        <v>485</v>
      </c>
      <c r="E612" s="1312">
        <v>15</v>
      </c>
      <c r="F612" s="1303">
        <f t="shared" ref="F612" si="229">E612-SUM(M612:M616)</f>
        <v>-13</v>
      </c>
      <c r="G612" s="841">
        <f t="shared" si="224"/>
        <v>0</v>
      </c>
      <c r="H612" s="147">
        <f t="shared" si="219"/>
        <v>0</v>
      </c>
      <c r="I612" s="72"/>
      <c r="J612" s="72"/>
      <c r="K612" s="72"/>
      <c r="L612" s="73"/>
      <c r="M612" s="199">
        <f t="shared" si="217"/>
        <v>0</v>
      </c>
      <c r="N612" s="1020"/>
      <c r="O612" s="1020"/>
      <c r="P612" s="1020"/>
      <c r="Q612" s="1020"/>
      <c r="R612" s="1024"/>
      <c r="S612" s="1022"/>
      <c r="T612" s="1020"/>
      <c r="U612" s="1020"/>
      <c r="V612" s="1020"/>
      <c r="W612" s="1020"/>
      <c r="X612" s="1024"/>
      <c r="Y612" s="1022"/>
      <c r="Z612" s="1024"/>
      <c r="AA612" s="1045"/>
      <c r="AB612" s="835"/>
      <c r="AC612" s="835"/>
      <c r="AD612" s="835"/>
      <c r="AE612" s="835"/>
      <c r="AF612" s="1046"/>
      <c r="AG612" s="1045"/>
      <c r="AH612" s="1046"/>
      <c r="AI612" s="74"/>
      <c r="AJ612" s="151">
        <f>SUM(AN612:AP612)</f>
        <v>0</v>
      </c>
      <c r="AK612" s="79" t="s">
        <v>97</v>
      </c>
      <c r="AL612" s="77" t="s">
        <v>97</v>
      </c>
      <c r="AM612" s="78" t="s">
        <v>97</v>
      </c>
      <c r="AN612" s="74"/>
      <c r="AO612" s="72"/>
      <c r="AP612" s="73"/>
      <c r="AQ612" s="79" t="s">
        <v>97</v>
      </c>
      <c r="AR612" s="77" t="s">
        <v>97</v>
      </c>
      <c r="AS612" s="77" t="s">
        <v>97</v>
      </c>
      <c r="AT612" s="77" t="s">
        <v>97</v>
      </c>
      <c r="AU612" s="78" t="s">
        <v>97</v>
      </c>
      <c r="AV612" s="152">
        <f t="shared" si="218"/>
        <v>0</v>
      </c>
      <c r="AW612" s="120"/>
      <c r="AX612" s="120"/>
      <c r="AY612" s="120"/>
      <c r="AZ612" s="120"/>
      <c r="BA612" s="120"/>
      <c r="BB612" s="120"/>
      <c r="BC612" s="120"/>
      <c r="BD612" s="120"/>
      <c r="BE612" s="121"/>
    </row>
    <row r="613" spans="1:57" ht="47.25" x14ac:dyDescent="0.25">
      <c r="A613" s="1346"/>
      <c r="B613" s="1583"/>
      <c r="C613" s="1630"/>
      <c r="D613" s="710" t="s">
        <v>490</v>
      </c>
      <c r="E613" s="1313"/>
      <c r="F613" s="1304"/>
      <c r="G613" s="843">
        <f t="shared" si="224"/>
        <v>0</v>
      </c>
      <c r="H613" s="402">
        <f t="shared" si="219"/>
        <v>0</v>
      </c>
      <c r="I613" s="319"/>
      <c r="J613" s="319"/>
      <c r="K613" s="319"/>
      <c r="L613" s="320"/>
      <c r="M613" s="750">
        <f t="shared" si="217"/>
        <v>0</v>
      </c>
      <c r="N613" s="1030"/>
      <c r="O613" s="1030"/>
      <c r="P613" s="1030"/>
      <c r="Q613" s="1030"/>
      <c r="R613" s="1034"/>
      <c r="S613" s="1032"/>
      <c r="T613" s="1030"/>
      <c r="U613" s="1030"/>
      <c r="V613" s="1030"/>
      <c r="W613" s="1030"/>
      <c r="X613" s="1034"/>
      <c r="Y613" s="1032"/>
      <c r="Z613" s="1034"/>
      <c r="AA613" s="1019"/>
      <c r="AB613" s="837"/>
      <c r="AC613" s="837"/>
      <c r="AD613" s="837"/>
      <c r="AE613" s="837"/>
      <c r="AF613" s="1048"/>
      <c r="AG613" s="1019"/>
      <c r="AH613" s="1048"/>
      <c r="AI613" s="325"/>
      <c r="AJ613" s="390">
        <f>SUM(AN613:AP613)</f>
        <v>0</v>
      </c>
      <c r="AK613" s="330" t="s">
        <v>98</v>
      </c>
      <c r="AL613" s="328" t="s">
        <v>98</v>
      </c>
      <c r="AM613" s="329" t="s">
        <v>98</v>
      </c>
      <c r="AN613" s="330"/>
      <c r="AO613" s="328"/>
      <c r="AP613" s="329"/>
      <c r="AQ613" s="330" t="s">
        <v>97</v>
      </c>
      <c r="AR613" s="328" t="s">
        <v>97</v>
      </c>
      <c r="AS613" s="328" t="s">
        <v>97</v>
      </c>
      <c r="AT613" s="328" t="s">
        <v>97</v>
      </c>
      <c r="AU613" s="329" t="s">
        <v>97</v>
      </c>
      <c r="AV613" s="391">
        <f t="shared" si="218"/>
        <v>0</v>
      </c>
      <c r="AW613" s="404"/>
      <c r="AX613" s="404"/>
      <c r="AY613" s="404"/>
      <c r="AZ613" s="404"/>
      <c r="BA613" s="404"/>
      <c r="BB613" s="404"/>
      <c r="BC613" s="404"/>
      <c r="BD613" s="404"/>
      <c r="BE613" s="405"/>
    </row>
    <row r="614" spans="1:57" ht="31.5" x14ac:dyDescent="0.25">
      <c r="A614" s="1346"/>
      <c r="B614" s="1583"/>
      <c r="C614" s="1630"/>
      <c r="D614" s="710" t="s">
        <v>486</v>
      </c>
      <c r="E614" s="1313"/>
      <c r="F614" s="1304"/>
      <c r="G614" s="843">
        <f t="shared" si="224"/>
        <v>0</v>
      </c>
      <c r="H614" s="402">
        <f t="shared" si="219"/>
        <v>0</v>
      </c>
      <c r="I614" s="319"/>
      <c r="J614" s="319"/>
      <c r="K614" s="319"/>
      <c r="L614" s="320"/>
      <c r="M614" s="750">
        <f t="shared" si="217"/>
        <v>0</v>
      </c>
      <c r="N614" s="1030"/>
      <c r="O614" s="1030"/>
      <c r="P614" s="1030"/>
      <c r="Q614" s="1030"/>
      <c r="R614" s="1034"/>
      <c r="S614" s="1032"/>
      <c r="T614" s="1030"/>
      <c r="U614" s="1030"/>
      <c r="V614" s="1030"/>
      <c r="W614" s="1030"/>
      <c r="X614" s="1034"/>
      <c r="Y614" s="1032"/>
      <c r="Z614" s="1034"/>
      <c r="AA614" s="1019"/>
      <c r="AB614" s="837"/>
      <c r="AC614" s="837"/>
      <c r="AD614" s="837"/>
      <c r="AE614" s="837"/>
      <c r="AF614" s="1048"/>
      <c r="AG614" s="1019"/>
      <c r="AH614" s="1048"/>
      <c r="AI614" s="325"/>
      <c r="AJ614" s="390">
        <f>SUM(AK614:AM614)</f>
        <v>0</v>
      </c>
      <c r="AK614" s="330"/>
      <c r="AL614" s="328"/>
      <c r="AM614" s="329"/>
      <c r="AN614" s="330" t="s">
        <v>97</v>
      </c>
      <c r="AO614" s="328" t="s">
        <v>97</v>
      </c>
      <c r="AP614" s="329" t="s">
        <v>97</v>
      </c>
      <c r="AQ614" s="330" t="s">
        <v>97</v>
      </c>
      <c r="AR614" s="328" t="s">
        <v>97</v>
      </c>
      <c r="AS614" s="328" t="s">
        <v>97</v>
      </c>
      <c r="AT614" s="328" t="s">
        <v>97</v>
      </c>
      <c r="AU614" s="329" t="s">
        <v>97</v>
      </c>
      <c r="AV614" s="391">
        <f t="shared" si="218"/>
        <v>0</v>
      </c>
      <c r="AW614" s="404"/>
      <c r="AX614" s="404"/>
      <c r="AY614" s="404"/>
      <c r="AZ614" s="404"/>
      <c r="BA614" s="404"/>
      <c r="BB614" s="404"/>
      <c r="BC614" s="404"/>
      <c r="BD614" s="404"/>
      <c r="BE614" s="405"/>
    </row>
    <row r="615" spans="1:57" ht="31.5" x14ac:dyDescent="0.25">
      <c r="A615" s="1346"/>
      <c r="B615" s="1583"/>
      <c r="C615" s="1630"/>
      <c r="D615" s="710" t="s">
        <v>15</v>
      </c>
      <c r="E615" s="1313"/>
      <c r="F615" s="1304"/>
      <c r="G615" s="843">
        <f t="shared" si="224"/>
        <v>28</v>
      </c>
      <c r="H615" s="402">
        <f t="shared" si="219"/>
        <v>0</v>
      </c>
      <c r="I615" s="319"/>
      <c r="J615" s="319"/>
      <c r="K615" s="319"/>
      <c r="L615" s="320"/>
      <c r="M615" s="750">
        <v>28</v>
      </c>
      <c r="N615" s="1030"/>
      <c r="O615" s="1030"/>
      <c r="P615" s="1030"/>
      <c r="Q615" s="1030"/>
      <c r="R615" s="1034">
        <v>28</v>
      </c>
      <c r="S615" s="1032">
        <v>4</v>
      </c>
      <c r="T615" s="1030"/>
      <c r="U615" s="1030"/>
      <c r="V615" s="1030"/>
      <c r="W615" s="1030">
        <v>24</v>
      </c>
      <c r="X615" s="1034"/>
      <c r="Y615" s="1032">
        <v>23</v>
      </c>
      <c r="Z615" s="1034">
        <v>5</v>
      </c>
      <c r="AA615" s="1019"/>
      <c r="AB615" s="837">
        <v>10</v>
      </c>
      <c r="AC615" s="837">
        <v>10</v>
      </c>
      <c r="AD615" s="837"/>
      <c r="AE615" s="837">
        <v>20</v>
      </c>
      <c r="AF615" s="1048"/>
      <c r="AG615" s="1019">
        <v>42</v>
      </c>
      <c r="AH615" s="1048">
        <v>25</v>
      </c>
      <c r="AI615" s="325">
        <v>97</v>
      </c>
      <c r="AJ615" s="390">
        <f>SUM(AQ615:AU615)</f>
        <v>29</v>
      </c>
      <c r="AK615" s="330" t="s">
        <v>98</v>
      </c>
      <c r="AL615" s="328" t="s">
        <v>98</v>
      </c>
      <c r="AM615" s="329" t="s">
        <v>98</v>
      </c>
      <c r="AN615" s="330" t="s">
        <v>97</v>
      </c>
      <c r="AO615" s="328" t="s">
        <v>97</v>
      </c>
      <c r="AP615" s="329" t="s">
        <v>97</v>
      </c>
      <c r="AQ615" s="325">
        <v>0</v>
      </c>
      <c r="AR615" s="319">
        <v>4</v>
      </c>
      <c r="AS615" s="319">
        <v>22</v>
      </c>
      <c r="AT615" s="319">
        <v>3</v>
      </c>
      <c r="AU615" s="329"/>
      <c r="AV615" s="391">
        <f t="shared" si="218"/>
        <v>0</v>
      </c>
      <c r="AW615" s="404"/>
      <c r="AX615" s="404"/>
      <c r="AY615" s="404"/>
      <c r="AZ615" s="404"/>
      <c r="BA615" s="404"/>
      <c r="BB615" s="404"/>
      <c r="BC615" s="404"/>
      <c r="BD615" s="404"/>
      <c r="BE615" s="405"/>
    </row>
    <row r="616" spans="1:57" ht="32.25" thickBot="1" x14ac:dyDescent="0.3">
      <c r="A616" s="1346"/>
      <c r="B616" s="1585"/>
      <c r="C616" s="1631"/>
      <c r="D616" s="711" t="s">
        <v>491</v>
      </c>
      <c r="E616" s="1314"/>
      <c r="F616" s="1305"/>
      <c r="G616" s="848">
        <f t="shared" si="224"/>
        <v>0</v>
      </c>
      <c r="H616" s="160">
        <f t="shared" si="219"/>
        <v>0</v>
      </c>
      <c r="I616" s="92"/>
      <c r="J616" s="92"/>
      <c r="K616" s="92"/>
      <c r="L616" s="93"/>
      <c r="M616" s="210">
        <f t="shared" si="217"/>
        <v>0</v>
      </c>
      <c r="N616" s="1039"/>
      <c r="O616" s="1039"/>
      <c r="P616" s="1039"/>
      <c r="Q616" s="1039"/>
      <c r="R616" s="1040"/>
      <c r="S616" s="1038"/>
      <c r="T616" s="1039"/>
      <c r="U616" s="1039"/>
      <c r="V616" s="1039"/>
      <c r="W616" s="1039"/>
      <c r="X616" s="1040"/>
      <c r="Y616" s="1038"/>
      <c r="Z616" s="1040"/>
      <c r="AA616" s="1049"/>
      <c r="AB616" s="839"/>
      <c r="AC616" s="839"/>
      <c r="AD616" s="839"/>
      <c r="AE616" s="839"/>
      <c r="AF616" s="1050"/>
      <c r="AG616" s="1049"/>
      <c r="AH616" s="1050"/>
      <c r="AI616" s="100"/>
      <c r="AJ616" s="170">
        <f>SUM(AQ616:AU616)</f>
        <v>0</v>
      </c>
      <c r="AK616" s="99" t="s">
        <v>97</v>
      </c>
      <c r="AL616" s="97" t="s">
        <v>97</v>
      </c>
      <c r="AM616" s="98" t="s">
        <v>97</v>
      </c>
      <c r="AN616" s="99" t="s">
        <v>97</v>
      </c>
      <c r="AO616" s="97" t="s">
        <v>98</v>
      </c>
      <c r="AP616" s="98" t="s">
        <v>98</v>
      </c>
      <c r="AQ616" s="100"/>
      <c r="AR616" s="92"/>
      <c r="AS616" s="92"/>
      <c r="AT616" s="92"/>
      <c r="AU616" s="93"/>
      <c r="AV616" s="394">
        <f t="shared" si="218"/>
        <v>0</v>
      </c>
      <c r="AW616" s="409"/>
      <c r="AX616" s="409"/>
      <c r="AY616" s="409"/>
      <c r="AZ616" s="409"/>
      <c r="BA616" s="409"/>
      <c r="BB616" s="409"/>
      <c r="BC616" s="409"/>
      <c r="BD616" s="409"/>
      <c r="BE616" s="410"/>
    </row>
    <row r="617" spans="1:57" ht="63" customHeight="1" x14ac:dyDescent="0.25">
      <c r="A617" s="1346"/>
      <c r="B617" s="1581" t="s">
        <v>554</v>
      </c>
      <c r="C617" s="1629" t="s">
        <v>552</v>
      </c>
      <c r="D617" s="709" t="s">
        <v>485</v>
      </c>
      <c r="E617" s="1312">
        <v>80</v>
      </c>
      <c r="F617" s="1316">
        <f>E617-SUM(M617:M621)</f>
        <v>-3</v>
      </c>
      <c r="G617" s="841">
        <f t="shared" si="224"/>
        <v>0</v>
      </c>
      <c r="H617" s="147">
        <f t="shared" ref="H617:H621" si="230">SUM(I617:L617)</f>
        <v>0</v>
      </c>
      <c r="I617" s="72"/>
      <c r="J617" s="72"/>
      <c r="K617" s="72"/>
      <c r="L617" s="73"/>
      <c r="M617" s="199">
        <f t="shared" si="217"/>
        <v>0</v>
      </c>
      <c r="N617" s="1020"/>
      <c r="O617" s="1020"/>
      <c r="P617" s="1020"/>
      <c r="Q617" s="1020"/>
      <c r="R617" s="1024"/>
      <c r="S617" s="1022"/>
      <c r="T617" s="1020"/>
      <c r="U617" s="1020"/>
      <c r="V617" s="1020"/>
      <c r="W617" s="1020"/>
      <c r="X617" s="1024"/>
      <c r="Y617" s="1022"/>
      <c r="Z617" s="1024"/>
      <c r="AA617" s="1045"/>
      <c r="AB617" s="835"/>
      <c r="AC617" s="835"/>
      <c r="AD617" s="835"/>
      <c r="AE617" s="835"/>
      <c r="AF617" s="1046"/>
      <c r="AG617" s="1045"/>
      <c r="AH617" s="1046"/>
      <c r="AI617" s="74"/>
      <c r="AJ617" s="151">
        <f>SUM(AN617:AP617)</f>
        <v>0</v>
      </c>
      <c r="AK617" s="79" t="s">
        <v>97</v>
      </c>
      <c r="AL617" s="77" t="s">
        <v>97</v>
      </c>
      <c r="AM617" s="78" t="s">
        <v>97</v>
      </c>
      <c r="AN617" s="74"/>
      <c r="AO617" s="72"/>
      <c r="AP617" s="73"/>
      <c r="AQ617" s="79" t="s">
        <v>97</v>
      </c>
      <c r="AR617" s="77" t="s">
        <v>97</v>
      </c>
      <c r="AS617" s="77" t="s">
        <v>97</v>
      </c>
      <c r="AT617" s="77" t="s">
        <v>97</v>
      </c>
      <c r="AU617" s="80" t="s">
        <v>97</v>
      </c>
      <c r="AV617" s="152">
        <f t="shared" si="218"/>
        <v>0</v>
      </c>
      <c r="AW617" s="120"/>
      <c r="AX617" s="120"/>
      <c r="AY617" s="120"/>
      <c r="AZ617" s="120"/>
      <c r="BA617" s="120"/>
      <c r="BB617" s="120"/>
      <c r="BC617" s="120"/>
      <c r="BD617" s="120"/>
      <c r="BE617" s="121"/>
    </row>
    <row r="618" spans="1:57" ht="47.25" x14ac:dyDescent="0.25">
      <c r="A618" s="1346"/>
      <c r="B618" s="1583"/>
      <c r="C618" s="1630"/>
      <c r="D618" s="710" t="s">
        <v>490</v>
      </c>
      <c r="E618" s="1313"/>
      <c r="F618" s="1317"/>
      <c r="G618" s="843">
        <f t="shared" si="224"/>
        <v>0</v>
      </c>
      <c r="H618" s="402">
        <f t="shared" si="230"/>
        <v>0</v>
      </c>
      <c r="I618" s="319"/>
      <c r="J618" s="319"/>
      <c r="K618" s="319"/>
      <c r="L618" s="320"/>
      <c r="M618" s="750">
        <f t="shared" si="217"/>
        <v>0</v>
      </c>
      <c r="N618" s="1030"/>
      <c r="O618" s="1030"/>
      <c r="P618" s="1030"/>
      <c r="Q618" s="1030"/>
      <c r="R618" s="1034"/>
      <c r="S618" s="1032"/>
      <c r="T618" s="1030"/>
      <c r="U618" s="1030"/>
      <c r="V618" s="1030"/>
      <c r="W618" s="1030"/>
      <c r="X618" s="1034"/>
      <c r="Y618" s="1032"/>
      <c r="Z618" s="1034"/>
      <c r="AA618" s="1019"/>
      <c r="AB618" s="837"/>
      <c r="AC618" s="837"/>
      <c r="AD618" s="837"/>
      <c r="AE618" s="837"/>
      <c r="AF618" s="1048"/>
      <c r="AG618" s="1019"/>
      <c r="AH618" s="1048"/>
      <c r="AI618" s="325"/>
      <c r="AJ618" s="390">
        <f>SUM(AN618:AP618)</f>
        <v>0</v>
      </c>
      <c r="AK618" s="330" t="s">
        <v>98</v>
      </c>
      <c r="AL618" s="328" t="s">
        <v>98</v>
      </c>
      <c r="AM618" s="329" t="s">
        <v>98</v>
      </c>
      <c r="AN618" s="330"/>
      <c r="AO618" s="328"/>
      <c r="AP618" s="329"/>
      <c r="AQ618" s="330" t="s">
        <v>97</v>
      </c>
      <c r="AR618" s="328" t="s">
        <v>97</v>
      </c>
      <c r="AS618" s="328" t="s">
        <v>97</v>
      </c>
      <c r="AT618" s="328" t="s">
        <v>97</v>
      </c>
      <c r="AU618" s="331" t="s">
        <v>97</v>
      </c>
      <c r="AV618" s="391">
        <f t="shared" si="218"/>
        <v>0</v>
      </c>
      <c r="AW618" s="404"/>
      <c r="AX618" s="404"/>
      <c r="AY618" s="404"/>
      <c r="AZ618" s="404"/>
      <c r="BA618" s="404"/>
      <c r="BB618" s="404"/>
      <c r="BC618" s="404"/>
      <c r="BD618" s="404"/>
      <c r="BE618" s="405"/>
    </row>
    <row r="619" spans="1:57" ht="31.5" x14ac:dyDescent="0.25">
      <c r="A619" s="1346"/>
      <c r="B619" s="1583"/>
      <c r="C619" s="1630"/>
      <c r="D619" s="710" t="s">
        <v>486</v>
      </c>
      <c r="E619" s="1313"/>
      <c r="F619" s="1317"/>
      <c r="G619" s="843">
        <f t="shared" si="224"/>
        <v>0</v>
      </c>
      <c r="H619" s="402">
        <f t="shared" si="230"/>
        <v>0</v>
      </c>
      <c r="I619" s="319"/>
      <c r="J619" s="319"/>
      <c r="K619" s="319"/>
      <c r="L619" s="320"/>
      <c r="M619" s="750">
        <f t="shared" si="217"/>
        <v>0</v>
      </c>
      <c r="N619" s="1030"/>
      <c r="O619" s="1030"/>
      <c r="P619" s="1030"/>
      <c r="Q619" s="1030"/>
      <c r="R619" s="1034"/>
      <c r="S619" s="1032"/>
      <c r="T619" s="1030"/>
      <c r="U619" s="1030"/>
      <c r="V619" s="1030"/>
      <c r="W619" s="1030"/>
      <c r="X619" s="1034"/>
      <c r="Y619" s="1032"/>
      <c r="Z619" s="1034"/>
      <c r="AA619" s="1019"/>
      <c r="AB619" s="837"/>
      <c r="AC619" s="837"/>
      <c r="AD619" s="837"/>
      <c r="AE619" s="837"/>
      <c r="AF619" s="1048"/>
      <c r="AG619" s="1019"/>
      <c r="AH619" s="1048"/>
      <c r="AI619" s="325"/>
      <c r="AJ619" s="390">
        <f>SUM(AK619:AM619)</f>
        <v>0</v>
      </c>
      <c r="AK619" s="330"/>
      <c r="AL619" s="328"/>
      <c r="AM619" s="329"/>
      <c r="AN619" s="330" t="s">
        <v>97</v>
      </c>
      <c r="AO619" s="328" t="s">
        <v>97</v>
      </c>
      <c r="AP619" s="329" t="s">
        <v>97</v>
      </c>
      <c r="AQ619" s="330" t="s">
        <v>97</v>
      </c>
      <c r="AR619" s="328" t="s">
        <v>97</v>
      </c>
      <c r="AS619" s="328" t="s">
        <v>97</v>
      </c>
      <c r="AT619" s="328" t="s">
        <v>97</v>
      </c>
      <c r="AU619" s="331" t="s">
        <v>97</v>
      </c>
      <c r="AV619" s="391">
        <f t="shared" si="218"/>
        <v>0</v>
      </c>
      <c r="AW619" s="404"/>
      <c r="AX619" s="404"/>
      <c r="AY619" s="404"/>
      <c r="AZ619" s="404"/>
      <c r="BA619" s="404"/>
      <c r="BB619" s="404"/>
      <c r="BC619" s="404"/>
      <c r="BD619" s="404"/>
      <c r="BE619" s="405"/>
    </row>
    <row r="620" spans="1:57" ht="31.5" x14ac:dyDescent="0.25">
      <c r="A620" s="1346"/>
      <c r="B620" s="1583"/>
      <c r="C620" s="1630"/>
      <c r="D620" s="710" t="s">
        <v>15</v>
      </c>
      <c r="E620" s="1313"/>
      <c r="F620" s="1317"/>
      <c r="G620" s="843">
        <f t="shared" si="224"/>
        <v>84</v>
      </c>
      <c r="H620" s="402">
        <f t="shared" si="230"/>
        <v>2</v>
      </c>
      <c r="I620" s="319">
        <v>2</v>
      </c>
      <c r="J620" s="319"/>
      <c r="K620" s="319"/>
      <c r="L620" s="320"/>
      <c r="M620" s="750">
        <f t="shared" si="217"/>
        <v>83</v>
      </c>
      <c r="N620" s="1030"/>
      <c r="O620" s="1030"/>
      <c r="P620" s="1030"/>
      <c r="Q620" s="1030"/>
      <c r="R620" s="1034">
        <v>83</v>
      </c>
      <c r="S620" s="1032">
        <v>7</v>
      </c>
      <c r="T620" s="1030"/>
      <c r="U620" s="1030"/>
      <c r="V620" s="1030">
        <v>71</v>
      </c>
      <c r="W620" s="1030">
        <v>5</v>
      </c>
      <c r="X620" s="1034"/>
      <c r="Y620" s="1032">
        <v>66</v>
      </c>
      <c r="Z620" s="1034">
        <v>17</v>
      </c>
      <c r="AA620" s="1019"/>
      <c r="AB620" s="837">
        <v>13</v>
      </c>
      <c r="AC620" s="837">
        <v>11</v>
      </c>
      <c r="AD620" s="837">
        <v>7</v>
      </c>
      <c r="AE620" s="837">
        <v>79</v>
      </c>
      <c r="AF620" s="1048">
        <v>9</v>
      </c>
      <c r="AG620" s="1019">
        <v>36</v>
      </c>
      <c r="AH620" s="1048">
        <v>16</v>
      </c>
      <c r="AI620" s="325">
        <v>95</v>
      </c>
      <c r="AJ620" s="390">
        <v>77</v>
      </c>
      <c r="AK620" s="330" t="s">
        <v>98</v>
      </c>
      <c r="AL620" s="328" t="s">
        <v>98</v>
      </c>
      <c r="AM620" s="329" t="s">
        <v>98</v>
      </c>
      <c r="AN620" s="330" t="s">
        <v>97</v>
      </c>
      <c r="AO620" s="328" t="s">
        <v>97</v>
      </c>
      <c r="AP620" s="329" t="s">
        <v>97</v>
      </c>
      <c r="AQ620" s="330">
        <v>17</v>
      </c>
      <c r="AR620" s="328">
        <v>12</v>
      </c>
      <c r="AS620" s="328">
        <v>31</v>
      </c>
      <c r="AT620" s="328">
        <v>9</v>
      </c>
      <c r="AU620" s="331">
        <v>8</v>
      </c>
      <c r="AV620" s="391">
        <f t="shared" si="218"/>
        <v>1</v>
      </c>
      <c r="AW620" s="404"/>
      <c r="AX620" s="404"/>
      <c r="AY620" s="404"/>
      <c r="AZ620" s="404"/>
      <c r="BA620" s="404">
        <v>1</v>
      </c>
      <c r="BB620" s="404"/>
      <c r="BC620" s="404"/>
      <c r="BD620" s="404"/>
      <c r="BE620" s="405"/>
    </row>
    <row r="621" spans="1:57" ht="32.25" thickBot="1" x14ac:dyDescent="0.3">
      <c r="A621" s="1346"/>
      <c r="B621" s="1585"/>
      <c r="C621" s="1631"/>
      <c r="D621" s="711" t="s">
        <v>491</v>
      </c>
      <c r="E621" s="1314"/>
      <c r="F621" s="1318"/>
      <c r="G621" s="848">
        <f t="shared" si="224"/>
        <v>0</v>
      </c>
      <c r="H621" s="160">
        <f t="shared" si="230"/>
        <v>0</v>
      </c>
      <c r="I621" s="92"/>
      <c r="J621" s="92"/>
      <c r="K621" s="92"/>
      <c r="L621" s="93"/>
      <c r="M621" s="210">
        <f t="shared" ref="M621" si="231">IF(AND(SUM(N621:R621)=SUM(Y621:Z621),SUM(S621:X621)=SUM(Y621:Z621)),SUM(N621:R621),"ПЕРЕВІРТЕ ПРАВИЛЬНІСТЬ ДАНИХ")</f>
        <v>0</v>
      </c>
      <c r="N621" s="1039"/>
      <c r="O621" s="1039"/>
      <c r="P621" s="1039"/>
      <c r="Q621" s="1039"/>
      <c r="R621" s="1040"/>
      <c r="S621" s="1038"/>
      <c r="T621" s="1039"/>
      <c r="U621" s="1039"/>
      <c r="V621" s="1039"/>
      <c r="W621" s="1039"/>
      <c r="X621" s="1040"/>
      <c r="Y621" s="1038"/>
      <c r="Z621" s="1040"/>
      <c r="AA621" s="1049"/>
      <c r="AB621" s="839"/>
      <c r="AC621" s="839"/>
      <c r="AD621" s="839"/>
      <c r="AE621" s="839"/>
      <c r="AF621" s="1050"/>
      <c r="AG621" s="1049"/>
      <c r="AH621" s="1050"/>
      <c r="AI621" s="100"/>
      <c r="AJ621" s="170">
        <f>SUM(AQ621:AU621)</f>
        <v>0</v>
      </c>
      <c r="AK621" s="99" t="s">
        <v>97</v>
      </c>
      <c r="AL621" s="97" t="s">
        <v>97</v>
      </c>
      <c r="AM621" s="98" t="s">
        <v>97</v>
      </c>
      <c r="AN621" s="99" t="s">
        <v>97</v>
      </c>
      <c r="AO621" s="97" t="s">
        <v>98</v>
      </c>
      <c r="AP621" s="98" t="s">
        <v>98</v>
      </c>
      <c r="AQ621" s="100"/>
      <c r="AR621" s="92"/>
      <c r="AS621" s="92"/>
      <c r="AT621" s="92"/>
      <c r="AU621" s="101"/>
      <c r="AV621" s="165">
        <f t="shared" ref="AV621" si="232">SUM(AW621:BE621)</f>
        <v>0</v>
      </c>
      <c r="AW621" s="128"/>
      <c r="AX621" s="128"/>
      <c r="AY621" s="128"/>
      <c r="AZ621" s="128"/>
      <c r="BA621" s="128"/>
      <c r="BB621" s="128"/>
      <c r="BC621" s="128"/>
      <c r="BD621" s="128"/>
      <c r="BE621" s="129"/>
    </row>
    <row r="622" spans="1:57" ht="31.15" customHeight="1" x14ac:dyDescent="0.25">
      <c r="A622" s="1345" t="s">
        <v>555</v>
      </c>
      <c r="B622" s="1565" t="s">
        <v>610</v>
      </c>
      <c r="C622" s="1608" t="s">
        <v>556</v>
      </c>
      <c r="D622" s="709" t="s">
        <v>485</v>
      </c>
      <c r="E622" s="1300">
        <v>191</v>
      </c>
      <c r="F622" s="1303">
        <f>E622-SUM(M622:M626)</f>
        <v>-1</v>
      </c>
      <c r="G622" s="852">
        <f t="shared" si="224"/>
        <v>37</v>
      </c>
      <c r="H622" s="147">
        <f>SUM(I622:L622)</f>
        <v>2</v>
      </c>
      <c r="I622" s="72"/>
      <c r="J622" s="72">
        <v>2</v>
      </c>
      <c r="K622" s="72"/>
      <c r="L622" s="75"/>
      <c r="M622" s="199">
        <f>IF(AND(SUM(N622:R622)=SUM(Y622:Z622),SUM(S622:X622)=SUM(Y622:Z622)),SUM(N622:R622),"ПЕРЕВІРТЕ ПРАВИЛЬНІСТЬ ДАНИХ")</f>
        <v>36</v>
      </c>
      <c r="N622" s="1020">
        <v>36</v>
      </c>
      <c r="O622" s="1020"/>
      <c r="P622" s="1020"/>
      <c r="Q622" s="1020"/>
      <c r="R622" s="1021"/>
      <c r="S622" s="1022">
        <v>2</v>
      </c>
      <c r="T622" s="1020"/>
      <c r="U622" s="1020"/>
      <c r="V622" s="1023">
        <v>34</v>
      </c>
      <c r="W622" s="1020"/>
      <c r="X622" s="1024"/>
      <c r="Y622" s="1025">
        <v>34</v>
      </c>
      <c r="Z622" s="1026">
        <v>2</v>
      </c>
      <c r="AA622" s="1027"/>
      <c r="AB622" s="1028">
        <v>12</v>
      </c>
      <c r="AC622" s="1028">
        <v>12</v>
      </c>
      <c r="AD622" s="1028">
        <v>2</v>
      </c>
      <c r="AE622" s="1028">
        <v>25</v>
      </c>
      <c r="AF622" s="1029">
        <v>2</v>
      </c>
      <c r="AG622" s="1027">
        <v>40</v>
      </c>
      <c r="AH622" s="1029">
        <v>20</v>
      </c>
      <c r="AI622" s="74">
        <v>10</v>
      </c>
      <c r="AJ622" s="151">
        <f>SUM(AN622:AP622)</f>
        <v>36</v>
      </c>
      <c r="AK622" s="76" t="s">
        <v>97</v>
      </c>
      <c r="AL622" s="77" t="s">
        <v>97</v>
      </c>
      <c r="AM622" s="78" t="s">
        <v>97</v>
      </c>
      <c r="AN622" s="74">
        <v>2</v>
      </c>
      <c r="AO622" s="72">
        <v>34</v>
      </c>
      <c r="AP622" s="73"/>
      <c r="AQ622" s="79" t="s">
        <v>97</v>
      </c>
      <c r="AR622" s="77" t="s">
        <v>97</v>
      </c>
      <c r="AS622" s="77" t="s">
        <v>97</v>
      </c>
      <c r="AT622" s="77" t="s">
        <v>97</v>
      </c>
      <c r="AU622" s="80" t="s">
        <v>97</v>
      </c>
      <c r="AV622" s="152">
        <f>SUM(AW622:BE622)</f>
        <v>1</v>
      </c>
      <c r="AW622" s="120"/>
      <c r="AX622" s="120"/>
      <c r="AY622" s="120"/>
      <c r="AZ622" s="120"/>
      <c r="BA622" s="120">
        <v>1</v>
      </c>
      <c r="BB622" s="120"/>
      <c r="BC622" s="120"/>
      <c r="BD622" s="120"/>
      <c r="BE622" s="121"/>
    </row>
    <row r="623" spans="1:57" ht="47.25" x14ac:dyDescent="0.25">
      <c r="A623" s="1346"/>
      <c r="B623" s="1567"/>
      <c r="C623" s="1609"/>
      <c r="D623" s="710" t="s">
        <v>490</v>
      </c>
      <c r="E623" s="1301"/>
      <c r="F623" s="1304"/>
      <c r="G623" s="850">
        <f t="shared" si="224"/>
        <v>0</v>
      </c>
      <c r="H623" s="402">
        <f>SUM(I623:L623)</f>
        <v>0</v>
      </c>
      <c r="I623" s="319"/>
      <c r="J623" s="319"/>
      <c r="K623" s="319"/>
      <c r="L623" s="338"/>
      <c r="M623" s="750">
        <f t="shared" ref="M623:M646" si="233">IF(AND(SUM(N623:R623)=SUM(Y623:Z623),SUM(S623:X623)=SUM(Y623:Z623)),SUM(N623:R623),"ПЕРЕВІРТЕ ПРАВИЛЬНІСТЬ ДАНИХ")</f>
        <v>0</v>
      </c>
      <c r="N623" s="1030"/>
      <c r="O623" s="1030"/>
      <c r="P623" s="1030"/>
      <c r="Q623" s="1030"/>
      <c r="R623" s="1031"/>
      <c r="S623" s="1032"/>
      <c r="T623" s="1033"/>
      <c r="U623" s="1033"/>
      <c r="V623" s="1030"/>
      <c r="W623" s="1030"/>
      <c r="X623" s="1034"/>
      <c r="Y623" s="1025"/>
      <c r="Z623" s="1026"/>
      <c r="AA623" s="1027"/>
      <c r="AB623" s="1028"/>
      <c r="AC623" s="1028"/>
      <c r="AD623" s="1028"/>
      <c r="AE623" s="1028"/>
      <c r="AF623" s="1029"/>
      <c r="AG623" s="1019"/>
      <c r="AH623" s="838"/>
      <c r="AI623" s="325"/>
      <c r="AJ623" s="390">
        <f>SUM(AN623:AP623)</f>
        <v>0</v>
      </c>
      <c r="AK623" s="327" t="s">
        <v>98</v>
      </c>
      <c r="AL623" s="328" t="s">
        <v>98</v>
      </c>
      <c r="AM623" s="329" t="s">
        <v>98</v>
      </c>
      <c r="AN623" s="330"/>
      <c r="AO623" s="328"/>
      <c r="AP623" s="329"/>
      <c r="AQ623" s="330" t="s">
        <v>97</v>
      </c>
      <c r="AR623" s="328" t="s">
        <v>97</v>
      </c>
      <c r="AS623" s="328" t="s">
        <v>97</v>
      </c>
      <c r="AT623" s="328" t="s">
        <v>97</v>
      </c>
      <c r="AU623" s="331" t="s">
        <v>97</v>
      </c>
      <c r="AV623" s="391">
        <f t="shared" ref="AV623:AV636" si="234">SUM(AW623:BE623)</f>
        <v>0</v>
      </c>
      <c r="AW623" s="404"/>
      <c r="AX623" s="404"/>
      <c r="AY623" s="404"/>
      <c r="AZ623" s="404"/>
      <c r="BA623" s="404"/>
      <c r="BB623" s="404"/>
      <c r="BC623" s="404"/>
      <c r="BD623" s="404"/>
      <c r="BE623" s="405"/>
    </row>
    <row r="624" spans="1:57" ht="31.5" x14ac:dyDescent="0.25">
      <c r="A624" s="1346"/>
      <c r="B624" s="1567"/>
      <c r="C624" s="1609"/>
      <c r="D624" s="710" t="s">
        <v>486</v>
      </c>
      <c r="E624" s="1301"/>
      <c r="F624" s="1304"/>
      <c r="G624" s="850">
        <f t="shared" si="224"/>
        <v>6</v>
      </c>
      <c r="H624" s="402">
        <f t="shared" ref="H624:H630" si="235">SUM(I624:L624)</f>
        <v>0</v>
      </c>
      <c r="I624" s="319"/>
      <c r="J624" s="319"/>
      <c r="K624" s="319"/>
      <c r="L624" s="338"/>
      <c r="M624" s="750">
        <f t="shared" si="233"/>
        <v>6</v>
      </c>
      <c r="N624" s="1030"/>
      <c r="O624" s="1030">
        <v>6</v>
      </c>
      <c r="P624" s="1035"/>
      <c r="Q624" s="392"/>
      <c r="R624" s="1031"/>
      <c r="S624" s="1032"/>
      <c r="T624" s="1030"/>
      <c r="U624" s="1030">
        <v>6</v>
      </c>
      <c r="V624" s="1030"/>
      <c r="W624" s="1030"/>
      <c r="X624" s="1034"/>
      <c r="Y624" s="1025">
        <v>6</v>
      </c>
      <c r="Z624" s="1026">
        <v>0</v>
      </c>
      <c r="AA624" s="1027"/>
      <c r="AB624" s="1028">
        <v>2</v>
      </c>
      <c r="AC624" s="1028">
        <v>2</v>
      </c>
      <c r="AD624" s="1028"/>
      <c r="AE624" s="1028">
        <v>1</v>
      </c>
      <c r="AF624" s="1029"/>
      <c r="AG624" s="1019">
        <v>48</v>
      </c>
      <c r="AH624" s="838">
        <v>20</v>
      </c>
      <c r="AI624" s="325">
        <v>74.7</v>
      </c>
      <c r="AJ624" s="390">
        <f>SUM(AK624:AM624)</f>
        <v>6</v>
      </c>
      <c r="AK624" s="327">
        <v>4</v>
      </c>
      <c r="AL624" s="328">
        <v>2</v>
      </c>
      <c r="AM624" s="329"/>
      <c r="AN624" s="330" t="s">
        <v>97</v>
      </c>
      <c r="AO624" s="328" t="s">
        <v>97</v>
      </c>
      <c r="AP624" s="329" t="s">
        <v>97</v>
      </c>
      <c r="AQ624" s="330" t="s">
        <v>97</v>
      </c>
      <c r="AR624" s="328" t="s">
        <v>97</v>
      </c>
      <c r="AS624" s="328" t="s">
        <v>97</v>
      </c>
      <c r="AT624" s="328" t="s">
        <v>97</v>
      </c>
      <c r="AU624" s="331" t="s">
        <v>97</v>
      </c>
      <c r="AV624" s="391">
        <f t="shared" si="234"/>
        <v>0</v>
      </c>
      <c r="AW624" s="404"/>
      <c r="AX624" s="404"/>
      <c r="AY624" s="404"/>
      <c r="AZ624" s="404"/>
      <c r="BA624" s="404"/>
      <c r="BB624" s="404"/>
      <c r="BC624" s="404"/>
      <c r="BD624" s="404"/>
      <c r="BE624" s="405"/>
    </row>
    <row r="625" spans="1:57" ht="31.5" x14ac:dyDescent="0.25">
      <c r="A625" s="1346"/>
      <c r="B625" s="1567"/>
      <c r="C625" s="1609"/>
      <c r="D625" s="710" t="s">
        <v>15</v>
      </c>
      <c r="E625" s="1301"/>
      <c r="F625" s="1304"/>
      <c r="G625" s="850">
        <f t="shared" si="224"/>
        <v>150</v>
      </c>
      <c r="H625" s="402">
        <f t="shared" si="235"/>
        <v>3</v>
      </c>
      <c r="I625" s="319"/>
      <c r="J625" s="319">
        <v>3</v>
      </c>
      <c r="K625" s="319"/>
      <c r="L625" s="338"/>
      <c r="M625" s="750">
        <f t="shared" si="233"/>
        <v>150</v>
      </c>
      <c r="N625" s="1030">
        <v>150</v>
      </c>
      <c r="O625" s="1030"/>
      <c r="P625" s="1030"/>
      <c r="Q625" s="1030"/>
      <c r="R625" s="1031"/>
      <c r="S625" s="1032">
        <v>14</v>
      </c>
      <c r="T625" s="1030"/>
      <c r="U625" s="1030"/>
      <c r="V625" s="1030">
        <v>135</v>
      </c>
      <c r="W625" s="1030">
        <v>1</v>
      </c>
      <c r="X625" s="1034"/>
      <c r="Y625" s="1025">
        <v>129</v>
      </c>
      <c r="Z625" s="1026">
        <v>21</v>
      </c>
      <c r="AA625" s="1027"/>
      <c r="AB625" s="1028">
        <v>45</v>
      </c>
      <c r="AC625" s="1028">
        <v>45</v>
      </c>
      <c r="AD625" s="1028">
        <v>7</v>
      </c>
      <c r="AE625" s="1028">
        <v>65</v>
      </c>
      <c r="AF625" s="1029">
        <v>7</v>
      </c>
      <c r="AG625" s="1019">
        <v>38</v>
      </c>
      <c r="AH625" s="838">
        <v>19</v>
      </c>
      <c r="AI625" s="325">
        <v>100</v>
      </c>
      <c r="AJ625" s="390">
        <f>SUM(AQ625:AU625)</f>
        <v>150</v>
      </c>
      <c r="AK625" s="327" t="s">
        <v>98</v>
      </c>
      <c r="AL625" s="328" t="s">
        <v>98</v>
      </c>
      <c r="AM625" s="329" t="s">
        <v>98</v>
      </c>
      <c r="AN625" s="330" t="s">
        <v>97</v>
      </c>
      <c r="AO625" s="328" t="s">
        <v>97</v>
      </c>
      <c r="AP625" s="329" t="s">
        <v>97</v>
      </c>
      <c r="AQ625" s="330">
        <v>9</v>
      </c>
      <c r="AR625" s="328">
        <v>13</v>
      </c>
      <c r="AS625" s="328">
        <v>120</v>
      </c>
      <c r="AT625" s="328">
        <v>8</v>
      </c>
      <c r="AU625" s="331"/>
      <c r="AV625" s="391">
        <f t="shared" si="234"/>
        <v>0</v>
      </c>
      <c r="AW625" s="404"/>
      <c r="AX625" s="404"/>
      <c r="AY625" s="404"/>
      <c r="AZ625" s="404"/>
      <c r="BA625" s="404"/>
      <c r="BB625" s="404"/>
      <c r="BC625" s="404"/>
      <c r="BD625" s="404"/>
      <c r="BE625" s="405"/>
    </row>
    <row r="626" spans="1:57" ht="32.25" thickBot="1" x14ac:dyDescent="0.3">
      <c r="A626" s="1346"/>
      <c r="B626" s="1577"/>
      <c r="C626" s="1610"/>
      <c r="D626" s="1657" t="s">
        <v>491</v>
      </c>
      <c r="E626" s="1302"/>
      <c r="F626" s="1305"/>
      <c r="G626" s="851">
        <f t="shared" si="224"/>
        <v>0</v>
      </c>
      <c r="H626" s="160">
        <f t="shared" si="235"/>
        <v>0</v>
      </c>
      <c r="I626" s="92"/>
      <c r="J626" s="92"/>
      <c r="K626" s="92"/>
      <c r="L626" s="101"/>
      <c r="M626" s="857">
        <f t="shared" si="233"/>
        <v>0</v>
      </c>
      <c r="N626" s="1036"/>
      <c r="O626" s="1036"/>
      <c r="P626" s="1036"/>
      <c r="Q626" s="1036"/>
      <c r="R626" s="1037"/>
      <c r="S626" s="1038"/>
      <c r="T626" s="1039"/>
      <c r="U626" s="1039"/>
      <c r="V626" s="1039"/>
      <c r="W626" s="1039"/>
      <c r="X626" s="1040"/>
      <c r="Y626" s="1041"/>
      <c r="Z626" s="1034"/>
      <c r="AA626" s="1019"/>
      <c r="AB626" s="837"/>
      <c r="AC626" s="837"/>
      <c r="AD626" s="837"/>
      <c r="AE626" s="837"/>
      <c r="AF626" s="838"/>
      <c r="AG626" s="1042"/>
      <c r="AH626" s="1043"/>
      <c r="AI626" s="100"/>
      <c r="AJ626" s="170">
        <f>SUM(AQ626:AU626)</f>
        <v>0</v>
      </c>
      <c r="AK626" s="345" t="s">
        <v>97</v>
      </c>
      <c r="AL626" s="97" t="s">
        <v>97</v>
      </c>
      <c r="AM626" s="98" t="s">
        <v>97</v>
      </c>
      <c r="AN626" s="99" t="s">
        <v>97</v>
      </c>
      <c r="AO626" s="97" t="s">
        <v>98</v>
      </c>
      <c r="AP626" s="98" t="s">
        <v>98</v>
      </c>
      <c r="AQ626" s="100"/>
      <c r="AR626" s="92"/>
      <c r="AS626" s="92"/>
      <c r="AT626" s="92"/>
      <c r="AU626" s="101"/>
      <c r="AV626" s="165">
        <f t="shared" si="234"/>
        <v>0</v>
      </c>
      <c r="AW626" s="128"/>
      <c r="AX626" s="128"/>
      <c r="AY626" s="128"/>
      <c r="AZ626" s="128"/>
      <c r="BA626" s="128"/>
      <c r="BB626" s="128"/>
      <c r="BC626" s="128"/>
      <c r="BD626" s="128"/>
      <c r="BE626" s="129"/>
    </row>
    <row r="627" spans="1:57" ht="31.9" customHeight="1" thickBot="1" x14ac:dyDescent="0.3">
      <c r="A627" s="1346"/>
      <c r="B627" s="1565" t="s">
        <v>611</v>
      </c>
      <c r="C627" s="1608" t="s">
        <v>408</v>
      </c>
      <c r="D627" s="709" t="s">
        <v>485</v>
      </c>
      <c r="E627" s="1300">
        <v>25</v>
      </c>
      <c r="F627" s="1303">
        <f>E627-SUM(M627:M631)</f>
        <v>7</v>
      </c>
      <c r="G627" s="852">
        <f t="shared" si="224"/>
        <v>0</v>
      </c>
      <c r="H627" s="147">
        <f t="shared" si="235"/>
        <v>0</v>
      </c>
      <c r="I627" s="72"/>
      <c r="J627" s="72"/>
      <c r="K627" s="72"/>
      <c r="L627" s="75"/>
      <c r="M627" s="199">
        <f t="shared" si="233"/>
        <v>0</v>
      </c>
      <c r="N627" s="1020"/>
      <c r="O627" s="1020"/>
      <c r="P627" s="1020"/>
      <c r="Q627" s="1020"/>
      <c r="R627" s="1024"/>
      <c r="S627" s="1025"/>
      <c r="T627" s="1025"/>
      <c r="U627" s="1025"/>
      <c r="V627" s="1044"/>
      <c r="W627" s="1044"/>
      <c r="X627" s="1026"/>
      <c r="Y627" s="1022"/>
      <c r="Z627" s="1024"/>
      <c r="AA627" s="1045"/>
      <c r="AB627" s="835"/>
      <c r="AC627" s="835"/>
      <c r="AD627" s="835"/>
      <c r="AE627" s="835"/>
      <c r="AF627" s="836"/>
      <c r="AG627" s="1045"/>
      <c r="AH627" s="1046"/>
      <c r="AI627" s="143"/>
      <c r="AJ627" s="151">
        <f>SUM(AN627:AP627)</f>
        <v>0</v>
      </c>
      <c r="AK627" s="76" t="s">
        <v>97</v>
      </c>
      <c r="AL627" s="77" t="s">
        <v>97</v>
      </c>
      <c r="AM627" s="78" t="s">
        <v>97</v>
      </c>
      <c r="AN627" s="74"/>
      <c r="AO627" s="72"/>
      <c r="AP627" s="73"/>
      <c r="AQ627" s="79" t="s">
        <v>97</v>
      </c>
      <c r="AR627" s="77" t="s">
        <v>97</v>
      </c>
      <c r="AS627" s="77" t="s">
        <v>97</v>
      </c>
      <c r="AT627" s="77" t="s">
        <v>97</v>
      </c>
      <c r="AU627" s="78" t="s">
        <v>97</v>
      </c>
      <c r="AV627" s="166">
        <f t="shared" si="234"/>
        <v>0</v>
      </c>
      <c r="AW627" s="167"/>
      <c r="AX627" s="167"/>
      <c r="AY627" s="167"/>
      <c r="AZ627" s="167"/>
      <c r="BA627" s="167"/>
      <c r="BB627" s="167"/>
      <c r="BC627" s="167"/>
      <c r="BD627" s="167"/>
      <c r="BE627" s="130"/>
    </row>
    <row r="628" spans="1:57" ht="48" thickBot="1" x14ac:dyDescent="0.3">
      <c r="A628" s="1346"/>
      <c r="B628" s="1567"/>
      <c r="C628" s="1609"/>
      <c r="D628" s="710" t="s">
        <v>490</v>
      </c>
      <c r="E628" s="1301"/>
      <c r="F628" s="1304"/>
      <c r="G628" s="850">
        <f t="shared" si="224"/>
        <v>0</v>
      </c>
      <c r="H628" s="402">
        <f t="shared" si="235"/>
        <v>0</v>
      </c>
      <c r="I628" s="319"/>
      <c r="J628" s="319"/>
      <c r="K628" s="319"/>
      <c r="L628" s="338"/>
      <c r="M628" s="750">
        <f t="shared" si="233"/>
        <v>0</v>
      </c>
      <c r="N628" s="1030"/>
      <c r="O628" s="1030"/>
      <c r="P628" s="1030"/>
      <c r="Q628" s="1030"/>
      <c r="R628" s="1034"/>
      <c r="S628" s="1025"/>
      <c r="T628" s="1025"/>
      <c r="U628" s="1025"/>
      <c r="V628" s="1044"/>
      <c r="W628" s="1044"/>
      <c r="X628" s="1026"/>
      <c r="Y628" s="1047"/>
      <c r="Z628" s="1026"/>
      <c r="AA628" s="1027"/>
      <c r="AB628" s="1028"/>
      <c r="AC628" s="1028"/>
      <c r="AD628" s="1028"/>
      <c r="AE628" s="1028"/>
      <c r="AF628" s="1029"/>
      <c r="AG628" s="1019"/>
      <c r="AH628" s="1048"/>
      <c r="AI628" s="337"/>
      <c r="AJ628" s="390">
        <f>SUM(AN628:AP628)</f>
        <v>0</v>
      </c>
      <c r="AK628" s="327" t="s">
        <v>98</v>
      </c>
      <c r="AL628" s="328" t="s">
        <v>98</v>
      </c>
      <c r="AM628" s="329" t="s">
        <v>98</v>
      </c>
      <c r="AN628" s="330"/>
      <c r="AO628" s="328"/>
      <c r="AP628" s="329"/>
      <c r="AQ628" s="330" t="s">
        <v>97</v>
      </c>
      <c r="AR628" s="328" t="s">
        <v>97</v>
      </c>
      <c r="AS628" s="328" t="s">
        <v>97</v>
      </c>
      <c r="AT628" s="328" t="s">
        <v>97</v>
      </c>
      <c r="AU628" s="329" t="s">
        <v>97</v>
      </c>
      <c r="AV628" s="168">
        <f t="shared" si="234"/>
        <v>0</v>
      </c>
      <c r="AW628" s="167"/>
      <c r="AX628" s="167"/>
      <c r="AY628" s="167"/>
      <c r="AZ628" s="167"/>
      <c r="BA628" s="167"/>
      <c r="BB628" s="167"/>
      <c r="BC628" s="167"/>
      <c r="BD628" s="167"/>
      <c r="BE628" s="130"/>
    </row>
    <row r="629" spans="1:57" ht="32.25" thickBot="1" x14ac:dyDescent="0.3">
      <c r="A629" s="1346"/>
      <c r="B629" s="1567"/>
      <c r="C629" s="1609"/>
      <c r="D629" s="710" t="s">
        <v>486</v>
      </c>
      <c r="E629" s="1301"/>
      <c r="F629" s="1304"/>
      <c r="G629" s="850">
        <f t="shared" si="224"/>
        <v>0</v>
      </c>
      <c r="H629" s="402">
        <f t="shared" si="235"/>
        <v>0</v>
      </c>
      <c r="I629" s="319"/>
      <c r="J629" s="319"/>
      <c r="K629" s="319"/>
      <c r="L629" s="338"/>
      <c r="M629" s="750">
        <f t="shared" si="233"/>
        <v>0</v>
      </c>
      <c r="N629" s="1030"/>
      <c r="O629" s="1030"/>
      <c r="P629" s="1030"/>
      <c r="Q629" s="1030"/>
      <c r="R629" s="1034"/>
      <c r="S629" s="1025"/>
      <c r="T629" s="1025"/>
      <c r="U629" s="1025"/>
      <c r="V629" s="1044"/>
      <c r="W629" s="1044"/>
      <c r="X629" s="1026"/>
      <c r="Y629" s="1047"/>
      <c r="Z629" s="1026"/>
      <c r="AA629" s="1027"/>
      <c r="AB629" s="1028"/>
      <c r="AC629" s="1028"/>
      <c r="AD629" s="1028"/>
      <c r="AE629" s="1028"/>
      <c r="AF629" s="1029"/>
      <c r="AG629" s="1019"/>
      <c r="AH629" s="1048"/>
      <c r="AI629" s="337"/>
      <c r="AJ629" s="390">
        <f>SUM(AK629:AM629)</f>
        <v>0</v>
      </c>
      <c r="AK629" s="327"/>
      <c r="AL629" s="328"/>
      <c r="AM629" s="329"/>
      <c r="AN629" s="330" t="s">
        <v>97</v>
      </c>
      <c r="AO629" s="328" t="s">
        <v>97</v>
      </c>
      <c r="AP629" s="329" t="s">
        <v>97</v>
      </c>
      <c r="AQ629" s="330" t="s">
        <v>97</v>
      </c>
      <c r="AR629" s="328" t="s">
        <v>97</v>
      </c>
      <c r="AS629" s="328" t="s">
        <v>97</v>
      </c>
      <c r="AT629" s="328" t="s">
        <v>97</v>
      </c>
      <c r="AU629" s="329" t="s">
        <v>97</v>
      </c>
      <c r="AV629" s="168">
        <f t="shared" si="234"/>
        <v>0</v>
      </c>
      <c r="AW629" s="167"/>
      <c r="AX629" s="167"/>
      <c r="AY629" s="167"/>
      <c r="AZ629" s="167"/>
      <c r="BA629" s="167"/>
      <c r="BB629" s="167"/>
      <c r="BC629" s="167"/>
      <c r="BD629" s="167"/>
      <c r="BE629" s="130"/>
    </row>
    <row r="630" spans="1:57" ht="32.25" thickBot="1" x14ac:dyDescent="0.3">
      <c r="A630" s="1346"/>
      <c r="B630" s="1567"/>
      <c r="C630" s="1609"/>
      <c r="D630" s="710" t="s">
        <v>15</v>
      </c>
      <c r="E630" s="1301"/>
      <c r="F630" s="1304"/>
      <c r="G630" s="850">
        <f t="shared" si="224"/>
        <v>18</v>
      </c>
      <c r="H630" s="402">
        <f t="shared" si="235"/>
        <v>0</v>
      </c>
      <c r="I630" s="319"/>
      <c r="J630" s="319"/>
      <c r="K630" s="319"/>
      <c r="L630" s="338"/>
      <c r="M630" s="750">
        <f t="shared" si="233"/>
        <v>18</v>
      </c>
      <c r="N630" s="1030">
        <v>18</v>
      </c>
      <c r="O630" s="1030"/>
      <c r="P630" s="1030"/>
      <c r="Q630" s="1030"/>
      <c r="R630" s="1034"/>
      <c r="S630" s="1025">
        <v>2</v>
      </c>
      <c r="T630" s="1025"/>
      <c r="U630" s="1025"/>
      <c r="V630" s="1044">
        <v>16</v>
      </c>
      <c r="W630" s="1044"/>
      <c r="X630" s="1026"/>
      <c r="Y630" s="1047">
        <v>16</v>
      </c>
      <c r="Z630" s="1026">
        <v>2</v>
      </c>
      <c r="AA630" s="1027"/>
      <c r="AB630" s="1028">
        <v>6</v>
      </c>
      <c r="AC630" s="1028">
        <v>6</v>
      </c>
      <c r="AD630" s="1028"/>
      <c r="AE630" s="1028">
        <v>14</v>
      </c>
      <c r="AF630" s="1029">
        <v>3</v>
      </c>
      <c r="AG630" s="1019">
        <v>42</v>
      </c>
      <c r="AH630" s="1048">
        <v>22</v>
      </c>
      <c r="AI630" s="337">
        <v>76</v>
      </c>
      <c r="AJ630" s="390">
        <f>SUM(AQ630:AU630)</f>
        <v>18</v>
      </c>
      <c r="AK630" s="327" t="s">
        <v>98</v>
      </c>
      <c r="AL630" s="328" t="s">
        <v>98</v>
      </c>
      <c r="AM630" s="329" t="s">
        <v>98</v>
      </c>
      <c r="AN630" s="330" t="s">
        <v>97</v>
      </c>
      <c r="AO630" s="328" t="s">
        <v>97</v>
      </c>
      <c r="AP630" s="329" t="s">
        <v>97</v>
      </c>
      <c r="AQ630" s="330">
        <v>3</v>
      </c>
      <c r="AR630" s="328">
        <v>11</v>
      </c>
      <c r="AS630" s="328">
        <v>4</v>
      </c>
      <c r="AT630" s="328"/>
      <c r="AU630" s="329"/>
      <c r="AV630" s="168">
        <f t="shared" si="234"/>
        <v>0</v>
      </c>
      <c r="AW630" s="167"/>
      <c r="AX630" s="167"/>
      <c r="AY630" s="167"/>
      <c r="AZ630" s="167"/>
      <c r="BA630" s="167"/>
      <c r="BB630" s="167"/>
      <c r="BC630" s="167"/>
      <c r="BD630" s="167"/>
      <c r="BE630" s="130"/>
    </row>
    <row r="631" spans="1:57" ht="32.25" thickBot="1" x14ac:dyDescent="0.3">
      <c r="A631" s="1346"/>
      <c r="B631" s="1577"/>
      <c r="C631" s="1610"/>
      <c r="D631" s="1657" t="s">
        <v>491</v>
      </c>
      <c r="E631" s="1302"/>
      <c r="F631" s="1305"/>
      <c r="G631" s="851">
        <f t="shared" si="224"/>
        <v>0</v>
      </c>
      <c r="H631" s="160">
        <f t="shared" ref="H631:H636" si="236">SUM(I631:L631)</f>
        <v>0</v>
      </c>
      <c r="I631" s="92"/>
      <c r="J631" s="92"/>
      <c r="K631" s="92"/>
      <c r="L631" s="101"/>
      <c r="M631" s="210">
        <f t="shared" si="233"/>
        <v>0</v>
      </c>
      <c r="N631" s="1039"/>
      <c r="O631" s="1039"/>
      <c r="P631" s="1039"/>
      <c r="Q631" s="1039"/>
      <c r="R631" s="1040"/>
      <c r="S631" s="1041"/>
      <c r="T631" s="1041"/>
      <c r="U631" s="1041"/>
      <c r="V631" s="1030"/>
      <c r="W631" s="1030"/>
      <c r="X631" s="1034"/>
      <c r="Y631" s="1032"/>
      <c r="Z631" s="1034"/>
      <c r="AA631" s="1019"/>
      <c r="AB631" s="837"/>
      <c r="AC631" s="837"/>
      <c r="AD631" s="837"/>
      <c r="AE631" s="837"/>
      <c r="AF631" s="838"/>
      <c r="AG631" s="1049"/>
      <c r="AH631" s="1050"/>
      <c r="AI631" s="831"/>
      <c r="AJ631" s="393">
        <f>SUM(AQ631:AU631)</f>
        <v>0</v>
      </c>
      <c r="AK631" s="345" t="s">
        <v>97</v>
      </c>
      <c r="AL631" s="97" t="s">
        <v>97</v>
      </c>
      <c r="AM631" s="98" t="s">
        <v>97</v>
      </c>
      <c r="AN631" s="99" t="s">
        <v>97</v>
      </c>
      <c r="AO631" s="97" t="s">
        <v>98</v>
      </c>
      <c r="AP631" s="98" t="s">
        <v>98</v>
      </c>
      <c r="AQ631" s="100"/>
      <c r="AR631" s="92"/>
      <c r="AS631" s="92"/>
      <c r="AT631" s="92"/>
      <c r="AU631" s="93"/>
      <c r="AV631" s="168">
        <f t="shared" si="234"/>
        <v>0</v>
      </c>
      <c r="AW631" s="404"/>
      <c r="AX631" s="404"/>
      <c r="AY631" s="404"/>
      <c r="AZ631" s="404"/>
      <c r="BA631" s="404"/>
      <c r="BB631" s="404"/>
      <c r="BC631" s="404"/>
      <c r="BD631" s="404"/>
      <c r="BE631" s="405"/>
    </row>
    <row r="632" spans="1:57" ht="32.25" thickBot="1" x14ac:dyDescent="0.3">
      <c r="A632" s="1346"/>
      <c r="B632" s="1565" t="s">
        <v>744</v>
      </c>
      <c r="C632" s="1608" t="s">
        <v>557</v>
      </c>
      <c r="D632" s="709" t="s">
        <v>485</v>
      </c>
      <c r="E632" s="1300">
        <v>34</v>
      </c>
      <c r="F632" s="1303">
        <f>E632-SUM(M632:M636)</f>
        <v>-8</v>
      </c>
      <c r="G632" s="852">
        <f t="shared" si="224"/>
        <v>0</v>
      </c>
      <c r="H632" s="147">
        <f t="shared" si="236"/>
        <v>0</v>
      </c>
      <c r="I632" s="72"/>
      <c r="J632" s="72"/>
      <c r="K632" s="72"/>
      <c r="L632" s="75"/>
      <c r="M632" s="199">
        <f t="shared" si="233"/>
        <v>0</v>
      </c>
      <c r="N632" s="1020"/>
      <c r="O632" s="1020"/>
      <c r="P632" s="1020"/>
      <c r="Q632" s="1020"/>
      <c r="R632" s="1024"/>
      <c r="S632" s="1051"/>
      <c r="T632" s="1051"/>
      <c r="U632" s="1051"/>
      <c r="V632" s="1020"/>
      <c r="W632" s="1020"/>
      <c r="X632" s="1024"/>
      <c r="Y632" s="1022"/>
      <c r="Z632" s="1024"/>
      <c r="AA632" s="1045"/>
      <c r="AB632" s="835"/>
      <c r="AC632" s="835"/>
      <c r="AD632" s="835"/>
      <c r="AE632" s="835"/>
      <c r="AF632" s="836"/>
      <c r="AG632" s="1045"/>
      <c r="AH632" s="1046"/>
      <c r="AI632" s="143"/>
      <c r="AJ632" s="151">
        <f>SUM(AN632:AP632)</f>
        <v>0</v>
      </c>
      <c r="AK632" s="76" t="s">
        <v>97</v>
      </c>
      <c r="AL632" s="77" t="s">
        <v>97</v>
      </c>
      <c r="AM632" s="78" t="s">
        <v>97</v>
      </c>
      <c r="AN632" s="74"/>
      <c r="AO632" s="72"/>
      <c r="AP632" s="73"/>
      <c r="AQ632" s="79" t="s">
        <v>97</v>
      </c>
      <c r="AR632" s="77" t="s">
        <v>97</v>
      </c>
      <c r="AS632" s="77" t="s">
        <v>97</v>
      </c>
      <c r="AT632" s="77" t="s">
        <v>97</v>
      </c>
      <c r="AU632" s="78" t="s">
        <v>97</v>
      </c>
      <c r="AV632" s="152">
        <f t="shared" si="234"/>
        <v>0</v>
      </c>
      <c r="AW632" s="120"/>
      <c r="AX632" s="120"/>
      <c r="AY632" s="120"/>
      <c r="AZ632" s="120"/>
      <c r="BA632" s="120"/>
      <c r="BB632" s="120"/>
      <c r="BC632" s="120"/>
      <c r="BD632" s="120"/>
      <c r="BE632" s="121"/>
    </row>
    <row r="633" spans="1:57" ht="48" thickBot="1" x14ac:dyDescent="0.3">
      <c r="A633" s="1346"/>
      <c r="B633" s="1567"/>
      <c r="C633" s="1609"/>
      <c r="D633" s="710" t="s">
        <v>490</v>
      </c>
      <c r="E633" s="1301"/>
      <c r="F633" s="1304"/>
      <c r="G633" s="850">
        <f t="shared" si="224"/>
        <v>0</v>
      </c>
      <c r="H633" s="402">
        <f t="shared" si="236"/>
        <v>0</v>
      </c>
      <c r="I633" s="319"/>
      <c r="J633" s="319"/>
      <c r="K633" s="319"/>
      <c r="L633" s="338"/>
      <c r="M633" s="750">
        <f t="shared" si="233"/>
        <v>0</v>
      </c>
      <c r="N633" s="1030"/>
      <c r="O633" s="1030"/>
      <c r="P633" s="1030"/>
      <c r="Q633" s="1030"/>
      <c r="R633" s="1034"/>
      <c r="S633" s="1025"/>
      <c r="T633" s="1025"/>
      <c r="U633" s="1025"/>
      <c r="V633" s="1044"/>
      <c r="W633" s="1044"/>
      <c r="X633" s="1026"/>
      <c r="Y633" s="1047"/>
      <c r="Z633" s="1026"/>
      <c r="AA633" s="1027"/>
      <c r="AB633" s="1028"/>
      <c r="AC633" s="1028"/>
      <c r="AD633" s="1028"/>
      <c r="AE633" s="1028"/>
      <c r="AF633" s="1029"/>
      <c r="AG633" s="1019"/>
      <c r="AH633" s="1048"/>
      <c r="AI633" s="337"/>
      <c r="AJ633" s="390">
        <f>SUM(AN633:AP633)</f>
        <v>0</v>
      </c>
      <c r="AK633" s="327" t="s">
        <v>98</v>
      </c>
      <c r="AL633" s="328" t="s">
        <v>98</v>
      </c>
      <c r="AM633" s="329" t="s">
        <v>98</v>
      </c>
      <c r="AN633" s="330"/>
      <c r="AO633" s="328"/>
      <c r="AP633" s="329"/>
      <c r="AQ633" s="330" t="s">
        <v>97</v>
      </c>
      <c r="AR633" s="328" t="s">
        <v>97</v>
      </c>
      <c r="AS633" s="328" t="s">
        <v>97</v>
      </c>
      <c r="AT633" s="328" t="s">
        <v>97</v>
      </c>
      <c r="AU633" s="329" t="s">
        <v>97</v>
      </c>
      <c r="AV633" s="152">
        <f t="shared" si="234"/>
        <v>0</v>
      </c>
      <c r="AW633" s="167"/>
      <c r="AX633" s="167"/>
      <c r="AY633" s="167"/>
      <c r="AZ633" s="167"/>
      <c r="BA633" s="167"/>
      <c r="BB633" s="167"/>
      <c r="BC633" s="167"/>
      <c r="BD633" s="167"/>
      <c r="BE633" s="130"/>
    </row>
    <row r="634" spans="1:57" ht="32.25" thickBot="1" x14ac:dyDescent="0.3">
      <c r="A634" s="1346"/>
      <c r="B634" s="1567"/>
      <c r="C634" s="1609"/>
      <c r="D634" s="710" t="s">
        <v>486</v>
      </c>
      <c r="E634" s="1301"/>
      <c r="F634" s="1304"/>
      <c r="G634" s="850">
        <f t="shared" si="224"/>
        <v>0</v>
      </c>
      <c r="H634" s="402">
        <f t="shared" si="236"/>
        <v>0</v>
      </c>
      <c r="I634" s="319"/>
      <c r="J634" s="319"/>
      <c r="K634" s="319"/>
      <c r="L634" s="338"/>
      <c r="M634" s="750">
        <f t="shared" si="233"/>
        <v>0</v>
      </c>
      <c r="N634" s="1030"/>
      <c r="O634" s="1030"/>
      <c r="P634" s="1030"/>
      <c r="Q634" s="1030"/>
      <c r="R634" s="1034"/>
      <c r="S634" s="1025"/>
      <c r="T634" s="1025"/>
      <c r="U634" s="1025"/>
      <c r="V634" s="1044"/>
      <c r="W634" s="1044"/>
      <c r="X634" s="1026"/>
      <c r="Y634" s="1047"/>
      <c r="Z634" s="1026"/>
      <c r="AA634" s="1027"/>
      <c r="AB634" s="1028"/>
      <c r="AC634" s="1028"/>
      <c r="AD634" s="1028"/>
      <c r="AE634" s="1028"/>
      <c r="AF634" s="1029"/>
      <c r="AG634" s="1019"/>
      <c r="AH634" s="1048"/>
      <c r="AI634" s="337"/>
      <c r="AJ634" s="390">
        <f>SUM(AK634:AM634)</f>
        <v>0</v>
      </c>
      <c r="AK634" s="327"/>
      <c r="AL634" s="328"/>
      <c r="AM634" s="329"/>
      <c r="AN634" s="330" t="s">
        <v>97</v>
      </c>
      <c r="AO634" s="328" t="s">
        <v>97</v>
      </c>
      <c r="AP634" s="329" t="s">
        <v>97</v>
      </c>
      <c r="AQ634" s="330" t="s">
        <v>97</v>
      </c>
      <c r="AR634" s="328" t="s">
        <v>97</v>
      </c>
      <c r="AS634" s="328" t="s">
        <v>97</v>
      </c>
      <c r="AT634" s="328" t="s">
        <v>97</v>
      </c>
      <c r="AU634" s="329" t="s">
        <v>97</v>
      </c>
      <c r="AV634" s="152">
        <f t="shared" si="234"/>
        <v>0</v>
      </c>
      <c r="AW634" s="167"/>
      <c r="AX634" s="167"/>
      <c r="AY634" s="167"/>
      <c r="AZ634" s="167"/>
      <c r="BA634" s="167"/>
      <c r="BB634" s="167"/>
      <c r="BC634" s="167"/>
      <c r="BD634" s="167"/>
      <c r="BE634" s="130"/>
    </row>
    <row r="635" spans="1:57" ht="32.25" thickBot="1" x14ac:dyDescent="0.3">
      <c r="A635" s="1346"/>
      <c r="B635" s="1567"/>
      <c r="C635" s="1609"/>
      <c r="D635" s="710" t="s">
        <v>15</v>
      </c>
      <c r="E635" s="1301"/>
      <c r="F635" s="1304"/>
      <c r="G635" s="850">
        <f t="shared" si="224"/>
        <v>42</v>
      </c>
      <c r="H635" s="402">
        <f t="shared" si="236"/>
        <v>3</v>
      </c>
      <c r="I635" s="319">
        <v>3</v>
      </c>
      <c r="J635" s="319"/>
      <c r="K635" s="319"/>
      <c r="L635" s="338"/>
      <c r="M635" s="750">
        <f t="shared" si="233"/>
        <v>42</v>
      </c>
      <c r="N635" s="1030">
        <v>42</v>
      </c>
      <c r="O635" s="1030"/>
      <c r="P635" s="1030"/>
      <c r="Q635" s="1030"/>
      <c r="R635" s="1034"/>
      <c r="S635" s="1025">
        <v>9</v>
      </c>
      <c r="T635" s="1025"/>
      <c r="U635" s="1025"/>
      <c r="V635" s="1044">
        <v>33</v>
      </c>
      <c r="W635" s="1044"/>
      <c r="X635" s="1026"/>
      <c r="Y635" s="1047">
        <v>41</v>
      </c>
      <c r="Z635" s="1026">
        <v>1</v>
      </c>
      <c r="AA635" s="1027"/>
      <c r="AB635" s="1028">
        <v>16</v>
      </c>
      <c r="AC635" s="1028">
        <v>16</v>
      </c>
      <c r="AD635" s="1028">
        <v>6</v>
      </c>
      <c r="AE635" s="1028">
        <v>41</v>
      </c>
      <c r="AF635" s="1029">
        <v>3</v>
      </c>
      <c r="AG635" s="1019">
        <v>38</v>
      </c>
      <c r="AH635" s="1048">
        <v>17</v>
      </c>
      <c r="AI635" s="337">
        <v>102</v>
      </c>
      <c r="AJ635" s="390">
        <f>SUM(AQ635:AU635)</f>
        <v>42</v>
      </c>
      <c r="AK635" s="327" t="s">
        <v>98</v>
      </c>
      <c r="AL635" s="328" t="s">
        <v>98</v>
      </c>
      <c r="AM635" s="329" t="s">
        <v>98</v>
      </c>
      <c r="AN635" s="330" t="s">
        <v>97</v>
      </c>
      <c r="AO635" s="328" t="s">
        <v>97</v>
      </c>
      <c r="AP635" s="329" t="s">
        <v>97</v>
      </c>
      <c r="AQ635" s="330"/>
      <c r="AR635" s="328">
        <v>8</v>
      </c>
      <c r="AS635" s="328">
        <v>29</v>
      </c>
      <c r="AT635" s="328">
        <v>5</v>
      </c>
      <c r="AU635" s="329"/>
      <c r="AV635" s="152">
        <f t="shared" si="234"/>
        <v>0</v>
      </c>
      <c r="AW635" s="167"/>
      <c r="AX635" s="167"/>
      <c r="AY635" s="167"/>
      <c r="AZ635" s="167"/>
      <c r="BA635" s="167"/>
      <c r="BB635" s="167"/>
      <c r="BC635" s="167"/>
      <c r="BD635" s="167"/>
      <c r="BE635" s="130"/>
    </row>
    <row r="636" spans="1:57" ht="32.25" thickBot="1" x14ac:dyDescent="0.3">
      <c r="A636" s="1346"/>
      <c r="B636" s="1588"/>
      <c r="C636" s="1620"/>
      <c r="D636" s="711" t="s">
        <v>491</v>
      </c>
      <c r="E636" s="1302"/>
      <c r="F636" s="1305"/>
      <c r="G636" s="851">
        <f t="shared" si="224"/>
        <v>0</v>
      </c>
      <c r="H636" s="160">
        <f t="shared" si="236"/>
        <v>0</v>
      </c>
      <c r="I636" s="92"/>
      <c r="J636" s="92"/>
      <c r="K636" s="92"/>
      <c r="L636" s="101"/>
      <c r="M636" s="210">
        <f t="shared" si="233"/>
        <v>0</v>
      </c>
      <c r="N636" s="1039"/>
      <c r="O636" s="1039"/>
      <c r="P636" s="1039"/>
      <c r="Q636" s="1039"/>
      <c r="R636" s="1040"/>
      <c r="S636" s="1052"/>
      <c r="T636" s="1052"/>
      <c r="U636" s="1052"/>
      <c r="V636" s="1039"/>
      <c r="W636" s="1039"/>
      <c r="X636" s="1040"/>
      <c r="Y636" s="1038"/>
      <c r="Z636" s="1040"/>
      <c r="AA636" s="1049"/>
      <c r="AB636" s="839"/>
      <c r="AC636" s="839"/>
      <c r="AD636" s="839"/>
      <c r="AE636" s="839"/>
      <c r="AF636" s="840"/>
      <c r="AG636" s="1049"/>
      <c r="AH636" s="1050"/>
      <c r="AI636" s="832"/>
      <c r="AJ636" s="170">
        <f>SUM(AQ636:AU636)</f>
        <v>0</v>
      </c>
      <c r="AK636" s="345" t="s">
        <v>97</v>
      </c>
      <c r="AL636" s="97" t="s">
        <v>97</v>
      </c>
      <c r="AM636" s="98" t="s">
        <v>97</v>
      </c>
      <c r="AN636" s="99" t="s">
        <v>97</v>
      </c>
      <c r="AO636" s="97" t="s">
        <v>98</v>
      </c>
      <c r="AP636" s="98" t="s">
        <v>98</v>
      </c>
      <c r="AQ636" s="100"/>
      <c r="AR636" s="92"/>
      <c r="AS636" s="92"/>
      <c r="AT636" s="92"/>
      <c r="AU636" s="93"/>
      <c r="AV636" s="171">
        <f t="shared" si="234"/>
        <v>0</v>
      </c>
      <c r="AW636" s="128"/>
      <c r="AX636" s="128"/>
      <c r="AY636" s="128"/>
      <c r="AZ636" s="128"/>
      <c r="BA636" s="128"/>
      <c r="BB636" s="128"/>
      <c r="BC636" s="128"/>
      <c r="BD636" s="128"/>
      <c r="BE636" s="129"/>
    </row>
    <row r="637" spans="1:57" ht="31.9" customHeight="1" thickBot="1" x14ac:dyDescent="0.3">
      <c r="A637" s="1346"/>
      <c r="B637" s="1565" t="s">
        <v>743</v>
      </c>
      <c r="C637" s="1608" t="s">
        <v>558</v>
      </c>
      <c r="D637" s="709" t="s">
        <v>485</v>
      </c>
      <c r="E637" s="1300">
        <v>50</v>
      </c>
      <c r="F637" s="1303">
        <f>E637-SUM(M637:M641)</f>
        <v>0</v>
      </c>
      <c r="G637" s="852">
        <f t="shared" si="224"/>
        <v>0</v>
      </c>
      <c r="H637" s="147">
        <f t="shared" ref="H637:H646" si="237">SUM(I637:L637)</f>
        <v>0</v>
      </c>
      <c r="I637" s="72"/>
      <c r="J637" s="72"/>
      <c r="K637" s="72"/>
      <c r="L637" s="75"/>
      <c r="M637" s="199">
        <f t="shared" si="233"/>
        <v>0</v>
      </c>
      <c r="N637" s="1020"/>
      <c r="O637" s="1020"/>
      <c r="P637" s="1020"/>
      <c r="Q637" s="1020"/>
      <c r="R637" s="1024"/>
      <c r="S637" s="1051"/>
      <c r="T637" s="1051"/>
      <c r="U637" s="1051"/>
      <c r="V637" s="1020"/>
      <c r="W637" s="1020"/>
      <c r="X637" s="1024"/>
      <c r="Y637" s="1022"/>
      <c r="Z637" s="1024"/>
      <c r="AA637" s="1045"/>
      <c r="AB637" s="835"/>
      <c r="AC637" s="835"/>
      <c r="AD637" s="835"/>
      <c r="AE637" s="835"/>
      <c r="AF637" s="836"/>
      <c r="AG637" s="1045"/>
      <c r="AH637" s="1046"/>
      <c r="AI637" s="143"/>
      <c r="AJ637" s="151">
        <f>SUM(AN637:AP637)</f>
        <v>0</v>
      </c>
      <c r="AK637" s="76" t="s">
        <v>97</v>
      </c>
      <c r="AL637" s="77" t="s">
        <v>97</v>
      </c>
      <c r="AM637" s="78" t="s">
        <v>97</v>
      </c>
      <c r="AN637" s="74"/>
      <c r="AO637" s="72"/>
      <c r="AP637" s="73"/>
      <c r="AQ637" s="79" t="s">
        <v>97</v>
      </c>
      <c r="AR637" s="77" t="s">
        <v>97</v>
      </c>
      <c r="AS637" s="77" t="s">
        <v>97</v>
      </c>
      <c r="AT637" s="77" t="s">
        <v>97</v>
      </c>
      <c r="AU637" s="78" t="s">
        <v>97</v>
      </c>
      <c r="AV637" s="152">
        <f t="shared" ref="AV637:AV646" si="238">SUM(AW637:BE637)</f>
        <v>0</v>
      </c>
      <c r="AW637" s="120"/>
      <c r="AX637" s="120"/>
      <c r="AY637" s="120"/>
      <c r="AZ637" s="120"/>
      <c r="BA637" s="120"/>
      <c r="BB637" s="120"/>
      <c r="BC637" s="120"/>
      <c r="BD637" s="120"/>
      <c r="BE637" s="121"/>
    </row>
    <row r="638" spans="1:57" ht="48" thickBot="1" x14ac:dyDescent="0.3">
      <c r="A638" s="1346"/>
      <c r="B638" s="1567"/>
      <c r="C638" s="1609"/>
      <c r="D638" s="710" t="s">
        <v>490</v>
      </c>
      <c r="E638" s="1301"/>
      <c r="F638" s="1304"/>
      <c r="G638" s="850">
        <f t="shared" si="224"/>
        <v>0</v>
      </c>
      <c r="H638" s="402">
        <f t="shared" si="237"/>
        <v>0</v>
      </c>
      <c r="I638" s="319"/>
      <c r="J638" s="319"/>
      <c r="K638" s="319"/>
      <c r="L638" s="338"/>
      <c r="M638" s="750">
        <f t="shared" si="233"/>
        <v>0</v>
      </c>
      <c r="N638" s="1030"/>
      <c r="O638" s="1030"/>
      <c r="P638" s="1030"/>
      <c r="Q638" s="1030"/>
      <c r="R638" s="1034"/>
      <c r="S638" s="1025"/>
      <c r="T638" s="1025"/>
      <c r="U638" s="1025"/>
      <c r="V638" s="1044"/>
      <c r="W638" s="1044"/>
      <c r="X638" s="1026"/>
      <c r="Y638" s="1047"/>
      <c r="Z638" s="1026"/>
      <c r="AA638" s="1027"/>
      <c r="AB638" s="1028"/>
      <c r="AC638" s="1028"/>
      <c r="AD638" s="1028"/>
      <c r="AE638" s="1028"/>
      <c r="AF638" s="1029"/>
      <c r="AG638" s="1019"/>
      <c r="AH638" s="1048"/>
      <c r="AI638" s="337"/>
      <c r="AJ638" s="390">
        <f>SUM(AN638:AP638)</f>
        <v>0</v>
      </c>
      <c r="AK638" s="327" t="s">
        <v>98</v>
      </c>
      <c r="AL638" s="328" t="s">
        <v>98</v>
      </c>
      <c r="AM638" s="329" t="s">
        <v>98</v>
      </c>
      <c r="AN638" s="330"/>
      <c r="AO638" s="328"/>
      <c r="AP638" s="329"/>
      <c r="AQ638" s="330" t="s">
        <v>97</v>
      </c>
      <c r="AR638" s="328" t="s">
        <v>97</v>
      </c>
      <c r="AS638" s="328" t="s">
        <v>97</v>
      </c>
      <c r="AT638" s="328" t="s">
        <v>97</v>
      </c>
      <c r="AU638" s="329" t="s">
        <v>97</v>
      </c>
      <c r="AV638" s="152">
        <f t="shared" si="238"/>
        <v>0</v>
      </c>
      <c r="AW638" s="167"/>
      <c r="AX638" s="167"/>
      <c r="AY638" s="167"/>
      <c r="AZ638" s="167"/>
      <c r="BA638" s="167"/>
      <c r="BB638" s="167"/>
      <c r="BC638" s="167"/>
      <c r="BD638" s="167"/>
      <c r="BE638" s="130"/>
    </row>
    <row r="639" spans="1:57" ht="32.25" thickBot="1" x14ac:dyDescent="0.3">
      <c r="A639" s="1346"/>
      <c r="B639" s="1567"/>
      <c r="C639" s="1609"/>
      <c r="D639" s="710" t="s">
        <v>486</v>
      </c>
      <c r="E639" s="1301"/>
      <c r="F639" s="1304"/>
      <c r="G639" s="850">
        <f t="shared" si="224"/>
        <v>0</v>
      </c>
      <c r="H639" s="402">
        <f t="shared" si="237"/>
        <v>0</v>
      </c>
      <c r="I639" s="319"/>
      <c r="J639" s="319"/>
      <c r="K639" s="319"/>
      <c r="L639" s="338"/>
      <c r="M639" s="750">
        <f t="shared" si="233"/>
        <v>0</v>
      </c>
      <c r="N639" s="1030"/>
      <c r="O639" s="1030"/>
      <c r="P639" s="1030"/>
      <c r="Q639" s="1030"/>
      <c r="R639" s="1034"/>
      <c r="S639" s="1025"/>
      <c r="T639" s="1025"/>
      <c r="U639" s="1025"/>
      <c r="V639" s="1044"/>
      <c r="W639" s="1044"/>
      <c r="X639" s="1026"/>
      <c r="Y639" s="1047"/>
      <c r="Z639" s="1026"/>
      <c r="AA639" s="1027"/>
      <c r="AB639" s="1028"/>
      <c r="AC639" s="1028"/>
      <c r="AD639" s="1028"/>
      <c r="AE639" s="1028"/>
      <c r="AF639" s="1029"/>
      <c r="AG639" s="1019"/>
      <c r="AH639" s="1048"/>
      <c r="AI639" s="337"/>
      <c r="AJ639" s="390">
        <f>SUM(AK639:AM639)</f>
        <v>0</v>
      </c>
      <c r="AK639" s="327"/>
      <c r="AL639" s="328"/>
      <c r="AM639" s="329"/>
      <c r="AN639" s="330" t="s">
        <v>97</v>
      </c>
      <c r="AO639" s="328" t="s">
        <v>97</v>
      </c>
      <c r="AP639" s="329" t="s">
        <v>97</v>
      </c>
      <c r="AQ639" s="330" t="s">
        <v>97</v>
      </c>
      <c r="AR639" s="328" t="s">
        <v>97</v>
      </c>
      <c r="AS639" s="328" t="s">
        <v>97</v>
      </c>
      <c r="AT639" s="328" t="s">
        <v>97</v>
      </c>
      <c r="AU639" s="329" t="s">
        <v>97</v>
      </c>
      <c r="AV639" s="152">
        <f t="shared" si="238"/>
        <v>0</v>
      </c>
      <c r="AW639" s="167"/>
      <c r="AX639" s="167"/>
      <c r="AY639" s="167"/>
      <c r="AZ639" s="167"/>
      <c r="BA639" s="167"/>
      <c r="BB639" s="167"/>
      <c r="BC639" s="167"/>
      <c r="BD639" s="167"/>
      <c r="BE639" s="130"/>
    </row>
    <row r="640" spans="1:57" ht="32.25" thickBot="1" x14ac:dyDescent="0.3">
      <c r="A640" s="1346"/>
      <c r="B640" s="1567"/>
      <c r="C640" s="1609"/>
      <c r="D640" s="710" t="s">
        <v>15</v>
      </c>
      <c r="E640" s="1301"/>
      <c r="F640" s="1304"/>
      <c r="G640" s="850">
        <f t="shared" si="224"/>
        <v>50</v>
      </c>
      <c r="H640" s="402">
        <f t="shared" si="237"/>
        <v>1</v>
      </c>
      <c r="I640" s="319"/>
      <c r="J640" s="319">
        <v>1</v>
      </c>
      <c r="K640" s="319"/>
      <c r="L640" s="338"/>
      <c r="M640" s="750">
        <f t="shared" si="233"/>
        <v>50</v>
      </c>
      <c r="N640" s="1030">
        <v>50</v>
      </c>
      <c r="O640" s="1030"/>
      <c r="P640" s="1030"/>
      <c r="Q640" s="1030"/>
      <c r="R640" s="1034"/>
      <c r="S640" s="1025"/>
      <c r="T640" s="1025"/>
      <c r="U640" s="1025"/>
      <c r="V640" s="1044">
        <v>50</v>
      </c>
      <c r="W640" s="1044"/>
      <c r="X640" s="1026"/>
      <c r="Y640" s="1047">
        <v>43</v>
      </c>
      <c r="Z640" s="1026">
        <v>7</v>
      </c>
      <c r="AA640" s="1027"/>
      <c r="AB640" s="1028">
        <v>35</v>
      </c>
      <c r="AC640" s="1028">
        <v>35</v>
      </c>
      <c r="AD640" s="1028"/>
      <c r="AE640" s="1028">
        <v>4</v>
      </c>
      <c r="AF640" s="1029"/>
      <c r="AG640" s="1019">
        <v>40</v>
      </c>
      <c r="AH640" s="837">
        <v>24</v>
      </c>
      <c r="AI640" s="319">
        <v>106</v>
      </c>
      <c r="AJ640" s="390">
        <f>SUM(AQ640:AU640)</f>
        <v>50</v>
      </c>
      <c r="AK640" s="327" t="s">
        <v>98</v>
      </c>
      <c r="AL640" s="328" t="s">
        <v>98</v>
      </c>
      <c r="AM640" s="329" t="s">
        <v>98</v>
      </c>
      <c r="AN640" s="330" t="s">
        <v>97</v>
      </c>
      <c r="AO640" s="328" t="s">
        <v>97</v>
      </c>
      <c r="AP640" s="329" t="s">
        <v>97</v>
      </c>
      <c r="AQ640" s="330">
        <v>0</v>
      </c>
      <c r="AR640" s="328">
        <v>7</v>
      </c>
      <c r="AS640" s="328">
        <v>26</v>
      </c>
      <c r="AT640" s="328">
        <v>17</v>
      </c>
      <c r="AU640" s="331">
        <v>0</v>
      </c>
      <c r="AV640" s="152">
        <f t="shared" si="238"/>
        <v>0</v>
      </c>
      <c r="AW640" s="167"/>
      <c r="AX640" s="167"/>
      <c r="AY640" s="167"/>
      <c r="AZ640" s="167"/>
      <c r="BA640" s="167"/>
      <c r="BB640" s="167"/>
      <c r="BC640" s="167"/>
      <c r="BD640" s="167"/>
      <c r="BE640" s="130"/>
    </row>
    <row r="641" spans="1:57" ht="32.25" thickBot="1" x14ac:dyDescent="0.3">
      <c r="A641" s="1346"/>
      <c r="B641" s="1588"/>
      <c r="C641" s="1620"/>
      <c r="D641" s="711" t="s">
        <v>491</v>
      </c>
      <c r="E641" s="1302"/>
      <c r="F641" s="1305"/>
      <c r="G641" s="851">
        <f t="shared" si="224"/>
        <v>0</v>
      </c>
      <c r="H641" s="160">
        <f t="shared" si="237"/>
        <v>0</v>
      </c>
      <c r="I641" s="92"/>
      <c r="J641" s="92"/>
      <c r="K641" s="92"/>
      <c r="L641" s="101"/>
      <c r="M641" s="210">
        <f t="shared" si="233"/>
        <v>0</v>
      </c>
      <c r="N641" s="1039"/>
      <c r="O641" s="1039"/>
      <c r="P641" s="1039"/>
      <c r="Q641" s="1039"/>
      <c r="R641" s="1040"/>
      <c r="S641" s="1052"/>
      <c r="T641" s="1052"/>
      <c r="U641" s="1052"/>
      <c r="V641" s="1039"/>
      <c r="W641" s="1039"/>
      <c r="X641" s="1040"/>
      <c r="Y641" s="1038"/>
      <c r="Z641" s="1040"/>
      <c r="AA641" s="1049"/>
      <c r="AB641" s="839"/>
      <c r="AC641" s="839"/>
      <c r="AD641" s="839"/>
      <c r="AE641" s="839"/>
      <c r="AF641" s="840"/>
      <c r="AG641" s="1049"/>
      <c r="AH641" s="1050"/>
      <c r="AI641" s="832"/>
      <c r="AJ641" s="170">
        <f>SUM(AQ641:AU641)</f>
        <v>0</v>
      </c>
      <c r="AK641" s="345" t="s">
        <v>97</v>
      </c>
      <c r="AL641" s="97" t="s">
        <v>97</v>
      </c>
      <c r="AM641" s="98" t="s">
        <v>97</v>
      </c>
      <c r="AN641" s="99" t="s">
        <v>97</v>
      </c>
      <c r="AO641" s="97" t="s">
        <v>98</v>
      </c>
      <c r="AP641" s="98" t="s">
        <v>98</v>
      </c>
      <c r="AQ641" s="100"/>
      <c r="AR641" s="92"/>
      <c r="AS641" s="92"/>
      <c r="AT641" s="92"/>
      <c r="AU641" s="93"/>
      <c r="AV641" s="171">
        <f t="shared" si="238"/>
        <v>0</v>
      </c>
      <c r="AW641" s="128"/>
      <c r="AX641" s="128"/>
      <c r="AY641" s="128"/>
      <c r="AZ641" s="128"/>
      <c r="BA641" s="128"/>
      <c r="BB641" s="128"/>
      <c r="BC641" s="128"/>
      <c r="BD641" s="128"/>
      <c r="BE641" s="129"/>
    </row>
    <row r="642" spans="1:57" ht="31.9" customHeight="1" thickBot="1" x14ac:dyDescent="0.3">
      <c r="A642" s="1346"/>
      <c r="B642" s="1565" t="s">
        <v>742</v>
      </c>
      <c r="C642" s="1608" t="s">
        <v>465</v>
      </c>
      <c r="D642" s="709" t="s">
        <v>485</v>
      </c>
      <c r="E642" s="1300">
        <v>60</v>
      </c>
      <c r="F642" s="1303">
        <f>E642-SUM(M642:M646)</f>
        <v>10</v>
      </c>
      <c r="G642" s="852">
        <f t="shared" si="224"/>
        <v>0</v>
      </c>
      <c r="H642" s="147">
        <f t="shared" si="237"/>
        <v>0</v>
      </c>
      <c r="I642" s="72"/>
      <c r="J642" s="72"/>
      <c r="K642" s="72"/>
      <c r="L642" s="75"/>
      <c r="M642" s="590">
        <f t="shared" si="233"/>
        <v>0</v>
      </c>
      <c r="N642" s="1044"/>
      <c r="O642" s="1044"/>
      <c r="P642" s="1044"/>
      <c r="Q642" s="1044"/>
      <c r="R642" s="1026"/>
      <c r="S642" s="1051"/>
      <c r="T642" s="1051"/>
      <c r="U642" s="1051"/>
      <c r="V642" s="1020"/>
      <c r="W642" s="1020"/>
      <c r="X642" s="1024"/>
      <c r="Y642" s="1022"/>
      <c r="Z642" s="1024"/>
      <c r="AA642" s="1045"/>
      <c r="AB642" s="835"/>
      <c r="AC642" s="835"/>
      <c r="AD642" s="835"/>
      <c r="AE642" s="835"/>
      <c r="AF642" s="836"/>
      <c r="AG642" s="1045"/>
      <c r="AH642" s="1046"/>
      <c r="AI642" s="143"/>
      <c r="AJ642" s="151">
        <f>SUM(AN642:AP642)</f>
        <v>0</v>
      </c>
      <c r="AK642" s="76" t="s">
        <v>97</v>
      </c>
      <c r="AL642" s="77" t="s">
        <v>97</v>
      </c>
      <c r="AM642" s="78" t="s">
        <v>97</v>
      </c>
      <c r="AN642" s="74"/>
      <c r="AO642" s="72"/>
      <c r="AP642" s="73"/>
      <c r="AQ642" s="79" t="s">
        <v>97</v>
      </c>
      <c r="AR642" s="77" t="s">
        <v>97</v>
      </c>
      <c r="AS642" s="77" t="s">
        <v>97</v>
      </c>
      <c r="AT642" s="77" t="s">
        <v>97</v>
      </c>
      <c r="AU642" s="78" t="s">
        <v>97</v>
      </c>
      <c r="AV642" s="152">
        <f t="shared" si="238"/>
        <v>0</v>
      </c>
      <c r="AW642" s="120"/>
      <c r="AX642" s="120"/>
      <c r="AY642" s="120"/>
      <c r="AZ642" s="120"/>
      <c r="BA642" s="120"/>
      <c r="BB642" s="120"/>
      <c r="BC642" s="120"/>
      <c r="BD642" s="120"/>
      <c r="BE642" s="121"/>
    </row>
    <row r="643" spans="1:57" ht="48" thickBot="1" x14ac:dyDescent="0.3">
      <c r="A643" s="1346"/>
      <c r="B643" s="1567"/>
      <c r="C643" s="1609"/>
      <c r="D643" s="710" t="s">
        <v>490</v>
      </c>
      <c r="E643" s="1301"/>
      <c r="F643" s="1304"/>
      <c r="G643" s="850">
        <f t="shared" si="224"/>
        <v>0</v>
      </c>
      <c r="H643" s="402">
        <f t="shared" si="237"/>
        <v>0</v>
      </c>
      <c r="I643" s="319"/>
      <c r="J643" s="319"/>
      <c r="K643" s="319"/>
      <c r="L643" s="338"/>
      <c r="M643" s="750">
        <f t="shared" si="233"/>
        <v>0</v>
      </c>
      <c r="N643" s="1030"/>
      <c r="O643" s="1030"/>
      <c r="P643" s="1030"/>
      <c r="Q643" s="1030"/>
      <c r="R643" s="1034"/>
      <c r="S643" s="1025"/>
      <c r="T643" s="1025"/>
      <c r="U643" s="1025"/>
      <c r="V643" s="1044"/>
      <c r="W643" s="1044"/>
      <c r="X643" s="1026"/>
      <c r="Y643" s="1047"/>
      <c r="Z643" s="1026"/>
      <c r="AA643" s="1027"/>
      <c r="AB643" s="1028"/>
      <c r="AC643" s="1028"/>
      <c r="AD643" s="1028"/>
      <c r="AE643" s="1028"/>
      <c r="AF643" s="1029"/>
      <c r="AG643" s="1019"/>
      <c r="AH643" s="1048"/>
      <c r="AI643" s="337"/>
      <c r="AJ643" s="390">
        <f>SUM(AN643:AP643)</f>
        <v>0</v>
      </c>
      <c r="AK643" s="327" t="s">
        <v>98</v>
      </c>
      <c r="AL643" s="328" t="s">
        <v>98</v>
      </c>
      <c r="AM643" s="329" t="s">
        <v>98</v>
      </c>
      <c r="AN643" s="330"/>
      <c r="AO643" s="328"/>
      <c r="AP643" s="329"/>
      <c r="AQ643" s="330" t="s">
        <v>97</v>
      </c>
      <c r="AR643" s="328" t="s">
        <v>97</v>
      </c>
      <c r="AS643" s="328" t="s">
        <v>97</v>
      </c>
      <c r="AT643" s="328" t="s">
        <v>97</v>
      </c>
      <c r="AU643" s="329" t="s">
        <v>97</v>
      </c>
      <c r="AV643" s="152">
        <f t="shared" si="238"/>
        <v>0</v>
      </c>
      <c r="AW643" s="167"/>
      <c r="AX643" s="167"/>
      <c r="AY643" s="167"/>
      <c r="AZ643" s="167"/>
      <c r="BA643" s="167"/>
      <c r="BB643" s="167"/>
      <c r="BC643" s="167"/>
      <c r="BD643" s="167"/>
      <c r="BE643" s="130"/>
    </row>
    <row r="644" spans="1:57" ht="32.25" thickBot="1" x14ac:dyDescent="0.3">
      <c r="A644" s="1346"/>
      <c r="B644" s="1567"/>
      <c r="C644" s="1609"/>
      <c r="D644" s="710" t="s">
        <v>486</v>
      </c>
      <c r="E644" s="1301"/>
      <c r="F644" s="1304"/>
      <c r="G644" s="850">
        <f t="shared" si="224"/>
        <v>0</v>
      </c>
      <c r="H644" s="402">
        <f t="shared" si="237"/>
        <v>0</v>
      </c>
      <c r="I644" s="319"/>
      <c r="J644" s="319"/>
      <c r="K644" s="319"/>
      <c r="L644" s="338"/>
      <c r="M644" s="750">
        <f t="shared" si="233"/>
        <v>0</v>
      </c>
      <c r="N644" s="1030"/>
      <c r="O644" s="1030"/>
      <c r="P644" s="1030"/>
      <c r="Q644" s="1030"/>
      <c r="R644" s="1034"/>
      <c r="S644" s="1025"/>
      <c r="T644" s="1025"/>
      <c r="U644" s="1025"/>
      <c r="V644" s="1044"/>
      <c r="W644" s="1044"/>
      <c r="X644" s="1026"/>
      <c r="Y644" s="1047"/>
      <c r="Z644" s="1026"/>
      <c r="AA644" s="1027"/>
      <c r="AB644" s="1028"/>
      <c r="AC644" s="1028"/>
      <c r="AD644" s="1028"/>
      <c r="AE644" s="1028"/>
      <c r="AF644" s="1029"/>
      <c r="AG644" s="1019"/>
      <c r="AH644" s="1048"/>
      <c r="AI644" s="337"/>
      <c r="AJ644" s="390">
        <f>SUM(AK644:AM644)</f>
        <v>0</v>
      </c>
      <c r="AK644" s="327"/>
      <c r="AL644" s="328"/>
      <c r="AM644" s="329"/>
      <c r="AN644" s="330" t="s">
        <v>97</v>
      </c>
      <c r="AO644" s="328" t="s">
        <v>97</v>
      </c>
      <c r="AP644" s="329" t="s">
        <v>97</v>
      </c>
      <c r="AQ644" s="330" t="s">
        <v>97</v>
      </c>
      <c r="AR644" s="328" t="s">
        <v>97</v>
      </c>
      <c r="AS644" s="328" t="s">
        <v>97</v>
      </c>
      <c r="AT644" s="328" t="s">
        <v>97</v>
      </c>
      <c r="AU644" s="329" t="s">
        <v>97</v>
      </c>
      <c r="AV644" s="152">
        <f t="shared" si="238"/>
        <v>0</v>
      </c>
      <c r="AW644" s="167"/>
      <c r="AX644" s="167"/>
      <c r="AY644" s="167"/>
      <c r="AZ644" s="167"/>
      <c r="BA644" s="167"/>
      <c r="BB644" s="167"/>
      <c r="BC644" s="167"/>
      <c r="BD644" s="167"/>
      <c r="BE644" s="130"/>
    </row>
    <row r="645" spans="1:57" ht="32.25" thickBot="1" x14ac:dyDescent="0.3">
      <c r="A645" s="1346"/>
      <c r="B645" s="1567"/>
      <c r="C645" s="1609"/>
      <c r="D645" s="710" t="s">
        <v>15</v>
      </c>
      <c r="E645" s="1301"/>
      <c r="F645" s="1304"/>
      <c r="G645" s="850">
        <f t="shared" si="224"/>
        <v>50</v>
      </c>
      <c r="H645" s="402">
        <f t="shared" si="237"/>
        <v>0</v>
      </c>
      <c r="I645" s="319"/>
      <c r="J645" s="319"/>
      <c r="K645" s="319"/>
      <c r="L645" s="338"/>
      <c r="M645" s="750">
        <f t="shared" si="233"/>
        <v>50</v>
      </c>
      <c r="N645" s="1030">
        <v>50</v>
      </c>
      <c r="O645" s="1030"/>
      <c r="P645" s="1030"/>
      <c r="Q645" s="1030"/>
      <c r="R645" s="1034"/>
      <c r="S645" s="1025"/>
      <c r="T645" s="1025"/>
      <c r="U645" s="1025"/>
      <c r="V645" s="1044">
        <v>50</v>
      </c>
      <c r="W645" s="1044"/>
      <c r="X645" s="1026"/>
      <c r="Y645" s="1047">
        <v>45</v>
      </c>
      <c r="Z645" s="1026">
        <v>5</v>
      </c>
      <c r="AA645" s="1027"/>
      <c r="AB645" s="1028">
        <v>17</v>
      </c>
      <c r="AC645" s="1028">
        <v>16</v>
      </c>
      <c r="AD645" s="1028">
        <v>6</v>
      </c>
      <c r="AE645" s="1028">
        <v>40</v>
      </c>
      <c r="AF645" s="1029"/>
      <c r="AG645" s="1019">
        <v>40</v>
      </c>
      <c r="AH645" s="1048">
        <v>21</v>
      </c>
      <c r="AI645" s="337">
        <v>101</v>
      </c>
      <c r="AJ645" s="390">
        <f>SUM(AQ645:AU645)</f>
        <v>50</v>
      </c>
      <c r="AK645" s="327" t="s">
        <v>98</v>
      </c>
      <c r="AL645" s="328" t="s">
        <v>98</v>
      </c>
      <c r="AM645" s="329" t="s">
        <v>98</v>
      </c>
      <c r="AN645" s="330" t="s">
        <v>97</v>
      </c>
      <c r="AO645" s="328" t="s">
        <v>97</v>
      </c>
      <c r="AP645" s="329" t="s">
        <v>97</v>
      </c>
      <c r="AQ645" s="330">
        <v>3</v>
      </c>
      <c r="AR645" s="328">
        <v>2</v>
      </c>
      <c r="AS645" s="328">
        <v>39</v>
      </c>
      <c r="AT645" s="328">
        <v>6</v>
      </c>
      <c r="AU645" s="329"/>
      <c r="AV645" s="152">
        <f t="shared" si="238"/>
        <v>0</v>
      </c>
      <c r="AW645" s="167"/>
      <c r="AX645" s="167"/>
      <c r="AY645" s="167"/>
      <c r="AZ645" s="167"/>
      <c r="BA645" s="167"/>
      <c r="BB645" s="167"/>
      <c r="BC645" s="167"/>
      <c r="BD645" s="167"/>
      <c r="BE645" s="130"/>
    </row>
    <row r="646" spans="1:57" ht="32.25" thickBot="1" x14ac:dyDescent="0.3">
      <c r="A646" s="1346"/>
      <c r="B646" s="1588"/>
      <c r="C646" s="1620"/>
      <c r="D646" s="711" t="s">
        <v>491</v>
      </c>
      <c r="E646" s="1302"/>
      <c r="F646" s="1305"/>
      <c r="G646" s="851">
        <f t="shared" si="224"/>
        <v>0</v>
      </c>
      <c r="H646" s="160">
        <f t="shared" si="237"/>
        <v>0</v>
      </c>
      <c r="I646" s="92"/>
      <c r="J646" s="92"/>
      <c r="K646" s="92"/>
      <c r="L646" s="101"/>
      <c r="M646" s="210">
        <f t="shared" si="233"/>
        <v>0</v>
      </c>
      <c r="N646" s="1039"/>
      <c r="O646" s="1039"/>
      <c r="P646" s="1039"/>
      <c r="Q646" s="1039"/>
      <c r="R646" s="1040"/>
      <c r="S646" s="1052"/>
      <c r="T646" s="1052"/>
      <c r="U646" s="1052"/>
      <c r="V646" s="1039"/>
      <c r="W646" s="1039"/>
      <c r="X646" s="1040"/>
      <c r="Y646" s="1038"/>
      <c r="Z646" s="1040"/>
      <c r="AA646" s="1049"/>
      <c r="AB646" s="839"/>
      <c r="AC646" s="839"/>
      <c r="AD646" s="839"/>
      <c r="AE646" s="839"/>
      <c r="AF646" s="840"/>
      <c r="AG646" s="1049"/>
      <c r="AH646" s="1050"/>
      <c r="AI646" s="832"/>
      <c r="AJ646" s="170">
        <f>SUM(AQ646:AU646)</f>
        <v>0</v>
      </c>
      <c r="AK646" s="345" t="s">
        <v>97</v>
      </c>
      <c r="AL646" s="97" t="s">
        <v>97</v>
      </c>
      <c r="AM646" s="98" t="s">
        <v>97</v>
      </c>
      <c r="AN646" s="99" t="s">
        <v>97</v>
      </c>
      <c r="AO646" s="97" t="s">
        <v>98</v>
      </c>
      <c r="AP646" s="98" t="s">
        <v>98</v>
      </c>
      <c r="AQ646" s="100"/>
      <c r="AR646" s="92"/>
      <c r="AS646" s="92"/>
      <c r="AT646" s="92"/>
      <c r="AU646" s="93"/>
      <c r="AV646" s="171">
        <f t="shared" si="238"/>
        <v>0</v>
      </c>
      <c r="AW646" s="128"/>
      <c r="AX646" s="128"/>
      <c r="AY646" s="128"/>
      <c r="AZ646" s="128"/>
      <c r="BA646" s="128"/>
      <c r="BB646" s="128"/>
      <c r="BC646" s="128"/>
      <c r="BD646" s="128"/>
      <c r="BE646" s="129"/>
    </row>
    <row r="647" spans="1:57" ht="31.15" customHeight="1" x14ac:dyDescent="0.25">
      <c r="A647" s="1345" t="s">
        <v>560</v>
      </c>
      <c r="B647" s="1565" t="s">
        <v>745</v>
      </c>
      <c r="C647" s="1608" t="s">
        <v>466</v>
      </c>
      <c r="D647" s="709" t="s">
        <v>485</v>
      </c>
      <c r="E647" s="1300">
        <v>371</v>
      </c>
      <c r="F647" s="1303">
        <f>E647-SUM(M647:M651)</f>
        <v>7</v>
      </c>
      <c r="G647" s="852">
        <f t="shared" si="224"/>
        <v>58</v>
      </c>
      <c r="H647" s="183">
        <f>SUM(I647:L647)</f>
        <v>1</v>
      </c>
      <c r="I647" s="695"/>
      <c r="J647" s="695"/>
      <c r="K647" s="695">
        <v>1</v>
      </c>
      <c r="L647" s="695"/>
      <c r="M647" s="897">
        <f>IF(AND(SUM(N647:R647)=SUM(Y647:Z647),SUM(S647:X647)=SUM(Y647:Z647)),SUM(N647:R647),"ПЕРЕВІРТЕ ПРАВИЛЬНІСТЬ ДАНИХ")</f>
        <v>57</v>
      </c>
      <c r="N647" s="1090">
        <v>57</v>
      </c>
      <c r="O647" s="1090"/>
      <c r="P647" s="1090"/>
      <c r="Q647" s="1090"/>
      <c r="R647" s="1090"/>
      <c r="S647" s="1090">
        <v>6</v>
      </c>
      <c r="T647" s="1090"/>
      <c r="U647" s="1090"/>
      <c r="V647" s="1091">
        <v>51</v>
      </c>
      <c r="W647" s="1090"/>
      <c r="X647" s="1090"/>
      <c r="Y647" s="1090">
        <v>49</v>
      </c>
      <c r="Z647" s="1090">
        <v>8</v>
      </c>
      <c r="AA647" s="1091"/>
      <c r="AB647" s="1091">
        <v>22</v>
      </c>
      <c r="AC647" s="1091">
        <v>21</v>
      </c>
      <c r="AD647" s="1091">
        <v>3</v>
      </c>
      <c r="AE647" s="1091">
        <v>43</v>
      </c>
      <c r="AF647" s="1091">
        <v>5</v>
      </c>
      <c r="AG647" s="1091">
        <v>42.4</v>
      </c>
      <c r="AH647" s="1091">
        <v>20.05</v>
      </c>
      <c r="AI647" s="695">
        <v>10.199999999999999</v>
      </c>
      <c r="AJ647" s="185">
        <f>SUM(AN647:AP647)</f>
        <v>57</v>
      </c>
      <c r="AK647" s="76" t="s">
        <v>97</v>
      </c>
      <c r="AL647" s="77" t="s">
        <v>97</v>
      </c>
      <c r="AM647" s="78" t="s">
        <v>97</v>
      </c>
      <c r="AN647" s="74">
        <v>2</v>
      </c>
      <c r="AO647" s="72">
        <v>55</v>
      </c>
      <c r="AP647" s="73"/>
      <c r="AQ647" s="79" t="s">
        <v>97</v>
      </c>
      <c r="AR647" s="77" t="s">
        <v>97</v>
      </c>
      <c r="AS647" s="77" t="s">
        <v>97</v>
      </c>
      <c r="AT647" s="77" t="s">
        <v>97</v>
      </c>
      <c r="AU647" s="80" t="s">
        <v>97</v>
      </c>
      <c r="AV647" s="898">
        <f>SUM(AW647:BE647)</f>
        <v>1</v>
      </c>
      <c r="AW647" s="760"/>
      <c r="AX647" s="760"/>
      <c r="AY647" s="760"/>
      <c r="AZ647" s="760"/>
      <c r="BA647" s="760"/>
      <c r="BB647" s="760"/>
      <c r="BC647" s="760"/>
      <c r="BD647" s="760">
        <v>1</v>
      </c>
      <c r="BE647" s="760"/>
    </row>
    <row r="648" spans="1:57" ht="47.25" x14ac:dyDescent="0.25">
      <c r="A648" s="1346"/>
      <c r="B648" s="1567"/>
      <c r="C648" s="1609"/>
      <c r="D648" s="710" t="s">
        <v>490</v>
      </c>
      <c r="E648" s="1301"/>
      <c r="F648" s="1304"/>
      <c r="G648" s="850">
        <f t="shared" si="224"/>
        <v>0</v>
      </c>
      <c r="H648" s="899">
        <f>SUM(I648:L648)</f>
        <v>0</v>
      </c>
      <c r="I648" s="695"/>
      <c r="J648" s="695"/>
      <c r="K648" s="695"/>
      <c r="L648" s="695"/>
      <c r="M648" s="900">
        <f t="shared" ref="M648:M696" si="239">IF(AND(SUM(N648:R648)=SUM(Y648:Z648),SUM(S648:X648)=SUM(Y648:Z648)),SUM(N648:R648),"ПЕРЕВІРТЕ ПРАВИЛЬНІСТЬ ДАНИХ")</f>
        <v>0</v>
      </c>
      <c r="N648" s="1090"/>
      <c r="O648" s="1090"/>
      <c r="P648" s="1090"/>
      <c r="Q648" s="1090"/>
      <c r="R648" s="1090"/>
      <c r="S648" s="1090"/>
      <c r="T648" s="1091"/>
      <c r="U648" s="1091"/>
      <c r="V648" s="1090"/>
      <c r="W648" s="1090"/>
      <c r="X648" s="1090"/>
      <c r="Y648" s="1090"/>
      <c r="Z648" s="1090"/>
      <c r="AA648" s="1091"/>
      <c r="AB648" s="1091"/>
      <c r="AC648" s="1091"/>
      <c r="AD648" s="1091"/>
      <c r="AE648" s="1091"/>
      <c r="AF648" s="1091"/>
      <c r="AG648" s="1091"/>
      <c r="AH648" s="1091"/>
      <c r="AI648" s="695"/>
      <c r="AJ648" s="694">
        <f>SUM(AN648:AP648)</f>
        <v>0</v>
      </c>
      <c r="AK648" s="327" t="s">
        <v>98</v>
      </c>
      <c r="AL648" s="328" t="s">
        <v>98</v>
      </c>
      <c r="AM648" s="329" t="s">
        <v>98</v>
      </c>
      <c r="AN648" s="330"/>
      <c r="AO648" s="328"/>
      <c r="AP648" s="329"/>
      <c r="AQ648" s="330" t="s">
        <v>97</v>
      </c>
      <c r="AR648" s="328" t="s">
        <v>97</v>
      </c>
      <c r="AS648" s="328" t="s">
        <v>97</v>
      </c>
      <c r="AT648" s="328" t="s">
        <v>97</v>
      </c>
      <c r="AU648" s="331" t="s">
        <v>97</v>
      </c>
      <c r="AV648" s="901">
        <f t="shared" ref="AV648:AV661" si="240">SUM(AW648:BE648)</f>
        <v>0</v>
      </c>
      <c r="AW648" s="760"/>
      <c r="AX648" s="760"/>
      <c r="AY648" s="760"/>
      <c r="AZ648" s="760"/>
      <c r="BA648" s="760"/>
      <c r="BB648" s="760"/>
      <c r="BC648" s="760"/>
      <c r="BD648" s="760"/>
      <c r="BE648" s="760"/>
    </row>
    <row r="649" spans="1:57" ht="31.5" x14ac:dyDescent="0.25">
      <c r="A649" s="1346"/>
      <c r="B649" s="1567"/>
      <c r="C649" s="1609"/>
      <c r="D649" s="710" t="s">
        <v>486</v>
      </c>
      <c r="E649" s="1301"/>
      <c r="F649" s="1304"/>
      <c r="G649" s="850">
        <f t="shared" si="224"/>
        <v>7</v>
      </c>
      <c r="H649" s="899">
        <f t="shared" ref="H649:H655" si="241">SUM(I649:L649)</f>
        <v>0</v>
      </c>
      <c r="I649" s="695"/>
      <c r="J649" s="695"/>
      <c r="K649" s="695"/>
      <c r="L649" s="695"/>
      <c r="M649" s="900">
        <f t="shared" si="239"/>
        <v>7</v>
      </c>
      <c r="N649" s="1090"/>
      <c r="O649" s="1090">
        <v>7</v>
      </c>
      <c r="P649" s="1090"/>
      <c r="Q649" s="1092"/>
      <c r="R649" s="1090"/>
      <c r="S649" s="1090"/>
      <c r="T649" s="1090"/>
      <c r="U649" s="1090">
        <v>7</v>
      </c>
      <c r="V649" s="1090"/>
      <c r="W649" s="1090"/>
      <c r="X649" s="1090"/>
      <c r="Y649" s="1090">
        <v>7</v>
      </c>
      <c r="Z649" s="1090"/>
      <c r="AA649" s="1091"/>
      <c r="AB649" s="1091"/>
      <c r="AC649" s="1091"/>
      <c r="AD649" s="1091"/>
      <c r="AE649" s="1091">
        <v>6</v>
      </c>
      <c r="AF649" s="1091"/>
      <c r="AG649" s="1091">
        <v>42.8</v>
      </c>
      <c r="AH649" s="1091">
        <v>17.8</v>
      </c>
      <c r="AI649" s="695">
        <v>96</v>
      </c>
      <c r="AJ649" s="694">
        <f>SUM(AK649:AM649)</f>
        <v>7</v>
      </c>
      <c r="AK649" s="327"/>
      <c r="AL649" s="328">
        <v>7</v>
      </c>
      <c r="AM649" s="329"/>
      <c r="AN649" s="330" t="s">
        <v>97</v>
      </c>
      <c r="AO649" s="328" t="s">
        <v>97</v>
      </c>
      <c r="AP649" s="329" t="s">
        <v>97</v>
      </c>
      <c r="AQ649" s="436" t="s">
        <v>97</v>
      </c>
      <c r="AR649" s="434" t="s">
        <v>97</v>
      </c>
      <c r="AS649" s="434" t="s">
        <v>97</v>
      </c>
      <c r="AT649" s="434" t="s">
        <v>97</v>
      </c>
      <c r="AU649" s="699" t="s">
        <v>97</v>
      </c>
      <c r="AV649" s="901">
        <f t="shared" si="240"/>
        <v>0</v>
      </c>
      <c r="AW649" s="760"/>
      <c r="AX649" s="760"/>
      <c r="AY649" s="760"/>
      <c r="AZ649" s="760"/>
      <c r="BA649" s="760"/>
      <c r="BB649" s="760"/>
      <c r="BC649" s="760"/>
      <c r="BD649" s="760"/>
      <c r="BE649" s="760"/>
    </row>
    <row r="650" spans="1:57" ht="31.5" x14ac:dyDescent="0.25">
      <c r="A650" s="1346"/>
      <c r="B650" s="1567"/>
      <c r="C650" s="1609"/>
      <c r="D650" s="710" t="s">
        <v>15</v>
      </c>
      <c r="E650" s="1301"/>
      <c r="F650" s="1304"/>
      <c r="G650" s="850">
        <f t="shared" si="224"/>
        <v>310</v>
      </c>
      <c r="H650" s="899">
        <f t="shared" si="241"/>
        <v>4</v>
      </c>
      <c r="I650" s="695"/>
      <c r="J650" s="695">
        <v>2</v>
      </c>
      <c r="K650" s="695">
        <v>2</v>
      </c>
      <c r="L650" s="695"/>
      <c r="M650" s="900">
        <f t="shared" si="239"/>
        <v>300</v>
      </c>
      <c r="N650" s="1090"/>
      <c r="O650" s="1090"/>
      <c r="P650" s="1090"/>
      <c r="Q650" s="1090"/>
      <c r="R650" s="1090">
        <v>300</v>
      </c>
      <c r="S650" s="1090">
        <v>18</v>
      </c>
      <c r="T650" s="1090">
        <v>17</v>
      </c>
      <c r="U650" s="1090"/>
      <c r="V650" s="1090">
        <v>265</v>
      </c>
      <c r="W650" s="1090"/>
      <c r="X650" s="1090"/>
      <c r="Y650" s="1090">
        <v>278</v>
      </c>
      <c r="Z650" s="1090">
        <v>22</v>
      </c>
      <c r="AA650" s="1091"/>
      <c r="AB650" s="1091">
        <v>47</v>
      </c>
      <c r="AC650" s="1091">
        <v>46</v>
      </c>
      <c r="AD650" s="1091">
        <v>33</v>
      </c>
      <c r="AE650" s="1091">
        <v>206</v>
      </c>
      <c r="AF650" s="1091">
        <v>24</v>
      </c>
      <c r="AG650" s="1091">
        <v>41.6</v>
      </c>
      <c r="AH650" s="1091">
        <v>14.1</v>
      </c>
      <c r="AI650" s="695">
        <v>107.5</v>
      </c>
      <c r="AJ650" s="694">
        <f>SUM(AQ650:AU650)</f>
        <v>300</v>
      </c>
      <c r="AK650" s="327" t="s">
        <v>98</v>
      </c>
      <c r="AL650" s="328" t="s">
        <v>98</v>
      </c>
      <c r="AM650" s="329" t="s">
        <v>98</v>
      </c>
      <c r="AN650" s="330" t="s">
        <v>97</v>
      </c>
      <c r="AO650" s="328" t="s">
        <v>97</v>
      </c>
      <c r="AP650" s="331" t="s">
        <v>97</v>
      </c>
      <c r="AQ650" s="695">
        <v>13</v>
      </c>
      <c r="AR650" s="695">
        <v>39</v>
      </c>
      <c r="AS650" s="695">
        <v>117</v>
      </c>
      <c r="AT650" s="695">
        <v>129</v>
      </c>
      <c r="AU650" s="695">
        <v>2</v>
      </c>
      <c r="AV650" s="902">
        <f t="shared" si="240"/>
        <v>10</v>
      </c>
      <c r="AW650" s="760"/>
      <c r="AX650" s="760"/>
      <c r="AY650" s="760">
        <v>3</v>
      </c>
      <c r="AZ650" s="760"/>
      <c r="BA650" s="760">
        <v>6</v>
      </c>
      <c r="BB650" s="760"/>
      <c r="BC650" s="760"/>
      <c r="BD650" s="760">
        <v>1</v>
      </c>
      <c r="BE650" s="760"/>
    </row>
    <row r="651" spans="1:57" ht="32.25" thickBot="1" x14ac:dyDescent="0.3">
      <c r="A651" s="1346"/>
      <c r="B651" s="1577"/>
      <c r="C651" s="1610"/>
      <c r="D651" s="1657" t="s">
        <v>491</v>
      </c>
      <c r="E651" s="1302"/>
      <c r="F651" s="1305"/>
      <c r="G651" s="851">
        <f t="shared" si="224"/>
        <v>0</v>
      </c>
      <c r="H651" s="629">
        <f t="shared" si="241"/>
        <v>0</v>
      </c>
      <c r="I651" s="695"/>
      <c r="J651" s="695"/>
      <c r="K651" s="695"/>
      <c r="L651" s="695"/>
      <c r="M651" s="903">
        <f t="shared" si="239"/>
        <v>0</v>
      </c>
      <c r="N651" s="1090"/>
      <c r="O651" s="1090"/>
      <c r="P651" s="1090"/>
      <c r="Q651" s="1090"/>
      <c r="R651" s="1090"/>
      <c r="S651" s="1090"/>
      <c r="T651" s="1090"/>
      <c r="U651" s="1090"/>
      <c r="V651" s="1090"/>
      <c r="W651" s="1090"/>
      <c r="X651" s="1090"/>
      <c r="Y651" s="1090"/>
      <c r="Z651" s="1090"/>
      <c r="AA651" s="1091"/>
      <c r="AB651" s="1091"/>
      <c r="AC651" s="1091"/>
      <c r="AD651" s="1091"/>
      <c r="AE651" s="1091"/>
      <c r="AF651" s="1091"/>
      <c r="AG651" s="1091"/>
      <c r="AH651" s="1091"/>
      <c r="AI651" s="695"/>
      <c r="AJ651" s="697">
        <f>SUM(AQ651:AU651)</f>
        <v>0</v>
      </c>
      <c r="AK651" s="345" t="s">
        <v>97</v>
      </c>
      <c r="AL651" s="97" t="s">
        <v>97</v>
      </c>
      <c r="AM651" s="98" t="s">
        <v>97</v>
      </c>
      <c r="AN651" s="99" t="s">
        <v>97</v>
      </c>
      <c r="AO651" s="97" t="s">
        <v>98</v>
      </c>
      <c r="AP651" s="98" t="s">
        <v>98</v>
      </c>
      <c r="AQ651" s="137"/>
      <c r="AR651" s="135"/>
      <c r="AS651" s="135"/>
      <c r="AT651" s="135"/>
      <c r="AU651" s="138"/>
      <c r="AV651" s="904">
        <f t="shared" si="240"/>
        <v>0</v>
      </c>
      <c r="AW651" s="760"/>
      <c r="AX651" s="760"/>
      <c r="AY651" s="760"/>
      <c r="AZ651" s="760"/>
      <c r="BA651" s="760"/>
      <c r="BB651" s="760"/>
      <c r="BC651" s="760"/>
      <c r="BD651" s="760"/>
      <c r="BE651" s="760"/>
    </row>
    <row r="652" spans="1:57" ht="32.25" thickBot="1" x14ac:dyDescent="0.3">
      <c r="A652" s="1346"/>
      <c r="B652" s="1639" t="s">
        <v>198</v>
      </c>
      <c r="C652" s="1608" t="s">
        <v>409</v>
      </c>
      <c r="D652" s="709" t="s">
        <v>485</v>
      </c>
      <c r="E652" s="1300">
        <v>55</v>
      </c>
      <c r="F652" s="1303">
        <f>E652-SUM(M652:M656)</f>
        <v>-3</v>
      </c>
      <c r="G652" s="852">
        <f t="shared" ref="G652:G715" si="242">SUM(M652,AV652)</f>
        <v>0</v>
      </c>
      <c r="H652" s="147">
        <f t="shared" si="241"/>
        <v>0</v>
      </c>
      <c r="I652" s="84"/>
      <c r="J652" s="84"/>
      <c r="K652" s="84"/>
      <c r="L652" s="85"/>
      <c r="M652" s="199">
        <f t="shared" si="239"/>
        <v>0</v>
      </c>
      <c r="N652" s="1044"/>
      <c r="O652" s="1044"/>
      <c r="P652" s="1044"/>
      <c r="Q652" s="1044"/>
      <c r="R652" s="1026"/>
      <c r="S652" s="1025"/>
      <c r="T652" s="1025"/>
      <c r="U652" s="1025"/>
      <c r="V652" s="1044"/>
      <c r="W652" s="1044"/>
      <c r="X652" s="1026"/>
      <c r="Y652" s="1047"/>
      <c r="Z652" s="1026"/>
      <c r="AA652" s="1027"/>
      <c r="AB652" s="1028"/>
      <c r="AC652" s="1028"/>
      <c r="AD652" s="1028"/>
      <c r="AE652" s="1028"/>
      <c r="AF652" s="1029"/>
      <c r="AG652" s="1027"/>
      <c r="AH652" s="1059"/>
      <c r="AI652" s="102"/>
      <c r="AJ652" s="151">
        <f>SUM(AN652:AP652)</f>
        <v>0</v>
      </c>
      <c r="AK652" s="76" t="s">
        <v>97</v>
      </c>
      <c r="AL652" s="77" t="s">
        <v>97</v>
      </c>
      <c r="AM652" s="78" t="s">
        <v>97</v>
      </c>
      <c r="AN652" s="74"/>
      <c r="AO652" s="72"/>
      <c r="AP652" s="73"/>
      <c r="AQ652" s="79" t="s">
        <v>97</v>
      </c>
      <c r="AR652" s="77" t="s">
        <v>97</v>
      </c>
      <c r="AS652" s="77" t="s">
        <v>97</v>
      </c>
      <c r="AT652" s="77" t="s">
        <v>97</v>
      </c>
      <c r="AU652" s="78" t="s">
        <v>97</v>
      </c>
      <c r="AV652" s="166">
        <f t="shared" si="240"/>
        <v>0</v>
      </c>
      <c r="AW652" s="167"/>
      <c r="AX652" s="167"/>
      <c r="AY652" s="167"/>
      <c r="AZ652" s="167"/>
      <c r="BA652" s="167"/>
      <c r="BB652" s="167"/>
      <c r="BC652" s="167"/>
      <c r="BD652" s="167"/>
      <c r="BE652" s="130"/>
    </row>
    <row r="653" spans="1:57" ht="48" thickBot="1" x14ac:dyDescent="0.3">
      <c r="A653" s="1346"/>
      <c r="B653" s="1640"/>
      <c r="C653" s="1609"/>
      <c r="D653" s="710" t="s">
        <v>490</v>
      </c>
      <c r="E653" s="1301"/>
      <c r="F653" s="1304"/>
      <c r="G653" s="850">
        <f t="shared" si="242"/>
        <v>0</v>
      </c>
      <c r="H653" s="402">
        <f t="shared" si="241"/>
        <v>0</v>
      </c>
      <c r="I653" s="319"/>
      <c r="J653" s="319"/>
      <c r="K653" s="319"/>
      <c r="L653" s="338"/>
      <c r="M653" s="750">
        <f t="shared" si="239"/>
        <v>0</v>
      </c>
      <c r="N653" s="1030"/>
      <c r="O653" s="1030"/>
      <c r="P653" s="1030"/>
      <c r="Q653" s="1030"/>
      <c r="R653" s="1034"/>
      <c r="S653" s="1025"/>
      <c r="T653" s="1025"/>
      <c r="U653" s="1025"/>
      <c r="V653" s="1044"/>
      <c r="W653" s="1044"/>
      <c r="X653" s="1026"/>
      <c r="Y653" s="1047"/>
      <c r="Z653" s="1026"/>
      <c r="AA653" s="1027"/>
      <c r="AB653" s="1028"/>
      <c r="AC653" s="1028"/>
      <c r="AD653" s="1028"/>
      <c r="AE653" s="1028"/>
      <c r="AF653" s="1029"/>
      <c r="AG653" s="1019"/>
      <c r="AH653" s="1048"/>
      <c r="AI653" s="337"/>
      <c r="AJ653" s="390">
        <f>SUM(AN653:AP653)</f>
        <v>0</v>
      </c>
      <c r="AK653" s="327" t="s">
        <v>98</v>
      </c>
      <c r="AL653" s="328" t="s">
        <v>98</v>
      </c>
      <c r="AM653" s="329" t="s">
        <v>98</v>
      </c>
      <c r="AN653" s="330"/>
      <c r="AO653" s="328"/>
      <c r="AP653" s="329"/>
      <c r="AQ653" s="330" t="s">
        <v>97</v>
      </c>
      <c r="AR653" s="328" t="s">
        <v>97</v>
      </c>
      <c r="AS653" s="328" t="s">
        <v>97</v>
      </c>
      <c r="AT653" s="328" t="s">
        <v>97</v>
      </c>
      <c r="AU653" s="329" t="s">
        <v>97</v>
      </c>
      <c r="AV653" s="168">
        <f t="shared" si="240"/>
        <v>0</v>
      </c>
      <c r="AW653" s="167"/>
      <c r="AX653" s="167"/>
      <c r="AY653" s="167"/>
      <c r="AZ653" s="167"/>
      <c r="BA653" s="167"/>
      <c r="BB653" s="167"/>
      <c r="BC653" s="167"/>
      <c r="BD653" s="167"/>
      <c r="BE653" s="130"/>
    </row>
    <row r="654" spans="1:57" ht="32.25" thickBot="1" x14ac:dyDescent="0.3">
      <c r="A654" s="1346"/>
      <c r="B654" s="1640"/>
      <c r="C654" s="1609"/>
      <c r="D654" s="710" t="s">
        <v>486</v>
      </c>
      <c r="E654" s="1301"/>
      <c r="F654" s="1304"/>
      <c r="G654" s="850">
        <f t="shared" si="242"/>
        <v>0</v>
      </c>
      <c r="H654" s="402">
        <f t="shared" si="241"/>
        <v>0</v>
      </c>
      <c r="I654" s="319"/>
      <c r="J654" s="319"/>
      <c r="K654" s="319"/>
      <c r="L654" s="338"/>
      <c r="M654" s="750">
        <f t="shared" si="239"/>
        <v>0</v>
      </c>
      <c r="N654" s="1036"/>
      <c r="O654" s="1036"/>
      <c r="P654" s="1036"/>
      <c r="Q654" s="1036"/>
      <c r="R654" s="1054"/>
      <c r="S654" s="1093"/>
      <c r="T654" s="1093"/>
      <c r="U654" s="1093"/>
      <c r="V654" s="1094"/>
      <c r="W654" s="1094"/>
      <c r="X654" s="1095"/>
      <c r="Y654" s="1096"/>
      <c r="Z654" s="1095"/>
      <c r="AA654" s="1097"/>
      <c r="AB654" s="1098"/>
      <c r="AC654" s="1098"/>
      <c r="AD654" s="1098"/>
      <c r="AE654" s="1098"/>
      <c r="AF654" s="1099"/>
      <c r="AG654" s="1042"/>
      <c r="AH654" s="1057"/>
      <c r="AI654" s="831"/>
      <c r="AJ654" s="390">
        <f>SUM(AK654:AM654)</f>
        <v>0</v>
      </c>
      <c r="AK654" s="327"/>
      <c r="AL654" s="328"/>
      <c r="AM654" s="329"/>
      <c r="AN654" s="330" t="s">
        <v>97</v>
      </c>
      <c r="AO654" s="328" t="s">
        <v>97</v>
      </c>
      <c r="AP654" s="329" t="s">
        <v>97</v>
      </c>
      <c r="AQ654" s="436" t="s">
        <v>97</v>
      </c>
      <c r="AR654" s="434" t="s">
        <v>97</v>
      </c>
      <c r="AS654" s="434" t="s">
        <v>97</v>
      </c>
      <c r="AT654" s="434" t="s">
        <v>97</v>
      </c>
      <c r="AU654" s="435" t="s">
        <v>97</v>
      </c>
      <c r="AV654" s="168">
        <f t="shared" si="240"/>
        <v>0</v>
      </c>
      <c r="AW654" s="167"/>
      <c r="AX654" s="167"/>
      <c r="AY654" s="167"/>
      <c r="AZ654" s="167"/>
      <c r="BA654" s="167"/>
      <c r="BB654" s="167"/>
      <c r="BC654" s="167"/>
      <c r="BD654" s="167"/>
      <c r="BE654" s="130"/>
    </row>
    <row r="655" spans="1:57" ht="32.25" thickBot="1" x14ac:dyDescent="0.3">
      <c r="A655" s="1346"/>
      <c r="B655" s="1640"/>
      <c r="C655" s="1609"/>
      <c r="D655" s="710" t="s">
        <v>15</v>
      </c>
      <c r="E655" s="1301"/>
      <c r="F655" s="1304"/>
      <c r="G655" s="850">
        <f t="shared" si="242"/>
        <v>60</v>
      </c>
      <c r="H655" s="402">
        <f t="shared" si="241"/>
        <v>1</v>
      </c>
      <c r="I655" s="319"/>
      <c r="J655" s="319"/>
      <c r="K655" s="319">
        <v>1</v>
      </c>
      <c r="L655" s="338"/>
      <c r="M655" s="905">
        <f t="shared" si="239"/>
        <v>58</v>
      </c>
      <c r="N655" s="1090">
        <v>53</v>
      </c>
      <c r="O655" s="1090"/>
      <c r="P655" s="1090"/>
      <c r="Q655" s="1090"/>
      <c r="R655" s="1090">
        <v>5</v>
      </c>
      <c r="S655" s="1090">
        <v>13</v>
      </c>
      <c r="T655" s="1090"/>
      <c r="U655" s="1090"/>
      <c r="V655" s="1090">
        <v>40</v>
      </c>
      <c r="W655" s="1090">
        <v>5</v>
      </c>
      <c r="X655" s="1090"/>
      <c r="Y655" s="1090">
        <v>50</v>
      </c>
      <c r="Z655" s="1090">
        <v>8</v>
      </c>
      <c r="AA655" s="1091"/>
      <c r="AB655" s="1091">
        <v>12</v>
      </c>
      <c r="AC655" s="1091">
        <v>11</v>
      </c>
      <c r="AD655" s="1091">
        <v>9</v>
      </c>
      <c r="AE655" s="1091">
        <v>52</v>
      </c>
      <c r="AF655" s="1091">
        <v>12</v>
      </c>
      <c r="AG655" s="1091">
        <v>42</v>
      </c>
      <c r="AH655" s="837">
        <v>20.5</v>
      </c>
      <c r="AI655" s="319">
        <v>95.6</v>
      </c>
      <c r="AJ655" s="390">
        <f>SUM(AQ655:AU655)</f>
        <v>58</v>
      </c>
      <c r="AK655" s="327" t="s">
        <v>98</v>
      </c>
      <c r="AL655" s="328" t="s">
        <v>98</v>
      </c>
      <c r="AM655" s="329" t="s">
        <v>98</v>
      </c>
      <c r="AN655" s="330" t="s">
        <v>97</v>
      </c>
      <c r="AO655" s="328" t="s">
        <v>97</v>
      </c>
      <c r="AP655" s="331" t="s">
        <v>97</v>
      </c>
      <c r="AQ655" s="695">
        <v>4</v>
      </c>
      <c r="AR655" s="695">
        <v>15</v>
      </c>
      <c r="AS655" s="695">
        <v>30</v>
      </c>
      <c r="AT655" s="695">
        <v>8</v>
      </c>
      <c r="AU655" s="695">
        <v>1</v>
      </c>
      <c r="AV655" s="168">
        <f t="shared" si="240"/>
        <v>2</v>
      </c>
      <c r="AW655" s="167"/>
      <c r="AX655" s="167"/>
      <c r="AY655" s="167"/>
      <c r="AZ655" s="167"/>
      <c r="BA655" s="167"/>
      <c r="BB655" s="167"/>
      <c r="BC655" s="167"/>
      <c r="BD655" s="167">
        <v>2</v>
      </c>
      <c r="BE655" s="130"/>
    </row>
    <row r="656" spans="1:57" ht="32.25" thickBot="1" x14ac:dyDescent="0.3">
      <c r="A656" s="1346"/>
      <c r="B656" s="1641"/>
      <c r="C656" s="1610"/>
      <c r="D656" s="1657" t="s">
        <v>491</v>
      </c>
      <c r="E656" s="1302"/>
      <c r="F656" s="1305"/>
      <c r="G656" s="851">
        <f t="shared" si="242"/>
        <v>0</v>
      </c>
      <c r="H656" s="160">
        <f t="shared" ref="H656:H661" si="243">SUM(I656:L656)</f>
        <v>0</v>
      </c>
      <c r="I656" s="92"/>
      <c r="J656" s="92"/>
      <c r="K656" s="92"/>
      <c r="L656" s="101"/>
      <c r="M656" s="210">
        <f t="shared" si="239"/>
        <v>0</v>
      </c>
      <c r="N656" s="1100"/>
      <c r="O656" s="1100"/>
      <c r="P656" s="1100"/>
      <c r="Q656" s="1100"/>
      <c r="R656" s="1101"/>
      <c r="S656" s="1025"/>
      <c r="T656" s="1025"/>
      <c r="U656" s="1025"/>
      <c r="V656" s="1044"/>
      <c r="W656" s="1044"/>
      <c r="X656" s="1026"/>
      <c r="Y656" s="1047"/>
      <c r="Z656" s="1026"/>
      <c r="AA656" s="1027"/>
      <c r="AB656" s="1028"/>
      <c r="AC656" s="1028"/>
      <c r="AD656" s="1028"/>
      <c r="AE656" s="1028"/>
      <c r="AF656" s="1029"/>
      <c r="AG656" s="1102"/>
      <c r="AH656" s="1079"/>
      <c r="AI656" s="833"/>
      <c r="AJ656" s="393">
        <f>SUM(AQ656:AU656)</f>
        <v>0</v>
      </c>
      <c r="AK656" s="345" t="s">
        <v>97</v>
      </c>
      <c r="AL656" s="97" t="s">
        <v>97</v>
      </c>
      <c r="AM656" s="98" t="s">
        <v>97</v>
      </c>
      <c r="AN656" s="99" t="s">
        <v>97</v>
      </c>
      <c r="AO656" s="97" t="s">
        <v>98</v>
      </c>
      <c r="AP656" s="98" t="s">
        <v>98</v>
      </c>
      <c r="AQ656" s="137"/>
      <c r="AR656" s="135"/>
      <c r="AS656" s="135"/>
      <c r="AT656" s="135"/>
      <c r="AU656" s="136"/>
      <c r="AV656" s="168">
        <f t="shared" si="240"/>
        <v>0</v>
      </c>
      <c r="AW656" s="404"/>
      <c r="AX656" s="404"/>
      <c r="AY656" s="404"/>
      <c r="AZ656" s="404"/>
      <c r="BA656" s="404"/>
      <c r="BB656" s="404"/>
      <c r="BC656" s="404"/>
      <c r="BD656" s="404"/>
      <c r="BE656" s="405"/>
    </row>
    <row r="657" spans="1:57" ht="32.25" thickBot="1" x14ac:dyDescent="0.3">
      <c r="A657" s="1346"/>
      <c r="B657" s="1639" t="s">
        <v>122</v>
      </c>
      <c r="C657" s="1608" t="s">
        <v>339</v>
      </c>
      <c r="D657" s="709" t="s">
        <v>485</v>
      </c>
      <c r="E657" s="1300">
        <v>125</v>
      </c>
      <c r="F657" s="1303">
        <f>E657-SUM(M657:M661)</f>
        <v>0</v>
      </c>
      <c r="G657" s="852">
        <f t="shared" si="242"/>
        <v>0</v>
      </c>
      <c r="H657" s="147">
        <f t="shared" si="243"/>
        <v>0</v>
      </c>
      <c r="I657" s="72"/>
      <c r="J657" s="72"/>
      <c r="K657" s="72"/>
      <c r="L657" s="75"/>
      <c r="M657" s="199">
        <f t="shared" si="239"/>
        <v>0</v>
      </c>
      <c r="N657" s="1020"/>
      <c r="O657" s="1020"/>
      <c r="P657" s="1020"/>
      <c r="Q657" s="1020"/>
      <c r="R657" s="1024"/>
      <c r="S657" s="1051"/>
      <c r="T657" s="1051"/>
      <c r="U657" s="1051"/>
      <c r="V657" s="1020"/>
      <c r="W657" s="1020"/>
      <c r="X657" s="1024"/>
      <c r="Y657" s="1022"/>
      <c r="Z657" s="1024"/>
      <c r="AA657" s="1045"/>
      <c r="AB657" s="835"/>
      <c r="AC657" s="835"/>
      <c r="AD657" s="835"/>
      <c r="AE657" s="835"/>
      <c r="AF657" s="836"/>
      <c r="AG657" s="1045"/>
      <c r="AH657" s="1046"/>
      <c r="AI657" s="143"/>
      <c r="AJ657" s="151">
        <f>SUM(AN657:AP657)</f>
        <v>0</v>
      </c>
      <c r="AK657" s="76" t="s">
        <v>97</v>
      </c>
      <c r="AL657" s="77" t="s">
        <v>97</v>
      </c>
      <c r="AM657" s="78" t="s">
        <v>97</v>
      </c>
      <c r="AN657" s="74"/>
      <c r="AO657" s="72"/>
      <c r="AP657" s="73"/>
      <c r="AQ657" s="79" t="s">
        <v>97</v>
      </c>
      <c r="AR657" s="77" t="s">
        <v>97</v>
      </c>
      <c r="AS657" s="77" t="s">
        <v>97</v>
      </c>
      <c r="AT657" s="77" t="s">
        <v>97</v>
      </c>
      <c r="AU657" s="78" t="s">
        <v>97</v>
      </c>
      <c r="AV657" s="152">
        <f t="shared" si="240"/>
        <v>0</v>
      </c>
      <c r="AW657" s="120"/>
      <c r="AX657" s="120"/>
      <c r="AY657" s="120"/>
      <c r="AZ657" s="120"/>
      <c r="BA657" s="120"/>
      <c r="BB657" s="120"/>
      <c r="BC657" s="120"/>
      <c r="BD657" s="120"/>
      <c r="BE657" s="121"/>
    </row>
    <row r="658" spans="1:57" ht="48" thickBot="1" x14ac:dyDescent="0.3">
      <c r="A658" s="1346"/>
      <c r="B658" s="1640"/>
      <c r="C658" s="1609"/>
      <c r="D658" s="710" t="s">
        <v>490</v>
      </c>
      <c r="E658" s="1301"/>
      <c r="F658" s="1304"/>
      <c r="G658" s="850">
        <f t="shared" si="242"/>
        <v>0</v>
      </c>
      <c r="H658" s="402">
        <f t="shared" si="243"/>
        <v>0</v>
      </c>
      <c r="I658" s="319"/>
      <c r="J658" s="319"/>
      <c r="K658" s="319"/>
      <c r="L658" s="338"/>
      <c r="M658" s="750">
        <f t="shared" si="239"/>
        <v>0</v>
      </c>
      <c r="N658" s="1030"/>
      <c r="O658" s="1030"/>
      <c r="P658" s="1030"/>
      <c r="Q658" s="1030"/>
      <c r="R658" s="1034"/>
      <c r="S658" s="1025"/>
      <c r="T658" s="1025"/>
      <c r="U658" s="1025"/>
      <c r="V658" s="1044"/>
      <c r="W658" s="1044"/>
      <c r="X658" s="1026"/>
      <c r="Y658" s="1047"/>
      <c r="Z658" s="1026"/>
      <c r="AA658" s="1027"/>
      <c r="AB658" s="1028"/>
      <c r="AC658" s="1028"/>
      <c r="AD658" s="1028"/>
      <c r="AE658" s="1028"/>
      <c r="AF658" s="1029"/>
      <c r="AG658" s="1019"/>
      <c r="AH658" s="1048"/>
      <c r="AI658" s="337"/>
      <c r="AJ658" s="390">
        <f>SUM(AN658:AP658)</f>
        <v>0</v>
      </c>
      <c r="AK658" s="327" t="s">
        <v>98</v>
      </c>
      <c r="AL658" s="328" t="s">
        <v>98</v>
      </c>
      <c r="AM658" s="329" t="s">
        <v>98</v>
      </c>
      <c r="AN658" s="330"/>
      <c r="AO658" s="328"/>
      <c r="AP658" s="329"/>
      <c r="AQ658" s="330" t="s">
        <v>97</v>
      </c>
      <c r="AR658" s="328" t="s">
        <v>97</v>
      </c>
      <c r="AS658" s="328" t="s">
        <v>97</v>
      </c>
      <c r="AT658" s="328" t="s">
        <v>97</v>
      </c>
      <c r="AU658" s="329" t="s">
        <v>97</v>
      </c>
      <c r="AV658" s="152">
        <f t="shared" si="240"/>
        <v>0</v>
      </c>
      <c r="AW658" s="167"/>
      <c r="AX658" s="167"/>
      <c r="AY658" s="167"/>
      <c r="AZ658" s="167"/>
      <c r="BA658" s="167"/>
      <c r="BB658" s="167"/>
      <c r="BC658" s="167"/>
      <c r="BD658" s="167"/>
      <c r="BE658" s="130"/>
    </row>
    <row r="659" spans="1:57" ht="32.25" thickBot="1" x14ac:dyDescent="0.3">
      <c r="A659" s="1346"/>
      <c r="B659" s="1640"/>
      <c r="C659" s="1609"/>
      <c r="D659" s="710" t="s">
        <v>486</v>
      </c>
      <c r="E659" s="1301"/>
      <c r="F659" s="1304"/>
      <c r="G659" s="850">
        <f t="shared" si="242"/>
        <v>0</v>
      </c>
      <c r="H659" s="402">
        <f t="shared" si="243"/>
        <v>0</v>
      </c>
      <c r="I659" s="319"/>
      <c r="J659" s="319"/>
      <c r="K659" s="319"/>
      <c r="L659" s="338"/>
      <c r="M659" s="750">
        <f t="shared" si="239"/>
        <v>0</v>
      </c>
      <c r="N659" s="1036"/>
      <c r="O659" s="1036"/>
      <c r="P659" s="1036"/>
      <c r="Q659" s="1036"/>
      <c r="R659" s="1054"/>
      <c r="S659" s="1093"/>
      <c r="T659" s="1093"/>
      <c r="U659" s="1093"/>
      <c r="V659" s="1094"/>
      <c r="W659" s="1094"/>
      <c r="X659" s="1095"/>
      <c r="Y659" s="1096"/>
      <c r="Z659" s="1095"/>
      <c r="AA659" s="1097"/>
      <c r="AB659" s="1098"/>
      <c r="AC659" s="1098"/>
      <c r="AD659" s="1098"/>
      <c r="AE659" s="1098"/>
      <c r="AF659" s="1099"/>
      <c r="AG659" s="1042"/>
      <c r="AH659" s="1057"/>
      <c r="AI659" s="831"/>
      <c r="AJ659" s="390">
        <f>SUM(AK659:AM659)</f>
        <v>0</v>
      </c>
      <c r="AK659" s="327"/>
      <c r="AL659" s="328"/>
      <c r="AM659" s="329"/>
      <c r="AN659" s="330" t="s">
        <v>97</v>
      </c>
      <c r="AO659" s="328" t="s">
        <v>97</v>
      </c>
      <c r="AP659" s="329" t="s">
        <v>97</v>
      </c>
      <c r="AQ659" s="436" t="s">
        <v>97</v>
      </c>
      <c r="AR659" s="434" t="s">
        <v>97</v>
      </c>
      <c r="AS659" s="434" t="s">
        <v>97</v>
      </c>
      <c r="AT659" s="434" t="s">
        <v>97</v>
      </c>
      <c r="AU659" s="435" t="s">
        <v>97</v>
      </c>
      <c r="AV659" s="152">
        <f t="shared" si="240"/>
        <v>0</v>
      </c>
      <c r="AW659" s="167"/>
      <c r="AX659" s="167"/>
      <c r="AY659" s="167"/>
      <c r="AZ659" s="167"/>
      <c r="BA659" s="167"/>
      <c r="BB659" s="167"/>
      <c r="BC659" s="167"/>
      <c r="BD659" s="167"/>
      <c r="BE659" s="130"/>
    </row>
    <row r="660" spans="1:57" ht="32.25" thickBot="1" x14ac:dyDescent="0.3">
      <c r="A660" s="1346"/>
      <c r="B660" s="1640"/>
      <c r="C660" s="1609"/>
      <c r="D660" s="710" t="s">
        <v>15</v>
      </c>
      <c r="E660" s="1301"/>
      <c r="F660" s="1304"/>
      <c r="G660" s="850">
        <f t="shared" si="242"/>
        <v>127</v>
      </c>
      <c r="H660" s="402">
        <f t="shared" si="243"/>
        <v>3</v>
      </c>
      <c r="I660" s="319"/>
      <c r="J660" s="319">
        <v>3</v>
      </c>
      <c r="K660" s="319"/>
      <c r="L660" s="338"/>
      <c r="M660" s="905">
        <f t="shared" si="239"/>
        <v>125</v>
      </c>
      <c r="N660" s="1090">
        <v>125</v>
      </c>
      <c r="O660" s="1090"/>
      <c r="P660" s="1090"/>
      <c r="Q660" s="1090"/>
      <c r="R660" s="1090"/>
      <c r="S660" s="1090">
        <v>18</v>
      </c>
      <c r="T660" s="1090"/>
      <c r="U660" s="1090"/>
      <c r="V660" s="1090">
        <v>106</v>
      </c>
      <c r="W660" s="1090">
        <v>1</v>
      </c>
      <c r="X660" s="1090"/>
      <c r="Y660" s="1090">
        <v>108</v>
      </c>
      <c r="Z660" s="1090">
        <v>17</v>
      </c>
      <c r="AA660" s="1091"/>
      <c r="AB660" s="1091">
        <v>27</v>
      </c>
      <c r="AC660" s="1091">
        <v>27</v>
      </c>
      <c r="AD660" s="1091">
        <v>5</v>
      </c>
      <c r="AE660" s="1091">
        <v>72</v>
      </c>
      <c r="AF660" s="1091">
        <v>2</v>
      </c>
      <c r="AG660" s="1091">
        <v>41.3</v>
      </c>
      <c r="AH660" s="1091">
        <v>17.899999999999999</v>
      </c>
      <c r="AI660" s="695">
        <v>107.4</v>
      </c>
      <c r="AJ660" s="694">
        <f>SUM(AQ660:AU660)</f>
        <v>119</v>
      </c>
      <c r="AK660" s="327" t="s">
        <v>98</v>
      </c>
      <c r="AL660" s="328" t="s">
        <v>98</v>
      </c>
      <c r="AM660" s="329" t="s">
        <v>98</v>
      </c>
      <c r="AN660" s="330" t="s">
        <v>97</v>
      </c>
      <c r="AO660" s="328" t="s">
        <v>97</v>
      </c>
      <c r="AP660" s="331" t="s">
        <v>97</v>
      </c>
      <c r="AQ660" s="695"/>
      <c r="AR660" s="695">
        <v>2</v>
      </c>
      <c r="AS660" s="695">
        <v>89</v>
      </c>
      <c r="AT660" s="695">
        <v>27</v>
      </c>
      <c r="AU660" s="695">
        <v>1</v>
      </c>
      <c r="AV660" s="168">
        <f t="shared" si="240"/>
        <v>2</v>
      </c>
      <c r="AW660" s="167"/>
      <c r="AX660" s="167"/>
      <c r="AY660" s="167"/>
      <c r="AZ660" s="167"/>
      <c r="BA660" s="167"/>
      <c r="BB660" s="167"/>
      <c r="BC660" s="167"/>
      <c r="BD660" s="167">
        <v>2</v>
      </c>
      <c r="BE660" s="130"/>
    </row>
    <row r="661" spans="1:57" ht="32.25" thickBot="1" x14ac:dyDescent="0.3">
      <c r="A661" s="1346"/>
      <c r="B661" s="1642"/>
      <c r="C661" s="1620"/>
      <c r="D661" s="711" t="s">
        <v>491</v>
      </c>
      <c r="E661" s="1302"/>
      <c r="F661" s="1305"/>
      <c r="G661" s="851">
        <f t="shared" si="242"/>
        <v>0</v>
      </c>
      <c r="H661" s="160">
        <f t="shared" si="243"/>
        <v>0</v>
      </c>
      <c r="I661" s="92"/>
      <c r="J661" s="92"/>
      <c r="K661" s="92"/>
      <c r="L661" s="101"/>
      <c r="M661" s="210">
        <f t="shared" si="239"/>
        <v>0</v>
      </c>
      <c r="N661" s="1100"/>
      <c r="O661" s="1100"/>
      <c r="P661" s="1100"/>
      <c r="Q661" s="1100"/>
      <c r="R661" s="1101"/>
      <c r="S661" s="1103"/>
      <c r="T661" s="1103"/>
      <c r="U661" s="1103"/>
      <c r="V661" s="1100"/>
      <c r="W661" s="1100"/>
      <c r="X661" s="1101"/>
      <c r="Y661" s="1104"/>
      <c r="Z661" s="1101"/>
      <c r="AA661" s="1102"/>
      <c r="AB661" s="1105"/>
      <c r="AC661" s="1105"/>
      <c r="AD661" s="1105"/>
      <c r="AE661" s="1105"/>
      <c r="AF661" s="1106"/>
      <c r="AG661" s="1102"/>
      <c r="AH661" s="1079"/>
      <c r="AI661" s="267"/>
      <c r="AJ661" s="170">
        <f>SUM(AQ661:AU661)</f>
        <v>0</v>
      </c>
      <c r="AK661" s="345" t="s">
        <v>97</v>
      </c>
      <c r="AL661" s="97" t="s">
        <v>97</v>
      </c>
      <c r="AM661" s="98" t="s">
        <v>97</v>
      </c>
      <c r="AN661" s="99" t="s">
        <v>97</v>
      </c>
      <c r="AO661" s="97" t="s">
        <v>98</v>
      </c>
      <c r="AP661" s="98" t="s">
        <v>98</v>
      </c>
      <c r="AQ661" s="137"/>
      <c r="AR661" s="135"/>
      <c r="AS661" s="135"/>
      <c r="AT661" s="135"/>
      <c r="AU661" s="136"/>
      <c r="AV661" s="171">
        <f t="shared" si="240"/>
        <v>0</v>
      </c>
      <c r="AW661" s="128"/>
      <c r="AX661" s="128"/>
      <c r="AY661" s="128"/>
      <c r="AZ661" s="128"/>
      <c r="BA661" s="128"/>
      <c r="BB661" s="128"/>
      <c r="BC661" s="128"/>
      <c r="BD661" s="128"/>
      <c r="BE661" s="129"/>
    </row>
    <row r="662" spans="1:57" ht="31.9" customHeight="1" thickBot="1" x14ac:dyDescent="0.3">
      <c r="A662" s="1346"/>
      <c r="B662" s="1639" t="s">
        <v>746</v>
      </c>
      <c r="C662" s="1608" t="s">
        <v>338</v>
      </c>
      <c r="D662" s="709" t="s">
        <v>485</v>
      </c>
      <c r="E662" s="1300">
        <v>7</v>
      </c>
      <c r="F662" s="1303">
        <f>E662-SUM(M662:M666)</f>
        <v>0</v>
      </c>
      <c r="G662" s="852">
        <f t="shared" si="242"/>
        <v>0</v>
      </c>
      <c r="H662" s="147">
        <f t="shared" ref="H662:H696" si="244">SUM(I662:L662)</f>
        <v>0</v>
      </c>
      <c r="I662" s="72"/>
      <c r="J662" s="72"/>
      <c r="K662" s="72"/>
      <c r="L662" s="75"/>
      <c r="M662" s="199">
        <f t="shared" si="239"/>
        <v>0</v>
      </c>
      <c r="N662" s="1020"/>
      <c r="O662" s="1020"/>
      <c r="P662" s="1020"/>
      <c r="Q662" s="1020"/>
      <c r="R662" s="1024"/>
      <c r="S662" s="1051"/>
      <c r="T662" s="1051"/>
      <c r="U662" s="1051"/>
      <c r="V662" s="1020"/>
      <c r="W662" s="1020"/>
      <c r="X662" s="1024"/>
      <c r="Y662" s="1022"/>
      <c r="Z662" s="1024"/>
      <c r="AA662" s="1045"/>
      <c r="AB662" s="835"/>
      <c r="AC662" s="835"/>
      <c r="AD662" s="835"/>
      <c r="AE662" s="835"/>
      <c r="AF662" s="836"/>
      <c r="AG662" s="1045"/>
      <c r="AH662" s="1046"/>
      <c r="AI662" s="143"/>
      <c r="AJ662" s="151">
        <f>SUM(AN662:AP662)</f>
        <v>0</v>
      </c>
      <c r="AK662" s="76" t="s">
        <v>97</v>
      </c>
      <c r="AL662" s="77" t="s">
        <v>97</v>
      </c>
      <c r="AM662" s="78" t="s">
        <v>97</v>
      </c>
      <c r="AN662" s="74"/>
      <c r="AO662" s="72"/>
      <c r="AP662" s="73"/>
      <c r="AQ662" s="79" t="s">
        <v>97</v>
      </c>
      <c r="AR662" s="77" t="s">
        <v>97</v>
      </c>
      <c r="AS662" s="77" t="s">
        <v>97</v>
      </c>
      <c r="AT662" s="77" t="s">
        <v>97</v>
      </c>
      <c r="AU662" s="78" t="s">
        <v>97</v>
      </c>
      <c r="AV662" s="152">
        <f t="shared" ref="AV662:AV696" si="245">SUM(AW662:BE662)</f>
        <v>0</v>
      </c>
      <c r="AW662" s="120"/>
      <c r="AX662" s="120"/>
      <c r="AY662" s="120"/>
      <c r="AZ662" s="120"/>
      <c r="BA662" s="120"/>
      <c r="BB662" s="120"/>
      <c r="BC662" s="120"/>
      <c r="BD662" s="120"/>
      <c r="BE662" s="121"/>
    </row>
    <row r="663" spans="1:57" ht="48" thickBot="1" x14ac:dyDescent="0.3">
      <c r="A663" s="1346"/>
      <c r="B663" s="1640"/>
      <c r="C663" s="1609"/>
      <c r="D663" s="710" t="s">
        <v>490</v>
      </c>
      <c r="E663" s="1301"/>
      <c r="F663" s="1304"/>
      <c r="G663" s="850">
        <f t="shared" si="242"/>
        <v>0</v>
      </c>
      <c r="H663" s="402">
        <f t="shared" si="244"/>
        <v>0</v>
      </c>
      <c r="I663" s="319"/>
      <c r="J663" s="319"/>
      <c r="K663" s="319"/>
      <c r="L663" s="338"/>
      <c r="M663" s="750">
        <f t="shared" si="239"/>
        <v>0</v>
      </c>
      <c r="N663" s="1030"/>
      <c r="O663" s="1030"/>
      <c r="P663" s="1030"/>
      <c r="Q663" s="1030"/>
      <c r="R663" s="1034"/>
      <c r="S663" s="1025"/>
      <c r="T663" s="1025"/>
      <c r="U663" s="1025"/>
      <c r="V663" s="1044"/>
      <c r="W663" s="1044"/>
      <c r="X663" s="1026"/>
      <c r="Y663" s="1047"/>
      <c r="Z663" s="1026"/>
      <c r="AA663" s="1027"/>
      <c r="AB663" s="1028"/>
      <c r="AC663" s="1028"/>
      <c r="AD663" s="1028"/>
      <c r="AE663" s="1028"/>
      <c r="AF663" s="1029"/>
      <c r="AG663" s="1019"/>
      <c r="AH663" s="1048"/>
      <c r="AI663" s="337"/>
      <c r="AJ663" s="390">
        <f>SUM(AN663:AP663)</f>
        <v>0</v>
      </c>
      <c r="AK663" s="327" t="s">
        <v>98</v>
      </c>
      <c r="AL663" s="328" t="s">
        <v>98</v>
      </c>
      <c r="AM663" s="329" t="s">
        <v>98</v>
      </c>
      <c r="AN663" s="330"/>
      <c r="AO663" s="328"/>
      <c r="AP663" s="329"/>
      <c r="AQ663" s="330" t="s">
        <v>97</v>
      </c>
      <c r="AR663" s="328" t="s">
        <v>97</v>
      </c>
      <c r="AS663" s="328" t="s">
        <v>97</v>
      </c>
      <c r="AT663" s="328" t="s">
        <v>97</v>
      </c>
      <c r="AU663" s="329" t="s">
        <v>97</v>
      </c>
      <c r="AV663" s="152">
        <f t="shared" si="245"/>
        <v>0</v>
      </c>
      <c r="AW663" s="167"/>
      <c r="AX663" s="167"/>
      <c r="AY663" s="167"/>
      <c r="AZ663" s="167"/>
      <c r="BA663" s="167"/>
      <c r="BB663" s="167"/>
      <c r="BC663" s="167"/>
      <c r="BD663" s="167"/>
      <c r="BE663" s="130"/>
    </row>
    <row r="664" spans="1:57" ht="32.25" thickBot="1" x14ac:dyDescent="0.3">
      <c r="A664" s="1346"/>
      <c r="B664" s="1640"/>
      <c r="C664" s="1609"/>
      <c r="D664" s="710" t="s">
        <v>486</v>
      </c>
      <c r="E664" s="1301"/>
      <c r="F664" s="1304"/>
      <c r="G664" s="850">
        <f t="shared" si="242"/>
        <v>0</v>
      </c>
      <c r="H664" s="402">
        <f t="shared" si="244"/>
        <v>0</v>
      </c>
      <c r="I664" s="319"/>
      <c r="J664" s="319"/>
      <c r="K664" s="319"/>
      <c r="L664" s="338"/>
      <c r="M664" s="750">
        <f t="shared" si="239"/>
        <v>0</v>
      </c>
      <c r="N664" s="1036"/>
      <c r="O664" s="1036"/>
      <c r="P664" s="1036"/>
      <c r="Q664" s="1036"/>
      <c r="R664" s="1054"/>
      <c r="S664" s="1093"/>
      <c r="T664" s="1093"/>
      <c r="U664" s="1093"/>
      <c r="V664" s="1094"/>
      <c r="W664" s="1094"/>
      <c r="X664" s="1095"/>
      <c r="Y664" s="1096"/>
      <c r="Z664" s="1095"/>
      <c r="AA664" s="1097"/>
      <c r="AB664" s="1098"/>
      <c r="AC664" s="1098"/>
      <c r="AD664" s="1098"/>
      <c r="AE664" s="1098"/>
      <c r="AF664" s="1099"/>
      <c r="AG664" s="1042"/>
      <c r="AH664" s="1057"/>
      <c r="AI664" s="831"/>
      <c r="AJ664" s="390">
        <f>SUM(AK664:AM664)</f>
        <v>0</v>
      </c>
      <c r="AK664" s="327"/>
      <c r="AL664" s="328"/>
      <c r="AM664" s="329"/>
      <c r="AN664" s="330" t="s">
        <v>97</v>
      </c>
      <c r="AO664" s="328" t="s">
        <v>97</v>
      </c>
      <c r="AP664" s="329" t="s">
        <v>97</v>
      </c>
      <c r="AQ664" s="330" t="s">
        <v>97</v>
      </c>
      <c r="AR664" s="328" t="s">
        <v>97</v>
      </c>
      <c r="AS664" s="328" t="s">
        <v>97</v>
      </c>
      <c r="AT664" s="328" t="s">
        <v>97</v>
      </c>
      <c r="AU664" s="329" t="s">
        <v>97</v>
      </c>
      <c r="AV664" s="152">
        <f t="shared" si="245"/>
        <v>0</v>
      </c>
      <c r="AW664" s="167"/>
      <c r="AX664" s="167"/>
      <c r="AY664" s="167"/>
      <c r="AZ664" s="167"/>
      <c r="BA664" s="167"/>
      <c r="BB664" s="167"/>
      <c r="BC664" s="167"/>
      <c r="BD664" s="167"/>
      <c r="BE664" s="130"/>
    </row>
    <row r="665" spans="1:57" ht="32.25" thickBot="1" x14ac:dyDescent="0.3">
      <c r="A665" s="1346"/>
      <c r="B665" s="1640"/>
      <c r="C665" s="1609"/>
      <c r="D665" s="710" t="s">
        <v>15</v>
      </c>
      <c r="E665" s="1301"/>
      <c r="F665" s="1304"/>
      <c r="G665" s="850">
        <f t="shared" si="242"/>
        <v>7</v>
      </c>
      <c r="H665" s="402">
        <f t="shared" si="244"/>
        <v>0</v>
      </c>
      <c r="I665" s="319"/>
      <c r="J665" s="319"/>
      <c r="K665" s="319"/>
      <c r="L665" s="338"/>
      <c r="M665" s="905">
        <f t="shared" si="239"/>
        <v>7</v>
      </c>
      <c r="N665" s="1090">
        <v>7</v>
      </c>
      <c r="O665" s="1090"/>
      <c r="P665" s="1090"/>
      <c r="Q665" s="1090"/>
      <c r="R665" s="1090"/>
      <c r="S665" s="1090">
        <v>1</v>
      </c>
      <c r="T665" s="1090"/>
      <c r="U665" s="1090"/>
      <c r="V665" s="1090">
        <v>6</v>
      </c>
      <c r="W665" s="1090"/>
      <c r="X665" s="1090"/>
      <c r="Y665" s="1090">
        <v>6</v>
      </c>
      <c r="Z665" s="1090">
        <v>1</v>
      </c>
      <c r="AA665" s="1091"/>
      <c r="AB665" s="1091"/>
      <c r="AC665" s="1091"/>
      <c r="AD665" s="1091"/>
      <c r="AE665" s="1091">
        <v>6</v>
      </c>
      <c r="AF665" s="1091"/>
      <c r="AG665" s="1091">
        <v>43.7</v>
      </c>
      <c r="AH665" s="1091">
        <v>18.5</v>
      </c>
      <c r="AI665" s="695">
        <v>110.7</v>
      </c>
      <c r="AJ665" s="694">
        <f>SUM(AQ665:AU665)</f>
        <v>7</v>
      </c>
      <c r="AK665" s="327" t="s">
        <v>98</v>
      </c>
      <c r="AL665" s="328" t="s">
        <v>98</v>
      </c>
      <c r="AM665" s="329" t="s">
        <v>98</v>
      </c>
      <c r="AN665" s="330" t="s">
        <v>97</v>
      </c>
      <c r="AO665" s="328" t="s">
        <v>97</v>
      </c>
      <c r="AP665" s="329" t="s">
        <v>97</v>
      </c>
      <c r="AQ665" s="330"/>
      <c r="AR665" s="328">
        <v>1</v>
      </c>
      <c r="AS665" s="328">
        <v>2</v>
      </c>
      <c r="AT665" s="328">
        <v>4</v>
      </c>
      <c r="AU665" s="329"/>
      <c r="AV665" s="152">
        <f t="shared" si="245"/>
        <v>0</v>
      </c>
      <c r="AW665" s="167"/>
      <c r="AX665" s="167"/>
      <c r="AY665" s="167"/>
      <c r="AZ665" s="167"/>
      <c r="BA665" s="167"/>
      <c r="BB665" s="167"/>
      <c r="BC665" s="167"/>
      <c r="BD665" s="167"/>
      <c r="BE665" s="130"/>
    </row>
    <row r="666" spans="1:57" ht="32.25" thickBot="1" x14ac:dyDescent="0.3">
      <c r="A666" s="1346"/>
      <c r="B666" s="1642"/>
      <c r="C666" s="1620"/>
      <c r="D666" s="711" t="s">
        <v>491</v>
      </c>
      <c r="E666" s="1302"/>
      <c r="F666" s="1305"/>
      <c r="G666" s="851">
        <f t="shared" si="242"/>
        <v>0</v>
      </c>
      <c r="H666" s="160">
        <f t="shared" si="244"/>
        <v>0</v>
      </c>
      <c r="I666" s="92"/>
      <c r="J666" s="92"/>
      <c r="K666" s="92"/>
      <c r="L666" s="101"/>
      <c r="M666" s="210">
        <f t="shared" si="239"/>
        <v>0</v>
      </c>
      <c r="N666" s="1100"/>
      <c r="O666" s="1100"/>
      <c r="P666" s="1100"/>
      <c r="Q666" s="1100"/>
      <c r="R666" s="1101"/>
      <c r="S666" s="1103"/>
      <c r="T666" s="1103"/>
      <c r="U666" s="1103"/>
      <c r="V666" s="1100"/>
      <c r="W666" s="1100"/>
      <c r="X666" s="1101"/>
      <c r="Y666" s="1104"/>
      <c r="Z666" s="1101"/>
      <c r="AA666" s="1102"/>
      <c r="AB666" s="1105"/>
      <c r="AC666" s="1105"/>
      <c r="AD666" s="1105"/>
      <c r="AE666" s="1105"/>
      <c r="AF666" s="1106"/>
      <c r="AG666" s="1102"/>
      <c r="AH666" s="1079"/>
      <c r="AI666" s="267"/>
      <c r="AJ666" s="170">
        <f>SUM(AQ666:AU666)</f>
        <v>0</v>
      </c>
      <c r="AK666" s="345" t="s">
        <v>97</v>
      </c>
      <c r="AL666" s="97" t="s">
        <v>97</v>
      </c>
      <c r="AM666" s="98" t="s">
        <v>97</v>
      </c>
      <c r="AN666" s="99" t="s">
        <v>97</v>
      </c>
      <c r="AO666" s="97" t="s">
        <v>98</v>
      </c>
      <c r="AP666" s="98" t="s">
        <v>98</v>
      </c>
      <c r="AQ666" s="100"/>
      <c r="AR666" s="92"/>
      <c r="AS666" s="92"/>
      <c r="AT666" s="92"/>
      <c r="AU666" s="93"/>
      <c r="AV666" s="171">
        <f t="shared" si="245"/>
        <v>0</v>
      </c>
      <c r="AW666" s="128"/>
      <c r="AX666" s="128"/>
      <c r="AY666" s="128"/>
      <c r="AZ666" s="128"/>
      <c r="BA666" s="128"/>
      <c r="BB666" s="128"/>
      <c r="BC666" s="128"/>
      <c r="BD666" s="128"/>
      <c r="BE666" s="129"/>
    </row>
    <row r="667" spans="1:57" ht="32.25" thickBot="1" x14ac:dyDescent="0.3">
      <c r="A667" s="1346"/>
      <c r="B667" s="1639" t="s">
        <v>254</v>
      </c>
      <c r="C667" s="1608" t="s">
        <v>458</v>
      </c>
      <c r="D667" s="709" t="s">
        <v>485</v>
      </c>
      <c r="E667" s="1300">
        <v>47</v>
      </c>
      <c r="F667" s="1303">
        <f>E667-SUM(M667:M671)</f>
        <v>5</v>
      </c>
      <c r="G667" s="852">
        <f t="shared" si="242"/>
        <v>0</v>
      </c>
      <c r="H667" s="147">
        <f t="shared" si="244"/>
        <v>0</v>
      </c>
      <c r="I667" s="72"/>
      <c r="J667" s="72"/>
      <c r="K667" s="72"/>
      <c r="L667" s="75"/>
      <c r="M667" s="590">
        <f t="shared" si="239"/>
        <v>0</v>
      </c>
      <c r="N667" s="1044"/>
      <c r="O667" s="1044"/>
      <c r="P667" s="1044"/>
      <c r="Q667" s="1044"/>
      <c r="R667" s="1026"/>
      <c r="S667" s="1051"/>
      <c r="T667" s="1051"/>
      <c r="U667" s="1051"/>
      <c r="V667" s="1020"/>
      <c r="W667" s="1020"/>
      <c r="X667" s="1024"/>
      <c r="Y667" s="1022"/>
      <c r="Z667" s="1024"/>
      <c r="AA667" s="1045"/>
      <c r="AB667" s="835"/>
      <c r="AC667" s="835"/>
      <c r="AD667" s="835"/>
      <c r="AE667" s="835"/>
      <c r="AF667" s="836"/>
      <c r="AG667" s="1045"/>
      <c r="AH667" s="1046"/>
      <c r="AI667" s="143"/>
      <c r="AJ667" s="151">
        <f>SUM(AN667:AP667)</f>
        <v>0</v>
      </c>
      <c r="AK667" s="76" t="s">
        <v>97</v>
      </c>
      <c r="AL667" s="77" t="s">
        <v>97</v>
      </c>
      <c r="AM667" s="78" t="s">
        <v>97</v>
      </c>
      <c r="AN667" s="74"/>
      <c r="AO667" s="72"/>
      <c r="AP667" s="73"/>
      <c r="AQ667" s="79" t="s">
        <v>97</v>
      </c>
      <c r="AR667" s="77" t="s">
        <v>97</v>
      </c>
      <c r="AS667" s="77" t="s">
        <v>97</v>
      </c>
      <c r="AT667" s="77" t="s">
        <v>97</v>
      </c>
      <c r="AU667" s="78" t="s">
        <v>97</v>
      </c>
      <c r="AV667" s="152">
        <f t="shared" si="245"/>
        <v>0</v>
      </c>
      <c r="AW667" s="120"/>
      <c r="AX667" s="120"/>
      <c r="AY667" s="120"/>
      <c r="AZ667" s="120"/>
      <c r="BA667" s="120"/>
      <c r="BB667" s="120"/>
      <c r="BC667" s="120"/>
      <c r="BD667" s="120"/>
      <c r="BE667" s="121"/>
    </row>
    <row r="668" spans="1:57" ht="48" thickBot="1" x14ac:dyDescent="0.3">
      <c r="A668" s="1346"/>
      <c r="B668" s="1640"/>
      <c r="C668" s="1609"/>
      <c r="D668" s="710" t="s">
        <v>490</v>
      </c>
      <c r="E668" s="1301"/>
      <c r="F668" s="1304"/>
      <c r="G668" s="850">
        <f t="shared" si="242"/>
        <v>0</v>
      </c>
      <c r="H668" s="402">
        <f t="shared" si="244"/>
        <v>0</v>
      </c>
      <c r="I668" s="319"/>
      <c r="J668" s="319"/>
      <c r="K668" s="319"/>
      <c r="L668" s="338"/>
      <c r="M668" s="750">
        <f t="shared" si="239"/>
        <v>0</v>
      </c>
      <c r="N668" s="1030"/>
      <c r="O668" s="1030"/>
      <c r="P668" s="1030"/>
      <c r="Q668" s="1030"/>
      <c r="R668" s="1034"/>
      <c r="S668" s="1025"/>
      <c r="T668" s="1025"/>
      <c r="U668" s="1025"/>
      <c r="V668" s="1044"/>
      <c r="W668" s="1044"/>
      <c r="X668" s="1026"/>
      <c r="Y668" s="1047"/>
      <c r="Z668" s="1026"/>
      <c r="AA668" s="1027"/>
      <c r="AB668" s="1028"/>
      <c r="AC668" s="1028"/>
      <c r="AD668" s="1028"/>
      <c r="AE668" s="1028"/>
      <c r="AF668" s="1029"/>
      <c r="AG668" s="1019"/>
      <c r="AH668" s="1048"/>
      <c r="AI668" s="337"/>
      <c r="AJ668" s="390">
        <f>SUM(AN668:AP668)</f>
        <v>0</v>
      </c>
      <c r="AK668" s="327" t="s">
        <v>98</v>
      </c>
      <c r="AL668" s="328" t="s">
        <v>98</v>
      </c>
      <c r="AM668" s="329" t="s">
        <v>98</v>
      </c>
      <c r="AN668" s="330"/>
      <c r="AO668" s="328"/>
      <c r="AP668" s="329"/>
      <c r="AQ668" s="330" t="s">
        <v>97</v>
      </c>
      <c r="AR668" s="328" t="s">
        <v>97</v>
      </c>
      <c r="AS668" s="328" t="s">
        <v>97</v>
      </c>
      <c r="AT668" s="328" t="s">
        <v>97</v>
      </c>
      <c r="AU668" s="329" t="s">
        <v>97</v>
      </c>
      <c r="AV668" s="152">
        <f t="shared" si="245"/>
        <v>0</v>
      </c>
      <c r="AW668" s="167"/>
      <c r="AX668" s="167"/>
      <c r="AY668" s="167"/>
      <c r="AZ668" s="167"/>
      <c r="BA668" s="167"/>
      <c r="BB668" s="167"/>
      <c r="BC668" s="167"/>
      <c r="BD668" s="167"/>
      <c r="BE668" s="130"/>
    </row>
    <row r="669" spans="1:57" ht="32.25" thickBot="1" x14ac:dyDescent="0.3">
      <c r="A669" s="1346"/>
      <c r="B669" s="1640"/>
      <c r="C669" s="1609"/>
      <c r="D669" s="710" t="s">
        <v>486</v>
      </c>
      <c r="E669" s="1301"/>
      <c r="F669" s="1304"/>
      <c r="G669" s="850">
        <f t="shared" si="242"/>
        <v>0</v>
      </c>
      <c r="H669" s="402">
        <f t="shared" si="244"/>
        <v>0</v>
      </c>
      <c r="I669" s="319"/>
      <c r="J669" s="319"/>
      <c r="K669" s="319"/>
      <c r="L669" s="338"/>
      <c r="M669" s="750">
        <f t="shared" si="239"/>
        <v>0</v>
      </c>
      <c r="N669" s="1036"/>
      <c r="O669" s="1036"/>
      <c r="P669" s="1036"/>
      <c r="Q669" s="1036"/>
      <c r="R669" s="1054"/>
      <c r="S669" s="1093"/>
      <c r="T669" s="1093"/>
      <c r="U669" s="1093"/>
      <c r="V669" s="1094"/>
      <c r="W669" s="1094"/>
      <c r="X669" s="1095"/>
      <c r="Y669" s="1096"/>
      <c r="Z669" s="1095"/>
      <c r="AA669" s="1097"/>
      <c r="AB669" s="1098"/>
      <c r="AC669" s="1098"/>
      <c r="AD669" s="1098"/>
      <c r="AE669" s="1098"/>
      <c r="AF669" s="1099"/>
      <c r="AG669" s="1042"/>
      <c r="AH669" s="1057"/>
      <c r="AI669" s="831"/>
      <c r="AJ669" s="390">
        <f>SUM(AK669:AM669)</f>
        <v>0</v>
      </c>
      <c r="AK669" s="327"/>
      <c r="AL669" s="328"/>
      <c r="AM669" s="329"/>
      <c r="AN669" s="330" t="s">
        <v>97</v>
      </c>
      <c r="AO669" s="328" t="s">
        <v>97</v>
      </c>
      <c r="AP669" s="329" t="s">
        <v>97</v>
      </c>
      <c r="AQ669" s="330" t="s">
        <v>97</v>
      </c>
      <c r="AR669" s="328" t="s">
        <v>97</v>
      </c>
      <c r="AS669" s="328" t="s">
        <v>97</v>
      </c>
      <c r="AT669" s="328" t="s">
        <v>97</v>
      </c>
      <c r="AU669" s="329" t="s">
        <v>97</v>
      </c>
      <c r="AV669" s="152">
        <f t="shared" si="245"/>
        <v>0</v>
      </c>
      <c r="AW669" s="192"/>
      <c r="AX669" s="192"/>
      <c r="AY669" s="192"/>
      <c r="AZ669" s="192"/>
      <c r="BA669" s="192"/>
      <c r="BB669" s="192"/>
      <c r="BC669" s="192"/>
      <c r="BD669" s="192"/>
      <c r="BE669" s="193"/>
    </row>
    <row r="670" spans="1:57" ht="32.25" thickBot="1" x14ac:dyDescent="0.3">
      <c r="A670" s="1346"/>
      <c r="B670" s="1640"/>
      <c r="C670" s="1609"/>
      <c r="D670" s="710" t="s">
        <v>15</v>
      </c>
      <c r="E670" s="1301"/>
      <c r="F670" s="1304"/>
      <c r="G670" s="850">
        <f t="shared" si="242"/>
        <v>46</v>
      </c>
      <c r="H670" s="402">
        <f t="shared" si="244"/>
        <v>3</v>
      </c>
      <c r="I670" s="319"/>
      <c r="J670" s="319"/>
      <c r="K670" s="319">
        <v>3</v>
      </c>
      <c r="L670" s="338"/>
      <c r="M670" s="905">
        <f t="shared" si="239"/>
        <v>42</v>
      </c>
      <c r="N670" s="1090"/>
      <c r="O670" s="1090"/>
      <c r="P670" s="1090"/>
      <c r="Q670" s="1090"/>
      <c r="R670" s="1090">
        <v>42</v>
      </c>
      <c r="S670" s="1090"/>
      <c r="T670" s="1090"/>
      <c r="U670" s="1090"/>
      <c r="V670" s="1090">
        <v>42</v>
      </c>
      <c r="W670" s="1090"/>
      <c r="X670" s="1090"/>
      <c r="Y670" s="1090">
        <v>40</v>
      </c>
      <c r="Z670" s="1090">
        <v>2</v>
      </c>
      <c r="AA670" s="1091"/>
      <c r="AB670" s="1091">
        <v>2</v>
      </c>
      <c r="AC670" s="1091">
        <v>2</v>
      </c>
      <c r="AD670" s="1091">
        <v>4</v>
      </c>
      <c r="AE670" s="1091">
        <v>39</v>
      </c>
      <c r="AF670" s="1091">
        <v>3</v>
      </c>
      <c r="AG670" s="1091">
        <v>41.71</v>
      </c>
      <c r="AH670" s="1091">
        <v>21.04</v>
      </c>
      <c r="AI670" s="695">
        <v>83.45</v>
      </c>
      <c r="AJ670" s="694">
        <f>SUM(AQ670:AU670)</f>
        <v>42</v>
      </c>
      <c r="AK670" s="327" t="s">
        <v>98</v>
      </c>
      <c r="AL670" s="328" t="s">
        <v>98</v>
      </c>
      <c r="AM670" s="329" t="s">
        <v>98</v>
      </c>
      <c r="AN670" s="330" t="s">
        <v>97</v>
      </c>
      <c r="AO670" s="328" t="s">
        <v>97</v>
      </c>
      <c r="AP670" s="329" t="s">
        <v>97</v>
      </c>
      <c r="AQ670" s="330">
        <v>5</v>
      </c>
      <c r="AR670" s="328">
        <v>16</v>
      </c>
      <c r="AS670" s="328">
        <v>21</v>
      </c>
      <c r="AT670" s="328"/>
      <c r="AU670" s="329"/>
      <c r="AV670" s="898">
        <f t="shared" si="245"/>
        <v>4</v>
      </c>
      <c r="AW670" s="760"/>
      <c r="AX670" s="760"/>
      <c r="AY670" s="760"/>
      <c r="AZ670" s="760"/>
      <c r="BA670" s="760">
        <v>1</v>
      </c>
      <c r="BB670" s="760"/>
      <c r="BC670" s="760"/>
      <c r="BD670" s="760">
        <v>3</v>
      </c>
      <c r="BE670" s="760"/>
    </row>
    <row r="671" spans="1:57" ht="32.25" thickBot="1" x14ac:dyDescent="0.3">
      <c r="A671" s="1346"/>
      <c r="B671" s="1642"/>
      <c r="C671" s="1620"/>
      <c r="D671" s="711" t="s">
        <v>491</v>
      </c>
      <c r="E671" s="1302"/>
      <c r="F671" s="1305"/>
      <c r="G671" s="851">
        <f t="shared" si="242"/>
        <v>0</v>
      </c>
      <c r="H671" s="160">
        <f t="shared" si="244"/>
        <v>0</v>
      </c>
      <c r="I671" s="92"/>
      <c r="J671" s="92"/>
      <c r="K671" s="92"/>
      <c r="L671" s="101"/>
      <c r="M671" s="210">
        <f t="shared" si="239"/>
        <v>0</v>
      </c>
      <c r="N671" s="1100"/>
      <c r="O671" s="1100"/>
      <c r="P671" s="1100"/>
      <c r="Q671" s="1100"/>
      <c r="R671" s="1101"/>
      <c r="S671" s="1103"/>
      <c r="T671" s="1103"/>
      <c r="U671" s="1103"/>
      <c r="V671" s="1100"/>
      <c r="W671" s="1100"/>
      <c r="X671" s="1101"/>
      <c r="Y671" s="1104"/>
      <c r="Z671" s="1101"/>
      <c r="AA671" s="1102"/>
      <c r="AB671" s="1105"/>
      <c r="AC671" s="1105"/>
      <c r="AD671" s="1105"/>
      <c r="AE671" s="1105"/>
      <c r="AF671" s="1106"/>
      <c r="AG671" s="1102"/>
      <c r="AH671" s="1079"/>
      <c r="AI671" s="267"/>
      <c r="AJ671" s="170">
        <f>SUM(AQ671:AU671)</f>
        <v>0</v>
      </c>
      <c r="AK671" s="345" t="s">
        <v>97</v>
      </c>
      <c r="AL671" s="97" t="s">
        <v>97</v>
      </c>
      <c r="AM671" s="98" t="s">
        <v>97</v>
      </c>
      <c r="AN671" s="99" t="s">
        <v>97</v>
      </c>
      <c r="AO671" s="97" t="s">
        <v>98</v>
      </c>
      <c r="AP671" s="98" t="s">
        <v>98</v>
      </c>
      <c r="AQ671" s="100"/>
      <c r="AR671" s="92"/>
      <c r="AS671" s="92"/>
      <c r="AT671" s="92"/>
      <c r="AU671" s="93"/>
      <c r="AV671" s="171">
        <f t="shared" si="245"/>
        <v>0</v>
      </c>
      <c r="AW671" s="906"/>
      <c r="AX671" s="906"/>
      <c r="AY671" s="906"/>
      <c r="AZ671" s="906"/>
      <c r="BA671" s="906"/>
      <c r="BB671" s="906"/>
      <c r="BC671" s="906"/>
      <c r="BD671" s="906"/>
      <c r="BE671" s="907"/>
    </row>
    <row r="672" spans="1:57" ht="31.9" customHeight="1" thickBot="1" x14ac:dyDescent="0.3">
      <c r="A672" s="1346"/>
      <c r="B672" s="1639" t="s">
        <v>747</v>
      </c>
      <c r="C672" s="1608" t="s">
        <v>748</v>
      </c>
      <c r="D672" s="709" t="s">
        <v>485</v>
      </c>
      <c r="E672" s="1300">
        <v>1</v>
      </c>
      <c r="F672" s="1303">
        <f>E672-SUM(M672:M676)</f>
        <v>0</v>
      </c>
      <c r="G672" s="852">
        <f t="shared" si="242"/>
        <v>0</v>
      </c>
      <c r="H672" s="147">
        <f t="shared" si="244"/>
        <v>0</v>
      </c>
      <c r="I672" s="72"/>
      <c r="J672" s="72"/>
      <c r="K672" s="72"/>
      <c r="L672" s="75"/>
      <c r="M672" s="199">
        <f t="shared" si="239"/>
        <v>0</v>
      </c>
      <c r="N672" s="1020"/>
      <c r="O672" s="1020"/>
      <c r="P672" s="1020"/>
      <c r="Q672" s="1020"/>
      <c r="R672" s="1024"/>
      <c r="S672" s="1051"/>
      <c r="T672" s="1051"/>
      <c r="U672" s="1051"/>
      <c r="V672" s="1020"/>
      <c r="W672" s="1020"/>
      <c r="X672" s="1024"/>
      <c r="Y672" s="1022"/>
      <c r="Z672" s="1024"/>
      <c r="AA672" s="1045"/>
      <c r="AB672" s="835"/>
      <c r="AC672" s="835"/>
      <c r="AD672" s="835"/>
      <c r="AE672" s="835"/>
      <c r="AF672" s="836"/>
      <c r="AG672" s="1045"/>
      <c r="AH672" s="1046"/>
      <c r="AI672" s="143"/>
      <c r="AJ672" s="151">
        <f>SUM(AN672:AP672)</f>
        <v>0</v>
      </c>
      <c r="AK672" s="76" t="s">
        <v>97</v>
      </c>
      <c r="AL672" s="77" t="s">
        <v>97</v>
      </c>
      <c r="AM672" s="78" t="s">
        <v>97</v>
      </c>
      <c r="AN672" s="74"/>
      <c r="AO672" s="72"/>
      <c r="AP672" s="73"/>
      <c r="AQ672" s="79" t="s">
        <v>97</v>
      </c>
      <c r="AR672" s="77" t="s">
        <v>97</v>
      </c>
      <c r="AS672" s="77" t="s">
        <v>97</v>
      </c>
      <c r="AT672" s="77" t="s">
        <v>97</v>
      </c>
      <c r="AU672" s="78" t="s">
        <v>97</v>
      </c>
      <c r="AV672" s="152">
        <f t="shared" si="245"/>
        <v>0</v>
      </c>
      <c r="AW672" s="120"/>
      <c r="AX672" s="120"/>
      <c r="AY672" s="120"/>
      <c r="AZ672" s="120"/>
      <c r="BA672" s="120"/>
      <c r="BB672" s="120"/>
      <c r="BC672" s="120"/>
      <c r="BD672" s="120"/>
      <c r="BE672" s="121"/>
    </row>
    <row r="673" spans="1:57" ht="48" thickBot="1" x14ac:dyDescent="0.3">
      <c r="A673" s="1346"/>
      <c r="B673" s="1640"/>
      <c r="C673" s="1609"/>
      <c r="D673" s="710" t="s">
        <v>490</v>
      </c>
      <c r="E673" s="1301"/>
      <c r="F673" s="1304"/>
      <c r="G673" s="850">
        <f t="shared" si="242"/>
        <v>0</v>
      </c>
      <c r="H673" s="402">
        <f t="shared" si="244"/>
        <v>0</v>
      </c>
      <c r="I673" s="319"/>
      <c r="J673" s="319"/>
      <c r="K673" s="319"/>
      <c r="L673" s="338"/>
      <c r="M673" s="750">
        <f t="shared" si="239"/>
        <v>0</v>
      </c>
      <c r="N673" s="1030"/>
      <c r="O673" s="1030"/>
      <c r="P673" s="1030"/>
      <c r="Q673" s="1030"/>
      <c r="R673" s="1034"/>
      <c r="S673" s="1025"/>
      <c r="T673" s="1025"/>
      <c r="U673" s="1025"/>
      <c r="V673" s="1044"/>
      <c r="W673" s="1044"/>
      <c r="X673" s="1026"/>
      <c r="Y673" s="1047"/>
      <c r="Z673" s="1026"/>
      <c r="AA673" s="1027"/>
      <c r="AB673" s="1028"/>
      <c r="AC673" s="1028"/>
      <c r="AD673" s="1028"/>
      <c r="AE673" s="1028"/>
      <c r="AF673" s="1029"/>
      <c r="AG673" s="1019"/>
      <c r="AH673" s="1048"/>
      <c r="AI673" s="337"/>
      <c r="AJ673" s="390">
        <f>SUM(AN673:AP673)</f>
        <v>0</v>
      </c>
      <c r="AK673" s="327" t="s">
        <v>98</v>
      </c>
      <c r="AL673" s="328" t="s">
        <v>98</v>
      </c>
      <c r="AM673" s="329" t="s">
        <v>98</v>
      </c>
      <c r="AN673" s="330"/>
      <c r="AO673" s="328"/>
      <c r="AP673" s="329"/>
      <c r="AQ673" s="330" t="s">
        <v>97</v>
      </c>
      <c r="AR673" s="328" t="s">
        <v>97</v>
      </c>
      <c r="AS673" s="328" t="s">
        <v>97</v>
      </c>
      <c r="AT673" s="328" t="s">
        <v>97</v>
      </c>
      <c r="AU673" s="329" t="s">
        <v>97</v>
      </c>
      <c r="AV673" s="152">
        <f t="shared" si="245"/>
        <v>0</v>
      </c>
      <c r="AW673" s="167"/>
      <c r="AX673" s="167"/>
      <c r="AY673" s="167"/>
      <c r="AZ673" s="167"/>
      <c r="BA673" s="167"/>
      <c r="BB673" s="167"/>
      <c r="BC673" s="167"/>
      <c r="BD673" s="167"/>
      <c r="BE673" s="130"/>
    </row>
    <row r="674" spans="1:57" ht="32.25" thickBot="1" x14ac:dyDescent="0.3">
      <c r="A674" s="1346"/>
      <c r="B674" s="1640"/>
      <c r="C674" s="1609"/>
      <c r="D674" s="710" t="s">
        <v>486</v>
      </c>
      <c r="E674" s="1301"/>
      <c r="F674" s="1304"/>
      <c r="G674" s="850">
        <f t="shared" si="242"/>
        <v>0</v>
      </c>
      <c r="H674" s="402">
        <f t="shared" si="244"/>
        <v>0</v>
      </c>
      <c r="I674" s="319"/>
      <c r="J674" s="319"/>
      <c r="K674" s="319"/>
      <c r="L674" s="338"/>
      <c r="M674" s="750">
        <f t="shared" si="239"/>
        <v>0</v>
      </c>
      <c r="N674" s="1030"/>
      <c r="O674" s="1030"/>
      <c r="P674" s="1030"/>
      <c r="Q674" s="1030"/>
      <c r="R674" s="1034"/>
      <c r="S674" s="1025"/>
      <c r="T674" s="1025"/>
      <c r="U674" s="1025"/>
      <c r="V674" s="1044"/>
      <c r="W674" s="1044"/>
      <c r="X674" s="1026"/>
      <c r="Y674" s="1047"/>
      <c r="Z674" s="1026"/>
      <c r="AA674" s="1027"/>
      <c r="AB674" s="1028"/>
      <c r="AC674" s="1028"/>
      <c r="AD674" s="1028"/>
      <c r="AE674" s="1028"/>
      <c r="AF674" s="1029"/>
      <c r="AG674" s="1019"/>
      <c r="AH674" s="1048"/>
      <c r="AI674" s="337"/>
      <c r="AJ674" s="390">
        <f>SUM(AK674:AM674)</f>
        <v>0</v>
      </c>
      <c r="AK674" s="327"/>
      <c r="AL674" s="328"/>
      <c r="AM674" s="329"/>
      <c r="AN674" s="330" t="s">
        <v>97</v>
      </c>
      <c r="AO674" s="328" t="s">
        <v>97</v>
      </c>
      <c r="AP674" s="329" t="s">
        <v>97</v>
      </c>
      <c r="AQ674" s="330" t="s">
        <v>97</v>
      </c>
      <c r="AR674" s="328" t="s">
        <v>97</v>
      </c>
      <c r="AS674" s="328" t="s">
        <v>97</v>
      </c>
      <c r="AT674" s="328" t="s">
        <v>97</v>
      </c>
      <c r="AU674" s="329" t="s">
        <v>97</v>
      </c>
      <c r="AV674" s="152">
        <f t="shared" si="245"/>
        <v>0</v>
      </c>
      <c r="AW674" s="167"/>
      <c r="AX674" s="167"/>
      <c r="AY674" s="167"/>
      <c r="AZ674" s="167"/>
      <c r="BA674" s="167"/>
      <c r="BB674" s="167"/>
      <c r="BC674" s="167"/>
      <c r="BD674" s="167"/>
      <c r="BE674" s="130"/>
    </row>
    <row r="675" spans="1:57" ht="32.25" thickBot="1" x14ac:dyDescent="0.3">
      <c r="A675" s="1346"/>
      <c r="B675" s="1640"/>
      <c r="C675" s="1609"/>
      <c r="D675" s="710" t="s">
        <v>15</v>
      </c>
      <c r="E675" s="1301"/>
      <c r="F675" s="1304"/>
      <c r="G675" s="850">
        <f t="shared" si="242"/>
        <v>1</v>
      </c>
      <c r="H675" s="402">
        <f t="shared" si="244"/>
        <v>0</v>
      </c>
      <c r="I675" s="319"/>
      <c r="J675" s="319"/>
      <c r="K675" s="319"/>
      <c r="L675" s="338"/>
      <c r="M675" s="750">
        <f t="shared" si="239"/>
        <v>1</v>
      </c>
      <c r="N675" s="1107">
        <v>1</v>
      </c>
      <c r="O675" s="1107"/>
      <c r="P675" s="1107"/>
      <c r="Q675" s="1107"/>
      <c r="R675" s="1108"/>
      <c r="S675" s="1109"/>
      <c r="T675" s="1107"/>
      <c r="U675" s="1107"/>
      <c r="V675" s="1107">
        <v>1</v>
      </c>
      <c r="W675" s="1107"/>
      <c r="X675" s="1110"/>
      <c r="Y675" s="1111">
        <v>1</v>
      </c>
      <c r="Z675" s="1112"/>
      <c r="AA675" s="1027"/>
      <c r="AB675" s="1028"/>
      <c r="AC675" s="1028"/>
      <c r="AD675" s="1028"/>
      <c r="AE675" s="1028">
        <v>1</v>
      </c>
      <c r="AF675" s="1029"/>
      <c r="AG675" s="1019">
        <v>42</v>
      </c>
      <c r="AH675" s="838">
        <v>14</v>
      </c>
      <c r="AI675" s="325">
        <v>90</v>
      </c>
      <c r="AJ675" s="390">
        <f>SUM(AQ675:AU675)</f>
        <v>1</v>
      </c>
      <c r="AK675" s="327" t="s">
        <v>98</v>
      </c>
      <c r="AL675" s="328" t="s">
        <v>98</v>
      </c>
      <c r="AM675" s="329" t="s">
        <v>98</v>
      </c>
      <c r="AN675" s="330" t="s">
        <v>97</v>
      </c>
      <c r="AO675" s="328" t="s">
        <v>97</v>
      </c>
      <c r="AP675" s="329" t="s">
        <v>97</v>
      </c>
      <c r="AQ675" s="330"/>
      <c r="AR675" s="328"/>
      <c r="AS675" s="328">
        <v>1</v>
      </c>
      <c r="AT675" s="328"/>
      <c r="AU675" s="329"/>
      <c r="AV675" s="152">
        <f t="shared" si="245"/>
        <v>0</v>
      </c>
      <c r="AW675" s="167"/>
      <c r="AX675" s="167"/>
      <c r="AY675" s="167"/>
      <c r="AZ675" s="167"/>
      <c r="BA675" s="167"/>
      <c r="BB675" s="167"/>
      <c r="BC675" s="167"/>
      <c r="BD675" s="167"/>
      <c r="BE675" s="130"/>
    </row>
    <row r="676" spans="1:57" ht="32.25" thickBot="1" x14ac:dyDescent="0.3">
      <c r="A676" s="1346"/>
      <c r="B676" s="1642"/>
      <c r="C676" s="1620"/>
      <c r="D676" s="711" t="s">
        <v>491</v>
      </c>
      <c r="E676" s="1302"/>
      <c r="F676" s="1305"/>
      <c r="G676" s="851">
        <f t="shared" si="242"/>
        <v>0</v>
      </c>
      <c r="H676" s="160">
        <f t="shared" si="244"/>
        <v>0</v>
      </c>
      <c r="I676" s="92"/>
      <c r="J676" s="92"/>
      <c r="K676" s="92"/>
      <c r="L676" s="101"/>
      <c r="M676" s="210">
        <f t="shared" si="239"/>
        <v>0</v>
      </c>
      <c r="N676" s="1039"/>
      <c r="O676" s="1039"/>
      <c r="P676" s="1039"/>
      <c r="Q676" s="1039"/>
      <c r="R676" s="1040"/>
      <c r="S676" s="1052"/>
      <c r="T676" s="1052"/>
      <c r="U676" s="1052"/>
      <c r="V676" s="1039"/>
      <c r="W676" s="1039"/>
      <c r="X676" s="1040"/>
      <c r="Y676" s="1038"/>
      <c r="Z676" s="1040"/>
      <c r="AA676" s="1049"/>
      <c r="AB676" s="839"/>
      <c r="AC676" s="839"/>
      <c r="AD676" s="839"/>
      <c r="AE676" s="839"/>
      <c r="AF676" s="840"/>
      <c r="AG676" s="1049"/>
      <c r="AH676" s="1050"/>
      <c r="AI676" s="832"/>
      <c r="AJ676" s="170">
        <f>SUM(AQ676:AU676)</f>
        <v>0</v>
      </c>
      <c r="AK676" s="345" t="s">
        <v>97</v>
      </c>
      <c r="AL676" s="97" t="s">
        <v>97</v>
      </c>
      <c r="AM676" s="98" t="s">
        <v>97</v>
      </c>
      <c r="AN676" s="99" t="s">
        <v>97</v>
      </c>
      <c r="AO676" s="97" t="s">
        <v>98</v>
      </c>
      <c r="AP676" s="98" t="s">
        <v>98</v>
      </c>
      <c r="AQ676" s="100"/>
      <c r="AR676" s="92"/>
      <c r="AS676" s="92"/>
      <c r="AT676" s="92"/>
      <c r="AU676" s="93"/>
      <c r="AV676" s="171">
        <f t="shared" si="245"/>
        <v>0</v>
      </c>
      <c r="AW676" s="128"/>
      <c r="AX676" s="128"/>
      <c r="AY676" s="128"/>
      <c r="AZ676" s="128"/>
      <c r="BA676" s="128"/>
      <c r="BB676" s="128"/>
      <c r="BC676" s="128"/>
      <c r="BD676" s="128"/>
      <c r="BE676" s="129"/>
    </row>
    <row r="677" spans="1:57" ht="31.9" customHeight="1" thickBot="1" x14ac:dyDescent="0.3">
      <c r="A677" s="1346"/>
      <c r="B677" s="1639" t="s">
        <v>256</v>
      </c>
      <c r="C677" s="1608" t="s">
        <v>460</v>
      </c>
      <c r="D677" s="709" t="s">
        <v>485</v>
      </c>
      <c r="E677" s="1300">
        <v>160</v>
      </c>
      <c r="F677" s="1303">
        <f>E677-SUM(M677:M681)</f>
        <v>23</v>
      </c>
      <c r="G677" s="852">
        <f t="shared" si="242"/>
        <v>0</v>
      </c>
      <c r="H677" s="147">
        <f t="shared" si="244"/>
        <v>0</v>
      </c>
      <c r="I677" s="72"/>
      <c r="J677" s="72"/>
      <c r="K677" s="72"/>
      <c r="L677" s="75"/>
      <c r="M677" s="199">
        <f t="shared" si="239"/>
        <v>0</v>
      </c>
      <c r="N677" s="1020"/>
      <c r="O677" s="1020"/>
      <c r="P677" s="1020"/>
      <c r="Q677" s="1020"/>
      <c r="R677" s="1024"/>
      <c r="S677" s="1051"/>
      <c r="T677" s="1051"/>
      <c r="U677" s="1051"/>
      <c r="V677" s="1020"/>
      <c r="W677" s="1020"/>
      <c r="X677" s="1024"/>
      <c r="Y677" s="1022"/>
      <c r="Z677" s="1024"/>
      <c r="AA677" s="1045"/>
      <c r="AB677" s="835"/>
      <c r="AC677" s="835"/>
      <c r="AD677" s="835"/>
      <c r="AE677" s="835"/>
      <c r="AF677" s="836"/>
      <c r="AG677" s="1045"/>
      <c r="AH677" s="1046"/>
      <c r="AI677" s="143"/>
      <c r="AJ677" s="151">
        <f>SUM(AN677:AP677)</f>
        <v>0</v>
      </c>
      <c r="AK677" s="76" t="s">
        <v>97</v>
      </c>
      <c r="AL677" s="77" t="s">
        <v>97</v>
      </c>
      <c r="AM677" s="78" t="s">
        <v>97</v>
      </c>
      <c r="AN677" s="74"/>
      <c r="AO677" s="72"/>
      <c r="AP677" s="73"/>
      <c r="AQ677" s="79" t="s">
        <v>97</v>
      </c>
      <c r="AR677" s="77" t="s">
        <v>97</v>
      </c>
      <c r="AS677" s="77" t="s">
        <v>97</v>
      </c>
      <c r="AT677" s="77" t="s">
        <v>97</v>
      </c>
      <c r="AU677" s="78" t="s">
        <v>97</v>
      </c>
      <c r="AV677" s="152">
        <f t="shared" si="245"/>
        <v>0</v>
      </c>
      <c r="AW677" s="120"/>
      <c r="AX677" s="120"/>
      <c r="AY677" s="120"/>
      <c r="AZ677" s="120"/>
      <c r="BA677" s="120"/>
      <c r="BB677" s="120"/>
      <c r="BC677" s="120"/>
      <c r="BD677" s="120"/>
      <c r="BE677" s="121"/>
    </row>
    <row r="678" spans="1:57" ht="48" thickBot="1" x14ac:dyDescent="0.3">
      <c r="A678" s="1346"/>
      <c r="B678" s="1640"/>
      <c r="C678" s="1609"/>
      <c r="D678" s="710" t="s">
        <v>490</v>
      </c>
      <c r="E678" s="1301"/>
      <c r="F678" s="1304"/>
      <c r="G678" s="850">
        <f t="shared" si="242"/>
        <v>0</v>
      </c>
      <c r="H678" s="402">
        <f t="shared" si="244"/>
        <v>0</v>
      </c>
      <c r="I678" s="319"/>
      <c r="J678" s="319"/>
      <c r="K678" s="319"/>
      <c r="L678" s="338"/>
      <c r="M678" s="750">
        <f t="shared" si="239"/>
        <v>0</v>
      </c>
      <c r="N678" s="1030"/>
      <c r="O678" s="1030"/>
      <c r="P678" s="1030"/>
      <c r="Q678" s="1030"/>
      <c r="R678" s="1034"/>
      <c r="S678" s="1025"/>
      <c r="T678" s="1025"/>
      <c r="U678" s="1025"/>
      <c r="V678" s="1044"/>
      <c r="W678" s="1044"/>
      <c r="X678" s="1026"/>
      <c r="Y678" s="1047"/>
      <c r="Z678" s="1026"/>
      <c r="AA678" s="1027"/>
      <c r="AB678" s="1028"/>
      <c r="AC678" s="1028"/>
      <c r="AD678" s="1028"/>
      <c r="AE678" s="1028"/>
      <c r="AF678" s="1029"/>
      <c r="AG678" s="1019"/>
      <c r="AH678" s="1048"/>
      <c r="AI678" s="337"/>
      <c r="AJ678" s="390">
        <f>SUM(AN678:AP678)</f>
        <v>0</v>
      </c>
      <c r="AK678" s="327" t="s">
        <v>98</v>
      </c>
      <c r="AL678" s="328" t="s">
        <v>98</v>
      </c>
      <c r="AM678" s="329" t="s">
        <v>98</v>
      </c>
      <c r="AN678" s="330"/>
      <c r="AO678" s="328"/>
      <c r="AP678" s="329"/>
      <c r="AQ678" s="330" t="s">
        <v>97</v>
      </c>
      <c r="AR678" s="328" t="s">
        <v>97</v>
      </c>
      <c r="AS678" s="328" t="s">
        <v>97</v>
      </c>
      <c r="AT678" s="328" t="s">
        <v>97</v>
      </c>
      <c r="AU678" s="329" t="s">
        <v>97</v>
      </c>
      <c r="AV678" s="152">
        <f t="shared" si="245"/>
        <v>0</v>
      </c>
      <c r="AW678" s="167"/>
      <c r="AX678" s="167"/>
      <c r="AY678" s="167"/>
      <c r="AZ678" s="167"/>
      <c r="BA678" s="167"/>
      <c r="BB678" s="167"/>
      <c r="BC678" s="167"/>
      <c r="BD678" s="167"/>
      <c r="BE678" s="130"/>
    </row>
    <row r="679" spans="1:57" ht="32.25" thickBot="1" x14ac:dyDescent="0.3">
      <c r="A679" s="1346"/>
      <c r="B679" s="1640"/>
      <c r="C679" s="1609"/>
      <c r="D679" s="710" t="s">
        <v>486</v>
      </c>
      <c r="E679" s="1301"/>
      <c r="F679" s="1304"/>
      <c r="G679" s="850">
        <f t="shared" si="242"/>
        <v>0</v>
      </c>
      <c r="H679" s="402">
        <f t="shared" si="244"/>
        <v>0</v>
      </c>
      <c r="I679" s="319"/>
      <c r="J679" s="319"/>
      <c r="K679" s="319"/>
      <c r="L679" s="338"/>
      <c r="M679" s="750">
        <f t="shared" si="239"/>
        <v>0</v>
      </c>
      <c r="N679" s="1036"/>
      <c r="O679" s="1036"/>
      <c r="P679" s="1036"/>
      <c r="Q679" s="1036"/>
      <c r="R679" s="1054"/>
      <c r="S679" s="1093"/>
      <c r="T679" s="1093"/>
      <c r="U679" s="1093"/>
      <c r="V679" s="1094"/>
      <c r="W679" s="1094"/>
      <c r="X679" s="1095"/>
      <c r="Y679" s="1096"/>
      <c r="Z679" s="1095"/>
      <c r="AA679" s="1097"/>
      <c r="AB679" s="1098"/>
      <c r="AC679" s="1098"/>
      <c r="AD679" s="1098"/>
      <c r="AE679" s="1098"/>
      <c r="AF679" s="1099"/>
      <c r="AG679" s="1042"/>
      <c r="AH679" s="1057"/>
      <c r="AI679" s="831"/>
      <c r="AJ679" s="390">
        <f>SUM(AK679:AM679)</f>
        <v>0</v>
      </c>
      <c r="AK679" s="327"/>
      <c r="AL679" s="328"/>
      <c r="AM679" s="329"/>
      <c r="AN679" s="330" t="s">
        <v>97</v>
      </c>
      <c r="AO679" s="328" t="s">
        <v>97</v>
      </c>
      <c r="AP679" s="329" t="s">
        <v>97</v>
      </c>
      <c r="AQ679" s="330" t="s">
        <v>97</v>
      </c>
      <c r="AR679" s="328" t="s">
        <v>97</v>
      </c>
      <c r="AS679" s="328" t="s">
        <v>97</v>
      </c>
      <c r="AT679" s="328" t="s">
        <v>97</v>
      </c>
      <c r="AU679" s="329" t="s">
        <v>97</v>
      </c>
      <c r="AV679" s="152">
        <f t="shared" si="245"/>
        <v>0</v>
      </c>
      <c r="AW679" s="192"/>
      <c r="AX679" s="192"/>
      <c r="AY679" s="192"/>
      <c r="AZ679" s="192"/>
      <c r="BA679" s="192"/>
      <c r="BB679" s="192"/>
      <c r="BC679" s="192"/>
      <c r="BD679" s="192"/>
      <c r="BE679" s="193"/>
    </row>
    <row r="680" spans="1:57" ht="32.25" thickBot="1" x14ac:dyDescent="0.3">
      <c r="A680" s="1346"/>
      <c r="B680" s="1640"/>
      <c r="C680" s="1609"/>
      <c r="D680" s="710" t="s">
        <v>15</v>
      </c>
      <c r="E680" s="1301"/>
      <c r="F680" s="1304"/>
      <c r="G680" s="850">
        <f t="shared" si="242"/>
        <v>142</v>
      </c>
      <c r="H680" s="402">
        <f t="shared" si="244"/>
        <v>2</v>
      </c>
      <c r="I680" s="319">
        <v>1</v>
      </c>
      <c r="J680" s="319"/>
      <c r="K680" s="319">
        <v>1</v>
      </c>
      <c r="L680" s="338"/>
      <c r="M680" s="905">
        <f t="shared" si="239"/>
        <v>137</v>
      </c>
      <c r="N680" s="1090">
        <v>137</v>
      </c>
      <c r="O680" s="1090"/>
      <c r="P680" s="1090"/>
      <c r="Q680" s="1090"/>
      <c r="R680" s="1090"/>
      <c r="S680" s="1090">
        <v>30</v>
      </c>
      <c r="T680" s="1090"/>
      <c r="U680" s="1090"/>
      <c r="V680" s="1090">
        <v>107</v>
      </c>
      <c r="W680" s="1090"/>
      <c r="X680" s="1090"/>
      <c r="Y680" s="1090">
        <v>125</v>
      </c>
      <c r="Z680" s="1090">
        <v>12</v>
      </c>
      <c r="AA680" s="1091"/>
      <c r="AB680" s="1091">
        <v>24</v>
      </c>
      <c r="AC680" s="1091">
        <v>23</v>
      </c>
      <c r="AD680" s="1091">
        <v>16</v>
      </c>
      <c r="AE680" s="1091">
        <v>80</v>
      </c>
      <c r="AF680" s="1091">
        <v>1</v>
      </c>
      <c r="AG680" s="1091">
        <v>38.5</v>
      </c>
      <c r="AH680" s="1091">
        <v>15.8</v>
      </c>
      <c r="AI680" s="695">
        <v>87.7</v>
      </c>
      <c r="AJ680" s="694">
        <f>SUM(AQ680:AU680)</f>
        <v>137</v>
      </c>
      <c r="AK680" s="327" t="s">
        <v>98</v>
      </c>
      <c r="AL680" s="328" t="s">
        <v>98</v>
      </c>
      <c r="AM680" s="329" t="s">
        <v>98</v>
      </c>
      <c r="AN680" s="330" t="s">
        <v>97</v>
      </c>
      <c r="AO680" s="328" t="s">
        <v>97</v>
      </c>
      <c r="AP680" s="329" t="s">
        <v>97</v>
      </c>
      <c r="AQ680" s="330">
        <v>24</v>
      </c>
      <c r="AR680" s="328">
        <v>18</v>
      </c>
      <c r="AS680" s="328">
        <v>95</v>
      </c>
      <c r="AT680" s="328"/>
      <c r="AU680" s="329"/>
      <c r="AV680" s="898">
        <f t="shared" si="245"/>
        <v>5</v>
      </c>
      <c r="AW680" s="760"/>
      <c r="AX680" s="760"/>
      <c r="AY680" s="760"/>
      <c r="AZ680" s="760"/>
      <c r="BA680" s="760">
        <v>2</v>
      </c>
      <c r="BB680" s="760"/>
      <c r="BC680" s="760"/>
      <c r="BD680" s="760">
        <v>3</v>
      </c>
      <c r="BE680" s="760"/>
    </row>
    <row r="681" spans="1:57" ht="32.25" thickBot="1" x14ac:dyDescent="0.3">
      <c r="A681" s="1346"/>
      <c r="B681" s="1642"/>
      <c r="C681" s="1620"/>
      <c r="D681" s="711" t="s">
        <v>491</v>
      </c>
      <c r="E681" s="1302"/>
      <c r="F681" s="1305"/>
      <c r="G681" s="851">
        <f t="shared" si="242"/>
        <v>0</v>
      </c>
      <c r="H681" s="160">
        <f t="shared" si="244"/>
        <v>0</v>
      </c>
      <c r="I681" s="92"/>
      <c r="J681" s="92"/>
      <c r="K681" s="92"/>
      <c r="L681" s="101"/>
      <c r="M681" s="210">
        <f t="shared" si="239"/>
        <v>0</v>
      </c>
      <c r="N681" s="1100"/>
      <c r="O681" s="1100"/>
      <c r="P681" s="1100"/>
      <c r="Q681" s="1100"/>
      <c r="R681" s="1101"/>
      <c r="S681" s="1103"/>
      <c r="T681" s="1103"/>
      <c r="U681" s="1103"/>
      <c r="V681" s="1100"/>
      <c r="W681" s="1100"/>
      <c r="X681" s="1101"/>
      <c r="Y681" s="1104"/>
      <c r="Z681" s="1101"/>
      <c r="AA681" s="1102"/>
      <c r="AB681" s="1105"/>
      <c r="AC681" s="1105"/>
      <c r="AD681" s="1105"/>
      <c r="AE681" s="1105"/>
      <c r="AF681" s="1106"/>
      <c r="AG681" s="1102"/>
      <c r="AH681" s="1079"/>
      <c r="AI681" s="267"/>
      <c r="AJ681" s="170">
        <f>SUM(AQ681:AU681)</f>
        <v>0</v>
      </c>
      <c r="AK681" s="345" t="s">
        <v>97</v>
      </c>
      <c r="AL681" s="97" t="s">
        <v>97</v>
      </c>
      <c r="AM681" s="98" t="s">
        <v>97</v>
      </c>
      <c r="AN681" s="99" t="s">
        <v>97</v>
      </c>
      <c r="AO681" s="97" t="s">
        <v>98</v>
      </c>
      <c r="AP681" s="98" t="s">
        <v>98</v>
      </c>
      <c r="AQ681" s="100"/>
      <c r="AR681" s="92"/>
      <c r="AS681" s="92"/>
      <c r="AT681" s="92"/>
      <c r="AU681" s="93"/>
      <c r="AV681" s="171">
        <f t="shared" si="245"/>
        <v>0</v>
      </c>
      <c r="AW681" s="906"/>
      <c r="AX681" s="906"/>
      <c r="AY681" s="906"/>
      <c r="AZ681" s="906"/>
      <c r="BA681" s="906"/>
      <c r="BB681" s="906"/>
      <c r="BC681" s="906"/>
      <c r="BD681" s="906"/>
      <c r="BE681" s="907"/>
    </row>
    <row r="682" spans="1:57" ht="32.25" thickBot="1" x14ac:dyDescent="0.3">
      <c r="A682" s="1346"/>
      <c r="B682" s="1639" t="s">
        <v>749</v>
      </c>
      <c r="C682" s="1608" t="s">
        <v>461</v>
      </c>
      <c r="D682" s="709" t="s">
        <v>485</v>
      </c>
      <c r="E682" s="1300"/>
      <c r="F682" s="1303">
        <f>E682-SUM(M682:M686)</f>
        <v>-7</v>
      </c>
      <c r="G682" s="852">
        <f t="shared" si="242"/>
        <v>0</v>
      </c>
      <c r="H682" s="147">
        <f t="shared" si="244"/>
        <v>0</v>
      </c>
      <c r="I682" s="72"/>
      <c r="J682" s="72"/>
      <c r="K682" s="72"/>
      <c r="L682" s="75"/>
      <c r="M682" s="199">
        <f t="shared" si="239"/>
        <v>0</v>
      </c>
      <c r="N682" s="1020"/>
      <c r="O682" s="1020"/>
      <c r="P682" s="1020"/>
      <c r="Q682" s="1020"/>
      <c r="R682" s="1024"/>
      <c r="S682" s="1051"/>
      <c r="T682" s="1051"/>
      <c r="U682" s="1051"/>
      <c r="V682" s="1020"/>
      <c r="W682" s="1020"/>
      <c r="X682" s="1024"/>
      <c r="Y682" s="1022"/>
      <c r="Z682" s="1024"/>
      <c r="AA682" s="1045"/>
      <c r="AB682" s="835"/>
      <c r="AC682" s="835"/>
      <c r="AD682" s="835"/>
      <c r="AE682" s="835"/>
      <c r="AF682" s="836"/>
      <c r="AG682" s="1045"/>
      <c r="AH682" s="1046"/>
      <c r="AI682" s="143"/>
      <c r="AJ682" s="151">
        <f>SUM(AN682:AP682)</f>
        <v>0</v>
      </c>
      <c r="AK682" s="76" t="s">
        <v>97</v>
      </c>
      <c r="AL682" s="77" t="s">
        <v>97</v>
      </c>
      <c r="AM682" s="78" t="s">
        <v>97</v>
      </c>
      <c r="AN682" s="74"/>
      <c r="AO682" s="72"/>
      <c r="AP682" s="73"/>
      <c r="AQ682" s="79" t="s">
        <v>97</v>
      </c>
      <c r="AR682" s="77" t="s">
        <v>97</v>
      </c>
      <c r="AS682" s="77" t="s">
        <v>97</v>
      </c>
      <c r="AT682" s="77" t="s">
        <v>97</v>
      </c>
      <c r="AU682" s="78" t="s">
        <v>97</v>
      </c>
      <c r="AV682" s="152">
        <f t="shared" si="245"/>
        <v>0</v>
      </c>
      <c r="AW682" s="120"/>
      <c r="AX682" s="120"/>
      <c r="AY682" s="120"/>
      <c r="AZ682" s="120"/>
      <c r="BA682" s="120"/>
      <c r="BB682" s="120"/>
      <c r="BC682" s="120"/>
      <c r="BD682" s="120"/>
      <c r="BE682" s="121"/>
    </row>
    <row r="683" spans="1:57" ht="48" thickBot="1" x14ac:dyDescent="0.3">
      <c r="A683" s="1346"/>
      <c r="B683" s="1640"/>
      <c r="C683" s="1609"/>
      <c r="D683" s="710" t="s">
        <v>490</v>
      </c>
      <c r="E683" s="1301"/>
      <c r="F683" s="1304"/>
      <c r="G683" s="850">
        <f t="shared" si="242"/>
        <v>0</v>
      </c>
      <c r="H683" s="402">
        <f t="shared" si="244"/>
        <v>0</v>
      </c>
      <c r="I683" s="319"/>
      <c r="J683" s="319"/>
      <c r="K683" s="319"/>
      <c r="L683" s="338"/>
      <c r="M683" s="750">
        <f t="shared" si="239"/>
        <v>0</v>
      </c>
      <c r="N683" s="1030"/>
      <c r="O683" s="1030"/>
      <c r="P683" s="1030"/>
      <c r="Q683" s="1030"/>
      <c r="R683" s="1034"/>
      <c r="S683" s="1025"/>
      <c r="T683" s="1025"/>
      <c r="U683" s="1025"/>
      <c r="V683" s="1044"/>
      <c r="W683" s="1044"/>
      <c r="X683" s="1026"/>
      <c r="Y683" s="1047"/>
      <c r="Z683" s="1026"/>
      <c r="AA683" s="1027"/>
      <c r="AB683" s="1028"/>
      <c r="AC683" s="1028"/>
      <c r="AD683" s="1028"/>
      <c r="AE683" s="1028"/>
      <c r="AF683" s="1029"/>
      <c r="AG683" s="1019"/>
      <c r="AH683" s="1048"/>
      <c r="AI683" s="337"/>
      <c r="AJ683" s="390">
        <f>SUM(AN683:AP683)</f>
        <v>0</v>
      </c>
      <c r="AK683" s="327" t="s">
        <v>98</v>
      </c>
      <c r="AL683" s="328" t="s">
        <v>98</v>
      </c>
      <c r="AM683" s="329" t="s">
        <v>98</v>
      </c>
      <c r="AN683" s="330"/>
      <c r="AO683" s="328"/>
      <c r="AP683" s="329"/>
      <c r="AQ683" s="330" t="s">
        <v>97</v>
      </c>
      <c r="AR683" s="328" t="s">
        <v>97</v>
      </c>
      <c r="AS683" s="328" t="s">
        <v>97</v>
      </c>
      <c r="AT683" s="328" t="s">
        <v>97</v>
      </c>
      <c r="AU683" s="329" t="s">
        <v>97</v>
      </c>
      <c r="AV683" s="152">
        <f t="shared" si="245"/>
        <v>0</v>
      </c>
      <c r="AW683" s="167"/>
      <c r="AX683" s="167"/>
      <c r="AY683" s="167"/>
      <c r="AZ683" s="167"/>
      <c r="BA683" s="167"/>
      <c r="BB683" s="167"/>
      <c r="BC683" s="167"/>
      <c r="BD683" s="167"/>
      <c r="BE683" s="130"/>
    </row>
    <row r="684" spans="1:57" ht="32.25" thickBot="1" x14ac:dyDescent="0.3">
      <c r="A684" s="1346"/>
      <c r="B684" s="1640"/>
      <c r="C684" s="1609"/>
      <c r="D684" s="710" t="s">
        <v>486</v>
      </c>
      <c r="E684" s="1301"/>
      <c r="F684" s="1304"/>
      <c r="G684" s="850">
        <f t="shared" si="242"/>
        <v>0</v>
      </c>
      <c r="H684" s="402">
        <f t="shared" si="244"/>
        <v>0</v>
      </c>
      <c r="I684" s="319"/>
      <c r="J684" s="319"/>
      <c r="K684" s="319"/>
      <c r="L684" s="338"/>
      <c r="M684" s="750">
        <f t="shared" si="239"/>
        <v>0</v>
      </c>
      <c r="N684" s="1030"/>
      <c r="O684" s="1030"/>
      <c r="P684" s="1030"/>
      <c r="Q684" s="1030"/>
      <c r="R684" s="1034"/>
      <c r="S684" s="1025"/>
      <c r="T684" s="1025"/>
      <c r="U684" s="1025"/>
      <c r="V684" s="1044"/>
      <c r="W684" s="1044"/>
      <c r="X684" s="1026"/>
      <c r="Y684" s="1047"/>
      <c r="Z684" s="1026"/>
      <c r="AA684" s="1027"/>
      <c r="AB684" s="1028"/>
      <c r="AC684" s="1028"/>
      <c r="AD684" s="1028"/>
      <c r="AE684" s="1028"/>
      <c r="AF684" s="1029"/>
      <c r="AG684" s="1019"/>
      <c r="AH684" s="1048"/>
      <c r="AI684" s="337"/>
      <c r="AJ684" s="390">
        <f>SUM(AK684:AM684)</f>
        <v>0</v>
      </c>
      <c r="AK684" s="327"/>
      <c r="AL684" s="328"/>
      <c r="AM684" s="329"/>
      <c r="AN684" s="330" t="s">
        <v>97</v>
      </c>
      <c r="AO684" s="328" t="s">
        <v>97</v>
      </c>
      <c r="AP684" s="329" t="s">
        <v>97</v>
      </c>
      <c r="AQ684" s="330" t="s">
        <v>97</v>
      </c>
      <c r="AR684" s="328" t="s">
        <v>97</v>
      </c>
      <c r="AS684" s="328" t="s">
        <v>97</v>
      </c>
      <c r="AT684" s="328" t="s">
        <v>97</v>
      </c>
      <c r="AU684" s="329" t="s">
        <v>97</v>
      </c>
      <c r="AV684" s="152">
        <f t="shared" si="245"/>
        <v>0</v>
      </c>
      <c r="AW684" s="167"/>
      <c r="AX684" s="167"/>
      <c r="AY684" s="167"/>
      <c r="AZ684" s="167"/>
      <c r="BA684" s="167"/>
      <c r="BB684" s="167"/>
      <c r="BC684" s="167"/>
      <c r="BD684" s="167"/>
      <c r="BE684" s="130"/>
    </row>
    <row r="685" spans="1:57" ht="32.25" thickBot="1" x14ac:dyDescent="0.3">
      <c r="A685" s="1346"/>
      <c r="B685" s="1640"/>
      <c r="C685" s="1609"/>
      <c r="D685" s="710" t="s">
        <v>15</v>
      </c>
      <c r="E685" s="1301"/>
      <c r="F685" s="1304"/>
      <c r="G685" s="850">
        <f t="shared" si="242"/>
        <v>7</v>
      </c>
      <c r="H685" s="402">
        <f t="shared" si="244"/>
        <v>1</v>
      </c>
      <c r="I685" s="319">
        <v>1</v>
      </c>
      <c r="J685" s="319"/>
      <c r="K685" s="319"/>
      <c r="L685" s="338"/>
      <c r="M685" s="750">
        <f t="shared" si="239"/>
        <v>7</v>
      </c>
      <c r="N685" s="1107">
        <v>7</v>
      </c>
      <c r="O685" s="1107"/>
      <c r="P685" s="1107"/>
      <c r="Q685" s="1107"/>
      <c r="R685" s="1107"/>
      <c r="S685" s="1107"/>
      <c r="T685" s="1107"/>
      <c r="U685" s="1107"/>
      <c r="V685" s="1107"/>
      <c r="W685" s="1107">
        <v>7</v>
      </c>
      <c r="X685" s="1107"/>
      <c r="Y685" s="1107">
        <v>7</v>
      </c>
      <c r="Z685" s="1107"/>
      <c r="AA685" s="837"/>
      <c r="AB685" s="837">
        <v>4</v>
      </c>
      <c r="AC685" s="837">
        <v>4</v>
      </c>
      <c r="AD685" s="837">
        <v>1</v>
      </c>
      <c r="AE685" s="837">
        <v>5</v>
      </c>
      <c r="AF685" s="837">
        <v>2</v>
      </c>
      <c r="AG685" s="837">
        <v>42.2</v>
      </c>
      <c r="AH685" s="837">
        <v>21</v>
      </c>
      <c r="AI685" s="319">
        <v>102</v>
      </c>
      <c r="AJ685" s="390">
        <f>SUM(AQ685:AU685)</f>
        <v>7</v>
      </c>
      <c r="AK685" s="327" t="s">
        <v>98</v>
      </c>
      <c r="AL685" s="328" t="s">
        <v>98</v>
      </c>
      <c r="AM685" s="329" t="s">
        <v>98</v>
      </c>
      <c r="AN685" s="330" t="s">
        <v>97</v>
      </c>
      <c r="AO685" s="328" t="s">
        <v>97</v>
      </c>
      <c r="AP685" s="331" t="s">
        <v>97</v>
      </c>
      <c r="AQ685" s="328"/>
      <c r="AR685" s="328">
        <v>1</v>
      </c>
      <c r="AS685" s="328">
        <v>5</v>
      </c>
      <c r="AT685" s="328">
        <v>1</v>
      </c>
      <c r="AU685" s="328"/>
      <c r="AV685" s="168">
        <f t="shared" si="245"/>
        <v>0</v>
      </c>
      <c r="AW685" s="167"/>
      <c r="AX685" s="167"/>
      <c r="AY685" s="167"/>
      <c r="AZ685" s="167"/>
      <c r="BA685" s="167"/>
      <c r="BB685" s="167"/>
      <c r="BC685" s="167"/>
      <c r="BD685" s="167"/>
      <c r="BE685" s="130"/>
    </row>
    <row r="686" spans="1:57" ht="32.25" thickBot="1" x14ac:dyDescent="0.3">
      <c r="A686" s="1346"/>
      <c r="B686" s="1642"/>
      <c r="C686" s="1620"/>
      <c r="D686" s="711" t="s">
        <v>491</v>
      </c>
      <c r="E686" s="1302"/>
      <c r="F686" s="1305"/>
      <c r="G686" s="851">
        <f t="shared" si="242"/>
        <v>0</v>
      </c>
      <c r="H686" s="160">
        <f t="shared" si="244"/>
        <v>0</v>
      </c>
      <c r="I686" s="92"/>
      <c r="J686" s="92"/>
      <c r="K686" s="92"/>
      <c r="L686" s="101"/>
      <c r="M686" s="210">
        <f t="shared" si="239"/>
        <v>0</v>
      </c>
      <c r="N686" s="1039"/>
      <c r="O686" s="1039"/>
      <c r="P686" s="1039"/>
      <c r="Q686" s="1039"/>
      <c r="R686" s="1040"/>
      <c r="S686" s="1052"/>
      <c r="T686" s="1052"/>
      <c r="U686" s="1052"/>
      <c r="V686" s="1039"/>
      <c r="W686" s="1039"/>
      <c r="X686" s="1040"/>
      <c r="Y686" s="1038"/>
      <c r="Z686" s="1040"/>
      <c r="AA686" s="1049"/>
      <c r="AB686" s="839"/>
      <c r="AC686" s="839"/>
      <c r="AD686" s="839"/>
      <c r="AE686" s="839"/>
      <c r="AF686" s="840"/>
      <c r="AG686" s="1049"/>
      <c r="AH686" s="1050"/>
      <c r="AI686" s="832"/>
      <c r="AJ686" s="170">
        <f>SUM(AQ686:AU686)</f>
        <v>0</v>
      </c>
      <c r="AK686" s="345" t="s">
        <v>97</v>
      </c>
      <c r="AL686" s="97" t="s">
        <v>97</v>
      </c>
      <c r="AM686" s="98" t="s">
        <v>97</v>
      </c>
      <c r="AN686" s="99" t="s">
        <v>97</v>
      </c>
      <c r="AO686" s="97" t="s">
        <v>98</v>
      </c>
      <c r="AP686" s="98" t="s">
        <v>98</v>
      </c>
      <c r="AQ686" s="100"/>
      <c r="AR686" s="92"/>
      <c r="AS686" s="92"/>
      <c r="AT686" s="92"/>
      <c r="AU686" s="93"/>
      <c r="AV686" s="171">
        <f t="shared" si="245"/>
        <v>0</v>
      </c>
      <c r="AW686" s="128"/>
      <c r="AX686" s="128"/>
      <c r="AY686" s="128"/>
      <c r="AZ686" s="128"/>
      <c r="BA686" s="128"/>
      <c r="BB686" s="128"/>
      <c r="BC686" s="128"/>
      <c r="BD686" s="128"/>
      <c r="BE686" s="129"/>
    </row>
    <row r="687" spans="1:57" ht="32.25" thickBot="1" x14ac:dyDescent="0.3">
      <c r="A687" s="1346"/>
      <c r="B687" s="1639" t="s">
        <v>750</v>
      </c>
      <c r="C687" s="1608" t="s">
        <v>462</v>
      </c>
      <c r="D687" s="709" t="s">
        <v>485</v>
      </c>
      <c r="E687" s="1300">
        <v>15</v>
      </c>
      <c r="F687" s="1303">
        <f>E687-SUM(M687:M691)</f>
        <v>0</v>
      </c>
      <c r="G687" s="852">
        <f t="shared" si="242"/>
        <v>0</v>
      </c>
      <c r="H687" s="147">
        <f t="shared" si="244"/>
        <v>0</v>
      </c>
      <c r="I687" s="72"/>
      <c r="J687" s="72"/>
      <c r="K687" s="72"/>
      <c r="L687" s="75"/>
      <c r="M687" s="199">
        <f t="shared" si="239"/>
        <v>0</v>
      </c>
      <c r="N687" s="1020"/>
      <c r="O687" s="1020"/>
      <c r="P687" s="1020"/>
      <c r="Q687" s="1020"/>
      <c r="R687" s="1024"/>
      <c r="S687" s="1051"/>
      <c r="T687" s="1051"/>
      <c r="U687" s="1051"/>
      <c r="V687" s="1020"/>
      <c r="W687" s="1020"/>
      <c r="X687" s="1024"/>
      <c r="Y687" s="1022"/>
      <c r="Z687" s="1024"/>
      <c r="AA687" s="1045"/>
      <c r="AB687" s="835"/>
      <c r="AC687" s="835"/>
      <c r="AD687" s="835"/>
      <c r="AE687" s="835"/>
      <c r="AF687" s="836"/>
      <c r="AG687" s="1045"/>
      <c r="AH687" s="1046"/>
      <c r="AI687" s="143"/>
      <c r="AJ687" s="151">
        <f>SUM(AN687:AP687)</f>
        <v>0</v>
      </c>
      <c r="AK687" s="76" t="s">
        <v>97</v>
      </c>
      <c r="AL687" s="77" t="s">
        <v>97</v>
      </c>
      <c r="AM687" s="78" t="s">
        <v>97</v>
      </c>
      <c r="AN687" s="74"/>
      <c r="AO687" s="72"/>
      <c r="AP687" s="73"/>
      <c r="AQ687" s="79" t="s">
        <v>97</v>
      </c>
      <c r="AR687" s="77" t="s">
        <v>97</v>
      </c>
      <c r="AS687" s="77" t="s">
        <v>97</v>
      </c>
      <c r="AT687" s="77" t="s">
        <v>97</v>
      </c>
      <c r="AU687" s="78" t="s">
        <v>97</v>
      </c>
      <c r="AV687" s="152">
        <f t="shared" si="245"/>
        <v>0</v>
      </c>
      <c r="AW687" s="120"/>
      <c r="AX687" s="120"/>
      <c r="AY687" s="120"/>
      <c r="AZ687" s="120"/>
      <c r="BA687" s="120"/>
      <c r="BB687" s="120"/>
      <c r="BC687" s="120"/>
      <c r="BD687" s="120"/>
      <c r="BE687" s="121"/>
    </row>
    <row r="688" spans="1:57" ht="48" thickBot="1" x14ac:dyDescent="0.3">
      <c r="A688" s="1346"/>
      <c r="B688" s="1640"/>
      <c r="C688" s="1609"/>
      <c r="D688" s="710" t="s">
        <v>490</v>
      </c>
      <c r="E688" s="1301"/>
      <c r="F688" s="1304"/>
      <c r="G688" s="850">
        <f t="shared" si="242"/>
        <v>0</v>
      </c>
      <c r="H688" s="402">
        <f t="shared" si="244"/>
        <v>0</v>
      </c>
      <c r="I688" s="319"/>
      <c r="J688" s="319"/>
      <c r="K688" s="319"/>
      <c r="L688" s="338"/>
      <c r="M688" s="750">
        <f t="shared" si="239"/>
        <v>0</v>
      </c>
      <c r="N688" s="1030"/>
      <c r="O688" s="1030"/>
      <c r="P688" s="1030"/>
      <c r="Q688" s="1030"/>
      <c r="R688" s="1034"/>
      <c r="S688" s="1025"/>
      <c r="T688" s="1025"/>
      <c r="U688" s="1025"/>
      <c r="V688" s="1044"/>
      <c r="W688" s="1044"/>
      <c r="X688" s="1026"/>
      <c r="Y688" s="1047"/>
      <c r="Z688" s="1026"/>
      <c r="AA688" s="1027"/>
      <c r="AB688" s="1028"/>
      <c r="AC688" s="1028"/>
      <c r="AD688" s="1028"/>
      <c r="AE688" s="1028"/>
      <c r="AF688" s="1029"/>
      <c r="AG688" s="1019"/>
      <c r="AH688" s="1048"/>
      <c r="AI688" s="337"/>
      <c r="AJ688" s="390">
        <f>SUM(AN688:AP688)</f>
        <v>0</v>
      </c>
      <c r="AK688" s="327" t="s">
        <v>98</v>
      </c>
      <c r="AL688" s="328" t="s">
        <v>98</v>
      </c>
      <c r="AM688" s="329" t="s">
        <v>98</v>
      </c>
      <c r="AN688" s="330"/>
      <c r="AO688" s="328"/>
      <c r="AP688" s="329"/>
      <c r="AQ688" s="330" t="s">
        <v>97</v>
      </c>
      <c r="AR688" s="328" t="s">
        <v>97</v>
      </c>
      <c r="AS688" s="328" t="s">
        <v>97</v>
      </c>
      <c r="AT688" s="328" t="s">
        <v>97</v>
      </c>
      <c r="AU688" s="329" t="s">
        <v>97</v>
      </c>
      <c r="AV688" s="152">
        <f t="shared" si="245"/>
        <v>0</v>
      </c>
      <c r="AW688" s="167"/>
      <c r="AX688" s="167"/>
      <c r="AY688" s="167"/>
      <c r="AZ688" s="167"/>
      <c r="BA688" s="167"/>
      <c r="BB688" s="167"/>
      <c r="BC688" s="167"/>
      <c r="BD688" s="167"/>
      <c r="BE688" s="130"/>
    </row>
    <row r="689" spans="1:57" ht="32.25" thickBot="1" x14ac:dyDescent="0.3">
      <c r="A689" s="1346"/>
      <c r="B689" s="1640"/>
      <c r="C689" s="1609"/>
      <c r="D689" s="710" t="s">
        <v>486</v>
      </c>
      <c r="E689" s="1301"/>
      <c r="F689" s="1304"/>
      <c r="G689" s="850">
        <f t="shared" si="242"/>
        <v>0</v>
      </c>
      <c r="H689" s="402">
        <f t="shared" si="244"/>
        <v>0</v>
      </c>
      <c r="I689" s="319"/>
      <c r="J689" s="319"/>
      <c r="K689" s="319"/>
      <c r="L689" s="338"/>
      <c r="M689" s="750">
        <f t="shared" si="239"/>
        <v>0</v>
      </c>
      <c r="N689" s="1030"/>
      <c r="O689" s="1030"/>
      <c r="P689" s="1030"/>
      <c r="Q689" s="1030"/>
      <c r="R689" s="1034"/>
      <c r="S689" s="1025"/>
      <c r="T689" s="1025"/>
      <c r="U689" s="1025"/>
      <c r="V689" s="1044"/>
      <c r="W689" s="1044"/>
      <c r="X689" s="1026"/>
      <c r="Y689" s="1047"/>
      <c r="Z689" s="1026"/>
      <c r="AA689" s="1027"/>
      <c r="AB689" s="1028"/>
      <c r="AC689" s="1028"/>
      <c r="AD689" s="1028"/>
      <c r="AE689" s="1028"/>
      <c r="AF689" s="1029"/>
      <c r="AG689" s="1019"/>
      <c r="AH689" s="1048"/>
      <c r="AI689" s="337"/>
      <c r="AJ689" s="390">
        <f>SUM(AK689:AM689)</f>
        <v>0</v>
      </c>
      <c r="AK689" s="327"/>
      <c r="AL689" s="328"/>
      <c r="AM689" s="329"/>
      <c r="AN689" s="330" t="s">
        <v>97</v>
      </c>
      <c r="AO689" s="328" t="s">
        <v>97</v>
      </c>
      <c r="AP689" s="329" t="s">
        <v>97</v>
      </c>
      <c r="AQ689" s="330" t="s">
        <v>97</v>
      </c>
      <c r="AR689" s="328" t="s">
        <v>97</v>
      </c>
      <c r="AS689" s="328" t="s">
        <v>97</v>
      </c>
      <c r="AT689" s="328" t="s">
        <v>97</v>
      </c>
      <c r="AU689" s="329" t="s">
        <v>97</v>
      </c>
      <c r="AV689" s="152">
        <f t="shared" si="245"/>
        <v>0</v>
      </c>
      <c r="AW689" s="167"/>
      <c r="AX689" s="167"/>
      <c r="AY689" s="167"/>
      <c r="AZ689" s="167"/>
      <c r="BA689" s="167"/>
      <c r="BB689" s="167"/>
      <c r="BC689" s="167"/>
      <c r="BD689" s="167"/>
      <c r="BE689" s="130"/>
    </row>
    <row r="690" spans="1:57" ht="32.25" thickBot="1" x14ac:dyDescent="0.3">
      <c r="A690" s="1346"/>
      <c r="B690" s="1640"/>
      <c r="C690" s="1609"/>
      <c r="D690" s="710" t="s">
        <v>15</v>
      </c>
      <c r="E690" s="1301"/>
      <c r="F690" s="1304"/>
      <c r="G690" s="850">
        <f t="shared" si="242"/>
        <v>15</v>
      </c>
      <c r="H690" s="402">
        <f t="shared" si="244"/>
        <v>0</v>
      </c>
      <c r="I690" s="319"/>
      <c r="J690" s="319"/>
      <c r="K690" s="319"/>
      <c r="L690" s="338"/>
      <c r="M690" s="750">
        <f t="shared" si="239"/>
        <v>15</v>
      </c>
      <c r="N690" s="1030">
        <v>15</v>
      </c>
      <c r="O690" s="1030"/>
      <c r="P690" s="1030"/>
      <c r="Q690" s="1030"/>
      <c r="R690" s="1034"/>
      <c r="S690" s="1025"/>
      <c r="T690" s="1025"/>
      <c r="U690" s="1025"/>
      <c r="V690" s="1044">
        <v>14</v>
      </c>
      <c r="W690" s="1044">
        <v>1</v>
      </c>
      <c r="X690" s="1026"/>
      <c r="Y690" s="1047">
        <v>14</v>
      </c>
      <c r="Z690" s="1026">
        <v>1</v>
      </c>
      <c r="AA690" s="1027"/>
      <c r="AB690" s="1028"/>
      <c r="AC690" s="1028"/>
      <c r="AD690" s="1028"/>
      <c r="AE690" s="1028">
        <v>8</v>
      </c>
      <c r="AF690" s="1029"/>
      <c r="AG690" s="1019">
        <v>39.700000000000003</v>
      </c>
      <c r="AH690" s="1048">
        <v>11.1</v>
      </c>
      <c r="AI690" s="337">
        <v>100</v>
      </c>
      <c r="AJ690" s="390">
        <f>SUM(AQ690:AU690)</f>
        <v>15</v>
      </c>
      <c r="AK690" s="327" t="s">
        <v>98</v>
      </c>
      <c r="AL690" s="328" t="s">
        <v>98</v>
      </c>
      <c r="AM690" s="329" t="s">
        <v>98</v>
      </c>
      <c r="AN690" s="330" t="s">
        <v>97</v>
      </c>
      <c r="AO690" s="328" t="s">
        <v>97</v>
      </c>
      <c r="AP690" s="329" t="s">
        <v>97</v>
      </c>
      <c r="AQ690" s="330"/>
      <c r="AR690" s="328"/>
      <c r="AS690" s="328">
        <v>15</v>
      </c>
      <c r="AT690" s="328"/>
      <c r="AU690" s="329"/>
      <c r="AV690" s="152">
        <f t="shared" si="245"/>
        <v>0</v>
      </c>
      <c r="AW690" s="167"/>
      <c r="AX690" s="167"/>
      <c r="AY690" s="167"/>
      <c r="AZ690" s="167"/>
      <c r="BA690" s="167"/>
      <c r="BB690" s="167"/>
      <c r="BC690" s="167"/>
      <c r="BD690" s="167"/>
      <c r="BE690" s="130"/>
    </row>
    <row r="691" spans="1:57" ht="32.25" thickBot="1" x14ac:dyDescent="0.3">
      <c r="A691" s="1346"/>
      <c r="B691" s="1642"/>
      <c r="C691" s="1620"/>
      <c r="D691" s="711" t="s">
        <v>491</v>
      </c>
      <c r="E691" s="1302"/>
      <c r="F691" s="1305"/>
      <c r="G691" s="851">
        <f t="shared" si="242"/>
        <v>0</v>
      </c>
      <c r="H691" s="160">
        <f t="shared" si="244"/>
        <v>0</v>
      </c>
      <c r="I691" s="92"/>
      <c r="J691" s="92"/>
      <c r="K691" s="92"/>
      <c r="L691" s="101"/>
      <c r="M691" s="210">
        <f t="shared" si="239"/>
        <v>0</v>
      </c>
      <c r="N691" s="1039"/>
      <c r="O691" s="1039"/>
      <c r="P691" s="1039"/>
      <c r="Q691" s="1039"/>
      <c r="R691" s="1040"/>
      <c r="S691" s="1052"/>
      <c r="T691" s="1052"/>
      <c r="U691" s="1052"/>
      <c r="V691" s="1039"/>
      <c r="W691" s="1039"/>
      <c r="X691" s="1040"/>
      <c r="Y691" s="1038"/>
      <c r="Z691" s="1040"/>
      <c r="AA691" s="1049"/>
      <c r="AB691" s="839"/>
      <c r="AC691" s="839"/>
      <c r="AD691" s="839"/>
      <c r="AE691" s="839"/>
      <c r="AF691" s="840"/>
      <c r="AG691" s="1049"/>
      <c r="AH691" s="1050"/>
      <c r="AI691" s="832"/>
      <c r="AJ691" s="170">
        <f>SUM(AQ691:AU691)</f>
        <v>0</v>
      </c>
      <c r="AK691" s="345" t="s">
        <v>97</v>
      </c>
      <c r="AL691" s="97" t="s">
        <v>97</v>
      </c>
      <c r="AM691" s="98" t="s">
        <v>97</v>
      </c>
      <c r="AN691" s="99" t="s">
        <v>97</v>
      </c>
      <c r="AO691" s="97" t="s">
        <v>98</v>
      </c>
      <c r="AP691" s="98" t="s">
        <v>98</v>
      </c>
      <c r="AQ691" s="100"/>
      <c r="AR691" s="92"/>
      <c r="AS691" s="92"/>
      <c r="AT691" s="92"/>
      <c r="AU691" s="93"/>
      <c r="AV691" s="171">
        <f t="shared" si="245"/>
        <v>0</v>
      </c>
      <c r="AW691" s="128"/>
      <c r="AX691" s="128"/>
      <c r="AY691" s="128"/>
      <c r="AZ691" s="128"/>
      <c r="BA691" s="128"/>
      <c r="BB691" s="128"/>
      <c r="BC691" s="128"/>
      <c r="BD691" s="128"/>
      <c r="BE691" s="129"/>
    </row>
    <row r="692" spans="1:57" ht="32.25" thickBot="1" x14ac:dyDescent="0.3">
      <c r="A692" s="1346"/>
      <c r="B692" s="1639" t="s">
        <v>612</v>
      </c>
      <c r="C692" s="1608" t="s">
        <v>559</v>
      </c>
      <c r="D692" s="709" t="s">
        <v>485</v>
      </c>
      <c r="E692" s="1300">
        <v>5</v>
      </c>
      <c r="F692" s="1303">
        <f>E692-SUM(M692:M696)</f>
        <v>3</v>
      </c>
      <c r="G692" s="852">
        <f t="shared" si="242"/>
        <v>0</v>
      </c>
      <c r="H692" s="147">
        <f t="shared" si="244"/>
        <v>0</v>
      </c>
      <c r="I692" s="72"/>
      <c r="J692" s="72"/>
      <c r="K692" s="72"/>
      <c r="L692" s="75"/>
      <c r="M692" s="199">
        <f t="shared" si="239"/>
        <v>0</v>
      </c>
      <c r="N692" s="1020"/>
      <c r="O692" s="1020"/>
      <c r="P692" s="1020"/>
      <c r="Q692" s="1020"/>
      <c r="R692" s="1024"/>
      <c r="S692" s="1051"/>
      <c r="T692" s="1051"/>
      <c r="U692" s="1051"/>
      <c r="V692" s="1020"/>
      <c r="W692" s="1020"/>
      <c r="X692" s="1024"/>
      <c r="Y692" s="1022"/>
      <c r="Z692" s="1024"/>
      <c r="AA692" s="1045"/>
      <c r="AB692" s="835"/>
      <c r="AC692" s="835"/>
      <c r="AD692" s="835"/>
      <c r="AE692" s="835"/>
      <c r="AF692" s="836"/>
      <c r="AG692" s="1045"/>
      <c r="AH692" s="1046"/>
      <c r="AI692" s="143"/>
      <c r="AJ692" s="151">
        <f>SUM(AN692:AP692)</f>
        <v>0</v>
      </c>
      <c r="AK692" s="76" t="s">
        <v>97</v>
      </c>
      <c r="AL692" s="77" t="s">
        <v>97</v>
      </c>
      <c r="AM692" s="78" t="s">
        <v>97</v>
      </c>
      <c r="AN692" s="74"/>
      <c r="AO692" s="72"/>
      <c r="AP692" s="73"/>
      <c r="AQ692" s="79" t="s">
        <v>97</v>
      </c>
      <c r="AR692" s="77" t="s">
        <v>97</v>
      </c>
      <c r="AS692" s="77" t="s">
        <v>97</v>
      </c>
      <c r="AT692" s="77" t="s">
        <v>97</v>
      </c>
      <c r="AU692" s="78" t="s">
        <v>97</v>
      </c>
      <c r="AV692" s="152">
        <f t="shared" si="245"/>
        <v>0</v>
      </c>
      <c r="AW692" s="120"/>
      <c r="AX692" s="120"/>
      <c r="AY692" s="120"/>
      <c r="AZ692" s="120"/>
      <c r="BA692" s="120"/>
      <c r="BB692" s="120"/>
      <c r="BC692" s="120"/>
      <c r="BD692" s="120"/>
      <c r="BE692" s="121"/>
    </row>
    <row r="693" spans="1:57" ht="48" thickBot="1" x14ac:dyDescent="0.3">
      <c r="A693" s="1346"/>
      <c r="B693" s="1640"/>
      <c r="C693" s="1609"/>
      <c r="D693" s="710" t="s">
        <v>490</v>
      </c>
      <c r="E693" s="1301"/>
      <c r="F693" s="1304"/>
      <c r="G693" s="850">
        <f t="shared" si="242"/>
        <v>0</v>
      </c>
      <c r="H693" s="402">
        <f t="shared" si="244"/>
        <v>0</v>
      </c>
      <c r="I693" s="319"/>
      <c r="J693" s="319"/>
      <c r="K693" s="319"/>
      <c r="L693" s="338"/>
      <c r="M693" s="750">
        <f t="shared" si="239"/>
        <v>0</v>
      </c>
      <c r="N693" s="1030"/>
      <c r="O693" s="1030"/>
      <c r="P693" s="1030"/>
      <c r="Q693" s="1030"/>
      <c r="R693" s="1034"/>
      <c r="S693" s="1025"/>
      <c r="T693" s="1025"/>
      <c r="U693" s="1025"/>
      <c r="V693" s="1044"/>
      <c r="W693" s="1044"/>
      <c r="X693" s="1026"/>
      <c r="Y693" s="1047"/>
      <c r="Z693" s="1026"/>
      <c r="AA693" s="1027"/>
      <c r="AB693" s="1028"/>
      <c r="AC693" s="1028"/>
      <c r="AD693" s="1028"/>
      <c r="AE693" s="1028"/>
      <c r="AF693" s="1029"/>
      <c r="AG693" s="1019"/>
      <c r="AH693" s="1048"/>
      <c r="AI693" s="337"/>
      <c r="AJ693" s="390">
        <f>SUM(AN693:AP693)</f>
        <v>0</v>
      </c>
      <c r="AK693" s="327" t="s">
        <v>98</v>
      </c>
      <c r="AL693" s="328" t="s">
        <v>98</v>
      </c>
      <c r="AM693" s="329" t="s">
        <v>98</v>
      </c>
      <c r="AN693" s="330"/>
      <c r="AO693" s="328"/>
      <c r="AP693" s="329"/>
      <c r="AQ693" s="330" t="s">
        <v>97</v>
      </c>
      <c r="AR693" s="328" t="s">
        <v>97</v>
      </c>
      <c r="AS693" s="328" t="s">
        <v>97</v>
      </c>
      <c r="AT693" s="328" t="s">
        <v>97</v>
      </c>
      <c r="AU693" s="329" t="s">
        <v>97</v>
      </c>
      <c r="AV693" s="152">
        <f t="shared" si="245"/>
        <v>0</v>
      </c>
      <c r="AW693" s="167"/>
      <c r="AX693" s="167"/>
      <c r="AY693" s="167"/>
      <c r="AZ693" s="167"/>
      <c r="BA693" s="167"/>
      <c r="BB693" s="167"/>
      <c r="BC693" s="167"/>
      <c r="BD693" s="167"/>
      <c r="BE693" s="130"/>
    </row>
    <row r="694" spans="1:57" ht="32.25" thickBot="1" x14ac:dyDescent="0.3">
      <c r="A694" s="1346"/>
      <c r="B694" s="1640"/>
      <c r="C694" s="1609"/>
      <c r="D694" s="710" t="s">
        <v>486</v>
      </c>
      <c r="E694" s="1301"/>
      <c r="F694" s="1304"/>
      <c r="G694" s="850">
        <f t="shared" si="242"/>
        <v>0</v>
      </c>
      <c r="H694" s="402">
        <f t="shared" si="244"/>
        <v>0</v>
      </c>
      <c r="I694" s="319"/>
      <c r="J694" s="319"/>
      <c r="K694" s="319"/>
      <c r="L694" s="338"/>
      <c r="M694" s="750">
        <f t="shared" si="239"/>
        <v>0</v>
      </c>
      <c r="N694" s="1036"/>
      <c r="O694" s="1036"/>
      <c r="P694" s="1036"/>
      <c r="Q694" s="1036"/>
      <c r="R694" s="1054"/>
      <c r="S694" s="1093"/>
      <c r="T694" s="1093"/>
      <c r="U694" s="1093"/>
      <c r="V694" s="1094"/>
      <c r="W694" s="1094"/>
      <c r="X694" s="1095"/>
      <c r="Y694" s="1096"/>
      <c r="Z694" s="1095"/>
      <c r="AA694" s="1097"/>
      <c r="AB694" s="1098"/>
      <c r="AC694" s="1098"/>
      <c r="AD694" s="1098"/>
      <c r="AE694" s="1098"/>
      <c r="AF694" s="1099"/>
      <c r="AG694" s="1042"/>
      <c r="AH694" s="1057"/>
      <c r="AI694" s="831"/>
      <c r="AJ694" s="390">
        <f>SUM(AK694:AM694)</f>
        <v>0</v>
      </c>
      <c r="AK694" s="327"/>
      <c r="AL694" s="328"/>
      <c r="AM694" s="329"/>
      <c r="AN694" s="330" t="s">
        <v>97</v>
      </c>
      <c r="AO694" s="328" t="s">
        <v>97</v>
      </c>
      <c r="AP694" s="329" t="s">
        <v>97</v>
      </c>
      <c r="AQ694" s="330" t="s">
        <v>97</v>
      </c>
      <c r="AR694" s="328" t="s">
        <v>97</v>
      </c>
      <c r="AS694" s="328" t="s">
        <v>97</v>
      </c>
      <c r="AT694" s="328" t="s">
        <v>97</v>
      </c>
      <c r="AU694" s="329" t="s">
        <v>97</v>
      </c>
      <c r="AV694" s="152">
        <f t="shared" si="245"/>
        <v>0</v>
      </c>
      <c r="AW694" s="167"/>
      <c r="AX694" s="167"/>
      <c r="AY694" s="167"/>
      <c r="AZ694" s="167"/>
      <c r="BA694" s="167"/>
      <c r="BB694" s="167"/>
      <c r="BC694" s="167"/>
      <c r="BD694" s="167"/>
      <c r="BE694" s="130"/>
    </row>
    <row r="695" spans="1:57" ht="32.25" thickBot="1" x14ac:dyDescent="0.3">
      <c r="A695" s="1346"/>
      <c r="B695" s="1640"/>
      <c r="C695" s="1609"/>
      <c r="D695" s="710" t="s">
        <v>15</v>
      </c>
      <c r="E695" s="1301"/>
      <c r="F695" s="1304"/>
      <c r="G695" s="850">
        <f t="shared" si="242"/>
        <v>3</v>
      </c>
      <c r="H695" s="402">
        <f t="shared" si="244"/>
        <v>0</v>
      </c>
      <c r="I695" s="319"/>
      <c r="J695" s="319"/>
      <c r="K695" s="319"/>
      <c r="L695" s="338"/>
      <c r="M695" s="905">
        <f t="shared" si="239"/>
        <v>2</v>
      </c>
      <c r="N695" s="1090"/>
      <c r="O695" s="1090"/>
      <c r="P695" s="1090"/>
      <c r="Q695" s="1090"/>
      <c r="R695" s="1090">
        <v>2</v>
      </c>
      <c r="S695" s="1090"/>
      <c r="T695" s="1090"/>
      <c r="U695" s="1090"/>
      <c r="V695" s="1090">
        <v>2</v>
      </c>
      <c r="W695" s="1090"/>
      <c r="X695" s="1090"/>
      <c r="Y695" s="1090">
        <v>2</v>
      </c>
      <c r="Z695" s="1090"/>
      <c r="AA695" s="1091"/>
      <c r="AB695" s="1091"/>
      <c r="AC695" s="1091"/>
      <c r="AD695" s="1091"/>
      <c r="AE695" s="1091">
        <v>2</v>
      </c>
      <c r="AF695" s="1091"/>
      <c r="AG695" s="1091">
        <v>52</v>
      </c>
      <c r="AH695" s="1091">
        <v>36</v>
      </c>
      <c r="AI695" s="695">
        <v>75</v>
      </c>
      <c r="AJ695" s="694">
        <f>SUM(AQ695:AU695)</f>
        <v>2</v>
      </c>
      <c r="AK695" s="327" t="s">
        <v>98</v>
      </c>
      <c r="AL695" s="328" t="s">
        <v>98</v>
      </c>
      <c r="AM695" s="329" t="s">
        <v>98</v>
      </c>
      <c r="AN695" s="330" t="s">
        <v>97</v>
      </c>
      <c r="AO695" s="328" t="s">
        <v>97</v>
      </c>
      <c r="AP695" s="329" t="s">
        <v>97</v>
      </c>
      <c r="AQ695" s="330">
        <v>1</v>
      </c>
      <c r="AR695" s="328"/>
      <c r="AS695" s="328">
        <v>1</v>
      </c>
      <c r="AT695" s="328"/>
      <c r="AU695" s="329"/>
      <c r="AV695" s="152">
        <f t="shared" si="245"/>
        <v>1</v>
      </c>
      <c r="AW695" s="167"/>
      <c r="AX695" s="167"/>
      <c r="AY695" s="167"/>
      <c r="AZ695" s="167"/>
      <c r="BA695" s="167"/>
      <c r="BB695" s="167"/>
      <c r="BC695" s="167"/>
      <c r="BD695" s="167"/>
      <c r="BE695" s="130">
        <v>1</v>
      </c>
    </row>
    <row r="696" spans="1:57" ht="32.25" thickBot="1" x14ac:dyDescent="0.3">
      <c r="A696" s="1346"/>
      <c r="B696" s="1642"/>
      <c r="C696" s="1620"/>
      <c r="D696" s="711" t="s">
        <v>491</v>
      </c>
      <c r="E696" s="1302"/>
      <c r="F696" s="1305"/>
      <c r="G696" s="851">
        <f t="shared" si="242"/>
        <v>0</v>
      </c>
      <c r="H696" s="160">
        <f t="shared" si="244"/>
        <v>0</v>
      </c>
      <c r="I696" s="92"/>
      <c r="J696" s="92"/>
      <c r="K696" s="92"/>
      <c r="L696" s="101"/>
      <c r="M696" s="210">
        <f t="shared" si="239"/>
        <v>0</v>
      </c>
      <c r="N696" s="1100"/>
      <c r="O696" s="1100"/>
      <c r="P696" s="1100"/>
      <c r="Q696" s="1100"/>
      <c r="R696" s="1101"/>
      <c r="S696" s="1103"/>
      <c r="T696" s="1103"/>
      <c r="U696" s="1103"/>
      <c r="V696" s="1100"/>
      <c r="W696" s="1100"/>
      <c r="X696" s="1101"/>
      <c r="Y696" s="1104"/>
      <c r="Z696" s="1101"/>
      <c r="AA696" s="1102"/>
      <c r="AB696" s="1105"/>
      <c r="AC696" s="1105"/>
      <c r="AD696" s="1105"/>
      <c r="AE696" s="1105"/>
      <c r="AF696" s="1106"/>
      <c r="AG696" s="1102"/>
      <c r="AH696" s="1079"/>
      <c r="AI696" s="267"/>
      <c r="AJ696" s="170">
        <f>SUM(AQ696:AU696)</f>
        <v>0</v>
      </c>
      <c r="AK696" s="345" t="s">
        <v>97</v>
      </c>
      <c r="AL696" s="97" t="s">
        <v>97</v>
      </c>
      <c r="AM696" s="98" t="s">
        <v>97</v>
      </c>
      <c r="AN696" s="99" t="s">
        <v>97</v>
      </c>
      <c r="AO696" s="97" t="s">
        <v>98</v>
      </c>
      <c r="AP696" s="98" t="s">
        <v>98</v>
      </c>
      <c r="AQ696" s="100"/>
      <c r="AR696" s="92"/>
      <c r="AS696" s="92"/>
      <c r="AT696" s="92"/>
      <c r="AU696" s="93"/>
      <c r="AV696" s="171">
        <f t="shared" si="245"/>
        <v>0</v>
      </c>
      <c r="AW696" s="128"/>
      <c r="AX696" s="128"/>
      <c r="AY696" s="128"/>
      <c r="AZ696" s="128"/>
      <c r="BA696" s="128"/>
      <c r="BB696" s="128"/>
      <c r="BC696" s="128"/>
      <c r="BD696" s="128"/>
      <c r="BE696" s="129"/>
    </row>
    <row r="697" spans="1:57" ht="31.15" customHeight="1" x14ac:dyDescent="0.25">
      <c r="A697" s="1346" t="s">
        <v>562</v>
      </c>
      <c r="B697" s="1565" t="s">
        <v>561</v>
      </c>
      <c r="C697" s="1608" t="s">
        <v>114</v>
      </c>
      <c r="D697" s="709" t="s">
        <v>485</v>
      </c>
      <c r="E697" s="1300">
        <v>262</v>
      </c>
      <c r="F697" s="1303">
        <f>E697-SUM(M697:M701)</f>
        <v>112</v>
      </c>
      <c r="G697" s="841">
        <f t="shared" si="242"/>
        <v>37</v>
      </c>
      <c r="H697" s="147">
        <v>1</v>
      </c>
      <c r="I697" s="72">
        <v>1</v>
      </c>
      <c r="J697" s="72"/>
      <c r="K697" s="72"/>
      <c r="L697" s="75"/>
      <c r="M697" s="199">
        <f t="shared" ref="M697:M726" si="246">IF(AND(SUM(N697:R697)=SUM(Y697:Z697),SUM(S697:X697)=SUM(Y697:Z697)),SUM(N697:R697),"ПЕРЕВІРТЕ ПРАВИЛЬНІСТЬ ДАНИХ")</f>
        <v>37</v>
      </c>
      <c r="N697" s="1020"/>
      <c r="O697" s="1020"/>
      <c r="P697" s="1020"/>
      <c r="Q697" s="1020"/>
      <c r="R697" s="1021">
        <v>37</v>
      </c>
      <c r="S697" s="1022">
        <v>1</v>
      </c>
      <c r="T697" s="1020"/>
      <c r="U697" s="1020"/>
      <c r="V697" s="1023">
        <v>36</v>
      </c>
      <c r="W697" s="1020"/>
      <c r="X697" s="1024"/>
      <c r="Y697" s="1025">
        <v>35</v>
      </c>
      <c r="Z697" s="1026">
        <v>2</v>
      </c>
      <c r="AA697" s="1027"/>
      <c r="AB697" s="1028">
        <v>5</v>
      </c>
      <c r="AC697" s="1028">
        <v>5</v>
      </c>
      <c r="AD697" s="1028">
        <v>1</v>
      </c>
      <c r="AE697" s="1028">
        <v>16</v>
      </c>
      <c r="AF697" s="1029">
        <v>5</v>
      </c>
      <c r="AG697" s="1027">
        <v>38</v>
      </c>
      <c r="AH697" s="1029">
        <v>19</v>
      </c>
      <c r="AI697" s="74">
        <v>9</v>
      </c>
      <c r="AJ697" s="151">
        <f>SUM(AN697:AP697)</f>
        <v>36</v>
      </c>
      <c r="AK697" s="76" t="s">
        <v>97</v>
      </c>
      <c r="AL697" s="77" t="s">
        <v>97</v>
      </c>
      <c r="AM697" s="78" t="s">
        <v>97</v>
      </c>
      <c r="AN697" s="74">
        <v>3</v>
      </c>
      <c r="AO697" s="72">
        <v>33</v>
      </c>
      <c r="AP697" s="73"/>
      <c r="AQ697" s="79" t="s">
        <v>97</v>
      </c>
      <c r="AR697" s="77" t="s">
        <v>97</v>
      </c>
      <c r="AS697" s="77" t="s">
        <v>97</v>
      </c>
      <c r="AT697" s="77" t="s">
        <v>97</v>
      </c>
      <c r="AU697" s="80" t="s">
        <v>97</v>
      </c>
      <c r="AV697" s="152">
        <f>SUM(AW697:BE697)</f>
        <v>0</v>
      </c>
      <c r="AW697" s="120"/>
      <c r="AX697" s="120"/>
      <c r="AY697" s="120"/>
      <c r="AZ697" s="120"/>
      <c r="BA697" s="120"/>
      <c r="BB697" s="120"/>
      <c r="BC697" s="120"/>
      <c r="BD697" s="120"/>
      <c r="BE697" s="121"/>
    </row>
    <row r="698" spans="1:57" ht="47.25" x14ac:dyDescent="0.25">
      <c r="A698" s="1346"/>
      <c r="B698" s="1567"/>
      <c r="C698" s="1609"/>
      <c r="D698" s="710" t="s">
        <v>490</v>
      </c>
      <c r="E698" s="1301"/>
      <c r="F698" s="1304"/>
      <c r="G698" s="843">
        <f t="shared" si="242"/>
        <v>0</v>
      </c>
      <c r="H698" s="402">
        <f t="shared" ref="H698:H726" si="247">SUM(I698:L698)</f>
        <v>0</v>
      </c>
      <c r="I698" s="319"/>
      <c r="J698" s="319"/>
      <c r="K698" s="319"/>
      <c r="L698" s="338"/>
      <c r="M698" s="750">
        <f t="shared" si="246"/>
        <v>0</v>
      </c>
      <c r="N698" s="1030"/>
      <c r="O698" s="1030"/>
      <c r="P698" s="1030"/>
      <c r="Q698" s="1030"/>
      <c r="R698" s="1031"/>
      <c r="S698" s="1032"/>
      <c r="T698" s="1033"/>
      <c r="U698" s="1033"/>
      <c r="V698" s="1030"/>
      <c r="W698" s="1030"/>
      <c r="X698" s="1034"/>
      <c r="Y698" s="1025"/>
      <c r="Z698" s="1026"/>
      <c r="AA698" s="1027"/>
      <c r="AB698" s="1028"/>
      <c r="AC698" s="1028"/>
      <c r="AD698" s="1028"/>
      <c r="AE698" s="1028"/>
      <c r="AF698" s="1029"/>
      <c r="AG698" s="1019"/>
      <c r="AH698" s="838"/>
      <c r="AI698" s="325"/>
      <c r="AJ698" s="390">
        <f>SUM(AN698:AP698)</f>
        <v>0</v>
      </c>
      <c r="AK698" s="327" t="s">
        <v>98</v>
      </c>
      <c r="AL698" s="328" t="s">
        <v>98</v>
      </c>
      <c r="AM698" s="329" t="s">
        <v>98</v>
      </c>
      <c r="AN698" s="330"/>
      <c r="AO698" s="328"/>
      <c r="AP698" s="329"/>
      <c r="AQ698" s="330" t="s">
        <v>97</v>
      </c>
      <c r="AR698" s="328" t="s">
        <v>97</v>
      </c>
      <c r="AS698" s="328" t="s">
        <v>97</v>
      </c>
      <c r="AT698" s="328" t="s">
        <v>97</v>
      </c>
      <c r="AU698" s="331" t="s">
        <v>97</v>
      </c>
      <c r="AV698" s="391">
        <f t="shared" ref="AV698:AV726" si="248">SUM(AW698:BE698)</f>
        <v>0</v>
      </c>
      <c r="AW698" s="404"/>
      <c r="AX698" s="404"/>
      <c r="AY698" s="404"/>
      <c r="AZ698" s="404"/>
      <c r="BA698" s="404"/>
      <c r="BB698" s="404"/>
      <c r="BC698" s="404"/>
      <c r="BD698" s="404"/>
      <c r="BE698" s="405"/>
    </row>
    <row r="699" spans="1:57" ht="32.25" thickBot="1" x14ac:dyDescent="0.3">
      <c r="A699" s="1346"/>
      <c r="B699" s="1567"/>
      <c r="C699" s="1609"/>
      <c r="D699" s="710" t="s">
        <v>486</v>
      </c>
      <c r="E699" s="1301"/>
      <c r="F699" s="1304"/>
      <c r="G699" s="843">
        <f t="shared" si="242"/>
        <v>0</v>
      </c>
      <c r="H699" s="402">
        <f t="shared" si="247"/>
        <v>0</v>
      </c>
      <c r="I699" s="319"/>
      <c r="J699" s="319"/>
      <c r="K699" s="319"/>
      <c r="L699" s="338"/>
      <c r="M699" s="750">
        <f t="shared" si="246"/>
        <v>0</v>
      </c>
      <c r="N699" s="1030"/>
      <c r="O699" s="1030"/>
      <c r="P699" s="1035"/>
      <c r="Q699" s="392"/>
      <c r="R699" s="1031"/>
      <c r="S699" s="1032"/>
      <c r="T699" s="1030"/>
      <c r="U699" s="1030"/>
      <c r="V699" s="1030"/>
      <c r="W699" s="1030"/>
      <c r="X699" s="1034"/>
      <c r="Y699" s="1025"/>
      <c r="Z699" s="1026"/>
      <c r="AA699" s="1027"/>
      <c r="AB699" s="1028"/>
      <c r="AC699" s="1028"/>
      <c r="AD699" s="1028"/>
      <c r="AE699" s="1028"/>
      <c r="AF699" s="1029"/>
      <c r="AG699" s="1019"/>
      <c r="AH699" s="838"/>
      <c r="AI699" s="325"/>
      <c r="AJ699" s="390">
        <f>SUM(AK699:AM699)</f>
        <v>0</v>
      </c>
      <c r="AK699" s="327"/>
      <c r="AL699" s="328"/>
      <c r="AM699" s="329"/>
      <c r="AN699" s="330" t="s">
        <v>97</v>
      </c>
      <c r="AO699" s="328" t="s">
        <v>97</v>
      </c>
      <c r="AP699" s="329" t="s">
        <v>97</v>
      </c>
      <c r="AQ699" s="330" t="s">
        <v>97</v>
      </c>
      <c r="AR699" s="328" t="s">
        <v>97</v>
      </c>
      <c r="AS699" s="328" t="s">
        <v>97</v>
      </c>
      <c r="AT699" s="328" t="s">
        <v>97</v>
      </c>
      <c r="AU699" s="331" t="s">
        <v>97</v>
      </c>
      <c r="AV699" s="391">
        <f t="shared" si="248"/>
        <v>0</v>
      </c>
      <c r="AW699" s="404"/>
      <c r="AX699" s="404"/>
      <c r="AY699" s="404"/>
      <c r="AZ699" s="404"/>
      <c r="BA699" s="404"/>
      <c r="BB699" s="404"/>
      <c r="BC699" s="404"/>
      <c r="BD699" s="404"/>
      <c r="BE699" s="405"/>
    </row>
    <row r="700" spans="1:57" ht="31.5" x14ac:dyDescent="0.25">
      <c r="A700" s="1346"/>
      <c r="B700" s="1567"/>
      <c r="C700" s="1609"/>
      <c r="D700" s="710" t="s">
        <v>15</v>
      </c>
      <c r="E700" s="1301"/>
      <c r="F700" s="1304"/>
      <c r="G700" s="843">
        <f t="shared" si="242"/>
        <v>117</v>
      </c>
      <c r="H700" s="402">
        <f t="shared" si="247"/>
        <v>2</v>
      </c>
      <c r="I700" s="319">
        <v>2</v>
      </c>
      <c r="J700" s="319"/>
      <c r="K700" s="319"/>
      <c r="L700" s="338"/>
      <c r="M700" s="750">
        <f t="shared" si="246"/>
        <v>113</v>
      </c>
      <c r="N700" s="1030"/>
      <c r="O700" s="1030"/>
      <c r="P700" s="1030"/>
      <c r="Q700" s="1030"/>
      <c r="R700" s="1034">
        <v>113</v>
      </c>
      <c r="S700" s="1025">
        <v>6</v>
      </c>
      <c r="T700" s="1025"/>
      <c r="U700" s="1025"/>
      <c r="V700" s="1044">
        <v>107</v>
      </c>
      <c r="W700" s="1044"/>
      <c r="X700" s="1026"/>
      <c r="Y700" s="1047">
        <v>95</v>
      </c>
      <c r="Z700" s="1026">
        <v>18</v>
      </c>
      <c r="AA700" s="1027"/>
      <c r="AB700" s="1028">
        <v>22</v>
      </c>
      <c r="AC700" s="1028">
        <v>19</v>
      </c>
      <c r="AD700" s="1028">
        <v>1</v>
      </c>
      <c r="AE700" s="1028">
        <v>64</v>
      </c>
      <c r="AF700" s="1029">
        <v>15</v>
      </c>
      <c r="AG700" s="1019">
        <v>37</v>
      </c>
      <c r="AH700" s="1048">
        <v>22</v>
      </c>
      <c r="AI700" s="337">
        <v>94</v>
      </c>
      <c r="AJ700" s="390">
        <f>SUM(AQ700:AU700)</f>
        <v>107</v>
      </c>
      <c r="AK700" s="327" t="s">
        <v>98</v>
      </c>
      <c r="AL700" s="328" t="s">
        <v>98</v>
      </c>
      <c r="AM700" s="329" t="s">
        <v>98</v>
      </c>
      <c r="AN700" s="330" t="s">
        <v>97</v>
      </c>
      <c r="AO700" s="328" t="s">
        <v>97</v>
      </c>
      <c r="AP700" s="329" t="s">
        <v>97</v>
      </c>
      <c r="AQ700" s="330">
        <v>16</v>
      </c>
      <c r="AR700" s="328">
        <v>36</v>
      </c>
      <c r="AS700" s="328">
        <v>29</v>
      </c>
      <c r="AT700" s="328">
        <v>24</v>
      </c>
      <c r="AU700" s="329">
        <v>2</v>
      </c>
      <c r="AV700" s="168">
        <f t="shared" si="248"/>
        <v>4</v>
      </c>
      <c r="AW700" s="167">
        <v>1</v>
      </c>
      <c r="AX700" s="167"/>
      <c r="AY700" s="167"/>
      <c r="AZ700" s="167"/>
      <c r="BA700" s="167">
        <v>2</v>
      </c>
      <c r="BB700" s="167"/>
      <c r="BC700" s="167">
        <v>1</v>
      </c>
      <c r="BD700" s="167"/>
      <c r="BE700" s="130"/>
    </row>
    <row r="701" spans="1:57" ht="32.25" thickBot="1" x14ac:dyDescent="0.3">
      <c r="A701" s="1346"/>
      <c r="B701" s="1577"/>
      <c r="C701" s="1610"/>
      <c r="D701" s="1657" t="s">
        <v>491</v>
      </c>
      <c r="E701" s="1302"/>
      <c r="F701" s="1305"/>
      <c r="G701" s="848">
        <f t="shared" si="242"/>
        <v>0</v>
      </c>
      <c r="H701" s="160">
        <f t="shared" si="247"/>
        <v>0</v>
      </c>
      <c r="I701" s="92"/>
      <c r="J701" s="92"/>
      <c r="K701" s="92"/>
      <c r="L701" s="101"/>
      <c r="M701" s="857">
        <f t="shared" si="246"/>
        <v>0</v>
      </c>
      <c r="N701" s="1036"/>
      <c r="O701" s="1036"/>
      <c r="P701" s="1036"/>
      <c r="Q701" s="1036"/>
      <c r="R701" s="1037"/>
      <c r="S701" s="1038"/>
      <c r="T701" s="1039"/>
      <c r="U701" s="1039"/>
      <c r="V701" s="1039"/>
      <c r="W701" s="1039"/>
      <c r="X701" s="1040"/>
      <c r="Y701" s="1041"/>
      <c r="Z701" s="1034"/>
      <c r="AA701" s="1019"/>
      <c r="AB701" s="837"/>
      <c r="AC701" s="837"/>
      <c r="AD701" s="837"/>
      <c r="AE701" s="837"/>
      <c r="AF701" s="838"/>
      <c r="AG701" s="1042"/>
      <c r="AH701" s="1043"/>
      <c r="AI701" s="100"/>
      <c r="AJ701" s="170">
        <f>SUM(AQ701:AU701)</f>
        <v>0</v>
      </c>
      <c r="AK701" s="345" t="s">
        <v>97</v>
      </c>
      <c r="AL701" s="97" t="s">
        <v>97</v>
      </c>
      <c r="AM701" s="98" t="s">
        <v>97</v>
      </c>
      <c r="AN701" s="99" t="s">
        <v>97</v>
      </c>
      <c r="AO701" s="97" t="s">
        <v>98</v>
      </c>
      <c r="AP701" s="98" t="s">
        <v>98</v>
      </c>
      <c r="AQ701" s="100"/>
      <c r="AR701" s="92"/>
      <c r="AS701" s="92"/>
      <c r="AT701" s="92"/>
      <c r="AU701" s="101"/>
      <c r="AV701" s="165">
        <f t="shared" si="248"/>
        <v>0</v>
      </c>
      <c r="AW701" s="128"/>
      <c r="AX701" s="128"/>
      <c r="AY701" s="128"/>
      <c r="AZ701" s="128"/>
      <c r="BA701" s="128"/>
      <c r="BB701" s="128"/>
      <c r="BC701" s="128"/>
      <c r="BD701" s="128"/>
      <c r="BE701" s="129"/>
    </row>
    <row r="702" spans="1:57" ht="31.5" x14ac:dyDescent="0.25">
      <c r="A702" s="1345" t="s">
        <v>563</v>
      </c>
      <c r="B702" s="1565" t="s">
        <v>564</v>
      </c>
      <c r="C702" s="1608" t="s">
        <v>470</v>
      </c>
      <c r="D702" s="709" t="s">
        <v>485</v>
      </c>
      <c r="E702" s="1300">
        <v>600</v>
      </c>
      <c r="F702" s="1303">
        <f>E702-SUM(M702:M706)</f>
        <v>193</v>
      </c>
      <c r="G702" s="852">
        <f t="shared" si="242"/>
        <v>36</v>
      </c>
      <c r="H702" s="402">
        <f t="shared" si="247"/>
        <v>4</v>
      </c>
      <c r="I702" s="72">
        <v>4</v>
      </c>
      <c r="J702" s="72"/>
      <c r="K702" s="72"/>
      <c r="L702" s="75"/>
      <c r="M702" s="199">
        <f t="shared" si="246"/>
        <v>36</v>
      </c>
      <c r="N702" s="1020">
        <v>36</v>
      </c>
      <c r="O702" s="1020"/>
      <c r="P702" s="1020"/>
      <c r="Q702" s="1020"/>
      <c r="R702" s="1021"/>
      <c r="S702" s="1022">
        <v>4</v>
      </c>
      <c r="T702" s="1020"/>
      <c r="U702" s="1020"/>
      <c r="V702" s="1023">
        <v>29</v>
      </c>
      <c r="W702" s="1020">
        <v>3</v>
      </c>
      <c r="X702" s="1024"/>
      <c r="Y702" s="1025">
        <v>31</v>
      </c>
      <c r="Z702" s="1026">
        <v>5</v>
      </c>
      <c r="AA702" s="1027"/>
      <c r="AB702" s="1028">
        <v>2</v>
      </c>
      <c r="AC702" s="1028">
        <v>2</v>
      </c>
      <c r="AD702" s="1028">
        <v>1</v>
      </c>
      <c r="AE702" s="1028">
        <v>21</v>
      </c>
      <c r="AF702" s="1029"/>
      <c r="AG702" s="1027">
        <v>40</v>
      </c>
      <c r="AH702" s="1029">
        <v>23</v>
      </c>
      <c r="AI702" s="74">
        <v>14</v>
      </c>
      <c r="AJ702" s="151">
        <f>SUM(AN702:AP702)</f>
        <v>35</v>
      </c>
      <c r="AK702" s="76" t="s">
        <v>97</v>
      </c>
      <c r="AL702" s="77" t="s">
        <v>97</v>
      </c>
      <c r="AM702" s="78" t="s">
        <v>97</v>
      </c>
      <c r="AN702" s="74"/>
      <c r="AO702" s="72">
        <v>29</v>
      </c>
      <c r="AP702" s="73">
        <v>6</v>
      </c>
      <c r="AQ702" s="79" t="s">
        <v>97</v>
      </c>
      <c r="AR702" s="77" t="s">
        <v>97</v>
      </c>
      <c r="AS702" s="77" t="s">
        <v>97</v>
      </c>
      <c r="AT702" s="77" t="s">
        <v>97</v>
      </c>
      <c r="AU702" s="80" t="s">
        <v>97</v>
      </c>
      <c r="AV702" s="152">
        <f t="shared" si="248"/>
        <v>0</v>
      </c>
      <c r="AW702" s="120"/>
      <c r="AX702" s="120"/>
      <c r="AY702" s="120"/>
      <c r="AZ702" s="120"/>
      <c r="BA702" s="120"/>
      <c r="BB702" s="120"/>
      <c r="BC702" s="120"/>
      <c r="BD702" s="120"/>
      <c r="BE702" s="121"/>
    </row>
    <row r="703" spans="1:57" ht="47.25" x14ac:dyDescent="0.25">
      <c r="A703" s="1346"/>
      <c r="B703" s="1567"/>
      <c r="C703" s="1609"/>
      <c r="D703" s="710" t="s">
        <v>490</v>
      </c>
      <c r="E703" s="1301"/>
      <c r="F703" s="1304"/>
      <c r="G703" s="850">
        <f t="shared" si="242"/>
        <v>0</v>
      </c>
      <c r="H703" s="402">
        <f t="shared" si="247"/>
        <v>0</v>
      </c>
      <c r="I703" s="319"/>
      <c r="J703" s="319"/>
      <c r="K703" s="319"/>
      <c r="L703" s="338"/>
      <c r="M703" s="750">
        <f t="shared" si="246"/>
        <v>0</v>
      </c>
      <c r="N703" s="1030"/>
      <c r="O703" s="1030"/>
      <c r="P703" s="1030"/>
      <c r="Q703" s="1030"/>
      <c r="R703" s="1031"/>
      <c r="S703" s="1032"/>
      <c r="T703" s="1033"/>
      <c r="U703" s="1033"/>
      <c r="V703" s="1030"/>
      <c r="W703" s="1030"/>
      <c r="X703" s="1034"/>
      <c r="Y703" s="1025"/>
      <c r="Z703" s="1026"/>
      <c r="AA703" s="1027"/>
      <c r="AB703" s="1028"/>
      <c r="AC703" s="1028"/>
      <c r="AD703" s="1028"/>
      <c r="AE703" s="1028"/>
      <c r="AF703" s="1029"/>
      <c r="AG703" s="1019"/>
      <c r="AH703" s="838"/>
      <c r="AI703" s="325"/>
      <c r="AJ703" s="390">
        <f>SUM(AN703:AP703)</f>
        <v>0</v>
      </c>
      <c r="AK703" s="327" t="s">
        <v>98</v>
      </c>
      <c r="AL703" s="328" t="s">
        <v>98</v>
      </c>
      <c r="AM703" s="329" t="s">
        <v>98</v>
      </c>
      <c r="AN703" s="330"/>
      <c r="AO703" s="328"/>
      <c r="AP703" s="329"/>
      <c r="AQ703" s="330" t="s">
        <v>97</v>
      </c>
      <c r="AR703" s="328" t="s">
        <v>97</v>
      </c>
      <c r="AS703" s="328" t="s">
        <v>97</v>
      </c>
      <c r="AT703" s="328" t="s">
        <v>97</v>
      </c>
      <c r="AU703" s="331" t="s">
        <v>97</v>
      </c>
      <c r="AV703" s="391">
        <f t="shared" si="248"/>
        <v>0</v>
      </c>
      <c r="AW703" s="404"/>
      <c r="AX703" s="404"/>
      <c r="AY703" s="404"/>
      <c r="AZ703" s="404"/>
      <c r="BA703" s="404"/>
      <c r="BB703" s="404"/>
      <c r="BC703" s="404"/>
      <c r="BD703" s="404"/>
      <c r="BE703" s="405"/>
    </row>
    <row r="704" spans="1:57" ht="31.5" x14ac:dyDescent="0.25">
      <c r="A704" s="1346"/>
      <c r="B704" s="1567"/>
      <c r="C704" s="1609"/>
      <c r="D704" s="710" t="s">
        <v>486</v>
      </c>
      <c r="E704" s="1301"/>
      <c r="F704" s="1304"/>
      <c r="G704" s="850">
        <f t="shared" si="242"/>
        <v>0</v>
      </c>
      <c r="H704" s="402">
        <f t="shared" si="247"/>
        <v>0</v>
      </c>
      <c r="I704" s="319"/>
      <c r="J704" s="319"/>
      <c r="K704" s="319"/>
      <c r="L704" s="338"/>
      <c r="M704" s="750">
        <f t="shared" si="246"/>
        <v>0</v>
      </c>
      <c r="N704" s="1030"/>
      <c r="O704" s="1030"/>
      <c r="P704" s="1035"/>
      <c r="Q704" s="392"/>
      <c r="R704" s="1031"/>
      <c r="S704" s="1032"/>
      <c r="T704" s="1030"/>
      <c r="U704" s="1030"/>
      <c r="V704" s="1030"/>
      <c r="W704" s="1030"/>
      <c r="X704" s="1034"/>
      <c r="Y704" s="1025"/>
      <c r="Z704" s="1026"/>
      <c r="AA704" s="1027"/>
      <c r="AB704" s="1028"/>
      <c r="AC704" s="1028"/>
      <c r="AD704" s="1028"/>
      <c r="AE704" s="1028"/>
      <c r="AF704" s="1029"/>
      <c r="AG704" s="1019"/>
      <c r="AH704" s="838"/>
      <c r="AI704" s="325"/>
      <c r="AJ704" s="390"/>
      <c r="AK704" s="327"/>
      <c r="AL704" s="328"/>
      <c r="AM704" s="329"/>
      <c r="AN704" s="330" t="s">
        <v>97</v>
      </c>
      <c r="AO704" s="328" t="s">
        <v>97</v>
      </c>
      <c r="AP704" s="329" t="s">
        <v>97</v>
      </c>
      <c r="AQ704" s="330" t="s">
        <v>97</v>
      </c>
      <c r="AR704" s="328" t="s">
        <v>97</v>
      </c>
      <c r="AS704" s="328" t="s">
        <v>97</v>
      </c>
      <c r="AT704" s="328" t="s">
        <v>97</v>
      </c>
      <c r="AU704" s="331" t="s">
        <v>97</v>
      </c>
      <c r="AV704" s="391">
        <f t="shared" si="248"/>
        <v>0</v>
      </c>
      <c r="AW704" s="404"/>
      <c r="AX704" s="404"/>
      <c r="AY704" s="404"/>
      <c r="AZ704" s="404"/>
      <c r="BA704" s="404"/>
      <c r="BB704" s="404"/>
      <c r="BC704" s="404"/>
      <c r="BD704" s="404"/>
      <c r="BE704" s="405"/>
    </row>
    <row r="705" spans="1:57" ht="31.5" x14ac:dyDescent="0.25">
      <c r="A705" s="1346"/>
      <c r="B705" s="1567"/>
      <c r="C705" s="1609"/>
      <c r="D705" s="710" t="s">
        <v>15</v>
      </c>
      <c r="E705" s="1301"/>
      <c r="F705" s="1304"/>
      <c r="G705" s="850">
        <f t="shared" si="242"/>
        <v>376</v>
      </c>
      <c r="H705" s="402">
        <f t="shared" si="247"/>
        <v>17</v>
      </c>
      <c r="I705" s="319">
        <v>4</v>
      </c>
      <c r="J705" s="319">
        <v>11</v>
      </c>
      <c r="K705" s="319">
        <v>2</v>
      </c>
      <c r="L705" s="338"/>
      <c r="M705" s="750">
        <f t="shared" si="246"/>
        <v>371</v>
      </c>
      <c r="N705" s="1030">
        <v>371</v>
      </c>
      <c r="O705" s="1030"/>
      <c r="P705" s="1030"/>
      <c r="Q705" s="1030"/>
      <c r="R705" s="1031"/>
      <c r="S705" s="1032">
        <v>20</v>
      </c>
      <c r="T705" s="1030"/>
      <c r="U705" s="1030"/>
      <c r="V705" s="1030">
        <v>330</v>
      </c>
      <c r="W705" s="1030">
        <v>21</v>
      </c>
      <c r="X705" s="1034"/>
      <c r="Y705" s="1025">
        <v>336</v>
      </c>
      <c r="Z705" s="1026">
        <v>35</v>
      </c>
      <c r="AA705" s="1027">
        <v>0</v>
      </c>
      <c r="AB705" s="1028">
        <v>12</v>
      </c>
      <c r="AC705" s="1028">
        <v>12</v>
      </c>
      <c r="AD705" s="1028">
        <v>37</v>
      </c>
      <c r="AE705" s="1028">
        <v>268</v>
      </c>
      <c r="AF705" s="1029">
        <v>24</v>
      </c>
      <c r="AG705" s="1019">
        <v>40</v>
      </c>
      <c r="AH705" s="838">
        <v>22</v>
      </c>
      <c r="AI705" s="325">
        <v>104</v>
      </c>
      <c r="AJ705" s="390">
        <f>SUM(AQ705:AU705)</f>
        <v>358</v>
      </c>
      <c r="AK705" s="327" t="s">
        <v>98</v>
      </c>
      <c r="AL705" s="328" t="s">
        <v>98</v>
      </c>
      <c r="AM705" s="329" t="s">
        <v>98</v>
      </c>
      <c r="AN705" s="330" t="s">
        <v>97</v>
      </c>
      <c r="AO705" s="328" t="s">
        <v>97</v>
      </c>
      <c r="AP705" s="329" t="s">
        <v>97</v>
      </c>
      <c r="AQ705" s="330">
        <v>2</v>
      </c>
      <c r="AR705" s="328">
        <v>51</v>
      </c>
      <c r="AS705" s="328">
        <v>225</v>
      </c>
      <c r="AT705" s="328">
        <v>77</v>
      </c>
      <c r="AU705" s="331">
        <v>3</v>
      </c>
      <c r="AV705" s="391">
        <f t="shared" si="248"/>
        <v>5</v>
      </c>
      <c r="AW705" s="404"/>
      <c r="AX705" s="404"/>
      <c r="AY705" s="404">
        <v>2</v>
      </c>
      <c r="AZ705" s="404"/>
      <c r="BA705" s="404">
        <v>1</v>
      </c>
      <c r="BB705" s="404"/>
      <c r="BC705" s="404">
        <v>1</v>
      </c>
      <c r="BD705" s="404">
        <v>1</v>
      </c>
      <c r="BE705" s="405"/>
    </row>
    <row r="706" spans="1:57" ht="32.25" thickBot="1" x14ac:dyDescent="0.3">
      <c r="A706" s="1346"/>
      <c r="B706" s="1577"/>
      <c r="C706" s="1610"/>
      <c r="D706" s="1657" t="s">
        <v>491</v>
      </c>
      <c r="E706" s="1302"/>
      <c r="F706" s="1305"/>
      <c r="G706" s="851">
        <f t="shared" si="242"/>
        <v>0</v>
      </c>
      <c r="H706" s="160">
        <f t="shared" si="247"/>
        <v>0</v>
      </c>
      <c r="I706" s="92"/>
      <c r="J706" s="92"/>
      <c r="K706" s="92"/>
      <c r="L706" s="101"/>
      <c r="M706" s="857">
        <f t="shared" si="246"/>
        <v>0</v>
      </c>
      <c r="N706" s="1036"/>
      <c r="O706" s="1036"/>
      <c r="P706" s="1036"/>
      <c r="Q706" s="1036"/>
      <c r="R706" s="1037"/>
      <c r="S706" s="1038"/>
      <c r="T706" s="1039"/>
      <c r="U706" s="1039"/>
      <c r="V706" s="1039"/>
      <c r="W706" s="1039"/>
      <c r="X706" s="1040"/>
      <c r="Y706" s="1041"/>
      <c r="Z706" s="1034"/>
      <c r="AA706" s="1019"/>
      <c r="AB706" s="837"/>
      <c r="AC706" s="837"/>
      <c r="AD706" s="837"/>
      <c r="AE706" s="837"/>
      <c r="AF706" s="838"/>
      <c r="AG706" s="1042"/>
      <c r="AH706" s="1043"/>
      <c r="AI706" s="100"/>
      <c r="AJ706" s="170">
        <f>SUM(AQ706:AU706)</f>
        <v>0</v>
      </c>
      <c r="AK706" s="345" t="s">
        <v>97</v>
      </c>
      <c r="AL706" s="97" t="s">
        <v>97</v>
      </c>
      <c r="AM706" s="98" t="s">
        <v>97</v>
      </c>
      <c r="AN706" s="99" t="s">
        <v>97</v>
      </c>
      <c r="AO706" s="97" t="s">
        <v>98</v>
      </c>
      <c r="AP706" s="98" t="s">
        <v>98</v>
      </c>
      <c r="AQ706" s="100"/>
      <c r="AR706" s="92"/>
      <c r="AS706" s="92"/>
      <c r="AT706" s="92"/>
      <c r="AU706" s="101"/>
      <c r="AV706" s="165">
        <f t="shared" si="248"/>
        <v>0</v>
      </c>
      <c r="AW706" s="128"/>
      <c r="AX706" s="128"/>
      <c r="AY706" s="128"/>
      <c r="AZ706" s="128"/>
      <c r="BA706" s="128"/>
      <c r="BB706" s="128"/>
      <c r="BC706" s="128"/>
      <c r="BD706" s="128"/>
      <c r="BE706" s="129"/>
    </row>
    <row r="707" spans="1:57" ht="32.25" thickBot="1" x14ac:dyDescent="0.3">
      <c r="A707" s="1346"/>
      <c r="B707" s="1565" t="s">
        <v>565</v>
      </c>
      <c r="C707" s="1608" t="s">
        <v>566</v>
      </c>
      <c r="D707" s="709" t="s">
        <v>485</v>
      </c>
      <c r="E707" s="1300">
        <v>170</v>
      </c>
      <c r="F707" s="1303">
        <f t="shared" ref="F707" si="249">E707-SUM(M707:M711)</f>
        <v>23</v>
      </c>
      <c r="G707" s="852">
        <f t="shared" si="242"/>
        <v>16</v>
      </c>
      <c r="H707" s="402">
        <f t="shared" si="247"/>
        <v>0</v>
      </c>
      <c r="I707" s="72"/>
      <c r="J707" s="72"/>
      <c r="K707" s="72"/>
      <c r="L707" s="75"/>
      <c r="M707" s="199">
        <f t="shared" si="246"/>
        <v>15</v>
      </c>
      <c r="N707" s="1020">
        <v>15</v>
      </c>
      <c r="O707" s="1020"/>
      <c r="P707" s="1020"/>
      <c r="Q707" s="1020"/>
      <c r="R707" s="1024"/>
      <c r="S707" s="1025"/>
      <c r="T707" s="1025"/>
      <c r="U707" s="1025"/>
      <c r="V707" s="1044">
        <v>15</v>
      </c>
      <c r="W707" s="1044"/>
      <c r="X707" s="1026"/>
      <c r="Y707" s="1022">
        <v>13</v>
      </c>
      <c r="Z707" s="1024">
        <v>2</v>
      </c>
      <c r="AA707" s="1045"/>
      <c r="AB707" s="835">
        <v>11</v>
      </c>
      <c r="AC707" s="835">
        <v>11</v>
      </c>
      <c r="AD707" s="835">
        <v>2</v>
      </c>
      <c r="AE707" s="835"/>
      <c r="AF707" s="836"/>
      <c r="AG707" s="1045">
        <v>42</v>
      </c>
      <c r="AH707" s="1046">
        <v>22</v>
      </c>
      <c r="AI707" s="143">
        <v>12</v>
      </c>
      <c r="AJ707" s="151">
        <f>SUM(AN707:AP707)</f>
        <v>15</v>
      </c>
      <c r="AK707" s="76" t="s">
        <v>97</v>
      </c>
      <c r="AL707" s="76" t="s">
        <v>97</v>
      </c>
      <c r="AM707" s="76" t="s">
        <v>97</v>
      </c>
      <c r="AN707" s="74"/>
      <c r="AO707" s="72">
        <v>15</v>
      </c>
      <c r="AP707" s="73"/>
      <c r="AQ707" s="79" t="s">
        <v>97</v>
      </c>
      <c r="AR707" s="77" t="s">
        <v>97</v>
      </c>
      <c r="AS707" s="77" t="s">
        <v>97</v>
      </c>
      <c r="AT707" s="77" t="s">
        <v>97</v>
      </c>
      <c r="AU707" s="78" t="s">
        <v>97</v>
      </c>
      <c r="AV707" s="166">
        <f t="shared" si="248"/>
        <v>1</v>
      </c>
      <c r="AW707" s="167"/>
      <c r="AX707" s="167"/>
      <c r="AY707" s="167"/>
      <c r="AZ707" s="167">
        <v>1</v>
      </c>
      <c r="BA707" s="167"/>
      <c r="BB707" s="167"/>
      <c r="BC707" s="167"/>
      <c r="BD707" s="167"/>
      <c r="BE707" s="130"/>
    </row>
    <row r="708" spans="1:57" ht="48" thickBot="1" x14ac:dyDescent="0.3">
      <c r="A708" s="1346"/>
      <c r="B708" s="1567"/>
      <c r="C708" s="1609"/>
      <c r="D708" s="710" t="s">
        <v>490</v>
      </c>
      <c r="E708" s="1301"/>
      <c r="F708" s="1304"/>
      <c r="G708" s="850">
        <f t="shared" si="242"/>
        <v>0</v>
      </c>
      <c r="H708" s="402">
        <f t="shared" si="247"/>
        <v>0</v>
      </c>
      <c r="I708" s="319"/>
      <c r="J708" s="319"/>
      <c r="K708" s="319"/>
      <c r="L708" s="338"/>
      <c r="M708" s="750">
        <f t="shared" si="246"/>
        <v>0</v>
      </c>
      <c r="N708" s="1030"/>
      <c r="O708" s="1030"/>
      <c r="P708" s="1030"/>
      <c r="Q708" s="1030"/>
      <c r="R708" s="1034"/>
      <c r="S708" s="1025"/>
      <c r="T708" s="1025"/>
      <c r="U708" s="1025"/>
      <c r="V708" s="1044"/>
      <c r="W708" s="1044"/>
      <c r="X708" s="1026"/>
      <c r="Y708" s="1047"/>
      <c r="Z708" s="1026"/>
      <c r="AA708" s="1027"/>
      <c r="AB708" s="1028"/>
      <c r="AC708" s="1028"/>
      <c r="AD708" s="1028"/>
      <c r="AE708" s="1028"/>
      <c r="AF708" s="1029"/>
      <c r="AG708" s="1019"/>
      <c r="AH708" s="1048"/>
      <c r="AI708" s="337"/>
      <c r="AJ708" s="390">
        <f>SUM(AN708:AP708)</f>
        <v>0</v>
      </c>
      <c r="AK708" s="330" t="s">
        <v>98</v>
      </c>
      <c r="AL708" s="328" t="s">
        <v>97</v>
      </c>
      <c r="AM708" s="329" t="s">
        <v>97</v>
      </c>
      <c r="AN708" s="330" t="s">
        <v>98</v>
      </c>
      <c r="AO708" s="328" t="s">
        <v>97</v>
      </c>
      <c r="AP708" s="329" t="s">
        <v>97</v>
      </c>
      <c r="AQ708" s="330" t="s">
        <v>97</v>
      </c>
      <c r="AR708" s="328" t="s">
        <v>97</v>
      </c>
      <c r="AS708" s="328" t="s">
        <v>97</v>
      </c>
      <c r="AT708" s="328" t="s">
        <v>97</v>
      </c>
      <c r="AU708" s="329" t="s">
        <v>97</v>
      </c>
      <c r="AV708" s="168">
        <f t="shared" si="248"/>
        <v>0</v>
      </c>
      <c r="AW708" s="167"/>
      <c r="AX708" s="167"/>
      <c r="AY708" s="167"/>
      <c r="AZ708" s="167"/>
      <c r="BA708" s="167"/>
      <c r="BB708" s="167"/>
      <c r="BC708" s="167"/>
      <c r="BD708" s="167"/>
      <c r="BE708" s="130"/>
    </row>
    <row r="709" spans="1:57" ht="32.25" thickBot="1" x14ac:dyDescent="0.3">
      <c r="A709" s="1346"/>
      <c r="B709" s="1567"/>
      <c r="C709" s="1609"/>
      <c r="D709" s="710" t="s">
        <v>486</v>
      </c>
      <c r="E709" s="1301"/>
      <c r="F709" s="1304"/>
      <c r="G709" s="850">
        <f t="shared" si="242"/>
        <v>0</v>
      </c>
      <c r="H709" s="402">
        <f t="shared" si="247"/>
        <v>0</v>
      </c>
      <c r="I709" s="319"/>
      <c r="J709" s="319"/>
      <c r="K709" s="319"/>
      <c r="L709" s="338"/>
      <c r="M709" s="750">
        <f t="shared" si="246"/>
        <v>0</v>
      </c>
      <c r="N709" s="1030"/>
      <c r="O709" s="1030"/>
      <c r="P709" s="1030"/>
      <c r="Q709" s="1030"/>
      <c r="R709" s="1034"/>
      <c r="S709" s="1025"/>
      <c r="T709" s="1025"/>
      <c r="U709" s="1025"/>
      <c r="V709" s="1044"/>
      <c r="W709" s="1044"/>
      <c r="X709" s="1026"/>
      <c r="Y709" s="1047"/>
      <c r="Z709" s="1026"/>
      <c r="AA709" s="1027"/>
      <c r="AB709" s="1028"/>
      <c r="AC709" s="1028"/>
      <c r="AD709" s="1028"/>
      <c r="AE709" s="1028"/>
      <c r="AF709" s="1029"/>
      <c r="AG709" s="1019"/>
      <c r="AH709" s="1048"/>
      <c r="AI709" s="337"/>
      <c r="AJ709" s="390">
        <f>SUM(AK709:AM709)</f>
        <v>0</v>
      </c>
      <c r="AK709" s="327"/>
      <c r="AL709" s="328"/>
      <c r="AM709" s="329"/>
      <c r="AN709" s="330" t="s">
        <v>97</v>
      </c>
      <c r="AO709" s="328" t="s">
        <v>97</v>
      </c>
      <c r="AP709" s="329" t="s">
        <v>97</v>
      </c>
      <c r="AQ709" s="330" t="s">
        <v>97</v>
      </c>
      <c r="AR709" s="328" t="s">
        <v>97</v>
      </c>
      <c r="AS709" s="328" t="s">
        <v>97</v>
      </c>
      <c r="AT709" s="328" t="s">
        <v>97</v>
      </c>
      <c r="AU709" s="329" t="s">
        <v>97</v>
      </c>
      <c r="AV709" s="168">
        <f t="shared" si="248"/>
        <v>0</v>
      </c>
      <c r="AW709" s="167"/>
      <c r="AX709" s="167"/>
      <c r="AY709" s="167"/>
      <c r="AZ709" s="167"/>
      <c r="BA709" s="167"/>
      <c r="BB709" s="167"/>
      <c r="BC709" s="167"/>
      <c r="BD709" s="167"/>
      <c r="BE709" s="130"/>
    </row>
    <row r="710" spans="1:57" ht="32.25" thickBot="1" x14ac:dyDescent="0.3">
      <c r="A710" s="1346"/>
      <c r="B710" s="1567"/>
      <c r="C710" s="1609"/>
      <c r="D710" s="710" t="s">
        <v>15</v>
      </c>
      <c r="E710" s="1301"/>
      <c r="F710" s="1304"/>
      <c r="G710" s="850">
        <f t="shared" si="242"/>
        <v>134</v>
      </c>
      <c r="H710" s="160">
        <f t="shared" si="247"/>
        <v>10</v>
      </c>
      <c r="I710" s="319">
        <v>10</v>
      </c>
      <c r="J710" s="319"/>
      <c r="K710" s="319"/>
      <c r="L710" s="338"/>
      <c r="M710" s="750">
        <f t="shared" si="246"/>
        <v>132</v>
      </c>
      <c r="N710" s="1030">
        <v>132</v>
      </c>
      <c r="O710" s="1030"/>
      <c r="P710" s="1030"/>
      <c r="Q710" s="1030"/>
      <c r="R710" s="1034"/>
      <c r="S710" s="1025"/>
      <c r="T710" s="1025"/>
      <c r="U710" s="1025"/>
      <c r="V710" s="1044">
        <v>132</v>
      </c>
      <c r="W710" s="1044"/>
      <c r="X710" s="1026"/>
      <c r="Y710" s="1047">
        <v>116</v>
      </c>
      <c r="Z710" s="1026">
        <v>16</v>
      </c>
      <c r="AA710" s="1027"/>
      <c r="AB710" s="1028">
        <v>122</v>
      </c>
      <c r="AC710" s="1028">
        <v>122</v>
      </c>
      <c r="AD710" s="1028">
        <v>9</v>
      </c>
      <c r="AE710" s="1028">
        <v>85</v>
      </c>
      <c r="AF710" s="1029">
        <v>20</v>
      </c>
      <c r="AG710" s="1019">
        <v>45</v>
      </c>
      <c r="AH710" s="1048">
        <v>23</v>
      </c>
      <c r="AI710" s="337">
        <v>96</v>
      </c>
      <c r="AJ710" s="390">
        <f>SUM(AQ710:AU710)</f>
        <v>132</v>
      </c>
      <c r="AK710" s="327" t="s">
        <v>98</v>
      </c>
      <c r="AL710" s="328" t="s">
        <v>97</v>
      </c>
      <c r="AM710" s="329" t="s">
        <v>97</v>
      </c>
      <c r="AN710" s="330"/>
      <c r="AO710" s="328"/>
      <c r="AP710" s="329"/>
      <c r="AQ710" s="330">
        <v>2</v>
      </c>
      <c r="AR710" s="328">
        <v>27</v>
      </c>
      <c r="AS710" s="328">
        <v>98</v>
      </c>
      <c r="AT710" s="328">
        <v>4</v>
      </c>
      <c r="AU710" s="329">
        <v>1</v>
      </c>
      <c r="AV710" s="168">
        <f t="shared" si="248"/>
        <v>2</v>
      </c>
      <c r="AW710" s="167"/>
      <c r="AX710" s="167"/>
      <c r="AY710" s="167"/>
      <c r="AZ710" s="167">
        <v>2</v>
      </c>
      <c r="BA710" s="167"/>
      <c r="BB710" s="167"/>
      <c r="BC710" s="167"/>
      <c r="BD710" s="167"/>
      <c r="BE710" s="130"/>
    </row>
    <row r="711" spans="1:57" ht="32.25" thickBot="1" x14ac:dyDescent="0.3">
      <c r="A711" s="1346"/>
      <c r="B711" s="1577"/>
      <c r="C711" s="1610"/>
      <c r="D711" s="1657" t="s">
        <v>491</v>
      </c>
      <c r="E711" s="1302"/>
      <c r="F711" s="1305"/>
      <c r="G711" s="851">
        <f t="shared" si="242"/>
        <v>0</v>
      </c>
      <c r="H711" s="402">
        <f t="shared" si="247"/>
        <v>0</v>
      </c>
      <c r="I711" s="92"/>
      <c r="J711" s="92"/>
      <c r="K711" s="92"/>
      <c r="L711" s="101"/>
      <c r="M711" s="210">
        <f t="shared" si="246"/>
        <v>0</v>
      </c>
      <c r="N711" s="1039"/>
      <c r="O711" s="1039"/>
      <c r="P711" s="1039"/>
      <c r="Q711" s="1039"/>
      <c r="R711" s="1040"/>
      <c r="S711" s="1041"/>
      <c r="T711" s="1041"/>
      <c r="U711" s="1041"/>
      <c r="V711" s="1030"/>
      <c r="W711" s="1030"/>
      <c r="X711" s="1034"/>
      <c r="Y711" s="1032"/>
      <c r="Z711" s="1034"/>
      <c r="AA711" s="1019"/>
      <c r="AB711" s="837"/>
      <c r="AC711" s="837"/>
      <c r="AD711" s="837"/>
      <c r="AE711" s="837"/>
      <c r="AF711" s="838"/>
      <c r="AG711" s="1049"/>
      <c r="AH711" s="1050"/>
      <c r="AI711" s="831"/>
      <c r="AJ711" s="170">
        <f>SUM(AQ711:AU711)</f>
        <v>0</v>
      </c>
      <c r="AK711" s="345" t="s">
        <v>97</v>
      </c>
      <c r="AL711" s="97" t="s">
        <v>97</v>
      </c>
      <c r="AM711" s="98" t="s">
        <v>98</v>
      </c>
      <c r="AN711" s="99"/>
      <c r="AO711" s="97"/>
      <c r="AP711" s="98"/>
      <c r="AQ711" s="100"/>
      <c r="AR711" s="92"/>
      <c r="AS711" s="92"/>
      <c r="AT711" s="92"/>
      <c r="AU711" s="93"/>
      <c r="AV711" s="168">
        <f t="shared" si="248"/>
        <v>0</v>
      </c>
      <c r="AW711" s="404"/>
      <c r="AX711" s="404"/>
      <c r="AY711" s="404"/>
      <c r="AZ711" s="404"/>
      <c r="BA711" s="404"/>
      <c r="BB711" s="404"/>
      <c r="BC711" s="404"/>
      <c r="BD711" s="404"/>
      <c r="BE711" s="405"/>
    </row>
    <row r="712" spans="1:57" ht="32.25" thickBot="1" x14ac:dyDescent="0.3">
      <c r="A712" s="1346"/>
      <c r="B712" s="1565" t="s">
        <v>751</v>
      </c>
      <c r="C712" s="1608" t="s">
        <v>567</v>
      </c>
      <c r="D712" s="709" t="s">
        <v>485</v>
      </c>
      <c r="E712" s="1300">
        <v>10</v>
      </c>
      <c r="F712" s="1303">
        <f t="shared" ref="F712" si="250">E712-SUM(M712:M716)</f>
        <v>9</v>
      </c>
      <c r="G712" s="852">
        <f t="shared" si="242"/>
        <v>0</v>
      </c>
      <c r="H712" s="402">
        <f t="shared" si="247"/>
        <v>0</v>
      </c>
      <c r="I712" s="72"/>
      <c r="J712" s="72"/>
      <c r="K712" s="72"/>
      <c r="L712" s="75"/>
      <c r="M712" s="199">
        <f t="shared" si="246"/>
        <v>0</v>
      </c>
      <c r="N712" s="1020"/>
      <c r="O712" s="1020"/>
      <c r="P712" s="1020"/>
      <c r="Q712" s="1020"/>
      <c r="R712" s="1024"/>
      <c r="S712" s="1051"/>
      <c r="T712" s="1051"/>
      <c r="U712" s="1051"/>
      <c r="V712" s="1020"/>
      <c r="W712" s="1020"/>
      <c r="X712" s="1024"/>
      <c r="Y712" s="1022"/>
      <c r="Z712" s="1024"/>
      <c r="AA712" s="1045"/>
      <c r="AB712" s="835"/>
      <c r="AC712" s="835"/>
      <c r="AD712" s="835"/>
      <c r="AE712" s="835"/>
      <c r="AF712" s="836"/>
      <c r="AG712" s="1045"/>
      <c r="AH712" s="1046"/>
      <c r="AI712" s="143"/>
      <c r="AJ712" s="151">
        <f>SUM(AN712:AP712)</f>
        <v>0</v>
      </c>
      <c r="AK712" s="76" t="s">
        <v>97</v>
      </c>
      <c r="AL712" s="77" t="s">
        <v>97</v>
      </c>
      <c r="AM712" s="78" t="s">
        <v>97</v>
      </c>
      <c r="AN712" s="74"/>
      <c r="AO712" s="72"/>
      <c r="AP712" s="73"/>
      <c r="AQ712" s="79" t="s">
        <v>97</v>
      </c>
      <c r="AR712" s="77" t="s">
        <v>97</v>
      </c>
      <c r="AS712" s="77" t="s">
        <v>97</v>
      </c>
      <c r="AT712" s="77" t="s">
        <v>97</v>
      </c>
      <c r="AU712" s="78" t="s">
        <v>97</v>
      </c>
      <c r="AV712" s="152">
        <f t="shared" si="248"/>
        <v>0</v>
      </c>
      <c r="AW712" s="120"/>
      <c r="AX712" s="120"/>
      <c r="AY712" s="120"/>
      <c r="AZ712" s="120"/>
      <c r="BA712" s="120"/>
      <c r="BB712" s="120"/>
      <c r="BC712" s="120"/>
      <c r="BD712" s="120"/>
      <c r="BE712" s="121"/>
    </row>
    <row r="713" spans="1:57" ht="48" thickBot="1" x14ac:dyDescent="0.3">
      <c r="A713" s="1346"/>
      <c r="B713" s="1567"/>
      <c r="C713" s="1609"/>
      <c r="D713" s="710" t="s">
        <v>490</v>
      </c>
      <c r="E713" s="1301"/>
      <c r="F713" s="1304"/>
      <c r="G713" s="850">
        <f t="shared" si="242"/>
        <v>0</v>
      </c>
      <c r="H713" s="402">
        <f t="shared" si="247"/>
        <v>0</v>
      </c>
      <c r="I713" s="319"/>
      <c r="J713" s="319"/>
      <c r="K713" s="319"/>
      <c r="L713" s="338"/>
      <c r="M713" s="750">
        <f t="shared" si="246"/>
        <v>0</v>
      </c>
      <c r="N713" s="1030"/>
      <c r="O713" s="1030"/>
      <c r="P713" s="1030"/>
      <c r="Q713" s="1030"/>
      <c r="R713" s="1034"/>
      <c r="S713" s="1025"/>
      <c r="T713" s="1025"/>
      <c r="U713" s="1025"/>
      <c r="V713" s="1044"/>
      <c r="W713" s="1044"/>
      <c r="X713" s="1026"/>
      <c r="Y713" s="1047"/>
      <c r="Z713" s="1026"/>
      <c r="AA713" s="1027"/>
      <c r="AB713" s="1028"/>
      <c r="AC713" s="1028"/>
      <c r="AD713" s="1028"/>
      <c r="AE713" s="1028"/>
      <c r="AF713" s="1029"/>
      <c r="AG713" s="1019"/>
      <c r="AH713" s="1048"/>
      <c r="AI713" s="337"/>
      <c r="AJ713" s="390">
        <f>SUM(AN713:AP713)</f>
        <v>0</v>
      </c>
      <c r="AK713" s="327" t="s">
        <v>98</v>
      </c>
      <c r="AL713" s="328" t="s">
        <v>98</v>
      </c>
      <c r="AM713" s="329" t="s">
        <v>98</v>
      </c>
      <c r="AN713" s="330"/>
      <c r="AO713" s="328"/>
      <c r="AP713" s="329"/>
      <c r="AQ713" s="330" t="s">
        <v>97</v>
      </c>
      <c r="AR713" s="328" t="s">
        <v>97</v>
      </c>
      <c r="AS713" s="328" t="s">
        <v>97</v>
      </c>
      <c r="AT713" s="328" t="s">
        <v>97</v>
      </c>
      <c r="AU713" s="329" t="s">
        <v>97</v>
      </c>
      <c r="AV713" s="152">
        <f t="shared" si="248"/>
        <v>0</v>
      </c>
      <c r="AW713" s="167"/>
      <c r="AX713" s="167"/>
      <c r="AY713" s="167"/>
      <c r="AZ713" s="167"/>
      <c r="BA713" s="167"/>
      <c r="BB713" s="167"/>
      <c r="BC713" s="167"/>
      <c r="BD713" s="167"/>
      <c r="BE713" s="130"/>
    </row>
    <row r="714" spans="1:57" ht="32.25" thickBot="1" x14ac:dyDescent="0.3">
      <c r="A714" s="1346"/>
      <c r="B714" s="1567"/>
      <c r="C714" s="1609"/>
      <c r="D714" s="710" t="s">
        <v>486</v>
      </c>
      <c r="E714" s="1301"/>
      <c r="F714" s="1304"/>
      <c r="G714" s="850">
        <f t="shared" si="242"/>
        <v>0</v>
      </c>
      <c r="H714" s="160">
        <f t="shared" si="247"/>
        <v>0</v>
      </c>
      <c r="I714" s="319"/>
      <c r="J714" s="319"/>
      <c r="K714" s="319"/>
      <c r="L714" s="338"/>
      <c r="M714" s="750">
        <f t="shared" si="246"/>
        <v>0</v>
      </c>
      <c r="N714" s="1030"/>
      <c r="O714" s="1030"/>
      <c r="P714" s="1030"/>
      <c r="Q714" s="1030"/>
      <c r="R714" s="1034"/>
      <c r="S714" s="1025"/>
      <c r="T714" s="1025"/>
      <c r="U714" s="1025"/>
      <c r="V714" s="1044"/>
      <c r="W714" s="1044"/>
      <c r="X714" s="1026"/>
      <c r="Y714" s="1047"/>
      <c r="Z714" s="1026"/>
      <c r="AA714" s="1027"/>
      <c r="AB714" s="1028"/>
      <c r="AC714" s="1028"/>
      <c r="AD714" s="1028"/>
      <c r="AE714" s="1028"/>
      <c r="AF714" s="1029"/>
      <c r="AG714" s="1019"/>
      <c r="AH714" s="1048"/>
      <c r="AI714" s="337"/>
      <c r="AJ714" s="390">
        <f>SUM(AK714:AM714)</f>
        <v>0</v>
      </c>
      <c r="AK714" s="327"/>
      <c r="AL714" s="328"/>
      <c r="AM714" s="329"/>
      <c r="AN714" s="330" t="s">
        <v>97</v>
      </c>
      <c r="AO714" s="328" t="s">
        <v>97</v>
      </c>
      <c r="AP714" s="329" t="s">
        <v>97</v>
      </c>
      <c r="AQ714" s="330" t="s">
        <v>97</v>
      </c>
      <c r="AR714" s="328" t="s">
        <v>97</v>
      </c>
      <c r="AS714" s="328" t="s">
        <v>97</v>
      </c>
      <c r="AT714" s="328" t="s">
        <v>97</v>
      </c>
      <c r="AU714" s="329" t="s">
        <v>97</v>
      </c>
      <c r="AV714" s="152">
        <f t="shared" si="248"/>
        <v>0</v>
      </c>
      <c r="AW714" s="167"/>
      <c r="AX714" s="167"/>
      <c r="AY714" s="167"/>
      <c r="AZ714" s="167"/>
      <c r="BA714" s="167"/>
      <c r="BB714" s="167"/>
      <c r="BC714" s="167"/>
      <c r="BD714" s="167"/>
      <c r="BE714" s="130"/>
    </row>
    <row r="715" spans="1:57" ht="32.25" thickBot="1" x14ac:dyDescent="0.3">
      <c r="A715" s="1346"/>
      <c r="B715" s="1567"/>
      <c r="C715" s="1609"/>
      <c r="D715" s="710" t="s">
        <v>15</v>
      </c>
      <c r="E715" s="1301"/>
      <c r="F715" s="1304"/>
      <c r="G715" s="850">
        <f t="shared" si="242"/>
        <v>2</v>
      </c>
      <c r="H715" s="402">
        <f t="shared" si="247"/>
        <v>0</v>
      </c>
      <c r="I715" s="319"/>
      <c r="J715" s="319"/>
      <c r="K715" s="319"/>
      <c r="L715" s="338"/>
      <c r="M715" s="750">
        <f t="shared" si="246"/>
        <v>1</v>
      </c>
      <c r="N715" s="1030"/>
      <c r="O715" s="1030"/>
      <c r="P715" s="1030"/>
      <c r="Q715" s="1030"/>
      <c r="R715" s="1034">
        <v>1</v>
      </c>
      <c r="S715" s="1025">
        <v>1</v>
      </c>
      <c r="T715" s="1025"/>
      <c r="U715" s="1025"/>
      <c r="V715" s="1044"/>
      <c r="W715" s="1044"/>
      <c r="X715" s="1026"/>
      <c r="Y715" s="1047">
        <v>1</v>
      </c>
      <c r="Z715" s="1026">
        <v>0</v>
      </c>
      <c r="AA715" s="1027"/>
      <c r="AB715" s="1028"/>
      <c r="AC715" s="1028"/>
      <c r="AD715" s="1028"/>
      <c r="AE715" s="1028"/>
      <c r="AF715" s="1029">
        <v>1</v>
      </c>
      <c r="AG715" s="1019">
        <v>47</v>
      </c>
      <c r="AH715" s="1048">
        <v>27</v>
      </c>
      <c r="AI715" s="337">
        <v>80</v>
      </c>
      <c r="AJ715" s="390">
        <f>SUM(AQ715:AU715)</f>
        <v>1</v>
      </c>
      <c r="AK715" s="327" t="s">
        <v>98</v>
      </c>
      <c r="AL715" s="328" t="s">
        <v>98</v>
      </c>
      <c r="AM715" s="329" t="s">
        <v>98</v>
      </c>
      <c r="AN715" s="330" t="s">
        <v>97</v>
      </c>
      <c r="AO715" s="328" t="s">
        <v>97</v>
      </c>
      <c r="AP715" s="329" t="s">
        <v>97</v>
      </c>
      <c r="AQ715" s="330"/>
      <c r="AR715" s="328"/>
      <c r="AS715" s="328">
        <v>1</v>
      </c>
      <c r="AT715" s="328"/>
      <c r="AU715" s="329"/>
      <c r="AV715" s="152">
        <f t="shared" si="248"/>
        <v>1</v>
      </c>
      <c r="AW715" s="167"/>
      <c r="AX715" s="167"/>
      <c r="AY715" s="167"/>
      <c r="AZ715" s="167"/>
      <c r="BA715" s="167"/>
      <c r="BB715" s="167"/>
      <c r="BC715" s="167"/>
      <c r="BD715" s="167">
        <v>1</v>
      </c>
      <c r="BE715" s="130"/>
    </row>
    <row r="716" spans="1:57" ht="32.25" thickBot="1" x14ac:dyDescent="0.3">
      <c r="A716" s="1346"/>
      <c r="B716" s="1588"/>
      <c r="C716" s="1620"/>
      <c r="D716" s="711" t="s">
        <v>491</v>
      </c>
      <c r="E716" s="1302"/>
      <c r="F716" s="1305"/>
      <c r="G716" s="851">
        <f t="shared" ref="G716:G779" si="251">SUM(M716,AV716)</f>
        <v>0</v>
      </c>
      <c r="H716" s="402">
        <f t="shared" si="247"/>
        <v>0</v>
      </c>
      <c r="I716" s="92"/>
      <c r="J716" s="92"/>
      <c r="K716" s="92"/>
      <c r="L716" s="101"/>
      <c r="M716" s="210">
        <f t="shared" si="246"/>
        <v>0</v>
      </c>
      <c r="N716" s="1039"/>
      <c r="O716" s="1039"/>
      <c r="P716" s="1039"/>
      <c r="Q716" s="1039"/>
      <c r="R716" s="1040"/>
      <c r="S716" s="1052"/>
      <c r="T716" s="1052"/>
      <c r="U716" s="1052"/>
      <c r="V716" s="1039"/>
      <c r="W716" s="1039"/>
      <c r="X716" s="1040"/>
      <c r="Y716" s="1038"/>
      <c r="Z716" s="1040"/>
      <c r="AA716" s="1049"/>
      <c r="AB716" s="839"/>
      <c r="AC716" s="839"/>
      <c r="AD716" s="839"/>
      <c r="AE716" s="839"/>
      <c r="AF716" s="840"/>
      <c r="AG716" s="1049"/>
      <c r="AH716" s="1050"/>
      <c r="AI716" s="832"/>
      <c r="AJ716" s="170">
        <f>SUM(AQ716:AU716)</f>
        <v>0</v>
      </c>
      <c r="AK716" s="345" t="s">
        <v>97</v>
      </c>
      <c r="AL716" s="97" t="s">
        <v>97</v>
      </c>
      <c r="AM716" s="98" t="s">
        <v>97</v>
      </c>
      <c r="AN716" s="99" t="s">
        <v>97</v>
      </c>
      <c r="AO716" s="97" t="s">
        <v>98</v>
      </c>
      <c r="AP716" s="98" t="s">
        <v>98</v>
      </c>
      <c r="AQ716" s="343"/>
      <c r="AR716" s="344"/>
      <c r="AS716" s="344"/>
      <c r="AT716" s="344"/>
      <c r="AU716" s="359"/>
      <c r="AV716" s="171">
        <f t="shared" si="248"/>
        <v>0</v>
      </c>
      <c r="AW716" s="128"/>
      <c r="AX716" s="128"/>
      <c r="AY716" s="128"/>
      <c r="AZ716" s="128"/>
      <c r="BA716" s="128"/>
      <c r="BB716" s="128"/>
      <c r="BC716" s="128"/>
      <c r="BD716" s="128"/>
      <c r="BE716" s="129"/>
    </row>
    <row r="717" spans="1:57" ht="31.15" customHeight="1" thickBot="1" x14ac:dyDescent="0.3">
      <c r="A717" s="1346"/>
      <c r="B717" s="1565" t="s">
        <v>568</v>
      </c>
      <c r="C717" s="1608" t="s">
        <v>414</v>
      </c>
      <c r="D717" s="709" t="s">
        <v>485</v>
      </c>
      <c r="E717" s="1300">
        <v>30</v>
      </c>
      <c r="F717" s="1303">
        <f t="shared" ref="F717" si="252">E717-SUM(M717:M721)</f>
        <v>8</v>
      </c>
      <c r="G717" s="852">
        <f t="shared" si="251"/>
        <v>4</v>
      </c>
      <c r="H717" s="402">
        <f t="shared" si="247"/>
        <v>0</v>
      </c>
      <c r="I717" s="72"/>
      <c r="J717" s="72"/>
      <c r="K717" s="72"/>
      <c r="L717" s="75"/>
      <c r="M717" s="199">
        <f t="shared" si="246"/>
        <v>4</v>
      </c>
      <c r="N717" s="1020"/>
      <c r="O717" s="1020"/>
      <c r="P717" s="1020"/>
      <c r="Q717" s="1020"/>
      <c r="R717" s="1024">
        <v>4</v>
      </c>
      <c r="S717" s="1051"/>
      <c r="T717" s="1051"/>
      <c r="U717" s="1051"/>
      <c r="V717" s="1020"/>
      <c r="W717" s="1020">
        <v>4</v>
      </c>
      <c r="X717" s="1024"/>
      <c r="Y717" s="1022">
        <v>4</v>
      </c>
      <c r="Z717" s="1024">
        <v>0</v>
      </c>
      <c r="AA717" s="1045"/>
      <c r="AB717" s="835">
        <v>2</v>
      </c>
      <c r="AC717" s="835">
        <v>2</v>
      </c>
      <c r="AD717" s="835"/>
      <c r="AE717" s="835">
        <v>4</v>
      </c>
      <c r="AF717" s="836"/>
      <c r="AG717" s="1045">
        <v>45</v>
      </c>
      <c r="AH717" s="1046">
        <v>19</v>
      </c>
      <c r="AI717" s="143">
        <v>11</v>
      </c>
      <c r="AJ717" s="151">
        <f>SUM(AN717:AP717)</f>
        <v>4</v>
      </c>
      <c r="AK717" s="330" t="s">
        <v>97</v>
      </c>
      <c r="AL717" s="328" t="s">
        <v>97</v>
      </c>
      <c r="AM717" s="329" t="s">
        <v>97</v>
      </c>
      <c r="AN717" s="74"/>
      <c r="AO717" s="72">
        <v>4</v>
      </c>
      <c r="AP717" s="75"/>
      <c r="AQ717" s="79" t="s">
        <v>97</v>
      </c>
      <c r="AR717" s="77" t="s">
        <v>97</v>
      </c>
      <c r="AS717" s="77" t="s">
        <v>97</v>
      </c>
      <c r="AT717" s="77" t="s">
        <v>97</v>
      </c>
      <c r="AU717" s="78" t="s">
        <v>97</v>
      </c>
      <c r="AV717" s="168">
        <f t="shared" si="248"/>
        <v>0</v>
      </c>
      <c r="AW717" s="120"/>
      <c r="AX717" s="120"/>
      <c r="AY717" s="120"/>
      <c r="AZ717" s="120"/>
      <c r="BA717" s="120"/>
      <c r="BB717" s="120"/>
      <c r="BC717" s="120"/>
      <c r="BD717" s="120"/>
      <c r="BE717" s="121"/>
    </row>
    <row r="718" spans="1:57" ht="48" thickBot="1" x14ac:dyDescent="0.3">
      <c r="A718" s="1346"/>
      <c r="B718" s="1567"/>
      <c r="C718" s="1609"/>
      <c r="D718" s="710" t="s">
        <v>490</v>
      </c>
      <c r="E718" s="1301"/>
      <c r="F718" s="1304"/>
      <c r="G718" s="850">
        <f t="shared" si="251"/>
        <v>0</v>
      </c>
      <c r="H718" s="160">
        <f t="shared" si="247"/>
        <v>0</v>
      </c>
      <c r="I718" s="319"/>
      <c r="J718" s="319"/>
      <c r="K718" s="319"/>
      <c r="L718" s="338"/>
      <c r="M718" s="750">
        <f t="shared" si="246"/>
        <v>0</v>
      </c>
      <c r="N718" s="1030"/>
      <c r="O718" s="1030"/>
      <c r="P718" s="1030"/>
      <c r="Q718" s="1030"/>
      <c r="R718" s="1034"/>
      <c r="S718" s="1025"/>
      <c r="T718" s="1025"/>
      <c r="U718" s="1025"/>
      <c r="V718" s="1044"/>
      <c r="W718" s="1044"/>
      <c r="X718" s="1026"/>
      <c r="Y718" s="1047"/>
      <c r="Z718" s="1026"/>
      <c r="AA718" s="1027"/>
      <c r="AB718" s="1028"/>
      <c r="AC718" s="1028"/>
      <c r="AD718" s="1028"/>
      <c r="AE718" s="1028"/>
      <c r="AF718" s="1029"/>
      <c r="AG718" s="1019"/>
      <c r="AH718" s="1048"/>
      <c r="AI718" s="337"/>
      <c r="AJ718" s="390">
        <f>SUM(AN718:AP718)</f>
        <v>0</v>
      </c>
      <c r="AK718" s="327"/>
      <c r="AL718" s="328"/>
      <c r="AM718" s="329"/>
      <c r="AN718" s="330"/>
      <c r="AO718" s="328"/>
      <c r="AP718" s="331"/>
      <c r="AQ718" s="330" t="s">
        <v>97</v>
      </c>
      <c r="AR718" s="328" t="s">
        <v>97</v>
      </c>
      <c r="AS718" s="328" t="s">
        <v>97</v>
      </c>
      <c r="AT718" s="328" t="s">
        <v>97</v>
      </c>
      <c r="AU718" s="329" t="s">
        <v>97</v>
      </c>
      <c r="AV718" s="168">
        <f t="shared" si="248"/>
        <v>0</v>
      </c>
      <c r="AW718" s="167"/>
      <c r="AX718" s="167"/>
      <c r="AY718" s="167"/>
      <c r="AZ718" s="167"/>
      <c r="BA718" s="167"/>
      <c r="BB718" s="167"/>
      <c r="BC718" s="167"/>
      <c r="BD718" s="167"/>
      <c r="BE718" s="130"/>
    </row>
    <row r="719" spans="1:57" ht="32.25" thickBot="1" x14ac:dyDescent="0.3">
      <c r="A719" s="1346"/>
      <c r="B719" s="1567"/>
      <c r="C719" s="1609"/>
      <c r="D719" s="710" t="s">
        <v>486</v>
      </c>
      <c r="E719" s="1301"/>
      <c r="F719" s="1304"/>
      <c r="G719" s="850">
        <f t="shared" si="251"/>
        <v>0</v>
      </c>
      <c r="H719" s="402">
        <f t="shared" si="247"/>
        <v>0</v>
      </c>
      <c r="I719" s="319"/>
      <c r="J719" s="319"/>
      <c r="K719" s="319"/>
      <c r="L719" s="338"/>
      <c r="M719" s="750">
        <f t="shared" si="246"/>
        <v>0</v>
      </c>
      <c r="N719" s="1030"/>
      <c r="O719" s="1030"/>
      <c r="P719" s="1030"/>
      <c r="Q719" s="1030"/>
      <c r="R719" s="1034"/>
      <c r="S719" s="1025"/>
      <c r="T719" s="1025"/>
      <c r="U719" s="1025"/>
      <c r="V719" s="1044"/>
      <c r="W719" s="1044"/>
      <c r="X719" s="1026"/>
      <c r="Y719" s="1047"/>
      <c r="Z719" s="1026"/>
      <c r="AA719" s="1027"/>
      <c r="AB719" s="1028"/>
      <c r="AC719" s="1028"/>
      <c r="AD719" s="1028"/>
      <c r="AE719" s="1028"/>
      <c r="AF719" s="1029"/>
      <c r="AG719" s="1019"/>
      <c r="AH719" s="1048"/>
      <c r="AI719" s="337"/>
      <c r="AJ719" s="390">
        <f>SUM(AK719:AM719)</f>
        <v>0</v>
      </c>
      <c r="AK719" s="327"/>
      <c r="AL719" s="328"/>
      <c r="AM719" s="329"/>
      <c r="AN719" s="330" t="s">
        <v>97</v>
      </c>
      <c r="AO719" s="328" t="s">
        <v>97</v>
      </c>
      <c r="AP719" s="331" t="s">
        <v>97</v>
      </c>
      <c r="AQ719" s="330" t="s">
        <v>97</v>
      </c>
      <c r="AR719" s="328" t="s">
        <v>97</v>
      </c>
      <c r="AS719" s="328" t="s">
        <v>97</v>
      </c>
      <c r="AT719" s="328" t="s">
        <v>97</v>
      </c>
      <c r="AU719" s="329" t="s">
        <v>97</v>
      </c>
      <c r="AV719" s="168">
        <f t="shared" si="248"/>
        <v>0</v>
      </c>
      <c r="AW719" s="167"/>
      <c r="AX719" s="167"/>
      <c r="AY719" s="167"/>
      <c r="AZ719" s="167"/>
      <c r="BA719" s="167"/>
      <c r="BB719" s="167"/>
      <c r="BC719" s="167"/>
      <c r="BD719" s="167"/>
      <c r="BE719" s="130"/>
    </row>
    <row r="720" spans="1:57" ht="32.25" thickBot="1" x14ac:dyDescent="0.3">
      <c r="A720" s="1346"/>
      <c r="B720" s="1567"/>
      <c r="C720" s="1609"/>
      <c r="D720" s="710" t="s">
        <v>15</v>
      </c>
      <c r="E720" s="1301"/>
      <c r="F720" s="1304"/>
      <c r="G720" s="850">
        <f t="shared" si="251"/>
        <v>18</v>
      </c>
      <c r="H720" s="402">
        <f t="shared" si="247"/>
        <v>0</v>
      </c>
      <c r="I720" s="319"/>
      <c r="J720" s="319"/>
      <c r="K720" s="319"/>
      <c r="L720" s="338"/>
      <c r="M720" s="750">
        <v>18</v>
      </c>
      <c r="N720" s="1030"/>
      <c r="O720" s="1030"/>
      <c r="P720" s="1030"/>
      <c r="Q720" s="1030"/>
      <c r="R720" s="1034">
        <v>18</v>
      </c>
      <c r="S720" s="1025"/>
      <c r="T720" s="1025"/>
      <c r="U720" s="1025"/>
      <c r="V720" s="1044"/>
      <c r="W720" s="1044">
        <v>18</v>
      </c>
      <c r="X720" s="1026"/>
      <c r="Y720" s="1047">
        <v>15</v>
      </c>
      <c r="Z720" s="1026">
        <v>3</v>
      </c>
      <c r="AA720" s="1027"/>
      <c r="AB720" s="1028">
        <v>6</v>
      </c>
      <c r="AC720" s="1028">
        <v>6</v>
      </c>
      <c r="AD720" s="1028"/>
      <c r="AE720" s="1028">
        <v>14</v>
      </c>
      <c r="AF720" s="1029">
        <v>1</v>
      </c>
      <c r="AG720" s="1019">
        <v>44</v>
      </c>
      <c r="AH720" s="1048">
        <v>21</v>
      </c>
      <c r="AI720" s="337">
        <v>87</v>
      </c>
      <c r="AJ720" s="390">
        <f>SUM(AQ720:AU720)</f>
        <v>18</v>
      </c>
      <c r="AK720" s="327" t="s">
        <v>97</v>
      </c>
      <c r="AL720" s="328" t="s">
        <v>97</v>
      </c>
      <c r="AM720" s="329" t="s">
        <v>97</v>
      </c>
      <c r="AN720" s="330"/>
      <c r="AO720" s="328"/>
      <c r="AP720" s="331"/>
      <c r="AQ720" s="330"/>
      <c r="AR720" s="328">
        <v>8</v>
      </c>
      <c r="AS720" s="328">
        <v>10</v>
      </c>
      <c r="AT720" s="328"/>
      <c r="AU720" s="329"/>
      <c r="AV720" s="168">
        <f t="shared" si="248"/>
        <v>0</v>
      </c>
      <c r="AW720" s="167"/>
      <c r="AX720" s="167"/>
      <c r="AY720" s="167"/>
      <c r="AZ720" s="167"/>
      <c r="BA720" s="167"/>
      <c r="BB720" s="167"/>
      <c r="BC720" s="167"/>
      <c r="BD720" s="167"/>
      <c r="BE720" s="130"/>
    </row>
    <row r="721" spans="1:57" ht="32.25" thickBot="1" x14ac:dyDescent="0.3">
      <c r="A721" s="1346"/>
      <c r="B721" s="1588"/>
      <c r="C721" s="1620"/>
      <c r="D721" s="711" t="s">
        <v>491</v>
      </c>
      <c r="E721" s="1302"/>
      <c r="F721" s="1305"/>
      <c r="G721" s="851">
        <f t="shared" si="251"/>
        <v>0</v>
      </c>
      <c r="H721" s="402">
        <f t="shared" si="247"/>
        <v>0</v>
      </c>
      <c r="I721" s="92"/>
      <c r="J721" s="92"/>
      <c r="K721" s="92"/>
      <c r="L721" s="101"/>
      <c r="M721" s="210">
        <f t="shared" si="246"/>
        <v>0</v>
      </c>
      <c r="N721" s="1039"/>
      <c r="O721" s="1039"/>
      <c r="P721" s="1039"/>
      <c r="Q721" s="1039"/>
      <c r="R721" s="1040"/>
      <c r="S721" s="1052"/>
      <c r="T721" s="1052"/>
      <c r="U721" s="1052"/>
      <c r="V721" s="1039"/>
      <c r="W721" s="1039"/>
      <c r="X721" s="1040"/>
      <c r="Y721" s="1038"/>
      <c r="Z721" s="1040"/>
      <c r="AA721" s="1049"/>
      <c r="AB721" s="839"/>
      <c r="AC721" s="839"/>
      <c r="AD721" s="839"/>
      <c r="AE721" s="839"/>
      <c r="AF721" s="840"/>
      <c r="AG721" s="1049"/>
      <c r="AH721" s="1050"/>
      <c r="AI721" s="832"/>
      <c r="AJ721" s="170">
        <f>SUM(AQ721:AU721)</f>
        <v>0</v>
      </c>
      <c r="AK721" s="345" t="s">
        <v>97</v>
      </c>
      <c r="AL721" s="97" t="s">
        <v>98</v>
      </c>
      <c r="AM721" s="98" t="s">
        <v>98</v>
      </c>
      <c r="AN721" s="99"/>
      <c r="AO721" s="97"/>
      <c r="AP721" s="145"/>
      <c r="AQ721" s="100"/>
      <c r="AR721" s="92"/>
      <c r="AS721" s="92"/>
      <c r="AT721" s="92"/>
      <c r="AU721" s="93"/>
      <c r="AV721" s="908">
        <f t="shared" si="248"/>
        <v>0</v>
      </c>
      <c r="AW721" s="128"/>
      <c r="AX721" s="128"/>
      <c r="AY721" s="128"/>
      <c r="AZ721" s="128"/>
      <c r="BA721" s="128"/>
      <c r="BB721" s="128"/>
      <c r="BC721" s="128"/>
      <c r="BD721" s="128"/>
      <c r="BE721" s="129"/>
    </row>
    <row r="722" spans="1:57" ht="32.25" thickBot="1" x14ac:dyDescent="0.3">
      <c r="A722" s="1346"/>
      <c r="B722" s="1565" t="s">
        <v>569</v>
      </c>
      <c r="C722" s="1608" t="s">
        <v>570</v>
      </c>
      <c r="D722" s="709" t="s">
        <v>485</v>
      </c>
      <c r="E722" s="1300">
        <v>10</v>
      </c>
      <c r="F722" s="1303">
        <f t="shared" ref="F722" si="253">E722-SUM(M722:M726)</f>
        <v>2</v>
      </c>
      <c r="G722" s="852">
        <f t="shared" si="251"/>
        <v>0</v>
      </c>
      <c r="H722" s="160">
        <f t="shared" si="247"/>
        <v>0</v>
      </c>
      <c r="I722" s="72"/>
      <c r="J722" s="72"/>
      <c r="K722" s="72"/>
      <c r="L722" s="75"/>
      <c r="M722" s="590">
        <f t="shared" si="246"/>
        <v>0</v>
      </c>
      <c r="N722" s="1044"/>
      <c r="O722" s="1044"/>
      <c r="P722" s="1044"/>
      <c r="Q722" s="1044"/>
      <c r="R722" s="1026"/>
      <c r="S722" s="1051"/>
      <c r="T722" s="1051"/>
      <c r="U722" s="1051"/>
      <c r="V722" s="1020"/>
      <c r="W722" s="1020"/>
      <c r="X722" s="1024"/>
      <c r="Y722" s="1022"/>
      <c r="Z722" s="1024"/>
      <c r="AA722" s="1045"/>
      <c r="AB722" s="835"/>
      <c r="AC722" s="835"/>
      <c r="AD722" s="835"/>
      <c r="AE722" s="835"/>
      <c r="AF722" s="836"/>
      <c r="AG722" s="1045"/>
      <c r="AH722" s="1046"/>
      <c r="AI722" s="143"/>
      <c r="AJ722" s="151">
        <f>SUM(AN722:AP722)</f>
        <v>0</v>
      </c>
      <c r="AK722" s="76" t="s">
        <v>97</v>
      </c>
      <c r="AL722" s="77" t="s">
        <v>97</v>
      </c>
      <c r="AM722" s="78" t="s">
        <v>97</v>
      </c>
      <c r="AN722" s="74"/>
      <c r="AO722" s="72"/>
      <c r="AP722" s="73"/>
      <c r="AQ722" s="146" t="s">
        <v>97</v>
      </c>
      <c r="AR722" s="142" t="s">
        <v>97</v>
      </c>
      <c r="AS722" s="142" t="s">
        <v>97</v>
      </c>
      <c r="AT722" s="142" t="s">
        <v>97</v>
      </c>
      <c r="AU722" s="105" t="s">
        <v>97</v>
      </c>
      <c r="AV722" s="152">
        <f t="shared" si="248"/>
        <v>0</v>
      </c>
      <c r="AW722" s="120"/>
      <c r="AX722" s="120"/>
      <c r="AY722" s="120"/>
      <c r="AZ722" s="120"/>
      <c r="BA722" s="120"/>
      <c r="BB722" s="120"/>
      <c r="BC722" s="120"/>
      <c r="BD722" s="120"/>
      <c r="BE722" s="121"/>
    </row>
    <row r="723" spans="1:57" ht="48" thickBot="1" x14ac:dyDescent="0.3">
      <c r="A723" s="1346"/>
      <c r="B723" s="1567"/>
      <c r="C723" s="1609"/>
      <c r="D723" s="710" t="s">
        <v>490</v>
      </c>
      <c r="E723" s="1301"/>
      <c r="F723" s="1304"/>
      <c r="G723" s="850">
        <f t="shared" si="251"/>
        <v>0</v>
      </c>
      <c r="H723" s="402">
        <f t="shared" si="247"/>
        <v>0</v>
      </c>
      <c r="I723" s="319"/>
      <c r="J723" s="319"/>
      <c r="K723" s="319"/>
      <c r="L723" s="338"/>
      <c r="M723" s="750">
        <f t="shared" si="246"/>
        <v>0</v>
      </c>
      <c r="N723" s="1030"/>
      <c r="O723" s="1030"/>
      <c r="P723" s="1030"/>
      <c r="Q723" s="1030"/>
      <c r="R723" s="1034"/>
      <c r="S723" s="1025"/>
      <c r="T723" s="1025"/>
      <c r="U723" s="1025"/>
      <c r="V723" s="1044"/>
      <c r="W723" s="1044"/>
      <c r="X723" s="1026"/>
      <c r="Y723" s="1047"/>
      <c r="Z723" s="1026"/>
      <c r="AA723" s="1027"/>
      <c r="AB723" s="1028"/>
      <c r="AC723" s="1028"/>
      <c r="AD723" s="1028"/>
      <c r="AE723" s="1028"/>
      <c r="AF723" s="1029"/>
      <c r="AG723" s="1019"/>
      <c r="AH723" s="1048"/>
      <c r="AI723" s="337"/>
      <c r="AJ723" s="390">
        <f>SUM(AN723:AP723)</f>
        <v>0</v>
      </c>
      <c r="AK723" s="327" t="s">
        <v>98</v>
      </c>
      <c r="AL723" s="328" t="s">
        <v>98</v>
      </c>
      <c r="AM723" s="329" t="s">
        <v>98</v>
      </c>
      <c r="AN723" s="330"/>
      <c r="AO723" s="328"/>
      <c r="AP723" s="329"/>
      <c r="AQ723" s="330" t="s">
        <v>97</v>
      </c>
      <c r="AR723" s="328" t="s">
        <v>97</v>
      </c>
      <c r="AS723" s="328" t="s">
        <v>97</v>
      </c>
      <c r="AT723" s="328" t="s">
        <v>97</v>
      </c>
      <c r="AU723" s="329" t="s">
        <v>97</v>
      </c>
      <c r="AV723" s="152">
        <f t="shared" si="248"/>
        <v>0</v>
      </c>
      <c r="AW723" s="167"/>
      <c r="AX723" s="167"/>
      <c r="AY723" s="167"/>
      <c r="AZ723" s="167"/>
      <c r="BA723" s="167"/>
      <c r="BB723" s="167"/>
      <c r="BC723" s="167"/>
      <c r="BD723" s="167"/>
      <c r="BE723" s="130"/>
    </row>
    <row r="724" spans="1:57" ht="32.25" thickBot="1" x14ac:dyDescent="0.3">
      <c r="A724" s="1346"/>
      <c r="B724" s="1567"/>
      <c r="C724" s="1609"/>
      <c r="D724" s="710" t="s">
        <v>486</v>
      </c>
      <c r="E724" s="1301"/>
      <c r="F724" s="1304"/>
      <c r="G724" s="850">
        <f t="shared" si="251"/>
        <v>0</v>
      </c>
      <c r="H724" s="402">
        <f t="shared" si="247"/>
        <v>0</v>
      </c>
      <c r="I724" s="319"/>
      <c r="J724" s="319"/>
      <c r="K724" s="319"/>
      <c r="L724" s="338"/>
      <c r="M724" s="750">
        <f t="shared" si="246"/>
        <v>0</v>
      </c>
      <c r="N724" s="1030"/>
      <c r="O724" s="1030"/>
      <c r="P724" s="1030"/>
      <c r="Q724" s="1030"/>
      <c r="R724" s="1034"/>
      <c r="S724" s="1025"/>
      <c r="T724" s="1025"/>
      <c r="U724" s="1025"/>
      <c r="V724" s="1044"/>
      <c r="W724" s="1044"/>
      <c r="X724" s="1026"/>
      <c r="Y724" s="1047"/>
      <c r="Z724" s="1026"/>
      <c r="AA724" s="1027"/>
      <c r="AB724" s="1028"/>
      <c r="AC724" s="1028"/>
      <c r="AD724" s="1028"/>
      <c r="AE724" s="1028"/>
      <c r="AF724" s="1029"/>
      <c r="AG724" s="1019"/>
      <c r="AH724" s="1048"/>
      <c r="AI724" s="337"/>
      <c r="AJ724" s="390">
        <f>SUM(AK724:AM724)</f>
        <v>0</v>
      </c>
      <c r="AK724" s="327"/>
      <c r="AL724" s="328"/>
      <c r="AM724" s="329"/>
      <c r="AN724" s="330" t="s">
        <v>97</v>
      </c>
      <c r="AO724" s="328" t="s">
        <v>97</v>
      </c>
      <c r="AP724" s="329" t="s">
        <v>97</v>
      </c>
      <c r="AQ724" s="330" t="s">
        <v>97</v>
      </c>
      <c r="AR724" s="328" t="s">
        <v>97</v>
      </c>
      <c r="AS724" s="328" t="s">
        <v>97</v>
      </c>
      <c r="AT724" s="328" t="s">
        <v>97</v>
      </c>
      <c r="AU724" s="329" t="s">
        <v>97</v>
      </c>
      <c r="AV724" s="152">
        <f t="shared" si="248"/>
        <v>0</v>
      </c>
      <c r="AW724" s="167"/>
      <c r="AX724" s="167"/>
      <c r="AY724" s="167"/>
      <c r="AZ724" s="167"/>
      <c r="BA724" s="167"/>
      <c r="BB724" s="167"/>
      <c r="BC724" s="167"/>
      <c r="BD724" s="167"/>
      <c r="BE724" s="130"/>
    </row>
    <row r="725" spans="1:57" ht="32.25" thickBot="1" x14ac:dyDescent="0.3">
      <c r="A725" s="1346"/>
      <c r="B725" s="1567"/>
      <c r="C725" s="1609"/>
      <c r="D725" s="710" t="s">
        <v>15</v>
      </c>
      <c r="E725" s="1301"/>
      <c r="F725" s="1304"/>
      <c r="G725" s="850">
        <f t="shared" si="251"/>
        <v>8</v>
      </c>
      <c r="H725" s="402">
        <f t="shared" si="247"/>
        <v>0</v>
      </c>
      <c r="I725" s="319"/>
      <c r="J725" s="319"/>
      <c r="K725" s="319"/>
      <c r="L725" s="338"/>
      <c r="M725" s="750">
        <f t="shared" si="246"/>
        <v>8</v>
      </c>
      <c r="N725" s="1030">
        <v>8</v>
      </c>
      <c r="O725" s="1030"/>
      <c r="P725" s="1030"/>
      <c r="Q725" s="1030"/>
      <c r="R725" s="1034"/>
      <c r="S725" s="1025"/>
      <c r="T725" s="1025"/>
      <c r="U725" s="1025"/>
      <c r="V725" s="1044"/>
      <c r="W725" s="1044"/>
      <c r="X725" s="1026">
        <v>8</v>
      </c>
      <c r="Y725" s="1047">
        <v>8</v>
      </c>
      <c r="Z725" s="1026">
        <v>0</v>
      </c>
      <c r="AA725" s="1027"/>
      <c r="AB725" s="1028">
        <v>3</v>
      </c>
      <c r="AC725" s="1028">
        <v>3</v>
      </c>
      <c r="AD725" s="1028">
        <v>1</v>
      </c>
      <c r="AE725" s="1028">
        <v>8</v>
      </c>
      <c r="AF725" s="1029">
        <v>1</v>
      </c>
      <c r="AG725" s="1019">
        <v>41</v>
      </c>
      <c r="AH725" s="1048">
        <v>20</v>
      </c>
      <c r="AI725" s="337">
        <v>85</v>
      </c>
      <c r="AJ725" s="390">
        <f>SUM(AQ725:AU725)</f>
        <v>8</v>
      </c>
      <c r="AK725" s="327" t="s">
        <v>98</v>
      </c>
      <c r="AL725" s="328" t="s">
        <v>752</v>
      </c>
      <c r="AM725" s="329" t="s">
        <v>752</v>
      </c>
      <c r="AN725" s="330" t="s">
        <v>97</v>
      </c>
      <c r="AO725" s="328" t="s">
        <v>97</v>
      </c>
      <c r="AP725" s="329" t="s">
        <v>97</v>
      </c>
      <c r="AQ725" s="330"/>
      <c r="AR725" s="328">
        <v>2</v>
      </c>
      <c r="AS725" s="328">
        <v>6</v>
      </c>
      <c r="AT725" s="328"/>
      <c r="AU725" s="329"/>
      <c r="AV725" s="152">
        <f t="shared" si="248"/>
        <v>0</v>
      </c>
      <c r="AW725" s="167"/>
      <c r="AX725" s="167"/>
      <c r="AY725" s="167"/>
      <c r="AZ725" s="167"/>
      <c r="BA725" s="167"/>
      <c r="BB725" s="167"/>
      <c r="BC725" s="167"/>
      <c r="BD725" s="167"/>
      <c r="BE725" s="130"/>
    </row>
    <row r="726" spans="1:57" ht="32.25" thickBot="1" x14ac:dyDescent="0.3">
      <c r="A726" s="1346"/>
      <c r="B726" s="1588"/>
      <c r="C726" s="1620"/>
      <c r="D726" s="711" t="s">
        <v>491</v>
      </c>
      <c r="E726" s="1302"/>
      <c r="F726" s="1305"/>
      <c r="G726" s="851">
        <f t="shared" si="251"/>
        <v>0</v>
      </c>
      <c r="H726" s="160">
        <f t="shared" si="247"/>
        <v>0</v>
      </c>
      <c r="I726" s="92"/>
      <c r="J726" s="92"/>
      <c r="K726" s="92"/>
      <c r="L726" s="101"/>
      <c r="M726" s="210">
        <f t="shared" si="246"/>
        <v>0</v>
      </c>
      <c r="N726" s="1039"/>
      <c r="O726" s="1039"/>
      <c r="P726" s="1039"/>
      <c r="Q726" s="1039"/>
      <c r="R726" s="1040"/>
      <c r="S726" s="1052"/>
      <c r="T726" s="1052"/>
      <c r="U726" s="1052"/>
      <c r="V726" s="1039"/>
      <c r="W726" s="1039"/>
      <c r="X726" s="1040"/>
      <c r="Y726" s="1038"/>
      <c r="Z726" s="1040"/>
      <c r="AA726" s="1049"/>
      <c r="AB726" s="839"/>
      <c r="AC726" s="839"/>
      <c r="AD726" s="839"/>
      <c r="AE726" s="839"/>
      <c r="AF726" s="840"/>
      <c r="AG726" s="1049"/>
      <c r="AH726" s="1050"/>
      <c r="AI726" s="832"/>
      <c r="AJ726" s="170">
        <f>SUM(AQ726:AU726)</f>
        <v>0</v>
      </c>
      <c r="AK726" s="345" t="s">
        <v>97</v>
      </c>
      <c r="AL726" s="97" t="s">
        <v>97</v>
      </c>
      <c r="AM726" s="98" t="s">
        <v>97</v>
      </c>
      <c r="AN726" s="99" t="s">
        <v>97</v>
      </c>
      <c r="AO726" s="97" t="s">
        <v>98</v>
      </c>
      <c r="AP726" s="98" t="s">
        <v>98</v>
      </c>
      <c r="AQ726" s="100"/>
      <c r="AR726" s="92"/>
      <c r="AS726" s="92"/>
      <c r="AT726" s="92"/>
      <c r="AU726" s="93"/>
      <c r="AV726" s="171">
        <f t="shared" si="248"/>
        <v>0</v>
      </c>
      <c r="AW726" s="128"/>
      <c r="AX726" s="128"/>
      <c r="AY726" s="128"/>
      <c r="AZ726" s="128"/>
      <c r="BA726" s="128"/>
      <c r="BB726" s="128"/>
      <c r="BC726" s="128"/>
      <c r="BD726" s="128"/>
      <c r="BE726" s="129"/>
    </row>
    <row r="727" spans="1:57" ht="31.15" customHeight="1" x14ac:dyDescent="0.25">
      <c r="A727" s="1346" t="s">
        <v>572</v>
      </c>
      <c r="B727" s="1565" t="s">
        <v>571</v>
      </c>
      <c r="C727" s="1608" t="s">
        <v>423</v>
      </c>
      <c r="D727" s="709" t="s">
        <v>485</v>
      </c>
      <c r="E727" s="1300">
        <v>301</v>
      </c>
      <c r="F727" s="1303">
        <f>E727-SUM(M727:M731)</f>
        <v>133</v>
      </c>
      <c r="G727" s="852">
        <f t="shared" si="251"/>
        <v>45</v>
      </c>
      <c r="H727" s="147">
        <f>SUM(I727:L727)</f>
        <v>5</v>
      </c>
      <c r="I727" s="72">
        <v>5</v>
      </c>
      <c r="J727" s="72"/>
      <c r="K727" s="72"/>
      <c r="L727" s="75"/>
      <c r="M727" s="199">
        <f>IF(AND(SUM(N727:R727)=SUM(Y727:Z727),SUM(S727:X727)=SUM(Y727:Z727)),SUM(N727:R727),"ПЕРЕВІРТЕ ПРАВИЛЬНІСТЬ ДАНИХ")</f>
        <v>45</v>
      </c>
      <c r="N727" s="1020"/>
      <c r="O727" s="1020"/>
      <c r="P727" s="1020"/>
      <c r="Q727" s="1020"/>
      <c r="R727" s="1024">
        <v>45</v>
      </c>
      <c r="S727" s="1022">
        <v>5</v>
      </c>
      <c r="T727" s="1020">
        <v>0</v>
      </c>
      <c r="U727" s="1020"/>
      <c r="V727" s="1023">
        <v>40</v>
      </c>
      <c r="W727" s="1020"/>
      <c r="X727" s="1024"/>
      <c r="Y727" s="1022">
        <v>43</v>
      </c>
      <c r="Z727" s="1024">
        <v>2</v>
      </c>
      <c r="AA727" s="1113"/>
      <c r="AB727" s="1028">
        <v>4</v>
      </c>
      <c r="AC727" s="1028">
        <v>4</v>
      </c>
      <c r="AD727" s="1028">
        <v>1</v>
      </c>
      <c r="AE727" s="1028">
        <v>23</v>
      </c>
      <c r="AF727" s="1029">
        <v>2</v>
      </c>
      <c r="AG727" s="1027">
        <v>44.82</v>
      </c>
      <c r="AH727" s="1059">
        <v>18.73</v>
      </c>
      <c r="AI727" s="83">
        <v>8</v>
      </c>
      <c r="AJ727" s="151">
        <f>SUM(AN727:AP727)</f>
        <v>45</v>
      </c>
      <c r="AK727" s="76" t="s">
        <v>97</v>
      </c>
      <c r="AL727" s="77" t="s">
        <v>97</v>
      </c>
      <c r="AM727" s="78" t="s">
        <v>97</v>
      </c>
      <c r="AN727" s="83">
        <v>16</v>
      </c>
      <c r="AO727" s="84">
        <v>29</v>
      </c>
      <c r="AP727" s="73"/>
      <c r="AQ727" s="79" t="s">
        <v>97</v>
      </c>
      <c r="AR727" s="77" t="s">
        <v>97</v>
      </c>
      <c r="AS727" s="77" t="s">
        <v>97</v>
      </c>
      <c r="AT727" s="77" t="s">
        <v>97</v>
      </c>
      <c r="AU727" s="80" t="s">
        <v>97</v>
      </c>
      <c r="AV727" s="152">
        <f>SUM(AW727:BE727)</f>
        <v>0</v>
      </c>
      <c r="AW727" s="120"/>
      <c r="AX727" s="120"/>
      <c r="AY727" s="120"/>
      <c r="AZ727" s="120"/>
      <c r="BA727" s="120"/>
      <c r="BB727" s="120"/>
      <c r="BC727" s="120"/>
      <c r="BD727" s="120"/>
      <c r="BE727" s="121"/>
    </row>
    <row r="728" spans="1:57" ht="47.25" x14ac:dyDescent="0.25">
      <c r="A728" s="1346"/>
      <c r="B728" s="1567"/>
      <c r="C728" s="1609"/>
      <c r="D728" s="710" t="s">
        <v>490</v>
      </c>
      <c r="E728" s="1301"/>
      <c r="F728" s="1304"/>
      <c r="G728" s="850">
        <f t="shared" si="251"/>
        <v>0</v>
      </c>
      <c r="H728" s="402">
        <f>SUM(I728:L728)</f>
        <v>0</v>
      </c>
      <c r="I728" s="319"/>
      <c r="J728" s="319"/>
      <c r="K728" s="319"/>
      <c r="L728" s="338"/>
      <c r="M728" s="750">
        <f t="shared" ref="M728:M731" si="254">IF(AND(SUM(N728:R728)=SUM(Y728:Z728),SUM(S728:X728)=SUM(Y728:Z728)),SUM(N728:R728),"ПЕРЕВІРТЕ ПРАВИЛЬНІСТЬ ДАНИХ")</f>
        <v>0</v>
      </c>
      <c r="N728" s="1030"/>
      <c r="O728" s="1030"/>
      <c r="P728" s="1030"/>
      <c r="Q728" s="1030"/>
      <c r="R728" s="1034"/>
      <c r="S728" s="1032"/>
      <c r="T728" s="1030"/>
      <c r="U728" s="1033"/>
      <c r="V728" s="1030"/>
      <c r="W728" s="1030"/>
      <c r="X728" s="1034"/>
      <c r="Y728" s="1032"/>
      <c r="Z728" s="1034"/>
      <c r="AA728" s="1071"/>
      <c r="AB728" s="837"/>
      <c r="AC728" s="837"/>
      <c r="AD728" s="837"/>
      <c r="AE728" s="837"/>
      <c r="AF728" s="838"/>
      <c r="AG728" s="1019"/>
      <c r="AH728" s="1048"/>
      <c r="AI728" s="325"/>
      <c r="AJ728" s="390">
        <f>SUM(AN728:AP728)</f>
        <v>0</v>
      </c>
      <c r="AK728" s="327" t="s">
        <v>98</v>
      </c>
      <c r="AL728" s="328" t="s">
        <v>98</v>
      </c>
      <c r="AM728" s="329" t="s">
        <v>98</v>
      </c>
      <c r="AN728" s="330"/>
      <c r="AO728" s="328"/>
      <c r="AP728" s="329"/>
      <c r="AQ728" s="330" t="s">
        <v>97</v>
      </c>
      <c r="AR728" s="328" t="s">
        <v>97</v>
      </c>
      <c r="AS728" s="328" t="s">
        <v>97</v>
      </c>
      <c r="AT728" s="328" t="s">
        <v>97</v>
      </c>
      <c r="AU728" s="331" t="s">
        <v>97</v>
      </c>
      <c r="AV728" s="391">
        <f t="shared" ref="AV728:AV731" si="255">SUM(AW728:BE728)</f>
        <v>0</v>
      </c>
      <c r="AW728" s="404"/>
      <c r="AX728" s="404"/>
      <c r="AY728" s="404"/>
      <c r="AZ728" s="404"/>
      <c r="BA728" s="404"/>
      <c r="BB728" s="404"/>
      <c r="BC728" s="404"/>
      <c r="BD728" s="404"/>
      <c r="BE728" s="405"/>
    </row>
    <row r="729" spans="1:57" ht="31.5" x14ac:dyDescent="0.25">
      <c r="A729" s="1346"/>
      <c r="B729" s="1567"/>
      <c r="C729" s="1609"/>
      <c r="D729" s="710" t="s">
        <v>486</v>
      </c>
      <c r="E729" s="1301"/>
      <c r="F729" s="1304"/>
      <c r="G729" s="850">
        <f t="shared" si="251"/>
        <v>0</v>
      </c>
      <c r="H729" s="402">
        <f t="shared" ref="H729:H731" si="256">SUM(I729:L729)</f>
        <v>0</v>
      </c>
      <c r="I729" s="319"/>
      <c r="J729" s="319"/>
      <c r="K729" s="319"/>
      <c r="L729" s="338"/>
      <c r="M729" s="750">
        <f t="shared" si="254"/>
        <v>0</v>
      </c>
      <c r="N729" s="1030"/>
      <c r="O729" s="1030"/>
      <c r="P729" s="1035"/>
      <c r="Q729" s="392"/>
      <c r="R729" s="1026"/>
      <c r="S729" s="1047"/>
      <c r="T729" s="1044"/>
      <c r="U729" s="1030"/>
      <c r="V729" s="1030"/>
      <c r="W729" s="1030"/>
      <c r="X729" s="1034"/>
      <c r="Y729" s="1047"/>
      <c r="Z729" s="1026"/>
      <c r="AA729" s="1027"/>
      <c r="AB729" s="1028"/>
      <c r="AC729" s="1028"/>
      <c r="AD729" s="1028"/>
      <c r="AE729" s="1028"/>
      <c r="AF729" s="1029"/>
      <c r="AG729" s="1019"/>
      <c r="AH729" s="837"/>
      <c r="AI729" s="319"/>
      <c r="AJ729" s="390">
        <f>SUM(AK729:AM729)</f>
        <v>0</v>
      </c>
      <c r="AK729" s="327"/>
      <c r="AL729" s="328"/>
      <c r="AM729" s="329"/>
      <c r="AN729" s="330" t="s">
        <v>97</v>
      </c>
      <c r="AO729" s="328" t="s">
        <v>97</v>
      </c>
      <c r="AP729" s="329" t="s">
        <v>97</v>
      </c>
      <c r="AQ729" s="330" t="s">
        <v>97</v>
      </c>
      <c r="AR729" s="328" t="s">
        <v>97</v>
      </c>
      <c r="AS729" s="328" t="s">
        <v>97</v>
      </c>
      <c r="AT729" s="328" t="s">
        <v>97</v>
      </c>
      <c r="AU729" s="331" t="s">
        <v>97</v>
      </c>
      <c r="AV729" s="391">
        <f t="shared" si="255"/>
        <v>0</v>
      </c>
      <c r="AW729" s="404"/>
      <c r="AX729" s="404"/>
      <c r="AY729" s="404"/>
      <c r="AZ729" s="404"/>
      <c r="BA729" s="404"/>
      <c r="BB729" s="404"/>
      <c r="BC729" s="404"/>
      <c r="BD729" s="404"/>
      <c r="BE729" s="405"/>
    </row>
    <row r="730" spans="1:57" ht="31.5" x14ac:dyDescent="0.25">
      <c r="A730" s="1346"/>
      <c r="B730" s="1567"/>
      <c r="C730" s="1609"/>
      <c r="D730" s="710" t="s">
        <v>15</v>
      </c>
      <c r="E730" s="1301"/>
      <c r="F730" s="1304"/>
      <c r="G730" s="850">
        <f t="shared" si="251"/>
        <v>123</v>
      </c>
      <c r="H730" s="402">
        <f t="shared" si="256"/>
        <v>19</v>
      </c>
      <c r="I730" s="319">
        <v>19</v>
      </c>
      <c r="J730" s="319"/>
      <c r="K730" s="319"/>
      <c r="L730" s="338"/>
      <c r="M730" s="750">
        <f t="shared" si="254"/>
        <v>123</v>
      </c>
      <c r="N730" s="1030"/>
      <c r="O730" s="1030"/>
      <c r="P730" s="1030"/>
      <c r="Q730" s="1030"/>
      <c r="R730" s="1034">
        <v>123</v>
      </c>
      <c r="S730" s="1032">
        <v>29</v>
      </c>
      <c r="T730" s="1030">
        <v>0</v>
      </c>
      <c r="U730" s="1030"/>
      <c r="V730" s="1030">
        <v>94</v>
      </c>
      <c r="W730" s="1030"/>
      <c r="X730" s="1034"/>
      <c r="Y730" s="1032">
        <v>107</v>
      </c>
      <c r="Z730" s="1034">
        <v>16</v>
      </c>
      <c r="AA730" s="1071">
        <v>1</v>
      </c>
      <c r="AB730" s="837">
        <v>41</v>
      </c>
      <c r="AC730" s="837">
        <v>41</v>
      </c>
      <c r="AD730" s="837">
        <v>1</v>
      </c>
      <c r="AE730" s="837">
        <v>79</v>
      </c>
      <c r="AF730" s="838">
        <v>6</v>
      </c>
      <c r="AG730" s="1019">
        <v>48.02</v>
      </c>
      <c r="AH730" s="1048">
        <v>18.649999999999999</v>
      </c>
      <c r="AI730" s="325">
        <v>68.84</v>
      </c>
      <c r="AJ730" s="390">
        <f>SUM(AQ730:AU730)</f>
        <v>123</v>
      </c>
      <c r="AK730" s="327" t="s">
        <v>98</v>
      </c>
      <c r="AL730" s="328" t="s">
        <v>98</v>
      </c>
      <c r="AM730" s="329" t="s">
        <v>98</v>
      </c>
      <c r="AN730" s="330" t="s">
        <v>97</v>
      </c>
      <c r="AO730" s="328" t="s">
        <v>97</v>
      </c>
      <c r="AP730" s="329" t="s">
        <v>97</v>
      </c>
      <c r="AQ730" s="357">
        <v>45</v>
      </c>
      <c r="AR730" s="338">
        <v>42</v>
      </c>
      <c r="AS730" s="338">
        <v>27</v>
      </c>
      <c r="AT730" s="338">
        <v>9</v>
      </c>
      <c r="AU730" s="331"/>
      <c r="AV730" s="391">
        <f t="shared" si="255"/>
        <v>0</v>
      </c>
      <c r="AW730" s="404"/>
      <c r="AX730" s="404"/>
      <c r="AY730" s="404"/>
      <c r="AZ730" s="404"/>
      <c r="BA730" s="404"/>
      <c r="BB730" s="404"/>
      <c r="BC730" s="404"/>
      <c r="BD730" s="404"/>
      <c r="BE730" s="405"/>
    </row>
    <row r="731" spans="1:57" ht="32.25" thickBot="1" x14ac:dyDescent="0.3">
      <c r="A731" s="1346"/>
      <c r="B731" s="1577"/>
      <c r="C731" s="1610"/>
      <c r="D731" s="1657" t="s">
        <v>491</v>
      </c>
      <c r="E731" s="1302"/>
      <c r="F731" s="1305"/>
      <c r="G731" s="851">
        <f t="shared" si="251"/>
        <v>0</v>
      </c>
      <c r="H731" s="160">
        <f t="shared" si="256"/>
        <v>0</v>
      </c>
      <c r="I731" s="92"/>
      <c r="J731" s="92"/>
      <c r="K731" s="92"/>
      <c r="L731" s="101"/>
      <c r="M731" s="857">
        <f t="shared" si="254"/>
        <v>0</v>
      </c>
      <c r="N731" s="1036"/>
      <c r="O731" s="1036"/>
      <c r="P731" s="1036"/>
      <c r="Q731" s="1036"/>
      <c r="R731" s="1037"/>
      <c r="S731" s="1038"/>
      <c r="T731" s="1039"/>
      <c r="U731" s="1039"/>
      <c r="V731" s="1039"/>
      <c r="W731" s="1039"/>
      <c r="X731" s="1040"/>
      <c r="Y731" s="1041"/>
      <c r="Z731" s="1034"/>
      <c r="AA731" s="1019"/>
      <c r="AB731" s="837"/>
      <c r="AC731" s="837"/>
      <c r="AD731" s="837"/>
      <c r="AE731" s="837"/>
      <c r="AF731" s="838"/>
      <c r="AG731" s="1042"/>
      <c r="AH731" s="1043"/>
      <c r="AI731" s="100"/>
      <c r="AJ731" s="170">
        <f>SUM(AQ731:AU731)</f>
        <v>0</v>
      </c>
      <c r="AK731" s="345" t="s">
        <v>97</v>
      </c>
      <c r="AL731" s="97" t="s">
        <v>97</v>
      </c>
      <c r="AM731" s="98" t="s">
        <v>97</v>
      </c>
      <c r="AN731" s="99" t="s">
        <v>97</v>
      </c>
      <c r="AO731" s="97" t="s">
        <v>98</v>
      </c>
      <c r="AP731" s="98" t="s">
        <v>98</v>
      </c>
      <c r="AQ731" s="100"/>
      <c r="AR731" s="92"/>
      <c r="AS731" s="92"/>
      <c r="AT731" s="92"/>
      <c r="AU731" s="101"/>
      <c r="AV731" s="165">
        <f t="shared" si="255"/>
        <v>0</v>
      </c>
      <c r="AW731" s="128"/>
      <c r="AX731" s="128"/>
      <c r="AY731" s="128"/>
      <c r="AZ731" s="128"/>
      <c r="BA731" s="128"/>
      <c r="BB731" s="128"/>
      <c r="BC731" s="128"/>
      <c r="BD731" s="128"/>
      <c r="BE731" s="129"/>
    </row>
    <row r="732" spans="1:57" ht="31.5" x14ac:dyDescent="0.25">
      <c r="A732" s="1345" t="s">
        <v>573</v>
      </c>
      <c r="B732" s="1565" t="s">
        <v>579</v>
      </c>
      <c r="C732" s="1608" t="s">
        <v>432</v>
      </c>
      <c r="D732" s="709" t="s">
        <v>485</v>
      </c>
      <c r="E732" s="1300">
        <v>404</v>
      </c>
      <c r="F732" s="1303">
        <f>E732-SUM(M732:M736)</f>
        <v>93</v>
      </c>
      <c r="G732" s="841">
        <f t="shared" si="251"/>
        <v>16</v>
      </c>
      <c r="H732" s="411">
        <f t="shared" ref="H732:H740" si="257">SUM(I732:L732)</f>
        <v>2</v>
      </c>
      <c r="I732" s="72">
        <v>2</v>
      </c>
      <c r="J732" s="72"/>
      <c r="K732" s="72"/>
      <c r="L732" s="75"/>
      <c r="M732" s="199">
        <f>IF(AND(SUM(N732:R732)=SUM(Y732:Z732),SUM(S732:X732)=SUM(Y732:Z732)),SUM(N732:R732),"ПЕРЕВІРТЕ ПРАВИЛЬНІСТЬ ДАНИХ")</f>
        <v>16</v>
      </c>
      <c r="N732" s="1020"/>
      <c r="O732" s="1020"/>
      <c r="P732" s="1020"/>
      <c r="Q732" s="1020"/>
      <c r="R732" s="1021">
        <v>16</v>
      </c>
      <c r="S732" s="1022">
        <v>3</v>
      </c>
      <c r="T732" s="1020"/>
      <c r="U732" s="1020"/>
      <c r="V732" s="1023">
        <v>13</v>
      </c>
      <c r="W732" s="1020"/>
      <c r="X732" s="1024"/>
      <c r="Y732" s="1025">
        <v>14</v>
      </c>
      <c r="Z732" s="1026">
        <v>2</v>
      </c>
      <c r="AA732" s="1027"/>
      <c r="AB732" s="1028">
        <v>9</v>
      </c>
      <c r="AC732" s="1028">
        <v>8</v>
      </c>
      <c r="AD732" s="1028">
        <v>4</v>
      </c>
      <c r="AE732" s="1028">
        <v>7</v>
      </c>
      <c r="AF732" s="1029">
        <v>2</v>
      </c>
      <c r="AG732" s="1027">
        <v>45</v>
      </c>
      <c r="AH732" s="1029">
        <v>22</v>
      </c>
      <c r="AI732" s="855" t="s">
        <v>753</v>
      </c>
      <c r="AJ732" s="151">
        <f>SUM(AN732:AP732)</f>
        <v>16</v>
      </c>
      <c r="AK732" s="76" t="s">
        <v>97</v>
      </c>
      <c r="AL732" s="77" t="s">
        <v>97</v>
      </c>
      <c r="AM732" s="78" t="s">
        <v>97</v>
      </c>
      <c r="AN732" s="74">
        <v>3</v>
      </c>
      <c r="AO732" s="72">
        <v>13</v>
      </c>
      <c r="AP732" s="73"/>
      <c r="AQ732" s="79" t="s">
        <v>97</v>
      </c>
      <c r="AR732" s="77" t="s">
        <v>97</v>
      </c>
      <c r="AS732" s="77" t="s">
        <v>97</v>
      </c>
      <c r="AT732" s="77" t="s">
        <v>97</v>
      </c>
      <c r="AU732" s="80" t="s">
        <v>97</v>
      </c>
      <c r="AV732" s="152">
        <f>SUM(AW732:BE732)</f>
        <v>0</v>
      </c>
      <c r="AW732" s="120"/>
      <c r="AX732" s="120"/>
      <c r="AY732" s="120"/>
      <c r="AZ732" s="120"/>
      <c r="BA732" s="120"/>
      <c r="BB732" s="120"/>
      <c r="BC732" s="120"/>
      <c r="BD732" s="120"/>
      <c r="BE732" s="121"/>
    </row>
    <row r="733" spans="1:57" ht="47.25" x14ac:dyDescent="0.25">
      <c r="A733" s="1346"/>
      <c r="B733" s="1567"/>
      <c r="C733" s="1609"/>
      <c r="D733" s="710" t="s">
        <v>490</v>
      </c>
      <c r="E733" s="1301"/>
      <c r="F733" s="1304"/>
      <c r="G733" s="843">
        <f t="shared" si="251"/>
        <v>0</v>
      </c>
      <c r="H733" s="412">
        <f t="shared" si="257"/>
        <v>0</v>
      </c>
      <c r="I733" s="319"/>
      <c r="J733" s="319"/>
      <c r="K733" s="319"/>
      <c r="L733" s="338"/>
      <c r="M733" s="750">
        <f t="shared" ref="M733:M791" si="258">IF(AND(SUM(N733:R733)=SUM(Y733:Z733),SUM(S733:X733)=SUM(Y733:Z733)),SUM(N733:R733),"ПЕРЕВІРТЕ ПРАВИЛЬНІСТЬ ДАНИХ")</f>
        <v>0</v>
      </c>
      <c r="N733" s="1030"/>
      <c r="O733" s="1030"/>
      <c r="P733" s="1030"/>
      <c r="Q733" s="1030"/>
      <c r="R733" s="1031"/>
      <c r="S733" s="1032"/>
      <c r="T733" s="1033"/>
      <c r="U733" s="1033"/>
      <c r="V733" s="1030"/>
      <c r="W733" s="1030"/>
      <c r="X733" s="1034"/>
      <c r="Y733" s="1025"/>
      <c r="Z733" s="1026"/>
      <c r="AA733" s="1027"/>
      <c r="AB733" s="1028"/>
      <c r="AC733" s="1028"/>
      <c r="AD733" s="1028"/>
      <c r="AE733" s="1028"/>
      <c r="AF733" s="1029"/>
      <c r="AG733" s="1019"/>
      <c r="AH733" s="838"/>
      <c r="AI733" s="325"/>
      <c r="AJ733" s="390">
        <f>SUM(AN733:AP733)</f>
        <v>0</v>
      </c>
      <c r="AK733" s="327" t="s">
        <v>98</v>
      </c>
      <c r="AL733" s="328" t="s">
        <v>98</v>
      </c>
      <c r="AM733" s="329" t="s">
        <v>98</v>
      </c>
      <c r="AN733" s="330"/>
      <c r="AO733" s="328"/>
      <c r="AP733" s="329"/>
      <c r="AQ733" s="330" t="s">
        <v>97</v>
      </c>
      <c r="AR733" s="328" t="s">
        <v>97</v>
      </c>
      <c r="AS733" s="328" t="s">
        <v>97</v>
      </c>
      <c r="AT733" s="328" t="s">
        <v>97</v>
      </c>
      <c r="AU733" s="331" t="s">
        <v>97</v>
      </c>
      <c r="AV733" s="391">
        <f t="shared" ref="AV733:AV746" si="259">SUM(AW733:BE733)</f>
        <v>0</v>
      </c>
      <c r="AW733" s="404"/>
      <c r="AX733" s="404"/>
      <c r="AY733" s="404"/>
      <c r="AZ733" s="404"/>
      <c r="BA733" s="404"/>
      <c r="BB733" s="404"/>
      <c r="BC733" s="404"/>
      <c r="BD733" s="404"/>
      <c r="BE733" s="405"/>
    </row>
    <row r="734" spans="1:57" ht="31.5" x14ac:dyDescent="0.25">
      <c r="A734" s="1346"/>
      <c r="B734" s="1567"/>
      <c r="C734" s="1609"/>
      <c r="D734" s="710" t="s">
        <v>486</v>
      </c>
      <c r="E734" s="1301"/>
      <c r="F734" s="1304"/>
      <c r="G734" s="843">
        <f t="shared" si="251"/>
        <v>0</v>
      </c>
      <c r="H734" s="412">
        <f t="shared" si="257"/>
        <v>0</v>
      </c>
      <c r="I734" s="319"/>
      <c r="J734" s="319"/>
      <c r="K734" s="319"/>
      <c r="L734" s="338"/>
      <c r="M734" s="750">
        <f t="shared" si="258"/>
        <v>0</v>
      </c>
      <c r="N734" s="1030"/>
      <c r="O734" s="1030"/>
      <c r="P734" s="1035"/>
      <c r="Q734" s="392"/>
      <c r="R734" s="1031"/>
      <c r="S734" s="1032"/>
      <c r="T734" s="1030"/>
      <c r="U734" s="1030"/>
      <c r="V734" s="1030"/>
      <c r="W734" s="1030"/>
      <c r="X734" s="1034"/>
      <c r="Y734" s="1025"/>
      <c r="Z734" s="1026"/>
      <c r="AA734" s="1027"/>
      <c r="AB734" s="1028"/>
      <c r="AC734" s="1028"/>
      <c r="AD734" s="1028"/>
      <c r="AE734" s="1028"/>
      <c r="AF734" s="1029"/>
      <c r="AG734" s="1019"/>
      <c r="AH734" s="838"/>
      <c r="AI734" s="325"/>
      <c r="AJ734" s="390">
        <f>SUM(AK734:AM734)</f>
        <v>0</v>
      </c>
      <c r="AK734" s="327"/>
      <c r="AL734" s="328"/>
      <c r="AM734" s="329"/>
      <c r="AN734" s="330" t="s">
        <v>97</v>
      </c>
      <c r="AO734" s="328" t="s">
        <v>97</v>
      </c>
      <c r="AP734" s="329" t="s">
        <v>97</v>
      </c>
      <c r="AQ734" s="330" t="s">
        <v>97</v>
      </c>
      <c r="AR734" s="328" t="s">
        <v>97</v>
      </c>
      <c r="AS734" s="328" t="s">
        <v>97</v>
      </c>
      <c r="AT734" s="328" t="s">
        <v>97</v>
      </c>
      <c r="AU734" s="331" t="s">
        <v>97</v>
      </c>
      <c r="AV734" s="391">
        <f t="shared" si="259"/>
        <v>0</v>
      </c>
      <c r="AW734" s="404"/>
      <c r="AX734" s="404"/>
      <c r="AY734" s="404"/>
      <c r="AZ734" s="404"/>
      <c r="BA734" s="404"/>
      <c r="BB734" s="404"/>
      <c r="BC734" s="404"/>
      <c r="BD734" s="404"/>
      <c r="BE734" s="405"/>
    </row>
    <row r="735" spans="1:57" ht="31.5" x14ac:dyDescent="0.25">
      <c r="A735" s="1346"/>
      <c r="B735" s="1567"/>
      <c r="C735" s="1609"/>
      <c r="D735" s="710" t="s">
        <v>15</v>
      </c>
      <c r="E735" s="1301"/>
      <c r="F735" s="1304"/>
      <c r="G735" s="843">
        <f t="shared" si="251"/>
        <v>301</v>
      </c>
      <c r="H735" s="412">
        <f t="shared" si="257"/>
        <v>5</v>
      </c>
      <c r="I735" s="319">
        <v>5</v>
      </c>
      <c r="J735" s="319"/>
      <c r="K735" s="319"/>
      <c r="L735" s="338"/>
      <c r="M735" s="750">
        <f t="shared" si="258"/>
        <v>295</v>
      </c>
      <c r="N735" s="1030"/>
      <c r="O735" s="1030"/>
      <c r="P735" s="1030"/>
      <c r="Q735" s="1030"/>
      <c r="R735" s="1031">
        <v>295</v>
      </c>
      <c r="S735" s="1032">
        <v>26</v>
      </c>
      <c r="T735" s="1030"/>
      <c r="U735" s="1030"/>
      <c r="V735" s="1030">
        <v>269</v>
      </c>
      <c r="W735" s="1030"/>
      <c r="X735" s="1034"/>
      <c r="Y735" s="1025">
        <v>247</v>
      </c>
      <c r="Z735" s="1026">
        <v>48</v>
      </c>
      <c r="AA735" s="1027"/>
      <c r="AB735" s="1028">
        <v>88</v>
      </c>
      <c r="AC735" s="1028">
        <v>87</v>
      </c>
      <c r="AD735" s="1028">
        <v>41</v>
      </c>
      <c r="AE735" s="1028">
        <v>105</v>
      </c>
      <c r="AF735" s="1029">
        <v>20</v>
      </c>
      <c r="AG735" s="1019">
        <v>40</v>
      </c>
      <c r="AH735" s="837">
        <v>25</v>
      </c>
      <c r="AI735" s="319" t="s">
        <v>754</v>
      </c>
      <c r="AJ735" s="390">
        <f>SUM(AQ735:AU735)</f>
        <v>295</v>
      </c>
      <c r="AK735" s="327" t="s">
        <v>98</v>
      </c>
      <c r="AL735" s="328" t="s">
        <v>98</v>
      </c>
      <c r="AM735" s="329" t="s">
        <v>98</v>
      </c>
      <c r="AN735" s="330" t="s">
        <v>97</v>
      </c>
      <c r="AO735" s="328" t="s">
        <v>97</v>
      </c>
      <c r="AP735" s="329" t="s">
        <v>97</v>
      </c>
      <c r="AQ735" s="357">
        <v>29</v>
      </c>
      <c r="AR735" s="338">
        <v>63</v>
      </c>
      <c r="AS735" s="338">
        <v>128</v>
      </c>
      <c r="AT735" s="338">
        <v>66</v>
      </c>
      <c r="AU735" s="320">
        <v>9</v>
      </c>
      <c r="AV735" s="391">
        <f t="shared" si="259"/>
        <v>6</v>
      </c>
      <c r="AW735" s="404"/>
      <c r="AX735" s="404"/>
      <c r="AY735" s="404">
        <v>3</v>
      </c>
      <c r="AZ735" s="404"/>
      <c r="BA735" s="404">
        <v>2</v>
      </c>
      <c r="BB735" s="404"/>
      <c r="BC735" s="404">
        <v>1</v>
      </c>
      <c r="BD735" s="404"/>
      <c r="BE735" s="405"/>
    </row>
    <row r="736" spans="1:57" ht="32.25" thickBot="1" x14ac:dyDescent="0.3">
      <c r="A736" s="1346"/>
      <c r="B736" s="1577"/>
      <c r="C736" s="1610"/>
      <c r="D736" s="1657" t="s">
        <v>491</v>
      </c>
      <c r="E736" s="1302"/>
      <c r="F736" s="1305"/>
      <c r="G736" s="848">
        <f t="shared" si="251"/>
        <v>0</v>
      </c>
      <c r="H736" s="414">
        <f t="shared" si="257"/>
        <v>0</v>
      </c>
      <c r="I736" s="92"/>
      <c r="J736" s="92"/>
      <c r="K736" s="92"/>
      <c r="L736" s="101"/>
      <c r="M736" s="857">
        <f t="shared" si="258"/>
        <v>0</v>
      </c>
      <c r="N736" s="1036"/>
      <c r="O736" s="1036"/>
      <c r="P736" s="1036"/>
      <c r="Q736" s="1036"/>
      <c r="R736" s="1037"/>
      <c r="S736" s="1038"/>
      <c r="T736" s="1039"/>
      <c r="U736" s="1039"/>
      <c r="V736" s="1039"/>
      <c r="W736" s="1039"/>
      <c r="X736" s="1040"/>
      <c r="Y736" s="1041"/>
      <c r="Z736" s="1034"/>
      <c r="AA736" s="1019"/>
      <c r="AB736" s="837"/>
      <c r="AC736" s="837"/>
      <c r="AD736" s="837"/>
      <c r="AE736" s="837"/>
      <c r="AF736" s="838"/>
      <c r="AG736" s="1042"/>
      <c r="AH736" s="1043"/>
      <c r="AI736" s="100"/>
      <c r="AJ736" s="170">
        <f>SUM(AQ736:AU736)</f>
        <v>0</v>
      </c>
      <c r="AK736" s="345" t="s">
        <v>97</v>
      </c>
      <c r="AL736" s="97" t="s">
        <v>97</v>
      </c>
      <c r="AM736" s="98" t="s">
        <v>97</v>
      </c>
      <c r="AN736" s="99" t="s">
        <v>97</v>
      </c>
      <c r="AO736" s="97" t="s">
        <v>98</v>
      </c>
      <c r="AP736" s="98" t="s">
        <v>98</v>
      </c>
      <c r="AQ736" s="100"/>
      <c r="AR736" s="92"/>
      <c r="AS736" s="92"/>
      <c r="AT736" s="92"/>
      <c r="AU736" s="101"/>
      <c r="AV736" s="394">
        <f t="shared" si="259"/>
        <v>0</v>
      </c>
      <c r="AW736" s="409"/>
      <c r="AX736" s="409"/>
      <c r="AY736" s="409"/>
      <c r="AZ736" s="409"/>
      <c r="BA736" s="409"/>
      <c r="BB736" s="409"/>
      <c r="BC736" s="409"/>
      <c r="BD736" s="409"/>
      <c r="BE736" s="410"/>
    </row>
    <row r="737" spans="1:57" ht="31.5" x14ac:dyDescent="0.25">
      <c r="A737" s="1346"/>
      <c r="B737" s="1565" t="s">
        <v>626</v>
      </c>
      <c r="C737" s="1608" t="s">
        <v>575</v>
      </c>
      <c r="D737" s="709" t="s">
        <v>485</v>
      </c>
      <c r="E737" s="1300">
        <v>12</v>
      </c>
      <c r="F737" s="1303">
        <f>E737-SUM(M737:M741)</f>
        <v>1</v>
      </c>
      <c r="G737" s="841">
        <f t="shared" si="251"/>
        <v>0</v>
      </c>
      <c r="H737" s="411">
        <f t="shared" si="257"/>
        <v>0</v>
      </c>
      <c r="I737" s="72"/>
      <c r="J737" s="72"/>
      <c r="K737" s="72"/>
      <c r="L737" s="75"/>
      <c r="M737" s="199">
        <f t="shared" si="258"/>
        <v>0</v>
      </c>
      <c r="N737" s="1020"/>
      <c r="O737" s="1020"/>
      <c r="P737" s="1020"/>
      <c r="Q737" s="1020"/>
      <c r="R737" s="1024"/>
      <c r="S737" s="1025"/>
      <c r="T737" s="1025"/>
      <c r="U737" s="1025"/>
      <c r="V737" s="1044"/>
      <c r="W737" s="1044"/>
      <c r="X737" s="1026"/>
      <c r="Y737" s="1022"/>
      <c r="Z737" s="1024"/>
      <c r="AA737" s="1045"/>
      <c r="AB737" s="835"/>
      <c r="AC737" s="835"/>
      <c r="AD737" s="835"/>
      <c r="AE737" s="835"/>
      <c r="AF737" s="836"/>
      <c r="AG737" s="1045"/>
      <c r="AH737" s="1046"/>
      <c r="AI737" s="143"/>
      <c r="AJ737" s="151">
        <f>SUM(AN737:AP737)</f>
        <v>0</v>
      </c>
      <c r="AK737" s="76" t="s">
        <v>97</v>
      </c>
      <c r="AL737" s="77" t="s">
        <v>97</v>
      </c>
      <c r="AM737" s="78" t="s">
        <v>97</v>
      </c>
      <c r="AN737" s="74"/>
      <c r="AO737" s="72"/>
      <c r="AP737" s="73"/>
      <c r="AQ737" s="79" t="s">
        <v>97</v>
      </c>
      <c r="AR737" s="77" t="s">
        <v>97</v>
      </c>
      <c r="AS737" s="77" t="s">
        <v>97</v>
      </c>
      <c r="AT737" s="77" t="s">
        <v>97</v>
      </c>
      <c r="AU737" s="80" t="s">
        <v>97</v>
      </c>
      <c r="AV737" s="152">
        <f t="shared" si="259"/>
        <v>0</v>
      </c>
      <c r="AW737" s="120"/>
      <c r="AX737" s="120"/>
      <c r="AY737" s="120"/>
      <c r="AZ737" s="120"/>
      <c r="BA737" s="120"/>
      <c r="BB737" s="120"/>
      <c r="BC737" s="120"/>
      <c r="BD737" s="120"/>
      <c r="BE737" s="121"/>
    </row>
    <row r="738" spans="1:57" ht="47.25" x14ac:dyDescent="0.25">
      <c r="A738" s="1346"/>
      <c r="B738" s="1567"/>
      <c r="C738" s="1609"/>
      <c r="D738" s="710" t="s">
        <v>490</v>
      </c>
      <c r="E738" s="1301"/>
      <c r="F738" s="1304"/>
      <c r="G738" s="843">
        <f t="shared" si="251"/>
        <v>0</v>
      </c>
      <c r="H738" s="412">
        <f t="shared" si="257"/>
        <v>0</v>
      </c>
      <c r="I738" s="319"/>
      <c r="J738" s="319"/>
      <c r="K738" s="319"/>
      <c r="L738" s="338"/>
      <c r="M738" s="750">
        <f t="shared" si="258"/>
        <v>0</v>
      </c>
      <c r="N738" s="1030"/>
      <c r="O738" s="1030"/>
      <c r="P738" s="1030"/>
      <c r="Q738" s="1030"/>
      <c r="R738" s="1034"/>
      <c r="S738" s="1025"/>
      <c r="T738" s="1025"/>
      <c r="U738" s="1025"/>
      <c r="V738" s="1044"/>
      <c r="W738" s="1044"/>
      <c r="X738" s="1026"/>
      <c r="Y738" s="1047"/>
      <c r="Z738" s="1026"/>
      <c r="AA738" s="1027"/>
      <c r="AB738" s="1028"/>
      <c r="AC738" s="1028"/>
      <c r="AD738" s="1028"/>
      <c r="AE738" s="1028"/>
      <c r="AF738" s="1029"/>
      <c r="AG738" s="1019"/>
      <c r="AH738" s="1048"/>
      <c r="AI738" s="337"/>
      <c r="AJ738" s="390">
        <f>SUM(AN738:AP738)</f>
        <v>0</v>
      </c>
      <c r="AK738" s="327" t="s">
        <v>98</v>
      </c>
      <c r="AL738" s="328" t="s">
        <v>98</v>
      </c>
      <c r="AM738" s="329" t="s">
        <v>98</v>
      </c>
      <c r="AN738" s="330"/>
      <c r="AO738" s="328"/>
      <c r="AP738" s="329"/>
      <c r="AQ738" s="330" t="s">
        <v>97</v>
      </c>
      <c r="AR738" s="328" t="s">
        <v>97</v>
      </c>
      <c r="AS738" s="328" t="s">
        <v>97</v>
      </c>
      <c r="AT738" s="328" t="s">
        <v>97</v>
      </c>
      <c r="AU738" s="331" t="s">
        <v>97</v>
      </c>
      <c r="AV738" s="391">
        <f t="shared" si="259"/>
        <v>0</v>
      </c>
      <c r="AW738" s="404"/>
      <c r="AX738" s="404"/>
      <c r="AY738" s="404"/>
      <c r="AZ738" s="404"/>
      <c r="BA738" s="404"/>
      <c r="BB738" s="404"/>
      <c r="BC738" s="404"/>
      <c r="BD738" s="404"/>
      <c r="BE738" s="405"/>
    </row>
    <row r="739" spans="1:57" ht="31.5" x14ac:dyDescent="0.25">
      <c r="A739" s="1346"/>
      <c r="B739" s="1567"/>
      <c r="C739" s="1609"/>
      <c r="D739" s="710" t="s">
        <v>486</v>
      </c>
      <c r="E739" s="1301"/>
      <c r="F739" s="1304"/>
      <c r="G739" s="843">
        <f t="shared" si="251"/>
        <v>0</v>
      </c>
      <c r="H739" s="412">
        <f t="shared" si="257"/>
        <v>0</v>
      </c>
      <c r="I739" s="319"/>
      <c r="J739" s="319"/>
      <c r="K739" s="319"/>
      <c r="L739" s="338"/>
      <c r="M739" s="750">
        <f t="shared" si="258"/>
        <v>0</v>
      </c>
      <c r="N739" s="1030"/>
      <c r="O739" s="1030"/>
      <c r="P739" s="1030"/>
      <c r="Q739" s="1030"/>
      <c r="R739" s="1034"/>
      <c r="S739" s="1025"/>
      <c r="T739" s="1025"/>
      <c r="U739" s="1025"/>
      <c r="V739" s="1044"/>
      <c r="W739" s="1044"/>
      <c r="X739" s="1026"/>
      <c r="Y739" s="1047"/>
      <c r="Z739" s="1026"/>
      <c r="AA739" s="1027"/>
      <c r="AB739" s="1028"/>
      <c r="AC739" s="1028"/>
      <c r="AD739" s="1028"/>
      <c r="AE739" s="1028"/>
      <c r="AF739" s="1029"/>
      <c r="AG739" s="1019"/>
      <c r="AH739" s="1048"/>
      <c r="AI739" s="337"/>
      <c r="AJ739" s="390">
        <f>SUM(AK739:AM739)</f>
        <v>0</v>
      </c>
      <c r="AK739" s="327"/>
      <c r="AL739" s="328"/>
      <c r="AM739" s="329"/>
      <c r="AN739" s="330" t="s">
        <v>97</v>
      </c>
      <c r="AO739" s="328" t="s">
        <v>97</v>
      </c>
      <c r="AP739" s="329" t="s">
        <v>97</v>
      </c>
      <c r="AQ739" s="330" t="s">
        <v>97</v>
      </c>
      <c r="AR739" s="328" t="s">
        <v>97</v>
      </c>
      <c r="AS739" s="328" t="s">
        <v>97</v>
      </c>
      <c r="AT739" s="328" t="s">
        <v>97</v>
      </c>
      <c r="AU739" s="331" t="s">
        <v>97</v>
      </c>
      <c r="AV739" s="391">
        <f t="shared" si="259"/>
        <v>0</v>
      </c>
      <c r="AW739" s="404"/>
      <c r="AX739" s="404"/>
      <c r="AY739" s="404"/>
      <c r="AZ739" s="404"/>
      <c r="BA739" s="404"/>
      <c r="BB739" s="404"/>
      <c r="BC739" s="404"/>
      <c r="BD739" s="404"/>
      <c r="BE739" s="405"/>
    </row>
    <row r="740" spans="1:57" ht="31.5" x14ac:dyDescent="0.25">
      <c r="A740" s="1346"/>
      <c r="B740" s="1567"/>
      <c r="C740" s="1609"/>
      <c r="D740" s="710" t="s">
        <v>15</v>
      </c>
      <c r="E740" s="1301"/>
      <c r="F740" s="1304"/>
      <c r="G740" s="843">
        <f t="shared" si="251"/>
        <v>11</v>
      </c>
      <c r="H740" s="412">
        <f t="shared" si="257"/>
        <v>0</v>
      </c>
      <c r="I740" s="319"/>
      <c r="J740" s="319"/>
      <c r="K740" s="319"/>
      <c r="L740" s="338"/>
      <c r="M740" s="750">
        <f t="shared" si="258"/>
        <v>11</v>
      </c>
      <c r="N740" s="1030"/>
      <c r="O740" s="1030"/>
      <c r="P740" s="1030"/>
      <c r="Q740" s="1030"/>
      <c r="R740" s="1034">
        <v>11</v>
      </c>
      <c r="S740" s="1025"/>
      <c r="T740" s="1025"/>
      <c r="U740" s="1025"/>
      <c r="V740" s="1044">
        <v>11</v>
      </c>
      <c r="W740" s="1044"/>
      <c r="X740" s="1026"/>
      <c r="Y740" s="1047">
        <v>11</v>
      </c>
      <c r="Z740" s="1026"/>
      <c r="AA740" s="1027"/>
      <c r="AB740" s="1028">
        <v>2</v>
      </c>
      <c r="AC740" s="1028">
        <v>2</v>
      </c>
      <c r="AD740" s="1028"/>
      <c r="AE740" s="1028">
        <v>3</v>
      </c>
      <c r="AF740" s="1029">
        <v>1</v>
      </c>
      <c r="AG740" s="1019">
        <v>46</v>
      </c>
      <c r="AH740" s="837">
        <v>20</v>
      </c>
      <c r="AI740" s="319">
        <v>130</v>
      </c>
      <c r="AJ740" s="390">
        <f>SUM(AQ740:AU740)</f>
        <v>11</v>
      </c>
      <c r="AK740" s="327" t="s">
        <v>98</v>
      </c>
      <c r="AL740" s="328" t="s">
        <v>98</v>
      </c>
      <c r="AM740" s="329" t="s">
        <v>98</v>
      </c>
      <c r="AN740" s="330" t="s">
        <v>97</v>
      </c>
      <c r="AO740" s="328" t="s">
        <v>97</v>
      </c>
      <c r="AP740" s="329" t="s">
        <v>97</v>
      </c>
      <c r="AQ740" s="330"/>
      <c r="AR740" s="328"/>
      <c r="AS740" s="328">
        <v>7</v>
      </c>
      <c r="AT740" s="328">
        <v>1</v>
      </c>
      <c r="AU740" s="331">
        <v>3</v>
      </c>
      <c r="AV740" s="391">
        <f t="shared" si="259"/>
        <v>0</v>
      </c>
      <c r="AW740" s="404"/>
      <c r="AX740" s="404"/>
      <c r="AY740" s="404"/>
      <c r="AZ740" s="404"/>
      <c r="BA740" s="404"/>
      <c r="BB740" s="404"/>
      <c r="BC740" s="404"/>
      <c r="BD740" s="404"/>
      <c r="BE740" s="405"/>
    </row>
    <row r="741" spans="1:57" ht="32.25" thickBot="1" x14ac:dyDescent="0.3">
      <c r="A741" s="1346"/>
      <c r="B741" s="1577"/>
      <c r="C741" s="1610"/>
      <c r="D741" s="1657" t="s">
        <v>491</v>
      </c>
      <c r="E741" s="1302"/>
      <c r="F741" s="1305"/>
      <c r="G741" s="848">
        <f t="shared" si="251"/>
        <v>0</v>
      </c>
      <c r="H741" s="414">
        <f t="shared" ref="H741:H746" si="260">SUM(I741:L741)</f>
        <v>0</v>
      </c>
      <c r="I741" s="92"/>
      <c r="J741" s="92"/>
      <c r="K741" s="92"/>
      <c r="L741" s="101"/>
      <c r="M741" s="210">
        <f t="shared" si="258"/>
        <v>0</v>
      </c>
      <c r="N741" s="1039"/>
      <c r="O741" s="1039"/>
      <c r="P741" s="1039"/>
      <c r="Q741" s="1039"/>
      <c r="R741" s="1040"/>
      <c r="S741" s="1041"/>
      <c r="T741" s="1041"/>
      <c r="U741" s="1041"/>
      <c r="V741" s="1030"/>
      <c r="W741" s="1030"/>
      <c r="X741" s="1034"/>
      <c r="Y741" s="1032"/>
      <c r="Z741" s="1034"/>
      <c r="AA741" s="1019"/>
      <c r="AB741" s="837"/>
      <c r="AC741" s="837"/>
      <c r="AD741" s="837"/>
      <c r="AE741" s="837"/>
      <c r="AF741" s="838"/>
      <c r="AG741" s="1049"/>
      <c r="AH741" s="1050"/>
      <c r="AI741" s="831"/>
      <c r="AJ741" s="393">
        <f>SUM(AQ741:AU741)</f>
        <v>0</v>
      </c>
      <c r="AK741" s="345" t="s">
        <v>97</v>
      </c>
      <c r="AL741" s="97" t="s">
        <v>97</v>
      </c>
      <c r="AM741" s="98" t="s">
        <v>97</v>
      </c>
      <c r="AN741" s="99" t="s">
        <v>97</v>
      </c>
      <c r="AO741" s="97" t="s">
        <v>98</v>
      </c>
      <c r="AP741" s="98" t="s">
        <v>98</v>
      </c>
      <c r="AQ741" s="100"/>
      <c r="AR741" s="92"/>
      <c r="AS741" s="92"/>
      <c r="AT741" s="92"/>
      <c r="AU741" s="101"/>
      <c r="AV741" s="165">
        <f t="shared" si="259"/>
        <v>0</v>
      </c>
      <c r="AW741" s="128"/>
      <c r="AX741" s="128"/>
      <c r="AY741" s="128"/>
      <c r="AZ741" s="128"/>
      <c r="BA741" s="128"/>
      <c r="BB741" s="128"/>
      <c r="BC741" s="128"/>
      <c r="BD741" s="128"/>
      <c r="BE741" s="129"/>
    </row>
    <row r="742" spans="1:57" ht="31.9" customHeight="1" x14ac:dyDescent="0.25">
      <c r="A742" s="1346"/>
      <c r="B742" s="1565" t="s">
        <v>755</v>
      </c>
      <c r="C742" s="1608" t="s">
        <v>574</v>
      </c>
      <c r="D742" s="709" t="s">
        <v>485</v>
      </c>
      <c r="E742" s="1300">
        <v>9</v>
      </c>
      <c r="F742" s="1303">
        <f>E742-SUM(M742:M746)</f>
        <v>4</v>
      </c>
      <c r="G742" s="841">
        <f t="shared" si="251"/>
        <v>0</v>
      </c>
      <c r="H742" s="411">
        <f t="shared" si="260"/>
        <v>0</v>
      </c>
      <c r="I742" s="72"/>
      <c r="J742" s="72"/>
      <c r="K742" s="72"/>
      <c r="L742" s="75"/>
      <c r="M742" s="199">
        <f t="shared" si="258"/>
        <v>0</v>
      </c>
      <c r="N742" s="1020"/>
      <c r="O742" s="1020"/>
      <c r="P742" s="1020"/>
      <c r="Q742" s="1020"/>
      <c r="R742" s="1024"/>
      <c r="S742" s="1051"/>
      <c r="T742" s="1051"/>
      <c r="U742" s="1051"/>
      <c r="V742" s="1020"/>
      <c r="W742" s="1020"/>
      <c r="X742" s="1024"/>
      <c r="Y742" s="1022"/>
      <c r="Z742" s="1024"/>
      <c r="AA742" s="1045"/>
      <c r="AB742" s="835"/>
      <c r="AC742" s="835"/>
      <c r="AD742" s="835"/>
      <c r="AE742" s="835"/>
      <c r="AF742" s="836"/>
      <c r="AG742" s="1045"/>
      <c r="AH742" s="1046"/>
      <c r="AI742" s="143"/>
      <c r="AJ742" s="151">
        <f>SUM(AN742:AP742)</f>
        <v>0</v>
      </c>
      <c r="AK742" s="76" t="s">
        <v>97</v>
      </c>
      <c r="AL742" s="77" t="s">
        <v>97</v>
      </c>
      <c r="AM742" s="78" t="s">
        <v>97</v>
      </c>
      <c r="AN742" s="74"/>
      <c r="AO742" s="72"/>
      <c r="AP742" s="73"/>
      <c r="AQ742" s="79" t="s">
        <v>97</v>
      </c>
      <c r="AR742" s="77" t="s">
        <v>97</v>
      </c>
      <c r="AS742" s="77" t="s">
        <v>97</v>
      </c>
      <c r="AT742" s="77" t="s">
        <v>97</v>
      </c>
      <c r="AU742" s="80" t="s">
        <v>97</v>
      </c>
      <c r="AV742" s="152">
        <f t="shared" si="259"/>
        <v>0</v>
      </c>
      <c r="AW742" s="120"/>
      <c r="AX742" s="120"/>
      <c r="AY742" s="120"/>
      <c r="AZ742" s="120"/>
      <c r="BA742" s="120"/>
      <c r="BB742" s="120"/>
      <c r="BC742" s="120"/>
      <c r="BD742" s="120"/>
      <c r="BE742" s="121"/>
    </row>
    <row r="743" spans="1:57" ht="47.25" x14ac:dyDescent="0.25">
      <c r="A743" s="1346"/>
      <c r="B743" s="1567"/>
      <c r="C743" s="1609"/>
      <c r="D743" s="710" t="s">
        <v>490</v>
      </c>
      <c r="E743" s="1301"/>
      <c r="F743" s="1304"/>
      <c r="G743" s="843">
        <f t="shared" si="251"/>
        <v>0</v>
      </c>
      <c r="H743" s="412">
        <f t="shared" si="260"/>
        <v>0</v>
      </c>
      <c r="I743" s="319"/>
      <c r="J743" s="319"/>
      <c r="K743" s="319"/>
      <c r="L743" s="338"/>
      <c r="M743" s="750">
        <f t="shared" si="258"/>
        <v>0</v>
      </c>
      <c r="N743" s="1030"/>
      <c r="O743" s="1030"/>
      <c r="P743" s="1030"/>
      <c r="Q743" s="1030"/>
      <c r="R743" s="1034"/>
      <c r="S743" s="1025"/>
      <c r="T743" s="1025"/>
      <c r="U743" s="1025"/>
      <c r="V743" s="1044"/>
      <c r="W743" s="1044"/>
      <c r="X743" s="1026"/>
      <c r="Y743" s="1047"/>
      <c r="Z743" s="1026"/>
      <c r="AA743" s="1027"/>
      <c r="AB743" s="1028"/>
      <c r="AC743" s="1028"/>
      <c r="AD743" s="1028"/>
      <c r="AE743" s="1028"/>
      <c r="AF743" s="1029"/>
      <c r="AG743" s="1019"/>
      <c r="AH743" s="1048"/>
      <c r="AI743" s="337"/>
      <c r="AJ743" s="390">
        <f>SUM(AN743:AP743)</f>
        <v>0</v>
      </c>
      <c r="AK743" s="327" t="s">
        <v>98</v>
      </c>
      <c r="AL743" s="328" t="s">
        <v>98</v>
      </c>
      <c r="AM743" s="329" t="s">
        <v>98</v>
      </c>
      <c r="AN743" s="330"/>
      <c r="AO743" s="328"/>
      <c r="AP743" s="329"/>
      <c r="AQ743" s="330" t="s">
        <v>97</v>
      </c>
      <c r="AR743" s="328" t="s">
        <v>97</v>
      </c>
      <c r="AS743" s="328" t="s">
        <v>97</v>
      </c>
      <c r="AT743" s="328" t="s">
        <v>97</v>
      </c>
      <c r="AU743" s="331" t="s">
        <v>97</v>
      </c>
      <c r="AV743" s="391">
        <f t="shared" si="259"/>
        <v>0</v>
      </c>
      <c r="AW743" s="404"/>
      <c r="AX743" s="404"/>
      <c r="AY743" s="404"/>
      <c r="AZ743" s="404"/>
      <c r="BA743" s="404"/>
      <c r="BB743" s="404"/>
      <c r="BC743" s="404"/>
      <c r="BD743" s="404"/>
      <c r="BE743" s="405"/>
    </row>
    <row r="744" spans="1:57" ht="31.5" x14ac:dyDescent="0.25">
      <c r="A744" s="1346"/>
      <c r="B744" s="1567"/>
      <c r="C744" s="1609"/>
      <c r="D744" s="710" t="s">
        <v>486</v>
      </c>
      <c r="E744" s="1301"/>
      <c r="F744" s="1304"/>
      <c r="G744" s="843">
        <f t="shared" si="251"/>
        <v>0</v>
      </c>
      <c r="H744" s="412">
        <f t="shared" si="260"/>
        <v>0</v>
      </c>
      <c r="I744" s="319"/>
      <c r="J744" s="319"/>
      <c r="K744" s="319"/>
      <c r="L744" s="338"/>
      <c r="M744" s="750">
        <f t="shared" si="258"/>
        <v>0</v>
      </c>
      <c r="N744" s="1030"/>
      <c r="O744" s="1030"/>
      <c r="P744" s="1030"/>
      <c r="Q744" s="1030"/>
      <c r="R744" s="1034"/>
      <c r="S744" s="1025"/>
      <c r="T744" s="1025"/>
      <c r="U744" s="1025"/>
      <c r="V744" s="1044"/>
      <c r="W744" s="1044"/>
      <c r="X744" s="1026"/>
      <c r="Y744" s="1047"/>
      <c r="Z744" s="1026"/>
      <c r="AA744" s="1027"/>
      <c r="AB744" s="1028"/>
      <c r="AC744" s="1028"/>
      <c r="AD744" s="1028"/>
      <c r="AE744" s="1028"/>
      <c r="AF744" s="1029"/>
      <c r="AG744" s="1019"/>
      <c r="AH744" s="837"/>
      <c r="AI744" s="319"/>
      <c r="AJ744" s="390">
        <f>SUM(AK744:AM744)</f>
        <v>0</v>
      </c>
      <c r="AK744" s="327"/>
      <c r="AL744" s="328"/>
      <c r="AM744" s="329"/>
      <c r="AN744" s="330" t="s">
        <v>97</v>
      </c>
      <c r="AO744" s="328" t="s">
        <v>97</v>
      </c>
      <c r="AP744" s="329" t="s">
        <v>97</v>
      </c>
      <c r="AQ744" s="330" t="s">
        <v>97</v>
      </c>
      <c r="AR744" s="328" t="s">
        <v>97</v>
      </c>
      <c r="AS744" s="328" t="s">
        <v>97</v>
      </c>
      <c r="AT744" s="328" t="s">
        <v>97</v>
      </c>
      <c r="AU744" s="331" t="s">
        <v>97</v>
      </c>
      <c r="AV744" s="391">
        <f t="shared" si="259"/>
        <v>0</v>
      </c>
      <c r="AW744" s="404"/>
      <c r="AX744" s="404"/>
      <c r="AY744" s="404"/>
      <c r="AZ744" s="404"/>
      <c r="BA744" s="404"/>
      <c r="BB744" s="404"/>
      <c r="BC744" s="404"/>
      <c r="BD744" s="404"/>
      <c r="BE744" s="405"/>
    </row>
    <row r="745" spans="1:57" ht="31.5" x14ac:dyDescent="0.25">
      <c r="A745" s="1346"/>
      <c r="B745" s="1567"/>
      <c r="C745" s="1609"/>
      <c r="D745" s="710" t="s">
        <v>15</v>
      </c>
      <c r="E745" s="1301"/>
      <c r="F745" s="1304"/>
      <c r="G745" s="843">
        <f t="shared" si="251"/>
        <v>5</v>
      </c>
      <c r="H745" s="412">
        <f t="shared" si="260"/>
        <v>0</v>
      </c>
      <c r="I745" s="319"/>
      <c r="J745" s="319"/>
      <c r="K745" s="319"/>
      <c r="L745" s="338"/>
      <c r="M745" s="750">
        <f t="shared" si="258"/>
        <v>5</v>
      </c>
      <c r="N745" s="1030"/>
      <c r="O745" s="1030"/>
      <c r="P745" s="1030"/>
      <c r="Q745" s="1030"/>
      <c r="R745" s="1034">
        <v>5</v>
      </c>
      <c r="S745" s="1025"/>
      <c r="T745" s="1025"/>
      <c r="U745" s="1025"/>
      <c r="V745" s="1044">
        <v>5</v>
      </c>
      <c r="W745" s="1044"/>
      <c r="X745" s="1026"/>
      <c r="Y745" s="1047">
        <v>4</v>
      </c>
      <c r="Z745" s="1026">
        <v>1</v>
      </c>
      <c r="AA745" s="1027"/>
      <c r="AB745" s="1028">
        <v>2</v>
      </c>
      <c r="AC745" s="1028">
        <v>2</v>
      </c>
      <c r="AD745" s="1028">
        <v>2</v>
      </c>
      <c r="AE745" s="1028">
        <v>3</v>
      </c>
      <c r="AF745" s="1029">
        <v>1</v>
      </c>
      <c r="AG745" s="1019">
        <v>44</v>
      </c>
      <c r="AH745" s="837">
        <v>21</v>
      </c>
      <c r="AI745" s="319">
        <v>150</v>
      </c>
      <c r="AJ745" s="390">
        <f>SUM(AQ745:AU745)</f>
        <v>5</v>
      </c>
      <c r="AK745" s="327" t="s">
        <v>98</v>
      </c>
      <c r="AL745" s="328" t="s">
        <v>98</v>
      </c>
      <c r="AM745" s="329" t="s">
        <v>98</v>
      </c>
      <c r="AN745" s="330" t="s">
        <v>97</v>
      </c>
      <c r="AO745" s="328" t="s">
        <v>97</v>
      </c>
      <c r="AP745" s="329" t="s">
        <v>97</v>
      </c>
      <c r="AQ745" s="330"/>
      <c r="AR745" s="328"/>
      <c r="AS745" s="328"/>
      <c r="AT745" s="328">
        <v>5</v>
      </c>
      <c r="AU745" s="331"/>
      <c r="AV745" s="391">
        <f t="shared" si="259"/>
        <v>0</v>
      </c>
      <c r="AW745" s="404"/>
      <c r="AX745" s="404"/>
      <c r="AY745" s="404"/>
      <c r="AZ745" s="404"/>
      <c r="BA745" s="404"/>
      <c r="BB745" s="404"/>
      <c r="BC745" s="404"/>
      <c r="BD745" s="404"/>
      <c r="BE745" s="405"/>
    </row>
    <row r="746" spans="1:57" ht="32.25" thickBot="1" x14ac:dyDescent="0.3">
      <c r="A746" s="1346"/>
      <c r="B746" s="1588"/>
      <c r="C746" s="1620"/>
      <c r="D746" s="711" t="s">
        <v>491</v>
      </c>
      <c r="E746" s="1302"/>
      <c r="F746" s="1305"/>
      <c r="G746" s="848">
        <f t="shared" si="251"/>
        <v>0</v>
      </c>
      <c r="H746" s="414">
        <f t="shared" si="260"/>
        <v>0</v>
      </c>
      <c r="I746" s="92"/>
      <c r="J746" s="92"/>
      <c r="K746" s="92"/>
      <c r="L746" s="101"/>
      <c r="M746" s="210">
        <f t="shared" si="258"/>
        <v>0</v>
      </c>
      <c r="N746" s="1039"/>
      <c r="O746" s="1039"/>
      <c r="P746" s="1039"/>
      <c r="Q746" s="1039"/>
      <c r="R746" s="1040"/>
      <c r="S746" s="1052"/>
      <c r="T746" s="1052"/>
      <c r="U746" s="1052"/>
      <c r="V746" s="1039"/>
      <c r="W746" s="1039"/>
      <c r="X746" s="1040"/>
      <c r="Y746" s="1038"/>
      <c r="Z746" s="1040"/>
      <c r="AA746" s="1049"/>
      <c r="AB746" s="839"/>
      <c r="AC746" s="839"/>
      <c r="AD746" s="839"/>
      <c r="AE746" s="839"/>
      <c r="AF746" s="840"/>
      <c r="AG746" s="1049"/>
      <c r="AH746" s="1050"/>
      <c r="AI746" s="832"/>
      <c r="AJ746" s="170">
        <f>SUM(AQ746:AU746)</f>
        <v>0</v>
      </c>
      <c r="AK746" s="345" t="s">
        <v>97</v>
      </c>
      <c r="AL746" s="97" t="s">
        <v>97</v>
      </c>
      <c r="AM746" s="98" t="s">
        <v>97</v>
      </c>
      <c r="AN746" s="99" t="s">
        <v>97</v>
      </c>
      <c r="AO746" s="97" t="s">
        <v>98</v>
      </c>
      <c r="AP746" s="98" t="s">
        <v>98</v>
      </c>
      <c r="AQ746" s="100"/>
      <c r="AR746" s="92"/>
      <c r="AS746" s="92"/>
      <c r="AT746" s="92"/>
      <c r="AU746" s="101"/>
      <c r="AV746" s="165">
        <f t="shared" si="259"/>
        <v>0</v>
      </c>
      <c r="AW746" s="128"/>
      <c r="AX746" s="128"/>
      <c r="AY746" s="128"/>
      <c r="AZ746" s="128"/>
      <c r="BA746" s="128"/>
      <c r="BB746" s="128"/>
      <c r="BC746" s="128"/>
      <c r="BD746" s="128"/>
      <c r="BE746" s="129"/>
    </row>
    <row r="747" spans="1:57" ht="31.5" x14ac:dyDescent="0.25">
      <c r="A747" s="1346"/>
      <c r="B747" s="1565" t="s">
        <v>627</v>
      </c>
      <c r="C747" s="1608" t="s">
        <v>426</v>
      </c>
      <c r="D747" s="709" t="s">
        <v>485</v>
      </c>
      <c r="E747" s="1300">
        <v>2</v>
      </c>
      <c r="F747" s="1303">
        <f>E747-SUM(M747:M751)</f>
        <v>-1</v>
      </c>
      <c r="G747" s="841">
        <f t="shared" si="251"/>
        <v>0</v>
      </c>
      <c r="H747" s="411">
        <f>SUM(I747:L747)</f>
        <v>0</v>
      </c>
      <c r="I747" s="72"/>
      <c r="J747" s="72"/>
      <c r="K747" s="72"/>
      <c r="L747" s="75"/>
      <c r="M747" s="199">
        <f t="shared" si="258"/>
        <v>0</v>
      </c>
      <c r="N747" s="1020"/>
      <c r="O747" s="1020"/>
      <c r="P747" s="1020"/>
      <c r="Q747" s="1020"/>
      <c r="R747" s="1024"/>
      <c r="S747" s="1051"/>
      <c r="T747" s="1051"/>
      <c r="U747" s="1051"/>
      <c r="V747" s="1020"/>
      <c r="W747" s="1020"/>
      <c r="X747" s="1024"/>
      <c r="Y747" s="1022"/>
      <c r="Z747" s="1024"/>
      <c r="AA747" s="1045"/>
      <c r="AB747" s="835"/>
      <c r="AC747" s="835"/>
      <c r="AD747" s="835"/>
      <c r="AE747" s="835"/>
      <c r="AF747" s="836"/>
      <c r="AG747" s="1045"/>
      <c r="AH747" s="1046"/>
      <c r="AI747" s="143"/>
      <c r="AJ747" s="151">
        <f>SUM(AN747:AP747)</f>
        <v>0</v>
      </c>
      <c r="AK747" s="76" t="s">
        <v>97</v>
      </c>
      <c r="AL747" s="77" t="s">
        <v>97</v>
      </c>
      <c r="AM747" s="78" t="s">
        <v>97</v>
      </c>
      <c r="AN747" s="74"/>
      <c r="AO747" s="72"/>
      <c r="AP747" s="73"/>
      <c r="AQ747" s="79" t="s">
        <v>97</v>
      </c>
      <c r="AR747" s="77" t="s">
        <v>97</v>
      </c>
      <c r="AS747" s="77" t="s">
        <v>97</v>
      </c>
      <c r="AT747" s="77" t="s">
        <v>97</v>
      </c>
      <c r="AU747" s="80" t="s">
        <v>97</v>
      </c>
      <c r="AV747" s="152">
        <f>SUM(AW747:BE747)</f>
        <v>0</v>
      </c>
      <c r="AW747" s="120"/>
      <c r="AX747" s="120"/>
      <c r="AY747" s="120"/>
      <c r="AZ747" s="120"/>
      <c r="BA747" s="120"/>
      <c r="BB747" s="120"/>
      <c r="BC747" s="120"/>
      <c r="BD747" s="120"/>
      <c r="BE747" s="121"/>
    </row>
    <row r="748" spans="1:57" ht="47.25" x14ac:dyDescent="0.25">
      <c r="A748" s="1346"/>
      <c r="B748" s="1567"/>
      <c r="C748" s="1609"/>
      <c r="D748" s="710" t="s">
        <v>490</v>
      </c>
      <c r="E748" s="1301"/>
      <c r="F748" s="1304"/>
      <c r="G748" s="843">
        <f t="shared" si="251"/>
        <v>0</v>
      </c>
      <c r="H748" s="412">
        <f>SUM(I748:L748)</f>
        <v>0</v>
      </c>
      <c r="I748" s="319"/>
      <c r="J748" s="319"/>
      <c r="K748" s="319"/>
      <c r="L748" s="338"/>
      <c r="M748" s="750">
        <f t="shared" si="258"/>
        <v>0</v>
      </c>
      <c r="N748" s="1030"/>
      <c r="O748" s="1030"/>
      <c r="P748" s="1030"/>
      <c r="Q748" s="1030"/>
      <c r="R748" s="1034"/>
      <c r="S748" s="1025"/>
      <c r="T748" s="1025"/>
      <c r="U748" s="1025"/>
      <c r="V748" s="1044"/>
      <c r="W748" s="1044"/>
      <c r="X748" s="1026"/>
      <c r="Y748" s="1047"/>
      <c r="Z748" s="1026"/>
      <c r="AA748" s="1027"/>
      <c r="AB748" s="1028"/>
      <c r="AC748" s="1028"/>
      <c r="AD748" s="1028"/>
      <c r="AE748" s="1028"/>
      <c r="AF748" s="1029"/>
      <c r="AG748" s="1019"/>
      <c r="AH748" s="1048"/>
      <c r="AI748" s="337"/>
      <c r="AJ748" s="390">
        <f>SUM(AN748:AP748)</f>
        <v>0</v>
      </c>
      <c r="AK748" s="327" t="s">
        <v>98</v>
      </c>
      <c r="AL748" s="328" t="s">
        <v>98</v>
      </c>
      <c r="AM748" s="329" t="s">
        <v>98</v>
      </c>
      <c r="AN748" s="330"/>
      <c r="AO748" s="328"/>
      <c r="AP748" s="329"/>
      <c r="AQ748" s="330" t="s">
        <v>97</v>
      </c>
      <c r="AR748" s="328" t="s">
        <v>97</v>
      </c>
      <c r="AS748" s="328" t="s">
        <v>97</v>
      </c>
      <c r="AT748" s="328" t="s">
        <v>97</v>
      </c>
      <c r="AU748" s="331" t="s">
        <v>97</v>
      </c>
      <c r="AV748" s="391">
        <f>SUM(AW748:BE748)</f>
        <v>0</v>
      </c>
      <c r="AW748" s="404"/>
      <c r="AX748" s="404"/>
      <c r="AY748" s="404"/>
      <c r="AZ748" s="404"/>
      <c r="BA748" s="404"/>
      <c r="BB748" s="404"/>
      <c r="BC748" s="404"/>
      <c r="BD748" s="404"/>
      <c r="BE748" s="405"/>
    </row>
    <row r="749" spans="1:57" ht="31.5" x14ac:dyDescent="0.25">
      <c r="A749" s="1346"/>
      <c r="B749" s="1567"/>
      <c r="C749" s="1609"/>
      <c r="D749" s="710" t="s">
        <v>486</v>
      </c>
      <c r="E749" s="1301"/>
      <c r="F749" s="1304"/>
      <c r="G749" s="843">
        <f t="shared" si="251"/>
        <v>0</v>
      </c>
      <c r="H749" s="412">
        <f>SUM(I749:L749)</f>
        <v>0</v>
      </c>
      <c r="I749" s="319"/>
      <c r="J749" s="319"/>
      <c r="K749" s="319"/>
      <c r="L749" s="338"/>
      <c r="M749" s="750">
        <f t="shared" si="258"/>
        <v>0</v>
      </c>
      <c r="N749" s="1030"/>
      <c r="O749" s="1030"/>
      <c r="P749" s="1030"/>
      <c r="Q749" s="1030"/>
      <c r="R749" s="1034"/>
      <c r="S749" s="1025"/>
      <c r="T749" s="1025"/>
      <c r="U749" s="1025"/>
      <c r="V749" s="1044"/>
      <c r="W749" s="1044"/>
      <c r="X749" s="1026"/>
      <c r="Y749" s="1047"/>
      <c r="Z749" s="1026"/>
      <c r="AA749" s="1027"/>
      <c r="AB749" s="1028"/>
      <c r="AC749" s="1028"/>
      <c r="AD749" s="1028"/>
      <c r="AE749" s="1028"/>
      <c r="AF749" s="1029"/>
      <c r="AG749" s="1019"/>
      <c r="AH749" s="1048"/>
      <c r="AI749" s="337"/>
      <c r="AJ749" s="390">
        <f>SUM(AK749:AM749)</f>
        <v>0</v>
      </c>
      <c r="AK749" s="327"/>
      <c r="AL749" s="328"/>
      <c r="AM749" s="329"/>
      <c r="AN749" s="330" t="s">
        <v>97</v>
      </c>
      <c r="AO749" s="328" t="s">
        <v>97</v>
      </c>
      <c r="AP749" s="329" t="s">
        <v>97</v>
      </c>
      <c r="AQ749" s="330" t="s">
        <v>97</v>
      </c>
      <c r="AR749" s="328" t="s">
        <v>97</v>
      </c>
      <c r="AS749" s="328" t="s">
        <v>97</v>
      </c>
      <c r="AT749" s="328" t="s">
        <v>97</v>
      </c>
      <c r="AU749" s="331" t="s">
        <v>97</v>
      </c>
      <c r="AV749" s="391">
        <f>SUM(AW749:BE749)</f>
        <v>0</v>
      </c>
      <c r="AW749" s="404"/>
      <c r="AX749" s="404"/>
      <c r="AY749" s="404"/>
      <c r="AZ749" s="404"/>
      <c r="BA749" s="404"/>
      <c r="BB749" s="404"/>
      <c r="BC749" s="404"/>
      <c r="BD749" s="404"/>
      <c r="BE749" s="405"/>
    </row>
    <row r="750" spans="1:57" ht="31.5" x14ac:dyDescent="0.25">
      <c r="A750" s="1346"/>
      <c r="B750" s="1567"/>
      <c r="C750" s="1609"/>
      <c r="D750" s="710" t="s">
        <v>15</v>
      </c>
      <c r="E750" s="1301"/>
      <c r="F750" s="1304"/>
      <c r="G750" s="843">
        <f t="shared" si="251"/>
        <v>3</v>
      </c>
      <c r="H750" s="412">
        <f>SUM(I750:L750)</f>
        <v>2</v>
      </c>
      <c r="I750" s="319"/>
      <c r="J750" s="319"/>
      <c r="K750" s="319">
        <v>2</v>
      </c>
      <c r="L750" s="338"/>
      <c r="M750" s="750">
        <f t="shared" si="258"/>
        <v>3</v>
      </c>
      <c r="N750" s="1030"/>
      <c r="O750" s="1030"/>
      <c r="P750" s="1030"/>
      <c r="Q750" s="1030"/>
      <c r="R750" s="1034">
        <v>3</v>
      </c>
      <c r="S750" s="1025"/>
      <c r="T750" s="1025"/>
      <c r="U750" s="1025"/>
      <c r="V750" s="1044">
        <v>3</v>
      </c>
      <c r="W750" s="1044"/>
      <c r="X750" s="1026"/>
      <c r="Y750" s="1047">
        <v>2</v>
      </c>
      <c r="Z750" s="1026">
        <v>1</v>
      </c>
      <c r="AA750" s="1027"/>
      <c r="AB750" s="1028">
        <v>1</v>
      </c>
      <c r="AC750" s="1028">
        <v>1</v>
      </c>
      <c r="AD750" s="1028"/>
      <c r="AE750" s="1028">
        <v>3</v>
      </c>
      <c r="AF750" s="1029"/>
      <c r="AG750" s="1019">
        <v>37</v>
      </c>
      <c r="AH750" s="1089">
        <v>16</v>
      </c>
      <c r="AI750" s="325">
        <v>62</v>
      </c>
      <c r="AJ750" s="390">
        <f>SUM(AQ750:AU750)</f>
        <v>3</v>
      </c>
      <c r="AK750" s="327" t="s">
        <v>98</v>
      </c>
      <c r="AL750" s="328" t="s">
        <v>98</v>
      </c>
      <c r="AM750" s="329" t="s">
        <v>98</v>
      </c>
      <c r="AN750" s="330" t="s">
        <v>97</v>
      </c>
      <c r="AO750" s="328" t="s">
        <v>97</v>
      </c>
      <c r="AP750" s="329" t="s">
        <v>97</v>
      </c>
      <c r="AQ750" s="330">
        <v>1</v>
      </c>
      <c r="AR750" s="328">
        <v>2</v>
      </c>
      <c r="AS750" s="328"/>
      <c r="AT750" s="328"/>
      <c r="AU750" s="331"/>
      <c r="AV750" s="391">
        <f>SUM(AW750:BE750)</f>
        <v>0</v>
      </c>
      <c r="AW750" s="404"/>
      <c r="AX750" s="404"/>
      <c r="AY750" s="404"/>
      <c r="AZ750" s="404"/>
      <c r="BA750" s="404"/>
      <c r="BB750" s="404"/>
      <c r="BC750" s="404"/>
      <c r="BD750" s="404"/>
      <c r="BE750" s="405"/>
    </row>
    <row r="751" spans="1:57" ht="32.25" thickBot="1" x14ac:dyDescent="0.3">
      <c r="A751" s="1346"/>
      <c r="B751" s="1588"/>
      <c r="C751" s="1620"/>
      <c r="D751" s="711" t="s">
        <v>491</v>
      </c>
      <c r="E751" s="1302"/>
      <c r="F751" s="1305"/>
      <c r="G751" s="848">
        <f t="shared" si="251"/>
        <v>0</v>
      </c>
      <c r="H751" s="414">
        <f>SUM(I751:L751)</f>
        <v>0</v>
      </c>
      <c r="I751" s="92"/>
      <c r="J751" s="92"/>
      <c r="K751" s="92"/>
      <c r="L751" s="101"/>
      <c r="M751" s="210">
        <f t="shared" si="258"/>
        <v>0</v>
      </c>
      <c r="N751" s="1039"/>
      <c r="O751" s="1039"/>
      <c r="P751" s="1039"/>
      <c r="Q751" s="1039"/>
      <c r="R751" s="1040"/>
      <c r="S751" s="1052"/>
      <c r="T751" s="1052"/>
      <c r="U751" s="1052"/>
      <c r="V751" s="1039"/>
      <c r="W751" s="1039"/>
      <c r="X751" s="1040"/>
      <c r="Y751" s="1038"/>
      <c r="Z751" s="1040"/>
      <c r="AA751" s="1049"/>
      <c r="AB751" s="839"/>
      <c r="AC751" s="839"/>
      <c r="AD751" s="839"/>
      <c r="AE751" s="839"/>
      <c r="AF751" s="840"/>
      <c r="AG751" s="1049"/>
      <c r="AH751" s="1050"/>
      <c r="AI751" s="832"/>
      <c r="AJ751" s="170">
        <f>SUM(AQ751:AU751)</f>
        <v>0</v>
      </c>
      <c r="AK751" s="345" t="s">
        <v>97</v>
      </c>
      <c r="AL751" s="97" t="s">
        <v>97</v>
      </c>
      <c r="AM751" s="98" t="s">
        <v>97</v>
      </c>
      <c r="AN751" s="99" t="s">
        <v>97</v>
      </c>
      <c r="AO751" s="97" t="s">
        <v>98</v>
      </c>
      <c r="AP751" s="98" t="s">
        <v>98</v>
      </c>
      <c r="AQ751" s="100"/>
      <c r="AR751" s="92"/>
      <c r="AS751" s="92"/>
      <c r="AT751" s="92"/>
      <c r="AU751" s="101"/>
      <c r="AV751" s="165">
        <f>SUM(AW751:BE751)</f>
        <v>0</v>
      </c>
      <c r="AW751" s="128"/>
      <c r="AX751" s="128"/>
      <c r="AY751" s="128"/>
      <c r="AZ751" s="128"/>
      <c r="BA751" s="128"/>
      <c r="BB751" s="128"/>
      <c r="BC751" s="128"/>
      <c r="BD751" s="128"/>
      <c r="BE751" s="129"/>
    </row>
    <row r="752" spans="1:57" ht="31.9" customHeight="1" x14ac:dyDescent="0.25">
      <c r="A752" s="1346"/>
      <c r="B752" s="1565" t="s">
        <v>756</v>
      </c>
      <c r="C752" s="1608" t="s">
        <v>577</v>
      </c>
      <c r="D752" s="709" t="s">
        <v>485</v>
      </c>
      <c r="E752" s="1300">
        <v>26</v>
      </c>
      <c r="F752" s="1303">
        <f>E752-SUM(M752:M756)</f>
        <v>-1</v>
      </c>
      <c r="G752" s="841">
        <f t="shared" si="251"/>
        <v>0</v>
      </c>
      <c r="H752" s="411">
        <f t="shared" ref="H752:H791" si="261">SUM(I752:L752)</f>
        <v>0</v>
      </c>
      <c r="I752" s="72"/>
      <c r="J752" s="72"/>
      <c r="K752" s="72"/>
      <c r="L752" s="75"/>
      <c r="M752" s="590">
        <f t="shared" si="258"/>
        <v>0</v>
      </c>
      <c r="N752" s="1044"/>
      <c r="O752" s="1044"/>
      <c r="P752" s="1044"/>
      <c r="Q752" s="1044"/>
      <c r="R752" s="1026"/>
      <c r="S752" s="1051"/>
      <c r="T752" s="1051"/>
      <c r="U752" s="1051"/>
      <c r="V752" s="1020"/>
      <c r="W752" s="1020"/>
      <c r="X752" s="1024"/>
      <c r="Y752" s="1022"/>
      <c r="Z752" s="1024"/>
      <c r="AA752" s="1045"/>
      <c r="AB752" s="835"/>
      <c r="AC752" s="835"/>
      <c r="AD752" s="835"/>
      <c r="AE752" s="835"/>
      <c r="AF752" s="836"/>
      <c r="AG752" s="1045"/>
      <c r="AH752" s="1046"/>
      <c r="AI752" s="143"/>
      <c r="AJ752" s="151">
        <f>SUM(AN752:AP752)</f>
        <v>0</v>
      </c>
      <c r="AK752" s="76" t="s">
        <v>97</v>
      </c>
      <c r="AL752" s="77" t="s">
        <v>97</v>
      </c>
      <c r="AM752" s="78" t="s">
        <v>97</v>
      </c>
      <c r="AN752" s="74"/>
      <c r="AO752" s="72"/>
      <c r="AP752" s="73"/>
      <c r="AQ752" s="79" t="s">
        <v>97</v>
      </c>
      <c r="AR752" s="77" t="s">
        <v>97</v>
      </c>
      <c r="AS752" s="77" t="s">
        <v>97</v>
      </c>
      <c r="AT752" s="77" t="s">
        <v>97</v>
      </c>
      <c r="AU752" s="80" t="s">
        <v>97</v>
      </c>
      <c r="AV752" s="152">
        <f t="shared" ref="AV752:AV791" si="262">SUM(AW752:BE752)</f>
        <v>0</v>
      </c>
      <c r="AW752" s="120"/>
      <c r="AX752" s="120"/>
      <c r="AY752" s="120"/>
      <c r="AZ752" s="120"/>
      <c r="BA752" s="120"/>
      <c r="BB752" s="120"/>
      <c r="BC752" s="120"/>
      <c r="BD752" s="120"/>
      <c r="BE752" s="121"/>
    </row>
    <row r="753" spans="1:57" ht="47.25" x14ac:dyDescent="0.25">
      <c r="A753" s="1346"/>
      <c r="B753" s="1567"/>
      <c r="C753" s="1609"/>
      <c r="D753" s="710" t="s">
        <v>490</v>
      </c>
      <c r="E753" s="1301"/>
      <c r="F753" s="1304"/>
      <c r="G753" s="843">
        <f t="shared" si="251"/>
        <v>0</v>
      </c>
      <c r="H753" s="412">
        <f t="shared" si="261"/>
        <v>0</v>
      </c>
      <c r="I753" s="319"/>
      <c r="J753" s="319"/>
      <c r="K753" s="319"/>
      <c r="L753" s="338"/>
      <c r="M753" s="750">
        <f t="shared" si="258"/>
        <v>0</v>
      </c>
      <c r="N753" s="1030"/>
      <c r="O753" s="1030"/>
      <c r="P753" s="1030"/>
      <c r="Q753" s="1030"/>
      <c r="R753" s="1034"/>
      <c r="S753" s="1025"/>
      <c r="T753" s="1025"/>
      <c r="U753" s="1025"/>
      <c r="V753" s="1044"/>
      <c r="W753" s="1044"/>
      <c r="X753" s="1026"/>
      <c r="Y753" s="1047"/>
      <c r="Z753" s="1026"/>
      <c r="AA753" s="1027"/>
      <c r="AB753" s="1028"/>
      <c r="AC753" s="1028"/>
      <c r="AD753" s="1028"/>
      <c r="AE753" s="1028"/>
      <c r="AF753" s="1029"/>
      <c r="AG753" s="1019"/>
      <c r="AH753" s="1048"/>
      <c r="AI753" s="337"/>
      <c r="AJ753" s="390">
        <f>SUM(AN753:AP753)</f>
        <v>0</v>
      </c>
      <c r="AK753" s="327" t="s">
        <v>98</v>
      </c>
      <c r="AL753" s="328" t="s">
        <v>98</v>
      </c>
      <c r="AM753" s="329" t="s">
        <v>98</v>
      </c>
      <c r="AN753" s="330"/>
      <c r="AO753" s="328"/>
      <c r="AP753" s="329"/>
      <c r="AQ753" s="330" t="s">
        <v>97</v>
      </c>
      <c r="AR753" s="328" t="s">
        <v>97</v>
      </c>
      <c r="AS753" s="328" t="s">
        <v>97</v>
      </c>
      <c r="AT753" s="328" t="s">
        <v>97</v>
      </c>
      <c r="AU753" s="331" t="s">
        <v>97</v>
      </c>
      <c r="AV753" s="391">
        <f t="shared" si="262"/>
        <v>0</v>
      </c>
      <c r="AW753" s="404"/>
      <c r="AX753" s="404"/>
      <c r="AY753" s="404"/>
      <c r="AZ753" s="404"/>
      <c r="BA753" s="404"/>
      <c r="BB753" s="404"/>
      <c r="BC753" s="404"/>
      <c r="BD753" s="404"/>
      <c r="BE753" s="405"/>
    </row>
    <row r="754" spans="1:57" ht="31.5" x14ac:dyDescent="0.25">
      <c r="A754" s="1346"/>
      <c r="B754" s="1567"/>
      <c r="C754" s="1609"/>
      <c r="D754" s="710" t="s">
        <v>486</v>
      </c>
      <c r="E754" s="1301"/>
      <c r="F754" s="1304"/>
      <c r="G754" s="843">
        <f t="shared" si="251"/>
        <v>0</v>
      </c>
      <c r="H754" s="412">
        <f t="shared" si="261"/>
        <v>0</v>
      </c>
      <c r="I754" s="319"/>
      <c r="J754" s="319"/>
      <c r="K754" s="319"/>
      <c r="L754" s="338"/>
      <c r="M754" s="750">
        <f t="shared" si="258"/>
        <v>0</v>
      </c>
      <c r="N754" s="1030"/>
      <c r="O754" s="1030"/>
      <c r="P754" s="1030"/>
      <c r="Q754" s="1030"/>
      <c r="R754" s="1034"/>
      <c r="S754" s="1025"/>
      <c r="T754" s="1025"/>
      <c r="U754" s="1025"/>
      <c r="V754" s="1044"/>
      <c r="W754" s="1044"/>
      <c r="X754" s="1026"/>
      <c r="Y754" s="1047"/>
      <c r="Z754" s="1026"/>
      <c r="AA754" s="1027"/>
      <c r="AB754" s="1028"/>
      <c r="AC754" s="1028"/>
      <c r="AD754" s="1028"/>
      <c r="AE754" s="1028"/>
      <c r="AF754" s="1029"/>
      <c r="AG754" s="1019"/>
      <c r="AH754" s="1048"/>
      <c r="AI754" s="337"/>
      <c r="AJ754" s="390">
        <f>SUM(AK754:AM754)</f>
        <v>0</v>
      </c>
      <c r="AK754" s="327"/>
      <c r="AL754" s="328"/>
      <c r="AM754" s="329"/>
      <c r="AN754" s="330" t="s">
        <v>97</v>
      </c>
      <c r="AO754" s="328" t="s">
        <v>97</v>
      </c>
      <c r="AP754" s="329" t="s">
        <v>97</v>
      </c>
      <c r="AQ754" s="330" t="s">
        <v>97</v>
      </c>
      <c r="AR754" s="328" t="s">
        <v>97</v>
      </c>
      <c r="AS754" s="328" t="s">
        <v>97</v>
      </c>
      <c r="AT754" s="328" t="s">
        <v>97</v>
      </c>
      <c r="AU754" s="331" t="s">
        <v>97</v>
      </c>
      <c r="AV754" s="391">
        <f t="shared" si="262"/>
        <v>0</v>
      </c>
      <c r="AW754" s="404"/>
      <c r="AX754" s="404"/>
      <c r="AY754" s="404"/>
      <c r="AZ754" s="404"/>
      <c r="BA754" s="404"/>
      <c r="BB754" s="404"/>
      <c r="BC754" s="404"/>
      <c r="BD754" s="404"/>
      <c r="BE754" s="405"/>
    </row>
    <row r="755" spans="1:57" ht="31.5" x14ac:dyDescent="0.25">
      <c r="A755" s="1346"/>
      <c r="B755" s="1567"/>
      <c r="C755" s="1609"/>
      <c r="D755" s="710" t="s">
        <v>15</v>
      </c>
      <c r="E755" s="1301"/>
      <c r="F755" s="1304"/>
      <c r="G755" s="843">
        <f t="shared" si="251"/>
        <v>29</v>
      </c>
      <c r="H755" s="412">
        <f t="shared" si="261"/>
        <v>1</v>
      </c>
      <c r="I755" s="319"/>
      <c r="J755" s="319"/>
      <c r="K755" s="319"/>
      <c r="L755" s="338">
        <v>1</v>
      </c>
      <c r="M755" s="750">
        <f t="shared" si="258"/>
        <v>27</v>
      </c>
      <c r="N755" s="1030"/>
      <c r="O755" s="1030"/>
      <c r="P755" s="1030"/>
      <c r="Q755" s="1030"/>
      <c r="R755" s="1034">
        <v>27</v>
      </c>
      <c r="S755" s="1025"/>
      <c r="T755" s="1025"/>
      <c r="U755" s="1025"/>
      <c r="V755" s="1044">
        <v>27</v>
      </c>
      <c r="W755" s="1044"/>
      <c r="X755" s="1026"/>
      <c r="Y755" s="1047">
        <v>24</v>
      </c>
      <c r="Z755" s="1026">
        <v>3</v>
      </c>
      <c r="AA755" s="1027"/>
      <c r="AB755" s="1028">
        <v>4</v>
      </c>
      <c r="AC755" s="1028">
        <v>3</v>
      </c>
      <c r="AD755" s="1028">
        <v>3</v>
      </c>
      <c r="AE755" s="1028">
        <v>12</v>
      </c>
      <c r="AF755" s="1029">
        <v>5</v>
      </c>
      <c r="AG755" s="1019" t="s">
        <v>757</v>
      </c>
      <c r="AH755" s="1089">
        <v>45128</v>
      </c>
      <c r="AI755" s="325" t="s">
        <v>758</v>
      </c>
      <c r="AJ755" s="390">
        <f>SUM(AQ755:AU755)</f>
        <v>27</v>
      </c>
      <c r="AK755" s="327" t="s">
        <v>98</v>
      </c>
      <c r="AL755" s="328" t="s">
        <v>98</v>
      </c>
      <c r="AM755" s="329" t="s">
        <v>98</v>
      </c>
      <c r="AN755" s="330" t="s">
        <v>97</v>
      </c>
      <c r="AO755" s="328" t="s">
        <v>97</v>
      </c>
      <c r="AP755" s="329" t="s">
        <v>97</v>
      </c>
      <c r="AQ755" s="357">
        <v>1</v>
      </c>
      <c r="AR755" s="338">
        <v>7</v>
      </c>
      <c r="AS755" s="338">
        <v>19</v>
      </c>
      <c r="AT755" s="328"/>
      <c r="AU755" s="331"/>
      <c r="AV755" s="391">
        <f t="shared" si="262"/>
        <v>2</v>
      </c>
      <c r="AW755" s="404"/>
      <c r="AX755" s="404"/>
      <c r="AY755" s="404"/>
      <c r="AZ755" s="404"/>
      <c r="BA755" s="404"/>
      <c r="BB755" s="404"/>
      <c r="BC755" s="404"/>
      <c r="BD755" s="404">
        <v>2</v>
      </c>
      <c r="BE755" s="405"/>
    </row>
    <row r="756" spans="1:57" ht="32.25" thickBot="1" x14ac:dyDescent="0.3">
      <c r="A756" s="1346"/>
      <c r="B756" s="1588"/>
      <c r="C756" s="1620"/>
      <c r="D756" s="711" t="s">
        <v>491</v>
      </c>
      <c r="E756" s="1302"/>
      <c r="F756" s="1305"/>
      <c r="G756" s="848">
        <f t="shared" si="251"/>
        <v>0</v>
      </c>
      <c r="H756" s="414">
        <f t="shared" si="261"/>
        <v>0</v>
      </c>
      <c r="I756" s="92"/>
      <c r="J756" s="92"/>
      <c r="K756" s="92"/>
      <c r="L756" s="101"/>
      <c r="M756" s="210">
        <f t="shared" si="258"/>
        <v>0</v>
      </c>
      <c r="N756" s="1039"/>
      <c r="O756" s="1039"/>
      <c r="P756" s="1039"/>
      <c r="Q756" s="1039"/>
      <c r="R756" s="1040"/>
      <c r="S756" s="1052"/>
      <c r="T756" s="1052"/>
      <c r="U756" s="1052"/>
      <c r="V756" s="1039"/>
      <c r="W756" s="1039"/>
      <c r="X756" s="1040"/>
      <c r="Y756" s="1038"/>
      <c r="Z756" s="1040"/>
      <c r="AA756" s="1049"/>
      <c r="AB756" s="839"/>
      <c r="AC756" s="839"/>
      <c r="AD756" s="839"/>
      <c r="AE756" s="839"/>
      <c r="AF756" s="840"/>
      <c r="AG756" s="1049"/>
      <c r="AH756" s="1050"/>
      <c r="AI756" s="832"/>
      <c r="AJ756" s="170">
        <f>SUM(AQ756:AU756)</f>
        <v>0</v>
      </c>
      <c r="AK756" s="345" t="s">
        <v>97</v>
      </c>
      <c r="AL756" s="97" t="s">
        <v>97</v>
      </c>
      <c r="AM756" s="98" t="s">
        <v>97</v>
      </c>
      <c r="AN756" s="99" t="s">
        <v>97</v>
      </c>
      <c r="AO756" s="97" t="s">
        <v>98</v>
      </c>
      <c r="AP756" s="98" t="s">
        <v>98</v>
      </c>
      <c r="AQ756" s="100"/>
      <c r="AR756" s="92"/>
      <c r="AS756" s="92"/>
      <c r="AT756" s="92"/>
      <c r="AU756" s="101"/>
      <c r="AV756" s="165">
        <f t="shared" si="262"/>
        <v>0</v>
      </c>
      <c r="AW756" s="128"/>
      <c r="AX756" s="128"/>
      <c r="AY756" s="128"/>
      <c r="AZ756" s="128"/>
      <c r="BA756" s="128"/>
      <c r="BB756" s="128"/>
      <c r="BC756" s="128"/>
      <c r="BD756" s="128"/>
      <c r="BE756" s="129"/>
    </row>
    <row r="757" spans="1:57" ht="31.9" customHeight="1" x14ac:dyDescent="0.25">
      <c r="A757" s="1346"/>
      <c r="B757" s="1565" t="s">
        <v>580</v>
      </c>
      <c r="C757" s="1608" t="s">
        <v>482</v>
      </c>
      <c r="D757" s="709" t="s">
        <v>485</v>
      </c>
      <c r="E757" s="1300">
        <v>35</v>
      </c>
      <c r="F757" s="1303">
        <f>E757-SUM(M757:M761)</f>
        <v>14</v>
      </c>
      <c r="G757" s="841">
        <f t="shared" si="251"/>
        <v>0</v>
      </c>
      <c r="H757" s="411">
        <f t="shared" si="261"/>
        <v>0</v>
      </c>
      <c r="I757" s="72"/>
      <c r="J757" s="72"/>
      <c r="K757" s="72"/>
      <c r="L757" s="75"/>
      <c r="M757" s="199">
        <f t="shared" si="258"/>
        <v>0</v>
      </c>
      <c r="N757" s="1020"/>
      <c r="O757" s="1020"/>
      <c r="P757" s="1020"/>
      <c r="Q757" s="1020"/>
      <c r="R757" s="1024"/>
      <c r="S757" s="1051"/>
      <c r="T757" s="1051"/>
      <c r="U757" s="1051"/>
      <c r="V757" s="1020"/>
      <c r="W757" s="1020"/>
      <c r="X757" s="1024"/>
      <c r="Y757" s="1022"/>
      <c r="Z757" s="1024"/>
      <c r="AA757" s="1045"/>
      <c r="AB757" s="835"/>
      <c r="AC757" s="835"/>
      <c r="AD757" s="835"/>
      <c r="AE757" s="835"/>
      <c r="AF757" s="836"/>
      <c r="AG757" s="1045"/>
      <c r="AH757" s="1046"/>
      <c r="AI757" s="143"/>
      <c r="AJ757" s="151">
        <f>SUM(AN757:AP757)</f>
        <v>0</v>
      </c>
      <c r="AK757" s="76" t="s">
        <v>97</v>
      </c>
      <c r="AL757" s="77" t="s">
        <v>97</v>
      </c>
      <c r="AM757" s="78" t="s">
        <v>97</v>
      </c>
      <c r="AN757" s="74"/>
      <c r="AO757" s="72"/>
      <c r="AP757" s="73"/>
      <c r="AQ757" s="79" t="s">
        <v>97</v>
      </c>
      <c r="AR757" s="77" t="s">
        <v>97</v>
      </c>
      <c r="AS757" s="77" t="s">
        <v>97</v>
      </c>
      <c r="AT757" s="77" t="s">
        <v>97</v>
      </c>
      <c r="AU757" s="80" t="s">
        <v>97</v>
      </c>
      <c r="AV757" s="152">
        <f t="shared" si="262"/>
        <v>0</v>
      </c>
      <c r="AW757" s="120"/>
      <c r="AX757" s="120"/>
      <c r="AY757" s="120"/>
      <c r="AZ757" s="120"/>
      <c r="BA757" s="120"/>
      <c r="BB757" s="120"/>
      <c r="BC757" s="120"/>
      <c r="BD757" s="120"/>
      <c r="BE757" s="121"/>
    </row>
    <row r="758" spans="1:57" ht="47.25" x14ac:dyDescent="0.25">
      <c r="A758" s="1346"/>
      <c r="B758" s="1567"/>
      <c r="C758" s="1609"/>
      <c r="D758" s="710" t="s">
        <v>490</v>
      </c>
      <c r="E758" s="1301"/>
      <c r="F758" s="1304"/>
      <c r="G758" s="843">
        <f t="shared" si="251"/>
        <v>0</v>
      </c>
      <c r="H758" s="412">
        <f t="shared" si="261"/>
        <v>0</v>
      </c>
      <c r="I758" s="319"/>
      <c r="J758" s="319"/>
      <c r="K758" s="319"/>
      <c r="L758" s="338"/>
      <c r="M758" s="750">
        <f t="shared" si="258"/>
        <v>0</v>
      </c>
      <c r="N758" s="1030"/>
      <c r="O758" s="1030"/>
      <c r="P758" s="1030"/>
      <c r="Q758" s="1030"/>
      <c r="R758" s="1034"/>
      <c r="S758" s="1025"/>
      <c r="T758" s="1025"/>
      <c r="U758" s="1025"/>
      <c r="V758" s="1044"/>
      <c r="W758" s="1044"/>
      <c r="X758" s="1026"/>
      <c r="Y758" s="1047"/>
      <c r="Z758" s="1026"/>
      <c r="AA758" s="1027"/>
      <c r="AB758" s="1028"/>
      <c r="AC758" s="1028"/>
      <c r="AD758" s="1028"/>
      <c r="AE758" s="1028"/>
      <c r="AF758" s="1029"/>
      <c r="AG758" s="1019"/>
      <c r="AH758" s="1048"/>
      <c r="AI758" s="337"/>
      <c r="AJ758" s="390">
        <f>SUM(AN758:AP758)</f>
        <v>0</v>
      </c>
      <c r="AK758" s="327" t="s">
        <v>98</v>
      </c>
      <c r="AL758" s="328" t="s">
        <v>98</v>
      </c>
      <c r="AM758" s="329" t="s">
        <v>98</v>
      </c>
      <c r="AN758" s="330"/>
      <c r="AO758" s="328"/>
      <c r="AP758" s="329"/>
      <c r="AQ758" s="330" t="s">
        <v>97</v>
      </c>
      <c r="AR758" s="328" t="s">
        <v>97</v>
      </c>
      <c r="AS758" s="328" t="s">
        <v>97</v>
      </c>
      <c r="AT758" s="328" t="s">
        <v>97</v>
      </c>
      <c r="AU758" s="331" t="s">
        <v>97</v>
      </c>
      <c r="AV758" s="391">
        <f t="shared" si="262"/>
        <v>0</v>
      </c>
      <c r="AW758" s="404"/>
      <c r="AX758" s="404"/>
      <c r="AY758" s="404"/>
      <c r="AZ758" s="404"/>
      <c r="BA758" s="404"/>
      <c r="BB758" s="404"/>
      <c r="BC758" s="404"/>
      <c r="BD758" s="404"/>
      <c r="BE758" s="405"/>
    </row>
    <row r="759" spans="1:57" ht="31.5" x14ac:dyDescent="0.25">
      <c r="A759" s="1346"/>
      <c r="B759" s="1567"/>
      <c r="C759" s="1609"/>
      <c r="D759" s="710" t="s">
        <v>486</v>
      </c>
      <c r="E759" s="1301"/>
      <c r="F759" s="1304"/>
      <c r="G759" s="843">
        <f t="shared" si="251"/>
        <v>0</v>
      </c>
      <c r="H759" s="412">
        <f t="shared" si="261"/>
        <v>0</v>
      </c>
      <c r="I759" s="319"/>
      <c r="J759" s="319"/>
      <c r="K759" s="319"/>
      <c r="L759" s="338"/>
      <c r="M759" s="750">
        <f t="shared" si="258"/>
        <v>0</v>
      </c>
      <c r="N759" s="1030"/>
      <c r="O759" s="1030"/>
      <c r="P759" s="1030"/>
      <c r="Q759" s="1030"/>
      <c r="R759" s="1034"/>
      <c r="S759" s="1025"/>
      <c r="T759" s="1025"/>
      <c r="U759" s="1025"/>
      <c r="V759" s="1044"/>
      <c r="W759" s="1044"/>
      <c r="X759" s="1026"/>
      <c r="Y759" s="1047"/>
      <c r="Z759" s="1026"/>
      <c r="AA759" s="1027"/>
      <c r="AB759" s="1028"/>
      <c r="AC759" s="1028"/>
      <c r="AD759" s="1028"/>
      <c r="AE759" s="1028"/>
      <c r="AF759" s="1029"/>
      <c r="AG759" s="1019"/>
      <c r="AH759" s="1048"/>
      <c r="AI759" s="337"/>
      <c r="AJ759" s="390">
        <f>SUM(AK759:AM759)</f>
        <v>0</v>
      </c>
      <c r="AK759" s="327"/>
      <c r="AL759" s="328"/>
      <c r="AM759" s="329"/>
      <c r="AN759" s="330" t="s">
        <v>97</v>
      </c>
      <c r="AO759" s="328" t="s">
        <v>97</v>
      </c>
      <c r="AP759" s="329" t="s">
        <v>97</v>
      </c>
      <c r="AQ759" s="330" t="s">
        <v>97</v>
      </c>
      <c r="AR759" s="328" t="s">
        <v>97</v>
      </c>
      <c r="AS759" s="328" t="s">
        <v>97</v>
      </c>
      <c r="AT759" s="328" t="s">
        <v>97</v>
      </c>
      <c r="AU759" s="331" t="s">
        <v>97</v>
      </c>
      <c r="AV759" s="391">
        <f t="shared" si="262"/>
        <v>0</v>
      </c>
      <c r="AW759" s="404"/>
      <c r="AX759" s="404"/>
      <c r="AY759" s="404"/>
      <c r="AZ759" s="404"/>
      <c r="BA759" s="404"/>
      <c r="BB759" s="404"/>
      <c r="BC759" s="404"/>
      <c r="BD759" s="404"/>
      <c r="BE759" s="405"/>
    </row>
    <row r="760" spans="1:57" ht="31.5" x14ac:dyDescent="0.25">
      <c r="A760" s="1346"/>
      <c r="B760" s="1567"/>
      <c r="C760" s="1609"/>
      <c r="D760" s="710" t="s">
        <v>15</v>
      </c>
      <c r="E760" s="1301"/>
      <c r="F760" s="1304"/>
      <c r="G760" s="843">
        <f t="shared" si="251"/>
        <v>22</v>
      </c>
      <c r="H760" s="412">
        <f t="shared" si="261"/>
        <v>0</v>
      </c>
      <c r="I760" s="319"/>
      <c r="J760" s="319"/>
      <c r="K760" s="319"/>
      <c r="L760" s="338"/>
      <c r="M760" s="750">
        <f t="shared" si="258"/>
        <v>21</v>
      </c>
      <c r="N760" s="1030"/>
      <c r="O760" s="1030"/>
      <c r="P760" s="1030"/>
      <c r="Q760" s="1030"/>
      <c r="R760" s="1034">
        <v>21</v>
      </c>
      <c r="S760" s="1025">
        <v>5</v>
      </c>
      <c r="T760" s="1025"/>
      <c r="U760" s="1025"/>
      <c r="V760" s="1044">
        <v>16</v>
      </c>
      <c r="W760" s="1044"/>
      <c r="X760" s="1026"/>
      <c r="Y760" s="1047">
        <v>20</v>
      </c>
      <c r="Z760" s="1026">
        <v>1</v>
      </c>
      <c r="AA760" s="1027"/>
      <c r="AB760" s="1028">
        <v>6</v>
      </c>
      <c r="AC760" s="1028">
        <v>6</v>
      </c>
      <c r="AD760" s="1028">
        <v>3</v>
      </c>
      <c r="AE760" s="1028">
        <v>7</v>
      </c>
      <c r="AF760" s="1029"/>
      <c r="AG760" s="1019">
        <v>43</v>
      </c>
      <c r="AH760" s="837">
        <v>26</v>
      </c>
      <c r="AI760" s="319">
        <v>74</v>
      </c>
      <c r="AJ760" s="390">
        <f>SUM(AQ760:AU760)</f>
        <v>21</v>
      </c>
      <c r="AK760" s="327" t="s">
        <v>98</v>
      </c>
      <c r="AL760" s="328" t="s">
        <v>98</v>
      </c>
      <c r="AM760" s="329" t="s">
        <v>98</v>
      </c>
      <c r="AN760" s="330" t="s">
        <v>97</v>
      </c>
      <c r="AO760" s="328" t="s">
        <v>97</v>
      </c>
      <c r="AP760" s="329" t="s">
        <v>97</v>
      </c>
      <c r="AQ760" s="330">
        <v>1</v>
      </c>
      <c r="AR760" s="328">
        <v>17</v>
      </c>
      <c r="AS760" s="328">
        <v>3</v>
      </c>
      <c r="AT760" s="328"/>
      <c r="AU760" s="331"/>
      <c r="AV760" s="391">
        <f t="shared" si="262"/>
        <v>1</v>
      </c>
      <c r="AW760" s="404"/>
      <c r="AX760" s="404"/>
      <c r="AY760" s="404"/>
      <c r="AZ760" s="404">
        <v>1</v>
      </c>
      <c r="BA760" s="404"/>
      <c r="BB760" s="404"/>
      <c r="BC760" s="404"/>
      <c r="BD760" s="404"/>
      <c r="BE760" s="405"/>
    </row>
    <row r="761" spans="1:57" ht="32.25" thickBot="1" x14ac:dyDescent="0.3">
      <c r="A761" s="1346"/>
      <c r="B761" s="1588"/>
      <c r="C761" s="1620"/>
      <c r="D761" s="711" t="s">
        <v>491</v>
      </c>
      <c r="E761" s="1302"/>
      <c r="F761" s="1305"/>
      <c r="G761" s="848">
        <f t="shared" si="251"/>
        <v>0</v>
      </c>
      <c r="H761" s="414">
        <f t="shared" si="261"/>
        <v>0</v>
      </c>
      <c r="I761" s="92"/>
      <c r="J761" s="92"/>
      <c r="K761" s="92"/>
      <c r="L761" s="101"/>
      <c r="M761" s="210">
        <f t="shared" si="258"/>
        <v>0</v>
      </c>
      <c r="N761" s="1039"/>
      <c r="O761" s="1039"/>
      <c r="P761" s="1039"/>
      <c r="Q761" s="1039"/>
      <c r="R761" s="1040"/>
      <c r="S761" s="1052"/>
      <c r="T761" s="1052"/>
      <c r="U761" s="1052"/>
      <c r="V761" s="1039"/>
      <c r="W761" s="1039"/>
      <c r="X761" s="1040"/>
      <c r="Y761" s="1038"/>
      <c r="Z761" s="1040"/>
      <c r="AA761" s="1049"/>
      <c r="AB761" s="839"/>
      <c r="AC761" s="839"/>
      <c r="AD761" s="839"/>
      <c r="AE761" s="839"/>
      <c r="AF761" s="840"/>
      <c r="AG761" s="1049"/>
      <c r="AH761" s="1050"/>
      <c r="AI761" s="832"/>
      <c r="AJ761" s="170">
        <f>SUM(AQ761:AU761)</f>
        <v>0</v>
      </c>
      <c r="AK761" s="345" t="s">
        <v>97</v>
      </c>
      <c r="AL761" s="97" t="s">
        <v>97</v>
      </c>
      <c r="AM761" s="98" t="s">
        <v>97</v>
      </c>
      <c r="AN761" s="99" t="s">
        <v>97</v>
      </c>
      <c r="AO761" s="97" t="s">
        <v>98</v>
      </c>
      <c r="AP761" s="98" t="s">
        <v>98</v>
      </c>
      <c r="AQ761" s="100"/>
      <c r="AR761" s="92"/>
      <c r="AS761" s="92"/>
      <c r="AT761" s="92"/>
      <c r="AU761" s="101"/>
      <c r="AV761" s="165">
        <f t="shared" si="262"/>
        <v>0</v>
      </c>
      <c r="AW761" s="128"/>
      <c r="AX761" s="128"/>
      <c r="AY761" s="128"/>
      <c r="AZ761" s="128"/>
      <c r="BA761" s="128"/>
      <c r="BB761" s="128"/>
      <c r="BC761" s="128"/>
      <c r="BD761" s="128"/>
      <c r="BE761" s="129"/>
    </row>
    <row r="762" spans="1:57" ht="31.9" customHeight="1" x14ac:dyDescent="0.25">
      <c r="A762" s="1346"/>
      <c r="B762" s="1565" t="s">
        <v>759</v>
      </c>
      <c r="C762" s="1608" t="s">
        <v>427</v>
      </c>
      <c r="D762" s="709" t="s">
        <v>485</v>
      </c>
      <c r="E762" s="1300">
        <v>5</v>
      </c>
      <c r="F762" s="1303">
        <f>E762-SUM(M762:M766)</f>
        <v>0</v>
      </c>
      <c r="G762" s="841">
        <f t="shared" si="251"/>
        <v>0</v>
      </c>
      <c r="H762" s="411">
        <f t="shared" si="261"/>
        <v>0</v>
      </c>
      <c r="I762" s="72"/>
      <c r="J762" s="72"/>
      <c r="K762" s="72"/>
      <c r="L762" s="75"/>
      <c r="M762" s="199">
        <f t="shared" si="258"/>
        <v>0</v>
      </c>
      <c r="N762" s="1020"/>
      <c r="O762" s="1020"/>
      <c r="P762" s="1020"/>
      <c r="Q762" s="1020"/>
      <c r="R762" s="1024"/>
      <c r="S762" s="1051"/>
      <c r="T762" s="1051"/>
      <c r="U762" s="1051"/>
      <c r="V762" s="1020"/>
      <c r="W762" s="1020"/>
      <c r="X762" s="1024"/>
      <c r="Y762" s="1022"/>
      <c r="Z762" s="1024"/>
      <c r="AA762" s="1045"/>
      <c r="AB762" s="835"/>
      <c r="AC762" s="835"/>
      <c r="AD762" s="835"/>
      <c r="AE762" s="835"/>
      <c r="AF762" s="836"/>
      <c r="AG762" s="1045"/>
      <c r="AH762" s="1046"/>
      <c r="AI762" s="143"/>
      <c r="AJ762" s="151">
        <f>SUM(AN762:AP762)</f>
        <v>0</v>
      </c>
      <c r="AK762" s="76" t="s">
        <v>97</v>
      </c>
      <c r="AL762" s="77" t="s">
        <v>97</v>
      </c>
      <c r="AM762" s="78" t="s">
        <v>97</v>
      </c>
      <c r="AN762" s="74"/>
      <c r="AO762" s="72"/>
      <c r="AP762" s="73"/>
      <c r="AQ762" s="79" t="s">
        <v>97</v>
      </c>
      <c r="AR762" s="77" t="s">
        <v>97</v>
      </c>
      <c r="AS762" s="77" t="s">
        <v>97</v>
      </c>
      <c r="AT762" s="77" t="s">
        <v>97</v>
      </c>
      <c r="AU762" s="80" t="s">
        <v>97</v>
      </c>
      <c r="AV762" s="152">
        <f t="shared" si="262"/>
        <v>0</v>
      </c>
      <c r="AW762" s="120"/>
      <c r="AX762" s="120"/>
      <c r="AY762" s="120"/>
      <c r="AZ762" s="120"/>
      <c r="BA762" s="120"/>
      <c r="BB762" s="120"/>
      <c r="BC762" s="120"/>
      <c r="BD762" s="120"/>
      <c r="BE762" s="121"/>
    </row>
    <row r="763" spans="1:57" ht="47.25" x14ac:dyDescent="0.25">
      <c r="A763" s="1346"/>
      <c r="B763" s="1567"/>
      <c r="C763" s="1609"/>
      <c r="D763" s="710" t="s">
        <v>490</v>
      </c>
      <c r="E763" s="1301"/>
      <c r="F763" s="1304"/>
      <c r="G763" s="843">
        <f t="shared" si="251"/>
        <v>0</v>
      </c>
      <c r="H763" s="412">
        <f t="shared" si="261"/>
        <v>0</v>
      </c>
      <c r="I763" s="319"/>
      <c r="J763" s="319"/>
      <c r="K763" s="319"/>
      <c r="L763" s="338"/>
      <c r="M763" s="750">
        <f t="shared" si="258"/>
        <v>0</v>
      </c>
      <c r="N763" s="1030"/>
      <c r="O763" s="1030"/>
      <c r="P763" s="1030"/>
      <c r="Q763" s="1030"/>
      <c r="R763" s="1034"/>
      <c r="S763" s="1025"/>
      <c r="T763" s="1025"/>
      <c r="U763" s="1025"/>
      <c r="V763" s="1044"/>
      <c r="W763" s="1044"/>
      <c r="X763" s="1026"/>
      <c r="Y763" s="1047"/>
      <c r="Z763" s="1026"/>
      <c r="AA763" s="1027"/>
      <c r="AB763" s="1028"/>
      <c r="AC763" s="1028"/>
      <c r="AD763" s="1028"/>
      <c r="AE763" s="1028"/>
      <c r="AF763" s="1029"/>
      <c r="AG763" s="1019"/>
      <c r="AH763" s="1048"/>
      <c r="AI763" s="337"/>
      <c r="AJ763" s="390">
        <f>SUM(AN763:AP763)</f>
        <v>0</v>
      </c>
      <c r="AK763" s="327" t="s">
        <v>98</v>
      </c>
      <c r="AL763" s="328" t="s">
        <v>98</v>
      </c>
      <c r="AM763" s="329" t="s">
        <v>98</v>
      </c>
      <c r="AN763" s="330"/>
      <c r="AO763" s="328"/>
      <c r="AP763" s="329"/>
      <c r="AQ763" s="330" t="s">
        <v>97</v>
      </c>
      <c r="AR763" s="328" t="s">
        <v>97</v>
      </c>
      <c r="AS763" s="328" t="s">
        <v>97</v>
      </c>
      <c r="AT763" s="328" t="s">
        <v>97</v>
      </c>
      <c r="AU763" s="331" t="s">
        <v>97</v>
      </c>
      <c r="AV763" s="391">
        <f t="shared" si="262"/>
        <v>0</v>
      </c>
      <c r="AW763" s="404"/>
      <c r="AX763" s="404"/>
      <c r="AY763" s="404"/>
      <c r="AZ763" s="404"/>
      <c r="BA763" s="404"/>
      <c r="BB763" s="404"/>
      <c r="BC763" s="404"/>
      <c r="BD763" s="404"/>
      <c r="BE763" s="405"/>
    </row>
    <row r="764" spans="1:57" ht="31.5" x14ac:dyDescent="0.25">
      <c r="A764" s="1346"/>
      <c r="B764" s="1567"/>
      <c r="C764" s="1609"/>
      <c r="D764" s="710" t="s">
        <v>486</v>
      </c>
      <c r="E764" s="1301"/>
      <c r="F764" s="1304"/>
      <c r="G764" s="843">
        <f t="shared" si="251"/>
        <v>0</v>
      </c>
      <c r="H764" s="412">
        <f t="shared" si="261"/>
        <v>0</v>
      </c>
      <c r="I764" s="319"/>
      <c r="J764" s="319"/>
      <c r="K764" s="319"/>
      <c r="L764" s="338"/>
      <c r="M764" s="750">
        <f t="shared" si="258"/>
        <v>0</v>
      </c>
      <c r="N764" s="1030"/>
      <c r="O764" s="1030"/>
      <c r="P764" s="1030"/>
      <c r="Q764" s="1030"/>
      <c r="R764" s="1034"/>
      <c r="S764" s="1025"/>
      <c r="T764" s="1025"/>
      <c r="U764" s="1025"/>
      <c r="V764" s="1044"/>
      <c r="W764" s="1044"/>
      <c r="X764" s="1026"/>
      <c r="Y764" s="1047"/>
      <c r="Z764" s="1026"/>
      <c r="AA764" s="1027"/>
      <c r="AB764" s="1028"/>
      <c r="AC764" s="1028"/>
      <c r="AD764" s="1028"/>
      <c r="AE764" s="1028"/>
      <c r="AF764" s="1029"/>
      <c r="AG764" s="1019"/>
      <c r="AH764" s="1048"/>
      <c r="AI764" s="337"/>
      <c r="AJ764" s="390">
        <f>SUM(AK764:AM764)</f>
        <v>0</v>
      </c>
      <c r="AK764" s="327"/>
      <c r="AL764" s="328"/>
      <c r="AM764" s="329"/>
      <c r="AN764" s="330" t="s">
        <v>97</v>
      </c>
      <c r="AO764" s="328" t="s">
        <v>97</v>
      </c>
      <c r="AP764" s="329" t="s">
        <v>97</v>
      </c>
      <c r="AQ764" s="330" t="s">
        <v>97</v>
      </c>
      <c r="AR764" s="328" t="s">
        <v>97</v>
      </c>
      <c r="AS764" s="328" t="s">
        <v>97</v>
      </c>
      <c r="AT764" s="328" t="s">
        <v>97</v>
      </c>
      <c r="AU764" s="331" t="s">
        <v>97</v>
      </c>
      <c r="AV764" s="391">
        <f t="shared" si="262"/>
        <v>0</v>
      </c>
      <c r="AW764" s="404"/>
      <c r="AX764" s="404"/>
      <c r="AY764" s="404"/>
      <c r="AZ764" s="404"/>
      <c r="BA764" s="404"/>
      <c r="BB764" s="404"/>
      <c r="BC764" s="404"/>
      <c r="BD764" s="404"/>
      <c r="BE764" s="405"/>
    </row>
    <row r="765" spans="1:57" ht="31.5" x14ac:dyDescent="0.25">
      <c r="A765" s="1346"/>
      <c r="B765" s="1567"/>
      <c r="C765" s="1609"/>
      <c r="D765" s="710" t="s">
        <v>15</v>
      </c>
      <c r="E765" s="1301"/>
      <c r="F765" s="1304"/>
      <c r="G765" s="843">
        <f t="shared" si="251"/>
        <v>5</v>
      </c>
      <c r="H765" s="412">
        <f t="shared" si="261"/>
        <v>0</v>
      </c>
      <c r="I765" s="319"/>
      <c r="J765" s="319"/>
      <c r="K765" s="319"/>
      <c r="L765" s="338"/>
      <c r="M765" s="750">
        <f t="shared" si="258"/>
        <v>5</v>
      </c>
      <c r="N765" s="1030"/>
      <c r="O765" s="1030"/>
      <c r="P765" s="1030"/>
      <c r="Q765" s="1030"/>
      <c r="R765" s="1034">
        <v>5</v>
      </c>
      <c r="S765" s="1025"/>
      <c r="T765" s="1025"/>
      <c r="U765" s="1025"/>
      <c r="V765" s="1044">
        <v>5</v>
      </c>
      <c r="W765" s="1044"/>
      <c r="X765" s="1026"/>
      <c r="Y765" s="1047">
        <v>4</v>
      </c>
      <c r="Z765" s="1026">
        <v>1</v>
      </c>
      <c r="AA765" s="1027"/>
      <c r="AB765" s="1028">
        <v>1</v>
      </c>
      <c r="AC765" s="1028">
        <v>1</v>
      </c>
      <c r="AD765" s="1028"/>
      <c r="AE765" s="1028"/>
      <c r="AF765" s="1029"/>
      <c r="AG765" s="1019">
        <v>47</v>
      </c>
      <c r="AH765" s="837">
        <v>16</v>
      </c>
      <c r="AI765" s="319">
        <v>128</v>
      </c>
      <c r="AJ765" s="390">
        <f>SUM(AQ765:AU765)</f>
        <v>5</v>
      </c>
      <c r="AK765" s="327" t="s">
        <v>98</v>
      </c>
      <c r="AL765" s="328" t="s">
        <v>98</v>
      </c>
      <c r="AM765" s="329" t="s">
        <v>98</v>
      </c>
      <c r="AN765" s="330" t="s">
        <v>97</v>
      </c>
      <c r="AO765" s="328" t="s">
        <v>97</v>
      </c>
      <c r="AP765" s="329" t="s">
        <v>97</v>
      </c>
      <c r="AQ765" s="330"/>
      <c r="AR765" s="328"/>
      <c r="AS765" s="328">
        <v>1</v>
      </c>
      <c r="AT765" s="328">
        <v>4</v>
      </c>
      <c r="AU765" s="331"/>
      <c r="AV765" s="391">
        <f t="shared" si="262"/>
        <v>0</v>
      </c>
      <c r="AW765" s="404"/>
      <c r="AX765" s="404"/>
      <c r="AY765" s="404"/>
      <c r="AZ765" s="404"/>
      <c r="BA765" s="404"/>
      <c r="BB765" s="404"/>
      <c r="BC765" s="404"/>
      <c r="BD765" s="404"/>
      <c r="BE765" s="405"/>
    </row>
    <row r="766" spans="1:57" ht="32.25" thickBot="1" x14ac:dyDescent="0.3">
      <c r="A766" s="1346"/>
      <c r="B766" s="1588"/>
      <c r="C766" s="1620"/>
      <c r="D766" s="711" t="s">
        <v>491</v>
      </c>
      <c r="E766" s="1302"/>
      <c r="F766" s="1305"/>
      <c r="G766" s="848">
        <f t="shared" si="251"/>
        <v>0</v>
      </c>
      <c r="H766" s="414">
        <f t="shared" si="261"/>
        <v>0</v>
      </c>
      <c r="I766" s="92"/>
      <c r="J766" s="92"/>
      <c r="K766" s="92"/>
      <c r="L766" s="101"/>
      <c r="M766" s="210">
        <f t="shared" si="258"/>
        <v>0</v>
      </c>
      <c r="N766" s="1039"/>
      <c r="O766" s="1039"/>
      <c r="P766" s="1039"/>
      <c r="Q766" s="1039"/>
      <c r="R766" s="1040"/>
      <c r="S766" s="1052"/>
      <c r="T766" s="1052"/>
      <c r="U766" s="1052"/>
      <c r="V766" s="1039"/>
      <c r="W766" s="1039"/>
      <c r="X766" s="1040"/>
      <c r="Y766" s="1038"/>
      <c r="Z766" s="1040"/>
      <c r="AA766" s="1049"/>
      <c r="AB766" s="839"/>
      <c r="AC766" s="839"/>
      <c r="AD766" s="839"/>
      <c r="AE766" s="839"/>
      <c r="AF766" s="840"/>
      <c r="AG766" s="1049"/>
      <c r="AH766" s="1050"/>
      <c r="AI766" s="832"/>
      <c r="AJ766" s="170">
        <f>SUM(AQ766:AU766)</f>
        <v>0</v>
      </c>
      <c r="AK766" s="345" t="s">
        <v>97</v>
      </c>
      <c r="AL766" s="97" t="s">
        <v>97</v>
      </c>
      <c r="AM766" s="98" t="s">
        <v>97</v>
      </c>
      <c r="AN766" s="99" t="s">
        <v>97</v>
      </c>
      <c r="AO766" s="97" t="s">
        <v>98</v>
      </c>
      <c r="AP766" s="98" t="s">
        <v>98</v>
      </c>
      <c r="AQ766" s="100"/>
      <c r="AR766" s="92"/>
      <c r="AS766" s="92"/>
      <c r="AT766" s="92"/>
      <c r="AU766" s="101"/>
      <c r="AV766" s="165">
        <f t="shared" si="262"/>
        <v>0</v>
      </c>
      <c r="AW766" s="128"/>
      <c r="AX766" s="128"/>
      <c r="AY766" s="128"/>
      <c r="AZ766" s="128"/>
      <c r="BA766" s="128"/>
      <c r="BB766" s="128"/>
      <c r="BC766" s="128"/>
      <c r="BD766" s="128"/>
      <c r="BE766" s="129"/>
    </row>
    <row r="767" spans="1:57" ht="31.9" customHeight="1" x14ac:dyDescent="0.25">
      <c r="A767" s="1346"/>
      <c r="B767" s="1565" t="s">
        <v>760</v>
      </c>
      <c r="C767" s="1608" t="s">
        <v>578</v>
      </c>
      <c r="D767" s="709" t="s">
        <v>485</v>
      </c>
      <c r="E767" s="1300">
        <v>10</v>
      </c>
      <c r="F767" s="1303">
        <f>E767-SUM(M767:M771)</f>
        <v>1</v>
      </c>
      <c r="G767" s="841">
        <f t="shared" si="251"/>
        <v>0</v>
      </c>
      <c r="H767" s="411">
        <f t="shared" si="261"/>
        <v>0</v>
      </c>
      <c r="I767" s="72"/>
      <c r="J767" s="72"/>
      <c r="K767" s="72"/>
      <c r="L767" s="75"/>
      <c r="M767" s="199">
        <f t="shared" si="258"/>
        <v>0</v>
      </c>
      <c r="N767" s="1020"/>
      <c r="O767" s="1020"/>
      <c r="P767" s="1020"/>
      <c r="Q767" s="1020"/>
      <c r="R767" s="1024"/>
      <c r="S767" s="1051"/>
      <c r="T767" s="1051"/>
      <c r="U767" s="1051"/>
      <c r="V767" s="1020"/>
      <c r="W767" s="1020"/>
      <c r="X767" s="1024"/>
      <c r="Y767" s="1022"/>
      <c r="Z767" s="1024"/>
      <c r="AA767" s="1045"/>
      <c r="AB767" s="835"/>
      <c r="AC767" s="835"/>
      <c r="AD767" s="835"/>
      <c r="AE767" s="835"/>
      <c r="AF767" s="836"/>
      <c r="AG767" s="1045"/>
      <c r="AH767" s="1046"/>
      <c r="AI767" s="143"/>
      <c r="AJ767" s="151">
        <f>SUM(AN767:AP767)</f>
        <v>0</v>
      </c>
      <c r="AK767" s="76" t="s">
        <v>97</v>
      </c>
      <c r="AL767" s="77" t="s">
        <v>97</v>
      </c>
      <c r="AM767" s="78" t="s">
        <v>97</v>
      </c>
      <c r="AN767" s="74"/>
      <c r="AO767" s="72"/>
      <c r="AP767" s="73"/>
      <c r="AQ767" s="79" t="s">
        <v>97</v>
      </c>
      <c r="AR767" s="77" t="s">
        <v>97</v>
      </c>
      <c r="AS767" s="77" t="s">
        <v>97</v>
      </c>
      <c r="AT767" s="77" t="s">
        <v>97</v>
      </c>
      <c r="AU767" s="80" t="s">
        <v>97</v>
      </c>
      <c r="AV767" s="152">
        <f t="shared" si="262"/>
        <v>0</v>
      </c>
      <c r="AW767" s="120"/>
      <c r="AX767" s="120"/>
      <c r="AY767" s="120"/>
      <c r="AZ767" s="120"/>
      <c r="BA767" s="120"/>
      <c r="BB767" s="120"/>
      <c r="BC767" s="120"/>
      <c r="BD767" s="120"/>
      <c r="BE767" s="121"/>
    </row>
    <row r="768" spans="1:57" ht="47.25" x14ac:dyDescent="0.25">
      <c r="A768" s="1346"/>
      <c r="B768" s="1567"/>
      <c r="C768" s="1609"/>
      <c r="D768" s="710" t="s">
        <v>490</v>
      </c>
      <c r="E768" s="1301"/>
      <c r="F768" s="1304"/>
      <c r="G768" s="843">
        <f t="shared" si="251"/>
        <v>0</v>
      </c>
      <c r="H768" s="412">
        <f t="shared" si="261"/>
        <v>0</v>
      </c>
      <c r="I768" s="319"/>
      <c r="J768" s="319"/>
      <c r="K768" s="319"/>
      <c r="L768" s="338"/>
      <c r="M768" s="750">
        <f t="shared" si="258"/>
        <v>0</v>
      </c>
      <c r="N768" s="1030"/>
      <c r="O768" s="1030"/>
      <c r="P768" s="1030"/>
      <c r="Q768" s="1030"/>
      <c r="R768" s="1034"/>
      <c r="S768" s="1025"/>
      <c r="T768" s="1025"/>
      <c r="U768" s="1025"/>
      <c r="V768" s="1044"/>
      <c r="W768" s="1044"/>
      <c r="X768" s="1026"/>
      <c r="Y768" s="1047"/>
      <c r="Z768" s="1026"/>
      <c r="AA768" s="1027"/>
      <c r="AB768" s="1028"/>
      <c r="AC768" s="1028"/>
      <c r="AD768" s="1028"/>
      <c r="AE768" s="1028"/>
      <c r="AF768" s="1029"/>
      <c r="AG768" s="1019"/>
      <c r="AH768" s="1048"/>
      <c r="AI768" s="337"/>
      <c r="AJ768" s="390">
        <f>SUM(AN768:AP768)</f>
        <v>0</v>
      </c>
      <c r="AK768" s="327" t="s">
        <v>98</v>
      </c>
      <c r="AL768" s="328" t="s">
        <v>98</v>
      </c>
      <c r="AM768" s="329" t="s">
        <v>98</v>
      </c>
      <c r="AN768" s="330"/>
      <c r="AO768" s="328"/>
      <c r="AP768" s="329"/>
      <c r="AQ768" s="330" t="s">
        <v>97</v>
      </c>
      <c r="AR768" s="328" t="s">
        <v>97</v>
      </c>
      <c r="AS768" s="328" t="s">
        <v>97</v>
      </c>
      <c r="AT768" s="328" t="s">
        <v>97</v>
      </c>
      <c r="AU768" s="331" t="s">
        <v>97</v>
      </c>
      <c r="AV768" s="391">
        <f t="shared" si="262"/>
        <v>0</v>
      </c>
      <c r="AW768" s="404"/>
      <c r="AX768" s="404"/>
      <c r="AY768" s="404"/>
      <c r="AZ768" s="404"/>
      <c r="BA768" s="404"/>
      <c r="BB768" s="404"/>
      <c r="BC768" s="404"/>
      <c r="BD768" s="404"/>
      <c r="BE768" s="405"/>
    </row>
    <row r="769" spans="1:57" ht="31.5" x14ac:dyDescent="0.25">
      <c r="A769" s="1346"/>
      <c r="B769" s="1567"/>
      <c r="C769" s="1609"/>
      <c r="D769" s="710" t="s">
        <v>486</v>
      </c>
      <c r="E769" s="1301"/>
      <c r="F769" s="1304"/>
      <c r="G769" s="843">
        <f t="shared" si="251"/>
        <v>0</v>
      </c>
      <c r="H769" s="412">
        <f t="shared" si="261"/>
        <v>0</v>
      </c>
      <c r="I769" s="319"/>
      <c r="J769" s="319"/>
      <c r="K769" s="319"/>
      <c r="L769" s="338"/>
      <c r="M769" s="750">
        <f t="shared" si="258"/>
        <v>0</v>
      </c>
      <c r="N769" s="1030"/>
      <c r="O769" s="1030"/>
      <c r="P769" s="1030"/>
      <c r="Q769" s="1030"/>
      <c r="R769" s="1034"/>
      <c r="S769" s="1025"/>
      <c r="T769" s="1025"/>
      <c r="U769" s="1025"/>
      <c r="V769" s="1044"/>
      <c r="W769" s="1044"/>
      <c r="X769" s="1026"/>
      <c r="Y769" s="1047"/>
      <c r="Z769" s="1026"/>
      <c r="AA769" s="1027"/>
      <c r="AB769" s="1028"/>
      <c r="AC769" s="1028"/>
      <c r="AD769" s="1028"/>
      <c r="AE769" s="1028"/>
      <c r="AF769" s="1029"/>
      <c r="AG769" s="1019"/>
      <c r="AH769" s="1048"/>
      <c r="AI769" s="337"/>
      <c r="AJ769" s="390">
        <f>SUM(AK769:AM769)</f>
        <v>0</v>
      </c>
      <c r="AK769" s="327"/>
      <c r="AL769" s="328"/>
      <c r="AM769" s="329"/>
      <c r="AN769" s="330" t="s">
        <v>97</v>
      </c>
      <c r="AO769" s="328" t="s">
        <v>97</v>
      </c>
      <c r="AP769" s="329" t="s">
        <v>97</v>
      </c>
      <c r="AQ769" s="330" t="s">
        <v>97</v>
      </c>
      <c r="AR769" s="328" t="s">
        <v>97</v>
      </c>
      <c r="AS769" s="328" t="s">
        <v>97</v>
      </c>
      <c r="AT769" s="328" t="s">
        <v>97</v>
      </c>
      <c r="AU769" s="331" t="s">
        <v>97</v>
      </c>
      <c r="AV769" s="391">
        <f t="shared" si="262"/>
        <v>0</v>
      </c>
      <c r="AW769" s="404"/>
      <c r="AX769" s="404"/>
      <c r="AY769" s="404"/>
      <c r="AZ769" s="404"/>
      <c r="BA769" s="404"/>
      <c r="BB769" s="404"/>
      <c r="BC769" s="404"/>
      <c r="BD769" s="404"/>
      <c r="BE769" s="405"/>
    </row>
    <row r="770" spans="1:57" ht="31.5" x14ac:dyDescent="0.25">
      <c r="A770" s="1346"/>
      <c r="B770" s="1567"/>
      <c r="C770" s="1609"/>
      <c r="D770" s="710" t="s">
        <v>15</v>
      </c>
      <c r="E770" s="1301"/>
      <c r="F770" s="1304"/>
      <c r="G770" s="843">
        <f t="shared" si="251"/>
        <v>9</v>
      </c>
      <c r="H770" s="412">
        <f t="shared" si="261"/>
        <v>0</v>
      </c>
      <c r="I770" s="319"/>
      <c r="J770" s="319"/>
      <c r="K770" s="319"/>
      <c r="L770" s="338"/>
      <c r="M770" s="750">
        <f t="shared" si="258"/>
        <v>9</v>
      </c>
      <c r="N770" s="1030"/>
      <c r="O770" s="1030"/>
      <c r="P770" s="1030"/>
      <c r="Q770" s="1030"/>
      <c r="R770" s="1034">
        <v>9</v>
      </c>
      <c r="S770" s="1025">
        <v>2</v>
      </c>
      <c r="T770" s="1025"/>
      <c r="U770" s="1025"/>
      <c r="V770" s="1044">
        <v>7</v>
      </c>
      <c r="W770" s="1044"/>
      <c r="X770" s="1026"/>
      <c r="Y770" s="1047">
        <v>9</v>
      </c>
      <c r="Z770" s="1026"/>
      <c r="AA770" s="1027"/>
      <c r="AB770" s="1028">
        <v>7</v>
      </c>
      <c r="AC770" s="1028">
        <v>7</v>
      </c>
      <c r="AD770" s="1028">
        <v>3</v>
      </c>
      <c r="AE770" s="1028">
        <v>4</v>
      </c>
      <c r="AF770" s="1029">
        <v>2</v>
      </c>
      <c r="AG770" s="1019">
        <v>40.5</v>
      </c>
      <c r="AH770" s="837">
        <v>21</v>
      </c>
      <c r="AI770" s="319">
        <v>97</v>
      </c>
      <c r="AJ770" s="390">
        <f>SUM(AQ770:AU770)</f>
        <v>9</v>
      </c>
      <c r="AK770" s="327" t="s">
        <v>98</v>
      </c>
      <c r="AL770" s="328" t="s">
        <v>98</v>
      </c>
      <c r="AM770" s="329" t="s">
        <v>98</v>
      </c>
      <c r="AN770" s="330" t="s">
        <v>97</v>
      </c>
      <c r="AO770" s="328" t="s">
        <v>97</v>
      </c>
      <c r="AP770" s="329" t="s">
        <v>97</v>
      </c>
      <c r="AQ770" s="330"/>
      <c r="AR770" s="328">
        <v>1</v>
      </c>
      <c r="AS770" s="328">
        <v>8</v>
      </c>
      <c r="AT770" s="328"/>
      <c r="AU770" s="331"/>
      <c r="AV770" s="391">
        <f t="shared" si="262"/>
        <v>0</v>
      </c>
      <c r="AW770" s="404"/>
      <c r="AX770" s="404"/>
      <c r="AY770" s="404"/>
      <c r="AZ770" s="404"/>
      <c r="BA770" s="404"/>
      <c r="BB770" s="404"/>
      <c r="BC770" s="404"/>
      <c r="BD770" s="404"/>
      <c r="BE770" s="405"/>
    </row>
    <row r="771" spans="1:57" ht="32.25" thickBot="1" x14ac:dyDescent="0.3">
      <c r="A771" s="1346"/>
      <c r="B771" s="1588"/>
      <c r="C771" s="1620"/>
      <c r="D771" s="711" t="s">
        <v>491</v>
      </c>
      <c r="E771" s="1302"/>
      <c r="F771" s="1305"/>
      <c r="G771" s="848">
        <f t="shared" si="251"/>
        <v>0</v>
      </c>
      <c r="H771" s="414">
        <f t="shared" si="261"/>
        <v>0</v>
      </c>
      <c r="I771" s="92"/>
      <c r="J771" s="92"/>
      <c r="K771" s="92"/>
      <c r="L771" s="101"/>
      <c r="M771" s="210">
        <f t="shared" si="258"/>
        <v>0</v>
      </c>
      <c r="N771" s="1039"/>
      <c r="O771" s="1039"/>
      <c r="P771" s="1039"/>
      <c r="Q771" s="1039"/>
      <c r="R771" s="1040"/>
      <c r="S771" s="1052"/>
      <c r="T771" s="1052"/>
      <c r="U771" s="1052"/>
      <c r="V771" s="1039"/>
      <c r="W771" s="1039"/>
      <c r="X771" s="1040"/>
      <c r="Y771" s="1038"/>
      <c r="Z771" s="1040"/>
      <c r="AA771" s="1049"/>
      <c r="AB771" s="839"/>
      <c r="AC771" s="839"/>
      <c r="AD771" s="839"/>
      <c r="AE771" s="839"/>
      <c r="AF771" s="840"/>
      <c r="AG771" s="1049"/>
      <c r="AH771" s="1050"/>
      <c r="AI771" s="832"/>
      <c r="AJ771" s="170">
        <f>SUM(AQ771:AU771)</f>
        <v>0</v>
      </c>
      <c r="AK771" s="345" t="s">
        <v>97</v>
      </c>
      <c r="AL771" s="97" t="s">
        <v>97</v>
      </c>
      <c r="AM771" s="98" t="s">
        <v>97</v>
      </c>
      <c r="AN771" s="99" t="s">
        <v>97</v>
      </c>
      <c r="AO771" s="97" t="s">
        <v>98</v>
      </c>
      <c r="AP771" s="98" t="s">
        <v>98</v>
      </c>
      <c r="AQ771" s="100"/>
      <c r="AR771" s="92"/>
      <c r="AS771" s="92"/>
      <c r="AT771" s="92"/>
      <c r="AU771" s="101"/>
      <c r="AV771" s="165">
        <f t="shared" si="262"/>
        <v>0</v>
      </c>
      <c r="AW771" s="128"/>
      <c r="AX771" s="128"/>
      <c r="AY771" s="128"/>
      <c r="AZ771" s="128"/>
      <c r="BA771" s="128"/>
      <c r="BB771" s="128"/>
      <c r="BC771" s="128"/>
      <c r="BD771" s="128"/>
      <c r="BE771" s="129"/>
    </row>
    <row r="772" spans="1:57" ht="31.9" customHeight="1" x14ac:dyDescent="0.25">
      <c r="A772" s="1346"/>
      <c r="B772" s="1565" t="s">
        <v>761</v>
      </c>
      <c r="C772" s="1608" t="s">
        <v>576</v>
      </c>
      <c r="D772" s="709" t="s">
        <v>485</v>
      </c>
      <c r="E772" s="1300">
        <v>18</v>
      </c>
      <c r="F772" s="1303">
        <f>E772-SUM(M772:M776)</f>
        <v>1</v>
      </c>
      <c r="G772" s="841">
        <f t="shared" si="251"/>
        <v>0</v>
      </c>
      <c r="H772" s="411">
        <f t="shared" si="261"/>
        <v>0</v>
      </c>
      <c r="I772" s="72"/>
      <c r="J772" s="72"/>
      <c r="K772" s="72"/>
      <c r="L772" s="75"/>
      <c r="M772" s="199">
        <f t="shared" si="258"/>
        <v>0</v>
      </c>
      <c r="N772" s="1020"/>
      <c r="O772" s="1020"/>
      <c r="P772" s="1020"/>
      <c r="Q772" s="1020"/>
      <c r="R772" s="1024"/>
      <c r="S772" s="1051"/>
      <c r="T772" s="1051"/>
      <c r="U772" s="1051"/>
      <c r="V772" s="1020"/>
      <c r="W772" s="1020"/>
      <c r="X772" s="1024"/>
      <c r="Y772" s="1022"/>
      <c r="Z772" s="1024"/>
      <c r="AA772" s="1045"/>
      <c r="AB772" s="835"/>
      <c r="AC772" s="835"/>
      <c r="AD772" s="835"/>
      <c r="AE772" s="835"/>
      <c r="AF772" s="836"/>
      <c r="AG772" s="1045"/>
      <c r="AH772" s="1046"/>
      <c r="AI772" s="143"/>
      <c r="AJ772" s="151">
        <f>SUM(AN772:AP772)</f>
        <v>0</v>
      </c>
      <c r="AK772" s="76" t="s">
        <v>97</v>
      </c>
      <c r="AL772" s="77" t="s">
        <v>97</v>
      </c>
      <c r="AM772" s="78" t="s">
        <v>97</v>
      </c>
      <c r="AN772" s="74"/>
      <c r="AO772" s="72"/>
      <c r="AP772" s="73"/>
      <c r="AQ772" s="79" t="s">
        <v>97</v>
      </c>
      <c r="AR772" s="77" t="s">
        <v>97</v>
      </c>
      <c r="AS772" s="77" t="s">
        <v>97</v>
      </c>
      <c r="AT772" s="77" t="s">
        <v>97</v>
      </c>
      <c r="AU772" s="80" t="s">
        <v>97</v>
      </c>
      <c r="AV772" s="152">
        <f t="shared" si="262"/>
        <v>0</v>
      </c>
      <c r="AW772" s="120"/>
      <c r="AX772" s="120"/>
      <c r="AY772" s="120"/>
      <c r="AZ772" s="120"/>
      <c r="BA772" s="120"/>
      <c r="BB772" s="120"/>
      <c r="BC772" s="120"/>
      <c r="BD772" s="120"/>
      <c r="BE772" s="121"/>
    </row>
    <row r="773" spans="1:57" ht="47.25" x14ac:dyDescent="0.25">
      <c r="A773" s="1346"/>
      <c r="B773" s="1567"/>
      <c r="C773" s="1609"/>
      <c r="D773" s="710" t="s">
        <v>490</v>
      </c>
      <c r="E773" s="1301"/>
      <c r="F773" s="1304"/>
      <c r="G773" s="843">
        <f t="shared" si="251"/>
        <v>0</v>
      </c>
      <c r="H773" s="412">
        <f t="shared" si="261"/>
        <v>0</v>
      </c>
      <c r="I773" s="319"/>
      <c r="J773" s="319"/>
      <c r="K773" s="319"/>
      <c r="L773" s="338"/>
      <c r="M773" s="750">
        <f t="shared" si="258"/>
        <v>0</v>
      </c>
      <c r="N773" s="1030"/>
      <c r="O773" s="1030"/>
      <c r="P773" s="1030"/>
      <c r="Q773" s="1030"/>
      <c r="R773" s="1034"/>
      <c r="S773" s="1025"/>
      <c r="T773" s="1025"/>
      <c r="U773" s="1025"/>
      <c r="V773" s="1044"/>
      <c r="W773" s="1044"/>
      <c r="X773" s="1026"/>
      <c r="Y773" s="1047"/>
      <c r="Z773" s="1026"/>
      <c r="AA773" s="1027"/>
      <c r="AB773" s="1028"/>
      <c r="AC773" s="1028"/>
      <c r="AD773" s="1028"/>
      <c r="AE773" s="1028"/>
      <c r="AF773" s="1029"/>
      <c r="AG773" s="1019"/>
      <c r="AH773" s="1048"/>
      <c r="AI773" s="337"/>
      <c r="AJ773" s="390">
        <f>SUM(AN773:AP773)</f>
        <v>0</v>
      </c>
      <c r="AK773" s="327" t="s">
        <v>98</v>
      </c>
      <c r="AL773" s="328" t="s">
        <v>98</v>
      </c>
      <c r="AM773" s="329" t="s">
        <v>98</v>
      </c>
      <c r="AN773" s="330"/>
      <c r="AO773" s="328"/>
      <c r="AP773" s="329"/>
      <c r="AQ773" s="330" t="s">
        <v>97</v>
      </c>
      <c r="AR773" s="328" t="s">
        <v>97</v>
      </c>
      <c r="AS773" s="328" t="s">
        <v>97</v>
      </c>
      <c r="AT773" s="328" t="s">
        <v>97</v>
      </c>
      <c r="AU773" s="331" t="s">
        <v>97</v>
      </c>
      <c r="AV773" s="391">
        <f t="shared" si="262"/>
        <v>0</v>
      </c>
      <c r="AW773" s="404"/>
      <c r="AX773" s="404"/>
      <c r="AY773" s="404"/>
      <c r="AZ773" s="404"/>
      <c r="BA773" s="404"/>
      <c r="BB773" s="404"/>
      <c r="BC773" s="404"/>
      <c r="BD773" s="404"/>
      <c r="BE773" s="405"/>
    </row>
    <row r="774" spans="1:57" ht="31.5" x14ac:dyDescent="0.25">
      <c r="A774" s="1346"/>
      <c r="B774" s="1567"/>
      <c r="C774" s="1609"/>
      <c r="D774" s="710" t="s">
        <v>486</v>
      </c>
      <c r="E774" s="1301"/>
      <c r="F774" s="1304"/>
      <c r="G774" s="843">
        <f t="shared" si="251"/>
        <v>0</v>
      </c>
      <c r="H774" s="412">
        <f t="shared" si="261"/>
        <v>0</v>
      </c>
      <c r="I774" s="319"/>
      <c r="J774" s="319"/>
      <c r="K774" s="319"/>
      <c r="L774" s="338"/>
      <c r="M774" s="750">
        <f t="shared" si="258"/>
        <v>0</v>
      </c>
      <c r="N774" s="1030"/>
      <c r="O774" s="1030"/>
      <c r="P774" s="1030"/>
      <c r="Q774" s="1030"/>
      <c r="R774" s="1034"/>
      <c r="S774" s="1025"/>
      <c r="T774" s="1025"/>
      <c r="U774" s="1025"/>
      <c r="V774" s="1044"/>
      <c r="W774" s="1044"/>
      <c r="X774" s="1026"/>
      <c r="Y774" s="1047"/>
      <c r="Z774" s="1026"/>
      <c r="AA774" s="1027"/>
      <c r="AB774" s="1028"/>
      <c r="AC774" s="1028"/>
      <c r="AD774" s="1028"/>
      <c r="AE774" s="1028"/>
      <c r="AF774" s="1029"/>
      <c r="AG774" s="1019"/>
      <c r="AH774" s="1048"/>
      <c r="AI774" s="337"/>
      <c r="AJ774" s="390">
        <f>SUM(AK774:AM774)</f>
        <v>0</v>
      </c>
      <c r="AK774" s="327"/>
      <c r="AL774" s="328"/>
      <c r="AM774" s="329"/>
      <c r="AN774" s="330" t="s">
        <v>97</v>
      </c>
      <c r="AO774" s="328" t="s">
        <v>97</v>
      </c>
      <c r="AP774" s="329" t="s">
        <v>97</v>
      </c>
      <c r="AQ774" s="330" t="s">
        <v>97</v>
      </c>
      <c r="AR774" s="328" t="s">
        <v>97</v>
      </c>
      <c r="AS774" s="328" t="s">
        <v>97</v>
      </c>
      <c r="AT774" s="328" t="s">
        <v>97</v>
      </c>
      <c r="AU774" s="331" t="s">
        <v>97</v>
      </c>
      <c r="AV774" s="391">
        <f t="shared" si="262"/>
        <v>0</v>
      </c>
      <c r="AW774" s="404"/>
      <c r="AX774" s="404"/>
      <c r="AY774" s="404"/>
      <c r="AZ774" s="404"/>
      <c r="BA774" s="404"/>
      <c r="BB774" s="404"/>
      <c r="BC774" s="404"/>
      <c r="BD774" s="404"/>
      <c r="BE774" s="405"/>
    </row>
    <row r="775" spans="1:57" ht="31.5" x14ac:dyDescent="0.25">
      <c r="A775" s="1346"/>
      <c r="B775" s="1567"/>
      <c r="C775" s="1609"/>
      <c r="D775" s="710" t="s">
        <v>15</v>
      </c>
      <c r="E775" s="1301"/>
      <c r="F775" s="1304"/>
      <c r="G775" s="843">
        <f t="shared" si="251"/>
        <v>17</v>
      </c>
      <c r="H775" s="412">
        <f t="shared" si="261"/>
        <v>1</v>
      </c>
      <c r="I775" s="319">
        <v>1</v>
      </c>
      <c r="J775" s="319"/>
      <c r="K775" s="319"/>
      <c r="L775" s="338"/>
      <c r="M775" s="750">
        <f t="shared" si="258"/>
        <v>17</v>
      </c>
      <c r="N775" s="1030"/>
      <c r="O775" s="1030"/>
      <c r="P775" s="1030"/>
      <c r="Q775" s="1030"/>
      <c r="R775" s="1034">
        <v>17</v>
      </c>
      <c r="S775" s="1025">
        <v>1</v>
      </c>
      <c r="T775" s="1025"/>
      <c r="U775" s="1025"/>
      <c r="V775" s="1044">
        <v>16</v>
      </c>
      <c r="W775" s="1044"/>
      <c r="X775" s="1026"/>
      <c r="Y775" s="1047">
        <v>15</v>
      </c>
      <c r="Z775" s="1026">
        <v>2</v>
      </c>
      <c r="AA775" s="1027"/>
      <c r="AB775" s="1028">
        <v>1</v>
      </c>
      <c r="AC775" s="1028">
        <v>1</v>
      </c>
      <c r="AD775" s="1028"/>
      <c r="AE775" s="1028">
        <v>5</v>
      </c>
      <c r="AF775" s="1029">
        <v>1</v>
      </c>
      <c r="AG775" s="1019">
        <v>44</v>
      </c>
      <c r="AH775" s="837">
        <v>23</v>
      </c>
      <c r="AI775" s="319">
        <v>112</v>
      </c>
      <c r="AJ775" s="390">
        <f>SUM(AQ775:AU775)</f>
        <v>17</v>
      </c>
      <c r="AK775" s="327" t="s">
        <v>98</v>
      </c>
      <c r="AL775" s="328" t="s">
        <v>98</v>
      </c>
      <c r="AM775" s="329" t="s">
        <v>98</v>
      </c>
      <c r="AN775" s="330" t="s">
        <v>97</v>
      </c>
      <c r="AO775" s="328" t="s">
        <v>97</v>
      </c>
      <c r="AP775" s="329" t="s">
        <v>97</v>
      </c>
      <c r="AQ775" s="330"/>
      <c r="AR775" s="328"/>
      <c r="AS775" s="328"/>
      <c r="AT775" s="328">
        <v>17</v>
      </c>
      <c r="AU775" s="331"/>
      <c r="AV775" s="391">
        <f t="shared" si="262"/>
        <v>0</v>
      </c>
      <c r="AW775" s="404"/>
      <c r="AX775" s="404"/>
      <c r="AY775" s="404"/>
      <c r="AZ775" s="404"/>
      <c r="BA775" s="404"/>
      <c r="BB775" s="404"/>
      <c r="BC775" s="404"/>
      <c r="BD775" s="404"/>
      <c r="BE775" s="405"/>
    </row>
    <row r="776" spans="1:57" ht="32.25" thickBot="1" x14ac:dyDescent="0.3">
      <c r="A776" s="1346"/>
      <c r="B776" s="1588"/>
      <c r="C776" s="1620"/>
      <c r="D776" s="711" t="s">
        <v>491</v>
      </c>
      <c r="E776" s="1302"/>
      <c r="F776" s="1305"/>
      <c r="G776" s="848">
        <f t="shared" si="251"/>
        <v>0</v>
      </c>
      <c r="H776" s="414">
        <f t="shared" si="261"/>
        <v>0</v>
      </c>
      <c r="I776" s="92"/>
      <c r="J776" s="92"/>
      <c r="K776" s="92"/>
      <c r="L776" s="101"/>
      <c r="M776" s="210">
        <f t="shared" si="258"/>
        <v>0</v>
      </c>
      <c r="N776" s="1039"/>
      <c r="O776" s="1039"/>
      <c r="P776" s="1039"/>
      <c r="Q776" s="1039"/>
      <c r="R776" s="1040"/>
      <c r="S776" s="1052"/>
      <c r="T776" s="1052"/>
      <c r="U776" s="1052"/>
      <c r="V776" s="1039"/>
      <c r="W776" s="1039"/>
      <c r="X776" s="1040"/>
      <c r="Y776" s="1038"/>
      <c r="Z776" s="1040"/>
      <c r="AA776" s="1049"/>
      <c r="AB776" s="839"/>
      <c r="AC776" s="839"/>
      <c r="AD776" s="839"/>
      <c r="AE776" s="839"/>
      <c r="AF776" s="840"/>
      <c r="AG776" s="1049"/>
      <c r="AH776" s="1050"/>
      <c r="AI776" s="832"/>
      <c r="AJ776" s="170">
        <f>SUM(AQ776:AU776)</f>
        <v>0</v>
      </c>
      <c r="AK776" s="345" t="s">
        <v>97</v>
      </c>
      <c r="AL776" s="97" t="s">
        <v>97</v>
      </c>
      <c r="AM776" s="98" t="s">
        <v>97</v>
      </c>
      <c r="AN776" s="99" t="s">
        <v>97</v>
      </c>
      <c r="AO776" s="97" t="s">
        <v>98</v>
      </c>
      <c r="AP776" s="98" t="s">
        <v>98</v>
      </c>
      <c r="AQ776" s="100"/>
      <c r="AR776" s="92"/>
      <c r="AS776" s="92"/>
      <c r="AT776" s="92"/>
      <c r="AU776" s="101"/>
      <c r="AV776" s="165">
        <f t="shared" si="262"/>
        <v>0</v>
      </c>
      <c r="AW776" s="128"/>
      <c r="AX776" s="128"/>
      <c r="AY776" s="128"/>
      <c r="AZ776" s="128"/>
      <c r="BA776" s="128"/>
      <c r="BB776" s="128"/>
      <c r="BC776" s="128"/>
      <c r="BD776" s="128"/>
      <c r="BE776" s="129"/>
    </row>
    <row r="777" spans="1:57" ht="31.9" customHeight="1" x14ac:dyDescent="0.25">
      <c r="A777" s="1346"/>
      <c r="B777" s="1565" t="s">
        <v>762</v>
      </c>
      <c r="C777" s="1608" t="s">
        <v>428</v>
      </c>
      <c r="D777" s="709" t="s">
        <v>485</v>
      </c>
      <c r="E777" s="1300">
        <v>5</v>
      </c>
      <c r="F777" s="1303">
        <f>E777-SUM(M777:M781)</f>
        <v>3</v>
      </c>
      <c r="G777" s="841">
        <f t="shared" si="251"/>
        <v>0</v>
      </c>
      <c r="H777" s="411">
        <f t="shared" si="261"/>
        <v>0</v>
      </c>
      <c r="I777" s="72"/>
      <c r="J777" s="72"/>
      <c r="K777" s="72"/>
      <c r="L777" s="75"/>
      <c r="M777" s="199">
        <f t="shared" si="258"/>
        <v>0</v>
      </c>
      <c r="N777" s="1020"/>
      <c r="O777" s="1020"/>
      <c r="P777" s="1020"/>
      <c r="Q777" s="1020"/>
      <c r="R777" s="1024"/>
      <c r="S777" s="1051"/>
      <c r="T777" s="1051"/>
      <c r="U777" s="1051"/>
      <c r="V777" s="1020"/>
      <c r="W777" s="1020"/>
      <c r="X777" s="1024"/>
      <c r="Y777" s="1022"/>
      <c r="Z777" s="1024"/>
      <c r="AA777" s="1045"/>
      <c r="AB777" s="835"/>
      <c r="AC777" s="835"/>
      <c r="AD777" s="835"/>
      <c r="AE777" s="835"/>
      <c r="AF777" s="836"/>
      <c r="AG777" s="1045"/>
      <c r="AH777" s="1046"/>
      <c r="AI777" s="143"/>
      <c r="AJ777" s="151">
        <f>SUM(AN777:AP777)</f>
        <v>0</v>
      </c>
      <c r="AK777" s="76" t="s">
        <v>97</v>
      </c>
      <c r="AL777" s="77" t="s">
        <v>97</v>
      </c>
      <c r="AM777" s="78" t="s">
        <v>97</v>
      </c>
      <c r="AN777" s="74"/>
      <c r="AO777" s="72"/>
      <c r="AP777" s="73"/>
      <c r="AQ777" s="79" t="s">
        <v>97</v>
      </c>
      <c r="AR777" s="77" t="s">
        <v>97</v>
      </c>
      <c r="AS777" s="77" t="s">
        <v>97</v>
      </c>
      <c r="AT777" s="77" t="s">
        <v>97</v>
      </c>
      <c r="AU777" s="80" t="s">
        <v>97</v>
      </c>
      <c r="AV777" s="152">
        <f t="shared" si="262"/>
        <v>0</v>
      </c>
      <c r="AW777" s="120"/>
      <c r="AX777" s="120"/>
      <c r="AY777" s="120"/>
      <c r="AZ777" s="120"/>
      <c r="BA777" s="120"/>
      <c r="BB777" s="120"/>
      <c r="BC777" s="120"/>
      <c r="BD777" s="120"/>
      <c r="BE777" s="121"/>
    </row>
    <row r="778" spans="1:57" ht="47.25" x14ac:dyDescent="0.25">
      <c r="A778" s="1346"/>
      <c r="B778" s="1567"/>
      <c r="C778" s="1609"/>
      <c r="D778" s="710" t="s">
        <v>490</v>
      </c>
      <c r="E778" s="1301"/>
      <c r="F778" s="1304"/>
      <c r="G778" s="843">
        <f t="shared" si="251"/>
        <v>0</v>
      </c>
      <c r="H778" s="412">
        <f t="shared" si="261"/>
        <v>0</v>
      </c>
      <c r="I778" s="319"/>
      <c r="J778" s="319"/>
      <c r="K778" s="319"/>
      <c r="L778" s="338"/>
      <c r="M778" s="750">
        <f t="shared" si="258"/>
        <v>0</v>
      </c>
      <c r="N778" s="1030"/>
      <c r="O778" s="1030"/>
      <c r="P778" s="1030"/>
      <c r="Q778" s="1030"/>
      <c r="R778" s="1034"/>
      <c r="S778" s="1025"/>
      <c r="T778" s="1025"/>
      <c r="U778" s="1025"/>
      <c r="V778" s="1044"/>
      <c r="W778" s="1044"/>
      <c r="X778" s="1026"/>
      <c r="Y778" s="1047"/>
      <c r="Z778" s="1026"/>
      <c r="AA778" s="1027"/>
      <c r="AB778" s="1028"/>
      <c r="AC778" s="1028"/>
      <c r="AD778" s="1028"/>
      <c r="AE778" s="1028"/>
      <c r="AF778" s="1029"/>
      <c r="AG778" s="1019"/>
      <c r="AH778" s="1048"/>
      <c r="AI778" s="337"/>
      <c r="AJ778" s="390">
        <f>SUM(AN778:AP778)</f>
        <v>0</v>
      </c>
      <c r="AK778" s="327" t="s">
        <v>98</v>
      </c>
      <c r="AL778" s="328" t="s">
        <v>98</v>
      </c>
      <c r="AM778" s="329" t="s">
        <v>98</v>
      </c>
      <c r="AN778" s="330"/>
      <c r="AO778" s="328"/>
      <c r="AP778" s="329"/>
      <c r="AQ778" s="330" t="s">
        <v>97</v>
      </c>
      <c r="AR778" s="328" t="s">
        <v>97</v>
      </c>
      <c r="AS778" s="328" t="s">
        <v>97</v>
      </c>
      <c r="AT778" s="328" t="s">
        <v>97</v>
      </c>
      <c r="AU778" s="331" t="s">
        <v>97</v>
      </c>
      <c r="AV778" s="391">
        <f t="shared" si="262"/>
        <v>0</v>
      </c>
      <c r="AW778" s="404"/>
      <c r="AX778" s="404"/>
      <c r="AY778" s="404"/>
      <c r="AZ778" s="404"/>
      <c r="BA778" s="404"/>
      <c r="BB778" s="404"/>
      <c r="BC778" s="404"/>
      <c r="BD778" s="404"/>
      <c r="BE778" s="405"/>
    </row>
    <row r="779" spans="1:57" ht="31.5" x14ac:dyDescent="0.25">
      <c r="A779" s="1346"/>
      <c r="B779" s="1567"/>
      <c r="C779" s="1609"/>
      <c r="D779" s="710" t="s">
        <v>486</v>
      </c>
      <c r="E779" s="1301"/>
      <c r="F779" s="1304"/>
      <c r="G779" s="843">
        <f t="shared" si="251"/>
        <v>0</v>
      </c>
      <c r="H779" s="412">
        <f t="shared" si="261"/>
        <v>0</v>
      </c>
      <c r="I779" s="319"/>
      <c r="J779" s="319"/>
      <c r="K779" s="319"/>
      <c r="L779" s="338"/>
      <c r="M779" s="750">
        <f t="shared" si="258"/>
        <v>0</v>
      </c>
      <c r="N779" s="1030"/>
      <c r="O779" s="1030"/>
      <c r="P779" s="1030"/>
      <c r="Q779" s="1030"/>
      <c r="R779" s="1034"/>
      <c r="S779" s="1025"/>
      <c r="T779" s="1025"/>
      <c r="U779" s="1025"/>
      <c r="V779" s="1044"/>
      <c r="W779" s="1044"/>
      <c r="X779" s="1026"/>
      <c r="Y779" s="1047"/>
      <c r="Z779" s="1026"/>
      <c r="AA779" s="1027"/>
      <c r="AB779" s="1028"/>
      <c r="AC779" s="1028"/>
      <c r="AD779" s="1028"/>
      <c r="AE779" s="1028"/>
      <c r="AF779" s="1029"/>
      <c r="AG779" s="1019"/>
      <c r="AH779" s="1048"/>
      <c r="AI779" s="337"/>
      <c r="AJ779" s="390">
        <f>SUM(AK779:AM779)</f>
        <v>0</v>
      </c>
      <c r="AK779" s="327"/>
      <c r="AL779" s="328"/>
      <c r="AM779" s="329"/>
      <c r="AN779" s="330" t="s">
        <v>97</v>
      </c>
      <c r="AO779" s="328" t="s">
        <v>97</v>
      </c>
      <c r="AP779" s="329" t="s">
        <v>97</v>
      </c>
      <c r="AQ779" s="330" t="s">
        <v>97</v>
      </c>
      <c r="AR779" s="328" t="s">
        <v>97</v>
      </c>
      <c r="AS779" s="328" t="s">
        <v>97</v>
      </c>
      <c r="AT779" s="328" t="s">
        <v>97</v>
      </c>
      <c r="AU779" s="331" t="s">
        <v>97</v>
      </c>
      <c r="AV779" s="391">
        <f t="shared" si="262"/>
        <v>0</v>
      </c>
      <c r="AW779" s="404"/>
      <c r="AX779" s="404"/>
      <c r="AY779" s="404"/>
      <c r="AZ779" s="404"/>
      <c r="BA779" s="404"/>
      <c r="BB779" s="404"/>
      <c r="BC779" s="404"/>
      <c r="BD779" s="404"/>
      <c r="BE779" s="405"/>
    </row>
    <row r="780" spans="1:57" ht="31.5" x14ac:dyDescent="0.25">
      <c r="A780" s="1346"/>
      <c r="B780" s="1567"/>
      <c r="C780" s="1609"/>
      <c r="D780" s="710" t="s">
        <v>15</v>
      </c>
      <c r="E780" s="1301"/>
      <c r="F780" s="1304"/>
      <c r="G780" s="843">
        <f t="shared" ref="G780:G843" si="263">SUM(M780,AV780)</f>
        <v>2</v>
      </c>
      <c r="H780" s="412">
        <f t="shared" si="261"/>
        <v>0</v>
      </c>
      <c r="I780" s="319"/>
      <c r="J780" s="319"/>
      <c r="K780" s="319"/>
      <c r="L780" s="338"/>
      <c r="M780" s="750">
        <f t="shared" si="258"/>
        <v>2</v>
      </c>
      <c r="N780" s="1030"/>
      <c r="O780" s="1030"/>
      <c r="P780" s="1030"/>
      <c r="Q780" s="1030"/>
      <c r="R780" s="1034">
        <v>2</v>
      </c>
      <c r="S780" s="1025"/>
      <c r="T780" s="1025"/>
      <c r="U780" s="1025"/>
      <c r="V780" s="1044">
        <v>2</v>
      </c>
      <c r="W780" s="1044"/>
      <c r="X780" s="1026"/>
      <c r="Y780" s="1047">
        <v>2</v>
      </c>
      <c r="Z780" s="1026"/>
      <c r="AA780" s="1027"/>
      <c r="AB780" s="1028"/>
      <c r="AC780" s="1028"/>
      <c r="AD780" s="1028"/>
      <c r="AE780" s="1028"/>
      <c r="AF780" s="1029"/>
      <c r="AG780" s="1019">
        <v>50</v>
      </c>
      <c r="AH780" s="838">
        <v>15</v>
      </c>
      <c r="AI780" s="325">
        <v>87.5</v>
      </c>
      <c r="AJ780" s="390">
        <f>SUM(AQ780:AU780)</f>
        <v>2</v>
      </c>
      <c r="AK780" s="327" t="s">
        <v>98</v>
      </c>
      <c r="AL780" s="328" t="s">
        <v>98</v>
      </c>
      <c r="AM780" s="329" t="s">
        <v>98</v>
      </c>
      <c r="AN780" s="330" t="s">
        <v>97</v>
      </c>
      <c r="AO780" s="328" t="s">
        <v>97</v>
      </c>
      <c r="AP780" s="329" t="s">
        <v>97</v>
      </c>
      <c r="AQ780" s="330"/>
      <c r="AR780" s="328">
        <v>1</v>
      </c>
      <c r="AS780" s="328">
        <v>1</v>
      </c>
      <c r="AT780" s="328"/>
      <c r="AU780" s="331"/>
      <c r="AV780" s="391">
        <f t="shared" si="262"/>
        <v>0</v>
      </c>
      <c r="AW780" s="404"/>
      <c r="AX780" s="404"/>
      <c r="AY780" s="404"/>
      <c r="AZ780" s="404"/>
      <c r="BA780" s="404"/>
      <c r="BB780" s="404"/>
      <c r="BC780" s="404"/>
      <c r="BD780" s="404"/>
      <c r="BE780" s="405"/>
    </row>
    <row r="781" spans="1:57" ht="32.25" thickBot="1" x14ac:dyDescent="0.3">
      <c r="A781" s="1346"/>
      <c r="B781" s="1588"/>
      <c r="C781" s="1620"/>
      <c r="D781" s="711" t="s">
        <v>491</v>
      </c>
      <c r="E781" s="1302"/>
      <c r="F781" s="1305"/>
      <c r="G781" s="848">
        <f t="shared" si="263"/>
        <v>0</v>
      </c>
      <c r="H781" s="414">
        <f t="shared" si="261"/>
        <v>0</v>
      </c>
      <c r="I781" s="92"/>
      <c r="J781" s="92"/>
      <c r="K781" s="92"/>
      <c r="L781" s="101"/>
      <c r="M781" s="210">
        <f t="shared" si="258"/>
        <v>0</v>
      </c>
      <c r="N781" s="1039"/>
      <c r="O781" s="1039"/>
      <c r="P781" s="1039"/>
      <c r="Q781" s="1039"/>
      <c r="R781" s="1040"/>
      <c r="S781" s="1052"/>
      <c r="T781" s="1052"/>
      <c r="U781" s="1052"/>
      <c r="V781" s="1039"/>
      <c r="W781" s="1039"/>
      <c r="X781" s="1040"/>
      <c r="Y781" s="1038"/>
      <c r="Z781" s="1040"/>
      <c r="AA781" s="1049"/>
      <c r="AB781" s="839"/>
      <c r="AC781" s="839"/>
      <c r="AD781" s="839"/>
      <c r="AE781" s="839"/>
      <c r="AF781" s="840"/>
      <c r="AG781" s="1049"/>
      <c r="AH781" s="1050"/>
      <c r="AI781" s="832"/>
      <c r="AJ781" s="170">
        <f>SUM(AQ781:AU781)</f>
        <v>0</v>
      </c>
      <c r="AK781" s="345" t="s">
        <v>97</v>
      </c>
      <c r="AL781" s="97" t="s">
        <v>97</v>
      </c>
      <c r="AM781" s="98" t="s">
        <v>97</v>
      </c>
      <c r="AN781" s="99" t="s">
        <v>97</v>
      </c>
      <c r="AO781" s="97" t="s">
        <v>98</v>
      </c>
      <c r="AP781" s="98" t="s">
        <v>98</v>
      </c>
      <c r="AQ781" s="100"/>
      <c r="AR781" s="92"/>
      <c r="AS781" s="92"/>
      <c r="AT781" s="92"/>
      <c r="AU781" s="101"/>
      <c r="AV781" s="165">
        <f t="shared" si="262"/>
        <v>0</v>
      </c>
      <c r="AW781" s="128"/>
      <c r="AX781" s="128"/>
      <c r="AY781" s="128"/>
      <c r="AZ781" s="128"/>
      <c r="BA781" s="128"/>
      <c r="BB781" s="128"/>
      <c r="BC781" s="128"/>
      <c r="BD781" s="128"/>
      <c r="BE781" s="129"/>
    </row>
    <row r="782" spans="1:57" ht="31.9" customHeight="1" x14ac:dyDescent="0.25">
      <c r="A782" s="1346"/>
      <c r="B782" s="1565" t="s">
        <v>763</v>
      </c>
      <c r="C782" s="1608" t="s">
        <v>430</v>
      </c>
      <c r="D782" s="709" t="s">
        <v>485</v>
      </c>
      <c r="E782" s="1300">
        <v>35</v>
      </c>
      <c r="F782" s="1303">
        <f>E782-SUM(M782:M786)</f>
        <v>4</v>
      </c>
      <c r="G782" s="841">
        <f t="shared" si="263"/>
        <v>0</v>
      </c>
      <c r="H782" s="411">
        <f t="shared" si="261"/>
        <v>0</v>
      </c>
      <c r="I782" s="72"/>
      <c r="J782" s="72"/>
      <c r="K782" s="72"/>
      <c r="L782" s="75"/>
      <c r="M782" s="199">
        <f t="shared" si="258"/>
        <v>0</v>
      </c>
      <c r="N782" s="1020"/>
      <c r="O782" s="1020"/>
      <c r="P782" s="1020"/>
      <c r="Q782" s="1020"/>
      <c r="R782" s="1024"/>
      <c r="S782" s="1051"/>
      <c r="T782" s="1051"/>
      <c r="U782" s="1051"/>
      <c r="V782" s="1020"/>
      <c r="W782" s="1020"/>
      <c r="X782" s="1024"/>
      <c r="Y782" s="1022"/>
      <c r="Z782" s="1024"/>
      <c r="AA782" s="1045"/>
      <c r="AB782" s="835"/>
      <c r="AC782" s="835"/>
      <c r="AD782" s="835"/>
      <c r="AE782" s="835"/>
      <c r="AF782" s="836"/>
      <c r="AG782" s="1045"/>
      <c r="AH782" s="1046"/>
      <c r="AI782" s="143"/>
      <c r="AJ782" s="151">
        <f>SUM(AN782:AP782)</f>
        <v>0</v>
      </c>
      <c r="AK782" s="76" t="s">
        <v>97</v>
      </c>
      <c r="AL782" s="77" t="s">
        <v>97</v>
      </c>
      <c r="AM782" s="78" t="s">
        <v>97</v>
      </c>
      <c r="AN782" s="74"/>
      <c r="AO782" s="72"/>
      <c r="AP782" s="73"/>
      <c r="AQ782" s="79" t="s">
        <v>97</v>
      </c>
      <c r="AR782" s="77" t="s">
        <v>97</v>
      </c>
      <c r="AS782" s="77" t="s">
        <v>97</v>
      </c>
      <c r="AT782" s="77" t="s">
        <v>97</v>
      </c>
      <c r="AU782" s="80" t="s">
        <v>97</v>
      </c>
      <c r="AV782" s="152">
        <f t="shared" si="262"/>
        <v>0</v>
      </c>
      <c r="AW782" s="120"/>
      <c r="AX782" s="120"/>
      <c r="AY782" s="120"/>
      <c r="AZ782" s="120"/>
      <c r="BA782" s="120"/>
      <c r="BB782" s="120"/>
      <c r="BC782" s="120"/>
      <c r="BD782" s="120"/>
      <c r="BE782" s="121"/>
    </row>
    <row r="783" spans="1:57" ht="47.25" x14ac:dyDescent="0.25">
      <c r="A783" s="1346"/>
      <c r="B783" s="1567"/>
      <c r="C783" s="1609"/>
      <c r="D783" s="710" t="s">
        <v>490</v>
      </c>
      <c r="E783" s="1301"/>
      <c r="F783" s="1304"/>
      <c r="G783" s="843">
        <f t="shared" si="263"/>
        <v>0</v>
      </c>
      <c r="H783" s="412">
        <f t="shared" si="261"/>
        <v>0</v>
      </c>
      <c r="I783" s="319"/>
      <c r="J783" s="319"/>
      <c r="K783" s="319"/>
      <c r="L783" s="338"/>
      <c r="M783" s="750">
        <f t="shared" si="258"/>
        <v>0</v>
      </c>
      <c r="N783" s="1030"/>
      <c r="O783" s="1030"/>
      <c r="P783" s="1030"/>
      <c r="Q783" s="1030"/>
      <c r="R783" s="1034"/>
      <c r="S783" s="1025"/>
      <c r="T783" s="1025"/>
      <c r="U783" s="1025"/>
      <c r="V783" s="1044"/>
      <c r="W783" s="1044"/>
      <c r="X783" s="1026"/>
      <c r="Y783" s="1047"/>
      <c r="Z783" s="1026"/>
      <c r="AA783" s="1027"/>
      <c r="AB783" s="1028"/>
      <c r="AC783" s="1028"/>
      <c r="AD783" s="1028"/>
      <c r="AE783" s="1028"/>
      <c r="AF783" s="1029"/>
      <c r="AG783" s="1019"/>
      <c r="AH783" s="1048"/>
      <c r="AI783" s="337"/>
      <c r="AJ783" s="390">
        <f>SUM(AN783:AP783)</f>
        <v>0</v>
      </c>
      <c r="AK783" s="327" t="s">
        <v>98</v>
      </c>
      <c r="AL783" s="328" t="s">
        <v>98</v>
      </c>
      <c r="AM783" s="329" t="s">
        <v>98</v>
      </c>
      <c r="AN783" s="330"/>
      <c r="AO783" s="328"/>
      <c r="AP783" s="329"/>
      <c r="AQ783" s="330" t="s">
        <v>97</v>
      </c>
      <c r="AR783" s="328" t="s">
        <v>97</v>
      </c>
      <c r="AS783" s="328" t="s">
        <v>97</v>
      </c>
      <c r="AT783" s="328" t="s">
        <v>97</v>
      </c>
      <c r="AU783" s="331" t="s">
        <v>97</v>
      </c>
      <c r="AV783" s="391">
        <f t="shared" si="262"/>
        <v>0</v>
      </c>
      <c r="AW783" s="404"/>
      <c r="AX783" s="404"/>
      <c r="AY783" s="404"/>
      <c r="AZ783" s="404"/>
      <c r="BA783" s="404"/>
      <c r="BB783" s="404"/>
      <c r="BC783" s="404"/>
      <c r="BD783" s="404"/>
      <c r="BE783" s="405"/>
    </row>
    <row r="784" spans="1:57" ht="31.5" x14ac:dyDescent="0.25">
      <c r="A784" s="1346"/>
      <c r="B784" s="1567"/>
      <c r="C784" s="1609"/>
      <c r="D784" s="710" t="s">
        <v>486</v>
      </c>
      <c r="E784" s="1301"/>
      <c r="F784" s="1304"/>
      <c r="G784" s="843">
        <f t="shared" si="263"/>
        <v>0</v>
      </c>
      <c r="H784" s="412">
        <f t="shared" si="261"/>
        <v>0</v>
      </c>
      <c r="I784" s="319"/>
      <c r="J784" s="319"/>
      <c r="K784" s="319"/>
      <c r="L784" s="338"/>
      <c r="M784" s="750">
        <f t="shared" si="258"/>
        <v>0</v>
      </c>
      <c r="N784" s="1030"/>
      <c r="O784" s="1030"/>
      <c r="P784" s="1030"/>
      <c r="Q784" s="1030"/>
      <c r="R784" s="1034"/>
      <c r="S784" s="1025"/>
      <c r="T784" s="1025"/>
      <c r="U784" s="1025"/>
      <c r="V784" s="1044"/>
      <c r="W784" s="1044"/>
      <c r="X784" s="1026"/>
      <c r="Y784" s="1047"/>
      <c r="Z784" s="1026"/>
      <c r="AA784" s="1027"/>
      <c r="AB784" s="1028"/>
      <c r="AC784" s="1028"/>
      <c r="AD784" s="1028"/>
      <c r="AE784" s="1028"/>
      <c r="AF784" s="1029"/>
      <c r="AG784" s="1019"/>
      <c r="AH784" s="1048"/>
      <c r="AI784" s="337"/>
      <c r="AJ784" s="390">
        <f>SUM(AK784:AM784)</f>
        <v>0</v>
      </c>
      <c r="AK784" s="327"/>
      <c r="AL784" s="328"/>
      <c r="AM784" s="329"/>
      <c r="AN784" s="330" t="s">
        <v>97</v>
      </c>
      <c r="AO784" s="328" t="s">
        <v>97</v>
      </c>
      <c r="AP784" s="329" t="s">
        <v>97</v>
      </c>
      <c r="AQ784" s="330" t="s">
        <v>97</v>
      </c>
      <c r="AR784" s="328" t="s">
        <v>97</v>
      </c>
      <c r="AS784" s="328" t="s">
        <v>97</v>
      </c>
      <c r="AT784" s="328" t="s">
        <v>97</v>
      </c>
      <c r="AU784" s="331" t="s">
        <v>97</v>
      </c>
      <c r="AV784" s="391">
        <f t="shared" si="262"/>
        <v>0</v>
      </c>
      <c r="AW784" s="404"/>
      <c r="AX784" s="404"/>
      <c r="AY784" s="404"/>
      <c r="AZ784" s="404"/>
      <c r="BA784" s="404"/>
      <c r="BB784" s="404"/>
      <c r="BC784" s="404"/>
      <c r="BD784" s="404"/>
      <c r="BE784" s="405"/>
    </row>
    <row r="785" spans="1:57" ht="31.5" x14ac:dyDescent="0.25">
      <c r="A785" s="1346"/>
      <c r="B785" s="1567"/>
      <c r="C785" s="1609"/>
      <c r="D785" s="710" t="s">
        <v>15</v>
      </c>
      <c r="E785" s="1301"/>
      <c r="F785" s="1304"/>
      <c r="G785" s="843">
        <f t="shared" si="263"/>
        <v>34</v>
      </c>
      <c r="H785" s="412">
        <f t="shared" si="261"/>
        <v>1</v>
      </c>
      <c r="I785" s="319"/>
      <c r="J785" s="319"/>
      <c r="K785" s="319">
        <v>1</v>
      </c>
      <c r="L785" s="338"/>
      <c r="M785" s="750">
        <f t="shared" si="258"/>
        <v>31</v>
      </c>
      <c r="N785" s="1030"/>
      <c r="O785" s="1030"/>
      <c r="P785" s="1030"/>
      <c r="Q785" s="1030"/>
      <c r="R785" s="1034">
        <v>31</v>
      </c>
      <c r="S785" s="1025">
        <v>2</v>
      </c>
      <c r="T785" s="1025"/>
      <c r="U785" s="1025"/>
      <c r="V785" s="1044">
        <v>29</v>
      </c>
      <c r="W785" s="1044"/>
      <c r="X785" s="1026"/>
      <c r="Y785" s="1047">
        <v>28</v>
      </c>
      <c r="Z785" s="1026">
        <v>3</v>
      </c>
      <c r="AA785" s="1027"/>
      <c r="AB785" s="1028">
        <v>7</v>
      </c>
      <c r="AC785" s="1028">
        <v>7</v>
      </c>
      <c r="AD785" s="1028"/>
      <c r="AE785" s="1028">
        <v>29</v>
      </c>
      <c r="AF785" s="1029">
        <v>2</v>
      </c>
      <c r="AG785" s="1019">
        <v>40</v>
      </c>
      <c r="AH785" s="837">
        <v>26</v>
      </c>
      <c r="AI785" s="319">
        <v>86</v>
      </c>
      <c r="AJ785" s="390">
        <f>SUM(AQ785:AU785)</f>
        <v>31</v>
      </c>
      <c r="AK785" s="327" t="s">
        <v>98</v>
      </c>
      <c r="AL785" s="328" t="s">
        <v>98</v>
      </c>
      <c r="AM785" s="329" t="s">
        <v>98</v>
      </c>
      <c r="AN785" s="330" t="s">
        <v>97</v>
      </c>
      <c r="AO785" s="328" t="s">
        <v>97</v>
      </c>
      <c r="AP785" s="329" t="s">
        <v>97</v>
      </c>
      <c r="AQ785" s="330">
        <v>1</v>
      </c>
      <c r="AR785" s="328">
        <v>18</v>
      </c>
      <c r="AS785" s="328">
        <v>6</v>
      </c>
      <c r="AT785" s="328">
        <v>6</v>
      </c>
      <c r="AU785" s="331"/>
      <c r="AV785" s="391">
        <f t="shared" si="262"/>
        <v>3</v>
      </c>
      <c r="AW785" s="404"/>
      <c r="AX785" s="404"/>
      <c r="AY785" s="404"/>
      <c r="AZ785" s="404"/>
      <c r="BA785" s="404"/>
      <c r="BB785" s="404"/>
      <c r="BC785" s="404">
        <v>1</v>
      </c>
      <c r="BD785" s="404"/>
      <c r="BE785" s="405">
        <v>2</v>
      </c>
    </row>
    <row r="786" spans="1:57" ht="32.25" thickBot="1" x14ac:dyDescent="0.3">
      <c r="A786" s="1346"/>
      <c r="B786" s="1588"/>
      <c r="C786" s="1620"/>
      <c r="D786" s="711" t="s">
        <v>491</v>
      </c>
      <c r="E786" s="1302"/>
      <c r="F786" s="1305"/>
      <c r="G786" s="848">
        <f t="shared" si="263"/>
        <v>0</v>
      </c>
      <c r="H786" s="414">
        <f t="shared" si="261"/>
        <v>0</v>
      </c>
      <c r="I786" s="92"/>
      <c r="J786" s="92"/>
      <c r="K786" s="92"/>
      <c r="L786" s="101"/>
      <c r="M786" s="210">
        <f t="shared" si="258"/>
        <v>0</v>
      </c>
      <c r="N786" s="1039"/>
      <c r="O786" s="1039"/>
      <c r="P786" s="1039"/>
      <c r="Q786" s="1039"/>
      <c r="R786" s="1040"/>
      <c r="S786" s="1052"/>
      <c r="T786" s="1052"/>
      <c r="U786" s="1052"/>
      <c r="V786" s="1039"/>
      <c r="W786" s="1039"/>
      <c r="X786" s="1040"/>
      <c r="Y786" s="1038"/>
      <c r="Z786" s="1040"/>
      <c r="AA786" s="1049"/>
      <c r="AB786" s="839"/>
      <c r="AC786" s="839"/>
      <c r="AD786" s="839"/>
      <c r="AE786" s="839"/>
      <c r="AF786" s="840"/>
      <c r="AG786" s="1049"/>
      <c r="AH786" s="1050"/>
      <c r="AI786" s="832"/>
      <c r="AJ786" s="170">
        <f>SUM(AQ786:AU786)</f>
        <v>0</v>
      </c>
      <c r="AK786" s="345" t="s">
        <v>97</v>
      </c>
      <c r="AL786" s="97" t="s">
        <v>97</v>
      </c>
      <c r="AM786" s="98" t="s">
        <v>97</v>
      </c>
      <c r="AN786" s="99" t="s">
        <v>97</v>
      </c>
      <c r="AO786" s="97" t="s">
        <v>98</v>
      </c>
      <c r="AP786" s="98" t="s">
        <v>98</v>
      </c>
      <c r="AQ786" s="100"/>
      <c r="AR786" s="92"/>
      <c r="AS786" s="92"/>
      <c r="AT786" s="92"/>
      <c r="AU786" s="101"/>
      <c r="AV786" s="165">
        <f t="shared" si="262"/>
        <v>0</v>
      </c>
      <c r="AW786" s="128"/>
      <c r="AX786" s="128"/>
      <c r="AY786" s="128"/>
      <c r="AZ786" s="128"/>
      <c r="BA786" s="128"/>
      <c r="BB786" s="128"/>
      <c r="BC786" s="128"/>
      <c r="BD786" s="128"/>
      <c r="BE786" s="129"/>
    </row>
    <row r="787" spans="1:57" ht="31.9" customHeight="1" x14ac:dyDescent="0.25">
      <c r="A787" s="1346"/>
      <c r="B787" s="1565" t="s">
        <v>223</v>
      </c>
      <c r="C787" s="1608" t="s">
        <v>429</v>
      </c>
      <c r="D787" s="709" t="s">
        <v>485</v>
      </c>
      <c r="E787" s="1300">
        <v>25</v>
      </c>
      <c r="F787" s="1303">
        <f>E787-SUM(M787:M791)</f>
        <v>10</v>
      </c>
      <c r="G787" s="841">
        <f t="shared" si="263"/>
        <v>0</v>
      </c>
      <c r="H787" s="411">
        <f t="shared" si="261"/>
        <v>0</v>
      </c>
      <c r="I787" s="72"/>
      <c r="J787" s="72"/>
      <c r="K787" s="72"/>
      <c r="L787" s="75"/>
      <c r="M787" s="199">
        <f t="shared" si="258"/>
        <v>0</v>
      </c>
      <c r="N787" s="1020"/>
      <c r="O787" s="1020"/>
      <c r="P787" s="1020"/>
      <c r="Q787" s="1020"/>
      <c r="R787" s="1024"/>
      <c r="S787" s="1051"/>
      <c r="T787" s="1051"/>
      <c r="U787" s="1051"/>
      <c r="V787" s="1020"/>
      <c r="W787" s="1020"/>
      <c r="X787" s="1024"/>
      <c r="Y787" s="1022"/>
      <c r="Z787" s="1024"/>
      <c r="AA787" s="1045"/>
      <c r="AB787" s="835"/>
      <c r="AC787" s="835"/>
      <c r="AD787" s="835"/>
      <c r="AE787" s="835"/>
      <c r="AF787" s="836"/>
      <c r="AG787" s="1045"/>
      <c r="AH787" s="1046"/>
      <c r="AI787" s="143"/>
      <c r="AJ787" s="151">
        <f>SUM(AN787:AP787)</f>
        <v>0</v>
      </c>
      <c r="AK787" s="76" t="s">
        <v>97</v>
      </c>
      <c r="AL787" s="77" t="s">
        <v>97</v>
      </c>
      <c r="AM787" s="78" t="s">
        <v>97</v>
      </c>
      <c r="AN787" s="74"/>
      <c r="AO787" s="72"/>
      <c r="AP787" s="73"/>
      <c r="AQ787" s="79" t="s">
        <v>97</v>
      </c>
      <c r="AR787" s="77" t="s">
        <v>97</v>
      </c>
      <c r="AS787" s="77" t="s">
        <v>97</v>
      </c>
      <c r="AT787" s="77" t="s">
        <v>97</v>
      </c>
      <c r="AU787" s="80" t="s">
        <v>97</v>
      </c>
      <c r="AV787" s="152">
        <f t="shared" si="262"/>
        <v>0</v>
      </c>
      <c r="AW787" s="120"/>
      <c r="AX787" s="120"/>
      <c r="AY787" s="120"/>
      <c r="AZ787" s="120"/>
      <c r="BA787" s="120"/>
      <c r="BB787" s="120"/>
      <c r="BC787" s="120"/>
      <c r="BD787" s="120"/>
      <c r="BE787" s="121"/>
    </row>
    <row r="788" spans="1:57" ht="47.25" x14ac:dyDescent="0.25">
      <c r="A788" s="1346"/>
      <c r="B788" s="1567"/>
      <c r="C788" s="1609"/>
      <c r="D788" s="710" t="s">
        <v>490</v>
      </c>
      <c r="E788" s="1301"/>
      <c r="F788" s="1304"/>
      <c r="G788" s="843">
        <f t="shared" si="263"/>
        <v>0</v>
      </c>
      <c r="H788" s="412">
        <f t="shared" si="261"/>
        <v>0</v>
      </c>
      <c r="I788" s="319"/>
      <c r="J788" s="319"/>
      <c r="K788" s="319"/>
      <c r="L788" s="338"/>
      <c r="M788" s="750">
        <f t="shared" si="258"/>
        <v>0</v>
      </c>
      <c r="N788" s="1030"/>
      <c r="O788" s="1030"/>
      <c r="P788" s="1030"/>
      <c r="Q788" s="1030"/>
      <c r="R788" s="1034"/>
      <c r="S788" s="1025"/>
      <c r="T788" s="1025"/>
      <c r="U788" s="1025"/>
      <c r="V788" s="1044"/>
      <c r="W788" s="1044"/>
      <c r="X788" s="1026"/>
      <c r="Y788" s="1047"/>
      <c r="Z788" s="1026"/>
      <c r="AA788" s="1027"/>
      <c r="AB788" s="1028"/>
      <c r="AC788" s="1028"/>
      <c r="AD788" s="1028"/>
      <c r="AE788" s="1028"/>
      <c r="AF788" s="1029"/>
      <c r="AG788" s="1019"/>
      <c r="AH788" s="1048"/>
      <c r="AI788" s="337"/>
      <c r="AJ788" s="390">
        <f>SUM(AN788:AP788)</f>
        <v>0</v>
      </c>
      <c r="AK788" s="327" t="s">
        <v>98</v>
      </c>
      <c r="AL788" s="328" t="s">
        <v>98</v>
      </c>
      <c r="AM788" s="329" t="s">
        <v>98</v>
      </c>
      <c r="AN788" s="330"/>
      <c r="AO788" s="328"/>
      <c r="AP788" s="329"/>
      <c r="AQ788" s="330" t="s">
        <v>97</v>
      </c>
      <c r="AR788" s="328" t="s">
        <v>97</v>
      </c>
      <c r="AS788" s="328" t="s">
        <v>97</v>
      </c>
      <c r="AT788" s="328" t="s">
        <v>97</v>
      </c>
      <c r="AU788" s="331" t="s">
        <v>97</v>
      </c>
      <c r="AV788" s="391">
        <f t="shared" si="262"/>
        <v>0</v>
      </c>
      <c r="AW788" s="404"/>
      <c r="AX788" s="404"/>
      <c r="AY788" s="404"/>
      <c r="AZ788" s="404"/>
      <c r="BA788" s="404"/>
      <c r="BB788" s="404"/>
      <c r="BC788" s="404"/>
      <c r="BD788" s="404"/>
      <c r="BE788" s="405"/>
    </row>
    <row r="789" spans="1:57" ht="31.5" x14ac:dyDescent="0.25">
      <c r="A789" s="1346"/>
      <c r="B789" s="1567"/>
      <c r="C789" s="1609"/>
      <c r="D789" s="710" t="s">
        <v>486</v>
      </c>
      <c r="E789" s="1301"/>
      <c r="F789" s="1304"/>
      <c r="G789" s="843">
        <f t="shared" si="263"/>
        <v>0</v>
      </c>
      <c r="H789" s="412">
        <f t="shared" si="261"/>
        <v>0</v>
      </c>
      <c r="I789" s="319"/>
      <c r="J789" s="319"/>
      <c r="K789" s="319"/>
      <c r="L789" s="338"/>
      <c r="M789" s="750">
        <f t="shared" si="258"/>
        <v>0</v>
      </c>
      <c r="N789" s="1030"/>
      <c r="O789" s="1030"/>
      <c r="P789" s="1030"/>
      <c r="Q789" s="1030"/>
      <c r="R789" s="1034"/>
      <c r="S789" s="1025"/>
      <c r="T789" s="1025"/>
      <c r="U789" s="1025"/>
      <c r="V789" s="1044"/>
      <c r="W789" s="1044"/>
      <c r="X789" s="1026"/>
      <c r="Y789" s="1047"/>
      <c r="Z789" s="1026"/>
      <c r="AA789" s="1027"/>
      <c r="AB789" s="1028"/>
      <c r="AC789" s="1028"/>
      <c r="AD789" s="1028"/>
      <c r="AE789" s="1028"/>
      <c r="AF789" s="1029"/>
      <c r="AG789" s="1019"/>
      <c r="AH789" s="837"/>
      <c r="AI789" s="319"/>
      <c r="AJ789" s="390">
        <f>SUM(AK789:AM789)</f>
        <v>0</v>
      </c>
      <c r="AK789" s="327"/>
      <c r="AL789" s="328"/>
      <c r="AM789" s="329"/>
      <c r="AN789" s="330" t="s">
        <v>97</v>
      </c>
      <c r="AO789" s="328" t="s">
        <v>97</v>
      </c>
      <c r="AP789" s="329" t="s">
        <v>97</v>
      </c>
      <c r="AQ789" s="330" t="s">
        <v>97</v>
      </c>
      <c r="AR789" s="328" t="s">
        <v>97</v>
      </c>
      <c r="AS789" s="328" t="s">
        <v>97</v>
      </c>
      <c r="AT789" s="328" t="s">
        <v>97</v>
      </c>
      <c r="AU789" s="331" t="s">
        <v>97</v>
      </c>
      <c r="AV789" s="391">
        <f t="shared" si="262"/>
        <v>0</v>
      </c>
      <c r="AW789" s="404"/>
      <c r="AX789" s="404"/>
      <c r="AY789" s="404"/>
      <c r="AZ789" s="404"/>
      <c r="BA789" s="404"/>
      <c r="BB789" s="404"/>
      <c r="BC789" s="404"/>
      <c r="BD789" s="404"/>
      <c r="BE789" s="405"/>
    </row>
    <row r="790" spans="1:57" ht="31.5" x14ac:dyDescent="0.25">
      <c r="A790" s="1346"/>
      <c r="B790" s="1567"/>
      <c r="C790" s="1609"/>
      <c r="D790" s="710" t="s">
        <v>15</v>
      </c>
      <c r="E790" s="1301"/>
      <c r="F790" s="1304"/>
      <c r="G790" s="843">
        <f t="shared" si="263"/>
        <v>15</v>
      </c>
      <c r="H790" s="412">
        <f t="shared" si="261"/>
        <v>0</v>
      </c>
      <c r="I790" s="319"/>
      <c r="J790" s="319"/>
      <c r="K790" s="319"/>
      <c r="L790" s="338"/>
      <c r="M790" s="750">
        <f t="shared" si="258"/>
        <v>15</v>
      </c>
      <c r="N790" s="1030"/>
      <c r="O790" s="1030"/>
      <c r="P790" s="1030"/>
      <c r="Q790" s="1030"/>
      <c r="R790" s="1034">
        <v>15</v>
      </c>
      <c r="S790" s="1025"/>
      <c r="T790" s="1025"/>
      <c r="U790" s="1025"/>
      <c r="V790" s="1044">
        <v>15</v>
      </c>
      <c r="W790" s="1044"/>
      <c r="X790" s="1026"/>
      <c r="Y790" s="1047">
        <v>12</v>
      </c>
      <c r="Z790" s="1026">
        <v>3</v>
      </c>
      <c r="AA790" s="1027"/>
      <c r="AB790" s="1028">
        <v>3</v>
      </c>
      <c r="AC790" s="1028">
        <v>3</v>
      </c>
      <c r="AD790" s="1028"/>
      <c r="AE790" s="1028">
        <v>11</v>
      </c>
      <c r="AF790" s="1029">
        <v>1</v>
      </c>
      <c r="AG790" s="1019" t="s">
        <v>764</v>
      </c>
      <c r="AH790" s="837" t="s">
        <v>765</v>
      </c>
      <c r="AI790" s="319">
        <v>100</v>
      </c>
      <c r="AJ790" s="390">
        <f>SUM(AQ790:AU790)</f>
        <v>15</v>
      </c>
      <c r="AK790" s="327" t="s">
        <v>98</v>
      </c>
      <c r="AL790" s="328" t="s">
        <v>98</v>
      </c>
      <c r="AM790" s="329" t="s">
        <v>98</v>
      </c>
      <c r="AN790" s="330" t="s">
        <v>97</v>
      </c>
      <c r="AO790" s="328" t="s">
        <v>97</v>
      </c>
      <c r="AP790" s="329" t="s">
        <v>97</v>
      </c>
      <c r="AQ790" s="330">
        <v>1</v>
      </c>
      <c r="AR790" s="328">
        <v>2</v>
      </c>
      <c r="AS790" s="328">
        <v>8</v>
      </c>
      <c r="AT790" s="328">
        <v>4</v>
      </c>
      <c r="AU790" s="331"/>
      <c r="AV790" s="391">
        <f t="shared" si="262"/>
        <v>0</v>
      </c>
      <c r="AW790" s="404"/>
      <c r="AX790" s="404"/>
      <c r="AY790" s="404"/>
      <c r="AZ790" s="404"/>
      <c r="BA790" s="404"/>
      <c r="BB790" s="404"/>
      <c r="BC790" s="404"/>
      <c r="BD790" s="404"/>
      <c r="BE790" s="405"/>
    </row>
    <row r="791" spans="1:57" ht="32.25" thickBot="1" x14ac:dyDescent="0.3">
      <c r="A791" s="1346"/>
      <c r="B791" s="1588"/>
      <c r="C791" s="1620"/>
      <c r="D791" s="711" t="s">
        <v>491</v>
      </c>
      <c r="E791" s="1302"/>
      <c r="F791" s="1305"/>
      <c r="G791" s="848">
        <f t="shared" si="263"/>
        <v>0</v>
      </c>
      <c r="H791" s="414">
        <f t="shared" si="261"/>
        <v>0</v>
      </c>
      <c r="I791" s="92"/>
      <c r="J791" s="92"/>
      <c r="K791" s="92"/>
      <c r="L791" s="101"/>
      <c r="M791" s="210">
        <f t="shared" si="258"/>
        <v>0</v>
      </c>
      <c r="N791" s="1039"/>
      <c r="O791" s="1039"/>
      <c r="P791" s="1039"/>
      <c r="Q791" s="1039"/>
      <c r="R791" s="1040"/>
      <c r="S791" s="1052"/>
      <c r="T791" s="1052"/>
      <c r="U791" s="1052"/>
      <c r="V791" s="1039"/>
      <c r="W791" s="1039"/>
      <c r="X791" s="1040"/>
      <c r="Y791" s="1038"/>
      <c r="Z791" s="1040"/>
      <c r="AA791" s="1049"/>
      <c r="AB791" s="839"/>
      <c r="AC791" s="839"/>
      <c r="AD791" s="839"/>
      <c r="AE791" s="839"/>
      <c r="AF791" s="840"/>
      <c r="AG791" s="1049"/>
      <c r="AH791" s="1050"/>
      <c r="AI791" s="832"/>
      <c r="AJ791" s="170">
        <f>SUM(AQ791:AU791)</f>
        <v>0</v>
      </c>
      <c r="AK791" s="345" t="s">
        <v>97</v>
      </c>
      <c r="AL791" s="97" t="s">
        <v>97</v>
      </c>
      <c r="AM791" s="98" t="s">
        <v>97</v>
      </c>
      <c r="AN791" s="99" t="s">
        <v>97</v>
      </c>
      <c r="AO791" s="97" t="s">
        <v>98</v>
      </c>
      <c r="AP791" s="98" t="s">
        <v>98</v>
      </c>
      <c r="AQ791" s="100"/>
      <c r="AR791" s="92"/>
      <c r="AS791" s="92"/>
      <c r="AT791" s="92"/>
      <c r="AU791" s="101"/>
      <c r="AV791" s="165">
        <f t="shared" si="262"/>
        <v>0</v>
      </c>
      <c r="AW791" s="128"/>
      <c r="AX791" s="128"/>
      <c r="AY791" s="128"/>
      <c r="AZ791" s="128"/>
      <c r="BA791" s="128"/>
      <c r="BB791" s="128"/>
      <c r="BC791" s="128"/>
      <c r="BD791" s="128"/>
      <c r="BE791" s="129"/>
    </row>
    <row r="792" spans="1:57" ht="31.5" x14ac:dyDescent="0.25">
      <c r="A792" s="1354" t="s">
        <v>581</v>
      </c>
      <c r="B792" s="1598" t="s">
        <v>774</v>
      </c>
      <c r="C792" s="1643" t="s">
        <v>482</v>
      </c>
      <c r="D792" s="709" t="s">
        <v>485</v>
      </c>
      <c r="E792" s="1300">
        <v>250</v>
      </c>
      <c r="F792" s="1303">
        <f>E792-SUM(M792:M796)</f>
        <v>10</v>
      </c>
      <c r="G792" s="841">
        <f t="shared" si="263"/>
        <v>32</v>
      </c>
      <c r="H792" s="411">
        <f>SUM(I792:L792)</f>
        <v>0</v>
      </c>
      <c r="I792" s="72"/>
      <c r="J792" s="72"/>
      <c r="K792" s="72"/>
      <c r="L792" s="75"/>
      <c r="M792" s="199">
        <f>IF(AND(SUM(N792:R792)=SUM(Y792:Z792),SUM(S792:X792)=SUM(Y792:Z792)),SUM(N792:R792),"ПЕРЕВІРТЕ ПРАВИЛЬНІСТЬ ДАНИХ")</f>
        <v>32</v>
      </c>
      <c r="N792" s="1020"/>
      <c r="O792" s="1020"/>
      <c r="P792" s="1020"/>
      <c r="Q792" s="1020"/>
      <c r="R792" s="1021">
        <v>32</v>
      </c>
      <c r="S792" s="1022">
        <v>9</v>
      </c>
      <c r="T792" s="1020"/>
      <c r="U792" s="1020"/>
      <c r="V792" s="1023">
        <v>22</v>
      </c>
      <c r="W792" s="1020">
        <v>1</v>
      </c>
      <c r="X792" s="1024"/>
      <c r="Y792" s="1025">
        <v>29</v>
      </c>
      <c r="Z792" s="1026">
        <v>3</v>
      </c>
      <c r="AA792" s="1027"/>
      <c r="AB792" s="1028">
        <v>13</v>
      </c>
      <c r="AC792" s="1028">
        <v>13</v>
      </c>
      <c r="AD792" s="1028"/>
      <c r="AE792" s="1028">
        <v>18</v>
      </c>
      <c r="AF792" s="1029">
        <v>4</v>
      </c>
      <c r="AG792" s="1027">
        <v>36</v>
      </c>
      <c r="AH792" s="1029">
        <v>18</v>
      </c>
      <c r="AI792" s="74">
        <v>9.9</v>
      </c>
      <c r="AJ792" s="151">
        <f>SUM(AN792:AP792)</f>
        <v>32</v>
      </c>
      <c r="AK792" s="76" t="s">
        <v>97</v>
      </c>
      <c r="AL792" s="77" t="s">
        <v>97</v>
      </c>
      <c r="AM792" s="78" t="s">
        <v>97</v>
      </c>
      <c r="AN792" s="74">
        <v>8</v>
      </c>
      <c r="AO792" s="72">
        <v>22</v>
      </c>
      <c r="AP792" s="73">
        <v>2</v>
      </c>
      <c r="AQ792" s="79" t="s">
        <v>97</v>
      </c>
      <c r="AR792" s="77" t="s">
        <v>97</v>
      </c>
      <c r="AS792" s="77" t="s">
        <v>97</v>
      </c>
      <c r="AT792" s="77" t="s">
        <v>97</v>
      </c>
      <c r="AU792" s="80" t="s">
        <v>97</v>
      </c>
      <c r="AV792" s="152">
        <f>SUM(AW792:BE792)</f>
        <v>0</v>
      </c>
      <c r="AW792" s="120"/>
      <c r="AX792" s="120"/>
      <c r="AY792" s="120"/>
      <c r="AZ792" s="120"/>
      <c r="BA792" s="120"/>
      <c r="BB792" s="120"/>
      <c r="BC792" s="120"/>
      <c r="BD792" s="120"/>
      <c r="BE792" s="121"/>
    </row>
    <row r="793" spans="1:57" ht="47.25" x14ac:dyDescent="0.25">
      <c r="A793" s="1401"/>
      <c r="B793" s="1599"/>
      <c r="C793" s="1644"/>
      <c r="D793" s="710" t="s">
        <v>490</v>
      </c>
      <c r="E793" s="1301"/>
      <c r="F793" s="1304"/>
      <c r="G793" s="843">
        <f t="shared" si="263"/>
        <v>0</v>
      </c>
      <c r="H793" s="412">
        <f t="shared" ref="H793:H856" si="264">SUM(I793:L793)</f>
        <v>0</v>
      </c>
      <c r="I793" s="319"/>
      <c r="J793" s="319"/>
      <c r="K793" s="319"/>
      <c r="L793" s="338"/>
      <c r="M793" s="750">
        <f t="shared" ref="M793:M856" si="265">IF(AND(SUM(N793:R793)=SUM(Y793:Z793),SUM(S793:X793)=SUM(Y793:Z793)),SUM(N793:R793),"ПЕРЕВІРТЕ ПРАВИЛЬНІСТЬ ДАНИХ")</f>
        <v>0</v>
      </c>
      <c r="N793" s="1030"/>
      <c r="O793" s="1030"/>
      <c r="P793" s="1030"/>
      <c r="Q793" s="1030"/>
      <c r="R793" s="1031"/>
      <c r="S793" s="1032"/>
      <c r="T793" s="1033"/>
      <c r="U793" s="1033"/>
      <c r="V793" s="1030"/>
      <c r="W793" s="1030"/>
      <c r="X793" s="1034"/>
      <c r="Y793" s="1025"/>
      <c r="Z793" s="1026"/>
      <c r="AA793" s="1027"/>
      <c r="AB793" s="1028"/>
      <c r="AC793" s="1028"/>
      <c r="AD793" s="1028"/>
      <c r="AE793" s="1028"/>
      <c r="AF793" s="1029"/>
      <c r="AG793" s="1019"/>
      <c r="AH793" s="838"/>
      <c r="AI793" s="325"/>
      <c r="AJ793" s="390">
        <f>SUM(AN793:AP793)</f>
        <v>0</v>
      </c>
      <c r="AK793" s="327" t="s">
        <v>98</v>
      </c>
      <c r="AL793" s="328" t="s">
        <v>98</v>
      </c>
      <c r="AM793" s="329" t="s">
        <v>98</v>
      </c>
      <c r="AN793" s="330"/>
      <c r="AO793" s="328"/>
      <c r="AP793" s="329"/>
      <c r="AQ793" s="330" t="s">
        <v>97</v>
      </c>
      <c r="AR793" s="328" t="s">
        <v>97</v>
      </c>
      <c r="AS793" s="328" t="s">
        <v>97</v>
      </c>
      <c r="AT793" s="328" t="s">
        <v>97</v>
      </c>
      <c r="AU793" s="331" t="s">
        <v>97</v>
      </c>
      <c r="AV793" s="391">
        <f t="shared" ref="AV793:AV856" si="266">SUM(AW793:BE793)</f>
        <v>0</v>
      </c>
      <c r="AW793" s="404"/>
      <c r="AX793" s="404"/>
      <c r="AY793" s="404"/>
      <c r="AZ793" s="404"/>
      <c r="BA793" s="404"/>
      <c r="BB793" s="404"/>
      <c r="BC793" s="404"/>
      <c r="BD793" s="404"/>
      <c r="BE793" s="405"/>
    </row>
    <row r="794" spans="1:57" ht="31.5" x14ac:dyDescent="0.25">
      <c r="A794" s="1401"/>
      <c r="B794" s="1599"/>
      <c r="C794" s="1644"/>
      <c r="D794" s="710" t="s">
        <v>486</v>
      </c>
      <c r="E794" s="1301"/>
      <c r="F794" s="1304"/>
      <c r="G794" s="843">
        <f t="shared" si="263"/>
        <v>0</v>
      </c>
      <c r="H794" s="412">
        <f t="shared" si="264"/>
        <v>0</v>
      </c>
      <c r="I794" s="319"/>
      <c r="J794" s="319"/>
      <c r="K794" s="319"/>
      <c r="L794" s="338"/>
      <c r="M794" s="750">
        <f t="shared" si="265"/>
        <v>0</v>
      </c>
      <c r="N794" s="1030"/>
      <c r="O794" s="1030"/>
      <c r="P794" s="1035"/>
      <c r="Q794" s="392"/>
      <c r="R794" s="1031"/>
      <c r="S794" s="1032"/>
      <c r="T794" s="1030"/>
      <c r="U794" s="1030"/>
      <c r="V794" s="1030"/>
      <c r="W794" s="1030"/>
      <c r="X794" s="1034"/>
      <c r="Y794" s="1025"/>
      <c r="Z794" s="1026"/>
      <c r="AA794" s="1027"/>
      <c r="AB794" s="1028"/>
      <c r="AC794" s="1028"/>
      <c r="AD794" s="1028"/>
      <c r="AE794" s="1028"/>
      <c r="AF794" s="1029"/>
      <c r="AG794" s="1019"/>
      <c r="AH794" s="838"/>
      <c r="AI794" s="325"/>
      <c r="AJ794" s="390">
        <f>SUM(AK794:AM794)</f>
        <v>0</v>
      </c>
      <c r="AK794" s="327"/>
      <c r="AL794" s="328"/>
      <c r="AM794" s="329"/>
      <c r="AN794" s="330" t="s">
        <v>97</v>
      </c>
      <c r="AO794" s="328" t="s">
        <v>97</v>
      </c>
      <c r="AP794" s="329" t="s">
        <v>97</v>
      </c>
      <c r="AQ794" s="330" t="s">
        <v>97</v>
      </c>
      <c r="AR794" s="328" t="s">
        <v>97</v>
      </c>
      <c r="AS794" s="328" t="s">
        <v>97</v>
      </c>
      <c r="AT794" s="328" t="s">
        <v>97</v>
      </c>
      <c r="AU794" s="331" t="s">
        <v>97</v>
      </c>
      <c r="AV794" s="391">
        <f t="shared" si="266"/>
        <v>0</v>
      </c>
      <c r="AW794" s="404"/>
      <c r="AX794" s="404"/>
      <c r="AY794" s="404"/>
      <c r="AZ794" s="404"/>
      <c r="BA794" s="404"/>
      <c r="BB794" s="404"/>
      <c r="BC794" s="404"/>
      <c r="BD794" s="404"/>
      <c r="BE794" s="405"/>
    </row>
    <row r="795" spans="1:57" ht="31.5" x14ac:dyDescent="0.25">
      <c r="A795" s="1401"/>
      <c r="B795" s="1599"/>
      <c r="C795" s="1644"/>
      <c r="D795" s="710" t="s">
        <v>15</v>
      </c>
      <c r="E795" s="1301"/>
      <c r="F795" s="1304"/>
      <c r="G795" s="843">
        <f t="shared" si="263"/>
        <v>212</v>
      </c>
      <c r="H795" s="412">
        <f t="shared" si="264"/>
        <v>6</v>
      </c>
      <c r="I795" s="319">
        <v>6</v>
      </c>
      <c r="J795" s="319"/>
      <c r="K795" s="319"/>
      <c r="L795" s="338"/>
      <c r="M795" s="750">
        <v>208</v>
      </c>
      <c r="N795" s="1030"/>
      <c r="O795" s="1030"/>
      <c r="P795" s="1030"/>
      <c r="Q795" s="1030"/>
      <c r="R795" s="1031">
        <v>208</v>
      </c>
      <c r="S795" s="1032">
        <v>53</v>
      </c>
      <c r="T795" s="1030"/>
      <c r="U795" s="1030"/>
      <c r="V795" s="1030">
        <v>145</v>
      </c>
      <c r="W795" s="1030">
        <v>10</v>
      </c>
      <c r="X795" s="1034"/>
      <c r="Y795" s="1025">
        <v>176</v>
      </c>
      <c r="Z795" s="1026">
        <v>32</v>
      </c>
      <c r="AA795" s="1027"/>
      <c r="AB795" s="1028">
        <v>114</v>
      </c>
      <c r="AC795" s="1028">
        <v>113</v>
      </c>
      <c r="AD795" s="1028">
        <v>5</v>
      </c>
      <c r="AE795" s="1028">
        <v>113</v>
      </c>
      <c r="AF795" s="1029">
        <v>51</v>
      </c>
      <c r="AG795" s="1019">
        <v>39</v>
      </c>
      <c r="AH795" s="838">
        <v>21</v>
      </c>
      <c r="AI795" s="325">
        <v>75.599999999999994</v>
      </c>
      <c r="AJ795" s="390">
        <f>SUM(AQ795:AU795)</f>
        <v>207</v>
      </c>
      <c r="AK795" s="327" t="s">
        <v>98</v>
      </c>
      <c r="AL795" s="328" t="s">
        <v>98</v>
      </c>
      <c r="AM795" s="329" t="s">
        <v>98</v>
      </c>
      <c r="AN795" s="330" t="s">
        <v>97</v>
      </c>
      <c r="AO795" s="328" t="s">
        <v>97</v>
      </c>
      <c r="AP795" s="329" t="s">
        <v>97</v>
      </c>
      <c r="AQ795" s="330">
        <v>36</v>
      </c>
      <c r="AR795" s="328">
        <v>116</v>
      </c>
      <c r="AS795" s="328">
        <v>55</v>
      </c>
      <c r="AT795" s="328"/>
      <c r="AU795" s="331"/>
      <c r="AV795" s="391">
        <f t="shared" si="266"/>
        <v>4</v>
      </c>
      <c r="AW795" s="404"/>
      <c r="AX795" s="404"/>
      <c r="AY795" s="404"/>
      <c r="AZ795" s="404"/>
      <c r="BA795" s="404"/>
      <c r="BB795" s="404"/>
      <c r="BC795" s="404">
        <v>1</v>
      </c>
      <c r="BD795" s="404"/>
      <c r="BE795" s="405">
        <v>3</v>
      </c>
    </row>
    <row r="796" spans="1:57" ht="32.25" thickBot="1" x14ac:dyDescent="0.3">
      <c r="A796" s="1401"/>
      <c r="B796" s="1597"/>
      <c r="C796" s="1645"/>
      <c r="D796" s="711" t="s">
        <v>491</v>
      </c>
      <c r="E796" s="1302"/>
      <c r="F796" s="1305"/>
      <c r="G796" s="848">
        <f t="shared" si="263"/>
        <v>0</v>
      </c>
      <c r="H796" s="414">
        <f t="shared" si="264"/>
        <v>0</v>
      </c>
      <c r="I796" s="92"/>
      <c r="J796" s="92"/>
      <c r="K796" s="92"/>
      <c r="L796" s="101"/>
      <c r="M796" s="857">
        <f t="shared" si="265"/>
        <v>0</v>
      </c>
      <c r="N796" s="1036"/>
      <c r="O796" s="1036"/>
      <c r="P796" s="1036"/>
      <c r="Q796" s="1036"/>
      <c r="R796" s="1037"/>
      <c r="S796" s="1038"/>
      <c r="T796" s="1039"/>
      <c r="U796" s="1039"/>
      <c r="V796" s="1039"/>
      <c r="W796" s="1039"/>
      <c r="X796" s="1040"/>
      <c r="Y796" s="1041"/>
      <c r="Z796" s="1034"/>
      <c r="AA796" s="1019"/>
      <c r="AB796" s="837"/>
      <c r="AC796" s="837"/>
      <c r="AD796" s="837"/>
      <c r="AE796" s="837"/>
      <c r="AF796" s="838"/>
      <c r="AG796" s="1042"/>
      <c r="AH796" s="1043"/>
      <c r="AI796" s="100"/>
      <c r="AJ796" s="170">
        <f>SUM(AQ796:AU796)</f>
        <v>0</v>
      </c>
      <c r="AK796" s="345" t="s">
        <v>97</v>
      </c>
      <c r="AL796" s="97" t="s">
        <v>97</v>
      </c>
      <c r="AM796" s="98" t="s">
        <v>97</v>
      </c>
      <c r="AN796" s="99" t="s">
        <v>97</v>
      </c>
      <c r="AO796" s="97" t="s">
        <v>98</v>
      </c>
      <c r="AP796" s="98" t="s">
        <v>98</v>
      </c>
      <c r="AQ796" s="100"/>
      <c r="AR796" s="92"/>
      <c r="AS796" s="92"/>
      <c r="AT796" s="92"/>
      <c r="AU796" s="101"/>
      <c r="AV796" s="165">
        <f t="shared" si="266"/>
        <v>0</v>
      </c>
      <c r="AW796" s="128"/>
      <c r="AX796" s="128"/>
      <c r="AY796" s="128"/>
      <c r="AZ796" s="128"/>
      <c r="BA796" s="128"/>
      <c r="BB796" s="128"/>
      <c r="BC796" s="128"/>
      <c r="BD796" s="128"/>
      <c r="BE796" s="129"/>
    </row>
    <row r="797" spans="1:57" ht="31.15" customHeight="1" thickBot="1" x14ac:dyDescent="0.3">
      <c r="A797" s="1401"/>
      <c r="B797" s="1598" t="s">
        <v>584</v>
      </c>
      <c r="C797" s="1646" t="s">
        <v>450</v>
      </c>
      <c r="D797" s="709" t="s">
        <v>485</v>
      </c>
      <c r="E797" s="1300">
        <v>10</v>
      </c>
      <c r="F797" s="1303">
        <f>E797-SUM(M797:M801)</f>
        <v>3</v>
      </c>
      <c r="G797" s="841">
        <f t="shared" si="263"/>
        <v>0</v>
      </c>
      <c r="H797" s="411">
        <f t="shared" si="264"/>
        <v>0</v>
      </c>
      <c r="I797" s="72"/>
      <c r="J797" s="72"/>
      <c r="K797" s="72"/>
      <c r="L797" s="75"/>
      <c r="M797" s="199">
        <f t="shared" si="265"/>
        <v>0</v>
      </c>
      <c r="N797" s="1020"/>
      <c r="O797" s="1020"/>
      <c r="P797" s="1020"/>
      <c r="Q797" s="1020"/>
      <c r="R797" s="1024"/>
      <c r="S797" s="1025"/>
      <c r="T797" s="1025"/>
      <c r="U797" s="1025"/>
      <c r="V797" s="1044"/>
      <c r="W797" s="1044"/>
      <c r="X797" s="1026"/>
      <c r="Y797" s="1022"/>
      <c r="Z797" s="1024"/>
      <c r="AA797" s="1045"/>
      <c r="AB797" s="835"/>
      <c r="AC797" s="835"/>
      <c r="AD797" s="835"/>
      <c r="AE797" s="835"/>
      <c r="AF797" s="836"/>
      <c r="AG797" s="1045"/>
      <c r="AH797" s="1046"/>
      <c r="AI797" s="143"/>
      <c r="AJ797" s="151">
        <f>SUM(AN797:AP797)</f>
        <v>0</v>
      </c>
      <c r="AK797" s="76" t="s">
        <v>97</v>
      </c>
      <c r="AL797" s="77" t="s">
        <v>97</v>
      </c>
      <c r="AM797" s="78" t="s">
        <v>97</v>
      </c>
      <c r="AN797" s="74"/>
      <c r="AO797" s="72"/>
      <c r="AP797" s="73"/>
      <c r="AQ797" s="79" t="s">
        <v>97</v>
      </c>
      <c r="AR797" s="77" t="s">
        <v>97</v>
      </c>
      <c r="AS797" s="77" t="s">
        <v>97</v>
      </c>
      <c r="AT797" s="77" t="s">
        <v>97</v>
      </c>
      <c r="AU797" s="78" t="s">
        <v>97</v>
      </c>
      <c r="AV797" s="166">
        <f t="shared" si="266"/>
        <v>0</v>
      </c>
      <c r="AW797" s="167"/>
      <c r="AX797" s="167"/>
      <c r="AY797" s="167"/>
      <c r="AZ797" s="167"/>
      <c r="BA797" s="167"/>
      <c r="BB797" s="167"/>
      <c r="BC797" s="167"/>
      <c r="BD797" s="167"/>
      <c r="BE797" s="130"/>
    </row>
    <row r="798" spans="1:57" ht="48" thickBot="1" x14ac:dyDescent="0.3">
      <c r="A798" s="1401"/>
      <c r="B798" s="1599"/>
      <c r="C798" s="1647"/>
      <c r="D798" s="710" t="s">
        <v>490</v>
      </c>
      <c r="E798" s="1301"/>
      <c r="F798" s="1304"/>
      <c r="G798" s="843">
        <f t="shared" si="263"/>
        <v>0</v>
      </c>
      <c r="H798" s="412">
        <f t="shared" si="264"/>
        <v>0</v>
      </c>
      <c r="I798" s="319"/>
      <c r="J798" s="319"/>
      <c r="K798" s="319"/>
      <c r="L798" s="338"/>
      <c r="M798" s="750">
        <f t="shared" si="265"/>
        <v>0</v>
      </c>
      <c r="N798" s="1030"/>
      <c r="O798" s="1030"/>
      <c r="P798" s="1030"/>
      <c r="Q798" s="1030"/>
      <c r="R798" s="1034"/>
      <c r="S798" s="1025"/>
      <c r="T798" s="1025"/>
      <c r="U798" s="1025"/>
      <c r="V798" s="1044"/>
      <c r="W798" s="1044"/>
      <c r="X798" s="1026"/>
      <c r="Y798" s="1047"/>
      <c r="Z798" s="1026"/>
      <c r="AA798" s="1027"/>
      <c r="AB798" s="1028"/>
      <c r="AC798" s="1028"/>
      <c r="AD798" s="1028"/>
      <c r="AE798" s="1028"/>
      <c r="AF798" s="1029"/>
      <c r="AG798" s="1019"/>
      <c r="AH798" s="1048"/>
      <c r="AI798" s="337"/>
      <c r="AJ798" s="390">
        <f>SUM(AN798:AP798)</f>
        <v>0</v>
      </c>
      <c r="AK798" s="327" t="s">
        <v>98</v>
      </c>
      <c r="AL798" s="328" t="s">
        <v>98</v>
      </c>
      <c r="AM798" s="329" t="s">
        <v>98</v>
      </c>
      <c r="AN798" s="330"/>
      <c r="AO798" s="328"/>
      <c r="AP798" s="329"/>
      <c r="AQ798" s="330" t="s">
        <v>97</v>
      </c>
      <c r="AR798" s="328" t="s">
        <v>97</v>
      </c>
      <c r="AS798" s="328" t="s">
        <v>97</v>
      </c>
      <c r="AT798" s="328" t="s">
        <v>97</v>
      </c>
      <c r="AU798" s="329" t="s">
        <v>97</v>
      </c>
      <c r="AV798" s="168">
        <f t="shared" si="266"/>
        <v>0</v>
      </c>
      <c r="AW798" s="167"/>
      <c r="AX798" s="167"/>
      <c r="AY798" s="167"/>
      <c r="AZ798" s="167"/>
      <c r="BA798" s="167"/>
      <c r="BB798" s="167"/>
      <c r="BC798" s="167"/>
      <c r="BD798" s="167"/>
      <c r="BE798" s="130"/>
    </row>
    <row r="799" spans="1:57" ht="32.25" thickBot="1" x14ac:dyDescent="0.3">
      <c r="A799" s="1401"/>
      <c r="B799" s="1599"/>
      <c r="C799" s="1647"/>
      <c r="D799" s="710" t="s">
        <v>486</v>
      </c>
      <c r="E799" s="1301"/>
      <c r="F799" s="1304"/>
      <c r="G799" s="843">
        <f t="shared" si="263"/>
        <v>0</v>
      </c>
      <c r="H799" s="412">
        <f t="shared" si="264"/>
        <v>0</v>
      </c>
      <c r="I799" s="319"/>
      <c r="J799" s="319"/>
      <c r="K799" s="319"/>
      <c r="L799" s="338"/>
      <c r="M799" s="750">
        <f t="shared" si="265"/>
        <v>0</v>
      </c>
      <c r="N799" s="1030"/>
      <c r="O799" s="1030"/>
      <c r="P799" s="1030"/>
      <c r="Q799" s="1030"/>
      <c r="R799" s="1034"/>
      <c r="S799" s="1025"/>
      <c r="T799" s="1025"/>
      <c r="U799" s="1025"/>
      <c r="V799" s="1044"/>
      <c r="W799" s="1044"/>
      <c r="X799" s="1026"/>
      <c r="Y799" s="1047"/>
      <c r="Z799" s="1026"/>
      <c r="AA799" s="1027"/>
      <c r="AB799" s="1028"/>
      <c r="AC799" s="1028"/>
      <c r="AD799" s="1028"/>
      <c r="AE799" s="1028"/>
      <c r="AF799" s="1029"/>
      <c r="AG799" s="1019"/>
      <c r="AH799" s="1048"/>
      <c r="AI799" s="337"/>
      <c r="AJ799" s="390">
        <f>SUM(AK799:AM799)</f>
        <v>0</v>
      </c>
      <c r="AK799" s="327"/>
      <c r="AL799" s="328"/>
      <c r="AM799" s="329"/>
      <c r="AN799" s="330" t="s">
        <v>97</v>
      </c>
      <c r="AO799" s="328" t="s">
        <v>97</v>
      </c>
      <c r="AP799" s="329" t="s">
        <v>97</v>
      </c>
      <c r="AQ799" s="330" t="s">
        <v>97</v>
      </c>
      <c r="AR799" s="328" t="s">
        <v>97</v>
      </c>
      <c r="AS799" s="328" t="s">
        <v>97</v>
      </c>
      <c r="AT799" s="328" t="s">
        <v>97</v>
      </c>
      <c r="AU799" s="329" t="s">
        <v>97</v>
      </c>
      <c r="AV799" s="168">
        <f t="shared" si="266"/>
        <v>0</v>
      </c>
      <c r="AW799" s="167"/>
      <c r="AX799" s="167"/>
      <c r="AY799" s="167"/>
      <c r="AZ799" s="167"/>
      <c r="BA799" s="167"/>
      <c r="BB799" s="167"/>
      <c r="BC799" s="167"/>
      <c r="BD799" s="167"/>
      <c r="BE799" s="130"/>
    </row>
    <row r="800" spans="1:57" ht="32.25" thickBot="1" x14ac:dyDescent="0.3">
      <c r="A800" s="1401"/>
      <c r="B800" s="1599"/>
      <c r="C800" s="1647"/>
      <c r="D800" s="710" t="s">
        <v>15</v>
      </c>
      <c r="E800" s="1301"/>
      <c r="F800" s="1304"/>
      <c r="G800" s="843">
        <f t="shared" si="263"/>
        <v>7</v>
      </c>
      <c r="H800" s="412">
        <f t="shared" si="264"/>
        <v>1</v>
      </c>
      <c r="I800" s="319">
        <v>1</v>
      </c>
      <c r="J800" s="319"/>
      <c r="K800" s="319"/>
      <c r="L800" s="338"/>
      <c r="M800" s="750">
        <f t="shared" si="265"/>
        <v>7</v>
      </c>
      <c r="N800" s="1030"/>
      <c r="O800" s="1030"/>
      <c r="P800" s="1030"/>
      <c r="Q800" s="1030"/>
      <c r="R800" s="1034">
        <v>7</v>
      </c>
      <c r="S800" s="1025">
        <v>5</v>
      </c>
      <c r="T800" s="1025"/>
      <c r="U800" s="1025"/>
      <c r="V800" s="1044">
        <v>2</v>
      </c>
      <c r="W800" s="1044"/>
      <c r="X800" s="1026"/>
      <c r="Y800" s="1047">
        <v>6</v>
      </c>
      <c r="Z800" s="1026">
        <v>1</v>
      </c>
      <c r="AA800" s="1027"/>
      <c r="AB800" s="1028">
        <v>4</v>
      </c>
      <c r="AC800" s="1028">
        <v>3</v>
      </c>
      <c r="AD800" s="1028">
        <v>4</v>
      </c>
      <c r="AE800" s="1028">
        <v>6</v>
      </c>
      <c r="AF800" s="1029">
        <v>7</v>
      </c>
      <c r="AG800" s="1019">
        <v>40</v>
      </c>
      <c r="AH800" s="1048">
        <v>15</v>
      </c>
      <c r="AI800" s="337">
        <v>110</v>
      </c>
      <c r="AJ800" s="390">
        <f>SUM(AQ800:AU800)</f>
        <v>7</v>
      </c>
      <c r="AK800" s="327" t="s">
        <v>98</v>
      </c>
      <c r="AL800" s="328" t="s">
        <v>98</v>
      </c>
      <c r="AM800" s="329" t="s">
        <v>98</v>
      </c>
      <c r="AN800" s="330" t="s">
        <v>97</v>
      </c>
      <c r="AO800" s="328" t="s">
        <v>97</v>
      </c>
      <c r="AP800" s="329" t="s">
        <v>97</v>
      </c>
      <c r="AQ800" s="330"/>
      <c r="AR800" s="328">
        <v>1</v>
      </c>
      <c r="AS800" s="328">
        <v>3</v>
      </c>
      <c r="AT800" s="328">
        <v>3</v>
      </c>
      <c r="AU800" s="329"/>
      <c r="AV800" s="168">
        <f t="shared" si="266"/>
        <v>0</v>
      </c>
      <c r="AW800" s="167"/>
      <c r="AX800" s="167"/>
      <c r="AY800" s="167"/>
      <c r="AZ800" s="167"/>
      <c r="BA800" s="167"/>
      <c r="BB800" s="167"/>
      <c r="BC800" s="167"/>
      <c r="BD800" s="167"/>
      <c r="BE800" s="130"/>
    </row>
    <row r="801" spans="1:57" ht="32.25" thickBot="1" x14ac:dyDescent="0.3">
      <c r="A801" s="1401"/>
      <c r="B801" s="1597"/>
      <c r="C801" s="1648"/>
      <c r="D801" s="711" t="s">
        <v>491</v>
      </c>
      <c r="E801" s="1302"/>
      <c r="F801" s="1305"/>
      <c r="G801" s="848">
        <f t="shared" si="263"/>
        <v>0</v>
      </c>
      <c r="H801" s="414">
        <f t="shared" si="264"/>
        <v>0</v>
      </c>
      <c r="I801" s="92"/>
      <c r="J801" s="92"/>
      <c r="K801" s="92"/>
      <c r="L801" s="101"/>
      <c r="M801" s="210">
        <f t="shared" si="265"/>
        <v>0</v>
      </c>
      <c r="N801" s="1039"/>
      <c r="O801" s="1039"/>
      <c r="P801" s="1039"/>
      <c r="Q801" s="1039"/>
      <c r="R801" s="1040"/>
      <c r="S801" s="1053"/>
      <c r="T801" s="1053"/>
      <c r="U801" s="1053"/>
      <c r="V801" s="1036"/>
      <c r="W801" s="1036"/>
      <c r="X801" s="1054"/>
      <c r="Y801" s="1032"/>
      <c r="Z801" s="1034"/>
      <c r="AA801" s="1019"/>
      <c r="AB801" s="837"/>
      <c r="AC801" s="837"/>
      <c r="AD801" s="837"/>
      <c r="AE801" s="837"/>
      <c r="AF801" s="838"/>
      <c r="AG801" s="1049"/>
      <c r="AH801" s="1050"/>
      <c r="AI801" s="831"/>
      <c r="AJ801" s="393">
        <f>SUM(AQ801:AU801)</f>
        <v>0</v>
      </c>
      <c r="AK801" s="345" t="s">
        <v>97</v>
      </c>
      <c r="AL801" s="97" t="s">
        <v>97</v>
      </c>
      <c r="AM801" s="98" t="s">
        <v>97</v>
      </c>
      <c r="AN801" s="99" t="s">
        <v>97</v>
      </c>
      <c r="AO801" s="97" t="s">
        <v>98</v>
      </c>
      <c r="AP801" s="98" t="s">
        <v>98</v>
      </c>
      <c r="AQ801" s="100"/>
      <c r="AR801" s="92"/>
      <c r="AS801" s="92"/>
      <c r="AT801" s="92"/>
      <c r="AU801" s="93"/>
      <c r="AV801" s="168">
        <f t="shared" si="266"/>
        <v>0</v>
      </c>
      <c r="AW801" s="404"/>
      <c r="AX801" s="404"/>
      <c r="AY801" s="404"/>
      <c r="AZ801" s="404"/>
      <c r="BA801" s="404"/>
      <c r="BB801" s="404"/>
      <c r="BC801" s="404"/>
      <c r="BD801" s="404"/>
      <c r="BE801" s="405"/>
    </row>
    <row r="802" spans="1:57" ht="32.25" thickBot="1" x14ac:dyDescent="0.3">
      <c r="A802" s="1401"/>
      <c r="B802" s="1621" t="s">
        <v>766</v>
      </c>
      <c r="C802" s="1646" t="s">
        <v>482</v>
      </c>
      <c r="D802" s="709" t="s">
        <v>485</v>
      </c>
      <c r="E802" s="1300">
        <v>1</v>
      </c>
      <c r="F802" s="1303">
        <f>E802-SUM(M802:M806)</f>
        <v>0</v>
      </c>
      <c r="G802" s="841">
        <f t="shared" si="263"/>
        <v>0</v>
      </c>
      <c r="H802" s="411">
        <f t="shared" si="264"/>
        <v>0</v>
      </c>
      <c r="I802" s="72"/>
      <c r="J802" s="72"/>
      <c r="K802" s="72"/>
      <c r="L802" s="75"/>
      <c r="M802" s="199">
        <f t="shared" si="265"/>
        <v>0</v>
      </c>
      <c r="N802" s="1020"/>
      <c r="O802" s="1020"/>
      <c r="P802" s="1020"/>
      <c r="Q802" s="1020"/>
      <c r="R802" s="1024"/>
      <c r="S802" s="1022"/>
      <c r="T802" s="1051"/>
      <c r="U802" s="1051"/>
      <c r="V802" s="1020"/>
      <c r="W802" s="1020"/>
      <c r="X802" s="1024"/>
      <c r="Y802" s="1022"/>
      <c r="Z802" s="1024"/>
      <c r="AA802" s="1045"/>
      <c r="AB802" s="835"/>
      <c r="AC802" s="835"/>
      <c r="AD802" s="835"/>
      <c r="AE802" s="835"/>
      <c r="AF802" s="836"/>
      <c r="AG802" s="1045"/>
      <c r="AH802" s="1046"/>
      <c r="AI802" s="143"/>
      <c r="AJ802" s="151">
        <f>SUM(AN802:AP802)</f>
        <v>0</v>
      </c>
      <c r="AK802" s="76" t="s">
        <v>97</v>
      </c>
      <c r="AL802" s="77" t="s">
        <v>97</v>
      </c>
      <c r="AM802" s="78" t="s">
        <v>97</v>
      </c>
      <c r="AN802" s="74"/>
      <c r="AO802" s="72"/>
      <c r="AP802" s="73"/>
      <c r="AQ802" s="79" t="s">
        <v>97</v>
      </c>
      <c r="AR802" s="77" t="s">
        <v>97</v>
      </c>
      <c r="AS802" s="77" t="s">
        <v>97</v>
      </c>
      <c r="AT802" s="77" t="s">
        <v>97</v>
      </c>
      <c r="AU802" s="78" t="s">
        <v>97</v>
      </c>
      <c r="AV802" s="166">
        <f t="shared" si="266"/>
        <v>0</v>
      </c>
      <c r="AW802" s="167"/>
      <c r="AX802" s="167"/>
      <c r="AY802" s="167"/>
      <c r="AZ802" s="167"/>
      <c r="BA802" s="167"/>
      <c r="BB802" s="167"/>
      <c r="BC802" s="167"/>
      <c r="BD802" s="167"/>
      <c r="BE802" s="130"/>
    </row>
    <row r="803" spans="1:57" ht="48" thickBot="1" x14ac:dyDescent="0.3">
      <c r="A803" s="1401"/>
      <c r="B803" s="1623"/>
      <c r="C803" s="1647"/>
      <c r="D803" s="710" t="s">
        <v>490</v>
      </c>
      <c r="E803" s="1301"/>
      <c r="F803" s="1304"/>
      <c r="G803" s="843">
        <f t="shared" si="263"/>
        <v>0</v>
      </c>
      <c r="H803" s="412">
        <f t="shared" si="264"/>
        <v>0</v>
      </c>
      <c r="I803" s="319"/>
      <c r="J803" s="319"/>
      <c r="K803" s="319"/>
      <c r="L803" s="338"/>
      <c r="M803" s="750">
        <f t="shared" si="265"/>
        <v>0</v>
      </c>
      <c r="N803" s="1030"/>
      <c r="O803" s="1030"/>
      <c r="P803" s="1030"/>
      <c r="Q803" s="1030"/>
      <c r="R803" s="1034"/>
      <c r="S803" s="1025"/>
      <c r="T803" s="1025"/>
      <c r="U803" s="1025"/>
      <c r="V803" s="1044"/>
      <c r="W803" s="1044"/>
      <c r="X803" s="1026"/>
      <c r="Y803" s="1047"/>
      <c r="Z803" s="1026"/>
      <c r="AA803" s="1027"/>
      <c r="AB803" s="1028"/>
      <c r="AC803" s="1028"/>
      <c r="AD803" s="1028"/>
      <c r="AE803" s="1028"/>
      <c r="AF803" s="1029"/>
      <c r="AG803" s="1019"/>
      <c r="AH803" s="1048"/>
      <c r="AI803" s="337"/>
      <c r="AJ803" s="390">
        <f>SUM(AN803:AP803)</f>
        <v>0</v>
      </c>
      <c r="AK803" s="327" t="s">
        <v>98</v>
      </c>
      <c r="AL803" s="328" t="s">
        <v>98</v>
      </c>
      <c r="AM803" s="329" t="s">
        <v>98</v>
      </c>
      <c r="AN803" s="330"/>
      <c r="AO803" s="328"/>
      <c r="AP803" s="329"/>
      <c r="AQ803" s="330" t="s">
        <v>97</v>
      </c>
      <c r="AR803" s="328" t="s">
        <v>97</v>
      </c>
      <c r="AS803" s="328" t="s">
        <v>97</v>
      </c>
      <c r="AT803" s="328" t="s">
        <v>97</v>
      </c>
      <c r="AU803" s="329" t="s">
        <v>97</v>
      </c>
      <c r="AV803" s="168">
        <f t="shared" si="266"/>
        <v>0</v>
      </c>
      <c r="AW803" s="167"/>
      <c r="AX803" s="167"/>
      <c r="AY803" s="167"/>
      <c r="AZ803" s="167"/>
      <c r="BA803" s="167"/>
      <c r="BB803" s="167"/>
      <c r="BC803" s="167"/>
      <c r="BD803" s="167"/>
      <c r="BE803" s="130"/>
    </row>
    <row r="804" spans="1:57" ht="32.25" thickBot="1" x14ac:dyDescent="0.3">
      <c r="A804" s="1401"/>
      <c r="B804" s="1623"/>
      <c r="C804" s="1647"/>
      <c r="D804" s="710" t="s">
        <v>486</v>
      </c>
      <c r="E804" s="1301"/>
      <c r="F804" s="1304"/>
      <c r="G804" s="843">
        <f t="shared" si="263"/>
        <v>0</v>
      </c>
      <c r="H804" s="412">
        <f t="shared" si="264"/>
        <v>0</v>
      </c>
      <c r="I804" s="319"/>
      <c r="J804" s="319"/>
      <c r="K804" s="319"/>
      <c r="L804" s="338"/>
      <c r="M804" s="750">
        <f t="shared" si="265"/>
        <v>0</v>
      </c>
      <c r="N804" s="1030"/>
      <c r="O804" s="1030"/>
      <c r="P804" s="1030"/>
      <c r="Q804" s="1030"/>
      <c r="R804" s="1034"/>
      <c r="S804" s="1025"/>
      <c r="T804" s="1025"/>
      <c r="U804" s="1025"/>
      <c r="V804" s="1044"/>
      <c r="W804" s="1044"/>
      <c r="X804" s="1026"/>
      <c r="Y804" s="1047"/>
      <c r="Z804" s="1026"/>
      <c r="AA804" s="1027"/>
      <c r="AB804" s="1028"/>
      <c r="AC804" s="1028"/>
      <c r="AD804" s="1028"/>
      <c r="AE804" s="1028"/>
      <c r="AF804" s="1029"/>
      <c r="AG804" s="1019"/>
      <c r="AH804" s="1048"/>
      <c r="AI804" s="337"/>
      <c r="AJ804" s="390">
        <f>SUM(AK804:AM804)</f>
        <v>0</v>
      </c>
      <c r="AK804" s="327"/>
      <c r="AL804" s="328"/>
      <c r="AM804" s="329"/>
      <c r="AN804" s="330" t="s">
        <v>97</v>
      </c>
      <c r="AO804" s="328" t="s">
        <v>97</v>
      </c>
      <c r="AP804" s="329" t="s">
        <v>97</v>
      </c>
      <c r="AQ804" s="330" t="s">
        <v>97</v>
      </c>
      <c r="AR804" s="328" t="s">
        <v>97</v>
      </c>
      <c r="AS804" s="328" t="s">
        <v>97</v>
      </c>
      <c r="AT804" s="328" t="s">
        <v>97</v>
      </c>
      <c r="AU804" s="329" t="s">
        <v>97</v>
      </c>
      <c r="AV804" s="168">
        <f t="shared" si="266"/>
        <v>0</v>
      </c>
      <c r="AW804" s="167"/>
      <c r="AX804" s="167"/>
      <c r="AY804" s="167"/>
      <c r="AZ804" s="167"/>
      <c r="BA804" s="167"/>
      <c r="BB804" s="167"/>
      <c r="BC804" s="167"/>
      <c r="BD804" s="167"/>
      <c r="BE804" s="130"/>
    </row>
    <row r="805" spans="1:57" ht="32.25" thickBot="1" x14ac:dyDescent="0.3">
      <c r="A805" s="1401"/>
      <c r="B805" s="1623"/>
      <c r="C805" s="1647"/>
      <c r="D805" s="710" t="s">
        <v>15</v>
      </c>
      <c r="E805" s="1301"/>
      <c r="F805" s="1304"/>
      <c r="G805" s="843">
        <f t="shared" si="263"/>
        <v>1</v>
      </c>
      <c r="H805" s="412">
        <f t="shared" si="264"/>
        <v>1</v>
      </c>
      <c r="I805" s="319">
        <v>1</v>
      </c>
      <c r="J805" s="319"/>
      <c r="K805" s="319"/>
      <c r="L805" s="338"/>
      <c r="M805" s="750">
        <f t="shared" si="265"/>
        <v>1</v>
      </c>
      <c r="N805" s="1030"/>
      <c r="O805" s="1030"/>
      <c r="P805" s="1030"/>
      <c r="Q805" s="1030"/>
      <c r="R805" s="1034">
        <v>1</v>
      </c>
      <c r="S805" s="1025">
        <v>1</v>
      </c>
      <c r="T805" s="1025"/>
      <c r="U805" s="1025"/>
      <c r="V805" s="1044"/>
      <c r="W805" s="1044"/>
      <c r="X805" s="1026"/>
      <c r="Y805" s="1047">
        <v>1</v>
      </c>
      <c r="Z805" s="1026"/>
      <c r="AA805" s="1027"/>
      <c r="AB805" s="1028"/>
      <c r="AC805" s="1028"/>
      <c r="AD805" s="1028"/>
      <c r="AE805" s="1028"/>
      <c r="AF805" s="1029"/>
      <c r="AG805" s="1019">
        <v>46</v>
      </c>
      <c r="AH805" s="1048">
        <v>14</v>
      </c>
      <c r="AI805" s="337">
        <v>100</v>
      </c>
      <c r="AJ805" s="390">
        <f>SUM(AQ805:AU805)</f>
        <v>1</v>
      </c>
      <c r="AK805" s="327" t="s">
        <v>98</v>
      </c>
      <c r="AL805" s="328" t="s">
        <v>98</v>
      </c>
      <c r="AM805" s="329" t="s">
        <v>98</v>
      </c>
      <c r="AN805" s="330" t="s">
        <v>97</v>
      </c>
      <c r="AO805" s="328" t="s">
        <v>97</v>
      </c>
      <c r="AP805" s="329" t="s">
        <v>97</v>
      </c>
      <c r="AQ805" s="330"/>
      <c r="AR805" s="328">
        <v>1</v>
      </c>
      <c r="AS805" s="328"/>
      <c r="AT805" s="328"/>
      <c r="AU805" s="329"/>
      <c r="AV805" s="168">
        <f t="shared" si="266"/>
        <v>0</v>
      </c>
      <c r="AW805" s="167"/>
      <c r="AX805" s="167"/>
      <c r="AY805" s="167"/>
      <c r="AZ805" s="167"/>
      <c r="BA805" s="167"/>
      <c r="BB805" s="167"/>
      <c r="BC805" s="167"/>
      <c r="BD805" s="167"/>
      <c r="BE805" s="130"/>
    </row>
    <row r="806" spans="1:57" ht="32.25" thickBot="1" x14ac:dyDescent="0.3">
      <c r="A806" s="1401"/>
      <c r="B806" s="1625"/>
      <c r="C806" s="1648"/>
      <c r="D806" s="711" t="s">
        <v>491</v>
      </c>
      <c r="E806" s="1302"/>
      <c r="F806" s="1305"/>
      <c r="G806" s="848">
        <f t="shared" si="263"/>
        <v>0</v>
      </c>
      <c r="H806" s="414">
        <f t="shared" si="264"/>
        <v>0</v>
      </c>
      <c r="I806" s="92"/>
      <c r="J806" s="92"/>
      <c r="K806" s="92"/>
      <c r="L806" s="101"/>
      <c r="M806" s="210">
        <f t="shared" si="265"/>
        <v>0</v>
      </c>
      <c r="N806" s="1039"/>
      <c r="O806" s="1039"/>
      <c r="P806" s="1039"/>
      <c r="Q806" s="1039"/>
      <c r="R806" s="1040"/>
      <c r="S806" s="1041"/>
      <c r="T806" s="1041"/>
      <c r="U806" s="1041"/>
      <c r="V806" s="1030"/>
      <c r="W806" s="1030"/>
      <c r="X806" s="1034"/>
      <c r="Y806" s="1032"/>
      <c r="Z806" s="1034"/>
      <c r="AA806" s="1019"/>
      <c r="AB806" s="837"/>
      <c r="AC806" s="837"/>
      <c r="AD806" s="837"/>
      <c r="AE806" s="837"/>
      <c r="AF806" s="838"/>
      <c r="AG806" s="1049"/>
      <c r="AH806" s="1050"/>
      <c r="AI806" s="831"/>
      <c r="AJ806" s="393">
        <f>SUM(AQ806:AU806)</f>
        <v>0</v>
      </c>
      <c r="AK806" s="345" t="s">
        <v>97</v>
      </c>
      <c r="AL806" s="97" t="s">
        <v>97</v>
      </c>
      <c r="AM806" s="98" t="s">
        <v>97</v>
      </c>
      <c r="AN806" s="99" t="s">
        <v>97</v>
      </c>
      <c r="AO806" s="97" t="s">
        <v>98</v>
      </c>
      <c r="AP806" s="98" t="s">
        <v>98</v>
      </c>
      <c r="AQ806" s="100"/>
      <c r="AR806" s="92"/>
      <c r="AS806" s="92"/>
      <c r="AT806" s="92"/>
      <c r="AU806" s="93"/>
      <c r="AV806" s="168">
        <f t="shared" si="266"/>
        <v>0</v>
      </c>
      <c r="AW806" s="404"/>
      <c r="AX806" s="404"/>
      <c r="AY806" s="404"/>
      <c r="AZ806" s="404"/>
      <c r="BA806" s="404"/>
      <c r="BB806" s="404"/>
      <c r="BC806" s="404"/>
      <c r="BD806" s="404"/>
      <c r="BE806" s="405"/>
    </row>
    <row r="807" spans="1:57" ht="32.25" thickBot="1" x14ac:dyDescent="0.3">
      <c r="A807" s="1401"/>
      <c r="B807" s="1621" t="s">
        <v>585</v>
      </c>
      <c r="C807" s="1646" t="s">
        <v>582</v>
      </c>
      <c r="D807" s="709" t="s">
        <v>485</v>
      </c>
      <c r="E807" s="1300">
        <v>240</v>
      </c>
      <c r="F807" s="1303">
        <f>E807-SUM(M807:M811)</f>
        <v>0</v>
      </c>
      <c r="G807" s="841">
        <f t="shared" si="263"/>
        <v>19</v>
      </c>
      <c r="H807" s="411">
        <f t="shared" si="264"/>
        <v>0</v>
      </c>
      <c r="I807" s="72"/>
      <c r="J807" s="72"/>
      <c r="K807" s="72"/>
      <c r="L807" s="75"/>
      <c r="M807" s="199">
        <f t="shared" si="265"/>
        <v>19</v>
      </c>
      <c r="N807" s="1020"/>
      <c r="O807" s="1020"/>
      <c r="P807" s="1020"/>
      <c r="Q807" s="1020"/>
      <c r="R807" s="1024">
        <v>19</v>
      </c>
      <c r="S807" s="1051">
        <v>1</v>
      </c>
      <c r="T807" s="1051"/>
      <c r="U807" s="1051"/>
      <c r="V807" s="1020">
        <v>18</v>
      </c>
      <c r="W807" s="1020"/>
      <c r="X807" s="1024"/>
      <c r="Y807" s="1022">
        <v>19</v>
      </c>
      <c r="Z807" s="1024"/>
      <c r="AA807" s="1045"/>
      <c r="AB807" s="835">
        <v>3</v>
      </c>
      <c r="AC807" s="835">
        <v>3</v>
      </c>
      <c r="AD807" s="835">
        <v>1</v>
      </c>
      <c r="AE807" s="835">
        <v>6</v>
      </c>
      <c r="AF807" s="836">
        <v>1</v>
      </c>
      <c r="AG807" s="1045">
        <v>37</v>
      </c>
      <c r="AH807" s="1046">
        <v>12</v>
      </c>
      <c r="AI807" s="143">
        <v>10</v>
      </c>
      <c r="AJ807" s="151">
        <f>SUM(AN807:AP807)</f>
        <v>19</v>
      </c>
      <c r="AK807" s="76" t="s">
        <v>97</v>
      </c>
      <c r="AL807" s="77" t="s">
        <v>97</v>
      </c>
      <c r="AM807" s="78" t="s">
        <v>97</v>
      </c>
      <c r="AN807" s="74">
        <v>3</v>
      </c>
      <c r="AO807" s="72">
        <v>16</v>
      </c>
      <c r="AP807" s="73"/>
      <c r="AQ807" s="79" t="s">
        <v>97</v>
      </c>
      <c r="AR807" s="77" t="s">
        <v>97</v>
      </c>
      <c r="AS807" s="77" t="s">
        <v>97</v>
      </c>
      <c r="AT807" s="77" t="s">
        <v>97</v>
      </c>
      <c r="AU807" s="78" t="s">
        <v>97</v>
      </c>
      <c r="AV807" s="152">
        <f t="shared" si="266"/>
        <v>0</v>
      </c>
      <c r="AW807" s="120"/>
      <c r="AX807" s="120"/>
      <c r="AY807" s="120"/>
      <c r="AZ807" s="120"/>
      <c r="BA807" s="120"/>
      <c r="BB807" s="120"/>
      <c r="BC807" s="120"/>
      <c r="BD807" s="120"/>
      <c r="BE807" s="121"/>
    </row>
    <row r="808" spans="1:57" ht="48" thickBot="1" x14ac:dyDescent="0.3">
      <c r="A808" s="1401"/>
      <c r="B808" s="1623"/>
      <c r="C808" s="1647"/>
      <c r="D808" s="710" t="s">
        <v>490</v>
      </c>
      <c r="E808" s="1301"/>
      <c r="F808" s="1304"/>
      <c r="G808" s="843">
        <f t="shared" si="263"/>
        <v>0</v>
      </c>
      <c r="H808" s="412">
        <f t="shared" si="264"/>
        <v>0</v>
      </c>
      <c r="I808" s="319"/>
      <c r="J808" s="319"/>
      <c r="K808" s="319"/>
      <c r="L808" s="338"/>
      <c r="M808" s="750">
        <f t="shared" si="265"/>
        <v>0</v>
      </c>
      <c r="N808" s="1030"/>
      <c r="O808" s="1030"/>
      <c r="P808" s="1030"/>
      <c r="Q808" s="1030"/>
      <c r="R808" s="1034"/>
      <c r="S808" s="1025"/>
      <c r="T808" s="1025"/>
      <c r="U808" s="1025"/>
      <c r="V808" s="1044"/>
      <c r="W808" s="1044"/>
      <c r="X808" s="1026"/>
      <c r="Y808" s="1047"/>
      <c r="Z808" s="1026"/>
      <c r="AA808" s="1027"/>
      <c r="AB808" s="1028"/>
      <c r="AC808" s="1028"/>
      <c r="AD808" s="1028"/>
      <c r="AE808" s="1028"/>
      <c r="AF808" s="1029"/>
      <c r="AG808" s="1019"/>
      <c r="AH808" s="1048"/>
      <c r="AI808" s="337"/>
      <c r="AJ808" s="390">
        <f>SUM(AN808:AP808)</f>
        <v>0</v>
      </c>
      <c r="AK808" s="327" t="s">
        <v>98</v>
      </c>
      <c r="AL808" s="328" t="s">
        <v>98</v>
      </c>
      <c r="AM808" s="329" t="s">
        <v>98</v>
      </c>
      <c r="AN808" s="330"/>
      <c r="AO808" s="328"/>
      <c r="AP808" s="329"/>
      <c r="AQ808" s="330" t="s">
        <v>97</v>
      </c>
      <c r="AR808" s="328" t="s">
        <v>97</v>
      </c>
      <c r="AS808" s="328" t="s">
        <v>97</v>
      </c>
      <c r="AT808" s="328" t="s">
        <v>97</v>
      </c>
      <c r="AU808" s="329" t="s">
        <v>97</v>
      </c>
      <c r="AV808" s="152">
        <f t="shared" si="266"/>
        <v>0</v>
      </c>
      <c r="AW808" s="167"/>
      <c r="AX808" s="167"/>
      <c r="AY808" s="167"/>
      <c r="AZ808" s="167"/>
      <c r="BA808" s="167"/>
      <c r="BB808" s="167"/>
      <c r="BC808" s="167"/>
      <c r="BD808" s="167"/>
      <c r="BE808" s="130"/>
    </row>
    <row r="809" spans="1:57" ht="32.25" thickBot="1" x14ac:dyDescent="0.3">
      <c r="A809" s="1401"/>
      <c r="B809" s="1623"/>
      <c r="C809" s="1647"/>
      <c r="D809" s="710" t="s">
        <v>486</v>
      </c>
      <c r="E809" s="1301"/>
      <c r="F809" s="1304"/>
      <c r="G809" s="843">
        <f t="shared" si="263"/>
        <v>0</v>
      </c>
      <c r="H809" s="412">
        <f t="shared" si="264"/>
        <v>0</v>
      </c>
      <c r="I809" s="319"/>
      <c r="J809" s="319"/>
      <c r="K809" s="319"/>
      <c r="L809" s="338"/>
      <c r="M809" s="750">
        <f t="shared" si="265"/>
        <v>0</v>
      </c>
      <c r="N809" s="1030"/>
      <c r="O809" s="1030"/>
      <c r="P809" s="1030"/>
      <c r="Q809" s="1030"/>
      <c r="R809" s="1034"/>
      <c r="S809" s="1025"/>
      <c r="T809" s="1025"/>
      <c r="U809" s="1025"/>
      <c r="V809" s="1044"/>
      <c r="W809" s="1044"/>
      <c r="X809" s="1026"/>
      <c r="Y809" s="1047"/>
      <c r="Z809" s="1026"/>
      <c r="AA809" s="1027"/>
      <c r="AB809" s="1028"/>
      <c r="AC809" s="1028"/>
      <c r="AD809" s="1028"/>
      <c r="AE809" s="1028"/>
      <c r="AF809" s="1029"/>
      <c r="AG809" s="1019"/>
      <c r="AH809" s="1048"/>
      <c r="AI809" s="337"/>
      <c r="AJ809" s="390">
        <f>SUM(AK809:AM809)</f>
        <v>0</v>
      </c>
      <c r="AK809" s="327"/>
      <c r="AL809" s="328"/>
      <c r="AM809" s="329"/>
      <c r="AN809" s="330" t="s">
        <v>97</v>
      </c>
      <c r="AO809" s="328" t="s">
        <v>97</v>
      </c>
      <c r="AP809" s="329" t="s">
        <v>97</v>
      </c>
      <c r="AQ809" s="330" t="s">
        <v>97</v>
      </c>
      <c r="AR809" s="328" t="s">
        <v>97</v>
      </c>
      <c r="AS809" s="328" t="s">
        <v>97</v>
      </c>
      <c r="AT809" s="328" t="s">
        <v>97</v>
      </c>
      <c r="AU809" s="329" t="s">
        <v>97</v>
      </c>
      <c r="AV809" s="152">
        <f t="shared" si="266"/>
        <v>0</v>
      </c>
      <c r="AW809" s="167"/>
      <c r="AX809" s="167"/>
      <c r="AY809" s="167"/>
      <c r="AZ809" s="167"/>
      <c r="BA809" s="167"/>
      <c r="BB809" s="167"/>
      <c r="BC809" s="167"/>
      <c r="BD809" s="167"/>
      <c r="BE809" s="130"/>
    </row>
    <row r="810" spans="1:57" ht="32.25" thickBot="1" x14ac:dyDescent="0.3">
      <c r="A810" s="1401"/>
      <c r="B810" s="1623"/>
      <c r="C810" s="1647"/>
      <c r="D810" s="710" t="s">
        <v>15</v>
      </c>
      <c r="E810" s="1301"/>
      <c r="F810" s="1304"/>
      <c r="G810" s="843">
        <f t="shared" si="263"/>
        <v>229</v>
      </c>
      <c r="H810" s="412">
        <f t="shared" si="264"/>
        <v>1</v>
      </c>
      <c r="I810" s="319">
        <v>1</v>
      </c>
      <c r="J810" s="319"/>
      <c r="K810" s="319"/>
      <c r="L810" s="338"/>
      <c r="M810" s="750">
        <v>221</v>
      </c>
      <c r="N810" s="1030"/>
      <c r="O810" s="1030"/>
      <c r="P810" s="1030"/>
      <c r="Q810" s="1030"/>
      <c r="R810" s="1034">
        <v>221</v>
      </c>
      <c r="S810" s="1025"/>
      <c r="T810" s="1025"/>
      <c r="U810" s="1025"/>
      <c r="V810" s="1044">
        <v>220</v>
      </c>
      <c r="W810" s="1044">
        <v>1</v>
      </c>
      <c r="X810" s="1026"/>
      <c r="Y810" s="1047">
        <v>194</v>
      </c>
      <c r="Z810" s="1026">
        <v>27</v>
      </c>
      <c r="AA810" s="1027"/>
      <c r="AB810" s="1028">
        <v>44</v>
      </c>
      <c r="AC810" s="1028">
        <v>37</v>
      </c>
      <c r="AD810" s="1028">
        <v>3</v>
      </c>
      <c r="AE810" s="1028">
        <v>46</v>
      </c>
      <c r="AF810" s="1029">
        <v>10</v>
      </c>
      <c r="AG810" s="1019">
        <v>40</v>
      </c>
      <c r="AH810" s="1048">
        <v>18</v>
      </c>
      <c r="AI810" s="337">
        <v>135</v>
      </c>
      <c r="AJ810" s="390">
        <f>SUM(AQ810:AU810)</f>
        <v>213</v>
      </c>
      <c r="AK810" s="327" t="s">
        <v>98</v>
      </c>
      <c r="AL810" s="328" t="s">
        <v>98</v>
      </c>
      <c r="AM810" s="329" t="s">
        <v>98</v>
      </c>
      <c r="AN810" s="330" t="s">
        <v>97</v>
      </c>
      <c r="AO810" s="328" t="s">
        <v>97</v>
      </c>
      <c r="AP810" s="329" t="s">
        <v>97</v>
      </c>
      <c r="AQ810" s="330">
        <v>6</v>
      </c>
      <c r="AR810" s="328">
        <v>2</v>
      </c>
      <c r="AS810" s="328">
        <v>54</v>
      </c>
      <c r="AT810" s="328">
        <v>151</v>
      </c>
      <c r="AU810" s="329"/>
      <c r="AV810" s="152">
        <f t="shared" si="266"/>
        <v>8</v>
      </c>
      <c r="AW810" s="167"/>
      <c r="AX810" s="167"/>
      <c r="AY810" s="167"/>
      <c r="AZ810" s="167"/>
      <c r="BA810" s="167">
        <v>5</v>
      </c>
      <c r="BB810" s="167"/>
      <c r="BC810" s="167">
        <v>1</v>
      </c>
      <c r="BD810" s="167">
        <v>2</v>
      </c>
      <c r="BE810" s="130"/>
    </row>
    <row r="811" spans="1:57" ht="32.25" thickBot="1" x14ac:dyDescent="0.3">
      <c r="A811" s="1401"/>
      <c r="B811" s="1625"/>
      <c r="C811" s="1648"/>
      <c r="D811" s="711" t="s">
        <v>491</v>
      </c>
      <c r="E811" s="1302"/>
      <c r="F811" s="1305"/>
      <c r="G811" s="848">
        <f t="shared" si="263"/>
        <v>0</v>
      </c>
      <c r="H811" s="414">
        <f t="shared" si="264"/>
        <v>0</v>
      </c>
      <c r="I811" s="92"/>
      <c r="J811" s="92"/>
      <c r="K811" s="92"/>
      <c r="L811" s="101"/>
      <c r="M811" s="210">
        <f t="shared" si="265"/>
        <v>0</v>
      </c>
      <c r="N811" s="1039"/>
      <c r="O811" s="1039"/>
      <c r="P811" s="1039"/>
      <c r="Q811" s="1039"/>
      <c r="R811" s="1040"/>
      <c r="S811" s="1052"/>
      <c r="T811" s="1052"/>
      <c r="U811" s="1052"/>
      <c r="V811" s="1039"/>
      <c r="W811" s="1039"/>
      <c r="X811" s="1040"/>
      <c r="Y811" s="1038"/>
      <c r="Z811" s="1040"/>
      <c r="AA811" s="1049"/>
      <c r="AB811" s="839"/>
      <c r="AC811" s="839"/>
      <c r="AD811" s="839"/>
      <c r="AE811" s="839"/>
      <c r="AF811" s="840"/>
      <c r="AG811" s="1049"/>
      <c r="AH811" s="1050"/>
      <c r="AI811" s="832"/>
      <c r="AJ811" s="170">
        <f>SUM(AQ811:AU811)</f>
        <v>0</v>
      </c>
      <c r="AK811" s="345" t="s">
        <v>97</v>
      </c>
      <c r="AL811" s="97" t="s">
        <v>97</v>
      </c>
      <c r="AM811" s="98" t="s">
        <v>97</v>
      </c>
      <c r="AN811" s="99" t="s">
        <v>97</v>
      </c>
      <c r="AO811" s="97" t="s">
        <v>98</v>
      </c>
      <c r="AP811" s="98" t="s">
        <v>98</v>
      </c>
      <c r="AQ811" s="100"/>
      <c r="AR811" s="92"/>
      <c r="AS811" s="92"/>
      <c r="AT811" s="92"/>
      <c r="AU811" s="93"/>
      <c r="AV811" s="171">
        <f t="shared" si="266"/>
        <v>0</v>
      </c>
      <c r="AW811" s="128"/>
      <c r="AX811" s="128"/>
      <c r="AY811" s="128"/>
      <c r="AZ811" s="128"/>
      <c r="BA811" s="128"/>
      <c r="BB811" s="128"/>
      <c r="BC811" s="128"/>
      <c r="BD811" s="128"/>
      <c r="BE811" s="129"/>
    </row>
    <row r="812" spans="1:57" ht="32.25" thickBot="1" x14ac:dyDescent="0.3">
      <c r="A812" s="1401"/>
      <c r="B812" s="1621" t="s">
        <v>775</v>
      </c>
      <c r="C812" s="1646" t="s">
        <v>483</v>
      </c>
      <c r="D812" s="709" t="s">
        <v>485</v>
      </c>
      <c r="E812" s="1300">
        <v>76</v>
      </c>
      <c r="F812" s="1303">
        <f>E812-SUM(M812:M816)</f>
        <v>1</v>
      </c>
      <c r="G812" s="841">
        <f t="shared" si="263"/>
        <v>0</v>
      </c>
      <c r="H812" s="411">
        <f t="shared" si="264"/>
        <v>0</v>
      </c>
      <c r="I812" s="72"/>
      <c r="J812" s="72"/>
      <c r="K812" s="72"/>
      <c r="L812" s="75"/>
      <c r="M812" s="199">
        <f t="shared" si="265"/>
        <v>0</v>
      </c>
      <c r="N812" s="1020"/>
      <c r="O812" s="1020"/>
      <c r="P812" s="1020"/>
      <c r="Q812" s="1020"/>
      <c r="R812" s="1024"/>
      <c r="S812" s="1051"/>
      <c r="T812" s="1051"/>
      <c r="U812" s="1051"/>
      <c r="V812" s="1020"/>
      <c r="W812" s="1020"/>
      <c r="X812" s="1024"/>
      <c r="Y812" s="1022"/>
      <c r="Z812" s="1024"/>
      <c r="AA812" s="1045"/>
      <c r="AB812" s="835"/>
      <c r="AC812" s="835"/>
      <c r="AD812" s="835"/>
      <c r="AE812" s="835"/>
      <c r="AF812" s="836"/>
      <c r="AG812" s="1045"/>
      <c r="AH812" s="1046"/>
      <c r="AI812" s="143"/>
      <c r="AJ812" s="151">
        <f>SUM(AN812:AP812)</f>
        <v>0</v>
      </c>
      <c r="AK812" s="76" t="s">
        <v>97</v>
      </c>
      <c r="AL812" s="77" t="s">
        <v>97</v>
      </c>
      <c r="AM812" s="78" t="s">
        <v>97</v>
      </c>
      <c r="AN812" s="74"/>
      <c r="AO812" s="72"/>
      <c r="AP812" s="73"/>
      <c r="AQ812" s="79" t="s">
        <v>97</v>
      </c>
      <c r="AR812" s="77" t="s">
        <v>97</v>
      </c>
      <c r="AS812" s="77" t="s">
        <v>97</v>
      </c>
      <c r="AT812" s="77" t="s">
        <v>97</v>
      </c>
      <c r="AU812" s="78" t="s">
        <v>97</v>
      </c>
      <c r="AV812" s="152">
        <f t="shared" si="266"/>
        <v>0</v>
      </c>
      <c r="AW812" s="120"/>
      <c r="AX812" s="120"/>
      <c r="AY812" s="120"/>
      <c r="AZ812" s="120"/>
      <c r="BA812" s="120"/>
      <c r="BB812" s="120"/>
      <c r="BC812" s="120"/>
      <c r="BD812" s="120"/>
      <c r="BE812" s="121"/>
    </row>
    <row r="813" spans="1:57" ht="48" thickBot="1" x14ac:dyDescent="0.3">
      <c r="A813" s="1401"/>
      <c r="B813" s="1623"/>
      <c r="C813" s="1647"/>
      <c r="D813" s="710" t="s">
        <v>490</v>
      </c>
      <c r="E813" s="1301"/>
      <c r="F813" s="1304"/>
      <c r="G813" s="843">
        <f t="shared" si="263"/>
        <v>0</v>
      </c>
      <c r="H813" s="412">
        <f t="shared" si="264"/>
        <v>0</v>
      </c>
      <c r="I813" s="319"/>
      <c r="J813" s="319"/>
      <c r="K813" s="319"/>
      <c r="L813" s="338"/>
      <c r="M813" s="750">
        <f t="shared" si="265"/>
        <v>0</v>
      </c>
      <c r="N813" s="1030"/>
      <c r="O813" s="1030"/>
      <c r="P813" s="1030"/>
      <c r="Q813" s="1030"/>
      <c r="R813" s="1034"/>
      <c r="S813" s="1025"/>
      <c r="T813" s="1025"/>
      <c r="U813" s="1025"/>
      <c r="V813" s="1044"/>
      <c r="W813" s="1044"/>
      <c r="X813" s="1026"/>
      <c r="Y813" s="1047"/>
      <c r="Z813" s="1026"/>
      <c r="AA813" s="1027"/>
      <c r="AB813" s="1028"/>
      <c r="AC813" s="1028"/>
      <c r="AD813" s="1028"/>
      <c r="AE813" s="1028"/>
      <c r="AF813" s="1029"/>
      <c r="AG813" s="1019"/>
      <c r="AH813" s="1048"/>
      <c r="AI813" s="337"/>
      <c r="AJ813" s="390">
        <f>SUM(AN813:AP813)</f>
        <v>0</v>
      </c>
      <c r="AK813" s="327" t="s">
        <v>98</v>
      </c>
      <c r="AL813" s="328" t="s">
        <v>98</v>
      </c>
      <c r="AM813" s="329" t="s">
        <v>98</v>
      </c>
      <c r="AN813" s="330"/>
      <c r="AO813" s="328"/>
      <c r="AP813" s="329"/>
      <c r="AQ813" s="330" t="s">
        <v>97</v>
      </c>
      <c r="AR813" s="328" t="s">
        <v>97</v>
      </c>
      <c r="AS813" s="328" t="s">
        <v>97</v>
      </c>
      <c r="AT813" s="328" t="s">
        <v>97</v>
      </c>
      <c r="AU813" s="329" t="s">
        <v>97</v>
      </c>
      <c r="AV813" s="152">
        <f t="shared" si="266"/>
        <v>0</v>
      </c>
      <c r="AW813" s="167"/>
      <c r="AX813" s="167"/>
      <c r="AY813" s="167"/>
      <c r="AZ813" s="167"/>
      <c r="BA813" s="167"/>
      <c r="BB813" s="167"/>
      <c r="BC813" s="167"/>
      <c r="BD813" s="167"/>
      <c r="BE813" s="130"/>
    </row>
    <row r="814" spans="1:57" ht="32.25" thickBot="1" x14ac:dyDescent="0.3">
      <c r="A814" s="1401"/>
      <c r="B814" s="1623"/>
      <c r="C814" s="1647"/>
      <c r="D814" s="710" t="s">
        <v>486</v>
      </c>
      <c r="E814" s="1301"/>
      <c r="F814" s="1304"/>
      <c r="G814" s="843">
        <f t="shared" si="263"/>
        <v>0</v>
      </c>
      <c r="H814" s="412">
        <f t="shared" si="264"/>
        <v>0</v>
      </c>
      <c r="I814" s="319"/>
      <c r="J814" s="319"/>
      <c r="K814" s="319"/>
      <c r="L814" s="338"/>
      <c r="M814" s="750">
        <f t="shared" si="265"/>
        <v>0</v>
      </c>
      <c r="N814" s="1030"/>
      <c r="O814" s="1030"/>
      <c r="P814" s="1030"/>
      <c r="Q814" s="1030"/>
      <c r="R814" s="1034"/>
      <c r="S814" s="1025"/>
      <c r="T814" s="1025"/>
      <c r="U814" s="1025"/>
      <c r="V814" s="1044"/>
      <c r="W814" s="1044"/>
      <c r="X814" s="1026"/>
      <c r="Y814" s="1047"/>
      <c r="Z814" s="1026"/>
      <c r="AA814" s="1027"/>
      <c r="AB814" s="1028"/>
      <c r="AC814" s="1028"/>
      <c r="AD814" s="1028"/>
      <c r="AE814" s="1028"/>
      <c r="AF814" s="1029"/>
      <c r="AG814" s="1019"/>
      <c r="AH814" s="1048"/>
      <c r="AI814" s="337"/>
      <c r="AJ814" s="390">
        <f>SUM(AK814:AM814)</f>
        <v>0</v>
      </c>
      <c r="AK814" s="327"/>
      <c r="AL814" s="328"/>
      <c r="AM814" s="329"/>
      <c r="AN814" s="330" t="s">
        <v>97</v>
      </c>
      <c r="AO814" s="328" t="s">
        <v>97</v>
      </c>
      <c r="AP814" s="329" t="s">
        <v>97</v>
      </c>
      <c r="AQ814" s="330" t="s">
        <v>97</v>
      </c>
      <c r="AR814" s="328" t="s">
        <v>97</v>
      </c>
      <c r="AS814" s="328" t="s">
        <v>97</v>
      </c>
      <c r="AT814" s="328" t="s">
        <v>97</v>
      </c>
      <c r="AU814" s="329" t="s">
        <v>97</v>
      </c>
      <c r="AV814" s="152">
        <f t="shared" si="266"/>
        <v>0</v>
      </c>
      <c r="AW814" s="167"/>
      <c r="AX814" s="167"/>
      <c r="AY814" s="167"/>
      <c r="AZ814" s="167"/>
      <c r="BA814" s="167"/>
      <c r="BB814" s="167"/>
      <c r="BC814" s="167"/>
      <c r="BD814" s="167"/>
      <c r="BE814" s="130"/>
    </row>
    <row r="815" spans="1:57" ht="32.25" thickBot="1" x14ac:dyDescent="0.3">
      <c r="A815" s="1401"/>
      <c r="B815" s="1623"/>
      <c r="C815" s="1647"/>
      <c r="D815" s="710" t="s">
        <v>15</v>
      </c>
      <c r="E815" s="1301"/>
      <c r="F815" s="1304"/>
      <c r="G815" s="843">
        <f t="shared" si="263"/>
        <v>79</v>
      </c>
      <c r="H815" s="412">
        <f t="shared" si="264"/>
        <v>0</v>
      </c>
      <c r="I815" s="319"/>
      <c r="J815" s="319"/>
      <c r="K815" s="319"/>
      <c r="L815" s="338"/>
      <c r="M815" s="750">
        <v>75</v>
      </c>
      <c r="N815" s="1030"/>
      <c r="O815" s="1030"/>
      <c r="P815" s="1030"/>
      <c r="Q815" s="1030"/>
      <c r="R815" s="1034">
        <v>75</v>
      </c>
      <c r="S815" s="1025"/>
      <c r="T815" s="1025"/>
      <c r="U815" s="1025"/>
      <c r="V815" s="1044">
        <v>71</v>
      </c>
      <c r="W815" s="1044">
        <v>4</v>
      </c>
      <c r="X815" s="1026"/>
      <c r="Y815" s="1047">
        <v>67</v>
      </c>
      <c r="Z815" s="1026">
        <v>8</v>
      </c>
      <c r="AA815" s="1027"/>
      <c r="AB815" s="1028">
        <v>27</v>
      </c>
      <c r="AC815" s="1028">
        <v>24</v>
      </c>
      <c r="AD815" s="1028">
        <v>10</v>
      </c>
      <c r="AE815" s="1028">
        <v>56</v>
      </c>
      <c r="AF815" s="1029"/>
      <c r="AG815" s="1019">
        <v>41.4</v>
      </c>
      <c r="AH815" s="1048">
        <v>15</v>
      </c>
      <c r="AI815" s="337">
        <v>96.9</v>
      </c>
      <c r="AJ815" s="390">
        <f>SUM(AQ815:AU815)</f>
        <v>76</v>
      </c>
      <c r="AK815" s="327" t="s">
        <v>98</v>
      </c>
      <c r="AL815" s="328" t="s">
        <v>98</v>
      </c>
      <c r="AM815" s="329" t="s">
        <v>98</v>
      </c>
      <c r="AN815" s="330" t="s">
        <v>97</v>
      </c>
      <c r="AO815" s="328" t="s">
        <v>97</v>
      </c>
      <c r="AP815" s="329" t="s">
        <v>97</v>
      </c>
      <c r="AQ815" s="330">
        <v>1</v>
      </c>
      <c r="AR815" s="328">
        <v>3</v>
      </c>
      <c r="AS815" s="328">
        <v>18</v>
      </c>
      <c r="AT815" s="328">
        <v>41</v>
      </c>
      <c r="AU815" s="329">
        <v>13</v>
      </c>
      <c r="AV815" s="152">
        <f t="shared" si="266"/>
        <v>4</v>
      </c>
      <c r="AW815" s="167"/>
      <c r="AX815" s="167"/>
      <c r="AY815" s="167"/>
      <c r="AZ815" s="167">
        <v>1</v>
      </c>
      <c r="BA815" s="167">
        <v>1</v>
      </c>
      <c r="BB815" s="167"/>
      <c r="BC815" s="167">
        <v>1</v>
      </c>
      <c r="BD815" s="167"/>
      <c r="BE815" s="130">
        <v>1</v>
      </c>
    </row>
    <row r="816" spans="1:57" ht="32.25" thickBot="1" x14ac:dyDescent="0.3">
      <c r="A816" s="1401"/>
      <c r="B816" s="1625"/>
      <c r="C816" s="1648"/>
      <c r="D816" s="711" t="s">
        <v>491</v>
      </c>
      <c r="E816" s="1302"/>
      <c r="F816" s="1305"/>
      <c r="G816" s="848">
        <f t="shared" si="263"/>
        <v>0</v>
      </c>
      <c r="H816" s="414">
        <f t="shared" si="264"/>
        <v>0</v>
      </c>
      <c r="I816" s="92"/>
      <c r="J816" s="92"/>
      <c r="K816" s="92"/>
      <c r="L816" s="101"/>
      <c r="M816" s="210">
        <f t="shared" si="265"/>
        <v>0</v>
      </c>
      <c r="N816" s="1039"/>
      <c r="O816" s="1039"/>
      <c r="P816" s="1039"/>
      <c r="Q816" s="1039"/>
      <c r="R816" s="1040"/>
      <c r="S816" s="1052"/>
      <c r="T816" s="1052"/>
      <c r="U816" s="1052"/>
      <c r="V816" s="1039"/>
      <c r="W816" s="1039"/>
      <c r="X816" s="1040"/>
      <c r="Y816" s="1038"/>
      <c r="Z816" s="1040"/>
      <c r="AA816" s="1049"/>
      <c r="AB816" s="839"/>
      <c r="AC816" s="839"/>
      <c r="AD816" s="839"/>
      <c r="AE816" s="839"/>
      <c r="AF816" s="840"/>
      <c r="AG816" s="1049"/>
      <c r="AH816" s="1050"/>
      <c r="AI816" s="832"/>
      <c r="AJ816" s="170">
        <f>SUM(AQ816:AU816)</f>
        <v>0</v>
      </c>
      <c r="AK816" s="345" t="s">
        <v>97</v>
      </c>
      <c r="AL816" s="97" t="s">
        <v>97</v>
      </c>
      <c r="AM816" s="98" t="s">
        <v>97</v>
      </c>
      <c r="AN816" s="99" t="s">
        <v>97</v>
      </c>
      <c r="AO816" s="97" t="s">
        <v>98</v>
      </c>
      <c r="AP816" s="98" t="s">
        <v>98</v>
      </c>
      <c r="AQ816" s="100"/>
      <c r="AR816" s="92"/>
      <c r="AS816" s="92"/>
      <c r="AT816" s="92"/>
      <c r="AU816" s="93"/>
      <c r="AV816" s="171">
        <f t="shared" si="266"/>
        <v>0</v>
      </c>
      <c r="AW816" s="128"/>
      <c r="AX816" s="128"/>
      <c r="AY816" s="128"/>
      <c r="AZ816" s="128"/>
      <c r="BA816" s="128"/>
      <c r="BB816" s="128"/>
      <c r="BC816" s="128"/>
      <c r="BD816" s="128"/>
      <c r="BE816" s="129"/>
    </row>
    <row r="817" spans="1:57" ht="31.15" customHeight="1" thickBot="1" x14ac:dyDescent="0.3">
      <c r="A817" s="1401"/>
      <c r="B817" s="1621" t="s">
        <v>327</v>
      </c>
      <c r="C817" s="1646" t="s">
        <v>481</v>
      </c>
      <c r="D817" s="709" t="s">
        <v>485</v>
      </c>
      <c r="E817" s="1300">
        <v>23</v>
      </c>
      <c r="F817" s="1303">
        <f>E817-SUM(M817:M821)</f>
        <v>-1</v>
      </c>
      <c r="G817" s="841">
        <f t="shared" si="263"/>
        <v>6</v>
      </c>
      <c r="H817" s="411">
        <f t="shared" si="264"/>
        <v>0</v>
      </c>
      <c r="I817" s="72"/>
      <c r="J817" s="72"/>
      <c r="K817" s="72"/>
      <c r="L817" s="75"/>
      <c r="M817" s="590">
        <f t="shared" si="265"/>
        <v>6</v>
      </c>
      <c r="N817" s="1044"/>
      <c r="O817" s="1044"/>
      <c r="P817" s="1044"/>
      <c r="Q817" s="1044"/>
      <c r="R817" s="1026">
        <v>6</v>
      </c>
      <c r="S817" s="1051"/>
      <c r="T817" s="1051"/>
      <c r="U817" s="1051"/>
      <c r="V817" s="1020">
        <v>6</v>
      </c>
      <c r="W817" s="1020"/>
      <c r="X817" s="1024"/>
      <c r="Y817" s="1022">
        <v>6</v>
      </c>
      <c r="Z817" s="1024"/>
      <c r="AA817" s="1045"/>
      <c r="AB817" s="835">
        <v>1</v>
      </c>
      <c r="AC817" s="835"/>
      <c r="AD817" s="835"/>
      <c r="AE817" s="835">
        <v>5</v>
      </c>
      <c r="AF817" s="836"/>
      <c r="AG817" s="1045">
        <v>46</v>
      </c>
      <c r="AH817" s="1046">
        <v>24</v>
      </c>
      <c r="AI817" s="143">
        <v>11</v>
      </c>
      <c r="AJ817" s="151">
        <f>SUM(AN817:AP817)</f>
        <v>6</v>
      </c>
      <c r="AK817" s="76" t="s">
        <v>97</v>
      </c>
      <c r="AL817" s="77" t="s">
        <v>97</v>
      </c>
      <c r="AM817" s="78" t="s">
        <v>97</v>
      </c>
      <c r="AN817" s="74"/>
      <c r="AO817" s="72">
        <v>6</v>
      </c>
      <c r="AP817" s="73"/>
      <c r="AQ817" s="79" t="s">
        <v>97</v>
      </c>
      <c r="AR817" s="77" t="s">
        <v>97</v>
      </c>
      <c r="AS817" s="77" t="s">
        <v>97</v>
      </c>
      <c r="AT817" s="77" t="s">
        <v>97</v>
      </c>
      <c r="AU817" s="78" t="s">
        <v>97</v>
      </c>
      <c r="AV817" s="152">
        <f t="shared" si="266"/>
        <v>0</v>
      </c>
      <c r="AW817" s="120"/>
      <c r="AX817" s="120"/>
      <c r="AY817" s="120"/>
      <c r="AZ817" s="120"/>
      <c r="BA817" s="120"/>
      <c r="BB817" s="120"/>
      <c r="BC817" s="120"/>
      <c r="BD817" s="120"/>
      <c r="BE817" s="121"/>
    </row>
    <row r="818" spans="1:57" ht="48" thickBot="1" x14ac:dyDescent="0.3">
      <c r="A818" s="1401"/>
      <c r="B818" s="1623"/>
      <c r="C818" s="1647"/>
      <c r="D818" s="710" t="s">
        <v>490</v>
      </c>
      <c r="E818" s="1301"/>
      <c r="F818" s="1304"/>
      <c r="G818" s="843">
        <f t="shared" si="263"/>
        <v>0</v>
      </c>
      <c r="H818" s="412">
        <f t="shared" si="264"/>
        <v>0</v>
      </c>
      <c r="I818" s="319"/>
      <c r="J818" s="319"/>
      <c r="K818" s="319"/>
      <c r="L818" s="338"/>
      <c r="M818" s="750">
        <f t="shared" si="265"/>
        <v>0</v>
      </c>
      <c r="N818" s="1030"/>
      <c r="O818" s="1030"/>
      <c r="P818" s="1030"/>
      <c r="Q818" s="1030"/>
      <c r="R818" s="1034"/>
      <c r="S818" s="1025"/>
      <c r="T818" s="1025"/>
      <c r="U818" s="1025"/>
      <c r="V818" s="1044"/>
      <c r="W818" s="1044"/>
      <c r="X818" s="1026"/>
      <c r="Y818" s="1047"/>
      <c r="Z818" s="1026"/>
      <c r="AA818" s="1027"/>
      <c r="AB818" s="1028"/>
      <c r="AC818" s="1028"/>
      <c r="AD818" s="1028"/>
      <c r="AE818" s="1028"/>
      <c r="AF818" s="1029"/>
      <c r="AG818" s="1019"/>
      <c r="AH818" s="1048"/>
      <c r="AI818" s="337"/>
      <c r="AJ818" s="390">
        <f>SUM(AN818:AP818)</f>
        <v>0</v>
      </c>
      <c r="AK818" s="327" t="s">
        <v>98</v>
      </c>
      <c r="AL818" s="328" t="s">
        <v>98</v>
      </c>
      <c r="AM818" s="329" t="s">
        <v>98</v>
      </c>
      <c r="AN818" s="330"/>
      <c r="AO818" s="328"/>
      <c r="AP818" s="329"/>
      <c r="AQ818" s="330" t="s">
        <v>97</v>
      </c>
      <c r="AR818" s="328" t="s">
        <v>97</v>
      </c>
      <c r="AS818" s="328" t="s">
        <v>97</v>
      </c>
      <c r="AT818" s="328" t="s">
        <v>97</v>
      </c>
      <c r="AU818" s="329" t="s">
        <v>97</v>
      </c>
      <c r="AV818" s="152">
        <f t="shared" si="266"/>
        <v>0</v>
      </c>
      <c r="AW818" s="167"/>
      <c r="AX818" s="167"/>
      <c r="AY818" s="167"/>
      <c r="AZ818" s="167"/>
      <c r="BA818" s="167"/>
      <c r="BB818" s="167"/>
      <c r="BC818" s="167"/>
      <c r="BD818" s="167"/>
      <c r="BE818" s="130"/>
    </row>
    <row r="819" spans="1:57" ht="32.25" thickBot="1" x14ac:dyDescent="0.3">
      <c r="A819" s="1401"/>
      <c r="B819" s="1623"/>
      <c r="C819" s="1647"/>
      <c r="D819" s="710" t="s">
        <v>486</v>
      </c>
      <c r="E819" s="1301"/>
      <c r="F819" s="1304"/>
      <c r="G819" s="843">
        <f t="shared" si="263"/>
        <v>0</v>
      </c>
      <c r="H819" s="412">
        <f t="shared" si="264"/>
        <v>0</v>
      </c>
      <c r="I819" s="319"/>
      <c r="J819" s="319"/>
      <c r="K819" s="319"/>
      <c r="L819" s="338"/>
      <c r="M819" s="750">
        <f t="shared" si="265"/>
        <v>0</v>
      </c>
      <c r="N819" s="1030"/>
      <c r="O819" s="1030"/>
      <c r="P819" s="1030"/>
      <c r="Q819" s="1030"/>
      <c r="R819" s="1034"/>
      <c r="S819" s="1025"/>
      <c r="T819" s="1025"/>
      <c r="U819" s="1025"/>
      <c r="V819" s="1044"/>
      <c r="W819" s="1044"/>
      <c r="X819" s="1026"/>
      <c r="Y819" s="1047"/>
      <c r="Z819" s="1026"/>
      <c r="AA819" s="1027"/>
      <c r="AB819" s="1028"/>
      <c r="AC819" s="1028"/>
      <c r="AD819" s="1028"/>
      <c r="AE819" s="1028"/>
      <c r="AF819" s="1029"/>
      <c r="AG819" s="1019"/>
      <c r="AH819" s="1048"/>
      <c r="AI819" s="337"/>
      <c r="AJ819" s="390">
        <f>SUM(AK819:AM819)</f>
        <v>0</v>
      </c>
      <c r="AK819" s="327"/>
      <c r="AL819" s="328"/>
      <c r="AM819" s="329"/>
      <c r="AN819" s="330" t="s">
        <v>97</v>
      </c>
      <c r="AO819" s="328" t="s">
        <v>97</v>
      </c>
      <c r="AP819" s="329" t="s">
        <v>97</v>
      </c>
      <c r="AQ819" s="330" t="s">
        <v>97</v>
      </c>
      <c r="AR819" s="328" t="s">
        <v>97</v>
      </c>
      <c r="AS819" s="328" t="s">
        <v>97</v>
      </c>
      <c r="AT819" s="328" t="s">
        <v>97</v>
      </c>
      <c r="AU819" s="329" t="s">
        <v>97</v>
      </c>
      <c r="AV819" s="152">
        <f t="shared" si="266"/>
        <v>0</v>
      </c>
      <c r="AW819" s="167"/>
      <c r="AX819" s="167"/>
      <c r="AY819" s="167"/>
      <c r="AZ819" s="167"/>
      <c r="BA819" s="167"/>
      <c r="BB819" s="167"/>
      <c r="BC819" s="167"/>
      <c r="BD819" s="167"/>
      <c r="BE819" s="130"/>
    </row>
    <row r="820" spans="1:57" ht="32.25" thickBot="1" x14ac:dyDescent="0.3">
      <c r="A820" s="1401"/>
      <c r="B820" s="1623"/>
      <c r="C820" s="1647"/>
      <c r="D820" s="710" t="s">
        <v>15</v>
      </c>
      <c r="E820" s="1301"/>
      <c r="F820" s="1304"/>
      <c r="G820" s="843">
        <f t="shared" si="263"/>
        <v>18</v>
      </c>
      <c r="H820" s="412">
        <f t="shared" si="264"/>
        <v>0</v>
      </c>
      <c r="I820" s="319"/>
      <c r="J820" s="319"/>
      <c r="K820" s="319"/>
      <c r="L820" s="338"/>
      <c r="M820" s="750">
        <f t="shared" si="265"/>
        <v>18</v>
      </c>
      <c r="N820" s="1030"/>
      <c r="O820" s="1030"/>
      <c r="P820" s="1030"/>
      <c r="Q820" s="1030"/>
      <c r="R820" s="1034">
        <v>18</v>
      </c>
      <c r="S820" s="1025"/>
      <c r="T820" s="1025"/>
      <c r="U820" s="1025"/>
      <c r="V820" s="1044">
        <v>18</v>
      </c>
      <c r="W820" s="1044"/>
      <c r="X820" s="1026"/>
      <c r="Y820" s="1047">
        <v>15</v>
      </c>
      <c r="Z820" s="1026">
        <v>3</v>
      </c>
      <c r="AA820" s="1027"/>
      <c r="AB820" s="1028">
        <v>11</v>
      </c>
      <c r="AC820" s="1028">
        <v>11</v>
      </c>
      <c r="AD820" s="1028"/>
      <c r="AE820" s="1028">
        <v>12</v>
      </c>
      <c r="AF820" s="1029">
        <v>5</v>
      </c>
      <c r="AG820" s="1019">
        <v>46</v>
      </c>
      <c r="AH820" s="1048">
        <v>22</v>
      </c>
      <c r="AI820" s="337">
        <v>88</v>
      </c>
      <c r="AJ820" s="390">
        <f>SUM(AQ820:AU820)</f>
        <v>18</v>
      </c>
      <c r="AK820" s="327" t="s">
        <v>98</v>
      </c>
      <c r="AL820" s="328" t="s">
        <v>98</v>
      </c>
      <c r="AM820" s="329" t="s">
        <v>98</v>
      </c>
      <c r="AN820" s="330" t="s">
        <v>97</v>
      </c>
      <c r="AO820" s="328" t="s">
        <v>97</v>
      </c>
      <c r="AP820" s="329" t="s">
        <v>97</v>
      </c>
      <c r="AQ820" s="330">
        <v>4</v>
      </c>
      <c r="AR820" s="328">
        <v>1</v>
      </c>
      <c r="AS820" s="328">
        <v>13</v>
      </c>
      <c r="AT820" s="328"/>
      <c r="AU820" s="329"/>
      <c r="AV820" s="152">
        <f t="shared" si="266"/>
        <v>0</v>
      </c>
      <c r="AW820" s="167"/>
      <c r="AX820" s="167"/>
      <c r="AY820" s="167"/>
      <c r="AZ820" s="167"/>
      <c r="BA820" s="167"/>
      <c r="BB820" s="167"/>
      <c r="BC820" s="167"/>
      <c r="BD820" s="167"/>
      <c r="BE820" s="130"/>
    </row>
    <row r="821" spans="1:57" ht="32.25" thickBot="1" x14ac:dyDescent="0.3">
      <c r="A821" s="1401"/>
      <c r="B821" s="1625"/>
      <c r="C821" s="1648"/>
      <c r="D821" s="711" t="s">
        <v>491</v>
      </c>
      <c r="E821" s="1302"/>
      <c r="F821" s="1305"/>
      <c r="G821" s="848">
        <f t="shared" si="263"/>
        <v>0</v>
      </c>
      <c r="H821" s="414">
        <f t="shared" si="264"/>
        <v>0</v>
      </c>
      <c r="I821" s="92"/>
      <c r="J821" s="92"/>
      <c r="K821" s="92"/>
      <c r="L821" s="101"/>
      <c r="M821" s="210">
        <f t="shared" si="265"/>
        <v>0</v>
      </c>
      <c r="N821" s="1039"/>
      <c r="O821" s="1039"/>
      <c r="P821" s="1039"/>
      <c r="Q821" s="1039"/>
      <c r="R821" s="1040"/>
      <c r="S821" s="1052"/>
      <c r="T821" s="1052"/>
      <c r="U821" s="1052"/>
      <c r="V821" s="1039"/>
      <c r="W821" s="1039"/>
      <c r="X821" s="1040"/>
      <c r="Y821" s="1038"/>
      <c r="Z821" s="1040"/>
      <c r="AA821" s="1049"/>
      <c r="AB821" s="839"/>
      <c r="AC821" s="839"/>
      <c r="AD821" s="839"/>
      <c r="AE821" s="839"/>
      <c r="AF821" s="840"/>
      <c r="AG821" s="1049"/>
      <c r="AH821" s="1050"/>
      <c r="AI821" s="832"/>
      <c r="AJ821" s="170">
        <f>SUM(AQ821:AU821)</f>
        <v>0</v>
      </c>
      <c r="AK821" s="345" t="s">
        <v>97</v>
      </c>
      <c r="AL821" s="97" t="s">
        <v>97</v>
      </c>
      <c r="AM821" s="98" t="s">
        <v>97</v>
      </c>
      <c r="AN821" s="99" t="s">
        <v>97</v>
      </c>
      <c r="AO821" s="97" t="s">
        <v>98</v>
      </c>
      <c r="AP821" s="98" t="s">
        <v>98</v>
      </c>
      <c r="AQ821" s="100"/>
      <c r="AR821" s="92"/>
      <c r="AS821" s="92"/>
      <c r="AT821" s="92"/>
      <c r="AU821" s="93"/>
      <c r="AV821" s="171">
        <f t="shared" si="266"/>
        <v>0</v>
      </c>
      <c r="AW821" s="128"/>
      <c r="AX821" s="128"/>
      <c r="AY821" s="128"/>
      <c r="AZ821" s="128"/>
      <c r="BA821" s="128"/>
      <c r="BB821" s="128"/>
      <c r="BC821" s="128"/>
      <c r="BD821" s="128"/>
      <c r="BE821" s="129"/>
    </row>
    <row r="822" spans="1:57" ht="32.25" thickBot="1" x14ac:dyDescent="0.3">
      <c r="A822" s="1401"/>
      <c r="B822" s="1621" t="s">
        <v>776</v>
      </c>
      <c r="C822" s="1646" t="s">
        <v>441</v>
      </c>
      <c r="D822" s="709" t="s">
        <v>485</v>
      </c>
      <c r="E822" s="1300">
        <v>16</v>
      </c>
      <c r="F822" s="1303">
        <f>E822-SUM(M822:M826)</f>
        <v>-1</v>
      </c>
      <c r="G822" s="841">
        <f t="shared" si="263"/>
        <v>0</v>
      </c>
      <c r="H822" s="411">
        <f t="shared" si="264"/>
        <v>0</v>
      </c>
      <c r="I822" s="72"/>
      <c r="J822" s="72"/>
      <c r="K822" s="72"/>
      <c r="L822" s="75"/>
      <c r="M822" s="199">
        <f t="shared" si="265"/>
        <v>0</v>
      </c>
      <c r="N822" s="1020"/>
      <c r="O822" s="1020"/>
      <c r="P822" s="1020"/>
      <c r="Q822" s="1020"/>
      <c r="R822" s="1024"/>
      <c r="S822" s="1051"/>
      <c r="T822" s="1051"/>
      <c r="U822" s="1051"/>
      <c r="V822" s="1020"/>
      <c r="W822" s="1020"/>
      <c r="X822" s="1024"/>
      <c r="Y822" s="1022"/>
      <c r="Z822" s="1024"/>
      <c r="AA822" s="1045"/>
      <c r="AB822" s="835"/>
      <c r="AC822" s="835"/>
      <c r="AD822" s="835"/>
      <c r="AE822" s="835"/>
      <c r="AF822" s="836"/>
      <c r="AG822" s="1045"/>
      <c r="AH822" s="1046"/>
      <c r="AI822" s="143"/>
      <c r="AJ822" s="151">
        <f>SUM(AN822:AP822)</f>
        <v>0</v>
      </c>
      <c r="AK822" s="76" t="s">
        <v>97</v>
      </c>
      <c r="AL822" s="77" t="s">
        <v>97</v>
      </c>
      <c r="AM822" s="78" t="s">
        <v>97</v>
      </c>
      <c r="AN822" s="74"/>
      <c r="AO822" s="72"/>
      <c r="AP822" s="73"/>
      <c r="AQ822" s="79" t="s">
        <v>97</v>
      </c>
      <c r="AR822" s="77" t="s">
        <v>97</v>
      </c>
      <c r="AS822" s="77" t="s">
        <v>97</v>
      </c>
      <c r="AT822" s="77" t="s">
        <v>97</v>
      </c>
      <c r="AU822" s="78" t="s">
        <v>97</v>
      </c>
      <c r="AV822" s="152">
        <f t="shared" si="266"/>
        <v>0</v>
      </c>
      <c r="AW822" s="120"/>
      <c r="AX822" s="120"/>
      <c r="AY822" s="120"/>
      <c r="AZ822" s="120"/>
      <c r="BA822" s="120"/>
      <c r="BB822" s="120"/>
      <c r="BC822" s="120"/>
      <c r="BD822" s="120"/>
      <c r="BE822" s="121"/>
    </row>
    <row r="823" spans="1:57" ht="48" thickBot="1" x14ac:dyDescent="0.3">
      <c r="A823" s="1401"/>
      <c r="B823" s="1623"/>
      <c r="C823" s="1647"/>
      <c r="D823" s="710" t="s">
        <v>490</v>
      </c>
      <c r="E823" s="1301"/>
      <c r="F823" s="1304"/>
      <c r="G823" s="843">
        <f t="shared" si="263"/>
        <v>0</v>
      </c>
      <c r="H823" s="412">
        <f t="shared" si="264"/>
        <v>0</v>
      </c>
      <c r="I823" s="319"/>
      <c r="J823" s="319"/>
      <c r="K823" s="319"/>
      <c r="L823" s="338"/>
      <c r="M823" s="750">
        <f t="shared" si="265"/>
        <v>0</v>
      </c>
      <c r="N823" s="1030"/>
      <c r="O823" s="1030"/>
      <c r="P823" s="1030"/>
      <c r="Q823" s="1030"/>
      <c r="R823" s="1034"/>
      <c r="S823" s="1025"/>
      <c r="T823" s="1025"/>
      <c r="U823" s="1025"/>
      <c r="V823" s="1044"/>
      <c r="W823" s="1044"/>
      <c r="X823" s="1026"/>
      <c r="Y823" s="1047"/>
      <c r="Z823" s="1026"/>
      <c r="AA823" s="1027"/>
      <c r="AB823" s="1028"/>
      <c r="AC823" s="1028"/>
      <c r="AD823" s="1028"/>
      <c r="AE823" s="1028"/>
      <c r="AF823" s="1029"/>
      <c r="AG823" s="1019"/>
      <c r="AH823" s="1048"/>
      <c r="AI823" s="337"/>
      <c r="AJ823" s="390">
        <f>SUM(AN823:AP823)</f>
        <v>0</v>
      </c>
      <c r="AK823" s="327" t="s">
        <v>98</v>
      </c>
      <c r="AL823" s="328" t="s">
        <v>98</v>
      </c>
      <c r="AM823" s="329" t="s">
        <v>98</v>
      </c>
      <c r="AN823" s="330"/>
      <c r="AO823" s="328"/>
      <c r="AP823" s="329"/>
      <c r="AQ823" s="330" t="s">
        <v>97</v>
      </c>
      <c r="AR823" s="328" t="s">
        <v>97</v>
      </c>
      <c r="AS823" s="328" t="s">
        <v>97</v>
      </c>
      <c r="AT823" s="328" t="s">
        <v>97</v>
      </c>
      <c r="AU823" s="329" t="s">
        <v>97</v>
      </c>
      <c r="AV823" s="152">
        <f t="shared" si="266"/>
        <v>0</v>
      </c>
      <c r="AW823" s="167"/>
      <c r="AX823" s="167"/>
      <c r="AY823" s="167"/>
      <c r="AZ823" s="167"/>
      <c r="BA823" s="167"/>
      <c r="BB823" s="167"/>
      <c r="BC823" s="167"/>
      <c r="BD823" s="167"/>
      <c r="BE823" s="130"/>
    </row>
    <row r="824" spans="1:57" ht="32.25" thickBot="1" x14ac:dyDescent="0.3">
      <c r="A824" s="1401"/>
      <c r="B824" s="1623"/>
      <c r="C824" s="1647"/>
      <c r="D824" s="710" t="s">
        <v>486</v>
      </c>
      <c r="E824" s="1301"/>
      <c r="F824" s="1304"/>
      <c r="G824" s="843">
        <f t="shared" si="263"/>
        <v>0</v>
      </c>
      <c r="H824" s="412">
        <f t="shared" si="264"/>
        <v>0</v>
      </c>
      <c r="I824" s="319"/>
      <c r="J824" s="319"/>
      <c r="K824" s="319"/>
      <c r="L824" s="338"/>
      <c r="M824" s="750">
        <f t="shared" si="265"/>
        <v>0</v>
      </c>
      <c r="N824" s="1030"/>
      <c r="O824" s="1030"/>
      <c r="P824" s="1030"/>
      <c r="Q824" s="1030"/>
      <c r="R824" s="1034"/>
      <c r="S824" s="1025"/>
      <c r="T824" s="1025"/>
      <c r="U824" s="1025"/>
      <c r="V824" s="1044"/>
      <c r="W824" s="1044"/>
      <c r="X824" s="1026"/>
      <c r="Y824" s="1047"/>
      <c r="Z824" s="1026"/>
      <c r="AA824" s="1027"/>
      <c r="AB824" s="1028"/>
      <c r="AC824" s="1028"/>
      <c r="AD824" s="1028"/>
      <c r="AE824" s="1028"/>
      <c r="AF824" s="1029"/>
      <c r="AG824" s="1019"/>
      <c r="AH824" s="1048"/>
      <c r="AI824" s="337"/>
      <c r="AJ824" s="390">
        <f>SUM(AK824:AM824)</f>
        <v>0</v>
      </c>
      <c r="AK824" s="327"/>
      <c r="AL824" s="328"/>
      <c r="AM824" s="329"/>
      <c r="AN824" s="330" t="s">
        <v>97</v>
      </c>
      <c r="AO824" s="328" t="s">
        <v>97</v>
      </c>
      <c r="AP824" s="329" t="s">
        <v>97</v>
      </c>
      <c r="AQ824" s="330" t="s">
        <v>97</v>
      </c>
      <c r="AR824" s="328" t="s">
        <v>97</v>
      </c>
      <c r="AS824" s="328" t="s">
        <v>97</v>
      </c>
      <c r="AT824" s="328" t="s">
        <v>97</v>
      </c>
      <c r="AU824" s="329" t="s">
        <v>97</v>
      </c>
      <c r="AV824" s="152">
        <f t="shared" si="266"/>
        <v>0</v>
      </c>
      <c r="AW824" s="167"/>
      <c r="AX824" s="167"/>
      <c r="AY824" s="167"/>
      <c r="AZ824" s="167"/>
      <c r="BA824" s="167"/>
      <c r="BB824" s="167"/>
      <c r="BC824" s="167"/>
      <c r="BD824" s="167"/>
      <c r="BE824" s="130"/>
    </row>
    <row r="825" spans="1:57" ht="32.25" thickBot="1" x14ac:dyDescent="0.3">
      <c r="A825" s="1401"/>
      <c r="B825" s="1623"/>
      <c r="C825" s="1647"/>
      <c r="D825" s="710" t="s">
        <v>15</v>
      </c>
      <c r="E825" s="1301"/>
      <c r="F825" s="1304"/>
      <c r="G825" s="843">
        <f t="shared" si="263"/>
        <v>19</v>
      </c>
      <c r="H825" s="412">
        <f t="shared" si="264"/>
        <v>0</v>
      </c>
      <c r="I825" s="319"/>
      <c r="J825" s="319"/>
      <c r="K825" s="319"/>
      <c r="L825" s="338"/>
      <c r="M825" s="750">
        <f t="shared" si="265"/>
        <v>17</v>
      </c>
      <c r="N825" s="1030"/>
      <c r="O825" s="1030"/>
      <c r="P825" s="1030"/>
      <c r="Q825" s="1030"/>
      <c r="R825" s="1034">
        <v>17</v>
      </c>
      <c r="S825" s="1025">
        <v>1</v>
      </c>
      <c r="T825" s="1025"/>
      <c r="U825" s="1025"/>
      <c r="V825" s="1044">
        <v>16</v>
      </c>
      <c r="W825" s="1044"/>
      <c r="X825" s="1026"/>
      <c r="Y825" s="1047">
        <v>16</v>
      </c>
      <c r="Z825" s="1026">
        <v>1</v>
      </c>
      <c r="AA825" s="1027"/>
      <c r="AB825" s="1028">
        <v>4</v>
      </c>
      <c r="AC825" s="1028">
        <v>4</v>
      </c>
      <c r="AD825" s="1028">
        <v>1</v>
      </c>
      <c r="AE825" s="1028">
        <v>7</v>
      </c>
      <c r="AF825" s="1029">
        <v>1</v>
      </c>
      <c r="AG825" s="1019">
        <v>40</v>
      </c>
      <c r="AH825" s="1048">
        <v>18</v>
      </c>
      <c r="AI825" s="337">
        <v>98</v>
      </c>
      <c r="AJ825" s="390">
        <f>SUM(AQ825:AU825)</f>
        <v>17</v>
      </c>
      <c r="AK825" s="327" t="s">
        <v>98</v>
      </c>
      <c r="AL825" s="328" t="s">
        <v>98</v>
      </c>
      <c r="AM825" s="329" t="s">
        <v>98</v>
      </c>
      <c r="AN825" s="330" t="s">
        <v>97</v>
      </c>
      <c r="AO825" s="328" t="s">
        <v>97</v>
      </c>
      <c r="AP825" s="329" t="s">
        <v>97</v>
      </c>
      <c r="AQ825" s="330"/>
      <c r="AR825" s="328"/>
      <c r="AS825" s="328">
        <v>16</v>
      </c>
      <c r="AT825" s="328">
        <v>1</v>
      </c>
      <c r="AU825" s="329"/>
      <c r="AV825" s="152">
        <f t="shared" si="266"/>
        <v>2</v>
      </c>
      <c r="AW825" s="167"/>
      <c r="AX825" s="167"/>
      <c r="AY825" s="167">
        <v>1</v>
      </c>
      <c r="AZ825" s="167"/>
      <c r="BA825" s="167">
        <v>1</v>
      </c>
      <c r="BB825" s="167"/>
      <c r="BC825" s="167"/>
      <c r="BD825" s="167"/>
      <c r="BE825" s="130"/>
    </row>
    <row r="826" spans="1:57" ht="32.25" thickBot="1" x14ac:dyDescent="0.3">
      <c r="A826" s="1401"/>
      <c r="B826" s="1625"/>
      <c r="C826" s="1648"/>
      <c r="D826" s="711" t="s">
        <v>491</v>
      </c>
      <c r="E826" s="1302"/>
      <c r="F826" s="1305"/>
      <c r="G826" s="848">
        <f t="shared" si="263"/>
        <v>0</v>
      </c>
      <c r="H826" s="414">
        <f t="shared" si="264"/>
        <v>0</v>
      </c>
      <c r="I826" s="92"/>
      <c r="J826" s="92"/>
      <c r="K826" s="92"/>
      <c r="L826" s="101"/>
      <c r="M826" s="210">
        <f t="shared" si="265"/>
        <v>0</v>
      </c>
      <c r="N826" s="1039"/>
      <c r="O826" s="1039"/>
      <c r="P826" s="1039"/>
      <c r="Q826" s="1039"/>
      <c r="R826" s="1040"/>
      <c r="S826" s="1052"/>
      <c r="T826" s="1052"/>
      <c r="U826" s="1052"/>
      <c r="V826" s="1039"/>
      <c r="W826" s="1039"/>
      <c r="X826" s="1040"/>
      <c r="Y826" s="1038"/>
      <c r="Z826" s="1040"/>
      <c r="AA826" s="1049"/>
      <c r="AB826" s="839"/>
      <c r="AC826" s="839"/>
      <c r="AD826" s="839"/>
      <c r="AE826" s="839"/>
      <c r="AF826" s="840"/>
      <c r="AG826" s="1049"/>
      <c r="AH826" s="1050"/>
      <c r="AI826" s="832"/>
      <c r="AJ826" s="170">
        <f>SUM(AQ826:AU826)</f>
        <v>0</v>
      </c>
      <c r="AK826" s="345" t="s">
        <v>97</v>
      </c>
      <c r="AL826" s="97" t="s">
        <v>97</v>
      </c>
      <c r="AM826" s="98" t="s">
        <v>97</v>
      </c>
      <c r="AN826" s="99" t="s">
        <v>97</v>
      </c>
      <c r="AO826" s="97" t="s">
        <v>98</v>
      </c>
      <c r="AP826" s="98" t="s">
        <v>98</v>
      </c>
      <c r="AQ826" s="100"/>
      <c r="AR826" s="92"/>
      <c r="AS826" s="92"/>
      <c r="AT826" s="92"/>
      <c r="AU826" s="93"/>
      <c r="AV826" s="171">
        <f t="shared" si="266"/>
        <v>0</v>
      </c>
      <c r="AW826" s="128"/>
      <c r="AX826" s="128"/>
      <c r="AY826" s="128"/>
      <c r="AZ826" s="128"/>
      <c r="BA826" s="128"/>
      <c r="BB826" s="128"/>
      <c r="BC826" s="128"/>
      <c r="BD826" s="128"/>
      <c r="BE826" s="129"/>
    </row>
    <row r="827" spans="1:57" ht="32.25" thickBot="1" x14ac:dyDescent="0.3">
      <c r="A827" s="1401"/>
      <c r="B827" s="1621" t="s">
        <v>586</v>
      </c>
      <c r="C827" s="1646" t="s">
        <v>442</v>
      </c>
      <c r="D827" s="709" t="s">
        <v>485</v>
      </c>
      <c r="E827" s="1300">
        <v>20</v>
      </c>
      <c r="F827" s="1303">
        <f>E827-SUM(M827:M831)</f>
        <v>5</v>
      </c>
      <c r="G827" s="841">
        <f t="shared" si="263"/>
        <v>0</v>
      </c>
      <c r="H827" s="411">
        <f t="shared" si="264"/>
        <v>0</v>
      </c>
      <c r="I827" s="72"/>
      <c r="J827" s="72"/>
      <c r="K827" s="72"/>
      <c r="L827" s="75"/>
      <c r="M827" s="199">
        <f t="shared" si="265"/>
        <v>0</v>
      </c>
      <c r="N827" s="1020"/>
      <c r="O827" s="1020"/>
      <c r="P827" s="1020"/>
      <c r="Q827" s="1020"/>
      <c r="R827" s="1024"/>
      <c r="S827" s="1051"/>
      <c r="T827" s="1051"/>
      <c r="U827" s="1051"/>
      <c r="V827" s="1020"/>
      <c r="W827" s="1020"/>
      <c r="X827" s="1024"/>
      <c r="Y827" s="1022"/>
      <c r="Z827" s="1024"/>
      <c r="AA827" s="1045"/>
      <c r="AB827" s="835"/>
      <c r="AC827" s="835"/>
      <c r="AD827" s="835"/>
      <c r="AE827" s="835"/>
      <c r="AF827" s="836"/>
      <c r="AG827" s="1045"/>
      <c r="AH827" s="1046"/>
      <c r="AI827" s="143"/>
      <c r="AJ827" s="151">
        <f>SUM(AN827:AP827)</f>
        <v>0</v>
      </c>
      <c r="AK827" s="76" t="s">
        <v>97</v>
      </c>
      <c r="AL827" s="77" t="s">
        <v>97</v>
      </c>
      <c r="AM827" s="78" t="s">
        <v>97</v>
      </c>
      <c r="AN827" s="74"/>
      <c r="AO827" s="72"/>
      <c r="AP827" s="73"/>
      <c r="AQ827" s="79" t="s">
        <v>97</v>
      </c>
      <c r="AR827" s="77" t="s">
        <v>97</v>
      </c>
      <c r="AS827" s="77" t="s">
        <v>97</v>
      </c>
      <c r="AT827" s="77" t="s">
        <v>97</v>
      </c>
      <c r="AU827" s="78" t="s">
        <v>97</v>
      </c>
      <c r="AV827" s="152">
        <f t="shared" si="266"/>
        <v>0</v>
      </c>
      <c r="AW827" s="120"/>
      <c r="AX827" s="120"/>
      <c r="AY827" s="120"/>
      <c r="AZ827" s="120"/>
      <c r="BA827" s="120"/>
      <c r="BB827" s="120"/>
      <c r="BC827" s="120"/>
      <c r="BD827" s="120"/>
      <c r="BE827" s="121"/>
    </row>
    <row r="828" spans="1:57" ht="48" thickBot="1" x14ac:dyDescent="0.3">
      <c r="A828" s="1401"/>
      <c r="B828" s="1623"/>
      <c r="C828" s="1647"/>
      <c r="D828" s="710" t="s">
        <v>490</v>
      </c>
      <c r="E828" s="1301"/>
      <c r="F828" s="1304"/>
      <c r="G828" s="843">
        <f t="shared" si="263"/>
        <v>0</v>
      </c>
      <c r="H828" s="412">
        <f t="shared" si="264"/>
        <v>0</v>
      </c>
      <c r="I828" s="319"/>
      <c r="J828" s="319"/>
      <c r="K828" s="319"/>
      <c r="L828" s="338"/>
      <c r="M828" s="750">
        <f t="shared" si="265"/>
        <v>0</v>
      </c>
      <c r="N828" s="1030"/>
      <c r="O828" s="1030"/>
      <c r="P828" s="1030"/>
      <c r="Q828" s="1030"/>
      <c r="R828" s="1034"/>
      <c r="S828" s="1025"/>
      <c r="T828" s="1025"/>
      <c r="U828" s="1025"/>
      <c r="V828" s="1044"/>
      <c r="W828" s="1044"/>
      <c r="X828" s="1026"/>
      <c r="Y828" s="1047"/>
      <c r="Z828" s="1026"/>
      <c r="AA828" s="1027"/>
      <c r="AB828" s="1028"/>
      <c r="AC828" s="1028"/>
      <c r="AD828" s="1028"/>
      <c r="AE828" s="1028"/>
      <c r="AF828" s="1029"/>
      <c r="AG828" s="1019"/>
      <c r="AH828" s="1048"/>
      <c r="AI828" s="337"/>
      <c r="AJ828" s="390">
        <f>SUM(AN828:AP828)</f>
        <v>0</v>
      </c>
      <c r="AK828" s="327" t="s">
        <v>98</v>
      </c>
      <c r="AL828" s="328" t="s">
        <v>98</v>
      </c>
      <c r="AM828" s="329" t="s">
        <v>98</v>
      </c>
      <c r="AN828" s="330"/>
      <c r="AO828" s="328"/>
      <c r="AP828" s="329"/>
      <c r="AQ828" s="330" t="s">
        <v>97</v>
      </c>
      <c r="AR828" s="328" t="s">
        <v>97</v>
      </c>
      <c r="AS828" s="328" t="s">
        <v>97</v>
      </c>
      <c r="AT828" s="328" t="s">
        <v>97</v>
      </c>
      <c r="AU828" s="329" t="s">
        <v>97</v>
      </c>
      <c r="AV828" s="152">
        <f t="shared" si="266"/>
        <v>0</v>
      </c>
      <c r="AW828" s="167"/>
      <c r="AX828" s="167"/>
      <c r="AY828" s="167"/>
      <c r="AZ828" s="167"/>
      <c r="BA828" s="167"/>
      <c r="BB828" s="167"/>
      <c r="BC828" s="167"/>
      <c r="BD828" s="167"/>
      <c r="BE828" s="130"/>
    </row>
    <row r="829" spans="1:57" ht="32.25" thickBot="1" x14ac:dyDescent="0.3">
      <c r="A829" s="1401"/>
      <c r="B829" s="1623"/>
      <c r="C829" s="1647"/>
      <c r="D829" s="710" t="s">
        <v>486</v>
      </c>
      <c r="E829" s="1301"/>
      <c r="F829" s="1304"/>
      <c r="G829" s="843">
        <f t="shared" si="263"/>
        <v>0</v>
      </c>
      <c r="H829" s="412">
        <f t="shared" si="264"/>
        <v>0</v>
      </c>
      <c r="I829" s="319"/>
      <c r="J829" s="319"/>
      <c r="K829" s="319"/>
      <c r="L829" s="338"/>
      <c r="M829" s="750">
        <f t="shared" si="265"/>
        <v>0</v>
      </c>
      <c r="N829" s="1030"/>
      <c r="O829" s="1030"/>
      <c r="P829" s="1030"/>
      <c r="Q829" s="1030"/>
      <c r="R829" s="1034"/>
      <c r="S829" s="1025"/>
      <c r="T829" s="1025"/>
      <c r="U829" s="1025"/>
      <c r="V829" s="1044"/>
      <c r="W829" s="1044"/>
      <c r="X829" s="1026"/>
      <c r="Y829" s="1047"/>
      <c r="Z829" s="1026"/>
      <c r="AA829" s="1027"/>
      <c r="AB829" s="1028"/>
      <c r="AC829" s="1028"/>
      <c r="AD829" s="1028"/>
      <c r="AE829" s="1028"/>
      <c r="AF829" s="1029"/>
      <c r="AG829" s="1019"/>
      <c r="AH829" s="1048"/>
      <c r="AI829" s="337"/>
      <c r="AJ829" s="390">
        <f>SUM(AK829:AM829)</f>
        <v>0</v>
      </c>
      <c r="AK829" s="327"/>
      <c r="AL829" s="328"/>
      <c r="AM829" s="329"/>
      <c r="AN829" s="330" t="s">
        <v>97</v>
      </c>
      <c r="AO829" s="328" t="s">
        <v>97</v>
      </c>
      <c r="AP829" s="329" t="s">
        <v>97</v>
      </c>
      <c r="AQ829" s="330" t="s">
        <v>97</v>
      </c>
      <c r="AR829" s="328" t="s">
        <v>97</v>
      </c>
      <c r="AS829" s="328" t="s">
        <v>97</v>
      </c>
      <c r="AT829" s="328" t="s">
        <v>97</v>
      </c>
      <c r="AU829" s="329" t="s">
        <v>97</v>
      </c>
      <c r="AV829" s="152">
        <f t="shared" si="266"/>
        <v>0</v>
      </c>
      <c r="AW829" s="167"/>
      <c r="AX829" s="167"/>
      <c r="AY829" s="167"/>
      <c r="AZ829" s="167"/>
      <c r="BA829" s="167"/>
      <c r="BB829" s="167"/>
      <c r="BC829" s="167"/>
      <c r="BD829" s="167"/>
      <c r="BE829" s="130"/>
    </row>
    <row r="830" spans="1:57" ht="32.25" thickBot="1" x14ac:dyDescent="0.3">
      <c r="A830" s="1401"/>
      <c r="B830" s="1623"/>
      <c r="C830" s="1647"/>
      <c r="D830" s="710" t="s">
        <v>15</v>
      </c>
      <c r="E830" s="1301"/>
      <c r="F830" s="1304"/>
      <c r="G830" s="843">
        <f t="shared" si="263"/>
        <v>15</v>
      </c>
      <c r="H830" s="412">
        <f t="shared" si="264"/>
        <v>0</v>
      </c>
      <c r="I830" s="319"/>
      <c r="J830" s="319"/>
      <c r="K830" s="319"/>
      <c r="L830" s="338"/>
      <c r="M830" s="750">
        <f t="shared" si="265"/>
        <v>15</v>
      </c>
      <c r="N830" s="1030"/>
      <c r="O830" s="1030"/>
      <c r="P830" s="1030"/>
      <c r="Q830" s="1030"/>
      <c r="R830" s="1034">
        <v>15</v>
      </c>
      <c r="S830" s="1025">
        <v>2</v>
      </c>
      <c r="T830" s="1025"/>
      <c r="U830" s="1025"/>
      <c r="V830" s="1044">
        <v>13</v>
      </c>
      <c r="W830" s="1044"/>
      <c r="X830" s="1026"/>
      <c r="Y830" s="1047">
        <v>13</v>
      </c>
      <c r="Z830" s="1026">
        <v>2</v>
      </c>
      <c r="AA830" s="1027"/>
      <c r="AB830" s="1028">
        <v>5</v>
      </c>
      <c r="AC830" s="1028">
        <v>5</v>
      </c>
      <c r="AD830" s="1028"/>
      <c r="AE830" s="1028">
        <v>5</v>
      </c>
      <c r="AF830" s="1029">
        <v>3</v>
      </c>
      <c r="AG830" s="1019">
        <v>38</v>
      </c>
      <c r="AH830" s="1048">
        <v>22</v>
      </c>
      <c r="AI830" s="337">
        <v>130</v>
      </c>
      <c r="AJ830" s="390">
        <f>SUM(AQ830:AU830)</f>
        <v>15</v>
      </c>
      <c r="AK830" s="327" t="s">
        <v>98</v>
      </c>
      <c r="AL830" s="328" t="s">
        <v>98</v>
      </c>
      <c r="AM830" s="329" t="s">
        <v>98</v>
      </c>
      <c r="AN830" s="330" t="s">
        <v>97</v>
      </c>
      <c r="AO830" s="328" t="s">
        <v>97</v>
      </c>
      <c r="AP830" s="329" t="s">
        <v>97</v>
      </c>
      <c r="AQ830" s="330"/>
      <c r="AR830" s="328">
        <v>1</v>
      </c>
      <c r="AS830" s="328">
        <v>8</v>
      </c>
      <c r="AT830" s="328">
        <v>3</v>
      </c>
      <c r="AU830" s="329">
        <v>3</v>
      </c>
      <c r="AV830" s="152">
        <f t="shared" si="266"/>
        <v>0</v>
      </c>
      <c r="AW830" s="167"/>
      <c r="AX830" s="167"/>
      <c r="AY830" s="167"/>
      <c r="AZ830" s="167"/>
      <c r="BA830" s="167"/>
      <c r="BB830" s="167"/>
      <c r="BC830" s="167"/>
      <c r="BD830" s="167"/>
      <c r="BE830" s="130"/>
    </row>
    <row r="831" spans="1:57" ht="32.25" thickBot="1" x14ac:dyDescent="0.3">
      <c r="A831" s="1401"/>
      <c r="B831" s="1625"/>
      <c r="C831" s="1648"/>
      <c r="D831" s="711" t="s">
        <v>491</v>
      </c>
      <c r="E831" s="1302"/>
      <c r="F831" s="1305"/>
      <c r="G831" s="848">
        <f t="shared" si="263"/>
        <v>0</v>
      </c>
      <c r="H831" s="414">
        <f t="shared" si="264"/>
        <v>0</v>
      </c>
      <c r="I831" s="92"/>
      <c r="J831" s="92"/>
      <c r="K831" s="92"/>
      <c r="L831" s="101"/>
      <c r="M831" s="210">
        <f t="shared" si="265"/>
        <v>0</v>
      </c>
      <c r="N831" s="1039"/>
      <c r="O831" s="1039"/>
      <c r="P831" s="1039"/>
      <c r="Q831" s="1039"/>
      <c r="R831" s="1040"/>
      <c r="S831" s="1052"/>
      <c r="T831" s="1052"/>
      <c r="U831" s="1052"/>
      <c r="V831" s="1039"/>
      <c r="W831" s="1039"/>
      <c r="X831" s="1040"/>
      <c r="Y831" s="1038"/>
      <c r="Z831" s="1040"/>
      <c r="AA831" s="1049"/>
      <c r="AB831" s="839"/>
      <c r="AC831" s="839"/>
      <c r="AD831" s="839"/>
      <c r="AE831" s="839"/>
      <c r="AF831" s="840"/>
      <c r="AG831" s="1049"/>
      <c r="AH831" s="1050"/>
      <c r="AI831" s="832"/>
      <c r="AJ831" s="170">
        <f>SUM(AQ831:AU831)</f>
        <v>0</v>
      </c>
      <c r="AK831" s="345" t="s">
        <v>97</v>
      </c>
      <c r="AL831" s="97" t="s">
        <v>97</v>
      </c>
      <c r="AM831" s="98" t="s">
        <v>97</v>
      </c>
      <c r="AN831" s="99" t="s">
        <v>97</v>
      </c>
      <c r="AO831" s="97" t="s">
        <v>98</v>
      </c>
      <c r="AP831" s="98" t="s">
        <v>98</v>
      </c>
      <c r="AQ831" s="100"/>
      <c r="AR831" s="92"/>
      <c r="AS831" s="92"/>
      <c r="AT831" s="92"/>
      <c r="AU831" s="93"/>
      <c r="AV831" s="171">
        <f t="shared" si="266"/>
        <v>0</v>
      </c>
      <c r="AW831" s="128"/>
      <c r="AX831" s="128"/>
      <c r="AY831" s="128"/>
      <c r="AZ831" s="128"/>
      <c r="BA831" s="128"/>
      <c r="BB831" s="128"/>
      <c r="BC831" s="128"/>
      <c r="BD831" s="128"/>
      <c r="BE831" s="129"/>
    </row>
    <row r="832" spans="1:57" ht="31.15" customHeight="1" thickBot="1" x14ac:dyDescent="0.3">
      <c r="A832" s="1401"/>
      <c r="B832" s="1621" t="s">
        <v>777</v>
      </c>
      <c r="C832" s="1646" t="s">
        <v>443</v>
      </c>
      <c r="D832" s="709" t="s">
        <v>485</v>
      </c>
      <c r="E832" s="1300">
        <v>25</v>
      </c>
      <c r="F832" s="1303">
        <f>E832-SUM(M832:M836)</f>
        <v>9</v>
      </c>
      <c r="G832" s="841">
        <f t="shared" si="263"/>
        <v>0</v>
      </c>
      <c r="H832" s="411">
        <f t="shared" si="264"/>
        <v>0</v>
      </c>
      <c r="I832" s="72"/>
      <c r="J832" s="72"/>
      <c r="K832" s="72"/>
      <c r="L832" s="75"/>
      <c r="M832" s="199">
        <f t="shared" si="265"/>
        <v>0</v>
      </c>
      <c r="N832" s="1020"/>
      <c r="O832" s="1020"/>
      <c r="P832" s="1020"/>
      <c r="Q832" s="1020"/>
      <c r="R832" s="1024"/>
      <c r="S832" s="1051"/>
      <c r="T832" s="1051"/>
      <c r="U832" s="1051"/>
      <c r="V832" s="1020"/>
      <c r="W832" s="1020"/>
      <c r="X832" s="1024"/>
      <c r="Y832" s="1022"/>
      <c r="Z832" s="1024"/>
      <c r="AA832" s="1045"/>
      <c r="AB832" s="835"/>
      <c r="AC832" s="835"/>
      <c r="AD832" s="835"/>
      <c r="AE832" s="835"/>
      <c r="AF832" s="836"/>
      <c r="AG832" s="1045"/>
      <c r="AH832" s="1046"/>
      <c r="AI832" s="143"/>
      <c r="AJ832" s="151">
        <f>SUM(AN832:AP832)</f>
        <v>0</v>
      </c>
      <c r="AK832" s="76" t="s">
        <v>97</v>
      </c>
      <c r="AL832" s="77" t="s">
        <v>97</v>
      </c>
      <c r="AM832" s="78" t="s">
        <v>97</v>
      </c>
      <c r="AN832" s="74"/>
      <c r="AO832" s="72"/>
      <c r="AP832" s="73"/>
      <c r="AQ832" s="79" t="s">
        <v>97</v>
      </c>
      <c r="AR832" s="77" t="s">
        <v>97</v>
      </c>
      <c r="AS832" s="77" t="s">
        <v>97</v>
      </c>
      <c r="AT832" s="77" t="s">
        <v>97</v>
      </c>
      <c r="AU832" s="78" t="s">
        <v>97</v>
      </c>
      <c r="AV832" s="152">
        <f t="shared" si="266"/>
        <v>0</v>
      </c>
      <c r="AW832" s="120"/>
      <c r="AX832" s="120"/>
      <c r="AY832" s="120"/>
      <c r="AZ832" s="120"/>
      <c r="BA832" s="120"/>
      <c r="BB832" s="120"/>
      <c r="BC832" s="120"/>
      <c r="BD832" s="120"/>
      <c r="BE832" s="121"/>
    </row>
    <row r="833" spans="1:57" ht="48" thickBot="1" x14ac:dyDescent="0.3">
      <c r="A833" s="1401"/>
      <c r="B833" s="1623"/>
      <c r="C833" s="1647"/>
      <c r="D833" s="710" t="s">
        <v>490</v>
      </c>
      <c r="E833" s="1301"/>
      <c r="F833" s="1304"/>
      <c r="G833" s="843">
        <f t="shared" si="263"/>
        <v>0</v>
      </c>
      <c r="H833" s="412">
        <f t="shared" si="264"/>
        <v>0</v>
      </c>
      <c r="I833" s="319"/>
      <c r="J833" s="319"/>
      <c r="K833" s="319"/>
      <c r="L833" s="338"/>
      <c r="M833" s="750">
        <f t="shared" si="265"/>
        <v>0</v>
      </c>
      <c r="N833" s="1030"/>
      <c r="O833" s="1030"/>
      <c r="P833" s="1030"/>
      <c r="Q833" s="1030"/>
      <c r="R833" s="1034"/>
      <c r="S833" s="1025"/>
      <c r="T833" s="1025"/>
      <c r="U833" s="1025"/>
      <c r="V833" s="1044"/>
      <c r="W833" s="1044"/>
      <c r="X833" s="1026"/>
      <c r="Y833" s="1047"/>
      <c r="Z833" s="1026"/>
      <c r="AA833" s="1027"/>
      <c r="AB833" s="1028"/>
      <c r="AC833" s="1028"/>
      <c r="AD833" s="1028"/>
      <c r="AE833" s="1028"/>
      <c r="AF833" s="1029"/>
      <c r="AG833" s="1019"/>
      <c r="AH833" s="1048"/>
      <c r="AI833" s="337"/>
      <c r="AJ833" s="390">
        <f>SUM(AN833:AP833)</f>
        <v>0</v>
      </c>
      <c r="AK833" s="327" t="s">
        <v>98</v>
      </c>
      <c r="AL833" s="328" t="s">
        <v>98</v>
      </c>
      <c r="AM833" s="329" t="s">
        <v>98</v>
      </c>
      <c r="AN833" s="330"/>
      <c r="AO833" s="328"/>
      <c r="AP833" s="329"/>
      <c r="AQ833" s="330" t="s">
        <v>97</v>
      </c>
      <c r="AR833" s="328" t="s">
        <v>97</v>
      </c>
      <c r="AS833" s="328" t="s">
        <v>97</v>
      </c>
      <c r="AT833" s="328" t="s">
        <v>97</v>
      </c>
      <c r="AU833" s="329" t="s">
        <v>97</v>
      </c>
      <c r="AV833" s="152">
        <f t="shared" si="266"/>
        <v>0</v>
      </c>
      <c r="AW833" s="167"/>
      <c r="AX833" s="167"/>
      <c r="AY833" s="167"/>
      <c r="AZ833" s="167"/>
      <c r="BA833" s="167"/>
      <c r="BB833" s="167"/>
      <c r="BC833" s="167"/>
      <c r="BD833" s="167"/>
      <c r="BE833" s="130"/>
    </row>
    <row r="834" spans="1:57" ht="32.25" thickBot="1" x14ac:dyDescent="0.3">
      <c r="A834" s="1401"/>
      <c r="B834" s="1623"/>
      <c r="C834" s="1647"/>
      <c r="D834" s="710" t="s">
        <v>486</v>
      </c>
      <c r="E834" s="1301"/>
      <c r="F834" s="1304"/>
      <c r="G834" s="843">
        <f t="shared" si="263"/>
        <v>0</v>
      </c>
      <c r="H834" s="412">
        <f t="shared" si="264"/>
        <v>0</v>
      </c>
      <c r="I834" s="319"/>
      <c r="J834" s="319"/>
      <c r="K834" s="319"/>
      <c r="L834" s="338"/>
      <c r="M834" s="750">
        <f t="shared" si="265"/>
        <v>0</v>
      </c>
      <c r="N834" s="1030"/>
      <c r="O834" s="1030"/>
      <c r="P834" s="1030"/>
      <c r="Q834" s="1030"/>
      <c r="R834" s="1034"/>
      <c r="S834" s="1025"/>
      <c r="T834" s="1025"/>
      <c r="U834" s="1025"/>
      <c r="V834" s="1044"/>
      <c r="W834" s="1044"/>
      <c r="X834" s="1026"/>
      <c r="Y834" s="1047"/>
      <c r="Z834" s="1026"/>
      <c r="AA834" s="1027"/>
      <c r="AB834" s="1028"/>
      <c r="AC834" s="1028"/>
      <c r="AD834" s="1028"/>
      <c r="AE834" s="1028"/>
      <c r="AF834" s="1029"/>
      <c r="AG834" s="1019"/>
      <c r="AH834" s="1048"/>
      <c r="AI834" s="337"/>
      <c r="AJ834" s="390">
        <f>SUM(AK834:AM834)</f>
        <v>0</v>
      </c>
      <c r="AK834" s="327"/>
      <c r="AL834" s="328"/>
      <c r="AM834" s="329"/>
      <c r="AN834" s="330" t="s">
        <v>97</v>
      </c>
      <c r="AO834" s="328" t="s">
        <v>97</v>
      </c>
      <c r="AP834" s="329" t="s">
        <v>97</v>
      </c>
      <c r="AQ834" s="330" t="s">
        <v>97</v>
      </c>
      <c r="AR834" s="328" t="s">
        <v>97</v>
      </c>
      <c r="AS834" s="328" t="s">
        <v>97</v>
      </c>
      <c r="AT834" s="328" t="s">
        <v>97</v>
      </c>
      <c r="AU834" s="329" t="s">
        <v>97</v>
      </c>
      <c r="AV834" s="152">
        <f t="shared" si="266"/>
        <v>0</v>
      </c>
      <c r="AW834" s="167"/>
      <c r="AX834" s="167"/>
      <c r="AY834" s="167"/>
      <c r="AZ834" s="167"/>
      <c r="BA834" s="167"/>
      <c r="BB834" s="167"/>
      <c r="BC834" s="167"/>
      <c r="BD834" s="167"/>
      <c r="BE834" s="130"/>
    </row>
    <row r="835" spans="1:57" ht="32.25" thickBot="1" x14ac:dyDescent="0.3">
      <c r="A835" s="1401"/>
      <c r="B835" s="1623"/>
      <c r="C835" s="1647"/>
      <c r="D835" s="710" t="s">
        <v>15</v>
      </c>
      <c r="E835" s="1301"/>
      <c r="F835" s="1304"/>
      <c r="G835" s="843">
        <f t="shared" si="263"/>
        <v>16</v>
      </c>
      <c r="H835" s="412">
        <f t="shared" si="264"/>
        <v>0</v>
      </c>
      <c r="I835" s="319"/>
      <c r="J835" s="319"/>
      <c r="K835" s="319"/>
      <c r="L835" s="338"/>
      <c r="M835" s="750">
        <f t="shared" si="265"/>
        <v>16</v>
      </c>
      <c r="N835" s="1030"/>
      <c r="O835" s="1030"/>
      <c r="P835" s="1030"/>
      <c r="Q835" s="1030"/>
      <c r="R835" s="1034">
        <v>16</v>
      </c>
      <c r="S835" s="1025">
        <v>2</v>
      </c>
      <c r="T835" s="1025"/>
      <c r="U835" s="1025"/>
      <c r="V835" s="1044">
        <v>14</v>
      </c>
      <c r="W835" s="1044"/>
      <c r="X835" s="1026"/>
      <c r="Y835" s="1047">
        <v>16</v>
      </c>
      <c r="Z835" s="1026"/>
      <c r="AA835" s="1027"/>
      <c r="AB835" s="1028">
        <v>7</v>
      </c>
      <c r="AC835" s="1028">
        <v>7</v>
      </c>
      <c r="AD835" s="1028">
        <v>3</v>
      </c>
      <c r="AE835" s="1028">
        <v>6</v>
      </c>
      <c r="AF835" s="1029"/>
      <c r="AG835" s="1019">
        <v>28</v>
      </c>
      <c r="AH835" s="1048">
        <v>15</v>
      </c>
      <c r="AI835" s="337">
        <v>109</v>
      </c>
      <c r="AJ835" s="390">
        <f>SUM(AQ835:AU835)</f>
        <v>16</v>
      </c>
      <c r="AK835" s="327" t="s">
        <v>98</v>
      </c>
      <c r="AL835" s="328" t="s">
        <v>98</v>
      </c>
      <c r="AM835" s="329" t="s">
        <v>98</v>
      </c>
      <c r="AN835" s="330" t="s">
        <v>97</v>
      </c>
      <c r="AO835" s="328" t="s">
        <v>97</v>
      </c>
      <c r="AP835" s="329" t="s">
        <v>97</v>
      </c>
      <c r="AQ835" s="330"/>
      <c r="AR835" s="328">
        <v>1</v>
      </c>
      <c r="AS835" s="328">
        <v>15</v>
      </c>
      <c r="AT835" s="328"/>
      <c r="AU835" s="329"/>
      <c r="AV835" s="152">
        <f t="shared" si="266"/>
        <v>0</v>
      </c>
      <c r="AW835" s="167"/>
      <c r="AX835" s="167"/>
      <c r="AY835" s="167"/>
      <c r="AZ835" s="167"/>
      <c r="BA835" s="167"/>
      <c r="BB835" s="167"/>
      <c r="BC835" s="167"/>
      <c r="BD835" s="167"/>
      <c r="BE835" s="130"/>
    </row>
    <row r="836" spans="1:57" ht="32.25" thickBot="1" x14ac:dyDescent="0.3">
      <c r="A836" s="1401"/>
      <c r="B836" s="1625"/>
      <c r="C836" s="1648"/>
      <c r="D836" s="711" t="s">
        <v>491</v>
      </c>
      <c r="E836" s="1302"/>
      <c r="F836" s="1305"/>
      <c r="G836" s="848">
        <f t="shared" si="263"/>
        <v>0</v>
      </c>
      <c r="H836" s="414">
        <f t="shared" si="264"/>
        <v>0</v>
      </c>
      <c r="I836" s="92"/>
      <c r="J836" s="92"/>
      <c r="K836" s="92"/>
      <c r="L836" s="101"/>
      <c r="M836" s="210">
        <f t="shared" si="265"/>
        <v>0</v>
      </c>
      <c r="N836" s="1039"/>
      <c r="O836" s="1039"/>
      <c r="P836" s="1039"/>
      <c r="Q836" s="1039"/>
      <c r="R836" s="1040"/>
      <c r="S836" s="1052"/>
      <c r="T836" s="1052"/>
      <c r="U836" s="1052"/>
      <c r="V836" s="1039"/>
      <c r="W836" s="1039"/>
      <c r="X836" s="1040"/>
      <c r="Y836" s="1038"/>
      <c r="Z836" s="1040"/>
      <c r="AA836" s="1049"/>
      <c r="AB836" s="839"/>
      <c r="AC836" s="839"/>
      <c r="AD836" s="839"/>
      <c r="AE836" s="839"/>
      <c r="AF836" s="840"/>
      <c r="AG836" s="1049"/>
      <c r="AH836" s="1050"/>
      <c r="AI836" s="832"/>
      <c r="AJ836" s="170">
        <f>SUM(AQ836:AU836)</f>
        <v>0</v>
      </c>
      <c r="AK836" s="345" t="s">
        <v>97</v>
      </c>
      <c r="AL836" s="97" t="s">
        <v>97</v>
      </c>
      <c r="AM836" s="98" t="s">
        <v>97</v>
      </c>
      <c r="AN836" s="99" t="s">
        <v>97</v>
      </c>
      <c r="AO836" s="97" t="s">
        <v>98</v>
      </c>
      <c r="AP836" s="98" t="s">
        <v>98</v>
      </c>
      <c r="AQ836" s="100"/>
      <c r="AR836" s="92"/>
      <c r="AS836" s="92"/>
      <c r="AT836" s="92"/>
      <c r="AU836" s="93"/>
      <c r="AV836" s="171">
        <f t="shared" si="266"/>
        <v>0</v>
      </c>
      <c r="AW836" s="128"/>
      <c r="AX836" s="128"/>
      <c r="AY836" s="128"/>
      <c r="AZ836" s="128"/>
      <c r="BA836" s="128"/>
      <c r="BB836" s="128"/>
      <c r="BC836" s="128"/>
      <c r="BD836" s="128"/>
      <c r="BE836" s="129"/>
    </row>
    <row r="837" spans="1:57" ht="31.15" customHeight="1" thickBot="1" x14ac:dyDescent="0.3">
      <c r="A837" s="1401"/>
      <c r="B837" s="1621" t="s">
        <v>238</v>
      </c>
      <c r="C837" s="1646" t="s">
        <v>444</v>
      </c>
      <c r="D837" s="709" t="s">
        <v>485</v>
      </c>
      <c r="E837" s="1300">
        <v>50</v>
      </c>
      <c r="F837" s="1303">
        <f>E837-SUM(M837:M841)</f>
        <v>12</v>
      </c>
      <c r="G837" s="841">
        <f t="shared" si="263"/>
        <v>0</v>
      </c>
      <c r="H837" s="411">
        <f t="shared" si="264"/>
        <v>0</v>
      </c>
      <c r="I837" s="72"/>
      <c r="J837" s="72"/>
      <c r="K837" s="72"/>
      <c r="L837" s="75"/>
      <c r="M837" s="199">
        <f t="shared" si="265"/>
        <v>0</v>
      </c>
      <c r="N837" s="1020"/>
      <c r="O837" s="1020"/>
      <c r="P837" s="1020"/>
      <c r="Q837" s="1020"/>
      <c r="R837" s="1024"/>
      <c r="S837" s="1051"/>
      <c r="T837" s="1051"/>
      <c r="U837" s="1051"/>
      <c r="V837" s="1020"/>
      <c r="W837" s="1020"/>
      <c r="X837" s="1024"/>
      <c r="Y837" s="1022"/>
      <c r="Z837" s="1024"/>
      <c r="AA837" s="1045"/>
      <c r="AB837" s="835"/>
      <c r="AC837" s="835"/>
      <c r="AD837" s="835"/>
      <c r="AE837" s="835"/>
      <c r="AF837" s="836"/>
      <c r="AG837" s="1045"/>
      <c r="AH837" s="1046"/>
      <c r="AI837" s="143"/>
      <c r="AJ837" s="151">
        <f>SUM(AN837:AP837)</f>
        <v>0</v>
      </c>
      <c r="AK837" s="76" t="s">
        <v>97</v>
      </c>
      <c r="AL837" s="77" t="s">
        <v>97</v>
      </c>
      <c r="AM837" s="78" t="s">
        <v>97</v>
      </c>
      <c r="AN837" s="74"/>
      <c r="AO837" s="72"/>
      <c r="AP837" s="73"/>
      <c r="AQ837" s="79" t="s">
        <v>97</v>
      </c>
      <c r="AR837" s="77" t="s">
        <v>97</v>
      </c>
      <c r="AS837" s="77" t="s">
        <v>97</v>
      </c>
      <c r="AT837" s="77" t="s">
        <v>97</v>
      </c>
      <c r="AU837" s="78" t="s">
        <v>97</v>
      </c>
      <c r="AV837" s="152">
        <f t="shared" si="266"/>
        <v>0</v>
      </c>
      <c r="AW837" s="120"/>
      <c r="AX837" s="120"/>
      <c r="AY837" s="120"/>
      <c r="AZ837" s="120"/>
      <c r="BA837" s="120"/>
      <c r="BB837" s="120"/>
      <c r="BC837" s="120"/>
      <c r="BD837" s="120"/>
      <c r="BE837" s="121"/>
    </row>
    <row r="838" spans="1:57" ht="48" thickBot="1" x14ac:dyDescent="0.3">
      <c r="A838" s="1401"/>
      <c r="B838" s="1623"/>
      <c r="C838" s="1647"/>
      <c r="D838" s="710" t="s">
        <v>490</v>
      </c>
      <c r="E838" s="1301"/>
      <c r="F838" s="1304"/>
      <c r="G838" s="843">
        <f t="shared" si="263"/>
        <v>0</v>
      </c>
      <c r="H838" s="412">
        <f t="shared" si="264"/>
        <v>0</v>
      </c>
      <c r="I838" s="319"/>
      <c r="J838" s="319"/>
      <c r="K838" s="319"/>
      <c r="L838" s="338"/>
      <c r="M838" s="750">
        <f t="shared" si="265"/>
        <v>0</v>
      </c>
      <c r="N838" s="1030"/>
      <c r="O838" s="1030"/>
      <c r="P838" s="1030"/>
      <c r="Q838" s="1030"/>
      <c r="R838" s="1034"/>
      <c r="S838" s="1025"/>
      <c r="T838" s="1025"/>
      <c r="U838" s="1025"/>
      <c r="V838" s="1044"/>
      <c r="W838" s="1044"/>
      <c r="X838" s="1026"/>
      <c r="Y838" s="1047"/>
      <c r="Z838" s="1026"/>
      <c r="AA838" s="1027"/>
      <c r="AB838" s="1028"/>
      <c r="AC838" s="1028"/>
      <c r="AD838" s="1028"/>
      <c r="AE838" s="1028"/>
      <c r="AF838" s="1029"/>
      <c r="AG838" s="1019"/>
      <c r="AH838" s="1048"/>
      <c r="AI838" s="337"/>
      <c r="AJ838" s="390">
        <f>SUM(AN838:AP838)</f>
        <v>0</v>
      </c>
      <c r="AK838" s="327" t="s">
        <v>98</v>
      </c>
      <c r="AL838" s="328" t="s">
        <v>98</v>
      </c>
      <c r="AM838" s="329" t="s">
        <v>98</v>
      </c>
      <c r="AN838" s="330"/>
      <c r="AO838" s="328"/>
      <c r="AP838" s="329"/>
      <c r="AQ838" s="330" t="s">
        <v>97</v>
      </c>
      <c r="AR838" s="328" t="s">
        <v>97</v>
      </c>
      <c r="AS838" s="328" t="s">
        <v>97</v>
      </c>
      <c r="AT838" s="328" t="s">
        <v>97</v>
      </c>
      <c r="AU838" s="329" t="s">
        <v>97</v>
      </c>
      <c r="AV838" s="152">
        <f t="shared" si="266"/>
        <v>0</v>
      </c>
      <c r="AW838" s="167"/>
      <c r="AX838" s="167"/>
      <c r="AY838" s="167"/>
      <c r="AZ838" s="167"/>
      <c r="BA838" s="167"/>
      <c r="BB838" s="167"/>
      <c r="BC838" s="167"/>
      <c r="BD838" s="167"/>
      <c r="BE838" s="130"/>
    </row>
    <row r="839" spans="1:57" ht="32.25" thickBot="1" x14ac:dyDescent="0.3">
      <c r="A839" s="1401"/>
      <c r="B839" s="1623"/>
      <c r="C839" s="1647"/>
      <c r="D839" s="710" t="s">
        <v>486</v>
      </c>
      <c r="E839" s="1301"/>
      <c r="F839" s="1304"/>
      <c r="G839" s="843">
        <f t="shared" si="263"/>
        <v>0</v>
      </c>
      <c r="H839" s="412">
        <f t="shared" si="264"/>
        <v>0</v>
      </c>
      <c r="I839" s="319"/>
      <c r="J839" s="319"/>
      <c r="K839" s="319"/>
      <c r="L839" s="338"/>
      <c r="M839" s="750">
        <f t="shared" si="265"/>
        <v>0</v>
      </c>
      <c r="N839" s="1030"/>
      <c r="O839" s="1030"/>
      <c r="P839" s="1030"/>
      <c r="Q839" s="1030"/>
      <c r="R839" s="1034"/>
      <c r="S839" s="1025"/>
      <c r="T839" s="1025"/>
      <c r="U839" s="1025"/>
      <c r="V839" s="1044"/>
      <c r="W839" s="1044"/>
      <c r="X839" s="1026"/>
      <c r="Y839" s="1047"/>
      <c r="Z839" s="1026"/>
      <c r="AA839" s="1027"/>
      <c r="AB839" s="1028"/>
      <c r="AC839" s="1028"/>
      <c r="AD839" s="1028"/>
      <c r="AE839" s="1028"/>
      <c r="AF839" s="1029"/>
      <c r="AG839" s="1019"/>
      <c r="AH839" s="1048"/>
      <c r="AI839" s="337"/>
      <c r="AJ839" s="390">
        <f>SUM(AK839:AM839)</f>
        <v>0</v>
      </c>
      <c r="AK839" s="327"/>
      <c r="AL839" s="328"/>
      <c r="AM839" s="329"/>
      <c r="AN839" s="330" t="s">
        <v>97</v>
      </c>
      <c r="AO839" s="328" t="s">
        <v>97</v>
      </c>
      <c r="AP839" s="329" t="s">
        <v>97</v>
      </c>
      <c r="AQ839" s="330" t="s">
        <v>97</v>
      </c>
      <c r="AR839" s="328" t="s">
        <v>97</v>
      </c>
      <c r="AS839" s="328" t="s">
        <v>97</v>
      </c>
      <c r="AT839" s="328" t="s">
        <v>97</v>
      </c>
      <c r="AU839" s="329" t="s">
        <v>97</v>
      </c>
      <c r="AV839" s="152">
        <f t="shared" si="266"/>
        <v>0</v>
      </c>
      <c r="AW839" s="167"/>
      <c r="AX839" s="167"/>
      <c r="AY839" s="167"/>
      <c r="AZ839" s="167"/>
      <c r="BA839" s="167"/>
      <c r="BB839" s="167"/>
      <c r="BC839" s="167"/>
      <c r="BD839" s="167"/>
      <c r="BE839" s="130"/>
    </row>
    <row r="840" spans="1:57" ht="32.25" thickBot="1" x14ac:dyDescent="0.3">
      <c r="A840" s="1401"/>
      <c r="B840" s="1623"/>
      <c r="C840" s="1647"/>
      <c r="D840" s="710" t="s">
        <v>15</v>
      </c>
      <c r="E840" s="1301"/>
      <c r="F840" s="1304"/>
      <c r="G840" s="843">
        <f t="shared" si="263"/>
        <v>38</v>
      </c>
      <c r="H840" s="412">
        <f t="shared" si="264"/>
        <v>0</v>
      </c>
      <c r="I840" s="319"/>
      <c r="J840" s="319"/>
      <c r="K840" s="319"/>
      <c r="L840" s="338"/>
      <c r="M840" s="750">
        <v>38</v>
      </c>
      <c r="N840" s="1030"/>
      <c r="O840" s="1030"/>
      <c r="P840" s="1030"/>
      <c r="Q840" s="1030"/>
      <c r="R840" s="1034">
        <v>38</v>
      </c>
      <c r="S840" s="1025">
        <v>1</v>
      </c>
      <c r="T840" s="1025"/>
      <c r="U840" s="1025"/>
      <c r="V840" s="1044">
        <v>37</v>
      </c>
      <c r="W840" s="1044"/>
      <c r="X840" s="1026"/>
      <c r="Y840" s="1047">
        <v>35</v>
      </c>
      <c r="Z840" s="1026">
        <v>3</v>
      </c>
      <c r="AA840" s="1027"/>
      <c r="AB840" s="1028">
        <v>18</v>
      </c>
      <c r="AC840" s="1028">
        <v>16</v>
      </c>
      <c r="AD840" s="1028">
        <v>3</v>
      </c>
      <c r="AE840" s="1028">
        <v>28</v>
      </c>
      <c r="AF840" s="1029">
        <v>11</v>
      </c>
      <c r="AG840" s="1019">
        <v>41</v>
      </c>
      <c r="AH840" s="1048">
        <v>30</v>
      </c>
      <c r="AI840" s="337">
        <v>72</v>
      </c>
      <c r="AJ840" s="390">
        <f>SUM(AQ840:AU840)</f>
        <v>39</v>
      </c>
      <c r="AK840" s="327" t="s">
        <v>98</v>
      </c>
      <c r="AL840" s="328" t="s">
        <v>98</v>
      </c>
      <c r="AM840" s="329" t="s">
        <v>98</v>
      </c>
      <c r="AN840" s="330" t="s">
        <v>97</v>
      </c>
      <c r="AO840" s="328" t="s">
        <v>97</v>
      </c>
      <c r="AP840" s="329" t="s">
        <v>97</v>
      </c>
      <c r="AQ840" s="330">
        <v>9</v>
      </c>
      <c r="AR840" s="328">
        <v>18</v>
      </c>
      <c r="AS840" s="328">
        <v>12</v>
      </c>
      <c r="AT840" s="328"/>
      <c r="AU840" s="329"/>
      <c r="AV840" s="152">
        <f t="shared" si="266"/>
        <v>0</v>
      </c>
      <c r="AW840" s="167"/>
      <c r="AX840" s="167"/>
      <c r="AY840" s="167"/>
      <c r="AZ840" s="167"/>
      <c r="BA840" s="167"/>
      <c r="BB840" s="167"/>
      <c r="BC840" s="167"/>
      <c r="BD840" s="167"/>
      <c r="BE840" s="130"/>
    </row>
    <row r="841" spans="1:57" ht="32.25" thickBot="1" x14ac:dyDescent="0.3">
      <c r="A841" s="1401"/>
      <c r="B841" s="1625"/>
      <c r="C841" s="1648"/>
      <c r="D841" s="711" t="s">
        <v>491</v>
      </c>
      <c r="E841" s="1302"/>
      <c r="F841" s="1305"/>
      <c r="G841" s="848">
        <f t="shared" si="263"/>
        <v>0</v>
      </c>
      <c r="H841" s="414">
        <f t="shared" si="264"/>
        <v>0</v>
      </c>
      <c r="I841" s="92"/>
      <c r="J841" s="92"/>
      <c r="K841" s="92"/>
      <c r="L841" s="101"/>
      <c r="M841" s="210">
        <f t="shared" si="265"/>
        <v>0</v>
      </c>
      <c r="N841" s="1039"/>
      <c r="O841" s="1039"/>
      <c r="P841" s="1039"/>
      <c r="Q841" s="1039"/>
      <c r="R841" s="1040"/>
      <c r="S841" s="1052"/>
      <c r="T841" s="1052"/>
      <c r="U841" s="1052"/>
      <c r="V841" s="1039"/>
      <c r="W841" s="1039"/>
      <c r="X841" s="1040"/>
      <c r="Y841" s="1038"/>
      <c r="Z841" s="1040"/>
      <c r="AA841" s="1049"/>
      <c r="AB841" s="839"/>
      <c r="AC841" s="839"/>
      <c r="AD841" s="839"/>
      <c r="AE841" s="839"/>
      <c r="AF841" s="840"/>
      <c r="AG841" s="1049"/>
      <c r="AH841" s="1050"/>
      <c r="AI841" s="832"/>
      <c r="AJ841" s="170">
        <f>SUM(AQ841:AU841)</f>
        <v>0</v>
      </c>
      <c r="AK841" s="345" t="s">
        <v>97</v>
      </c>
      <c r="AL841" s="97" t="s">
        <v>97</v>
      </c>
      <c r="AM841" s="98" t="s">
        <v>97</v>
      </c>
      <c r="AN841" s="99" t="s">
        <v>97</v>
      </c>
      <c r="AO841" s="97" t="s">
        <v>98</v>
      </c>
      <c r="AP841" s="98" t="s">
        <v>98</v>
      </c>
      <c r="AQ841" s="100"/>
      <c r="AR841" s="92"/>
      <c r="AS841" s="92"/>
      <c r="AT841" s="92"/>
      <c r="AU841" s="93"/>
      <c r="AV841" s="171">
        <f t="shared" si="266"/>
        <v>0</v>
      </c>
      <c r="AW841" s="128"/>
      <c r="AX841" s="128"/>
      <c r="AY841" s="128"/>
      <c r="AZ841" s="128"/>
      <c r="BA841" s="128"/>
      <c r="BB841" s="128"/>
      <c r="BC841" s="128"/>
      <c r="BD841" s="128"/>
      <c r="BE841" s="129"/>
    </row>
    <row r="842" spans="1:57" ht="32.25" thickBot="1" x14ac:dyDescent="0.3">
      <c r="A842" s="1401"/>
      <c r="B842" s="1621" t="s">
        <v>230</v>
      </c>
      <c r="C842" s="1646" t="s">
        <v>436</v>
      </c>
      <c r="D842" s="709" t="s">
        <v>485</v>
      </c>
      <c r="E842" s="1300">
        <v>60</v>
      </c>
      <c r="F842" s="1303">
        <f>E842-SUM(M842:M846)</f>
        <v>0</v>
      </c>
      <c r="G842" s="841">
        <f t="shared" si="263"/>
        <v>6</v>
      </c>
      <c r="H842" s="411">
        <f t="shared" si="264"/>
        <v>0</v>
      </c>
      <c r="I842" s="72"/>
      <c r="J842" s="72"/>
      <c r="K842" s="72"/>
      <c r="L842" s="75"/>
      <c r="M842" s="199">
        <f t="shared" si="265"/>
        <v>5</v>
      </c>
      <c r="N842" s="1020"/>
      <c r="O842" s="1020"/>
      <c r="P842" s="1020"/>
      <c r="Q842" s="1020"/>
      <c r="R842" s="1024">
        <v>5</v>
      </c>
      <c r="S842" s="1051"/>
      <c r="T842" s="1051"/>
      <c r="U842" s="1051"/>
      <c r="V842" s="1020">
        <v>5</v>
      </c>
      <c r="W842" s="1020"/>
      <c r="X842" s="1024"/>
      <c r="Y842" s="1022">
        <v>5</v>
      </c>
      <c r="Z842" s="1024"/>
      <c r="AA842" s="1045"/>
      <c r="AB842" s="835">
        <v>0</v>
      </c>
      <c r="AC842" s="835"/>
      <c r="AD842" s="835">
        <v>2</v>
      </c>
      <c r="AE842" s="835">
        <v>1</v>
      </c>
      <c r="AF842" s="836">
        <v>1</v>
      </c>
      <c r="AG842" s="1045">
        <v>40</v>
      </c>
      <c r="AH842" s="1046">
        <v>11</v>
      </c>
      <c r="AI842" s="143">
        <v>6</v>
      </c>
      <c r="AJ842" s="151">
        <f>SUM(AN842:AP842)</f>
        <v>5</v>
      </c>
      <c r="AK842" s="76" t="s">
        <v>97</v>
      </c>
      <c r="AL842" s="77" t="s">
        <v>97</v>
      </c>
      <c r="AM842" s="78" t="s">
        <v>97</v>
      </c>
      <c r="AN842" s="74">
        <v>2</v>
      </c>
      <c r="AO842" s="72">
        <v>3</v>
      </c>
      <c r="AP842" s="73"/>
      <c r="AQ842" s="79" t="s">
        <v>97</v>
      </c>
      <c r="AR842" s="77" t="s">
        <v>97</v>
      </c>
      <c r="AS842" s="77" t="s">
        <v>97</v>
      </c>
      <c r="AT842" s="77" t="s">
        <v>97</v>
      </c>
      <c r="AU842" s="78" t="s">
        <v>97</v>
      </c>
      <c r="AV842" s="152">
        <f t="shared" si="266"/>
        <v>1</v>
      </c>
      <c r="AW842" s="120"/>
      <c r="AX842" s="120"/>
      <c r="AY842" s="120">
        <v>1</v>
      </c>
      <c r="AZ842" s="120"/>
      <c r="BA842" s="120"/>
      <c r="BB842" s="120"/>
      <c r="BC842" s="120"/>
      <c r="BD842" s="120"/>
      <c r="BE842" s="121"/>
    </row>
    <row r="843" spans="1:57" ht="48" thickBot="1" x14ac:dyDescent="0.3">
      <c r="A843" s="1401"/>
      <c r="B843" s="1623"/>
      <c r="C843" s="1647"/>
      <c r="D843" s="710" t="s">
        <v>490</v>
      </c>
      <c r="E843" s="1301"/>
      <c r="F843" s="1304"/>
      <c r="G843" s="843">
        <f t="shared" si="263"/>
        <v>0</v>
      </c>
      <c r="H843" s="412">
        <f t="shared" si="264"/>
        <v>0</v>
      </c>
      <c r="I843" s="319"/>
      <c r="J843" s="319"/>
      <c r="K843" s="319"/>
      <c r="L843" s="338"/>
      <c r="M843" s="750">
        <f t="shared" si="265"/>
        <v>0</v>
      </c>
      <c r="N843" s="1030"/>
      <c r="O843" s="1030"/>
      <c r="P843" s="1030"/>
      <c r="Q843" s="1030"/>
      <c r="R843" s="1034"/>
      <c r="S843" s="1025"/>
      <c r="T843" s="1025"/>
      <c r="U843" s="1025"/>
      <c r="V843" s="1044"/>
      <c r="W843" s="1044"/>
      <c r="X843" s="1026"/>
      <c r="Y843" s="1047"/>
      <c r="Z843" s="1026"/>
      <c r="AA843" s="1027"/>
      <c r="AB843" s="1028"/>
      <c r="AC843" s="1028"/>
      <c r="AD843" s="1028"/>
      <c r="AE843" s="1028"/>
      <c r="AF843" s="1029"/>
      <c r="AG843" s="1019"/>
      <c r="AH843" s="1048"/>
      <c r="AI843" s="337"/>
      <c r="AJ843" s="390">
        <f>SUM(AN843:AP843)</f>
        <v>0</v>
      </c>
      <c r="AK843" s="327" t="s">
        <v>98</v>
      </c>
      <c r="AL843" s="328" t="s">
        <v>98</v>
      </c>
      <c r="AM843" s="329" t="s">
        <v>98</v>
      </c>
      <c r="AN843" s="330"/>
      <c r="AO843" s="328"/>
      <c r="AP843" s="329"/>
      <c r="AQ843" s="330" t="s">
        <v>97</v>
      </c>
      <c r="AR843" s="328" t="s">
        <v>97</v>
      </c>
      <c r="AS843" s="328" t="s">
        <v>97</v>
      </c>
      <c r="AT843" s="328" t="s">
        <v>97</v>
      </c>
      <c r="AU843" s="329" t="s">
        <v>97</v>
      </c>
      <c r="AV843" s="152">
        <f t="shared" si="266"/>
        <v>0</v>
      </c>
      <c r="AW843" s="167"/>
      <c r="AX843" s="167"/>
      <c r="AY843" s="167"/>
      <c r="AZ843" s="167"/>
      <c r="BA843" s="167"/>
      <c r="BB843" s="167"/>
      <c r="BC843" s="167"/>
      <c r="BD843" s="167"/>
      <c r="BE843" s="130"/>
    </row>
    <row r="844" spans="1:57" ht="32.25" thickBot="1" x14ac:dyDescent="0.3">
      <c r="A844" s="1401"/>
      <c r="B844" s="1623"/>
      <c r="C844" s="1647"/>
      <c r="D844" s="710" t="s">
        <v>486</v>
      </c>
      <c r="E844" s="1301"/>
      <c r="F844" s="1304"/>
      <c r="G844" s="843">
        <f t="shared" ref="G844:G907" si="267">SUM(M844,AV844)</f>
        <v>0</v>
      </c>
      <c r="H844" s="412">
        <f t="shared" si="264"/>
        <v>0</v>
      </c>
      <c r="I844" s="319"/>
      <c r="J844" s="319"/>
      <c r="K844" s="319"/>
      <c r="L844" s="338"/>
      <c r="M844" s="750">
        <f t="shared" si="265"/>
        <v>0</v>
      </c>
      <c r="N844" s="1030"/>
      <c r="O844" s="1030"/>
      <c r="P844" s="1030"/>
      <c r="Q844" s="1030"/>
      <c r="R844" s="1034"/>
      <c r="S844" s="1025"/>
      <c r="T844" s="1025"/>
      <c r="U844" s="1025"/>
      <c r="V844" s="1044"/>
      <c r="W844" s="1044"/>
      <c r="X844" s="1026"/>
      <c r="Y844" s="1047"/>
      <c r="Z844" s="1026"/>
      <c r="AA844" s="1027"/>
      <c r="AB844" s="1028"/>
      <c r="AC844" s="1028"/>
      <c r="AD844" s="1028"/>
      <c r="AE844" s="1028"/>
      <c r="AF844" s="1029"/>
      <c r="AG844" s="1019"/>
      <c r="AH844" s="1048"/>
      <c r="AI844" s="337"/>
      <c r="AJ844" s="390">
        <f>SUM(AK844:AM844)</f>
        <v>0</v>
      </c>
      <c r="AK844" s="327"/>
      <c r="AL844" s="328"/>
      <c r="AM844" s="329"/>
      <c r="AN844" s="330" t="s">
        <v>97</v>
      </c>
      <c r="AO844" s="328" t="s">
        <v>97</v>
      </c>
      <c r="AP844" s="329" t="s">
        <v>97</v>
      </c>
      <c r="AQ844" s="330" t="s">
        <v>97</v>
      </c>
      <c r="AR844" s="328" t="s">
        <v>97</v>
      </c>
      <c r="AS844" s="328" t="s">
        <v>97</v>
      </c>
      <c r="AT844" s="328" t="s">
        <v>97</v>
      </c>
      <c r="AU844" s="329" t="s">
        <v>97</v>
      </c>
      <c r="AV844" s="152">
        <f t="shared" si="266"/>
        <v>0</v>
      </c>
      <c r="AW844" s="167"/>
      <c r="AX844" s="167"/>
      <c r="AY844" s="167"/>
      <c r="AZ844" s="167"/>
      <c r="BA844" s="167"/>
      <c r="BB844" s="167"/>
      <c r="BC844" s="167"/>
      <c r="BD844" s="167"/>
      <c r="BE844" s="130"/>
    </row>
    <row r="845" spans="1:57" ht="32.25" thickBot="1" x14ac:dyDescent="0.3">
      <c r="A845" s="1401"/>
      <c r="B845" s="1623"/>
      <c r="C845" s="1647"/>
      <c r="D845" s="710" t="s">
        <v>15</v>
      </c>
      <c r="E845" s="1301"/>
      <c r="F845" s="1304"/>
      <c r="G845" s="843">
        <f t="shared" si="267"/>
        <v>55</v>
      </c>
      <c r="H845" s="412">
        <f t="shared" si="264"/>
        <v>5</v>
      </c>
      <c r="I845" s="319">
        <v>4</v>
      </c>
      <c r="J845" s="319"/>
      <c r="K845" s="319">
        <v>1</v>
      </c>
      <c r="L845" s="338"/>
      <c r="M845" s="750">
        <f t="shared" si="265"/>
        <v>55</v>
      </c>
      <c r="N845" s="1030"/>
      <c r="O845" s="1030"/>
      <c r="P845" s="1030">
        <v>3</v>
      </c>
      <c r="Q845" s="1030"/>
      <c r="R845" s="1034">
        <v>52</v>
      </c>
      <c r="S845" s="1025">
        <v>4</v>
      </c>
      <c r="T845" s="1025"/>
      <c r="U845" s="1025"/>
      <c r="V845" s="1044">
        <v>48</v>
      </c>
      <c r="W845" s="1044"/>
      <c r="X845" s="1026">
        <v>3</v>
      </c>
      <c r="Y845" s="1047">
        <v>49</v>
      </c>
      <c r="Z845" s="1026">
        <v>6</v>
      </c>
      <c r="AA845" s="1027">
        <v>2</v>
      </c>
      <c r="AB845" s="1028">
        <v>4</v>
      </c>
      <c r="AC845" s="1028">
        <v>2</v>
      </c>
      <c r="AD845" s="1028">
        <v>4</v>
      </c>
      <c r="AE845" s="1028">
        <v>22</v>
      </c>
      <c r="AF845" s="1029">
        <v>2</v>
      </c>
      <c r="AG845" s="1019">
        <v>39</v>
      </c>
      <c r="AH845" s="1048">
        <v>15</v>
      </c>
      <c r="AI845" s="337">
        <v>90</v>
      </c>
      <c r="AJ845" s="390">
        <f>SUM(AQ845:AU845)</f>
        <v>55</v>
      </c>
      <c r="AK845" s="327" t="s">
        <v>98</v>
      </c>
      <c r="AL845" s="328" t="s">
        <v>98</v>
      </c>
      <c r="AM845" s="329" t="s">
        <v>98</v>
      </c>
      <c r="AN845" s="330" t="s">
        <v>97</v>
      </c>
      <c r="AO845" s="328" t="s">
        <v>97</v>
      </c>
      <c r="AP845" s="329" t="s">
        <v>97</v>
      </c>
      <c r="AQ845" s="330">
        <v>2</v>
      </c>
      <c r="AR845" s="328">
        <v>21</v>
      </c>
      <c r="AS845" s="328">
        <v>28</v>
      </c>
      <c r="AT845" s="328">
        <v>4</v>
      </c>
      <c r="AU845" s="329"/>
      <c r="AV845" s="152">
        <f t="shared" si="266"/>
        <v>0</v>
      </c>
      <c r="AW845" s="167"/>
      <c r="AX845" s="167"/>
      <c r="AY845" s="167"/>
      <c r="AZ845" s="167"/>
      <c r="BA845" s="167"/>
      <c r="BB845" s="167"/>
      <c r="BC845" s="167"/>
      <c r="BD845" s="167"/>
      <c r="BE845" s="130"/>
    </row>
    <row r="846" spans="1:57" ht="32.25" thickBot="1" x14ac:dyDescent="0.3">
      <c r="A846" s="1401"/>
      <c r="B846" s="1625"/>
      <c r="C846" s="1648"/>
      <c r="D846" s="711" t="s">
        <v>491</v>
      </c>
      <c r="E846" s="1302"/>
      <c r="F846" s="1305"/>
      <c r="G846" s="848">
        <f t="shared" si="267"/>
        <v>0</v>
      </c>
      <c r="H846" s="414">
        <f t="shared" si="264"/>
        <v>0</v>
      </c>
      <c r="I846" s="92"/>
      <c r="J846" s="92"/>
      <c r="K846" s="92"/>
      <c r="L846" s="101"/>
      <c r="M846" s="210">
        <f t="shared" si="265"/>
        <v>0</v>
      </c>
      <c r="N846" s="1039"/>
      <c r="O846" s="1039"/>
      <c r="P846" s="1039"/>
      <c r="Q846" s="1039"/>
      <c r="R846" s="1040"/>
      <c r="S846" s="1052"/>
      <c r="T846" s="1052"/>
      <c r="U846" s="1052"/>
      <c r="V846" s="1039"/>
      <c r="W846" s="1039"/>
      <c r="X846" s="1040"/>
      <c r="Y846" s="1038"/>
      <c r="Z846" s="1040"/>
      <c r="AA846" s="1049"/>
      <c r="AB846" s="839"/>
      <c r="AC846" s="839"/>
      <c r="AD846" s="839"/>
      <c r="AE846" s="839"/>
      <c r="AF846" s="840"/>
      <c r="AG846" s="1049"/>
      <c r="AH846" s="1050"/>
      <c r="AI846" s="832"/>
      <c r="AJ846" s="170">
        <f>SUM(AQ846:AU846)</f>
        <v>0</v>
      </c>
      <c r="AK846" s="345" t="s">
        <v>97</v>
      </c>
      <c r="AL846" s="97" t="s">
        <v>97</v>
      </c>
      <c r="AM846" s="98" t="s">
        <v>97</v>
      </c>
      <c r="AN846" s="99" t="s">
        <v>97</v>
      </c>
      <c r="AO846" s="97" t="s">
        <v>98</v>
      </c>
      <c r="AP846" s="98" t="s">
        <v>98</v>
      </c>
      <c r="AQ846" s="100"/>
      <c r="AR846" s="92"/>
      <c r="AS846" s="92"/>
      <c r="AT846" s="92"/>
      <c r="AU846" s="93"/>
      <c r="AV846" s="171">
        <f t="shared" si="266"/>
        <v>0</v>
      </c>
      <c r="AW846" s="128"/>
      <c r="AX846" s="128"/>
      <c r="AY846" s="128"/>
      <c r="AZ846" s="128"/>
      <c r="BA846" s="128"/>
      <c r="BB846" s="128"/>
      <c r="BC846" s="128"/>
      <c r="BD846" s="128"/>
      <c r="BE846" s="129"/>
    </row>
    <row r="847" spans="1:57" ht="32.25" thickBot="1" x14ac:dyDescent="0.3">
      <c r="A847" s="1401"/>
      <c r="B847" s="1621" t="s">
        <v>778</v>
      </c>
      <c r="C847" s="1646" t="s">
        <v>437</v>
      </c>
      <c r="D847" s="709" t="s">
        <v>485</v>
      </c>
      <c r="E847" s="1300">
        <v>10</v>
      </c>
      <c r="F847" s="1303">
        <f t="shared" ref="F847" si="268">E847-SUM(M847:M851)</f>
        <v>2</v>
      </c>
      <c r="G847" s="841">
        <f t="shared" si="267"/>
        <v>0</v>
      </c>
      <c r="H847" s="411">
        <f t="shared" si="264"/>
        <v>0</v>
      </c>
      <c r="I847" s="72"/>
      <c r="J847" s="72"/>
      <c r="K847" s="72"/>
      <c r="L847" s="75"/>
      <c r="M847" s="199">
        <f t="shared" si="265"/>
        <v>0</v>
      </c>
      <c r="N847" s="1020"/>
      <c r="O847" s="1020"/>
      <c r="P847" s="1020"/>
      <c r="Q847" s="1020"/>
      <c r="R847" s="1024"/>
      <c r="S847" s="1051"/>
      <c r="T847" s="1051"/>
      <c r="U847" s="1051"/>
      <c r="V847" s="1020"/>
      <c r="W847" s="1020"/>
      <c r="X847" s="1024"/>
      <c r="Y847" s="1022"/>
      <c r="Z847" s="1024"/>
      <c r="AA847" s="1045"/>
      <c r="AB847" s="835"/>
      <c r="AC847" s="835"/>
      <c r="AD847" s="835"/>
      <c r="AE847" s="835"/>
      <c r="AF847" s="836"/>
      <c r="AG847" s="1045"/>
      <c r="AH847" s="1046"/>
      <c r="AI847" s="143"/>
      <c r="AJ847" s="151">
        <f t="shared" ref="AJ847:AJ848" si="269">SUM(AN847:AP847)</f>
        <v>0</v>
      </c>
      <c r="AK847" s="76" t="s">
        <v>97</v>
      </c>
      <c r="AL847" s="77" t="s">
        <v>97</v>
      </c>
      <c r="AM847" s="78" t="s">
        <v>97</v>
      </c>
      <c r="AN847" s="74"/>
      <c r="AO847" s="72"/>
      <c r="AP847" s="73"/>
      <c r="AQ847" s="79" t="s">
        <v>97</v>
      </c>
      <c r="AR847" s="77" t="s">
        <v>97</v>
      </c>
      <c r="AS847" s="77" t="s">
        <v>97</v>
      </c>
      <c r="AT847" s="77" t="s">
        <v>97</v>
      </c>
      <c r="AU847" s="78" t="s">
        <v>97</v>
      </c>
      <c r="AV847" s="152">
        <f t="shared" si="266"/>
        <v>0</v>
      </c>
      <c r="AW847" s="120"/>
      <c r="AX847" s="120"/>
      <c r="AY847" s="120"/>
      <c r="AZ847" s="120"/>
      <c r="BA847" s="120"/>
      <c r="BB847" s="120"/>
      <c r="BC847" s="120"/>
      <c r="BD847" s="120"/>
      <c r="BE847" s="121"/>
    </row>
    <row r="848" spans="1:57" ht="48" thickBot="1" x14ac:dyDescent="0.3">
      <c r="A848" s="1401"/>
      <c r="B848" s="1623"/>
      <c r="C848" s="1647"/>
      <c r="D848" s="710" t="s">
        <v>490</v>
      </c>
      <c r="E848" s="1301"/>
      <c r="F848" s="1304"/>
      <c r="G848" s="843">
        <f t="shared" si="267"/>
        <v>0</v>
      </c>
      <c r="H848" s="412">
        <f t="shared" si="264"/>
        <v>0</v>
      </c>
      <c r="I848" s="319"/>
      <c r="J848" s="319"/>
      <c r="K848" s="319"/>
      <c r="L848" s="338"/>
      <c r="M848" s="750">
        <f t="shared" si="265"/>
        <v>0</v>
      </c>
      <c r="N848" s="1030"/>
      <c r="O848" s="1030"/>
      <c r="P848" s="1030"/>
      <c r="Q848" s="1030"/>
      <c r="R848" s="1034"/>
      <c r="S848" s="1025"/>
      <c r="T848" s="1025"/>
      <c r="U848" s="1025"/>
      <c r="V848" s="1044"/>
      <c r="W848" s="1044"/>
      <c r="X848" s="1026"/>
      <c r="Y848" s="1047"/>
      <c r="Z848" s="1026"/>
      <c r="AA848" s="1027"/>
      <c r="AB848" s="1028"/>
      <c r="AC848" s="1028"/>
      <c r="AD848" s="1028"/>
      <c r="AE848" s="1028"/>
      <c r="AF848" s="1029"/>
      <c r="AG848" s="1019"/>
      <c r="AH848" s="1048"/>
      <c r="AI848" s="337"/>
      <c r="AJ848" s="390">
        <f t="shared" si="269"/>
        <v>0</v>
      </c>
      <c r="AK848" s="327" t="s">
        <v>98</v>
      </c>
      <c r="AL848" s="328" t="s">
        <v>98</v>
      </c>
      <c r="AM848" s="329" t="s">
        <v>98</v>
      </c>
      <c r="AN848" s="330"/>
      <c r="AO848" s="328"/>
      <c r="AP848" s="329"/>
      <c r="AQ848" s="330" t="s">
        <v>97</v>
      </c>
      <c r="AR848" s="328" t="s">
        <v>97</v>
      </c>
      <c r="AS848" s="328" t="s">
        <v>97</v>
      </c>
      <c r="AT848" s="328" t="s">
        <v>97</v>
      </c>
      <c r="AU848" s="329" t="s">
        <v>97</v>
      </c>
      <c r="AV848" s="152">
        <f t="shared" si="266"/>
        <v>0</v>
      </c>
      <c r="AW848" s="167"/>
      <c r="AX848" s="167"/>
      <c r="AY848" s="167"/>
      <c r="AZ848" s="167"/>
      <c r="BA848" s="167"/>
      <c r="BB848" s="167"/>
      <c r="BC848" s="167"/>
      <c r="BD848" s="167"/>
      <c r="BE848" s="130"/>
    </row>
    <row r="849" spans="1:57" ht="32.25" thickBot="1" x14ac:dyDescent="0.3">
      <c r="A849" s="1401"/>
      <c r="B849" s="1623"/>
      <c r="C849" s="1647"/>
      <c r="D849" s="710" t="s">
        <v>486</v>
      </c>
      <c r="E849" s="1301"/>
      <c r="F849" s="1304"/>
      <c r="G849" s="843">
        <f t="shared" si="267"/>
        <v>0</v>
      </c>
      <c r="H849" s="412">
        <f t="shared" si="264"/>
        <v>0</v>
      </c>
      <c r="I849" s="319"/>
      <c r="J849" s="319"/>
      <c r="K849" s="319"/>
      <c r="L849" s="338"/>
      <c r="M849" s="750">
        <f t="shared" si="265"/>
        <v>0</v>
      </c>
      <c r="N849" s="1030"/>
      <c r="O849" s="1030"/>
      <c r="P849" s="1030"/>
      <c r="Q849" s="1030"/>
      <c r="R849" s="1034"/>
      <c r="S849" s="1025"/>
      <c r="T849" s="1025"/>
      <c r="U849" s="1025"/>
      <c r="V849" s="1044"/>
      <c r="W849" s="1044"/>
      <c r="X849" s="1026"/>
      <c r="Y849" s="1047"/>
      <c r="Z849" s="1026"/>
      <c r="AA849" s="1027"/>
      <c r="AB849" s="1028"/>
      <c r="AC849" s="1028"/>
      <c r="AD849" s="1028"/>
      <c r="AE849" s="1028"/>
      <c r="AF849" s="1029"/>
      <c r="AG849" s="1019"/>
      <c r="AH849" s="1048"/>
      <c r="AI849" s="337"/>
      <c r="AJ849" s="390">
        <f t="shared" ref="AJ849" si="270">SUM(AK849:AM849)</f>
        <v>0</v>
      </c>
      <c r="AK849" s="327"/>
      <c r="AL849" s="328"/>
      <c r="AM849" s="329"/>
      <c r="AN849" s="330" t="s">
        <v>97</v>
      </c>
      <c r="AO849" s="328" t="s">
        <v>97</v>
      </c>
      <c r="AP849" s="329" t="s">
        <v>97</v>
      </c>
      <c r="AQ849" s="330" t="s">
        <v>97</v>
      </c>
      <c r="AR849" s="328" t="s">
        <v>97</v>
      </c>
      <c r="AS849" s="328" t="s">
        <v>97</v>
      </c>
      <c r="AT849" s="328" t="s">
        <v>97</v>
      </c>
      <c r="AU849" s="329" t="s">
        <v>97</v>
      </c>
      <c r="AV849" s="152">
        <f t="shared" si="266"/>
        <v>0</v>
      </c>
      <c r="AW849" s="167"/>
      <c r="AX849" s="167"/>
      <c r="AY849" s="167"/>
      <c r="AZ849" s="167"/>
      <c r="BA849" s="167"/>
      <c r="BB849" s="167"/>
      <c r="BC849" s="167"/>
      <c r="BD849" s="167"/>
      <c r="BE849" s="130"/>
    </row>
    <row r="850" spans="1:57" ht="32.25" thickBot="1" x14ac:dyDescent="0.3">
      <c r="A850" s="1401"/>
      <c r="B850" s="1623"/>
      <c r="C850" s="1647"/>
      <c r="D850" s="710" t="s">
        <v>15</v>
      </c>
      <c r="E850" s="1301"/>
      <c r="F850" s="1304"/>
      <c r="G850" s="843">
        <f t="shared" si="267"/>
        <v>8</v>
      </c>
      <c r="H850" s="412">
        <f t="shared" si="264"/>
        <v>0</v>
      </c>
      <c r="I850" s="319"/>
      <c r="J850" s="319"/>
      <c r="K850" s="319"/>
      <c r="L850" s="338"/>
      <c r="M850" s="750">
        <f t="shared" si="265"/>
        <v>8</v>
      </c>
      <c r="N850" s="1030"/>
      <c r="O850" s="1030"/>
      <c r="P850" s="1030"/>
      <c r="Q850" s="1030"/>
      <c r="R850" s="1034">
        <v>8</v>
      </c>
      <c r="S850" s="1025"/>
      <c r="T850" s="1025"/>
      <c r="U850" s="1025"/>
      <c r="V850" s="1044">
        <v>8</v>
      </c>
      <c r="W850" s="1044"/>
      <c r="X850" s="1026"/>
      <c r="Y850" s="1047">
        <v>8</v>
      </c>
      <c r="Z850" s="1026"/>
      <c r="AA850" s="1027"/>
      <c r="AB850" s="1028"/>
      <c r="AC850" s="1028"/>
      <c r="AD850" s="1028"/>
      <c r="AE850" s="1028"/>
      <c r="AF850" s="1029"/>
      <c r="AG850" s="1019">
        <v>40</v>
      </c>
      <c r="AH850" s="1048">
        <v>8</v>
      </c>
      <c r="AI850" s="337">
        <v>46</v>
      </c>
      <c r="AJ850" s="390">
        <f t="shared" ref="AJ850:AJ851" si="271">SUM(AQ850:AU850)</f>
        <v>8</v>
      </c>
      <c r="AK850" s="327" t="s">
        <v>98</v>
      </c>
      <c r="AL850" s="328" t="s">
        <v>98</v>
      </c>
      <c r="AM850" s="329" t="s">
        <v>98</v>
      </c>
      <c r="AN850" s="330" t="s">
        <v>97</v>
      </c>
      <c r="AO850" s="328" t="s">
        <v>97</v>
      </c>
      <c r="AP850" s="329" t="s">
        <v>97</v>
      </c>
      <c r="AQ850" s="330"/>
      <c r="AR850" s="328"/>
      <c r="AS850" s="328">
        <v>3</v>
      </c>
      <c r="AT850" s="328">
        <v>2</v>
      </c>
      <c r="AU850" s="329">
        <v>3</v>
      </c>
      <c r="AV850" s="152">
        <f t="shared" si="266"/>
        <v>0</v>
      </c>
      <c r="AW850" s="167"/>
      <c r="AX850" s="167"/>
      <c r="AY850" s="167"/>
      <c r="AZ850" s="167"/>
      <c r="BA850" s="167"/>
      <c r="BB850" s="167"/>
      <c r="BC850" s="167"/>
      <c r="BD850" s="167"/>
      <c r="BE850" s="130"/>
    </row>
    <row r="851" spans="1:57" ht="32.25" thickBot="1" x14ac:dyDescent="0.3">
      <c r="A851" s="1401"/>
      <c r="B851" s="1625"/>
      <c r="C851" s="1648"/>
      <c r="D851" s="711" t="s">
        <v>491</v>
      </c>
      <c r="E851" s="1302"/>
      <c r="F851" s="1305"/>
      <c r="G851" s="848">
        <f t="shared" si="267"/>
        <v>0</v>
      </c>
      <c r="H851" s="414">
        <f t="shared" si="264"/>
        <v>0</v>
      </c>
      <c r="I851" s="92"/>
      <c r="J851" s="92"/>
      <c r="K851" s="92"/>
      <c r="L851" s="101"/>
      <c r="M851" s="210">
        <f t="shared" si="265"/>
        <v>0</v>
      </c>
      <c r="N851" s="1039"/>
      <c r="O851" s="1039"/>
      <c r="P851" s="1039"/>
      <c r="Q851" s="1039"/>
      <c r="R851" s="1040"/>
      <c r="S851" s="1052"/>
      <c r="T851" s="1052"/>
      <c r="U851" s="1052"/>
      <c r="V851" s="1039"/>
      <c r="W851" s="1039"/>
      <c r="X851" s="1040"/>
      <c r="Y851" s="1038"/>
      <c r="Z851" s="1040"/>
      <c r="AA851" s="1049"/>
      <c r="AB851" s="839"/>
      <c r="AC851" s="839"/>
      <c r="AD851" s="839"/>
      <c r="AE851" s="839"/>
      <c r="AF851" s="840"/>
      <c r="AG851" s="1049"/>
      <c r="AH851" s="1050"/>
      <c r="AI851" s="832"/>
      <c r="AJ851" s="170">
        <f t="shared" si="271"/>
        <v>0</v>
      </c>
      <c r="AK851" s="345" t="s">
        <v>97</v>
      </c>
      <c r="AL851" s="97" t="s">
        <v>97</v>
      </c>
      <c r="AM851" s="98" t="s">
        <v>97</v>
      </c>
      <c r="AN851" s="99" t="s">
        <v>97</v>
      </c>
      <c r="AO851" s="97" t="s">
        <v>98</v>
      </c>
      <c r="AP851" s="98" t="s">
        <v>98</v>
      </c>
      <c r="AQ851" s="100"/>
      <c r="AR851" s="92"/>
      <c r="AS851" s="92"/>
      <c r="AT851" s="92"/>
      <c r="AU851" s="93"/>
      <c r="AV851" s="171">
        <f t="shared" si="266"/>
        <v>0</v>
      </c>
      <c r="AW851" s="128"/>
      <c r="AX851" s="128"/>
      <c r="AY851" s="128"/>
      <c r="AZ851" s="128"/>
      <c r="BA851" s="128"/>
      <c r="BB851" s="128"/>
      <c r="BC851" s="128"/>
      <c r="BD851" s="128"/>
      <c r="BE851" s="129"/>
    </row>
    <row r="852" spans="1:57" ht="32.25" thickBot="1" x14ac:dyDescent="0.3">
      <c r="A852" s="1401"/>
      <c r="B852" s="1621" t="s">
        <v>587</v>
      </c>
      <c r="C852" s="1646" t="s">
        <v>438</v>
      </c>
      <c r="D852" s="709" t="s">
        <v>485</v>
      </c>
      <c r="E852" s="1300">
        <v>50</v>
      </c>
      <c r="F852" s="1303">
        <f t="shared" ref="F852" si="272">E852-SUM(M852:M856)</f>
        <v>13</v>
      </c>
      <c r="G852" s="841">
        <f t="shared" si="267"/>
        <v>1</v>
      </c>
      <c r="H852" s="411">
        <f t="shared" si="264"/>
        <v>0</v>
      </c>
      <c r="I852" s="72"/>
      <c r="J852" s="72"/>
      <c r="K852" s="72"/>
      <c r="L852" s="75"/>
      <c r="M852" s="199">
        <f t="shared" si="265"/>
        <v>1</v>
      </c>
      <c r="N852" s="1020"/>
      <c r="O852" s="1020"/>
      <c r="P852" s="1020"/>
      <c r="Q852" s="1020"/>
      <c r="R852" s="1024">
        <v>1</v>
      </c>
      <c r="S852" s="1051"/>
      <c r="T852" s="1051"/>
      <c r="U852" s="1051"/>
      <c r="V852" s="1020">
        <v>1</v>
      </c>
      <c r="W852" s="1020"/>
      <c r="X852" s="1024"/>
      <c r="Y852" s="1022">
        <v>1</v>
      </c>
      <c r="Z852" s="1024"/>
      <c r="AA852" s="1045"/>
      <c r="AB852" s="835"/>
      <c r="AC852" s="835"/>
      <c r="AD852" s="835"/>
      <c r="AE852" s="835"/>
      <c r="AF852" s="836"/>
      <c r="AG852" s="1045">
        <v>30</v>
      </c>
      <c r="AH852" s="1046">
        <v>5</v>
      </c>
      <c r="AI852" s="143">
        <v>10</v>
      </c>
      <c r="AJ852" s="151">
        <f t="shared" ref="AJ852:AJ853" si="273">SUM(AN852:AP852)</f>
        <v>1</v>
      </c>
      <c r="AK852" s="76" t="s">
        <v>97</v>
      </c>
      <c r="AL852" s="77" t="s">
        <v>97</v>
      </c>
      <c r="AM852" s="78" t="s">
        <v>97</v>
      </c>
      <c r="AN852" s="74"/>
      <c r="AO852" s="72">
        <v>1</v>
      </c>
      <c r="AP852" s="73"/>
      <c r="AQ852" s="79" t="s">
        <v>97</v>
      </c>
      <c r="AR852" s="77" t="s">
        <v>97</v>
      </c>
      <c r="AS852" s="77" t="s">
        <v>97</v>
      </c>
      <c r="AT852" s="77" t="s">
        <v>97</v>
      </c>
      <c r="AU852" s="78" t="s">
        <v>97</v>
      </c>
      <c r="AV852" s="152">
        <f t="shared" si="266"/>
        <v>0</v>
      </c>
      <c r="AW852" s="120"/>
      <c r="AX852" s="120"/>
      <c r="AY852" s="120"/>
      <c r="AZ852" s="120"/>
      <c r="BA852" s="120"/>
      <c r="BB852" s="120"/>
      <c r="BC852" s="120"/>
      <c r="BD852" s="120"/>
      <c r="BE852" s="121"/>
    </row>
    <row r="853" spans="1:57" ht="48" thickBot="1" x14ac:dyDescent="0.3">
      <c r="A853" s="1401"/>
      <c r="B853" s="1623"/>
      <c r="C853" s="1647"/>
      <c r="D853" s="710" t="s">
        <v>490</v>
      </c>
      <c r="E853" s="1301"/>
      <c r="F853" s="1304"/>
      <c r="G853" s="843">
        <f t="shared" si="267"/>
        <v>0</v>
      </c>
      <c r="H853" s="412">
        <f t="shared" si="264"/>
        <v>0</v>
      </c>
      <c r="I853" s="319"/>
      <c r="J853" s="319"/>
      <c r="K853" s="319"/>
      <c r="L853" s="338"/>
      <c r="M853" s="750">
        <f t="shared" si="265"/>
        <v>0</v>
      </c>
      <c r="N853" s="1030"/>
      <c r="O853" s="1030"/>
      <c r="P853" s="1030"/>
      <c r="Q853" s="1030"/>
      <c r="R853" s="1034"/>
      <c r="S853" s="1025"/>
      <c r="T853" s="1025"/>
      <c r="U853" s="1025"/>
      <c r="V853" s="1044"/>
      <c r="W853" s="1044"/>
      <c r="X853" s="1026"/>
      <c r="Y853" s="1047"/>
      <c r="Z853" s="1026"/>
      <c r="AA853" s="1027"/>
      <c r="AB853" s="1028"/>
      <c r="AC853" s="1028"/>
      <c r="AD853" s="1028"/>
      <c r="AE853" s="1028"/>
      <c r="AF853" s="1029"/>
      <c r="AG853" s="1019"/>
      <c r="AH853" s="1048"/>
      <c r="AI853" s="337"/>
      <c r="AJ853" s="390">
        <f t="shared" si="273"/>
        <v>0</v>
      </c>
      <c r="AK853" s="327" t="s">
        <v>98</v>
      </c>
      <c r="AL853" s="328" t="s">
        <v>98</v>
      </c>
      <c r="AM853" s="329" t="s">
        <v>98</v>
      </c>
      <c r="AN853" s="330"/>
      <c r="AO853" s="328"/>
      <c r="AP853" s="329"/>
      <c r="AQ853" s="330" t="s">
        <v>97</v>
      </c>
      <c r="AR853" s="328" t="s">
        <v>97</v>
      </c>
      <c r="AS853" s="328" t="s">
        <v>97</v>
      </c>
      <c r="AT853" s="328" t="s">
        <v>97</v>
      </c>
      <c r="AU853" s="329" t="s">
        <v>97</v>
      </c>
      <c r="AV853" s="152">
        <f t="shared" si="266"/>
        <v>0</v>
      </c>
      <c r="AW853" s="167"/>
      <c r="AX853" s="167"/>
      <c r="AY853" s="167"/>
      <c r="AZ853" s="167"/>
      <c r="BA853" s="167"/>
      <c r="BB853" s="167"/>
      <c r="BC853" s="167"/>
      <c r="BD853" s="167"/>
      <c r="BE853" s="130"/>
    </row>
    <row r="854" spans="1:57" ht="32.25" thickBot="1" x14ac:dyDescent="0.3">
      <c r="A854" s="1401"/>
      <c r="B854" s="1623"/>
      <c r="C854" s="1647"/>
      <c r="D854" s="710" t="s">
        <v>486</v>
      </c>
      <c r="E854" s="1301"/>
      <c r="F854" s="1304"/>
      <c r="G854" s="843">
        <f t="shared" si="267"/>
        <v>0</v>
      </c>
      <c r="H854" s="412">
        <f t="shared" si="264"/>
        <v>0</v>
      </c>
      <c r="I854" s="319"/>
      <c r="J854" s="319"/>
      <c r="K854" s="319"/>
      <c r="L854" s="338"/>
      <c r="M854" s="750">
        <f t="shared" si="265"/>
        <v>0</v>
      </c>
      <c r="N854" s="1030"/>
      <c r="O854" s="1030"/>
      <c r="P854" s="1030"/>
      <c r="Q854" s="1030"/>
      <c r="R854" s="1034"/>
      <c r="S854" s="1025"/>
      <c r="T854" s="1025"/>
      <c r="U854" s="1025"/>
      <c r="V854" s="1044"/>
      <c r="W854" s="1044"/>
      <c r="X854" s="1026"/>
      <c r="Y854" s="1047"/>
      <c r="Z854" s="1026"/>
      <c r="AA854" s="1027"/>
      <c r="AB854" s="1028"/>
      <c r="AC854" s="1028"/>
      <c r="AD854" s="1028"/>
      <c r="AE854" s="1028"/>
      <c r="AF854" s="1029"/>
      <c r="AG854" s="1019"/>
      <c r="AH854" s="1048"/>
      <c r="AI854" s="337"/>
      <c r="AJ854" s="390">
        <f t="shared" ref="AJ854" si="274">SUM(AK854:AM854)</f>
        <v>0</v>
      </c>
      <c r="AK854" s="327"/>
      <c r="AL854" s="328"/>
      <c r="AM854" s="329"/>
      <c r="AN854" s="330" t="s">
        <v>97</v>
      </c>
      <c r="AO854" s="328" t="s">
        <v>97</v>
      </c>
      <c r="AP854" s="329" t="s">
        <v>97</v>
      </c>
      <c r="AQ854" s="330" t="s">
        <v>97</v>
      </c>
      <c r="AR854" s="328" t="s">
        <v>97</v>
      </c>
      <c r="AS854" s="328" t="s">
        <v>97</v>
      </c>
      <c r="AT854" s="328" t="s">
        <v>97</v>
      </c>
      <c r="AU854" s="329" t="s">
        <v>97</v>
      </c>
      <c r="AV854" s="152">
        <f t="shared" si="266"/>
        <v>0</v>
      </c>
      <c r="AW854" s="167"/>
      <c r="AX854" s="167"/>
      <c r="AY854" s="167"/>
      <c r="AZ854" s="167"/>
      <c r="BA854" s="167"/>
      <c r="BB854" s="167"/>
      <c r="BC854" s="167"/>
      <c r="BD854" s="167"/>
      <c r="BE854" s="130"/>
    </row>
    <row r="855" spans="1:57" ht="32.25" thickBot="1" x14ac:dyDescent="0.3">
      <c r="A855" s="1401"/>
      <c r="B855" s="1623"/>
      <c r="C855" s="1647"/>
      <c r="D855" s="710" t="s">
        <v>15</v>
      </c>
      <c r="E855" s="1301"/>
      <c r="F855" s="1304"/>
      <c r="G855" s="843">
        <f t="shared" si="267"/>
        <v>38</v>
      </c>
      <c r="H855" s="412">
        <f t="shared" si="264"/>
        <v>1</v>
      </c>
      <c r="I855" s="319">
        <v>1</v>
      </c>
      <c r="J855" s="319"/>
      <c r="K855" s="319"/>
      <c r="L855" s="338"/>
      <c r="M855" s="750">
        <f t="shared" si="265"/>
        <v>36</v>
      </c>
      <c r="N855" s="1030"/>
      <c r="O855" s="1030"/>
      <c r="P855" s="1030"/>
      <c r="Q855" s="1030"/>
      <c r="R855" s="1034">
        <v>36</v>
      </c>
      <c r="S855" s="1025">
        <v>1</v>
      </c>
      <c r="T855" s="1025"/>
      <c r="U855" s="1025"/>
      <c r="V855" s="1044">
        <v>26</v>
      </c>
      <c r="W855" s="1044">
        <v>9</v>
      </c>
      <c r="X855" s="1026"/>
      <c r="Y855" s="1047">
        <v>29</v>
      </c>
      <c r="Z855" s="1026">
        <v>7</v>
      </c>
      <c r="AA855" s="1027"/>
      <c r="AB855" s="1028">
        <v>20</v>
      </c>
      <c r="AC855" s="1028">
        <v>20</v>
      </c>
      <c r="AD855" s="1028"/>
      <c r="AE855" s="1028">
        <v>22</v>
      </c>
      <c r="AF855" s="1029">
        <v>1</v>
      </c>
      <c r="AG855" s="1019">
        <v>40</v>
      </c>
      <c r="AH855" s="1048">
        <v>18</v>
      </c>
      <c r="AI855" s="337">
        <v>99</v>
      </c>
      <c r="AJ855" s="390">
        <f t="shared" ref="AJ855:AJ856" si="275">SUM(AQ855:AU855)</f>
        <v>36</v>
      </c>
      <c r="AK855" s="327" t="s">
        <v>98</v>
      </c>
      <c r="AL855" s="328" t="s">
        <v>98</v>
      </c>
      <c r="AM855" s="329" t="s">
        <v>98</v>
      </c>
      <c r="AN855" s="330" t="s">
        <v>97</v>
      </c>
      <c r="AO855" s="328" t="s">
        <v>97</v>
      </c>
      <c r="AP855" s="329" t="s">
        <v>97</v>
      </c>
      <c r="AQ855" s="330">
        <v>1</v>
      </c>
      <c r="AR855" s="328">
        <v>8</v>
      </c>
      <c r="AS855" s="328">
        <v>23</v>
      </c>
      <c r="AT855" s="328">
        <v>4</v>
      </c>
      <c r="AU855" s="329"/>
      <c r="AV855" s="152">
        <f t="shared" si="266"/>
        <v>2</v>
      </c>
      <c r="AW855" s="167"/>
      <c r="AX855" s="167"/>
      <c r="AY855" s="167"/>
      <c r="AZ855" s="167"/>
      <c r="BA855" s="167">
        <v>1</v>
      </c>
      <c r="BB855" s="167"/>
      <c r="BC855" s="167"/>
      <c r="BD855" s="167">
        <v>1</v>
      </c>
      <c r="BE855" s="130"/>
    </row>
    <row r="856" spans="1:57" ht="32.25" thickBot="1" x14ac:dyDescent="0.3">
      <c r="A856" s="1401"/>
      <c r="B856" s="1625"/>
      <c r="C856" s="1648"/>
      <c r="D856" s="711" t="s">
        <v>491</v>
      </c>
      <c r="E856" s="1302"/>
      <c r="F856" s="1305"/>
      <c r="G856" s="848">
        <f t="shared" si="267"/>
        <v>0</v>
      </c>
      <c r="H856" s="414">
        <f t="shared" si="264"/>
        <v>0</v>
      </c>
      <c r="I856" s="92"/>
      <c r="J856" s="92"/>
      <c r="K856" s="92"/>
      <c r="L856" s="101"/>
      <c r="M856" s="210">
        <f t="shared" si="265"/>
        <v>0</v>
      </c>
      <c r="N856" s="1039"/>
      <c r="O856" s="1039"/>
      <c r="P856" s="1039"/>
      <c r="Q856" s="1039"/>
      <c r="R856" s="1040"/>
      <c r="S856" s="1052"/>
      <c r="T856" s="1052"/>
      <c r="U856" s="1052"/>
      <c r="V856" s="1039"/>
      <c r="W856" s="1039"/>
      <c r="X856" s="1040"/>
      <c r="Y856" s="1038"/>
      <c r="Z856" s="1040"/>
      <c r="AA856" s="1049"/>
      <c r="AB856" s="839"/>
      <c r="AC856" s="839"/>
      <c r="AD856" s="839"/>
      <c r="AE856" s="839"/>
      <c r="AF856" s="840"/>
      <c r="AG856" s="1049"/>
      <c r="AH856" s="1050"/>
      <c r="AI856" s="832"/>
      <c r="AJ856" s="170">
        <f t="shared" si="275"/>
        <v>0</v>
      </c>
      <c r="AK856" s="345" t="s">
        <v>97</v>
      </c>
      <c r="AL856" s="97" t="s">
        <v>97</v>
      </c>
      <c r="AM856" s="98" t="s">
        <v>97</v>
      </c>
      <c r="AN856" s="99" t="s">
        <v>97</v>
      </c>
      <c r="AO856" s="97" t="s">
        <v>98</v>
      </c>
      <c r="AP856" s="98" t="s">
        <v>98</v>
      </c>
      <c r="AQ856" s="100"/>
      <c r="AR856" s="92"/>
      <c r="AS856" s="92"/>
      <c r="AT856" s="92"/>
      <c r="AU856" s="93"/>
      <c r="AV856" s="171">
        <f t="shared" si="266"/>
        <v>0</v>
      </c>
      <c r="AW856" s="128"/>
      <c r="AX856" s="128"/>
      <c r="AY856" s="128"/>
      <c r="AZ856" s="128"/>
      <c r="BA856" s="128"/>
      <c r="BB856" s="128"/>
      <c r="BC856" s="128"/>
      <c r="BD856" s="128"/>
      <c r="BE856" s="129"/>
    </row>
    <row r="857" spans="1:57" ht="31.15" customHeight="1" thickBot="1" x14ac:dyDescent="0.3">
      <c r="A857" s="1401"/>
      <c r="B857" s="1621" t="s">
        <v>588</v>
      </c>
      <c r="C857" s="1646" t="s">
        <v>439</v>
      </c>
      <c r="D857" s="709" t="s">
        <v>485</v>
      </c>
      <c r="E857" s="1300">
        <v>15</v>
      </c>
      <c r="F857" s="1303">
        <f t="shared" ref="F857" si="276">E857-SUM(M857:M861)</f>
        <v>6</v>
      </c>
      <c r="G857" s="841">
        <f t="shared" si="267"/>
        <v>0</v>
      </c>
      <c r="H857" s="411">
        <f t="shared" ref="H857:H916" si="277">SUM(I857:L857)</f>
        <v>0</v>
      </c>
      <c r="I857" s="72"/>
      <c r="J857" s="72"/>
      <c r="K857" s="72"/>
      <c r="L857" s="75"/>
      <c r="M857" s="199">
        <f t="shared" ref="M857:M916" si="278">IF(AND(SUM(N857:R857)=SUM(Y857:Z857),SUM(S857:X857)=SUM(Y857:Z857)),SUM(N857:R857),"ПЕРЕВІРТЕ ПРАВИЛЬНІСТЬ ДАНИХ")</f>
        <v>0</v>
      </c>
      <c r="N857" s="1020"/>
      <c r="O857" s="1020"/>
      <c r="P857" s="1020"/>
      <c r="Q857" s="1020"/>
      <c r="R857" s="1024"/>
      <c r="S857" s="1051"/>
      <c r="T857" s="1051"/>
      <c r="U857" s="1051"/>
      <c r="V857" s="1020"/>
      <c r="W857" s="1020"/>
      <c r="X857" s="1024"/>
      <c r="Y857" s="1022"/>
      <c r="Z857" s="1024"/>
      <c r="AA857" s="1045"/>
      <c r="AB857" s="835"/>
      <c r="AC857" s="835"/>
      <c r="AD857" s="835"/>
      <c r="AE857" s="835"/>
      <c r="AF857" s="836"/>
      <c r="AG857" s="1045"/>
      <c r="AH857" s="1046"/>
      <c r="AI857" s="143"/>
      <c r="AJ857" s="151">
        <f t="shared" ref="AJ857:AJ858" si="279">SUM(AN857:AP857)</f>
        <v>0</v>
      </c>
      <c r="AK857" s="76" t="s">
        <v>97</v>
      </c>
      <c r="AL857" s="77" t="s">
        <v>97</v>
      </c>
      <c r="AM857" s="78" t="s">
        <v>97</v>
      </c>
      <c r="AN857" s="74"/>
      <c r="AO857" s="72"/>
      <c r="AP857" s="73"/>
      <c r="AQ857" s="79" t="s">
        <v>97</v>
      </c>
      <c r="AR857" s="77" t="s">
        <v>97</v>
      </c>
      <c r="AS857" s="77" t="s">
        <v>97</v>
      </c>
      <c r="AT857" s="77" t="s">
        <v>97</v>
      </c>
      <c r="AU857" s="78" t="s">
        <v>97</v>
      </c>
      <c r="AV857" s="152">
        <f t="shared" ref="AV857:AV916" si="280">SUM(AW857:BE857)</f>
        <v>0</v>
      </c>
      <c r="AW857" s="120"/>
      <c r="AX857" s="120"/>
      <c r="AY857" s="120"/>
      <c r="AZ857" s="120"/>
      <c r="BA857" s="120"/>
      <c r="BB857" s="120"/>
      <c r="BC857" s="120"/>
      <c r="BD857" s="120"/>
      <c r="BE857" s="121"/>
    </row>
    <row r="858" spans="1:57" ht="48" thickBot="1" x14ac:dyDescent="0.3">
      <c r="A858" s="1401"/>
      <c r="B858" s="1623"/>
      <c r="C858" s="1647"/>
      <c r="D858" s="710" t="s">
        <v>490</v>
      </c>
      <c r="E858" s="1301"/>
      <c r="F858" s="1304"/>
      <c r="G858" s="843">
        <f t="shared" si="267"/>
        <v>0</v>
      </c>
      <c r="H858" s="412">
        <f t="shared" si="277"/>
        <v>0</v>
      </c>
      <c r="I858" s="319"/>
      <c r="J858" s="319"/>
      <c r="K858" s="319"/>
      <c r="L858" s="338"/>
      <c r="M858" s="750">
        <f t="shared" si="278"/>
        <v>0</v>
      </c>
      <c r="N858" s="1030"/>
      <c r="O858" s="1030"/>
      <c r="P858" s="1030"/>
      <c r="Q858" s="1030"/>
      <c r="R858" s="1034"/>
      <c r="S858" s="1025"/>
      <c r="T858" s="1025"/>
      <c r="U858" s="1025"/>
      <c r="V858" s="1044"/>
      <c r="W858" s="1044"/>
      <c r="X858" s="1026"/>
      <c r="Y858" s="1047"/>
      <c r="Z858" s="1026"/>
      <c r="AA858" s="1027"/>
      <c r="AB858" s="1028"/>
      <c r="AC858" s="1028"/>
      <c r="AD858" s="1028"/>
      <c r="AE858" s="1028"/>
      <c r="AF858" s="1029"/>
      <c r="AG858" s="1019"/>
      <c r="AH858" s="1048"/>
      <c r="AI858" s="337"/>
      <c r="AJ858" s="390">
        <f t="shared" si="279"/>
        <v>0</v>
      </c>
      <c r="AK858" s="327" t="s">
        <v>98</v>
      </c>
      <c r="AL858" s="328" t="s">
        <v>98</v>
      </c>
      <c r="AM858" s="329" t="s">
        <v>98</v>
      </c>
      <c r="AN858" s="330"/>
      <c r="AO858" s="328"/>
      <c r="AP858" s="329"/>
      <c r="AQ858" s="330" t="s">
        <v>97</v>
      </c>
      <c r="AR858" s="328" t="s">
        <v>97</v>
      </c>
      <c r="AS858" s="328" t="s">
        <v>97</v>
      </c>
      <c r="AT858" s="328" t="s">
        <v>97</v>
      </c>
      <c r="AU858" s="329" t="s">
        <v>97</v>
      </c>
      <c r="AV858" s="152">
        <f t="shared" si="280"/>
        <v>0</v>
      </c>
      <c r="AW858" s="167"/>
      <c r="AX858" s="167"/>
      <c r="AY858" s="167"/>
      <c r="AZ858" s="167"/>
      <c r="BA858" s="167"/>
      <c r="BB858" s="167"/>
      <c r="BC858" s="167"/>
      <c r="BD858" s="167"/>
      <c r="BE858" s="130"/>
    </row>
    <row r="859" spans="1:57" ht="32.25" thickBot="1" x14ac:dyDescent="0.3">
      <c r="A859" s="1401"/>
      <c r="B859" s="1623"/>
      <c r="C859" s="1647"/>
      <c r="D859" s="710" t="s">
        <v>486</v>
      </c>
      <c r="E859" s="1301"/>
      <c r="F859" s="1304"/>
      <c r="G859" s="843">
        <f t="shared" si="267"/>
        <v>0</v>
      </c>
      <c r="H859" s="412">
        <f t="shared" si="277"/>
        <v>0</v>
      </c>
      <c r="I859" s="319"/>
      <c r="J859" s="319"/>
      <c r="K859" s="319"/>
      <c r="L859" s="338"/>
      <c r="M859" s="750">
        <f t="shared" si="278"/>
        <v>0</v>
      </c>
      <c r="N859" s="1030"/>
      <c r="O859" s="1030"/>
      <c r="P859" s="1030"/>
      <c r="Q859" s="1030"/>
      <c r="R859" s="1034"/>
      <c r="S859" s="1025"/>
      <c r="T859" s="1025"/>
      <c r="U859" s="1025"/>
      <c r="V859" s="1044"/>
      <c r="W859" s="1044"/>
      <c r="X859" s="1026"/>
      <c r="Y859" s="1047"/>
      <c r="Z859" s="1026"/>
      <c r="AA859" s="1027"/>
      <c r="AB859" s="1028"/>
      <c r="AC859" s="1028"/>
      <c r="AD859" s="1028"/>
      <c r="AE859" s="1028"/>
      <c r="AF859" s="1029"/>
      <c r="AG859" s="1019"/>
      <c r="AH859" s="1048"/>
      <c r="AI859" s="337"/>
      <c r="AJ859" s="390">
        <f t="shared" ref="AJ859" si="281">SUM(AK859:AM859)</f>
        <v>0</v>
      </c>
      <c r="AK859" s="327"/>
      <c r="AL859" s="328"/>
      <c r="AM859" s="329"/>
      <c r="AN859" s="330" t="s">
        <v>97</v>
      </c>
      <c r="AO859" s="328" t="s">
        <v>97</v>
      </c>
      <c r="AP859" s="329" t="s">
        <v>97</v>
      </c>
      <c r="AQ859" s="330" t="s">
        <v>97</v>
      </c>
      <c r="AR859" s="328" t="s">
        <v>97</v>
      </c>
      <c r="AS859" s="328" t="s">
        <v>97</v>
      </c>
      <c r="AT859" s="328" t="s">
        <v>97</v>
      </c>
      <c r="AU859" s="329" t="s">
        <v>97</v>
      </c>
      <c r="AV859" s="152">
        <f t="shared" si="280"/>
        <v>0</v>
      </c>
      <c r="AW859" s="167"/>
      <c r="AX859" s="167"/>
      <c r="AY859" s="167"/>
      <c r="AZ859" s="167"/>
      <c r="BA859" s="167"/>
      <c r="BB859" s="167"/>
      <c r="BC859" s="167"/>
      <c r="BD859" s="167"/>
      <c r="BE859" s="130"/>
    </row>
    <row r="860" spans="1:57" ht="32.25" thickBot="1" x14ac:dyDescent="0.3">
      <c r="A860" s="1401"/>
      <c r="B860" s="1623"/>
      <c r="C860" s="1647"/>
      <c r="D860" s="710" t="s">
        <v>15</v>
      </c>
      <c r="E860" s="1301"/>
      <c r="F860" s="1304"/>
      <c r="G860" s="843">
        <f t="shared" si="267"/>
        <v>10</v>
      </c>
      <c r="H860" s="412">
        <f t="shared" si="277"/>
        <v>0</v>
      </c>
      <c r="I860" s="319"/>
      <c r="J860" s="319"/>
      <c r="K860" s="319"/>
      <c r="L860" s="338"/>
      <c r="M860" s="750">
        <f t="shared" si="278"/>
        <v>9</v>
      </c>
      <c r="N860" s="1030"/>
      <c r="O860" s="1030"/>
      <c r="P860" s="1030"/>
      <c r="Q860" s="1030"/>
      <c r="R860" s="1034">
        <v>9</v>
      </c>
      <c r="S860" s="1025"/>
      <c r="T860" s="1025"/>
      <c r="U860" s="1025"/>
      <c r="V860" s="1044">
        <v>9</v>
      </c>
      <c r="W860" s="1044"/>
      <c r="X860" s="1026"/>
      <c r="Y860" s="1047">
        <v>7</v>
      </c>
      <c r="Z860" s="1026">
        <v>2</v>
      </c>
      <c r="AA860" s="1027">
        <v>1</v>
      </c>
      <c r="AB860" s="1028">
        <v>4</v>
      </c>
      <c r="AC860" s="1028">
        <v>4</v>
      </c>
      <c r="AD860" s="1028">
        <v>1</v>
      </c>
      <c r="AE860" s="1028">
        <v>8</v>
      </c>
      <c r="AF860" s="1029"/>
      <c r="AG860" s="1019">
        <v>42.3</v>
      </c>
      <c r="AH860" s="1048">
        <v>21.5</v>
      </c>
      <c r="AI860" s="337">
        <v>91.5</v>
      </c>
      <c r="AJ860" s="390">
        <f t="shared" ref="AJ860:AJ861" si="282">SUM(AQ860:AU860)</f>
        <v>9</v>
      </c>
      <c r="AK860" s="327" t="s">
        <v>98</v>
      </c>
      <c r="AL860" s="328" t="s">
        <v>98</v>
      </c>
      <c r="AM860" s="329" t="s">
        <v>98</v>
      </c>
      <c r="AN860" s="330" t="s">
        <v>97</v>
      </c>
      <c r="AO860" s="328" t="s">
        <v>97</v>
      </c>
      <c r="AP860" s="329" t="s">
        <v>97</v>
      </c>
      <c r="AQ860" s="330"/>
      <c r="AR860" s="328">
        <v>3</v>
      </c>
      <c r="AS860" s="328">
        <v>5</v>
      </c>
      <c r="AT860" s="328">
        <v>1</v>
      </c>
      <c r="AU860" s="329"/>
      <c r="AV860" s="152">
        <f t="shared" si="280"/>
        <v>1</v>
      </c>
      <c r="AW860" s="167"/>
      <c r="AX860" s="167">
        <v>1</v>
      </c>
      <c r="AY860" s="167"/>
      <c r="AZ860" s="167"/>
      <c r="BA860" s="167"/>
      <c r="BB860" s="167"/>
      <c r="BC860" s="167"/>
      <c r="BD860" s="167"/>
      <c r="BE860" s="130"/>
    </row>
    <row r="861" spans="1:57" ht="32.25" thickBot="1" x14ac:dyDescent="0.3">
      <c r="A861" s="1401"/>
      <c r="B861" s="1625"/>
      <c r="C861" s="1648"/>
      <c r="D861" s="711" t="s">
        <v>491</v>
      </c>
      <c r="E861" s="1302"/>
      <c r="F861" s="1305"/>
      <c r="G861" s="848">
        <f t="shared" si="267"/>
        <v>0</v>
      </c>
      <c r="H861" s="414">
        <f t="shared" si="277"/>
        <v>0</v>
      </c>
      <c r="I861" s="92"/>
      <c r="J861" s="92"/>
      <c r="K861" s="92"/>
      <c r="L861" s="101"/>
      <c r="M861" s="210">
        <f t="shared" si="278"/>
        <v>0</v>
      </c>
      <c r="N861" s="1039"/>
      <c r="O861" s="1039"/>
      <c r="P861" s="1039"/>
      <c r="Q861" s="1039"/>
      <c r="R861" s="1040"/>
      <c r="S861" s="1052"/>
      <c r="T861" s="1052"/>
      <c r="U861" s="1052"/>
      <c r="V861" s="1039"/>
      <c r="W861" s="1039"/>
      <c r="X861" s="1040"/>
      <c r="Y861" s="1038"/>
      <c r="Z861" s="1040"/>
      <c r="AA861" s="1049"/>
      <c r="AB861" s="839"/>
      <c r="AC861" s="839"/>
      <c r="AD861" s="839"/>
      <c r="AE861" s="839"/>
      <c r="AF861" s="840"/>
      <c r="AG861" s="1049"/>
      <c r="AH861" s="1050"/>
      <c r="AI861" s="832"/>
      <c r="AJ861" s="170">
        <f t="shared" si="282"/>
        <v>0</v>
      </c>
      <c r="AK861" s="345" t="s">
        <v>97</v>
      </c>
      <c r="AL861" s="97" t="s">
        <v>97</v>
      </c>
      <c r="AM861" s="98" t="s">
        <v>97</v>
      </c>
      <c r="AN861" s="99" t="s">
        <v>97</v>
      </c>
      <c r="AO861" s="97" t="s">
        <v>98</v>
      </c>
      <c r="AP861" s="98" t="s">
        <v>98</v>
      </c>
      <c r="AQ861" s="100"/>
      <c r="AR861" s="92"/>
      <c r="AS861" s="92"/>
      <c r="AT861" s="92"/>
      <c r="AU861" s="93"/>
      <c r="AV861" s="171">
        <f t="shared" si="280"/>
        <v>0</v>
      </c>
      <c r="AW861" s="128"/>
      <c r="AX861" s="128"/>
      <c r="AY861" s="128"/>
      <c r="AZ861" s="128"/>
      <c r="BA861" s="128"/>
      <c r="BB861" s="128"/>
      <c r="BC861" s="128"/>
      <c r="BD861" s="128"/>
      <c r="BE861" s="129"/>
    </row>
    <row r="862" spans="1:57" ht="31.15" customHeight="1" thickBot="1" x14ac:dyDescent="0.3">
      <c r="A862" s="1401"/>
      <c r="B862" s="1621" t="s">
        <v>779</v>
      </c>
      <c r="C862" s="1646" t="s">
        <v>440</v>
      </c>
      <c r="D862" s="709" t="s">
        <v>485</v>
      </c>
      <c r="E862" s="1300">
        <v>40</v>
      </c>
      <c r="F862" s="1303">
        <f t="shared" ref="F862" si="283">E862-SUM(M862:M866)</f>
        <v>10</v>
      </c>
      <c r="G862" s="841">
        <f t="shared" si="267"/>
        <v>0</v>
      </c>
      <c r="H862" s="411">
        <f t="shared" si="277"/>
        <v>0</v>
      </c>
      <c r="I862" s="72"/>
      <c r="J862" s="72"/>
      <c r="K862" s="72"/>
      <c r="L862" s="75"/>
      <c r="M862" s="199">
        <f t="shared" si="278"/>
        <v>0</v>
      </c>
      <c r="N862" s="1020"/>
      <c r="O862" s="1020"/>
      <c r="P862" s="1020"/>
      <c r="Q862" s="1020"/>
      <c r="R862" s="1024"/>
      <c r="S862" s="1051"/>
      <c r="T862" s="1051"/>
      <c r="U862" s="1051"/>
      <c r="V862" s="1020"/>
      <c r="W862" s="1020"/>
      <c r="X862" s="1024"/>
      <c r="Y862" s="1022"/>
      <c r="Z862" s="1024"/>
      <c r="AA862" s="1045"/>
      <c r="AB862" s="835"/>
      <c r="AC862" s="835"/>
      <c r="AD862" s="835"/>
      <c r="AE862" s="835"/>
      <c r="AF862" s="836"/>
      <c r="AG862" s="1045"/>
      <c r="AH862" s="1046"/>
      <c r="AI862" s="143"/>
      <c r="AJ862" s="151">
        <f t="shared" ref="AJ862:AJ863" si="284">SUM(AN862:AP862)</f>
        <v>0</v>
      </c>
      <c r="AK862" s="76" t="s">
        <v>97</v>
      </c>
      <c r="AL862" s="77" t="s">
        <v>97</v>
      </c>
      <c r="AM862" s="78" t="s">
        <v>97</v>
      </c>
      <c r="AN862" s="74"/>
      <c r="AO862" s="72"/>
      <c r="AP862" s="73"/>
      <c r="AQ862" s="79" t="s">
        <v>97</v>
      </c>
      <c r="AR862" s="77" t="s">
        <v>97</v>
      </c>
      <c r="AS862" s="77" t="s">
        <v>97</v>
      </c>
      <c r="AT862" s="77" t="s">
        <v>97</v>
      </c>
      <c r="AU862" s="78" t="s">
        <v>97</v>
      </c>
      <c r="AV862" s="152">
        <f t="shared" si="280"/>
        <v>0</v>
      </c>
      <c r="AW862" s="120"/>
      <c r="AX862" s="120"/>
      <c r="AY862" s="120"/>
      <c r="AZ862" s="120"/>
      <c r="BA862" s="120"/>
      <c r="BB862" s="120"/>
      <c r="BC862" s="120"/>
      <c r="BD862" s="120"/>
      <c r="BE862" s="121"/>
    </row>
    <row r="863" spans="1:57" ht="48" thickBot="1" x14ac:dyDescent="0.3">
      <c r="A863" s="1401"/>
      <c r="B863" s="1623"/>
      <c r="C863" s="1647"/>
      <c r="D863" s="710" t="s">
        <v>490</v>
      </c>
      <c r="E863" s="1301"/>
      <c r="F863" s="1304"/>
      <c r="G863" s="843">
        <f t="shared" si="267"/>
        <v>0</v>
      </c>
      <c r="H863" s="412">
        <f t="shared" si="277"/>
        <v>0</v>
      </c>
      <c r="I863" s="319"/>
      <c r="J863" s="319"/>
      <c r="K863" s="319"/>
      <c r="L863" s="338"/>
      <c r="M863" s="750">
        <f t="shared" si="278"/>
        <v>0</v>
      </c>
      <c r="N863" s="1030"/>
      <c r="O863" s="1030"/>
      <c r="P863" s="1030"/>
      <c r="Q863" s="1030"/>
      <c r="R863" s="1034"/>
      <c r="S863" s="1025"/>
      <c r="T863" s="1025"/>
      <c r="U863" s="1025"/>
      <c r="V863" s="1044"/>
      <c r="W863" s="1044"/>
      <c r="X863" s="1026"/>
      <c r="Y863" s="1047"/>
      <c r="Z863" s="1026"/>
      <c r="AA863" s="1027"/>
      <c r="AB863" s="1028"/>
      <c r="AC863" s="1028"/>
      <c r="AD863" s="1028"/>
      <c r="AE863" s="1028"/>
      <c r="AF863" s="1029"/>
      <c r="AG863" s="1019"/>
      <c r="AH863" s="1048"/>
      <c r="AI863" s="337"/>
      <c r="AJ863" s="390">
        <f t="shared" si="284"/>
        <v>0</v>
      </c>
      <c r="AK863" s="327" t="s">
        <v>98</v>
      </c>
      <c r="AL863" s="328" t="s">
        <v>98</v>
      </c>
      <c r="AM863" s="329" t="s">
        <v>98</v>
      </c>
      <c r="AN863" s="330"/>
      <c r="AO863" s="328"/>
      <c r="AP863" s="329"/>
      <c r="AQ863" s="330" t="s">
        <v>97</v>
      </c>
      <c r="AR863" s="328" t="s">
        <v>97</v>
      </c>
      <c r="AS863" s="328" t="s">
        <v>97</v>
      </c>
      <c r="AT863" s="328" t="s">
        <v>97</v>
      </c>
      <c r="AU863" s="329" t="s">
        <v>97</v>
      </c>
      <c r="AV863" s="152">
        <f t="shared" si="280"/>
        <v>0</v>
      </c>
      <c r="AW863" s="167"/>
      <c r="AX863" s="167"/>
      <c r="AY863" s="167"/>
      <c r="AZ863" s="167"/>
      <c r="BA863" s="167"/>
      <c r="BB863" s="167"/>
      <c r="BC863" s="167"/>
      <c r="BD863" s="167"/>
      <c r="BE863" s="130"/>
    </row>
    <row r="864" spans="1:57" ht="32.25" thickBot="1" x14ac:dyDescent="0.3">
      <c r="A864" s="1401"/>
      <c r="B864" s="1623"/>
      <c r="C864" s="1647"/>
      <c r="D864" s="710" t="s">
        <v>486</v>
      </c>
      <c r="E864" s="1301"/>
      <c r="F864" s="1304"/>
      <c r="G864" s="843">
        <f t="shared" si="267"/>
        <v>0</v>
      </c>
      <c r="H864" s="412">
        <f t="shared" si="277"/>
        <v>0</v>
      </c>
      <c r="I864" s="319"/>
      <c r="J864" s="319"/>
      <c r="K864" s="319"/>
      <c r="L864" s="338"/>
      <c r="M864" s="750">
        <f t="shared" si="278"/>
        <v>0</v>
      </c>
      <c r="N864" s="1030"/>
      <c r="O864" s="1030"/>
      <c r="P864" s="1030"/>
      <c r="Q864" s="1030"/>
      <c r="R864" s="1034"/>
      <c r="S864" s="1025"/>
      <c r="T864" s="1025"/>
      <c r="U864" s="1025"/>
      <c r="V864" s="1044"/>
      <c r="W864" s="1044"/>
      <c r="X864" s="1026"/>
      <c r="Y864" s="1047"/>
      <c r="Z864" s="1026"/>
      <c r="AA864" s="1027"/>
      <c r="AB864" s="1028"/>
      <c r="AC864" s="1028"/>
      <c r="AD864" s="1028"/>
      <c r="AE864" s="1028"/>
      <c r="AF864" s="1029"/>
      <c r="AG864" s="1019"/>
      <c r="AH864" s="1048"/>
      <c r="AI864" s="337"/>
      <c r="AJ864" s="390">
        <f t="shared" ref="AJ864" si="285">SUM(AK864:AM864)</f>
        <v>0</v>
      </c>
      <c r="AK864" s="327"/>
      <c r="AL864" s="328"/>
      <c r="AM864" s="329"/>
      <c r="AN864" s="330" t="s">
        <v>97</v>
      </c>
      <c r="AO864" s="328" t="s">
        <v>97</v>
      </c>
      <c r="AP864" s="329" t="s">
        <v>97</v>
      </c>
      <c r="AQ864" s="330" t="s">
        <v>97</v>
      </c>
      <c r="AR864" s="328" t="s">
        <v>97</v>
      </c>
      <c r="AS864" s="328" t="s">
        <v>97</v>
      </c>
      <c r="AT864" s="328" t="s">
        <v>97</v>
      </c>
      <c r="AU864" s="329" t="s">
        <v>97</v>
      </c>
      <c r="AV864" s="152">
        <f t="shared" si="280"/>
        <v>0</v>
      </c>
      <c r="AW864" s="167"/>
      <c r="AX864" s="167"/>
      <c r="AY864" s="167"/>
      <c r="AZ864" s="167"/>
      <c r="BA864" s="167"/>
      <c r="BB864" s="167"/>
      <c r="BC864" s="167"/>
      <c r="BD864" s="167"/>
      <c r="BE864" s="130"/>
    </row>
    <row r="865" spans="1:57" ht="32.25" thickBot="1" x14ac:dyDescent="0.3">
      <c r="A865" s="1401"/>
      <c r="B865" s="1623"/>
      <c r="C865" s="1647"/>
      <c r="D865" s="710" t="s">
        <v>15</v>
      </c>
      <c r="E865" s="1301"/>
      <c r="F865" s="1304"/>
      <c r="G865" s="843">
        <f t="shared" si="267"/>
        <v>30</v>
      </c>
      <c r="H865" s="412">
        <f t="shared" si="277"/>
        <v>1</v>
      </c>
      <c r="I865" s="319">
        <v>1</v>
      </c>
      <c r="J865" s="319"/>
      <c r="K865" s="319"/>
      <c r="L865" s="338"/>
      <c r="M865" s="750">
        <f t="shared" si="278"/>
        <v>30</v>
      </c>
      <c r="N865" s="1030"/>
      <c r="O865" s="1030"/>
      <c r="P865" s="1030"/>
      <c r="Q865" s="1030"/>
      <c r="R865" s="1034">
        <v>30</v>
      </c>
      <c r="S865" s="1025">
        <v>3</v>
      </c>
      <c r="T865" s="1025"/>
      <c r="U865" s="1025"/>
      <c r="V865" s="1044">
        <v>27</v>
      </c>
      <c r="W865" s="1044"/>
      <c r="X865" s="1026"/>
      <c r="Y865" s="1047">
        <v>29</v>
      </c>
      <c r="Z865" s="1026">
        <v>1</v>
      </c>
      <c r="AA865" s="1027"/>
      <c r="AB865" s="1028">
        <v>10</v>
      </c>
      <c r="AC865" s="1028">
        <v>10</v>
      </c>
      <c r="AD865" s="1028">
        <v>1</v>
      </c>
      <c r="AE865" s="1028">
        <v>26</v>
      </c>
      <c r="AF865" s="1029">
        <v>4</v>
      </c>
      <c r="AG865" s="1019">
        <v>40</v>
      </c>
      <c r="AH865" s="1048">
        <v>11</v>
      </c>
      <c r="AI865" s="337">
        <v>100</v>
      </c>
      <c r="AJ865" s="390">
        <f t="shared" ref="AJ865:AJ866" si="286">SUM(AQ865:AU865)</f>
        <v>30</v>
      </c>
      <c r="AK865" s="327" t="s">
        <v>98</v>
      </c>
      <c r="AL865" s="328" t="s">
        <v>98</v>
      </c>
      <c r="AM865" s="329" t="s">
        <v>98</v>
      </c>
      <c r="AN865" s="330" t="s">
        <v>97</v>
      </c>
      <c r="AO865" s="328" t="s">
        <v>97</v>
      </c>
      <c r="AP865" s="329" t="s">
        <v>97</v>
      </c>
      <c r="AQ865" s="330">
        <v>1</v>
      </c>
      <c r="AR865" s="328">
        <v>6</v>
      </c>
      <c r="AS865" s="328">
        <v>15</v>
      </c>
      <c r="AT865" s="328">
        <v>5</v>
      </c>
      <c r="AU865" s="329">
        <v>3</v>
      </c>
      <c r="AV865" s="152">
        <f t="shared" si="280"/>
        <v>0</v>
      </c>
      <c r="AW865" s="167"/>
      <c r="AX865" s="167"/>
      <c r="AY865" s="167"/>
      <c r="AZ865" s="167"/>
      <c r="BA865" s="167"/>
      <c r="BB865" s="167"/>
      <c r="BC865" s="167"/>
      <c r="BD865" s="167"/>
      <c r="BE865" s="130"/>
    </row>
    <row r="866" spans="1:57" ht="32.25" thickBot="1" x14ac:dyDescent="0.3">
      <c r="A866" s="1401"/>
      <c r="B866" s="1625"/>
      <c r="C866" s="1648"/>
      <c r="D866" s="711" t="s">
        <v>491</v>
      </c>
      <c r="E866" s="1302"/>
      <c r="F866" s="1305"/>
      <c r="G866" s="848">
        <f t="shared" si="267"/>
        <v>0</v>
      </c>
      <c r="H866" s="414">
        <f t="shared" si="277"/>
        <v>0</v>
      </c>
      <c r="I866" s="92"/>
      <c r="J866" s="92"/>
      <c r="K866" s="92"/>
      <c r="L866" s="101"/>
      <c r="M866" s="210">
        <f t="shared" si="278"/>
        <v>0</v>
      </c>
      <c r="N866" s="1039"/>
      <c r="O866" s="1039"/>
      <c r="P866" s="1039"/>
      <c r="Q866" s="1039"/>
      <c r="R866" s="1040"/>
      <c r="S866" s="1052"/>
      <c r="T866" s="1052"/>
      <c r="U866" s="1052"/>
      <c r="V866" s="1039"/>
      <c r="W866" s="1039"/>
      <c r="X866" s="1040"/>
      <c r="Y866" s="1038"/>
      <c r="Z866" s="1040"/>
      <c r="AA866" s="1049"/>
      <c r="AB866" s="839"/>
      <c r="AC866" s="839"/>
      <c r="AD866" s="839"/>
      <c r="AE866" s="839"/>
      <c r="AF866" s="840"/>
      <c r="AG866" s="1049"/>
      <c r="AH866" s="1050"/>
      <c r="AI866" s="832"/>
      <c r="AJ866" s="170">
        <f t="shared" si="286"/>
        <v>0</v>
      </c>
      <c r="AK866" s="345" t="s">
        <v>97</v>
      </c>
      <c r="AL866" s="97" t="s">
        <v>97</v>
      </c>
      <c r="AM866" s="98" t="s">
        <v>97</v>
      </c>
      <c r="AN866" s="99" t="s">
        <v>97</v>
      </c>
      <c r="AO866" s="97" t="s">
        <v>98</v>
      </c>
      <c r="AP866" s="98" t="s">
        <v>98</v>
      </c>
      <c r="AQ866" s="100"/>
      <c r="AR866" s="92"/>
      <c r="AS866" s="92"/>
      <c r="AT866" s="92"/>
      <c r="AU866" s="93"/>
      <c r="AV866" s="171">
        <f t="shared" si="280"/>
        <v>0</v>
      </c>
      <c r="AW866" s="128"/>
      <c r="AX866" s="128"/>
      <c r="AY866" s="128"/>
      <c r="AZ866" s="128"/>
      <c r="BA866" s="128"/>
      <c r="BB866" s="128"/>
      <c r="BC866" s="128"/>
      <c r="BD866" s="128"/>
      <c r="BE866" s="129"/>
    </row>
    <row r="867" spans="1:57" ht="31.15" customHeight="1" thickBot="1" x14ac:dyDescent="0.3">
      <c r="A867" s="1401"/>
      <c r="B867" s="1621" t="s">
        <v>239</v>
      </c>
      <c r="C867" s="1646" t="s">
        <v>445</v>
      </c>
      <c r="D867" s="709" t="s">
        <v>485</v>
      </c>
      <c r="E867" s="1300">
        <v>10</v>
      </c>
      <c r="F867" s="1303">
        <f t="shared" ref="F867" si="287">E867-SUM(M867:M871)</f>
        <v>5</v>
      </c>
      <c r="G867" s="841">
        <f t="shared" si="267"/>
        <v>0</v>
      </c>
      <c r="H867" s="411">
        <f t="shared" si="277"/>
        <v>0</v>
      </c>
      <c r="I867" s="72"/>
      <c r="J867" s="72"/>
      <c r="K867" s="72"/>
      <c r="L867" s="75"/>
      <c r="M867" s="199">
        <f t="shared" si="278"/>
        <v>0</v>
      </c>
      <c r="N867" s="1020"/>
      <c r="O867" s="1020"/>
      <c r="P867" s="1020"/>
      <c r="Q867" s="1020"/>
      <c r="R867" s="1024"/>
      <c r="S867" s="1051"/>
      <c r="T867" s="1051"/>
      <c r="U867" s="1051"/>
      <c r="V867" s="1020"/>
      <c r="W867" s="1020"/>
      <c r="X867" s="1024"/>
      <c r="Y867" s="1022"/>
      <c r="Z867" s="1024"/>
      <c r="AA867" s="1045"/>
      <c r="AB867" s="835"/>
      <c r="AC867" s="835"/>
      <c r="AD867" s="835"/>
      <c r="AE867" s="835"/>
      <c r="AF867" s="836"/>
      <c r="AG867" s="1045"/>
      <c r="AH867" s="1046"/>
      <c r="AI867" s="143"/>
      <c r="AJ867" s="151">
        <f t="shared" ref="AJ867:AJ868" si="288">SUM(AN867:AP867)</f>
        <v>0</v>
      </c>
      <c r="AK867" s="76" t="s">
        <v>97</v>
      </c>
      <c r="AL867" s="77" t="s">
        <v>97</v>
      </c>
      <c r="AM867" s="78" t="s">
        <v>97</v>
      </c>
      <c r="AN867" s="74"/>
      <c r="AO867" s="72"/>
      <c r="AP867" s="73"/>
      <c r="AQ867" s="79" t="s">
        <v>97</v>
      </c>
      <c r="AR867" s="77" t="s">
        <v>97</v>
      </c>
      <c r="AS867" s="77" t="s">
        <v>97</v>
      </c>
      <c r="AT867" s="77" t="s">
        <v>97</v>
      </c>
      <c r="AU867" s="78" t="s">
        <v>97</v>
      </c>
      <c r="AV867" s="152">
        <f t="shared" si="280"/>
        <v>0</v>
      </c>
      <c r="AW867" s="120"/>
      <c r="AX867" s="120"/>
      <c r="AY867" s="120"/>
      <c r="AZ867" s="120"/>
      <c r="BA867" s="120"/>
      <c r="BB867" s="120"/>
      <c r="BC867" s="120"/>
      <c r="BD867" s="120"/>
      <c r="BE867" s="121"/>
    </row>
    <row r="868" spans="1:57" ht="48" thickBot="1" x14ac:dyDescent="0.3">
      <c r="A868" s="1401"/>
      <c r="B868" s="1623"/>
      <c r="C868" s="1647"/>
      <c r="D868" s="710" t="s">
        <v>490</v>
      </c>
      <c r="E868" s="1301"/>
      <c r="F868" s="1304"/>
      <c r="G868" s="843">
        <f t="shared" si="267"/>
        <v>0</v>
      </c>
      <c r="H868" s="412">
        <f t="shared" si="277"/>
        <v>0</v>
      </c>
      <c r="I868" s="319"/>
      <c r="J868" s="319"/>
      <c r="K868" s="319"/>
      <c r="L868" s="338"/>
      <c r="M868" s="750">
        <f t="shared" si="278"/>
        <v>0</v>
      </c>
      <c r="N868" s="1030"/>
      <c r="O868" s="1030"/>
      <c r="P868" s="1030"/>
      <c r="Q868" s="1030"/>
      <c r="R868" s="1034"/>
      <c r="S868" s="1025"/>
      <c r="T868" s="1025"/>
      <c r="U868" s="1025"/>
      <c r="V868" s="1044"/>
      <c r="W868" s="1044"/>
      <c r="X868" s="1026"/>
      <c r="Y868" s="1047"/>
      <c r="Z868" s="1026"/>
      <c r="AA868" s="1027"/>
      <c r="AB868" s="1028"/>
      <c r="AC868" s="1028"/>
      <c r="AD868" s="1028"/>
      <c r="AE868" s="1028"/>
      <c r="AF868" s="1029"/>
      <c r="AG868" s="1019"/>
      <c r="AH868" s="1048"/>
      <c r="AI868" s="337"/>
      <c r="AJ868" s="390">
        <f t="shared" si="288"/>
        <v>0</v>
      </c>
      <c r="AK868" s="327" t="s">
        <v>98</v>
      </c>
      <c r="AL868" s="328" t="s">
        <v>98</v>
      </c>
      <c r="AM868" s="329" t="s">
        <v>98</v>
      </c>
      <c r="AN868" s="330"/>
      <c r="AO868" s="328"/>
      <c r="AP868" s="329"/>
      <c r="AQ868" s="330" t="s">
        <v>97</v>
      </c>
      <c r="AR868" s="328" t="s">
        <v>97</v>
      </c>
      <c r="AS868" s="328" t="s">
        <v>97</v>
      </c>
      <c r="AT868" s="328" t="s">
        <v>97</v>
      </c>
      <c r="AU868" s="329" t="s">
        <v>97</v>
      </c>
      <c r="AV868" s="152">
        <f t="shared" si="280"/>
        <v>0</v>
      </c>
      <c r="AW868" s="167"/>
      <c r="AX868" s="167"/>
      <c r="AY868" s="167"/>
      <c r="AZ868" s="167"/>
      <c r="BA868" s="167"/>
      <c r="BB868" s="167"/>
      <c r="BC868" s="167"/>
      <c r="BD868" s="167"/>
      <c r="BE868" s="130"/>
    </row>
    <row r="869" spans="1:57" ht="32.25" thickBot="1" x14ac:dyDescent="0.3">
      <c r="A869" s="1401"/>
      <c r="B869" s="1623"/>
      <c r="C869" s="1647"/>
      <c r="D869" s="710" t="s">
        <v>486</v>
      </c>
      <c r="E869" s="1301"/>
      <c r="F869" s="1304"/>
      <c r="G869" s="843">
        <f t="shared" si="267"/>
        <v>0</v>
      </c>
      <c r="H869" s="412">
        <f t="shared" si="277"/>
        <v>0</v>
      </c>
      <c r="I869" s="319"/>
      <c r="J869" s="319"/>
      <c r="K869" s="319"/>
      <c r="L869" s="338"/>
      <c r="M869" s="750">
        <f t="shared" si="278"/>
        <v>0</v>
      </c>
      <c r="N869" s="1030"/>
      <c r="O869" s="1030"/>
      <c r="P869" s="1030"/>
      <c r="Q869" s="1030"/>
      <c r="R869" s="1034"/>
      <c r="S869" s="1025"/>
      <c r="T869" s="1025"/>
      <c r="U869" s="1025"/>
      <c r="V869" s="1044"/>
      <c r="W869" s="1044"/>
      <c r="X869" s="1026"/>
      <c r="Y869" s="1047"/>
      <c r="Z869" s="1026"/>
      <c r="AA869" s="1027"/>
      <c r="AB869" s="1028"/>
      <c r="AC869" s="1028"/>
      <c r="AD869" s="1028"/>
      <c r="AE869" s="1028"/>
      <c r="AF869" s="1029"/>
      <c r="AG869" s="1019"/>
      <c r="AH869" s="1048"/>
      <c r="AI869" s="337"/>
      <c r="AJ869" s="390">
        <f t="shared" ref="AJ869" si="289">SUM(AK869:AM869)</f>
        <v>0</v>
      </c>
      <c r="AK869" s="327"/>
      <c r="AL869" s="328"/>
      <c r="AM869" s="329"/>
      <c r="AN869" s="330" t="s">
        <v>97</v>
      </c>
      <c r="AO869" s="328" t="s">
        <v>97</v>
      </c>
      <c r="AP869" s="329" t="s">
        <v>97</v>
      </c>
      <c r="AQ869" s="330" t="s">
        <v>97</v>
      </c>
      <c r="AR869" s="328" t="s">
        <v>97</v>
      </c>
      <c r="AS869" s="328" t="s">
        <v>97</v>
      </c>
      <c r="AT869" s="328" t="s">
        <v>97</v>
      </c>
      <c r="AU869" s="329" t="s">
        <v>97</v>
      </c>
      <c r="AV869" s="152">
        <f t="shared" si="280"/>
        <v>0</v>
      </c>
      <c r="AW869" s="167"/>
      <c r="AX869" s="167"/>
      <c r="AY869" s="167"/>
      <c r="AZ869" s="167"/>
      <c r="BA869" s="167"/>
      <c r="BB869" s="167"/>
      <c r="BC869" s="167"/>
      <c r="BD869" s="167"/>
      <c r="BE869" s="130"/>
    </row>
    <row r="870" spans="1:57" ht="32.25" thickBot="1" x14ac:dyDescent="0.3">
      <c r="A870" s="1401"/>
      <c r="B870" s="1623"/>
      <c r="C870" s="1647"/>
      <c r="D870" s="710" t="s">
        <v>15</v>
      </c>
      <c r="E870" s="1301"/>
      <c r="F870" s="1304"/>
      <c r="G870" s="843">
        <f t="shared" si="267"/>
        <v>5</v>
      </c>
      <c r="H870" s="412">
        <f t="shared" si="277"/>
        <v>0</v>
      </c>
      <c r="I870" s="319"/>
      <c r="J870" s="319"/>
      <c r="K870" s="319"/>
      <c r="L870" s="338"/>
      <c r="M870" s="750">
        <f t="shared" si="278"/>
        <v>5</v>
      </c>
      <c r="N870" s="1030"/>
      <c r="O870" s="1030"/>
      <c r="P870" s="1030"/>
      <c r="Q870" s="1030"/>
      <c r="R870" s="1034">
        <v>5</v>
      </c>
      <c r="S870" s="1025"/>
      <c r="T870" s="1025"/>
      <c r="U870" s="1025"/>
      <c r="V870" s="1044">
        <v>5</v>
      </c>
      <c r="W870" s="1044"/>
      <c r="X870" s="1026"/>
      <c r="Y870" s="1047">
        <v>5</v>
      </c>
      <c r="Z870" s="1026"/>
      <c r="AA870" s="1027"/>
      <c r="AB870" s="1028">
        <v>2</v>
      </c>
      <c r="AC870" s="1028">
        <v>2</v>
      </c>
      <c r="AD870" s="1028"/>
      <c r="AE870" s="1028">
        <v>2</v>
      </c>
      <c r="AF870" s="1029">
        <v>2</v>
      </c>
      <c r="AG870" s="1019">
        <v>45.8</v>
      </c>
      <c r="AH870" s="1048">
        <v>27</v>
      </c>
      <c r="AI870" s="337">
        <v>104</v>
      </c>
      <c r="AJ870" s="390">
        <f t="shared" ref="AJ870:AJ871" si="290">SUM(AQ870:AU870)</f>
        <v>5</v>
      </c>
      <c r="AK870" s="327" t="s">
        <v>98</v>
      </c>
      <c r="AL870" s="328" t="s">
        <v>98</v>
      </c>
      <c r="AM870" s="329" t="s">
        <v>98</v>
      </c>
      <c r="AN870" s="330" t="s">
        <v>97</v>
      </c>
      <c r="AO870" s="328" t="s">
        <v>97</v>
      </c>
      <c r="AP870" s="329" t="s">
        <v>97</v>
      </c>
      <c r="AQ870" s="330"/>
      <c r="AR870" s="328"/>
      <c r="AS870" s="328">
        <v>5</v>
      </c>
      <c r="AT870" s="328"/>
      <c r="AU870" s="329"/>
      <c r="AV870" s="152">
        <f t="shared" si="280"/>
        <v>0</v>
      </c>
      <c r="AW870" s="167"/>
      <c r="AX870" s="167"/>
      <c r="AY870" s="167"/>
      <c r="AZ870" s="167"/>
      <c r="BA870" s="167"/>
      <c r="BB870" s="167"/>
      <c r="BC870" s="167"/>
      <c r="BD870" s="167"/>
      <c r="BE870" s="130"/>
    </row>
    <row r="871" spans="1:57" ht="32.25" thickBot="1" x14ac:dyDescent="0.3">
      <c r="A871" s="1401"/>
      <c r="B871" s="1625"/>
      <c r="C871" s="1648"/>
      <c r="D871" s="711" t="s">
        <v>491</v>
      </c>
      <c r="E871" s="1302"/>
      <c r="F871" s="1305"/>
      <c r="G871" s="848">
        <f t="shared" si="267"/>
        <v>0</v>
      </c>
      <c r="H871" s="414">
        <f t="shared" si="277"/>
        <v>0</v>
      </c>
      <c r="I871" s="92"/>
      <c r="J871" s="92"/>
      <c r="K871" s="92"/>
      <c r="L871" s="101"/>
      <c r="M871" s="210">
        <f t="shared" si="278"/>
        <v>0</v>
      </c>
      <c r="N871" s="1039"/>
      <c r="O871" s="1039"/>
      <c r="P871" s="1039"/>
      <c r="Q871" s="1039"/>
      <c r="R871" s="1040"/>
      <c r="S871" s="1052"/>
      <c r="T871" s="1052"/>
      <c r="U871" s="1052"/>
      <c r="V871" s="1039"/>
      <c r="W871" s="1039"/>
      <c r="X871" s="1040"/>
      <c r="Y871" s="1038"/>
      <c r="Z871" s="1040"/>
      <c r="AA871" s="1049"/>
      <c r="AB871" s="839"/>
      <c r="AC871" s="839"/>
      <c r="AD871" s="839"/>
      <c r="AE871" s="839"/>
      <c r="AF871" s="840"/>
      <c r="AG871" s="1049"/>
      <c r="AH871" s="1050"/>
      <c r="AI871" s="832"/>
      <c r="AJ871" s="170">
        <f t="shared" si="290"/>
        <v>0</v>
      </c>
      <c r="AK871" s="345" t="s">
        <v>97</v>
      </c>
      <c r="AL871" s="97" t="s">
        <v>97</v>
      </c>
      <c r="AM871" s="98" t="s">
        <v>97</v>
      </c>
      <c r="AN871" s="99" t="s">
        <v>97</v>
      </c>
      <c r="AO871" s="97" t="s">
        <v>98</v>
      </c>
      <c r="AP871" s="98" t="s">
        <v>98</v>
      </c>
      <c r="AQ871" s="100"/>
      <c r="AR871" s="92"/>
      <c r="AS871" s="92"/>
      <c r="AT871" s="92"/>
      <c r="AU871" s="93"/>
      <c r="AV871" s="171">
        <f t="shared" si="280"/>
        <v>0</v>
      </c>
      <c r="AW871" s="128"/>
      <c r="AX871" s="128"/>
      <c r="AY871" s="128"/>
      <c r="AZ871" s="128"/>
      <c r="BA871" s="128"/>
      <c r="BB871" s="128"/>
      <c r="BC871" s="128"/>
      <c r="BD871" s="128"/>
      <c r="BE871" s="129"/>
    </row>
    <row r="872" spans="1:57" ht="32.25" thickBot="1" x14ac:dyDescent="0.3">
      <c r="A872" s="1401"/>
      <c r="B872" s="1621" t="s">
        <v>589</v>
      </c>
      <c r="C872" s="1646" t="s">
        <v>446</v>
      </c>
      <c r="D872" s="709" t="s">
        <v>485</v>
      </c>
      <c r="E872" s="1300">
        <v>10</v>
      </c>
      <c r="F872" s="1303">
        <f t="shared" ref="F872" si="291">E872-SUM(M872:M876)</f>
        <v>2</v>
      </c>
      <c r="G872" s="841">
        <f t="shared" si="267"/>
        <v>0</v>
      </c>
      <c r="H872" s="411">
        <f t="shared" si="277"/>
        <v>0</v>
      </c>
      <c r="I872" s="72"/>
      <c r="J872" s="72"/>
      <c r="K872" s="72"/>
      <c r="L872" s="75"/>
      <c r="M872" s="199">
        <f t="shared" si="278"/>
        <v>0</v>
      </c>
      <c r="N872" s="1020"/>
      <c r="O872" s="1020"/>
      <c r="P872" s="1020"/>
      <c r="Q872" s="1020"/>
      <c r="R872" s="1024"/>
      <c r="S872" s="1051"/>
      <c r="T872" s="1051"/>
      <c r="U872" s="1051"/>
      <c r="V872" s="1020"/>
      <c r="W872" s="1020"/>
      <c r="X872" s="1024"/>
      <c r="Y872" s="1022"/>
      <c r="Z872" s="1024"/>
      <c r="AA872" s="1045"/>
      <c r="AB872" s="835"/>
      <c r="AC872" s="835"/>
      <c r="AD872" s="835"/>
      <c r="AE872" s="835"/>
      <c r="AF872" s="836"/>
      <c r="AG872" s="1045"/>
      <c r="AH872" s="1046"/>
      <c r="AI872" s="143"/>
      <c r="AJ872" s="151">
        <f t="shared" ref="AJ872:AJ873" si="292">SUM(AN872:AP872)</f>
        <v>0</v>
      </c>
      <c r="AK872" s="76" t="s">
        <v>97</v>
      </c>
      <c r="AL872" s="77" t="s">
        <v>97</v>
      </c>
      <c r="AM872" s="78" t="s">
        <v>97</v>
      </c>
      <c r="AN872" s="74"/>
      <c r="AO872" s="72"/>
      <c r="AP872" s="73"/>
      <c r="AQ872" s="79" t="s">
        <v>97</v>
      </c>
      <c r="AR872" s="77" t="s">
        <v>97</v>
      </c>
      <c r="AS872" s="77" t="s">
        <v>97</v>
      </c>
      <c r="AT872" s="77" t="s">
        <v>97</v>
      </c>
      <c r="AU872" s="78" t="s">
        <v>97</v>
      </c>
      <c r="AV872" s="152">
        <f t="shared" si="280"/>
        <v>0</v>
      </c>
      <c r="AW872" s="120"/>
      <c r="AX872" s="120"/>
      <c r="AY872" s="120"/>
      <c r="AZ872" s="120"/>
      <c r="BA872" s="120"/>
      <c r="BB872" s="120"/>
      <c r="BC872" s="120"/>
      <c r="BD872" s="120"/>
      <c r="BE872" s="121"/>
    </row>
    <row r="873" spans="1:57" ht="48" thickBot="1" x14ac:dyDescent="0.3">
      <c r="A873" s="1401"/>
      <c r="B873" s="1623"/>
      <c r="C873" s="1647"/>
      <c r="D873" s="710" t="s">
        <v>490</v>
      </c>
      <c r="E873" s="1301"/>
      <c r="F873" s="1304"/>
      <c r="G873" s="843">
        <f t="shared" si="267"/>
        <v>0</v>
      </c>
      <c r="H873" s="412">
        <f t="shared" si="277"/>
        <v>0</v>
      </c>
      <c r="I873" s="319"/>
      <c r="J873" s="319"/>
      <c r="K873" s="319"/>
      <c r="L873" s="338"/>
      <c r="M873" s="750">
        <f t="shared" si="278"/>
        <v>0</v>
      </c>
      <c r="N873" s="1030"/>
      <c r="O873" s="1030"/>
      <c r="P873" s="1030"/>
      <c r="Q873" s="1030"/>
      <c r="R873" s="1034"/>
      <c r="S873" s="1025"/>
      <c r="T873" s="1025"/>
      <c r="U873" s="1025"/>
      <c r="V873" s="1044"/>
      <c r="W873" s="1044"/>
      <c r="X873" s="1026"/>
      <c r="Y873" s="1047"/>
      <c r="Z873" s="1026"/>
      <c r="AA873" s="1027"/>
      <c r="AB873" s="1028"/>
      <c r="AC873" s="1028"/>
      <c r="AD873" s="1028"/>
      <c r="AE873" s="1028"/>
      <c r="AF873" s="1029"/>
      <c r="AG873" s="1019"/>
      <c r="AH873" s="1048"/>
      <c r="AI873" s="337"/>
      <c r="AJ873" s="390">
        <f t="shared" si="292"/>
        <v>0</v>
      </c>
      <c r="AK873" s="327" t="s">
        <v>98</v>
      </c>
      <c r="AL873" s="328" t="s">
        <v>98</v>
      </c>
      <c r="AM873" s="329" t="s">
        <v>98</v>
      </c>
      <c r="AN873" s="330"/>
      <c r="AO873" s="328"/>
      <c r="AP873" s="329"/>
      <c r="AQ873" s="330" t="s">
        <v>97</v>
      </c>
      <c r="AR873" s="328" t="s">
        <v>97</v>
      </c>
      <c r="AS873" s="328" t="s">
        <v>97</v>
      </c>
      <c r="AT873" s="328" t="s">
        <v>97</v>
      </c>
      <c r="AU873" s="329" t="s">
        <v>97</v>
      </c>
      <c r="AV873" s="152">
        <f t="shared" si="280"/>
        <v>0</v>
      </c>
      <c r="AW873" s="167"/>
      <c r="AX873" s="167"/>
      <c r="AY873" s="167"/>
      <c r="AZ873" s="167"/>
      <c r="BA873" s="167"/>
      <c r="BB873" s="167"/>
      <c r="BC873" s="167"/>
      <c r="BD873" s="167"/>
      <c r="BE873" s="130"/>
    </row>
    <row r="874" spans="1:57" ht="32.25" thickBot="1" x14ac:dyDescent="0.3">
      <c r="A874" s="1401"/>
      <c r="B874" s="1623"/>
      <c r="C874" s="1647"/>
      <c r="D874" s="710" t="s">
        <v>486</v>
      </c>
      <c r="E874" s="1301"/>
      <c r="F874" s="1304"/>
      <c r="G874" s="843">
        <f t="shared" si="267"/>
        <v>0</v>
      </c>
      <c r="H874" s="412">
        <f t="shared" si="277"/>
        <v>0</v>
      </c>
      <c r="I874" s="319"/>
      <c r="J874" s="319"/>
      <c r="K874" s="319"/>
      <c r="L874" s="338"/>
      <c r="M874" s="750">
        <f t="shared" si="278"/>
        <v>0</v>
      </c>
      <c r="N874" s="1030"/>
      <c r="O874" s="1030"/>
      <c r="P874" s="1030"/>
      <c r="Q874" s="1030"/>
      <c r="R874" s="1034"/>
      <c r="S874" s="1025"/>
      <c r="T874" s="1025"/>
      <c r="U874" s="1025"/>
      <c r="V874" s="1044"/>
      <c r="W874" s="1044"/>
      <c r="X874" s="1026"/>
      <c r="Y874" s="1047"/>
      <c r="Z874" s="1026"/>
      <c r="AA874" s="1027"/>
      <c r="AB874" s="1028"/>
      <c r="AC874" s="1028"/>
      <c r="AD874" s="1028"/>
      <c r="AE874" s="1028"/>
      <c r="AF874" s="1029"/>
      <c r="AG874" s="1019"/>
      <c r="AH874" s="1048"/>
      <c r="AI874" s="337"/>
      <c r="AJ874" s="390">
        <f t="shared" ref="AJ874" si="293">SUM(AK874:AM874)</f>
        <v>0</v>
      </c>
      <c r="AK874" s="327"/>
      <c r="AL874" s="328"/>
      <c r="AM874" s="329"/>
      <c r="AN874" s="330" t="s">
        <v>97</v>
      </c>
      <c r="AO874" s="328" t="s">
        <v>97</v>
      </c>
      <c r="AP874" s="329" t="s">
        <v>97</v>
      </c>
      <c r="AQ874" s="330" t="s">
        <v>97</v>
      </c>
      <c r="AR874" s="328" t="s">
        <v>97</v>
      </c>
      <c r="AS874" s="328" t="s">
        <v>97</v>
      </c>
      <c r="AT874" s="328" t="s">
        <v>97</v>
      </c>
      <c r="AU874" s="329" t="s">
        <v>97</v>
      </c>
      <c r="AV874" s="152">
        <f t="shared" si="280"/>
        <v>0</v>
      </c>
      <c r="AW874" s="167"/>
      <c r="AX874" s="167"/>
      <c r="AY874" s="167"/>
      <c r="AZ874" s="167"/>
      <c r="BA874" s="167"/>
      <c r="BB874" s="167"/>
      <c r="BC874" s="167"/>
      <c r="BD874" s="167"/>
      <c r="BE874" s="130"/>
    </row>
    <row r="875" spans="1:57" ht="32.25" thickBot="1" x14ac:dyDescent="0.3">
      <c r="A875" s="1401"/>
      <c r="B875" s="1623"/>
      <c r="C875" s="1647"/>
      <c r="D875" s="710" t="s">
        <v>15</v>
      </c>
      <c r="E875" s="1301"/>
      <c r="F875" s="1304"/>
      <c r="G875" s="843">
        <f t="shared" si="267"/>
        <v>10</v>
      </c>
      <c r="H875" s="412">
        <f t="shared" si="277"/>
        <v>0</v>
      </c>
      <c r="I875" s="319"/>
      <c r="J875" s="319"/>
      <c r="K875" s="319"/>
      <c r="L875" s="338"/>
      <c r="M875" s="750">
        <f t="shared" si="278"/>
        <v>8</v>
      </c>
      <c r="N875" s="1030"/>
      <c r="O875" s="1030"/>
      <c r="P875" s="1030"/>
      <c r="Q875" s="1030"/>
      <c r="R875" s="1034">
        <v>8</v>
      </c>
      <c r="S875" s="1025">
        <v>1</v>
      </c>
      <c r="T875" s="1025"/>
      <c r="U875" s="1025"/>
      <c r="V875" s="1044">
        <v>7</v>
      </c>
      <c r="W875" s="1044"/>
      <c r="X875" s="1026"/>
      <c r="Y875" s="1047">
        <v>8</v>
      </c>
      <c r="Z875" s="1026"/>
      <c r="AA875" s="1027"/>
      <c r="AB875" s="1028">
        <v>7</v>
      </c>
      <c r="AC875" s="1028">
        <v>6</v>
      </c>
      <c r="AD875" s="1028"/>
      <c r="AE875" s="1028">
        <v>6</v>
      </c>
      <c r="AF875" s="1029"/>
      <c r="AG875" s="1019">
        <v>45</v>
      </c>
      <c r="AH875" s="1048">
        <v>23</v>
      </c>
      <c r="AI875" s="337">
        <v>110</v>
      </c>
      <c r="AJ875" s="390">
        <f t="shared" ref="AJ875:AJ876" si="294">SUM(AQ875:AU875)</f>
        <v>8</v>
      </c>
      <c r="AK875" s="327" t="s">
        <v>98</v>
      </c>
      <c r="AL875" s="328" t="s">
        <v>98</v>
      </c>
      <c r="AM875" s="329" t="s">
        <v>98</v>
      </c>
      <c r="AN875" s="330" t="s">
        <v>97</v>
      </c>
      <c r="AO875" s="328" t="s">
        <v>97</v>
      </c>
      <c r="AP875" s="329" t="s">
        <v>97</v>
      </c>
      <c r="AQ875" s="330">
        <v>1</v>
      </c>
      <c r="AR875" s="328">
        <v>1</v>
      </c>
      <c r="AS875" s="328"/>
      <c r="AT875" s="328">
        <v>5</v>
      </c>
      <c r="AU875" s="329">
        <v>1</v>
      </c>
      <c r="AV875" s="152">
        <f t="shared" si="280"/>
        <v>2</v>
      </c>
      <c r="AW875" s="167"/>
      <c r="AX875" s="167"/>
      <c r="AY875" s="167"/>
      <c r="AZ875" s="167"/>
      <c r="BA875" s="167"/>
      <c r="BB875" s="167"/>
      <c r="BC875" s="167"/>
      <c r="BD875" s="167"/>
      <c r="BE875" s="130">
        <v>2</v>
      </c>
    </row>
    <row r="876" spans="1:57" ht="32.25" thickBot="1" x14ac:dyDescent="0.3">
      <c r="A876" s="1401"/>
      <c r="B876" s="1625"/>
      <c r="C876" s="1648"/>
      <c r="D876" s="711" t="s">
        <v>491</v>
      </c>
      <c r="E876" s="1302"/>
      <c r="F876" s="1305"/>
      <c r="G876" s="848">
        <f t="shared" si="267"/>
        <v>0</v>
      </c>
      <c r="H876" s="414">
        <f t="shared" si="277"/>
        <v>0</v>
      </c>
      <c r="I876" s="92"/>
      <c r="J876" s="92"/>
      <c r="K876" s="92"/>
      <c r="L876" s="101"/>
      <c r="M876" s="210">
        <f t="shared" si="278"/>
        <v>0</v>
      </c>
      <c r="N876" s="1039"/>
      <c r="O876" s="1039"/>
      <c r="P876" s="1039"/>
      <c r="Q876" s="1039"/>
      <c r="R876" s="1040"/>
      <c r="S876" s="1052"/>
      <c r="T876" s="1052"/>
      <c r="U876" s="1052"/>
      <c r="V876" s="1039"/>
      <c r="W876" s="1039"/>
      <c r="X876" s="1040"/>
      <c r="Y876" s="1038"/>
      <c r="Z876" s="1040"/>
      <c r="AA876" s="1049"/>
      <c r="AB876" s="839"/>
      <c r="AC876" s="839"/>
      <c r="AD876" s="839"/>
      <c r="AE876" s="839"/>
      <c r="AF876" s="840"/>
      <c r="AG876" s="1049"/>
      <c r="AH876" s="1050"/>
      <c r="AI876" s="832"/>
      <c r="AJ876" s="170">
        <f t="shared" si="294"/>
        <v>0</v>
      </c>
      <c r="AK876" s="345" t="s">
        <v>97</v>
      </c>
      <c r="AL876" s="97" t="s">
        <v>97</v>
      </c>
      <c r="AM876" s="98" t="s">
        <v>97</v>
      </c>
      <c r="AN876" s="99" t="s">
        <v>97</v>
      </c>
      <c r="AO876" s="97" t="s">
        <v>98</v>
      </c>
      <c r="AP876" s="98" t="s">
        <v>98</v>
      </c>
      <c r="AQ876" s="100"/>
      <c r="AR876" s="92"/>
      <c r="AS876" s="92"/>
      <c r="AT876" s="92"/>
      <c r="AU876" s="93"/>
      <c r="AV876" s="171">
        <f t="shared" si="280"/>
        <v>0</v>
      </c>
      <c r="AW876" s="128"/>
      <c r="AX876" s="128"/>
      <c r="AY876" s="128"/>
      <c r="AZ876" s="128"/>
      <c r="BA876" s="128"/>
      <c r="BB876" s="128"/>
      <c r="BC876" s="128"/>
      <c r="BD876" s="128"/>
      <c r="BE876" s="129"/>
    </row>
    <row r="877" spans="1:57" ht="32.25" thickBot="1" x14ac:dyDescent="0.3">
      <c r="A877" s="1401"/>
      <c r="B877" s="1621" t="s">
        <v>590</v>
      </c>
      <c r="C877" s="1646" t="s">
        <v>447</v>
      </c>
      <c r="D877" s="709" t="s">
        <v>485</v>
      </c>
      <c r="E877" s="1300">
        <v>20</v>
      </c>
      <c r="F877" s="1303">
        <f t="shared" ref="F877" si="295">E877-SUM(M877:M881)</f>
        <v>12</v>
      </c>
      <c r="G877" s="841">
        <f t="shared" si="267"/>
        <v>0</v>
      </c>
      <c r="H877" s="411">
        <f t="shared" si="277"/>
        <v>0</v>
      </c>
      <c r="I877" s="72"/>
      <c r="J877" s="72"/>
      <c r="K877" s="72"/>
      <c r="L877" s="75"/>
      <c r="M877" s="199">
        <f t="shared" si="278"/>
        <v>0</v>
      </c>
      <c r="N877" s="1020"/>
      <c r="O877" s="1020"/>
      <c r="P877" s="1020"/>
      <c r="Q877" s="1020"/>
      <c r="R877" s="1024"/>
      <c r="S877" s="1051"/>
      <c r="T877" s="1051"/>
      <c r="U877" s="1051"/>
      <c r="V877" s="1020"/>
      <c r="W877" s="1020"/>
      <c r="X877" s="1024"/>
      <c r="Y877" s="1022"/>
      <c r="Z877" s="1024"/>
      <c r="AA877" s="1045"/>
      <c r="AB877" s="835"/>
      <c r="AC877" s="835"/>
      <c r="AD877" s="835"/>
      <c r="AE877" s="835"/>
      <c r="AF877" s="836"/>
      <c r="AG877" s="1045"/>
      <c r="AH877" s="1046"/>
      <c r="AI877" s="143"/>
      <c r="AJ877" s="151">
        <f t="shared" ref="AJ877:AJ878" si="296">SUM(AN877:AP877)</f>
        <v>0</v>
      </c>
      <c r="AK877" s="76" t="s">
        <v>97</v>
      </c>
      <c r="AL877" s="77" t="s">
        <v>97</v>
      </c>
      <c r="AM877" s="78" t="s">
        <v>97</v>
      </c>
      <c r="AN877" s="74"/>
      <c r="AO877" s="72"/>
      <c r="AP877" s="73"/>
      <c r="AQ877" s="79" t="s">
        <v>97</v>
      </c>
      <c r="AR877" s="77" t="s">
        <v>97</v>
      </c>
      <c r="AS877" s="77" t="s">
        <v>97</v>
      </c>
      <c r="AT877" s="77" t="s">
        <v>97</v>
      </c>
      <c r="AU877" s="78" t="s">
        <v>97</v>
      </c>
      <c r="AV877" s="152">
        <f t="shared" si="280"/>
        <v>0</v>
      </c>
      <c r="AW877" s="120"/>
      <c r="AX877" s="120"/>
      <c r="AY877" s="120"/>
      <c r="AZ877" s="120"/>
      <c r="BA877" s="120"/>
      <c r="BB877" s="120"/>
      <c r="BC877" s="120"/>
      <c r="BD877" s="120"/>
      <c r="BE877" s="121"/>
    </row>
    <row r="878" spans="1:57" ht="48" thickBot="1" x14ac:dyDescent="0.3">
      <c r="A878" s="1401"/>
      <c r="B878" s="1623"/>
      <c r="C878" s="1647"/>
      <c r="D878" s="710" t="s">
        <v>490</v>
      </c>
      <c r="E878" s="1301"/>
      <c r="F878" s="1304"/>
      <c r="G878" s="843">
        <f t="shared" si="267"/>
        <v>0</v>
      </c>
      <c r="H878" s="412">
        <f t="shared" si="277"/>
        <v>0</v>
      </c>
      <c r="I878" s="319"/>
      <c r="J878" s="319"/>
      <c r="K878" s="319"/>
      <c r="L878" s="338"/>
      <c r="M878" s="750">
        <f t="shared" si="278"/>
        <v>0</v>
      </c>
      <c r="N878" s="1030"/>
      <c r="O878" s="1030"/>
      <c r="P878" s="1030"/>
      <c r="Q878" s="1030"/>
      <c r="R878" s="1034"/>
      <c r="S878" s="1025"/>
      <c r="T878" s="1025"/>
      <c r="U878" s="1025"/>
      <c r="V878" s="1044"/>
      <c r="W878" s="1044"/>
      <c r="X878" s="1026"/>
      <c r="Y878" s="1047"/>
      <c r="Z878" s="1026"/>
      <c r="AA878" s="1027"/>
      <c r="AB878" s="1028"/>
      <c r="AC878" s="1028"/>
      <c r="AD878" s="1028"/>
      <c r="AE878" s="1028"/>
      <c r="AF878" s="1029"/>
      <c r="AG878" s="1019"/>
      <c r="AH878" s="1048"/>
      <c r="AI878" s="337"/>
      <c r="AJ878" s="390">
        <f t="shared" si="296"/>
        <v>0</v>
      </c>
      <c r="AK878" s="327" t="s">
        <v>98</v>
      </c>
      <c r="AL878" s="328" t="s">
        <v>98</v>
      </c>
      <c r="AM878" s="329" t="s">
        <v>98</v>
      </c>
      <c r="AN878" s="330"/>
      <c r="AO878" s="328"/>
      <c r="AP878" s="329"/>
      <c r="AQ878" s="330" t="s">
        <v>97</v>
      </c>
      <c r="AR878" s="328" t="s">
        <v>97</v>
      </c>
      <c r="AS878" s="328" t="s">
        <v>97</v>
      </c>
      <c r="AT878" s="328" t="s">
        <v>97</v>
      </c>
      <c r="AU878" s="329" t="s">
        <v>97</v>
      </c>
      <c r="AV878" s="152">
        <f t="shared" si="280"/>
        <v>0</v>
      </c>
      <c r="AW878" s="167"/>
      <c r="AX878" s="167"/>
      <c r="AY878" s="167"/>
      <c r="AZ878" s="167"/>
      <c r="BA878" s="167"/>
      <c r="BB878" s="167"/>
      <c r="BC878" s="167"/>
      <c r="BD878" s="167"/>
      <c r="BE878" s="130"/>
    </row>
    <row r="879" spans="1:57" ht="32.25" thickBot="1" x14ac:dyDescent="0.3">
      <c r="A879" s="1401"/>
      <c r="B879" s="1623"/>
      <c r="C879" s="1647"/>
      <c r="D879" s="710" t="s">
        <v>486</v>
      </c>
      <c r="E879" s="1301"/>
      <c r="F879" s="1304"/>
      <c r="G879" s="843">
        <f t="shared" si="267"/>
        <v>0</v>
      </c>
      <c r="H879" s="412">
        <f t="shared" si="277"/>
        <v>0</v>
      </c>
      <c r="I879" s="319"/>
      <c r="J879" s="319"/>
      <c r="K879" s="319"/>
      <c r="L879" s="338"/>
      <c r="M879" s="750">
        <f t="shared" si="278"/>
        <v>0</v>
      </c>
      <c r="N879" s="1030"/>
      <c r="O879" s="1030"/>
      <c r="P879" s="1030"/>
      <c r="Q879" s="1030"/>
      <c r="R879" s="1034"/>
      <c r="S879" s="1025"/>
      <c r="T879" s="1025"/>
      <c r="U879" s="1025"/>
      <c r="V879" s="1044"/>
      <c r="W879" s="1044"/>
      <c r="X879" s="1026"/>
      <c r="Y879" s="1047"/>
      <c r="Z879" s="1026"/>
      <c r="AA879" s="1027"/>
      <c r="AB879" s="1028"/>
      <c r="AC879" s="1028"/>
      <c r="AD879" s="1028"/>
      <c r="AE879" s="1028"/>
      <c r="AF879" s="1029"/>
      <c r="AG879" s="1019"/>
      <c r="AH879" s="1048"/>
      <c r="AI879" s="337"/>
      <c r="AJ879" s="390">
        <f t="shared" ref="AJ879" si="297">SUM(AK879:AM879)</f>
        <v>0</v>
      </c>
      <c r="AK879" s="327"/>
      <c r="AL879" s="328"/>
      <c r="AM879" s="329"/>
      <c r="AN879" s="330" t="s">
        <v>97</v>
      </c>
      <c r="AO879" s="328" t="s">
        <v>97</v>
      </c>
      <c r="AP879" s="329" t="s">
        <v>97</v>
      </c>
      <c r="AQ879" s="330" t="s">
        <v>97</v>
      </c>
      <c r="AR879" s="328" t="s">
        <v>97</v>
      </c>
      <c r="AS879" s="328" t="s">
        <v>97</v>
      </c>
      <c r="AT879" s="328" t="s">
        <v>97</v>
      </c>
      <c r="AU879" s="329" t="s">
        <v>97</v>
      </c>
      <c r="AV879" s="152">
        <f t="shared" si="280"/>
        <v>0</v>
      </c>
      <c r="AW879" s="167"/>
      <c r="AX879" s="167"/>
      <c r="AY879" s="167"/>
      <c r="AZ879" s="167"/>
      <c r="BA879" s="167"/>
      <c r="BB879" s="167"/>
      <c r="BC879" s="167"/>
      <c r="BD879" s="167"/>
      <c r="BE879" s="130"/>
    </row>
    <row r="880" spans="1:57" ht="32.25" thickBot="1" x14ac:dyDescent="0.3">
      <c r="A880" s="1401"/>
      <c r="B880" s="1623"/>
      <c r="C880" s="1647"/>
      <c r="D880" s="710" t="s">
        <v>15</v>
      </c>
      <c r="E880" s="1301"/>
      <c r="F880" s="1304"/>
      <c r="G880" s="843">
        <f t="shared" si="267"/>
        <v>8</v>
      </c>
      <c r="H880" s="412">
        <f t="shared" si="277"/>
        <v>0</v>
      </c>
      <c r="I880" s="319"/>
      <c r="J880" s="319"/>
      <c r="K880" s="319"/>
      <c r="L880" s="338"/>
      <c r="M880" s="750">
        <f t="shared" si="278"/>
        <v>8</v>
      </c>
      <c r="N880" s="1030"/>
      <c r="O880" s="1030"/>
      <c r="P880" s="1030"/>
      <c r="Q880" s="1030"/>
      <c r="R880" s="1034">
        <v>8</v>
      </c>
      <c r="S880" s="1025">
        <v>8</v>
      </c>
      <c r="T880" s="1025"/>
      <c r="U880" s="1025"/>
      <c r="V880" s="1044"/>
      <c r="W880" s="1044"/>
      <c r="X880" s="1026"/>
      <c r="Y880" s="1047">
        <v>7</v>
      </c>
      <c r="Z880" s="1026">
        <v>1</v>
      </c>
      <c r="AA880" s="1027"/>
      <c r="AB880" s="1028">
        <v>3</v>
      </c>
      <c r="AC880" s="1028">
        <v>3</v>
      </c>
      <c r="AD880" s="1028">
        <v>4</v>
      </c>
      <c r="AE880" s="1028">
        <v>8</v>
      </c>
      <c r="AF880" s="1029">
        <v>3</v>
      </c>
      <c r="AG880" s="1019">
        <v>46</v>
      </c>
      <c r="AH880" s="1048">
        <v>22</v>
      </c>
      <c r="AI880" s="337">
        <v>109</v>
      </c>
      <c r="AJ880" s="390">
        <f t="shared" ref="AJ880:AJ881" si="298">SUM(AQ880:AU880)</f>
        <v>8</v>
      </c>
      <c r="AK880" s="327" t="s">
        <v>98</v>
      </c>
      <c r="AL880" s="328" t="s">
        <v>98</v>
      </c>
      <c r="AM880" s="329" t="s">
        <v>98</v>
      </c>
      <c r="AN880" s="330" t="s">
        <v>97</v>
      </c>
      <c r="AO880" s="328" t="s">
        <v>97</v>
      </c>
      <c r="AP880" s="329" t="s">
        <v>97</v>
      </c>
      <c r="AQ880" s="330"/>
      <c r="AR880" s="328">
        <v>3</v>
      </c>
      <c r="AS880" s="328">
        <v>3</v>
      </c>
      <c r="AT880" s="328">
        <v>2</v>
      </c>
      <c r="AU880" s="329"/>
      <c r="AV880" s="152">
        <f t="shared" si="280"/>
        <v>0</v>
      </c>
      <c r="AW880" s="167"/>
      <c r="AX880" s="167"/>
      <c r="AY880" s="167"/>
      <c r="AZ880" s="167"/>
      <c r="BA880" s="167"/>
      <c r="BB880" s="167"/>
      <c r="BC880" s="167"/>
      <c r="BD880" s="167"/>
      <c r="BE880" s="130"/>
    </row>
    <row r="881" spans="1:57" ht="32.25" thickBot="1" x14ac:dyDescent="0.3">
      <c r="A881" s="1401"/>
      <c r="B881" s="1625"/>
      <c r="C881" s="1648"/>
      <c r="D881" s="711" t="s">
        <v>491</v>
      </c>
      <c r="E881" s="1302"/>
      <c r="F881" s="1305"/>
      <c r="G881" s="848">
        <f t="shared" si="267"/>
        <v>0</v>
      </c>
      <c r="H881" s="414">
        <f t="shared" si="277"/>
        <v>0</v>
      </c>
      <c r="I881" s="92"/>
      <c r="J881" s="92"/>
      <c r="K881" s="92"/>
      <c r="L881" s="101"/>
      <c r="M881" s="210">
        <f t="shared" si="278"/>
        <v>0</v>
      </c>
      <c r="N881" s="1039"/>
      <c r="O881" s="1039"/>
      <c r="P881" s="1039"/>
      <c r="Q881" s="1039"/>
      <c r="R881" s="1040"/>
      <c r="S881" s="1052"/>
      <c r="T881" s="1052"/>
      <c r="U881" s="1052"/>
      <c r="V881" s="1039"/>
      <c r="W881" s="1039"/>
      <c r="X881" s="1040"/>
      <c r="Y881" s="1038"/>
      <c r="Z881" s="1040"/>
      <c r="AA881" s="1049"/>
      <c r="AB881" s="839"/>
      <c r="AC881" s="839"/>
      <c r="AD881" s="839"/>
      <c r="AE881" s="839"/>
      <c r="AF881" s="840"/>
      <c r="AG881" s="1049"/>
      <c r="AH881" s="1050"/>
      <c r="AI881" s="832"/>
      <c r="AJ881" s="170">
        <f t="shared" si="298"/>
        <v>0</v>
      </c>
      <c r="AK881" s="345" t="s">
        <v>97</v>
      </c>
      <c r="AL881" s="97" t="s">
        <v>97</v>
      </c>
      <c r="AM881" s="98" t="s">
        <v>97</v>
      </c>
      <c r="AN881" s="99" t="s">
        <v>97</v>
      </c>
      <c r="AO881" s="97" t="s">
        <v>98</v>
      </c>
      <c r="AP881" s="98" t="s">
        <v>98</v>
      </c>
      <c r="AQ881" s="100"/>
      <c r="AR881" s="92"/>
      <c r="AS881" s="92"/>
      <c r="AT881" s="92"/>
      <c r="AU881" s="93"/>
      <c r="AV881" s="171">
        <f t="shared" si="280"/>
        <v>0</v>
      </c>
      <c r="AW881" s="128"/>
      <c r="AX881" s="128"/>
      <c r="AY881" s="128"/>
      <c r="AZ881" s="128"/>
      <c r="BA881" s="128"/>
      <c r="BB881" s="128"/>
      <c r="BC881" s="128"/>
      <c r="BD881" s="128"/>
      <c r="BE881" s="129"/>
    </row>
    <row r="882" spans="1:57" ht="31.15" customHeight="1" thickBot="1" x14ac:dyDescent="0.3">
      <c r="A882" s="1401"/>
      <c r="B882" s="1621" t="s">
        <v>591</v>
      </c>
      <c r="C882" s="1646" t="s">
        <v>433</v>
      </c>
      <c r="D882" s="709" t="s">
        <v>485</v>
      </c>
      <c r="E882" s="1300">
        <v>18</v>
      </c>
      <c r="F882" s="1303">
        <f t="shared" ref="F882" si="299">E882-SUM(M882:M886)</f>
        <v>-7</v>
      </c>
      <c r="G882" s="841">
        <f t="shared" si="267"/>
        <v>2</v>
      </c>
      <c r="H882" s="411">
        <f t="shared" si="277"/>
        <v>0</v>
      </c>
      <c r="I882" s="72"/>
      <c r="J882" s="72"/>
      <c r="K882" s="72"/>
      <c r="L882" s="75"/>
      <c r="M882" s="199">
        <f t="shared" si="278"/>
        <v>2</v>
      </c>
      <c r="N882" s="1020"/>
      <c r="O882" s="1020"/>
      <c r="P882" s="1020"/>
      <c r="Q882" s="1020"/>
      <c r="R882" s="1024">
        <v>2</v>
      </c>
      <c r="S882" s="1051"/>
      <c r="T882" s="1051"/>
      <c r="U882" s="1051"/>
      <c r="V882" s="1020">
        <v>2</v>
      </c>
      <c r="W882" s="1020"/>
      <c r="X882" s="1024"/>
      <c r="Y882" s="1022">
        <v>2</v>
      </c>
      <c r="Z882" s="1024"/>
      <c r="AA882" s="1045"/>
      <c r="AB882" s="835">
        <v>1</v>
      </c>
      <c r="AC882" s="835">
        <v>1</v>
      </c>
      <c r="AD882" s="835"/>
      <c r="AE882" s="835">
        <v>2</v>
      </c>
      <c r="AF882" s="836"/>
      <c r="AG882" s="1045">
        <v>34</v>
      </c>
      <c r="AH882" s="1046">
        <v>12</v>
      </c>
      <c r="AI882" s="143">
        <v>20</v>
      </c>
      <c r="AJ882" s="151">
        <f t="shared" ref="AJ882:AJ883" si="300">SUM(AN882:AP882)</f>
        <v>2</v>
      </c>
      <c r="AK882" s="76" t="s">
        <v>97</v>
      </c>
      <c r="AL882" s="77" t="s">
        <v>97</v>
      </c>
      <c r="AM882" s="78" t="s">
        <v>97</v>
      </c>
      <c r="AN882" s="74"/>
      <c r="AO882" s="72">
        <v>1</v>
      </c>
      <c r="AP882" s="73">
        <v>1</v>
      </c>
      <c r="AQ882" s="79" t="s">
        <v>97</v>
      </c>
      <c r="AR882" s="77" t="s">
        <v>97</v>
      </c>
      <c r="AS882" s="77" t="s">
        <v>97</v>
      </c>
      <c r="AT882" s="77" t="s">
        <v>97</v>
      </c>
      <c r="AU882" s="78" t="s">
        <v>97</v>
      </c>
      <c r="AV882" s="152">
        <f t="shared" si="280"/>
        <v>0</v>
      </c>
      <c r="AW882" s="120"/>
      <c r="AX882" s="120"/>
      <c r="AY882" s="120"/>
      <c r="AZ882" s="120"/>
      <c r="BA882" s="120"/>
      <c r="BB882" s="120"/>
      <c r="BC882" s="120"/>
      <c r="BD882" s="120"/>
      <c r="BE882" s="121"/>
    </row>
    <row r="883" spans="1:57" ht="48" thickBot="1" x14ac:dyDescent="0.3">
      <c r="A883" s="1401"/>
      <c r="B883" s="1623"/>
      <c r="C883" s="1647"/>
      <c r="D883" s="710" t="s">
        <v>490</v>
      </c>
      <c r="E883" s="1301"/>
      <c r="F883" s="1304"/>
      <c r="G883" s="843">
        <f t="shared" si="267"/>
        <v>0</v>
      </c>
      <c r="H883" s="412">
        <f t="shared" si="277"/>
        <v>0</v>
      </c>
      <c r="I883" s="319"/>
      <c r="J883" s="319"/>
      <c r="K883" s="319"/>
      <c r="L883" s="338"/>
      <c r="M883" s="750">
        <f t="shared" si="278"/>
        <v>0</v>
      </c>
      <c r="N883" s="1030"/>
      <c r="O883" s="1030"/>
      <c r="P883" s="1030"/>
      <c r="Q883" s="1030"/>
      <c r="R883" s="1034"/>
      <c r="S883" s="1025"/>
      <c r="T883" s="1025"/>
      <c r="U883" s="1025"/>
      <c r="V883" s="1044"/>
      <c r="W883" s="1044"/>
      <c r="X883" s="1026"/>
      <c r="Y883" s="1047"/>
      <c r="Z883" s="1026"/>
      <c r="AA883" s="1027"/>
      <c r="AB883" s="1028"/>
      <c r="AC883" s="1028"/>
      <c r="AD883" s="1028"/>
      <c r="AE883" s="1028"/>
      <c r="AF883" s="1029"/>
      <c r="AG883" s="1019"/>
      <c r="AH883" s="1048"/>
      <c r="AI883" s="337"/>
      <c r="AJ883" s="390">
        <f t="shared" si="300"/>
        <v>0</v>
      </c>
      <c r="AK883" s="327" t="s">
        <v>98</v>
      </c>
      <c r="AL883" s="328" t="s">
        <v>98</v>
      </c>
      <c r="AM883" s="329" t="s">
        <v>98</v>
      </c>
      <c r="AN883" s="330"/>
      <c r="AO883" s="328"/>
      <c r="AP883" s="329"/>
      <c r="AQ883" s="330" t="s">
        <v>97</v>
      </c>
      <c r="AR883" s="328" t="s">
        <v>97</v>
      </c>
      <c r="AS883" s="328" t="s">
        <v>97</v>
      </c>
      <c r="AT883" s="328" t="s">
        <v>97</v>
      </c>
      <c r="AU883" s="329" t="s">
        <v>97</v>
      </c>
      <c r="AV883" s="152">
        <f t="shared" si="280"/>
        <v>0</v>
      </c>
      <c r="AW883" s="167"/>
      <c r="AX883" s="167"/>
      <c r="AY883" s="167"/>
      <c r="AZ883" s="167"/>
      <c r="BA883" s="167"/>
      <c r="BB883" s="167"/>
      <c r="BC883" s="167"/>
      <c r="BD883" s="167"/>
      <c r="BE883" s="130"/>
    </row>
    <row r="884" spans="1:57" ht="32.25" thickBot="1" x14ac:dyDescent="0.3">
      <c r="A884" s="1401"/>
      <c r="B884" s="1623"/>
      <c r="C884" s="1647"/>
      <c r="D884" s="710" t="s">
        <v>486</v>
      </c>
      <c r="E884" s="1301"/>
      <c r="F884" s="1304"/>
      <c r="G884" s="843">
        <f t="shared" si="267"/>
        <v>0</v>
      </c>
      <c r="H884" s="412">
        <f t="shared" si="277"/>
        <v>0</v>
      </c>
      <c r="I884" s="319"/>
      <c r="J884" s="319"/>
      <c r="K884" s="319"/>
      <c r="L884" s="338"/>
      <c r="M884" s="750">
        <f t="shared" si="278"/>
        <v>0</v>
      </c>
      <c r="N884" s="1030"/>
      <c r="O884" s="1030"/>
      <c r="P884" s="1030"/>
      <c r="Q884" s="1030"/>
      <c r="R884" s="1034"/>
      <c r="S884" s="1025"/>
      <c r="T884" s="1025"/>
      <c r="U884" s="1025"/>
      <c r="V884" s="1044"/>
      <c r="W884" s="1044"/>
      <c r="X884" s="1026"/>
      <c r="Y884" s="1047"/>
      <c r="Z884" s="1026"/>
      <c r="AA884" s="1027"/>
      <c r="AB884" s="1028"/>
      <c r="AC884" s="1028"/>
      <c r="AD884" s="1028"/>
      <c r="AE884" s="1028"/>
      <c r="AF884" s="1029"/>
      <c r="AG884" s="1019"/>
      <c r="AH884" s="1048"/>
      <c r="AI884" s="337"/>
      <c r="AJ884" s="390">
        <f t="shared" ref="AJ884" si="301">SUM(AK884:AM884)</f>
        <v>0</v>
      </c>
      <c r="AK884" s="327"/>
      <c r="AL884" s="328"/>
      <c r="AM884" s="329"/>
      <c r="AN884" s="330" t="s">
        <v>97</v>
      </c>
      <c r="AO884" s="328" t="s">
        <v>97</v>
      </c>
      <c r="AP884" s="329" t="s">
        <v>97</v>
      </c>
      <c r="AQ884" s="330" t="s">
        <v>97</v>
      </c>
      <c r="AR884" s="328" t="s">
        <v>97</v>
      </c>
      <c r="AS884" s="328" t="s">
        <v>97</v>
      </c>
      <c r="AT884" s="328" t="s">
        <v>97</v>
      </c>
      <c r="AU884" s="329" t="s">
        <v>97</v>
      </c>
      <c r="AV884" s="152">
        <f t="shared" si="280"/>
        <v>0</v>
      </c>
      <c r="AW884" s="167"/>
      <c r="AX884" s="167"/>
      <c r="AY884" s="167"/>
      <c r="AZ884" s="167"/>
      <c r="BA884" s="167"/>
      <c r="BB884" s="167"/>
      <c r="BC884" s="167"/>
      <c r="BD884" s="167"/>
      <c r="BE884" s="130"/>
    </row>
    <row r="885" spans="1:57" ht="32.25" thickBot="1" x14ac:dyDescent="0.3">
      <c r="A885" s="1401"/>
      <c r="B885" s="1623"/>
      <c r="C885" s="1647"/>
      <c r="D885" s="710" t="s">
        <v>15</v>
      </c>
      <c r="E885" s="1301"/>
      <c r="F885" s="1304"/>
      <c r="G885" s="843">
        <f t="shared" si="267"/>
        <v>23</v>
      </c>
      <c r="H885" s="412">
        <f t="shared" si="277"/>
        <v>0</v>
      </c>
      <c r="I885" s="319"/>
      <c r="J885" s="319"/>
      <c r="K885" s="319"/>
      <c r="L885" s="338"/>
      <c r="M885" s="750">
        <f t="shared" si="278"/>
        <v>23</v>
      </c>
      <c r="N885" s="1030"/>
      <c r="O885" s="1030"/>
      <c r="P885" s="1030"/>
      <c r="Q885" s="1030"/>
      <c r="R885" s="1034">
        <v>23</v>
      </c>
      <c r="S885" s="1025">
        <v>8</v>
      </c>
      <c r="T885" s="1025"/>
      <c r="U885" s="1025"/>
      <c r="V885" s="1044">
        <v>15</v>
      </c>
      <c r="W885" s="1044"/>
      <c r="X885" s="1026"/>
      <c r="Y885" s="1047">
        <v>21</v>
      </c>
      <c r="Z885" s="1026">
        <v>2</v>
      </c>
      <c r="AA885" s="1027"/>
      <c r="AB885" s="1028">
        <v>7</v>
      </c>
      <c r="AC885" s="1028">
        <v>6</v>
      </c>
      <c r="AD885" s="1028">
        <v>1</v>
      </c>
      <c r="AE885" s="1028">
        <v>5</v>
      </c>
      <c r="AF885" s="1029"/>
      <c r="AG885" s="1019">
        <v>42</v>
      </c>
      <c r="AH885" s="1048">
        <v>22</v>
      </c>
      <c r="AI885" s="337">
        <v>120</v>
      </c>
      <c r="AJ885" s="390">
        <f t="shared" ref="AJ885:AJ886" si="302">SUM(AQ885:AU885)</f>
        <v>23</v>
      </c>
      <c r="AK885" s="327" t="s">
        <v>98</v>
      </c>
      <c r="AL885" s="328" t="s">
        <v>98</v>
      </c>
      <c r="AM885" s="329" t="s">
        <v>98</v>
      </c>
      <c r="AN885" s="330" t="s">
        <v>97</v>
      </c>
      <c r="AO885" s="328" t="s">
        <v>97</v>
      </c>
      <c r="AP885" s="329" t="s">
        <v>97</v>
      </c>
      <c r="AQ885" s="330"/>
      <c r="AR885" s="328">
        <v>8</v>
      </c>
      <c r="AS885" s="328">
        <v>6</v>
      </c>
      <c r="AT885" s="328">
        <v>9</v>
      </c>
      <c r="AU885" s="329"/>
      <c r="AV885" s="152">
        <f t="shared" si="280"/>
        <v>0</v>
      </c>
      <c r="AW885" s="167"/>
      <c r="AX885" s="167"/>
      <c r="AY885" s="167"/>
      <c r="AZ885" s="167"/>
      <c r="BA885" s="167"/>
      <c r="BB885" s="167"/>
      <c r="BC885" s="167"/>
      <c r="BD885" s="167"/>
      <c r="BE885" s="130"/>
    </row>
    <row r="886" spans="1:57" ht="32.25" thickBot="1" x14ac:dyDescent="0.3">
      <c r="A886" s="1401"/>
      <c r="B886" s="1625"/>
      <c r="C886" s="1648"/>
      <c r="D886" s="711" t="s">
        <v>491</v>
      </c>
      <c r="E886" s="1302"/>
      <c r="F886" s="1305"/>
      <c r="G886" s="848">
        <f t="shared" si="267"/>
        <v>0</v>
      </c>
      <c r="H886" s="414">
        <f t="shared" si="277"/>
        <v>0</v>
      </c>
      <c r="I886" s="92"/>
      <c r="J886" s="92"/>
      <c r="K886" s="92"/>
      <c r="L886" s="101"/>
      <c r="M886" s="210">
        <f t="shared" si="278"/>
        <v>0</v>
      </c>
      <c r="N886" s="1039"/>
      <c r="O886" s="1039"/>
      <c r="P886" s="1039"/>
      <c r="Q886" s="1039"/>
      <c r="R886" s="1040"/>
      <c r="S886" s="1052"/>
      <c r="T886" s="1052"/>
      <c r="U886" s="1052"/>
      <c r="V886" s="1039"/>
      <c r="W886" s="1039"/>
      <c r="X886" s="1040"/>
      <c r="Y886" s="1038"/>
      <c r="Z886" s="1040"/>
      <c r="AA886" s="1049"/>
      <c r="AB886" s="839"/>
      <c r="AC886" s="839"/>
      <c r="AD886" s="839"/>
      <c r="AE886" s="839"/>
      <c r="AF886" s="840"/>
      <c r="AG886" s="1049"/>
      <c r="AH886" s="1050"/>
      <c r="AI886" s="832"/>
      <c r="AJ886" s="170">
        <f t="shared" si="302"/>
        <v>0</v>
      </c>
      <c r="AK886" s="345" t="s">
        <v>97</v>
      </c>
      <c r="AL886" s="97" t="s">
        <v>97</v>
      </c>
      <c r="AM886" s="98" t="s">
        <v>97</v>
      </c>
      <c r="AN886" s="99" t="s">
        <v>97</v>
      </c>
      <c r="AO886" s="97" t="s">
        <v>98</v>
      </c>
      <c r="AP886" s="98" t="s">
        <v>98</v>
      </c>
      <c r="AQ886" s="100"/>
      <c r="AR886" s="92"/>
      <c r="AS886" s="92"/>
      <c r="AT886" s="92"/>
      <c r="AU886" s="93"/>
      <c r="AV886" s="171">
        <f t="shared" si="280"/>
        <v>0</v>
      </c>
      <c r="AW886" s="128"/>
      <c r="AX886" s="128"/>
      <c r="AY886" s="128"/>
      <c r="AZ886" s="128"/>
      <c r="BA886" s="128"/>
      <c r="BB886" s="128"/>
      <c r="BC886" s="128"/>
      <c r="BD886" s="128"/>
      <c r="BE886" s="129"/>
    </row>
    <row r="887" spans="1:57" ht="32.25" thickBot="1" x14ac:dyDescent="0.3">
      <c r="A887" s="1401"/>
      <c r="B887" s="1621" t="s">
        <v>592</v>
      </c>
      <c r="C887" s="1646" t="s">
        <v>448</v>
      </c>
      <c r="D887" s="709" t="s">
        <v>485</v>
      </c>
      <c r="E887" s="1300">
        <v>30</v>
      </c>
      <c r="F887" s="1303">
        <f t="shared" ref="F887" si="303">E887-SUM(M887:M891)</f>
        <v>13</v>
      </c>
      <c r="G887" s="841">
        <f t="shared" si="267"/>
        <v>0</v>
      </c>
      <c r="H887" s="411">
        <f t="shared" si="277"/>
        <v>0</v>
      </c>
      <c r="I887" s="72"/>
      <c r="J887" s="72"/>
      <c r="K887" s="72"/>
      <c r="L887" s="75"/>
      <c r="M887" s="199">
        <f t="shared" si="278"/>
        <v>0</v>
      </c>
      <c r="N887" s="1020"/>
      <c r="O887" s="1020"/>
      <c r="P887" s="1020"/>
      <c r="Q887" s="1020"/>
      <c r="R887" s="1024"/>
      <c r="S887" s="1051"/>
      <c r="T887" s="1051"/>
      <c r="U887" s="1051"/>
      <c r="V887" s="1020"/>
      <c r="W887" s="1020"/>
      <c r="X887" s="1024"/>
      <c r="Y887" s="1022"/>
      <c r="Z887" s="1024"/>
      <c r="AA887" s="1045"/>
      <c r="AB887" s="835"/>
      <c r="AC887" s="835"/>
      <c r="AD887" s="835"/>
      <c r="AE887" s="835"/>
      <c r="AF887" s="836"/>
      <c r="AG887" s="1045"/>
      <c r="AH887" s="1046"/>
      <c r="AI887" s="143"/>
      <c r="AJ887" s="151">
        <f t="shared" ref="AJ887:AJ888" si="304">SUM(AN887:AP887)</f>
        <v>0</v>
      </c>
      <c r="AK887" s="76" t="s">
        <v>97</v>
      </c>
      <c r="AL887" s="77" t="s">
        <v>97</v>
      </c>
      <c r="AM887" s="78" t="s">
        <v>97</v>
      </c>
      <c r="AN887" s="74"/>
      <c r="AO887" s="72"/>
      <c r="AP887" s="73"/>
      <c r="AQ887" s="79" t="s">
        <v>97</v>
      </c>
      <c r="AR887" s="77" t="s">
        <v>97</v>
      </c>
      <c r="AS887" s="77" t="s">
        <v>97</v>
      </c>
      <c r="AT887" s="77" t="s">
        <v>97</v>
      </c>
      <c r="AU887" s="78" t="s">
        <v>97</v>
      </c>
      <c r="AV887" s="152">
        <f t="shared" si="280"/>
        <v>0</v>
      </c>
      <c r="AW887" s="120"/>
      <c r="AX887" s="120"/>
      <c r="AY887" s="120"/>
      <c r="AZ887" s="120"/>
      <c r="BA887" s="120"/>
      <c r="BB887" s="120"/>
      <c r="BC887" s="120"/>
      <c r="BD887" s="120"/>
      <c r="BE887" s="121"/>
    </row>
    <row r="888" spans="1:57" ht="48" thickBot="1" x14ac:dyDescent="0.3">
      <c r="A888" s="1401"/>
      <c r="B888" s="1623"/>
      <c r="C888" s="1647"/>
      <c r="D888" s="710" t="s">
        <v>490</v>
      </c>
      <c r="E888" s="1301"/>
      <c r="F888" s="1304"/>
      <c r="G888" s="843">
        <f t="shared" si="267"/>
        <v>0</v>
      </c>
      <c r="H888" s="412">
        <f t="shared" si="277"/>
        <v>0</v>
      </c>
      <c r="I888" s="319"/>
      <c r="J888" s="319"/>
      <c r="K888" s="319"/>
      <c r="L888" s="338"/>
      <c r="M888" s="750">
        <f t="shared" si="278"/>
        <v>0</v>
      </c>
      <c r="N888" s="1030"/>
      <c r="O888" s="1030"/>
      <c r="P888" s="1030"/>
      <c r="Q888" s="1030"/>
      <c r="R888" s="1034"/>
      <c r="S888" s="1025"/>
      <c r="T888" s="1025"/>
      <c r="U888" s="1025"/>
      <c r="V888" s="1044"/>
      <c r="W888" s="1044"/>
      <c r="X888" s="1026"/>
      <c r="Y888" s="1047"/>
      <c r="Z888" s="1026"/>
      <c r="AA888" s="1027"/>
      <c r="AB888" s="1028"/>
      <c r="AC888" s="1028"/>
      <c r="AD888" s="1028"/>
      <c r="AE888" s="1028"/>
      <c r="AF888" s="1029"/>
      <c r="AG888" s="1019"/>
      <c r="AH888" s="1048"/>
      <c r="AI888" s="337"/>
      <c r="AJ888" s="390">
        <f t="shared" si="304"/>
        <v>0</v>
      </c>
      <c r="AK888" s="327" t="s">
        <v>98</v>
      </c>
      <c r="AL888" s="328" t="s">
        <v>98</v>
      </c>
      <c r="AM888" s="329" t="s">
        <v>98</v>
      </c>
      <c r="AN888" s="330"/>
      <c r="AO888" s="328"/>
      <c r="AP888" s="329"/>
      <c r="AQ888" s="330" t="s">
        <v>97</v>
      </c>
      <c r="AR888" s="328" t="s">
        <v>97</v>
      </c>
      <c r="AS888" s="328" t="s">
        <v>97</v>
      </c>
      <c r="AT888" s="328" t="s">
        <v>97</v>
      </c>
      <c r="AU888" s="329" t="s">
        <v>97</v>
      </c>
      <c r="AV888" s="152">
        <f t="shared" si="280"/>
        <v>0</v>
      </c>
      <c r="AW888" s="167"/>
      <c r="AX888" s="167"/>
      <c r="AY888" s="167"/>
      <c r="AZ888" s="167"/>
      <c r="BA888" s="167"/>
      <c r="BB888" s="167"/>
      <c r="BC888" s="167"/>
      <c r="BD888" s="167"/>
      <c r="BE888" s="130"/>
    </row>
    <row r="889" spans="1:57" ht="32.25" thickBot="1" x14ac:dyDescent="0.3">
      <c r="A889" s="1401"/>
      <c r="B889" s="1623"/>
      <c r="C889" s="1647"/>
      <c r="D889" s="710" t="s">
        <v>486</v>
      </c>
      <c r="E889" s="1301"/>
      <c r="F889" s="1304"/>
      <c r="G889" s="843">
        <f t="shared" si="267"/>
        <v>0</v>
      </c>
      <c r="H889" s="412">
        <f t="shared" si="277"/>
        <v>0</v>
      </c>
      <c r="I889" s="319"/>
      <c r="J889" s="319"/>
      <c r="K889" s="319"/>
      <c r="L889" s="338"/>
      <c r="M889" s="750">
        <f t="shared" si="278"/>
        <v>0</v>
      </c>
      <c r="N889" s="1030"/>
      <c r="O889" s="1030"/>
      <c r="P889" s="1030"/>
      <c r="Q889" s="1030"/>
      <c r="R889" s="1034"/>
      <c r="S889" s="1025"/>
      <c r="T889" s="1025"/>
      <c r="U889" s="1025"/>
      <c r="V889" s="1044"/>
      <c r="W889" s="1044"/>
      <c r="X889" s="1026"/>
      <c r="Y889" s="1047"/>
      <c r="Z889" s="1026"/>
      <c r="AA889" s="1027"/>
      <c r="AB889" s="1028"/>
      <c r="AC889" s="1028"/>
      <c r="AD889" s="1028"/>
      <c r="AE889" s="1028"/>
      <c r="AF889" s="1029"/>
      <c r="AG889" s="1019"/>
      <c r="AH889" s="1048"/>
      <c r="AI889" s="337"/>
      <c r="AJ889" s="390">
        <f t="shared" ref="AJ889" si="305">SUM(AK889:AM889)</f>
        <v>0</v>
      </c>
      <c r="AK889" s="327"/>
      <c r="AL889" s="328"/>
      <c r="AM889" s="329"/>
      <c r="AN889" s="330" t="s">
        <v>97</v>
      </c>
      <c r="AO889" s="328" t="s">
        <v>97</v>
      </c>
      <c r="AP889" s="329" t="s">
        <v>97</v>
      </c>
      <c r="AQ889" s="330" t="s">
        <v>97</v>
      </c>
      <c r="AR889" s="328" t="s">
        <v>97</v>
      </c>
      <c r="AS889" s="328" t="s">
        <v>97</v>
      </c>
      <c r="AT889" s="328" t="s">
        <v>97</v>
      </c>
      <c r="AU889" s="329" t="s">
        <v>97</v>
      </c>
      <c r="AV889" s="152">
        <f t="shared" si="280"/>
        <v>0</v>
      </c>
      <c r="AW889" s="167"/>
      <c r="AX889" s="167"/>
      <c r="AY889" s="167"/>
      <c r="AZ889" s="167"/>
      <c r="BA889" s="167"/>
      <c r="BB889" s="167"/>
      <c r="BC889" s="167"/>
      <c r="BD889" s="167"/>
      <c r="BE889" s="130"/>
    </row>
    <row r="890" spans="1:57" ht="32.25" thickBot="1" x14ac:dyDescent="0.3">
      <c r="A890" s="1401"/>
      <c r="B890" s="1623"/>
      <c r="C890" s="1647"/>
      <c r="D890" s="710" t="s">
        <v>15</v>
      </c>
      <c r="E890" s="1301"/>
      <c r="F890" s="1304"/>
      <c r="G890" s="843">
        <f t="shared" si="267"/>
        <v>20</v>
      </c>
      <c r="H890" s="412">
        <f t="shared" si="277"/>
        <v>0</v>
      </c>
      <c r="I890" s="319"/>
      <c r="J890" s="319"/>
      <c r="K890" s="319"/>
      <c r="L890" s="338"/>
      <c r="M890" s="750">
        <f t="shared" si="278"/>
        <v>17</v>
      </c>
      <c r="N890" s="1030"/>
      <c r="O890" s="1030"/>
      <c r="P890" s="1030"/>
      <c r="Q890" s="1030"/>
      <c r="R890" s="1034">
        <v>17</v>
      </c>
      <c r="S890" s="1025"/>
      <c r="T890" s="1025"/>
      <c r="U890" s="1025"/>
      <c r="V890" s="1044">
        <v>17</v>
      </c>
      <c r="W890" s="1044"/>
      <c r="X890" s="1026"/>
      <c r="Y890" s="1047">
        <v>16</v>
      </c>
      <c r="Z890" s="1026">
        <v>1</v>
      </c>
      <c r="AA890" s="1027"/>
      <c r="AB890" s="1028">
        <v>9</v>
      </c>
      <c r="AC890" s="1028">
        <v>9</v>
      </c>
      <c r="AD890" s="1028">
        <v>2</v>
      </c>
      <c r="AE890" s="1028">
        <v>10</v>
      </c>
      <c r="AF890" s="1029">
        <v>2</v>
      </c>
      <c r="AG890" s="1019">
        <v>40</v>
      </c>
      <c r="AH890" s="1048">
        <v>17</v>
      </c>
      <c r="AI890" s="337">
        <v>98</v>
      </c>
      <c r="AJ890" s="390">
        <f t="shared" ref="AJ890:AJ891" si="306">SUM(AQ890:AU890)</f>
        <v>17</v>
      </c>
      <c r="AK890" s="327" t="s">
        <v>98</v>
      </c>
      <c r="AL890" s="328" t="s">
        <v>98</v>
      </c>
      <c r="AM890" s="329" t="s">
        <v>98</v>
      </c>
      <c r="AN890" s="330" t="s">
        <v>97</v>
      </c>
      <c r="AO890" s="328" t="s">
        <v>97</v>
      </c>
      <c r="AP890" s="329" t="s">
        <v>97</v>
      </c>
      <c r="AQ890" s="330"/>
      <c r="AR890" s="328">
        <v>1</v>
      </c>
      <c r="AS890" s="328">
        <v>16</v>
      </c>
      <c r="AT890" s="328"/>
      <c r="AU890" s="329"/>
      <c r="AV890" s="152">
        <f t="shared" si="280"/>
        <v>3</v>
      </c>
      <c r="AW890" s="167"/>
      <c r="AX890" s="167"/>
      <c r="AY890" s="167"/>
      <c r="AZ890" s="167"/>
      <c r="BA890" s="167"/>
      <c r="BB890" s="167"/>
      <c r="BC890" s="167"/>
      <c r="BD890" s="167">
        <v>3</v>
      </c>
      <c r="BE890" s="130"/>
    </row>
    <row r="891" spans="1:57" ht="32.25" thickBot="1" x14ac:dyDescent="0.3">
      <c r="A891" s="1401"/>
      <c r="B891" s="1625"/>
      <c r="C891" s="1648"/>
      <c r="D891" s="711" t="s">
        <v>491</v>
      </c>
      <c r="E891" s="1302"/>
      <c r="F891" s="1305"/>
      <c r="G891" s="848">
        <f t="shared" si="267"/>
        <v>0</v>
      </c>
      <c r="H891" s="414">
        <f t="shared" si="277"/>
        <v>0</v>
      </c>
      <c r="I891" s="92"/>
      <c r="J891" s="92"/>
      <c r="K891" s="92"/>
      <c r="L891" s="101"/>
      <c r="M891" s="210">
        <f t="shared" si="278"/>
        <v>0</v>
      </c>
      <c r="N891" s="1039"/>
      <c r="O891" s="1039"/>
      <c r="P891" s="1039"/>
      <c r="Q891" s="1039"/>
      <c r="R891" s="1040"/>
      <c r="S891" s="1052"/>
      <c r="T891" s="1052"/>
      <c r="U891" s="1052"/>
      <c r="V891" s="1039"/>
      <c r="W891" s="1039"/>
      <c r="X891" s="1040"/>
      <c r="Y891" s="1038"/>
      <c r="Z891" s="1040"/>
      <c r="AA891" s="1049"/>
      <c r="AB891" s="839"/>
      <c r="AC891" s="839"/>
      <c r="AD891" s="839"/>
      <c r="AE891" s="839"/>
      <c r="AF891" s="840"/>
      <c r="AG891" s="1049"/>
      <c r="AH891" s="1050"/>
      <c r="AI891" s="832"/>
      <c r="AJ891" s="170">
        <f t="shared" si="306"/>
        <v>0</v>
      </c>
      <c r="AK891" s="345" t="s">
        <v>97</v>
      </c>
      <c r="AL891" s="97" t="s">
        <v>97</v>
      </c>
      <c r="AM891" s="98" t="s">
        <v>97</v>
      </c>
      <c r="AN891" s="99" t="s">
        <v>97</v>
      </c>
      <c r="AO891" s="97" t="s">
        <v>98</v>
      </c>
      <c r="AP891" s="98" t="s">
        <v>98</v>
      </c>
      <c r="AQ891" s="100"/>
      <c r="AR891" s="92"/>
      <c r="AS891" s="92"/>
      <c r="AT891" s="92"/>
      <c r="AU891" s="93"/>
      <c r="AV891" s="171">
        <f t="shared" si="280"/>
        <v>0</v>
      </c>
      <c r="AW891" s="128"/>
      <c r="AX891" s="128"/>
      <c r="AY891" s="128"/>
      <c r="AZ891" s="128"/>
      <c r="BA891" s="128"/>
      <c r="BB891" s="128"/>
      <c r="BC891" s="128"/>
      <c r="BD891" s="128"/>
      <c r="BE891" s="129"/>
    </row>
    <row r="892" spans="1:57" ht="31.15" customHeight="1" thickBot="1" x14ac:dyDescent="0.3">
      <c r="A892" s="1401"/>
      <c r="B892" s="1621" t="s">
        <v>593</v>
      </c>
      <c r="C892" s="1646" t="s">
        <v>435</v>
      </c>
      <c r="D892" s="709" t="s">
        <v>485</v>
      </c>
      <c r="E892" s="1300">
        <v>15</v>
      </c>
      <c r="F892" s="1303">
        <f t="shared" ref="F892" si="307">E892-SUM(M892:M896)</f>
        <v>10</v>
      </c>
      <c r="G892" s="841">
        <f t="shared" si="267"/>
        <v>0</v>
      </c>
      <c r="H892" s="411">
        <f t="shared" si="277"/>
        <v>0</v>
      </c>
      <c r="I892" s="72"/>
      <c r="J892" s="72"/>
      <c r="K892" s="72"/>
      <c r="L892" s="75"/>
      <c r="M892" s="199">
        <f t="shared" si="278"/>
        <v>0</v>
      </c>
      <c r="N892" s="1020"/>
      <c r="O892" s="1020"/>
      <c r="P892" s="1020"/>
      <c r="Q892" s="1020"/>
      <c r="R892" s="1024"/>
      <c r="S892" s="1051"/>
      <c r="T892" s="1051"/>
      <c r="U892" s="1051"/>
      <c r="V892" s="1020"/>
      <c r="W892" s="1020"/>
      <c r="X892" s="1024"/>
      <c r="Y892" s="1022"/>
      <c r="Z892" s="1024"/>
      <c r="AA892" s="1045"/>
      <c r="AB892" s="835"/>
      <c r="AC892" s="835"/>
      <c r="AD892" s="835"/>
      <c r="AE892" s="835"/>
      <c r="AF892" s="836"/>
      <c r="AG892" s="1045"/>
      <c r="AH892" s="1046"/>
      <c r="AI892" s="143"/>
      <c r="AJ892" s="151">
        <f t="shared" ref="AJ892:AJ893" si="308">SUM(AN892:AP892)</f>
        <v>0</v>
      </c>
      <c r="AK892" s="76" t="s">
        <v>97</v>
      </c>
      <c r="AL892" s="77" t="s">
        <v>97</v>
      </c>
      <c r="AM892" s="78" t="s">
        <v>97</v>
      </c>
      <c r="AN892" s="74"/>
      <c r="AO892" s="72"/>
      <c r="AP892" s="73"/>
      <c r="AQ892" s="79" t="s">
        <v>97</v>
      </c>
      <c r="AR892" s="77" t="s">
        <v>97</v>
      </c>
      <c r="AS892" s="77" t="s">
        <v>97</v>
      </c>
      <c r="AT892" s="77" t="s">
        <v>97</v>
      </c>
      <c r="AU892" s="78" t="s">
        <v>97</v>
      </c>
      <c r="AV892" s="152">
        <f t="shared" si="280"/>
        <v>0</v>
      </c>
      <c r="AW892" s="120"/>
      <c r="AX892" s="120"/>
      <c r="AY892" s="120"/>
      <c r="AZ892" s="120"/>
      <c r="BA892" s="120"/>
      <c r="BB892" s="120"/>
      <c r="BC892" s="120"/>
      <c r="BD892" s="120"/>
      <c r="BE892" s="121"/>
    </row>
    <row r="893" spans="1:57" ht="48" thickBot="1" x14ac:dyDescent="0.3">
      <c r="A893" s="1401"/>
      <c r="B893" s="1623"/>
      <c r="C893" s="1647"/>
      <c r="D893" s="710" t="s">
        <v>490</v>
      </c>
      <c r="E893" s="1301"/>
      <c r="F893" s="1304"/>
      <c r="G893" s="843">
        <f t="shared" si="267"/>
        <v>0</v>
      </c>
      <c r="H893" s="412">
        <f t="shared" si="277"/>
        <v>0</v>
      </c>
      <c r="I893" s="319"/>
      <c r="J893" s="319"/>
      <c r="K893" s="319"/>
      <c r="L893" s="338"/>
      <c r="M893" s="750">
        <f t="shared" si="278"/>
        <v>0</v>
      </c>
      <c r="N893" s="1030"/>
      <c r="O893" s="1030"/>
      <c r="P893" s="1030"/>
      <c r="Q893" s="1030"/>
      <c r="R893" s="1034"/>
      <c r="S893" s="1025"/>
      <c r="T893" s="1025"/>
      <c r="U893" s="1025"/>
      <c r="V893" s="1044"/>
      <c r="W893" s="1044"/>
      <c r="X893" s="1026"/>
      <c r="Y893" s="1047"/>
      <c r="Z893" s="1026"/>
      <c r="AA893" s="1027"/>
      <c r="AB893" s="1028"/>
      <c r="AC893" s="1028"/>
      <c r="AD893" s="1028"/>
      <c r="AE893" s="1028"/>
      <c r="AF893" s="1029"/>
      <c r="AG893" s="1019"/>
      <c r="AH893" s="1048"/>
      <c r="AI893" s="337"/>
      <c r="AJ893" s="390">
        <f t="shared" si="308"/>
        <v>0</v>
      </c>
      <c r="AK893" s="327" t="s">
        <v>98</v>
      </c>
      <c r="AL893" s="328" t="s">
        <v>98</v>
      </c>
      <c r="AM893" s="329" t="s">
        <v>98</v>
      </c>
      <c r="AN893" s="330"/>
      <c r="AO893" s="328"/>
      <c r="AP893" s="329"/>
      <c r="AQ893" s="330" t="s">
        <v>97</v>
      </c>
      <c r="AR893" s="328" t="s">
        <v>97</v>
      </c>
      <c r="AS893" s="328" t="s">
        <v>97</v>
      </c>
      <c r="AT893" s="328" t="s">
        <v>97</v>
      </c>
      <c r="AU893" s="329" t="s">
        <v>97</v>
      </c>
      <c r="AV893" s="152">
        <f t="shared" si="280"/>
        <v>0</v>
      </c>
      <c r="AW893" s="167"/>
      <c r="AX893" s="167"/>
      <c r="AY893" s="167"/>
      <c r="AZ893" s="167"/>
      <c r="BA893" s="167"/>
      <c r="BB893" s="167"/>
      <c r="BC893" s="167"/>
      <c r="BD893" s="167"/>
      <c r="BE893" s="130"/>
    </row>
    <row r="894" spans="1:57" ht="32.25" thickBot="1" x14ac:dyDescent="0.3">
      <c r="A894" s="1401"/>
      <c r="B894" s="1623"/>
      <c r="C894" s="1647"/>
      <c r="D894" s="710" t="s">
        <v>486</v>
      </c>
      <c r="E894" s="1301"/>
      <c r="F894" s="1304"/>
      <c r="G894" s="843">
        <f t="shared" si="267"/>
        <v>0</v>
      </c>
      <c r="H894" s="412">
        <f t="shared" si="277"/>
        <v>0</v>
      </c>
      <c r="I894" s="319"/>
      <c r="J894" s="319"/>
      <c r="K894" s="319"/>
      <c r="L894" s="338"/>
      <c r="M894" s="750">
        <f t="shared" si="278"/>
        <v>0</v>
      </c>
      <c r="N894" s="1030"/>
      <c r="O894" s="1030"/>
      <c r="P894" s="1030"/>
      <c r="Q894" s="1030"/>
      <c r="R894" s="1034"/>
      <c r="S894" s="1025"/>
      <c r="T894" s="1025"/>
      <c r="U894" s="1025"/>
      <c r="V894" s="1044"/>
      <c r="W894" s="1044"/>
      <c r="X894" s="1026"/>
      <c r="Y894" s="1047"/>
      <c r="Z894" s="1026"/>
      <c r="AA894" s="1027"/>
      <c r="AB894" s="1028"/>
      <c r="AC894" s="1028"/>
      <c r="AD894" s="1028"/>
      <c r="AE894" s="1028"/>
      <c r="AF894" s="1029"/>
      <c r="AG894" s="1019"/>
      <c r="AH894" s="1048"/>
      <c r="AI894" s="337"/>
      <c r="AJ894" s="390">
        <f t="shared" ref="AJ894" si="309">SUM(AK894:AM894)</f>
        <v>0</v>
      </c>
      <c r="AK894" s="327"/>
      <c r="AL894" s="328"/>
      <c r="AM894" s="329"/>
      <c r="AN894" s="330" t="s">
        <v>97</v>
      </c>
      <c r="AO894" s="328" t="s">
        <v>97</v>
      </c>
      <c r="AP894" s="329" t="s">
        <v>97</v>
      </c>
      <c r="AQ894" s="330" t="s">
        <v>97</v>
      </c>
      <c r="AR894" s="328" t="s">
        <v>97</v>
      </c>
      <c r="AS894" s="328" t="s">
        <v>97</v>
      </c>
      <c r="AT894" s="328" t="s">
        <v>97</v>
      </c>
      <c r="AU894" s="329" t="s">
        <v>97</v>
      </c>
      <c r="AV894" s="152">
        <f t="shared" si="280"/>
        <v>0</v>
      </c>
      <c r="AW894" s="167"/>
      <c r="AX894" s="167"/>
      <c r="AY894" s="167"/>
      <c r="AZ894" s="167"/>
      <c r="BA894" s="167"/>
      <c r="BB894" s="167"/>
      <c r="BC894" s="167"/>
      <c r="BD894" s="167"/>
      <c r="BE894" s="130"/>
    </row>
    <row r="895" spans="1:57" ht="32.25" thickBot="1" x14ac:dyDescent="0.3">
      <c r="A895" s="1401"/>
      <c r="B895" s="1623"/>
      <c r="C895" s="1647"/>
      <c r="D895" s="710" t="s">
        <v>15</v>
      </c>
      <c r="E895" s="1301"/>
      <c r="F895" s="1304"/>
      <c r="G895" s="843">
        <f t="shared" si="267"/>
        <v>5</v>
      </c>
      <c r="H895" s="412">
        <f t="shared" si="277"/>
        <v>0</v>
      </c>
      <c r="I895" s="319"/>
      <c r="J895" s="319"/>
      <c r="K895" s="319"/>
      <c r="L895" s="338"/>
      <c r="M895" s="750">
        <v>5</v>
      </c>
      <c r="N895" s="1030"/>
      <c r="O895" s="1030"/>
      <c r="P895" s="1030"/>
      <c r="Q895" s="1030"/>
      <c r="R895" s="1034">
        <v>5</v>
      </c>
      <c r="S895" s="1025"/>
      <c r="T895" s="1025">
        <v>5</v>
      </c>
      <c r="U895" s="1025"/>
      <c r="V895" s="1044"/>
      <c r="W895" s="1044"/>
      <c r="X895" s="1026"/>
      <c r="Y895" s="1047">
        <v>5</v>
      </c>
      <c r="Z895" s="1026"/>
      <c r="AA895" s="1027"/>
      <c r="AB895" s="1028">
        <v>2</v>
      </c>
      <c r="AC895" s="1028">
        <v>2</v>
      </c>
      <c r="AD895" s="1028"/>
      <c r="AE895" s="1028">
        <v>6</v>
      </c>
      <c r="AF895" s="1029"/>
      <c r="AG895" s="1019">
        <v>38</v>
      </c>
      <c r="AH895" s="1048">
        <v>23</v>
      </c>
      <c r="AI895" s="337">
        <v>113</v>
      </c>
      <c r="AJ895" s="390">
        <f t="shared" ref="AJ895:AJ896" si="310">SUM(AQ895:AU895)</f>
        <v>6</v>
      </c>
      <c r="AK895" s="327" t="s">
        <v>98</v>
      </c>
      <c r="AL895" s="328" t="s">
        <v>98</v>
      </c>
      <c r="AM895" s="329" t="s">
        <v>98</v>
      </c>
      <c r="AN895" s="330" t="s">
        <v>97</v>
      </c>
      <c r="AO895" s="328" t="s">
        <v>97</v>
      </c>
      <c r="AP895" s="329" t="s">
        <v>97</v>
      </c>
      <c r="AQ895" s="330"/>
      <c r="AR895" s="328"/>
      <c r="AS895" s="328">
        <v>3</v>
      </c>
      <c r="AT895" s="328">
        <v>3</v>
      </c>
      <c r="AU895" s="329"/>
      <c r="AV895" s="152">
        <f t="shared" si="280"/>
        <v>0</v>
      </c>
      <c r="AW895" s="167"/>
      <c r="AX895" s="167"/>
      <c r="AY895" s="167"/>
      <c r="AZ895" s="167"/>
      <c r="BA895" s="167"/>
      <c r="BB895" s="167"/>
      <c r="BC895" s="167"/>
      <c r="BD895" s="167"/>
      <c r="BE895" s="130"/>
    </row>
    <row r="896" spans="1:57" ht="32.25" thickBot="1" x14ac:dyDescent="0.3">
      <c r="A896" s="1401"/>
      <c r="B896" s="1625"/>
      <c r="C896" s="1648"/>
      <c r="D896" s="711" t="s">
        <v>491</v>
      </c>
      <c r="E896" s="1302"/>
      <c r="F896" s="1305"/>
      <c r="G896" s="848">
        <f t="shared" si="267"/>
        <v>0</v>
      </c>
      <c r="H896" s="414">
        <f t="shared" si="277"/>
        <v>0</v>
      </c>
      <c r="I896" s="92"/>
      <c r="J896" s="92"/>
      <c r="K896" s="92"/>
      <c r="L896" s="101"/>
      <c r="M896" s="210">
        <f t="shared" si="278"/>
        <v>0</v>
      </c>
      <c r="N896" s="1039"/>
      <c r="O896" s="1039"/>
      <c r="P896" s="1039"/>
      <c r="Q896" s="1039"/>
      <c r="R896" s="1040"/>
      <c r="S896" s="1052"/>
      <c r="T896" s="1052"/>
      <c r="U896" s="1052"/>
      <c r="V896" s="1039"/>
      <c r="W896" s="1039"/>
      <c r="X896" s="1040"/>
      <c r="Y896" s="1038"/>
      <c r="Z896" s="1040"/>
      <c r="AA896" s="1049"/>
      <c r="AB896" s="839"/>
      <c r="AC896" s="839"/>
      <c r="AD896" s="839"/>
      <c r="AE896" s="839"/>
      <c r="AF896" s="840"/>
      <c r="AG896" s="1049"/>
      <c r="AH896" s="1050"/>
      <c r="AI896" s="832"/>
      <c r="AJ896" s="170">
        <f t="shared" si="310"/>
        <v>0</v>
      </c>
      <c r="AK896" s="345" t="s">
        <v>97</v>
      </c>
      <c r="AL896" s="97" t="s">
        <v>97</v>
      </c>
      <c r="AM896" s="98" t="s">
        <v>97</v>
      </c>
      <c r="AN896" s="99" t="s">
        <v>97</v>
      </c>
      <c r="AO896" s="97" t="s">
        <v>98</v>
      </c>
      <c r="AP896" s="98" t="s">
        <v>98</v>
      </c>
      <c r="AQ896" s="100"/>
      <c r="AR896" s="92"/>
      <c r="AS896" s="92"/>
      <c r="AT896" s="92"/>
      <c r="AU896" s="93"/>
      <c r="AV896" s="171">
        <f t="shared" si="280"/>
        <v>0</v>
      </c>
      <c r="AW896" s="128"/>
      <c r="AX896" s="128"/>
      <c r="AY896" s="128"/>
      <c r="AZ896" s="128"/>
      <c r="BA896" s="128"/>
      <c r="BB896" s="128"/>
      <c r="BC896" s="128"/>
      <c r="BD896" s="128"/>
      <c r="BE896" s="129"/>
    </row>
    <row r="897" spans="1:57" ht="32.25" thickBot="1" x14ac:dyDescent="0.3">
      <c r="A897" s="1401"/>
      <c r="B897" s="1621" t="s">
        <v>780</v>
      </c>
      <c r="C897" s="1646" t="s">
        <v>449</v>
      </c>
      <c r="D897" s="709" t="s">
        <v>485</v>
      </c>
      <c r="E897" s="1300">
        <v>25</v>
      </c>
      <c r="F897" s="1303">
        <f t="shared" ref="F897" si="311">E897-SUM(M897:M901)</f>
        <v>5</v>
      </c>
      <c r="G897" s="841">
        <f t="shared" si="267"/>
        <v>0</v>
      </c>
      <c r="H897" s="411">
        <f t="shared" si="277"/>
        <v>0</v>
      </c>
      <c r="I897" s="72"/>
      <c r="J897" s="72"/>
      <c r="K897" s="72"/>
      <c r="L897" s="75"/>
      <c r="M897" s="199">
        <f t="shared" si="278"/>
        <v>0</v>
      </c>
      <c r="N897" s="1020"/>
      <c r="O897" s="1020"/>
      <c r="P897" s="1020"/>
      <c r="Q897" s="1020"/>
      <c r="R897" s="1024"/>
      <c r="S897" s="1051"/>
      <c r="T897" s="1051"/>
      <c r="U897" s="1051"/>
      <c r="V897" s="1020"/>
      <c r="W897" s="1020"/>
      <c r="X897" s="1024"/>
      <c r="Y897" s="1022"/>
      <c r="Z897" s="1024"/>
      <c r="AA897" s="1045"/>
      <c r="AB897" s="835"/>
      <c r="AC897" s="835"/>
      <c r="AD897" s="835"/>
      <c r="AE897" s="835"/>
      <c r="AF897" s="836"/>
      <c r="AG897" s="1045"/>
      <c r="AH897" s="1046"/>
      <c r="AI897" s="143"/>
      <c r="AJ897" s="151">
        <f t="shared" ref="AJ897:AJ898" si="312">SUM(AN897:AP897)</f>
        <v>0</v>
      </c>
      <c r="AK897" s="76" t="s">
        <v>97</v>
      </c>
      <c r="AL897" s="77" t="s">
        <v>97</v>
      </c>
      <c r="AM897" s="78" t="s">
        <v>97</v>
      </c>
      <c r="AN897" s="74"/>
      <c r="AO897" s="72"/>
      <c r="AP897" s="73"/>
      <c r="AQ897" s="79" t="s">
        <v>97</v>
      </c>
      <c r="AR897" s="77" t="s">
        <v>97</v>
      </c>
      <c r="AS897" s="77" t="s">
        <v>97</v>
      </c>
      <c r="AT897" s="77" t="s">
        <v>97</v>
      </c>
      <c r="AU897" s="78" t="s">
        <v>97</v>
      </c>
      <c r="AV897" s="152">
        <f t="shared" si="280"/>
        <v>0</v>
      </c>
      <c r="AW897" s="120"/>
      <c r="AX897" s="120"/>
      <c r="AY897" s="120"/>
      <c r="AZ897" s="120"/>
      <c r="BA897" s="120"/>
      <c r="BB897" s="120"/>
      <c r="BC897" s="120"/>
      <c r="BD897" s="120"/>
      <c r="BE897" s="121"/>
    </row>
    <row r="898" spans="1:57" ht="48" thickBot="1" x14ac:dyDescent="0.3">
      <c r="A898" s="1401"/>
      <c r="B898" s="1623"/>
      <c r="C898" s="1647"/>
      <c r="D898" s="710" t="s">
        <v>490</v>
      </c>
      <c r="E898" s="1301"/>
      <c r="F898" s="1304"/>
      <c r="G898" s="843">
        <f t="shared" si="267"/>
        <v>0</v>
      </c>
      <c r="H898" s="412">
        <f t="shared" si="277"/>
        <v>0</v>
      </c>
      <c r="I898" s="319"/>
      <c r="J898" s="319"/>
      <c r="K898" s="319"/>
      <c r="L898" s="338"/>
      <c r="M898" s="750">
        <f t="shared" si="278"/>
        <v>0</v>
      </c>
      <c r="N898" s="1030"/>
      <c r="O898" s="1030"/>
      <c r="P898" s="1030"/>
      <c r="Q898" s="1030"/>
      <c r="R898" s="1034"/>
      <c r="S898" s="1025"/>
      <c r="T898" s="1025"/>
      <c r="U898" s="1025"/>
      <c r="V898" s="1044"/>
      <c r="W898" s="1044"/>
      <c r="X898" s="1026"/>
      <c r="Y898" s="1047"/>
      <c r="Z898" s="1026"/>
      <c r="AA898" s="1027"/>
      <c r="AB898" s="1028"/>
      <c r="AC898" s="1028"/>
      <c r="AD898" s="1028"/>
      <c r="AE898" s="1028"/>
      <c r="AF898" s="1029"/>
      <c r="AG898" s="1019"/>
      <c r="AH898" s="1048"/>
      <c r="AI898" s="337"/>
      <c r="AJ898" s="390">
        <f t="shared" si="312"/>
        <v>0</v>
      </c>
      <c r="AK898" s="327" t="s">
        <v>98</v>
      </c>
      <c r="AL898" s="328" t="s">
        <v>98</v>
      </c>
      <c r="AM898" s="329" t="s">
        <v>98</v>
      </c>
      <c r="AN898" s="330"/>
      <c r="AO898" s="328"/>
      <c r="AP898" s="329"/>
      <c r="AQ898" s="330" t="s">
        <v>97</v>
      </c>
      <c r="AR898" s="328" t="s">
        <v>97</v>
      </c>
      <c r="AS898" s="328" t="s">
        <v>97</v>
      </c>
      <c r="AT898" s="328" t="s">
        <v>97</v>
      </c>
      <c r="AU898" s="329" t="s">
        <v>97</v>
      </c>
      <c r="AV898" s="152">
        <f t="shared" si="280"/>
        <v>0</v>
      </c>
      <c r="AW898" s="167"/>
      <c r="AX898" s="167"/>
      <c r="AY898" s="167"/>
      <c r="AZ898" s="167"/>
      <c r="BA898" s="167"/>
      <c r="BB898" s="167"/>
      <c r="BC898" s="167"/>
      <c r="BD898" s="167"/>
      <c r="BE898" s="130"/>
    </row>
    <row r="899" spans="1:57" ht="32.25" thickBot="1" x14ac:dyDescent="0.3">
      <c r="A899" s="1401"/>
      <c r="B899" s="1623"/>
      <c r="C899" s="1647"/>
      <c r="D899" s="710" t="s">
        <v>486</v>
      </c>
      <c r="E899" s="1301"/>
      <c r="F899" s="1304"/>
      <c r="G899" s="843">
        <f t="shared" si="267"/>
        <v>0</v>
      </c>
      <c r="H899" s="412">
        <f t="shared" si="277"/>
        <v>0</v>
      </c>
      <c r="I899" s="319"/>
      <c r="J899" s="319"/>
      <c r="K899" s="319"/>
      <c r="L899" s="338"/>
      <c r="M899" s="750">
        <f t="shared" si="278"/>
        <v>0</v>
      </c>
      <c r="N899" s="1030"/>
      <c r="O899" s="1030"/>
      <c r="P899" s="1030"/>
      <c r="Q899" s="1030"/>
      <c r="R899" s="1034"/>
      <c r="S899" s="1025"/>
      <c r="T899" s="1025"/>
      <c r="U899" s="1025"/>
      <c r="V899" s="1044"/>
      <c r="W899" s="1044"/>
      <c r="X899" s="1026"/>
      <c r="Y899" s="1047"/>
      <c r="Z899" s="1026"/>
      <c r="AA899" s="1027"/>
      <c r="AB899" s="1028"/>
      <c r="AC899" s="1028"/>
      <c r="AD899" s="1028"/>
      <c r="AE899" s="1028"/>
      <c r="AF899" s="1029"/>
      <c r="AG899" s="1019"/>
      <c r="AH899" s="1048"/>
      <c r="AI899" s="337"/>
      <c r="AJ899" s="390">
        <f t="shared" ref="AJ899" si="313">SUM(AK899:AM899)</f>
        <v>0</v>
      </c>
      <c r="AK899" s="327"/>
      <c r="AL899" s="328"/>
      <c r="AM899" s="329"/>
      <c r="AN899" s="330" t="s">
        <v>97</v>
      </c>
      <c r="AO899" s="328" t="s">
        <v>97</v>
      </c>
      <c r="AP899" s="329" t="s">
        <v>97</v>
      </c>
      <c r="AQ899" s="330" t="s">
        <v>97</v>
      </c>
      <c r="AR899" s="328" t="s">
        <v>97</v>
      </c>
      <c r="AS899" s="328" t="s">
        <v>97</v>
      </c>
      <c r="AT899" s="328" t="s">
        <v>97</v>
      </c>
      <c r="AU899" s="329" t="s">
        <v>97</v>
      </c>
      <c r="AV899" s="152">
        <f t="shared" si="280"/>
        <v>0</v>
      </c>
      <c r="AW899" s="167"/>
      <c r="AX899" s="167"/>
      <c r="AY899" s="167"/>
      <c r="AZ899" s="167"/>
      <c r="BA899" s="167"/>
      <c r="BB899" s="167"/>
      <c r="BC899" s="167"/>
      <c r="BD899" s="167"/>
      <c r="BE899" s="130"/>
    </row>
    <row r="900" spans="1:57" ht="32.25" thickBot="1" x14ac:dyDescent="0.3">
      <c r="A900" s="1401"/>
      <c r="B900" s="1623"/>
      <c r="C900" s="1647"/>
      <c r="D900" s="710" t="s">
        <v>15</v>
      </c>
      <c r="E900" s="1301"/>
      <c r="F900" s="1304"/>
      <c r="G900" s="843">
        <f t="shared" si="267"/>
        <v>20</v>
      </c>
      <c r="H900" s="412">
        <f t="shared" si="277"/>
        <v>0</v>
      </c>
      <c r="I900" s="319"/>
      <c r="J900" s="319"/>
      <c r="K900" s="319"/>
      <c r="L900" s="338"/>
      <c r="M900" s="750">
        <f t="shared" si="278"/>
        <v>20</v>
      </c>
      <c r="N900" s="1030"/>
      <c r="O900" s="1030"/>
      <c r="P900" s="1030"/>
      <c r="Q900" s="1030"/>
      <c r="R900" s="1034">
        <v>20</v>
      </c>
      <c r="S900" s="1025">
        <v>1</v>
      </c>
      <c r="T900" s="1025"/>
      <c r="U900" s="1025"/>
      <c r="V900" s="1044">
        <v>19</v>
      </c>
      <c r="W900" s="1044"/>
      <c r="X900" s="1026"/>
      <c r="Y900" s="1047">
        <v>20</v>
      </c>
      <c r="Z900" s="1026"/>
      <c r="AA900" s="1027"/>
      <c r="AB900" s="1028">
        <v>4</v>
      </c>
      <c r="AC900" s="1028">
        <v>4</v>
      </c>
      <c r="AD900" s="1028"/>
      <c r="AE900" s="1028">
        <v>12</v>
      </c>
      <c r="AF900" s="1029">
        <v>2</v>
      </c>
      <c r="AG900" s="1019">
        <v>38</v>
      </c>
      <c r="AH900" s="1048">
        <v>18</v>
      </c>
      <c r="AI900" s="337">
        <v>85</v>
      </c>
      <c r="AJ900" s="390">
        <f t="shared" ref="AJ900:AJ901" si="314">SUM(AQ900:AU900)</f>
        <v>20</v>
      </c>
      <c r="AK900" s="327" t="s">
        <v>98</v>
      </c>
      <c r="AL900" s="328" t="s">
        <v>98</v>
      </c>
      <c r="AM900" s="329" t="s">
        <v>98</v>
      </c>
      <c r="AN900" s="330" t="s">
        <v>97</v>
      </c>
      <c r="AO900" s="328" t="s">
        <v>97</v>
      </c>
      <c r="AP900" s="329" t="s">
        <v>97</v>
      </c>
      <c r="AQ900" s="330">
        <v>1</v>
      </c>
      <c r="AR900" s="328">
        <v>5</v>
      </c>
      <c r="AS900" s="328">
        <v>14</v>
      </c>
      <c r="AT900" s="328"/>
      <c r="AU900" s="329"/>
      <c r="AV900" s="152">
        <f t="shared" si="280"/>
        <v>0</v>
      </c>
      <c r="AW900" s="167"/>
      <c r="AX900" s="167"/>
      <c r="AY900" s="167"/>
      <c r="AZ900" s="167"/>
      <c r="BA900" s="167"/>
      <c r="BB900" s="167"/>
      <c r="BC900" s="167"/>
      <c r="BD900" s="167"/>
      <c r="BE900" s="130"/>
    </row>
    <row r="901" spans="1:57" ht="32.25" thickBot="1" x14ac:dyDescent="0.3">
      <c r="A901" s="1401"/>
      <c r="B901" s="1625"/>
      <c r="C901" s="1648"/>
      <c r="D901" s="711" t="s">
        <v>491</v>
      </c>
      <c r="E901" s="1302"/>
      <c r="F901" s="1305"/>
      <c r="G901" s="848">
        <f t="shared" si="267"/>
        <v>0</v>
      </c>
      <c r="H901" s="414">
        <f t="shared" si="277"/>
        <v>0</v>
      </c>
      <c r="I901" s="92"/>
      <c r="J901" s="92"/>
      <c r="K901" s="92"/>
      <c r="L901" s="101"/>
      <c r="M901" s="210">
        <f t="shared" si="278"/>
        <v>0</v>
      </c>
      <c r="N901" s="1039"/>
      <c r="O901" s="1039"/>
      <c r="P901" s="1039"/>
      <c r="Q901" s="1039"/>
      <c r="R901" s="1040"/>
      <c r="S901" s="1052"/>
      <c r="T901" s="1052"/>
      <c r="U901" s="1052"/>
      <c r="V901" s="1039"/>
      <c r="W901" s="1039"/>
      <c r="X901" s="1040"/>
      <c r="Y901" s="1038"/>
      <c r="Z901" s="1040"/>
      <c r="AA901" s="1049"/>
      <c r="AB901" s="839"/>
      <c r="AC901" s="839"/>
      <c r="AD901" s="839"/>
      <c r="AE901" s="839"/>
      <c r="AF901" s="840"/>
      <c r="AG901" s="1049"/>
      <c r="AH901" s="1050"/>
      <c r="AI901" s="832"/>
      <c r="AJ901" s="170">
        <f t="shared" si="314"/>
        <v>0</v>
      </c>
      <c r="AK901" s="345" t="s">
        <v>97</v>
      </c>
      <c r="AL901" s="97" t="s">
        <v>97</v>
      </c>
      <c r="AM901" s="98" t="s">
        <v>97</v>
      </c>
      <c r="AN901" s="99" t="s">
        <v>97</v>
      </c>
      <c r="AO901" s="97" t="s">
        <v>98</v>
      </c>
      <c r="AP901" s="98" t="s">
        <v>98</v>
      </c>
      <c r="AQ901" s="100"/>
      <c r="AR901" s="92"/>
      <c r="AS901" s="92"/>
      <c r="AT901" s="92"/>
      <c r="AU901" s="93"/>
      <c r="AV901" s="171">
        <f t="shared" si="280"/>
        <v>0</v>
      </c>
      <c r="AW901" s="128"/>
      <c r="AX901" s="128"/>
      <c r="AY901" s="128"/>
      <c r="AZ901" s="128"/>
      <c r="BA901" s="128"/>
      <c r="BB901" s="128"/>
      <c r="BC901" s="128"/>
      <c r="BD901" s="128"/>
      <c r="BE901" s="129"/>
    </row>
    <row r="902" spans="1:57" ht="32.25" thickBot="1" x14ac:dyDescent="0.3">
      <c r="A902" s="1401"/>
      <c r="B902" s="1621" t="s">
        <v>583</v>
      </c>
      <c r="C902" s="1646" t="s">
        <v>434</v>
      </c>
      <c r="D902" s="709" t="s">
        <v>485</v>
      </c>
      <c r="E902" s="1300">
        <v>15</v>
      </c>
      <c r="F902" s="1303">
        <f t="shared" ref="F902" si="315">E902-SUM(M902:M906)</f>
        <v>3</v>
      </c>
      <c r="G902" s="841">
        <f t="shared" si="267"/>
        <v>1</v>
      </c>
      <c r="H902" s="411">
        <f t="shared" si="277"/>
        <v>0</v>
      </c>
      <c r="I902" s="72"/>
      <c r="J902" s="72"/>
      <c r="K902" s="72"/>
      <c r="L902" s="75"/>
      <c r="M902" s="199">
        <f t="shared" si="278"/>
        <v>1</v>
      </c>
      <c r="N902" s="1020"/>
      <c r="O902" s="1020"/>
      <c r="P902" s="1020"/>
      <c r="Q902" s="1020"/>
      <c r="R902" s="1024">
        <v>1</v>
      </c>
      <c r="S902" s="1051"/>
      <c r="T902" s="1051"/>
      <c r="U902" s="1051"/>
      <c r="V902" s="1020">
        <v>1</v>
      </c>
      <c r="W902" s="1020"/>
      <c r="X902" s="1024"/>
      <c r="Y902" s="1022">
        <v>1</v>
      </c>
      <c r="Z902" s="1024"/>
      <c r="AA902" s="1045"/>
      <c r="AB902" s="835">
        <v>1</v>
      </c>
      <c r="AC902" s="835">
        <v>1</v>
      </c>
      <c r="AD902" s="835">
        <v>1</v>
      </c>
      <c r="AE902" s="835">
        <v>1</v>
      </c>
      <c r="AF902" s="836"/>
      <c r="AG902" s="1045">
        <v>50</v>
      </c>
      <c r="AH902" s="1046">
        <v>21</v>
      </c>
      <c r="AI902" s="143">
        <v>16</v>
      </c>
      <c r="AJ902" s="151">
        <f t="shared" ref="AJ902:AJ903" si="316">SUM(AN902:AP902)</f>
        <v>1</v>
      </c>
      <c r="AK902" s="76" t="s">
        <v>97</v>
      </c>
      <c r="AL902" s="77" t="s">
        <v>97</v>
      </c>
      <c r="AM902" s="78" t="s">
        <v>97</v>
      </c>
      <c r="AN902" s="74"/>
      <c r="AO902" s="72">
        <v>1</v>
      </c>
      <c r="AP902" s="73"/>
      <c r="AQ902" s="79" t="s">
        <v>97</v>
      </c>
      <c r="AR902" s="77" t="s">
        <v>97</v>
      </c>
      <c r="AS902" s="77" t="s">
        <v>97</v>
      </c>
      <c r="AT902" s="77" t="s">
        <v>97</v>
      </c>
      <c r="AU902" s="78" t="s">
        <v>97</v>
      </c>
      <c r="AV902" s="152">
        <f t="shared" si="280"/>
        <v>0</v>
      </c>
      <c r="AW902" s="120"/>
      <c r="AX902" s="120"/>
      <c r="AY902" s="120"/>
      <c r="AZ902" s="120"/>
      <c r="BA902" s="120"/>
      <c r="BB902" s="120"/>
      <c r="BC902" s="120"/>
      <c r="BD902" s="120"/>
      <c r="BE902" s="121"/>
    </row>
    <row r="903" spans="1:57" ht="48" thickBot="1" x14ac:dyDescent="0.3">
      <c r="A903" s="1401"/>
      <c r="B903" s="1623"/>
      <c r="C903" s="1647"/>
      <c r="D903" s="710" t="s">
        <v>490</v>
      </c>
      <c r="E903" s="1301"/>
      <c r="F903" s="1304"/>
      <c r="G903" s="843">
        <f t="shared" si="267"/>
        <v>0</v>
      </c>
      <c r="H903" s="412">
        <f t="shared" si="277"/>
        <v>0</v>
      </c>
      <c r="I903" s="319"/>
      <c r="J903" s="319"/>
      <c r="K903" s="319"/>
      <c r="L903" s="338"/>
      <c r="M903" s="750">
        <f t="shared" si="278"/>
        <v>0</v>
      </c>
      <c r="N903" s="1030"/>
      <c r="O903" s="1030"/>
      <c r="P903" s="1030"/>
      <c r="Q903" s="1030"/>
      <c r="R903" s="1034"/>
      <c r="S903" s="1025"/>
      <c r="T903" s="1025"/>
      <c r="U903" s="1025"/>
      <c r="V903" s="1044"/>
      <c r="W903" s="1044"/>
      <c r="X903" s="1026"/>
      <c r="Y903" s="1047"/>
      <c r="Z903" s="1026"/>
      <c r="AA903" s="1027"/>
      <c r="AB903" s="1028"/>
      <c r="AC903" s="1028"/>
      <c r="AD903" s="1028"/>
      <c r="AE903" s="1028"/>
      <c r="AF903" s="1029"/>
      <c r="AG903" s="1019"/>
      <c r="AH903" s="1048"/>
      <c r="AI903" s="337"/>
      <c r="AJ903" s="390">
        <f t="shared" si="316"/>
        <v>0</v>
      </c>
      <c r="AK903" s="327" t="s">
        <v>98</v>
      </c>
      <c r="AL903" s="328" t="s">
        <v>98</v>
      </c>
      <c r="AM903" s="329" t="s">
        <v>98</v>
      </c>
      <c r="AN903" s="330"/>
      <c r="AO903" s="328"/>
      <c r="AP903" s="329"/>
      <c r="AQ903" s="330" t="s">
        <v>97</v>
      </c>
      <c r="AR903" s="328" t="s">
        <v>97</v>
      </c>
      <c r="AS903" s="328" t="s">
        <v>97</v>
      </c>
      <c r="AT903" s="328" t="s">
        <v>97</v>
      </c>
      <c r="AU903" s="329" t="s">
        <v>97</v>
      </c>
      <c r="AV903" s="152">
        <f t="shared" si="280"/>
        <v>0</v>
      </c>
      <c r="AW903" s="167"/>
      <c r="AX903" s="167"/>
      <c r="AY903" s="167"/>
      <c r="AZ903" s="167"/>
      <c r="BA903" s="167"/>
      <c r="BB903" s="167"/>
      <c r="BC903" s="167"/>
      <c r="BD903" s="167"/>
      <c r="BE903" s="130"/>
    </row>
    <row r="904" spans="1:57" ht="32.25" thickBot="1" x14ac:dyDescent="0.3">
      <c r="A904" s="1401"/>
      <c r="B904" s="1623"/>
      <c r="C904" s="1647"/>
      <c r="D904" s="710" t="s">
        <v>486</v>
      </c>
      <c r="E904" s="1301"/>
      <c r="F904" s="1304"/>
      <c r="G904" s="843">
        <f t="shared" si="267"/>
        <v>0</v>
      </c>
      <c r="H904" s="412">
        <f t="shared" si="277"/>
        <v>0</v>
      </c>
      <c r="I904" s="319"/>
      <c r="J904" s="319"/>
      <c r="K904" s="319"/>
      <c r="L904" s="338"/>
      <c r="M904" s="750">
        <f t="shared" si="278"/>
        <v>0</v>
      </c>
      <c r="N904" s="1030"/>
      <c r="O904" s="1030"/>
      <c r="P904" s="1030"/>
      <c r="Q904" s="1030"/>
      <c r="R904" s="1034"/>
      <c r="S904" s="1025"/>
      <c r="T904" s="1025"/>
      <c r="U904" s="1025"/>
      <c r="V904" s="1044"/>
      <c r="W904" s="1044"/>
      <c r="X904" s="1026"/>
      <c r="Y904" s="1047"/>
      <c r="Z904" s="1026"/>
      <c r="AA904" s="1027"/>
      <c r="AB904" s="1028"/>
      <c r="AC904" s="1028"/>
      <c r="AD904" s="1028"/>
      <c r="AE904" s="1028"/>
      <c r="AF904" s="1029"/>
      <c r="AG904" s="1019"/>
      <c r="AH904" s="1048"/>
      <c r="AI904" s="337"/>
      <c r="AJ904" s="390">
        <f t="shared" ref="AJ904" si="317">SUM(AK904:AM904)</f>
        <v>0</v>
      </c>
      <c r="AK904" s="327"/>
      <c r="AL904" s="328"/>
      <c r="AM904" s="329"/>
      <c r="AN904" s="330" t="s">
        <v>97</v>
      </c>
      <c r="AO904" s="328" t="s">
        <v>97</v>
      </c>
      <c r="AP904" s="329" t="s">
        <v>97</v>
      </c>
      <c r="AQ904" s="330" t="s">
        <v>97</v>
      </c>
      <c r="AR904" s="328" t="s">
        <v>97</v>
      </c>
      <c r="AS904" s="328" t="s">
        <v>97</v>
      </c>
      <c r="AT904" s="328" t="s">
        <v>97</v>
      </c>
      <c r="AU904" s="329" t="s">
        <v>97</v>
      </c>
      <c r="AV904" s="152">
        <f t="shared" si="280"/>
        <v>0</v>
      </c>
      <c r="AW904" s="167"/>
      <c r="AX904" s="167"/>
      <c r="AY904" s="167"/>
      <c r="AZ904" s="167"/>
      <c r="BA904" s="167"/>
      <c r="BB904" s="167"/>
      <c r="BC904" s="167"/>
      <c r="BD904" s="167"/>
      <c r="BE904" s="130"/>
    </row>
    <row r="905" spans="1:57" ht="32.25" thickBot="1" x14ac:dyDescent="0.3">
      <c r="A905" s="1401"/>
      <c r="B905" s="1623"/>
      <c r="C905" s="1647"/>
      <c r="D905" s="710" t="s">
        <v>15</v>
      </c>
      <c r="E905" s="1301"/>
      <c r="F905" s="1304"/>
      <c r="G905" s="843">
        <f t="shared" si="267"/>
        <v>12</v>
      </c>
      <c r="H905" s="412">
        <f t="shared" si="277"/>
        <v>0</v>
      </c>
      <c r="I905" s="319"/>
      <c r="J905" s="319"/>
      <c r="K905" s="319"/>
      <c r="L905" s="338"/>
      <c r="M905" s="750">
        <v>11</v>
      </c>
      <c r="N905" s="1030"/>
      <c r="O905" s="1030"/>
      <c r="P905" s="1030"/>
      <c r="Q905" s="1030"/>
      <c r="R905" s="1034">
        <v>11</v>
      </c>
      <c r="S905" s="1025">
        <v>1</v>
      </c>
      <c r="T905" s="1025"/>
      <c r="U905" s="1025"/>
      <c r="V905" s="1044">
        <v>10</v>
      </c>
      <c r="W905" s="1044"/>
      <c r="X905" s="1026"/>
      <c r="Y905" s="1047">
        <v>10</v>
      </c>
      <c r="Z905" s="1026">
        <v>1</v>
      </c>
      <c r="AA905" s="1027"/>
      <c r="AB905" s="1028">
        <v>5</v>
      </c>
      <c r="AC905" s="1028">
        <v>5</v>
      </c>
      <c r="AD905" s="1028"/>
      <c r="AE905" s="1028">
        <v>4</v>
      </c>
      <c r="AF905" s="1029"/>
      <c r="AG905" s="1019">
        <v>40</v>
      </c>
      <c r="AH905" s="1048">
        <v>20</v>
      </c>
      <c r="AI905" s="337">
        <v>88.75</v>
      </c>
      <c r="AJ905" s="390">
        <f t="shared" ref="AJ905:AJ906" si="318">SUM(AQ905:AU905)</f>
        <v>12</v>
      </c>
      <c r="AK905" s="327" t="s">
        <v>98</v>
      </c>
      <c r="AL905" s="328" t="s">
        <v>98</v>
      </c>
      <c r="AM905" s="329" t="s">
        <v>98</v>
      </c>
      <c r="AN905" s="330" t="s">
        <v>97</v>
      </c>
      <c r="AO905" s="328" t="s">
        <v>97</v>
      </c>
      <c r="AP905" s="329" t="s">
        <v>97</v>
      </c>
      <c r="AQ905" s="330">
        <v>2</v>
      </c>
      <c r="AR905" s="328">
        <v>1</v>
      </c>
      <c r="AS905" s="328">
        <v>9</v>
      </c>
      <c r="AT905" s="328"/>
      <c r="AU905" s="329"/>
      <c r="AV905" s="152">
        <f t="shared" si="280"/>
        <v>1</v>
      </c>
      <c r="AW905" s="167"/>
      <c r="AX905" s="167"/>
      <c r="AY905" s="167"/>
      <c r="AZ905" s="167"/>
      <c r="BA905" s="167">
        <v>1</v>
      </c>
      <c r="BB905" s="167"/>
      <c r="BC905" s="167"/>
      <c r="BD905" s="167"/>
      <c r="BE905" s="130"/>
    </row>
    <row r="906" spans="1:57" ht="32.25" thickBot="1" x14ac:dyDescent="0.3">
      <c r="A906" s="1401"/>
      <c r="B906" s="1625"/>
      <c r="C906" s="1648"/>
      <c r="D906" s="711" t="s">
        <v>491</v>
      </c>
      <c r="E906" s="1302"/>
      <c r="F906" s="1305"/>
      <c r="G906" s="848">
        <f t="shared" si="267"/>
        <v>0</v>
      </c>
      <c r="H906" s="414">
        <f t="shared" si="277"/>
        <v>0</v>
      </c>
      <c r="I906" s="92"/>
      <c r="J906" s="92"/>
      <c r="K906" s="92"/>
      <c r="L906" s="101"/>
      <c r="M906" s="210">
        <f t="shared" si="278"/>
        <v>0</v>
      </c>
      <c r="N906" s="1039"/>
      <c r="O906" s="1039"/>
      <c r="P906" s="1039"/>
      <c r="Q906" s="1039"/>
      <c r="R906" s="1040"/>
      <c r="S906" s="1052"/>
      <c r="T906" s="1052"/>
      <c r="U906" s="1052"/>
      <c r="V906" s="1039"/>
      <c r="W906" s="1039"/>
      <c r="X906" s="1040"/>
      <c r="Y906" s="1038"/>
      <c r="Z906" s="1040"/>
      <c r="AA906" s="1049"/>
      <c r="AB906" s="839"/>
      <c r="AC906" s="839"/>
      <c r="AD906" s="839"/>
      <c r="AE906" s="839"/>
      <c r="AF906" s="840"/>
      <c r="AG906" s="1049"/>
      <c r="AH906" s="1050"/>
      <c r="AI906" s="832"/>
      <c r="AJ906" s="170">
        <f t="shared" si="318"/>
        <v>0</v>
      </c>
      <c r="AK906" s="345" t="s">
        <v>97</v>
      </c>
      <c r="AL906" s="97" t="s">
        <v>97</v>
      </c>
      <c r="AM906" s="98" t="s">
        <v>97</v>
      </c>
      <c r="AN906" s="99" t="s">
        <v>97</v>
      </c>
      <c r="AO906" s="97" t="s">
        <v>98</v>
      </c>
      <c r="AP906" s="98" t="s">
        <v>98</v>
      </c>
      <c r="AQ906" s="100"/>
      <c r="AR906" s="92"/>
      <c r="AS906" s="92"/>
      <c r="AT906" s="92"/>
      <c r="AU906" s="93"/>
      <c r="AV906" s="171">
        <f t="shared" si="280"/>
        <v>0</v>
      </c>
      <c r="AW906" s="128"/>
      <c r="AX906" s="128"/>
      <c r="AY906" s="128"/>
      <c r="AZ906" s="128"/>
      <c r="BA906" s="128"/>
      <c r="BB906" s="128"/>
      <c r="BC906" s="128"/>
      <c r="BD906" s="128"/>
      <c r="BE906" s="129"/>
    </row>
    <row r="907" spans="1:57" ht="32.25" thickBot="1" x14ac:dyDescent="0.3">
      <c r="A907" s="1401"/>
      <c r="B907" s="1621" t="s">
        <v>767</v>
      </c>
      <c r="C907" s="1646" t="s">
        <v>768</v>
      </c>
      <c r="D907" s="709" t="s">
        <v>485</v>
      </c>
      <c r="E907" s="1300">
        <v>5</v>
      </c>
      <c r="F907" s="1303">
        <f t="shared" ref="F907" si="319">E907-SUM(M907:M911)</f>
        <v>2</v>
      </c>
      <c r="G907" s="841">
        <f t="shared" si="267"/>
        <v>0</v>
      </c>
      <c r="H907" s="411">
        <f t="shared" si="277"/>
        <v>0</v>
      </c>
      <c r="I907" s="72"/>
      <c r="J907" s="72"/>
      <c r="K907" s="72"/>
      <c r="L907" s="75"/>
      <c r="M907" s="199">
        <f t="shared" si="278"/>
        <v>0</v>
      </c>
      <c r="N907" s="1020"/>
      <c r="O907" s="1020"/>
      <c r="P907" s="1020"/>
      <c r="Q907" s="1020"/>
      <c r="R907" s="1024"/>
      <c r="S907" s="1051"/>
      <c r="T907" s="1051"/>
      <c r="U907" s="1051"/>
      <c r="V907" s="1020"/>
      <c r="W907" s="1020"/>
      <c r="X907" s="1024"/>
      <c r="Y907" s="1022"/>
      <c r="Z907" s="1024"/>
      <c r="AA907" s="1045"/>
      <c r="AB907" s="835"/>
      <c r="AC907" s="835"/>
      <c r="AD907" s="835"/>
      <c r="AE907" s="835"/>
      <c r="AF907" s="836"/>
      <c r="AG907" s="1045"/>
      <c r="AH907" s="1046"/>
      <c r="AI907" s="143"/>
      <c r="AJ907" s="151">
        <f t="shared" ref="AJ907:AJ908" si="320">SUM(AN907:AP907)</f>
        <v>0</v>
      </c>
      <c r="AK907" s="76" t="s">
        <v>97</v>
      </c>
      <c r="AL907" s="77" t="s">
        <v>97</v>
      </c>
      <c r="AM907" s="78" t="s">
        <v>97</v>
      </c>
      <c r="AN907" s="74"/>
      <c r="AO907" s="72"/>
      <c r="AP907" s="73"/>
      <c r="AQ907" s="79" t="s">
        <v>97</v>
      </c>
      <c r="AR907" s="77" t="s">
        <v>97</v>
      </c>
      <c r="AS907" s="77" t="s">
        <v>97</v>
      </c>
      <c r="AT907" s="77" t="s">
        <v>97</v>
      </c>
      <c r="AU907" s="78" t="s">
        <v>97</v>
      </c>
      <c r="AV907" s="152">
        <f t="shared" si="280"/>
        <v>0</v>
      </c>
      <c r="AW907" s="120"/>
      <c r="AX907" s="120"/>
      <c r="AY907" s="120"/>
      <c r="AZ907" s="120"/>
      <c r="BA907" s="120"/>
      <c r="BB907" s="120"/>
      <c r="BC907" s="120"/>
      <c r="BD907" s="120"/>
      <c r="BE907" s="121"/>
    </row>
    <row r="908" spans="1:57" ht="48" thickBot="1" x14ac:dyDescent="0.3">
      <c r="A908" s="1401"/>
      <c r="B908" s="1623"/>
      <c r="C908" s="1647"/>
      <c r="D908" s="710" t="s">
        <v>490</v>
      </c>
      <c r="E908" s="1301"/>
      <c r="F908" s="1304"/>
      <c r="G908" s="843">
        <f t="shared" ref="G908:G941" si="321">SUM(M908,AV908)</f>
        <v>0</v>
      </c>
      <c r="H908" s="412">
        <f t="shared" si="277"/>
        <v>0</v>
      </c>
      <c r="I908" s="319"/>
      <c r="J908" s="319"/>
      <c r="K908" s="319"/>
      <c r="L908" s="338"/>
      <c r="M908" s="750">
        <f t="shared" si="278"/>
        <v>0</v>
      </c>
      <c r="N908" s="1030"/>
      <c r="O908" s="1030"/>
      <c r="P908" s="1030"/>
      <c r="Q908" s="1030"/>
      <c r="R908" s="1034"/>
      <c r="S908" s="1025"/>
      <c r="T908" s="1025"/>
      <c r="U908" s="1025"/>
      <c r="V908" s="1044"/>
      <c r="W908" s="1044"/>
      <c r="X908" s="1026"/>
      <c r="Y908" s="1047"/>
      <c r="Z908" s="1026"/>
      <c r="AA908" s="1027"/>
      <c r="AB908" s="1028"/>
      <c r="AC908" s="1028"/>
      <c r="AD908" s="1028"/>
      <c r="AE908" s="1028"/>
      <c r="AF908" s="1029"/>
      <c r="AG908" s="1019"/>
      <c r="AH908" s="1048"/>
      <c r="AI908" s="337"/>
      <c r="AJ908" s="390">
        <f t="shared" si="320"/>
        <v>0</v>
      </c>
      <c r="AK908" s="327" t="s">
        <v>98</v>
      </c>
      <c r="AL908" s="328" t="s">
        <v>98</v>
      </c>
      <c r="AM908" s="329" t="s">
        <v>98</v>
      </c>
      <c r="AN908" s="330"/>
      <c r="AO908" s="328"/>
      <c r="AP908" s="329"/>
      <c r="AQ908" s="330" t="s">
        <v>97</v>
      </c>
      <c r="AR908" s="328" t="s">
        <v>97</v>
      </c>
      <c r="AS908" s="328" t="s">
        <v>97</v>
      </c>
      <c r="AT908" s="328" t="s">
        <v>97</v>
      </c>
      <c r="AU908" s="329" t="s">
        <v>97</v>
      </c>
      <c r="AV908" s="152">
        <f t="shared" si="280"/>
        <v>0</v>
      </c>
      <c r="AW908" s="167"/>
      <c r="AX908" s="167"/>
      <c r="AY908" s="167"/>
      <c r="AZ908" s="167"/>
      <c r="BA908" s="167"/>
      <c r="BB908" s="167"/>
      <c r="BC908" s="167"/>
      <c r="BD908" s="167"/>
      <c r="BE908" s="130"/>
    </row>
    <row r="909" spans="1:57" ht="32.25" thickBot="1" x14ac:dyDescent="0.3">
      <c r="A909" s="1401"/>
      <c r="B909" s="1623"/>
      <c r="C909" s="1647"/>
      <c r="D909" s="710" t="s">
        <v>486</v>
      </c>
      <c r="E909" s="1301"/>
      <c r="F909" s="1304"/>
      <c r="G909" s="843">
        <f t="shared" si="321"/>
        <v>0</v>
      </c>
      <c r="H909" s="412">
        <f t="shared" si="277"/>
        <v>0</v>
      </c>
      <c r="I909" s="319"/>
      <c r="J909" s="319"/>
      <c r="K909" s="319"/>
      <c r="L909" s="338"/>
      <c r="M909" s="750">
        <f t="shared" si="278"/>
        <v>0</v>
      </c>
      <c r="N909" s="1030"/>
      <c r="O909" s="1030"/>
      <c r="P909" s="1030"/>
      <c r="Q909" s="1030"/>
      <c r="R909" s="1034"/>
      <c r="S909" s="1025"/>
      <c r="T909" s="1025"/>
      <c r="U909" s="1025"/>
      <c r="V909" s="1044"/>
      <c r="W909" s="1044"/>
      <c r="X909" s="1026"/>
      <c r="Y909" s="1047"/>
      <c r="Z909" s="1026"/>
      <c r="AA909" s="1027"/>
      <c r="AB909" s="1028"/>
      <c r="AC909" s="1028"/>
      <c r="AD909" s="1028"/>
      <c r="AE909" s="1028"/>
      <c r="AF909" s="1029"/>
      <c r="AG909" s="1019"/>
      <c r="AH909" s="1048"/>
      <c r="AI909" s="337"/>
      <c r="AJ909" s="390">
        <f t="shared" ref="AJ909" si="322">SUM(AK909:AM909)</f>
        <v>0</v>
      </c>
      <c r="AK909" s="327"/>
      <c r="AL909" s="328"/>
      <c r="AM909" s="329"/>
      <c r="AN909" s="330" t="s">
        <v>97</v>
      </c>
      <c r="AO909" s="328" t="s">
        <v>97</v>
      </c>
      <c r="AP909" s="329" t="s">
        <v>97</v>
      </c>
      <c r="AQ909" s="330" t="s">
        <v>97</v>
      </c>
      <c r="AR909" s="328" t="s">
        <v>97</v>
      </c>
      <c r="AS909" s="328" t="s">
        <v>97</v>
      </c>
      <c r="AT909" s="328" t="s">
        <v>97</v>
      </c>
      <c r="AU909" s="329" t="s">
        <v>97</v>
      </c>
      <c r="AV909" s="152">
        <f t="shared" si="280"/>
        <v>0</v>
      </c>
      <c r="AW909" s="167"/>
      <c r="AX909" s="167"/>
      <c r="AY909" s="167"/>
      <c r="AZ909" s="167"/>
      <c r="BA909" s="167"/>
      <c r="BB909" s="167"/>
      <c r="BC909" s="167"/>
      <c r="BD909" s="167"/>
      <c r="BE909" s="130"/>
    </row>
    <row r="910" spans="1:57" ht="32.25" thickBot="1" x14ac:dyDescent="0.3">
      <c r="A910" s="1401"/>
      <c r="B910" s="1623"/>
      <c r="C910" s="1647"/>
      <c r="D910" s="710" t="s">
        <v>15</v>
      </c>
      <c r="E910" s="1301"/>
      <c r="F910" s="1304"/>
      <c r="G910" s="843">
        <f t="shared" si="321"/>
        <v>3</v>
      </c>
      <c r="H910" s="412">
        <f t="shared" si="277"/>
        <v>1</v>
      </c>
      <c r="I910" s="319">
        <v>1</v>
      </c>
      <c r="J910" s="319"/>
      <c r="K910" s="319"/>
      <c r="L910" s="338"/>
      <c r="M910" s="750">
        <f t="shared" si="278"/>
        <v>3</v>
      </c>
      <c r="N910" s="1030"/>
      <c r="O910" s="1030"/>
      <c r="P910" s="1030"/>
      <c r="Q910" s="1030"/>
      <c r="R910" s="1034">
        <v>3</v>
      </c>
      <c r="S910" s="1025">
        <v>3</v>
      </c>
      <c r="T910" s="1025"/>
      <c r="U910" s="1025"/>
      <c r="V910" s="1044"/>
      <c r="W910" s="1044"/>
      <c r="X910" s="1026"/>
      <c r="Y910" s="1047">
        <v>3</v>
      </c>
      <c r="Z910" s="1026"/>
      <c r="AA910" s="1027"/>
      <c r="AB910" s="1028">
        <v>2</v>
      </c>
      <c r="AC910" s="1028">
        <v>2</v>
      </c>
      <c r="AD910" s="1028">
        <v>1</v>
      </c>
      <c r="AE910" s="1028">
        <v>1</v>
      </c>
      <c r="AF910" s="1029">
        <v>1</v>
      </c>
      <c r="AG910" s="1019">
        <v>33</v>
      </c>
      <c r="AH910" s="1048">
        <v>17</v>
      </c>
      <c r="AI910" s="337">
        <v>58.3</v>
      </c>
      <c r="AJ910" s="390">
        <f t="shared" ref="AJ910:AJ911" si="323">SUM(AQ910:AU910)</f>
        <v>3</v>
      </c>
      <c r="AK910" s="327" t="s">
        <v>98</v>
      </c>
      <c r="AL910" s="328" t="s">
        <v>98</v>
      </c>
      <c r="AM910" s="329" t="s">
        <v>98</v>
      </c>
      <c r="AN910" s="330" t="s">
        <v>97</v>
      </c>
      <c r="AO910" s="328" t="s">
        <v>97</v>
      </c>
      <c r="AP910" s="329" t="s">
        <v>97</v>
      </c>
      <c r="AQ910" s="330">
        <v>1</v>
      </c>
      <c r="AR910" s="328">
        <v>2</v>
      </c>
      <c r="AS910" s="328"/>
      <c r="AT910" s="328"/>
      <c r="AU910" s="329"/>
      <c r="AV910" s="152">
        <f t="shared" si="280"/>
        <v>0</v>
      </c>
      <c r="AW910" s="167"/>
      <c r="AX910" s="167"/>
      <c r="AY910" s="167"/>
      <c r="AZ910" s="167"/>
      <c r="BA910" s="167"/>
      <c r="BB910" s="167"/>
      <c r="BC910" s="167"/>
      <c r="BD910" s="167"/>
      <c r="BE910" s="130"/>
    </row>
    <row r="911" spans="1:57" ht="32.25" thickBot="1" x14ac:dyDescent="0.3">
      <c r="A911" s="1401"/>
      <c r="B911" s="1625"/>
      <c r="C911" s="1648"/>
      <c r="D911" s="711" t="s">
        <v>491</v>
      </c>
      <c r="E911" s="1302"/>
      <c r="F911" s="1305"/>
      <c r="G911" s="848">
        <f t="shared" si="321"/>
        <v>0</v>
      </c>
      <c r="H911" s="414">
        <f t="shared" si="277"/>
        <v>0</v>
      </c>
      <c r="I911" s="92"/>
      <c r="J911" s="92"/>
      <c r="K911" s="92"/>
      <c r="L911" s="101"/>
      <c r="M911" s="210">
        <f t="shared" si="278"/>
        <v>0</v>
      </c>
      <c r="N911" s="1039"/>
      <c r="O911" s="1039"/>
      <c r="P911" s="1039"/>
      <c r="Q911" s="1039"/>
      <c r="R911" s="1040"/>
      <c r="S911" s="1052"/>
      <c r="T911" s="1052"/>
      <c r="U911" s="1052"/>
      <c r="V911" s="1039"/>
      <c r="W911" s="1039"/>
      <c r="X911" s="1040"/>
      <c r="Y911" s="1038"/>
      <c r="Z911" s="1040"/>
      <c r="AA911" s="1049"/>
      <c r="AB911" s="839"/>
      <c r="AC911" s="839"/>
      <c r="AD911" s="839"/>
      <c r="AE911" s="839"/>
      <c r="AF911" s="840"/>
      <c r="AG911" s="1049"/>
      <c r="AH911" s="1050"/>
      <c r="AI911" s="832"/>
      <c r="AJ911" s="170">
        <f t="shared" si="323"/>
        <v>0</v>
      </c>
      <c r="AK911" s="345" t="s">
        <v>97</v>
      </c>
      <c r="AL911" s="97" t="s">
        <v>97</v>
      </c>
      <c r="AM911" s="98" t="s">
        <v>97</v>
      </c>
      <c r="AN911" s="99" t="s">
        <v>97</v>
      </c>
      <c r="AO911" s="97" t="s">
        <v>98</v>
      </c>
      <c r="AP911" s="98" t="s">
        <v>98</v>
      </c>
      <c r="AQ911" s="100"/>
      <c r="AR911" s="92"/>
      <c r="AS911" s="92"/>
      <c r="AT911" s="92"/>
      <c r="AU911" s="93"/>
      <c r="AV911" s="171">
        <f t="shared" si="280"/>
        <v>0</v>
      </c>
      <c r="AW911" s="128"/>
      <c r="AX911" s="128"/>
      <c r="AY911" s="128"/>
      <c r="AZ911" s="128"/>
      <c r="BA911" s="128"/>
      <c r="BB911" s="128"/>
      <c r="BC911" s="128"/>
      <c r="BD911" s="128"/>
      <c r="BE911" s="129"/>
    </row>
    <row r="912" spans="1:57" ht="32.25" thickBot="1" x14ac:dyDescent="0.3">
      <c r="A912" s="1401"/>
      <c r="B912" s="1621" t="s">
        <v>769</v>
      </c>
      <c r="C912" s="1646" t="s">
        <v>770</v>
      </c>
      <c r="D912" s="709" t="s">
        <v>485</v>
      </c>
      <c r="E912" s="1300">
        <v>5</v>
      </c>
      <c r="F912" s="1303">
        <f t="shared" ref="F912" si="324">E912-SUM(M912:M916)</f>
        <v>-1</v>
      </c>
      <c r="G912" s="841">
        <f t="shared" si="321"/>
        <v>0</v>
      </c>
      <c r="H912" s="411">
        <f t="shared" si="277"/>
        <v>0</v>
      </c>
      <c r="I912" s="72"/>
      <c r="J912" s="72"/>
      <c r="K912" s="72"/>
      <c r="L912" s="75"/>
      <c r="M912" s="199">
        <f t="shared" si="278"/>
        <v>0</v>
      </c>
      <c r="N912" s="1020"/>
      <c r="O912" s="1020"/>
      <c r="P912" s="1020"/>
      <c r="Q912" s="1020"/>
      <c r="R912" s="1024"/>
      <c r="S912" s="1051"/>
      <c r="T912" s="1051"/>
      <c r="U912" s="1051"/>
      <c r="V912" s="1020"/>
      <c r="W912" s="1020"/>
      <c r="X912" s="1024"/>
      <c r="Y912" s="1022"/>
      <c r="Z912" s="1024"/>
      <c r="AA912" s="1045"/>
      <c r="AB912" s="835"/>
      <c r="AC912" s="835"/>
      <c r="AD912" s="835"/>
      <c r="AE912" s="835"/>
      <c r="AF912" s="836"/>
      <c r="AG912" s="1045"/>
      <c r="AH912" s="1046"/>
      <c r="AI912" s="143"/>
      <c r="AJ912" s="151">
        <f t="shared" ref="AJ912:AJ913" si="325">SUM(AN912:AP912)</f>
        <v>0</v>
      </c>
      <c r="AK912" s="76" t="s">
        <v>97</v>
      </c>
      <c r="AL912" s="77" t="s">
        <v>97</v>
      </c>
      <c r="AM912" s="78" t="s">
        <v>97</v>
      </c>
      <c r="AN912" s="74"/>
      <c r="AO912" s="72"/>
      <c r="AP912" s="73"/>
      <c r="AQ912" s="79" t="s">
        <v>97</v>
      </c>
      <c r="AR912" s="77" t="s">
        <v>97</v>
      </c>
      <c r="AS912" s="77" t="s">
        <v>97</v>
      </c>
      <c r="AT912" s="77" t="s">
        <v>97</v>
      </c>
      <c r="AU912" s="78" t="s">
        <v>97</v>
      </c>
      <c r="AV912" s="152">
        <f t="shared" si="280"/>
        <v>0</v>
      </c>
      <c r="AW912" s="120"/>
      <c r="AX912" s="120"/>
      <c r="AY912" s="120"/>
      <c r="AZ912" s="120"/>
      <c r="BA912" s="120"/>
      <c r="BB912" s="120"/>
      <c r="BC912" s="120"/>
      <c r="BD912" s="120"/>
      <c r="BE912" s="121"/>
    </row>
    <row r="913" spans="1:57" ht="48" thickBot="1" x14ac:dyDescent="0.3">
      <c r="A913" s="1401"/>
      <c r="B913" s="1623"/>
      <c r="C913" s="1647"/>
      <c r="D913" s="710" t="s">
        <v>490</v>
      </c>
      <c r="E913" s="1301"/>
      <c r="F913" s="1304"/>
      <c r="G913" s="843">
        <f t="shared" si="321"/>
        <v>0</v>
      </c>
      <c r="H913" s="412">
        <f t="shared" si="277"/>
        <v>0</v>
      </c>
      <c r="I913" s="319"/>
      <c r="J913" s="319"/>
      <c r="K913" s="319"/>
      <c r="L913" s="338"/>
      <c r="M913" s="750">
        <f t="shared" si="278"/>
        <v>0</v>
      </c>
      <c r="N913" s="1030"/>
      <c r="O913" s="1030"/>
      <c r="P913" s="1030"/>
      <c r="Q913" s="1030"/>
      <c r="R913" s="1034"/>
      <c r="S913" s="1025"/>
      <c r="T913" s="1025"/>
      <c r="U913" s="1025"/>
      <c r="V913" s="1044"/>
      <c r="W913" s="1044"/>
      <c r="X913" s="1026"/>
      <c r="Y913" s="1047"/>
      <c r="Z913" s="1026"/>
      <c r="AA913" s="1027"/>
      <c r="AB913" s="1028"/>
      <c r="AC913" s="1028"/>
      <c r="AD913" s="1028"/>
      <c r="AE913" s="1028"/>
      <c r="AF913" s="1029"/>
      <c r="AG913" s="1019"/>
      <c r="AH913" s="1048"/>
      <c r="AI913" s="337"/>
      <c r="AJ913" s="390">
        <f t="shared" si="325"/>
        <v>0</v>
      </c>
      <c r="AK913" s="327" t="s">
        <v>98</v>
      </c>
      <c r="AL913" s="328" t="s">
        <v>98</v>
      </c>
      <c r="AM913" s="329" t="s">
        <v>98</v>
      </c>
      <c r="AN913" s="330"/>
      <c r="AO913" s="328"/>
      <c r="AP913" s="329"/>
      <c r="AQ913" s="330" t="s">
        <v>97</v>
      </c>
      <c r="AR913" s="328" t="s">
        <v>97</v>
      </c>
      <c r="AS913" s="328" t="s">
        <v>97</v>
      </c>
      <c r="AT913" s="328" t="s">
        <v>97</v>
      </c>
      <c r="AU913" s="329" t="s">
        <v>97</v>
      </c>
      <c r="AV913" s="152">
        <f t="shared" si="280"/>
        <v>0</v>
      </c>
      <c r="AW913" s="167"/>
      <c r="AX913" s="167"/>
      <c r="AY913" s="167"/>
      <c r="AZ913" s="167"/>
      <c r="BA913" s="167"/>
      <c r="BB913" s="167"/>
      <c r="BC913" s="167"/>
      <c r="BD913" s="167"/>
      <c r="BE913" s="130"/>
    </row>
    <row r="914" spans="1:57" ht="32.25" thickBot="1" x14ac:dyDescent="0.3">
      <c r="A914" s="1401"/>
      <c r="B914" s="1623"/>
      <c r="C914" s="1647"/>
      <c r="D914" s="710" t="s">
        <v>486</v>
      </c>
      <c r="E914" s="1301"/>
      <c r="F914" s="1304"/>
      <c r="G914" s="843">
        <f t="shared" si="321"/>
        <v>0</v>
      </c>
      <c r="H914" s="412">
        <f t="shared" si="277"/>
        <v>0</v>
      </c>
      <c r="I914" s="319"/>
      <c r="J914" s="319"/>
      <c r="K914" s="319"/>
      <c r="L914" s="338"/>
      <c r="M914" s="750">
        <f t="shared" si="278"/>
        <v>0</v>
      </c>
      <c r="N914" s="1030"/>
      <c r="O914" s="1030"/>
      <c r="P914" s="1030"/>
      <c r="Q914" s="1030"/>
      <c r="R914" s="1034"/>
      <c r="S914" s="1025"/>
      <c r="T914" s="1025"/>
      <c r="U914" s="1025"/>
      <c r="V914" s="1044"/>
      <c r="W914" s="1044"/>
      <c r="X914" s="1026"/>
      <c r="Y914" s="1047"/>
      <c r="Z914" s="1026"/>
      <c r="AA914" s="1027"/>
      <c r="AB914" s="1028"/>
      <c r="AC914" s="1028"/>
      <c r="AD914" s="1028"/>
      <c r="AE914" s="1028"/>
      <c r="AF914" s="1029"/>
      <c r="AG914" s="1019"/>
      <c r="AH914" s="1048"/>
      <c r="AI914" s="337"/>
      <c r="AJ914" s="390">
        <f t="shared" ref="AJ914" si="326">SUM(AK914:AM914)</f>
        <v>0</v>
      </c>
      <c r="AK914" s="327"/>
      <c r="AL914" s="328"/>
      <c r="AM914" s="329"/>
      <c r="AN914" s="330" t="s">
        <v>97</v>
      </c>
      <c r="AO914" s="328" t="s">
        <v>97</v>
      </c>
      <c r="AP914" s="329" t="s">
        <v>97</v>
      </c>
      <c r="AQ914" s="330" t="s">
        <v>97</v>
      </c>
      <c r="AR914" s="328" t="s">
        <v>97</v>
      </c>
      <c r="AS914" s="328" t="s">
        <v>97</v>
      </c>
      <c r="AT914" s="328" t="s">
        <v>97</v>
      </c>
      <c r="AU914" s="329" t="s">
        <v>97</v>
      </c>
      <c r="AV914" s="152">
        <f t="shared" si="280"/>
        <v>0</v>
      </c>
      <c r="AW914" s="167"/>
      <c r="AX914" s="167"/>
      <c r="AY914" s="167"/>
      <c r="AZ914" s="167"/>
      <c r="BA914" s="167"/>
      <c r="BB914" s="167"/>
      <c r="BC914" s="167"/>
      <c r="BD914" s="167"/>
      <c r="BE914" s="130"/>
    </row>
    <row r="915" spans="1:57" ht="32.25" thickBot="1" x14ac:dyDescent="0.3">
      <c r="A915" s="1401"/>
      <c r="B915" s="1623"/>
      <c r="C915" s="1647"/>
      <c r="D915" s="710" t="s">
        <v>15</v>
      </c>
      <c r="E915" s="1301"/>
      <c r="F915" s="1304"/>
      <c r="G915" s="843">
        <f t="shared" si="321"/>
        <v>6</v>
      </c>
      <c r="H915" s="412">
        <f t="shared" si="277"/>
        <v>6</v>
      </c>
      <c r="I915" s="319">
        <v>3</v>
      </c>
      <c r="J915" s="319"/>
      <c r="K915" s="319">
        <v>3</v>
      </c>
      <c r="L915" s="338"/>
      <c r="M915" s="750">
        <f t="shared" si="278"/>
        <v>6</v>
      </c>
      <c r="N915" s="1030"/>
      <c r="O915" s="1030"/>
      <c r="P915" s="1030"/>
      <c r="Q915" s="1030"/>
      <c r="R915" s="1034">
        <v>6</v>
      </c>
      <c r="S915" s="1025">
        <v>3</v>
      </c>
      <c r="T915" s="1025"/>
      <c r="U915" s="1025"/>
      <c r="V915" s="1044">
        <v>3</v>
      </c>
      <c r="W915" s="1044"/>
      <c r="X915" s="1026"/>
      <c r="Y915" s="1047">
        <v>5</v>
      </c>
      <c r="Z915" s="1026">
        <v>1</v>
      </c>
      <c r="AA915" s="1027">
        <v>1</v>
      </c>
      <c r="AB915" s="1028">
        <v>2</v>
      </c>
      <c r="AC915" s="1028">
        <v>2</v>
      </c>
      <c r="AD915" s="1028"/>
      <c r="AE915" s="1028">
        <v>2</v>
      </c>
      <c r="AF915" s="1029"/>
      <c r="AG915" s="1019">
        <v>40</v>
      </c>
      <c r="AH915" s="1048">
        <v>20</v>
      </c>
      <c r="AI915" s="337">
        <v>98</v>
      </c>
      <c r="AJ915" s="390">
        <f t="shared" ref="AJ915:AJ916" si="327">SUM(AQ915:AU915)</f>
        <v>6</v>
      </c>
      <c r="AK915" s="327" t="s">
        <v>98</v>
      </c>
      <c r="AL915" s="328" t="s">
        <v>98</v>
      </c>
      <c r="AM915" s="329" t="s">
        <v>98</v>
      </c>
      <c r="AN915" s="330" t="s">
        <v>97</v>
      </c>
      <c r="AO915" s="328" t="s">
        <v>97</v>
      </c>
      <c r="AP915" s="329" t="s">
        <v>97</v>
      </c>
      <c r="AQ915" s="330"/>
      <c r="AR915" s="328"/>
      <c r="AS915" s="328">
        <v>6</v>
      </c>
      <c r="AT915" s="328"/>
      <c r="AU915" s="329"/>
      <c r="AV915" s="152">
        <f t="shared" si="280"/>
        <v>0</v>
      </c>
      <c r="AW915" s="167"/>
      <c r="AX915" s="167"/>
      <c r="AY915" s="167"/>
      <c r="AZ915" s="167"/>
      <c r="BA915" s="167"/>
      <c r="BB915" s="167"/>
      <c r="BC915" s="167"/>
      <c r="BD915" s="167"/>
      <c r="BE915" s="130"/>
    </row>
    <row r="916" spans="1:57" ht="32.25" thickBot="1" x14ac:dyDescent="0.3">
      <c r="A916" s="1401"/>
      <c r="B916" s="1625"/>
      <c r="C916" s="1648"/>
      <c r="D916" s="711" t="s">
        <v>491</v>
      </c>
      <c r="E916" s="1302"/>
      <c r="F916" s="1305"/>
      <c r="G916" s="848">
        <f t="shared" si="321"/>
        <v>0</v>
      </c>
      <c r="H916" s="414">
        <f t="shared" si="277"/>
        <v>0</v>
      </c>
      <c r="I916" s="92"/>
      <c r="J916" s="92"/>
      <c r="K916" s="92"/>
      <c r="L916" s="101"/>
      <c r="M916" s="210">
        <f t="shared" si="278"/>
        <v>0</v>
      </c>
      <c r="N916" s="1039"/>
      <c r="O916" s="1039"/>
      <c r="P916" s="1039"/>
      <c r="Q916" s="1039"/>
      <c r="R916" s="1040"/>
      <c r="S916" s="1052"/>
      <c r="T916" s="1052"/>
      <c r="U916" s="1052"/>
      <c r="V916" s="1039"/>
      <c r="W916" s="1039"/>
      <c r="X916" s="1040"/>
      <c r="Y916" s="1038"/>
      <c r="Z916" s="1040"/>
      <c r="AA916" s="1049"/>
      <c r="AB916" s="839"/>
      <c r="AC916" s="839"/>
      <c r="AD916" s="839"/>
      <c r="AE916" s="839"/>
      <c r="AF916" s="840"/>
      <c r="AG916" s="1049"/>
      <c r="AH916" s="1050"/>
      <c r="AI916" s="832"/>
      <c r="AJ916" s="170">
        <f t="shared" si="327"/>
        <v>0</v>
      </c>
      <c r="AK916" s="345" t="s">
        <v>97</v>
      </c>
      <c r="AL916" s="97" t="s">
        <v>97</v>
      </c>
      <c r="AM916" s="98" t="s">
        <v>97</v>
      </c>
      <c r="AN916" s="99" t="s">
        <v>97</v>
      </c>
      <c r="AO916" s="97" t="s">
        <v>98</v>
      </c>
      <c r="AP916" s="98" t="s">
        <v>98</v>
      </c>
      <c r="AQ916" s="100"/>
      <c r="AR916" s="92"/>
      <c r="AS916" s="92"/>
      <c r="AT916" s="92"/>
      <c r="AU916" s="93"/>
      <c r="AV916" s="171">
        <f t="shared" si="280"/>
        <v>0</v>
      </c>
      <c r="AW916" s="128"/>
      <c r="AX916" s="128"/>
      <c r="AY916" s="128"/>
      <c r="AZ916" s="128"/>
      <c r="BA916" s="128"/>
      <c r="BB916" s="128"/>
      <c r="BC916" s="128"/>
      <c r="BD916" s="128"/>
      <c r="BE916" s="129"/>
    </row>
    <row r="917" spans="1:57" ht="31.5" x14ac:dyDescent="0.25">
      <c r="A917" s="1342" t="s">
        <v>597</v>
      </c>
      <c r="B917" s="1565" t="s">
        <v>594</v>
      </c>
      <c r="C917" s="1608" t="s">
        <v>595</v>
      </c>
      <c r="D917" s="709" t="s">
        <v>485</v>
      </c>
      <c r="E917" s="1300">
        <v>187</v>
      </c>
      <c r="F917" s="1303">
        <f>E917-SUM(M917:M921)</f>
        <v>-41</v>
      </c>
      <c r="G917" s="841">
        <f t="shared" si="321"/>
        <v>58</v>
      </c>
      <c r="H917" s="411">
        <f>SUM(I917:L917)</f>
        <v>0</v>
      </c>
      <c r="I917" s="72"/>
      <c r="J917" s="72"/>
      <c r="K917" s="72"/>
      <c r="L917" s="75"/>
      <c r="M917" s="199">
        <v>58</v>
      </c>
      <c r="N917" s="1020"/>
      <c r="O917" s="1020"/>
      <c r="P917" s="1020"/>
      <c r="Q917" s="1020"/>
      <c r="R917" s="1021">
        <v>58</v>
      </c>
      <c r="S917" s="1022">
        <v>8</v>
      </c>
      <c r="T917" s="1020"/>
      <c r="U917" s="1020"/>
      <c r="V917" s="1023">
        <v>50</v>
      </c>
      <c r="W917" s="1020"/>
      <c r="X917" s="1024"/>
      <c r="Y917" s="1025">
        <v>51</v>
      </c>
      <c r="Z917" s="1026">
        <v>7</v>
      </c>
      <c r="AA917" s="1027"/>
      <c r="AB917" s="1028">
        <v>16</v>
      </c>
      <c r="AC917" s="1028">
        <v>16</v>
      </c>
      <c r="AD917" s="1028">
        <v>9</v>
      </c>
      <c r="AE917" s="1028">
        <v>44</v>
      </c>
      <c r="AF917" s="1029">
        <v>8</v>
      </c>
      <c r="AG917" s="1027">
        <v>42</v>
      </c>
      <c r="AH917" s="1029">
        <v>24</v>
      </c>
      <c r="AI917" s="856">
        <v>10.7</v>
      </c>
      <c r="AJ917" s="151">
        <v>58</v>
      </c>
      <c r="AK917" s="76" t="s">
        <v>97</v>
      </c>
      <c r="AL917" s="77" t="s">
        <v>97</v>
      </c>
      <c r="AM917" s="78" t="s">
        <v>97</v>
      </c>
      <c r="AN917" s="74">
        <v>3</v>
      </c>
      <c r="AO917" s="72">
        <v>55</v>
      </c>
      <c r="AP917" s="73"/>
      <c r="AQ917" s="79" t="s">
        <v>97</v>
      </c>
      <c r="AR917" s="77" t="s">
        <v>97</v>
      </c>
      <c r="AS917" s="77" t="s">
        <v>97</v>
      </c>
      <c r="AT917" s="77" t="s">
        <v>97</v>
      </c>
      <c r="AU917" s="80" t="s">
        <v>97</v>
      </c>
      <c r="AV917" s="152">
        <f>SUM(AW917:BE917)</f>
        <v>0</v>
      </c>
      <c r="AW917" s="120"/>
      <c r="AX917" s="120"/>
      <c r="AY917" s="120"/>
      <c r="AZ917" s="120"/>
      <c r="BA917" s="120"/>
      <c r="BB917" s="120"/>
      <c r="BC917" s="120"/>
      <c r="BD917" s="120"/>
      <c r="BE917" s="121"/>
    </row>
    <row r="918" spans="1:57" ht="47.25" x14ac:dyDescent="0.25">
      <c r="A918" s="1343"/>
      <c r="B918" s="1567"/>
      <c r="C918" s="1609"/>
      <c r="D918" s="710" t="s">
        <v>490</v>
      </c>
      <c r="E918" s="1301"/>
      <c r="F918" s="1304"/>
      <c r="G918" s="843">
        <f t="shared" si="321"/>
        <v>0</v>
      </c>
      <c r="H918" s="412">
        <f>SUM(I918:L918)</f>
        <v>0</v>
      </c>
      <c r="I918" s="319"/>
      <c r="J918" s="319"/>
      <c r="K918" s="319"/>
      <c r="L918" s="338"/>
      <c r="M918" s="750">
        <f t="shared" ref="M918:M941" si="328">IF(AND(SUM(N918:R918)=SUM(Y918:Z918),SUM(S918:X918)=SUM(Y918:Z918)),SUM(N918:R918),"ПЕРЕВІРТЕ ПРАВИЛЬНІСТЬ ДАНИХ")</f>
        <v>0</v>
      </c>
      <c r="N918" s="1030"/>
      <c r="O918" s="1030"/>
      <c r="P918" s="1030"/>
      <c r="Q918" s="1030"/>
      <c r="R918" s="1031"/>
      <c r="S918" s="1032"/>
      <c r="T918" s="1033"/>
      <c r="U918" s="1033"/>
      <c r="V918" s="1030"/>
      <c r="W918" s="1030"/>
      <c r="X918" s="1034"/>
      <c r="Y918" s="1025"/>
      <c r="Z918" s="1026"/>
      <c r="AA918" s="1027"/>
      <c r="AB918" s="1028"/>
      <c r="AC918" s="1028"/>
      <c r="AD918" s="1028"/>
      <c r="AE918" s="1028"/>
      <c r="AF918" s="1029"/>
      <c r="AG918" s="1019"/>
      <c r="AH918" s="838"/>
      <c r="AI918" s="325"/>
      <c r="AJ918" s="390">
        <f>SUM(AN918:AP918)</f>
        <v>0</v>
      </c>
      <c r="AK918" s="327" t="s">
        <v>98</v>
      </c>
      <c r="AL918" s="328" t="s">
        <v>98</v>
      </c>
      <c r="AM918" s="329" t="s">
        <v>98</v>
      </c>
      <c r="AN918" s="330"/>
      <c r="AO918" s="328"/>
      <c r="AP918" s="329"/>
      <c r="AQ918" s="330" t="s">
        <v>97</v>
      </c>
      <c r="AR918" s="328" t="s">
        <v>97</v>
      </c>
      <c r="AS918" s="328" t="s">
        <v>97</v>
      </c>
      <c r="AT918" s="328" t="s">
        <v>97</v>
      </c>
      <c r="AU918" s="331" t="s">
        <v>97</v>
      </c>
      <c r="AV918" s="391">
        <f t="shared" ref="AV918:AV941" si="329">SUM(AW918:BE918)</f>
        <v>0</v>
      </c>
      <c r="AW918" s="404"/>
      <c r="AX918" s="404"/>
      <c r="AY918" s="404"/>
      <c r="AZ918" s="404"/>
      <c r="BA918" s="404"/>
      <c r="BB918" s="404"/>
      <c r="BC918" s="404"/>
      <c r="BD918" s="404"/>
      <c r="BE918" s="405"/>
    </row>
    <row r="919" spans="1:57" ht="31.5" x14ac:dyDescent="0.25">
      <c r="A919" s="1343"/>
      <c r="B919" s="1567"/>
      <c r="C919" s="1609"/>
      <c r="D919" s="710" t="s">
        <v>486</v>
      </c>
      <c r="E919" s="1301"/>
      <c r="F919" s="1304"/>
      <c r="G919" s="843">
        <f t="shared" si="321"/>
        <v>0</v>
      </c>
      <c r="H919" s="412">
        <f t="shared" ref="H919:H921" si="330">SUM(I919:L919)</f>
        <v>0</v>
      </c>
      <c r="I919" s="319"/>
      <c r="J919" s="319"/>
      <c r="K919" s="319"/>
      <c r="L919" s="338"/>
      <c r="M919" s="750">
        <f t="shared" si="328"/>
        <v>0</v>
      </c>
      <c r="N919" s="1030"/>
      <c r="O919" s="1030"/>
      <c r="P919" s="1035"/>
      <c r="Q919" s="392"/>
      <c r="R919" s="1031"/>
      <c r="S919" s="1032"/>
      <c r="T919" s="1030"/>
      <c r="U919" s="1030"/>
      <c r="V919" s="1030"/>
      <c r="W919" s="1030"/>
      <c r="X919" s="1034"/>
      <c r="Y919" s="1025"/>
      <c r="Z919" s="1026"/>
      <c r="AA919" s="1027"/>
      <c r="AB919" s="1028"/>
      <c r="AC919" s="1028"/>
      <c r="AD919" s="1028"/>
      <c r="AE919" s="1028"/>
      <c r="AF919" s="1029"/>
      <c r="AG919" s="1019"/>
      <c r="AH919" s="838"/>
      <c r="AI919" s="325"/>
      <c r="AJ919" s="390">
        <f>SUM(AK919:AM919)</f>
        <v>0</v>
      </c>
      <c r="AK919" s="327"/>
      <c r="AL919" s="328"/>
      <c r="AM919" s="329"/>
      <c r="AN919" s="330" t="s">
        <v>97</v>
      </c>
      <c r="AO919" s="328" t="s">
        <v>97</v>
      </c>
      <c r="AP919" s="329" t="s">
        <v>97</v>
      </c>
      <c r="AQ919" s="330" t="s">
        <v>97</v>
      </c>
      <c r="AR919" s="328" t="s">
        <v>97</v>
      </c>
      <c r="AS919" s="328" t="s">
        <v>97</v>
      </c>
      <c r="AT919" s="328" t="s">
        <v>97</v>
      </c>
      <c r="AU919" s="331" t="s">
        <v>97</v>
      </c>
      <c r="AV919" s="391">
        <f t="shared" si="329"/>
        <v>0</v>
      </c>
      <c r="AW919" s="404"/>
      <c r="AX919" s="404"/>
      <c r="AY919" s="404"/>
      <c r="AZ919" s="404"/>
      <c r="BA919" s="404"/>
      <c r="BB919" s="404"/>
      <c r="BC919" s="404"/>
      <c r="BD919" s="404"/>
      <c r="BE919" s="405"/>
    </row>
    <row r="920" spans="1:57" ht="31.5" x14ac:dyDescent="0.25">
      <c r="A920" s="1343"/>
      <c r="B920" s="1567"/>
      <c r="C920" s="1609"/>
      <c r="D920" s="710" t="s">
        <v>15</v>
      </c>
      <c r="E920" s="1301"/>
      <c r="F920" s="1304"/>
      <c r="G920" s="843">
        <f t="shared" si="321"/>
        <v>171</v>
      </c>
      <c r="H920" s="412">
        <f t="shared" si="330"/>
        <v>5</v>
      </c>
      <c r="I920" s="319">
        <v>5</v>
      </c>
      <c r="J920" s="319"/>
      <c r="K920" s="319"/>
      <c r="L920" s="338"/>
      <c r="M920" s="750">
        <v>170</v>
      </c>
      <c r="N920" s="1030"/>
      <c r="O920" s="1030"/>
      <c r="P920" s="1030"/>
      <c r="Q920" s="1030"/>
      <c r="R920" s="1031">
        <v>170</v>
      </c>
      <c r="S920" s="1032">
        <v>27</v>
      </c>
      <c r="T920" s="1030"/>
      <c r="U920" s="1030"/>
      <c r="V920" s="1030">
        <v>143</v>
      </c>
      <c r="W920" s="1030"/>
      <c r="X920" s="1034"/>
      <c r="Y920" s="1025">
        <v>152</v>
      </c>
      <c r="Z920" s="1026">
        <v>18</v>
      </c>
      <c r="AA920" s="1027"/>
      <c r="AB920" s="1028">
        <v>24</v>
      </c>
      <c r="AC920" s="1028">
        <v>23</v>
      </c>
      <c r="AD920" s="1028">
        <v>21</v>
      </c>
      <c r="AE920" s="1028">
        <v>128</v>
      </c>
      <c r="AF920" s="1029">
        <v>22</v>
      </c>
      <c r="AG920" s="1019">
        <v>41</v>
      </c>
      <c r="AH920" s="838">
        <v>23</v>
      </c>
      <c r="AI920" s="751">
        <v>102.3</v>
      </c>
      <c r="AJ920" s="390">
        <v>170</v>
      </c>
      <c r="AK920" s="327" t="s">
        <v>98</v>
      </c>
      <c r="AL920" s="328" t="s">
        <v>98</v>
      </c>
      <c r="AM920" s="329" t="s">
        <v>98</v>
      </c>
      <c r="AN920" s="330" t="s">
        <v>97</v>
      </c>
      <c r="AO920" s="328" t="s">
        <v>97</v>
      </c>
      <c r="AP920" s="329" t="s">
        <v>97</v>
      </c>
      <c r="AQ920" s="330">
        <v>14</v>
      </c>
      <c r="AR920" s="328">
        <v>22</v>
      </c>
      <c r="AS920" s="328">
        <v>74</v>
      </c>
      <c r="AT920" s="328">
        <v>57</v>
      </c>
      <c r="AU920" s="331">
        <v>3</v>
      </c>
      <c r="AV920" s="391">
        <v>1</v>
      </c>
      <c r="AW920" s="404"/>
      <c r="AX920" s="404"/>
      <c r="AY920" s="404"/>
      <c r="AZ920" s="404"/>
      <c r="BA920" s="404">
        <v>1</v>
      </c>
      <c r="BB920" s="404"/>
      <c r="BC920" s="404"/>
      <c r="BD920" s="404"/>
      <c r="BE920" s="405"/>
    </row>
    <row r="921" spans="1:57" ht="32.25" thickBot="1" x14ac:dyDescent="0.3">
      <c r="A921" s="1344"/>
      <c r="B921" s="1588"/>
      <c r="C921" s="1620"/>
      <c r="D921" s="711" t="s">
        <v>491</v>
      </c>
      <c r="E921" s="1302"/>
      <c r="F921" s="1305"/>
      <c r="G921" s="848">
        <f t="shared" si="321"/>
        <v>0</v>
      </c>
      <c r="H921" s="414">
        <f t="shared" si="330"/>
        <v>0</v>
      </c>
      <c r="I921" s="92"/>
      <c r="J921" s="92"/>
      <c r="K921" s="92"/>
      <c r="L921" s="101"/>
      <c r="M921" s="857">
        <f t="shared" si="328"/>
        <v>0</v>
      </c>
      <c r="N921" s="1036"/>
      <c r="O921" s="1036"/>
      <c r="P921" s="1036"/>
      <c r="Q921" s="1036"/>
      <c r="R921" s="1037"/>
      <c r="S921" s="1038"/>
      <c r="T921" s="1039"/>
      <c r="U921" s="1039"/>
      <c r="V921" s="1039"/>
      <c r="W921" s="1039"/>
      <c r="X921" s="1040"/>
      <c r="Y921" s="1053"/>
      <c r="Z921" s="1054"/>
      <c r="AA921" s="1042"/>
      <c r="AB921" s="1055"/>
      <c r="AC921" s="1055"/>
      <c r="AD921" s="1055"/>
      <c r="AE921" s="1055"/>
      <c r="AF921" s="1043"/>
      <c r="AG921" s="1042"/>
      <c r="AH921" s="1043"/>
      <c r="AI921" s="100"/>
      <c r="AJ921" s="170">
        <f>SUM(AQ921:AU921)</f>
        <v>0</v>
      </c>
      <c r="AK921" s="345" t="s">
        <v>97</v>
      </c>
      <c r="AL921" s="97" t="s">
        <v>97</v>
      </c>
      <c r="AM921" s="98" t="s">
        <v>97</v>
      </c>
      <c r="AN921" s="99" t="s">
        <v>97</v>
      </c>
      <c r="AO921" s="97" t="s">
        <v>98</v>
      </c>
      <c r="AP921" s="98" t="s">
        <v>98</v>
      </c>
      <c r="AQ921" s="100"/>
      <c r="AR921" s="92"/>
      <c r="AS921" s="92"/>
      <c r="AT921" s="92"/>
      <c r="AU921" s="101"/>
      <c r="AV921" s="165">
        <f t="shared" si="329"/>
        <v>0</v>
      </c>
      <c r="AW921" s="128"/>
      <c r="AX921" s="128"/>
      <c r="AY921" s="128"/>
      <c r="AZ921" s="128"/>
      <c r="BA921" s="128"/>
      <c r="BB921" s="128"/>
      <c r="BC921" s="128"/>
      <c r="BD921" s="128"/>
      <c r="BE921" s="129"/>
    </row>
    <row r="922" spans="1:57" ht="31.15" customHeight="1" thickBot="1" x14ac:dyDescent="0.3">
      <c r="A922" s="1402" t="s">
        <v>596</v>
      </c>
      <c r="B922" s="1581" t="s">
        <v>771</v>
      </c>
      <c r="C922" s="1649" t="s">
        <v>451</v>
      </c>
      <c r="D922" s="1665" t="s">
        <v>485</v>
      </c>
      <c r="E922" s="1294">
        <v>448</v>
      </c>
      <c r="F922" s="1297">
        <f>E922-SUM(M922:M926)</f>
        <v>-80</v>
      </c>
      <c r="G922" s="909">
        <f t="shared" si="321"/>
        <v>42</v>
      </c>
      <c r="H922" s="910">
        <f t="shared" ref="H922:H941" si="331">SUM(I922:L922)</f>
        <v>2</v>
      </c>
      <c r="I922" s="72">
        <f>SUM('Комунальні по МПД'!I987,'Комунальні по МПД'!I992,'Комунальні по МПД'!I997)</f>
        <v>1</v>
      </c>
      <c r="J922" s="72">
        <f>SUM('Комунальні по МПД'!J987,'Комунальні по МПД'!J992,'Комунальні по МПД'!J997)</f>
        <v>1</v>
      </c>
      <c r="K922" s="72">
        <f>SUM('Комунальні по МПД'!K987,'Комунальні по МПД'!K992,'Комунальні по МПД'!K997)</f>
        <v>0</v>
      </c>
      <c r="L922" s="75">
        <f>SUM('Комунальні по МПД'!L987,'Комунальні по МПД'!L992,'Комунальні по МПД'!L997)</f>
        <v>0</v>
      </c>
      <c r="M922" s="1142">
        <f t="shared" si="328"/>
        <v>41</v>
      </c>
      <c r="N922" s="1114">
        <f>SUM('Комунальні по МПД'!N987,'Комунальні по МПД'!N992,'Комунальні по МПД'!N997)</f>
        <v>38</v>
      </c>
      <c r="O922" s="1114">
        <f>SUM('Комунальні по МПД'!O987,'Комунальні по МПД'!O992,'Комунальні по МПД'!O997)</f>
        <v>0</v>
      </c>
      <c r="P922" s="1114">
        <f>SUM('Комунальні по МПД'!P987,'Комунальні по МПД'!P992,'Комунальні по МПД'!P997)</f>
        <v>0</v>
      </c>
      <c r="Q922" s="1114">
        <f>SUM('Комунальні по МПД'!Q987,'Комунальні по МПД'!Q992,'Комунальні по МПД'!Q997)</f>
        <v>0</v>
      </c>
      <c r="R922" s="1115">
        <f>SUM('Комунальні по МПД'!R987,'Комунальні по МПД'!R992,'Комунальні по МПД'!R997)</f>
        <v>3</v>
      </c>
      <c r="S922" s="1116">
        <f>SUM('Комунальні по МПД'!S987,'Комунальні по МПД'!S992,'Комунальні по МПД'!S997)</f>
        <v>0</v>
      </c>
      <c r="T922" s="1114">
        <f>SUM('Комунальні по МПД'!T987,'Комунальні по МПД'!T992,'Комунальні по МПД'!T997)</f>
        <v>0</v>
      </c>
      <c r="U922" s="1114">
        <f>SUM('Комунальні по МПД'!U987,'Комунальні по МПД'!U992,'Комунальні по МПД'!U997)</f>
        <v>0</v>
      </c>
      <c r="V922" s="1117">
        <f>SUM('Комунальні по МПД'!V987,'Комунальні по МПД'!V992,'Комунальні по МПД'!V997)</f>
        <v>29</v>
      </c>
      <c r="W922" s="1114">
        <f>SUM('Комунальні по МПД'!W987,'Комунальні по МПД'!W992,'Комунальні по МПД'!W997)</f>
        <v>12</v>
      </c>
      <c r="X922" s="1118">
        <f>SUM('Комунальні по МПД'!X987,'Комунальні по МПД'!X992,'Комунальні по МПД'!X997)</f>
        <v>0</v>
      </c>
      <c r="Y922" s="1116">
        <f>SUM('Комунальні по МПД'!Y987,'Комунальні по МПД'!Y992,'Комунальні по МПД'!Y997)</f>
        <v>32</v>
      </c>
      <c r="Z922" s="1118">
        <f>SUM('Комунальні по МПД'!Z987,'Комунальні по МПД'!Z992,'Комунальні по МПД'!Z997)</f>
        <v>9</v>
      </c>
      <c r="AA922" s="1045">
        <f>SUM('Комунальні по МПД'!AA987,'Комунальні по МПД'!AA992,'Комунальні по МПД'!AA997)</f>
        <v>0</v>
      </c>
      <c r="AB922" s="835">
        <f>SUM('Комунальні по МПД'!AB987,'Комунальні по МПД'!AB992,'Комунальні по МПД'!AB997)</f>
        <v>22</v>
      </c>
      <c r="AC922" s="835">
        <f>SUM('Комунальні по МПД'!AC987,'Комунальні по МПД'!AC992,'Комунальні по МПД'!AC997)</f>
        <v>20</v>
      </c>
      <c r="AD922" s="835">
        <f>SUM('Комунальні по МПД'!AD987,'Комунальні по МПД'!AD992,'Комунальні по МПД'!AD997)</f>
        <v>5</v>
      </c>
      <c r="AE922" s="835">
        <f>SUM('Комунальні по МПД'!AE987,'Комунальні по МПД'!AE992,'Комунальні по МПД'!AE997)</f>
        <v>32</v>
      </c>
      <c r="AF922" s="836">
        <f>SUM('Комунальні по МПД'!AF987,'Комунальні по МПД'!AF992,'Комунальні по МПД'!AF997)</f>
        <v>4</v>
      </c>
      <c r="AG922" s="1072">
        <f>AVERAGE('Комунальні по МПД'!AG987,'Комунальні по МПД'!AG992,'Комунальні по МПД'!AG997)</f>
        <v>40.033333333333331</v>
      </c>
      <c r="AH922" s="1073">
        <f>AVERAGE('Комунальні по МПД'!AH987,'Комунальні по МПД'!AH992,'Комунальні по МПД'!AH997)</f>
        <v>17.443333333333332</v>
      </c>
      <c r="AI922" s="448">
        <f>AVERAGE('Комунальні по МПД'!AI987,'Комунальні по МПД'!AI992,'Комунальні по МПД'!AI997)</f>
        <v>11.21</v>
      </c>
      <c r="AJ922" s="255">
        <f>SUM(AN922:AP922)</f>
        <v>41</v>
      </c>
      <c r="AK922" s="76" t="s">
        <v>97</v>
      </c>
      <c r="AL922" s="77" t="s">
        <v>97</v>
      </c>
      <c r="AM922" s="78" t="s">
        <v>97</v>
      </c>
      <c r="AN922" s="74">
        <f>SUM('Комунальні по МПД'!AN987,'Комунальні по МПД'!AN992,'Комунальні по МПД'!AN997)</f>
        <v>6</v>
      </c>
      <c r="AO922" s="72">
        <f>SUM('Комунальні по МПД'!AO987,'Комунальні по МПД'!AO992,'Комунальні по МПД'!AO997)</f>
        <v>33</v>
      </c>
      <c r="AP922" s="73">
        <f>SUM('Комунальні по МПД'!AP987,'Комунальні по МПД'!AP992,'Комунальні по МПД'!AP997)</f>
        <v>2</v>
      </c>
      <c r="AQ922" s="79" t="s">
        <v>97</v>
      </c>
      <c r="AR922" s="77" t="s">
        <v>97</v>
      </c>
      <c r="AS922" s="77" t="s">
        <v>97</v>
      </c>
      <c r="AT922" s="77" t="s">
        <v>97</v>
      </c>
      <c r="AU922" s="80" t="s">
        <v>97</v>
      </c>
      <c r="AV922" s="256">
        <f t="shared" si="329"/>
        <v>1</v>
      </c>
      <c r="AW922" s="251">
        <f>SUM('Комунальні по МПД'!AW987,'Комунальні по МПД'!AW992,'Комунальні по МПД'!AW997)</f>
        <v>0</v>
      </c>
      <c r="AX922" s="251">
        <f>SUM('Комунальні по МПД'!AX987,'Комунальні по МПД'!AX992,'Комунальні по МПД'!AX997)</f>
        <v>0</v>
      </c>
      <c r="AY922" s="251">
        <f>SUM('Комунальні по МПД'!AY987,'Комунальні по МПД'!AY992,'Комунальні по МПД'!AY997)</f>
        <v>0</v>
      </c>
      <c r="AZ922" s="251">
        <f>SUM('Комунальні по МПД'!AZ987,'Комунальні по МПД'!AZ992,'Комунальні по МПД'!AZ997)</f>
        <v>0</v>
      </c>
      <c r="BA922" s="251">
        <f>SUM('Комунальні по МПД'!BA987,'Комунальні по МПД'!BA992,'Комунальні по МПД'!BA997)</f>
        <v>0</v>
      </c>
      <c r="BB922" s="251">
        <f>SUM('Комунальні по МПД'!BB987,'Комунальні по МПД'!BB992,'Комунальні по МПД'!BB997)</f>
        <v>0</v>
      </c>
      <c r="BC922" s="251">
        <f>SUM('Комунальні по МПД'!BC987,'Комунальні по МПД'!BC992,'Комунальні по МПД'!BC997)</f>
        <v>0</v>
      </c>
      <c r="BD922" s="251">
        <f>SUM('Комунальні по МПД'!BD987,'Комунальні по МПД'!BD992,'Комунальні по МПД'!BD997)</f>
        <v>0</v>
      </c>
      <c r="BE922" s="257">
        <f>SUM('Комунальні по МПД'!BE987,'Комунальні по МПД'!BE992,'Комунальні по МПД'!BE997)</f>
        <v>1</v>
      </c>
    </row>
    <row r="923" spans="1:57" ht="48" thickBot="1" x14ac:dyDescent="0.3">
      <c r="A923" s="1403"/>
      <c r="B923" s="1581"/>
      <c r="C923" s="1650"/>
      <c r="D923" s="1666" t="s">
        <v>490</v>
      </c>
      <c r="E923" s="1295"/>
      <c r="F923" s="1298"/>
      <c r="G923" s="911">
        <f t="shared" si="321"/>
        <v>0</v>
      </c>
      <c r="H923" s="912">
        <f t="shared" si="331"/>
        <v>0</v>
      </c>
      <c r="I923" s="319">
        <f>SUM('Комунальні по МПД'!I988,'Комунальні по МПД'!I993,'Комунальні по МПД'!I998)</f>
        <v>0</v>
      </c>
      <c r="J923" s="319">
        <f>SUM('Комунальні по МПД'!J988,'Комунальні по МПД'!J993,'Комунальні по МПД'!J998)</f>
        <v>0</v>
      </c>
      <c r="K923" s="319">
        <f>SUM('Комунальні по МПД'!K988,'Комунальні по МПД'!K993,'Комунальні по МПД'!K998)</f>
        <v>0</v>
      </c>
      <c r="L923" s="338">
        <f>SUM('Комунальні по МПД'!L988,'Комунальні по МПД'!L993,'Комунальні по МПД'!L998)</f>
        <v>0</v>
      </c>
      <c r="M923" s="1143">
        <f t="shared" si="328"/>
        <v>0</v>
      </c>
      <c r="N923" s="1119">
        <f>SUM('Комунальні по МПД'!N988,'Комунальні по МПД'!N993,'Комунальні по МПД'!N998)</f>
        <v>0</v>
      </c>
      <c r="O923" s="1119">
        <f>SUM('Комунальні по МПД'!O988,'Комунальні по МПД'!O993,'Комунальні по МПД'!O998)</f>
        <v>0</v>
      </c>
      <c r="P923" s="1119">
        <f>SUM('Комунальні по МПД'!P988,'Комунальні по МПД'!P993,'Комунальні по МПД'!P998)</f>
        <v>0</v>
      </c>
      <c r="Q923" s="1119">
        <f>SUM('Комунальні по МПД'!Q988,'Комунальні по МПД'!Q993,'Комунальні по МПД'!Q998)</f>
        <v>0</v>
      </c>
      <c r="R923" s="1120">
        <f>SUM('Комунальні по МПД'!R988,'Комунальні по МПД'!R993,'Комунальні по МПД'!R998)</f>
        <v>0</v>
      </c>
      <c r="S923" s="1121">
        <f>SUM('Комунальні по МПД'!S988,'Комунальні по МПД'!S993,'Комунальні по МПД'!S998)</f>
        <v>0</v>
      </c>
      <c r="T923" s="1122">
        <f>SUM('Комунальні по МПД'!T988,'Комунальні по МПД'!T993,'Комунальні по МПД'!T998)</f>
        <v>0</v>
      </c>
      <c r="U923" s="1122">
        <f>SUM('Комунальні по МПД'!U988,'Комунальні по МПД'!U993,'Комунальні по МПД'!U998)</f>
        <v>0</v>
      </c>
      <c r="V923" s="1119">
        <f>SUM('Комунальні по МПД'!V988,'Комунальні по МПД'!V993,'Комунальні по МПД'!V998)</f>
        <v>0</v>
      </c>
      <c r="W923" s="1119">
        <f>SUM('Комунальні по МПД'!W988,'Комунальні по МПД'!W993,'Комунальні по МПД'!W998)</f>
        <v>0</v>
      </c>
      <c r="X923" s="1123">
        <f>SUM('Комунальні по МПД'!X988,'Комунальні по МПД'!X993,'Комунальні по МПД'!X998)</f>
        <v>0</v>
      </c>
      <c r="Y923" s="1124">
        <f>SUM('Комунальні по МПД'!Y988,'Комунальні по МПД'!Y993,'Комунальні по МПД'!Y998)</f>
        <v>0</v>
      </c>
      <c r="Z923" s="1125">
        <f>SUM('Комунальні по МПД'!Z988,'Комунальні по МПД'!Z993,'Комунальні по МПД'!Z998)</f>
        <v>0</v>
      </c>
      <c r="AA923" s="1027">
        <f>SUM('Комунальні по МПД'!AA988,'Комунальні по МПД'!AA993,'Комунальні по МПД'!AA998)</f>
        <v>0</v>
      </c>
      <c r="AB923" s="1028">
        <f>SUM('Комунальні по МПД'!AB988,'Комунальні по МПД'!AB993,'Комунальні по МПД'!AB998)</f>
        <v>0</v>
      </c>
      <c r="AC923" s="1028">
        <f>SUM('Комунальні по МПД'!AC988,'Комунальні по МПД'!AC993,'Комунальні по МПД'!AC998)</f>
        <v>0</v>
      </c>
      <c r="AD923" s="1028">
        <f>SUM('Комунальні по МПД'!AD988,'Комунальні по МПД'!AD993,'Комунальні по МПД'!AD998)</f>
        <v>0</v>
      </c>
      <c r="AE923" s="1028">
        <f>SUM('Комунальні по МПД'!AE988,'Комунальні по МПД'!AE993,'Комунальні по МПД'!AE998)</f>
        <v>0</v>
      </c>
      <c r="AF923" s="1029">
        <f>SUM('Комунальні по МПД'!AF988,'Комунальні по МПД'!AF993,'Комунальні по МПД'!AF998)</f>
        <v>0</v>
      </c>
      <c r="AG923" s="1074"/>
      <c r="AH923" s="1075"/>
      <c r="AI923" s="702"/>
      <c r="AJ923" s="700">
        <f>SUM(AN923:AP923)</f>
        <v>0</v>
      </c>
      <c r="AK923" s="327" t="s">
        <v>98</v>
      </c>
      <c r="AL923" s="328" t="s">
        <v>98</v>
      </c>
      <c r="AM923" s="329" t="s">
        <v>98</v>
      </c>
      <c r="AN923" s="330"/>
      <c r="AO923" s="328"/>
      <c r="AP923" s="329"/>
      <c r="AQ923" s="330" t="s">
        <v>97</v>
      </c>
      <c r="AR923" s="328" t="s">
        <v>97</v>
      </c>
      <c r="AS923" s="328" t="s">
        <v>97</v>
      </c>
      <c r="AT923" s="328" t="s">
        <v>97</v>
      </c>
      <c r="AU923" s="331" t="s">
        <v>97</v>
      </c>
      <c r="AV923" s="913">
        <f t="shared" si="329"/>
        <v>0</v>
      </c>
      <c r="AW923" s="914">
        <f>SUM('Комунальні по МПД'!AW988,'Комунальні по МПД'!AW993,'Комунальні по МПД'!AW998)</f>
        <v>0</v>
      </c>
      <c r="AX923" s="914">
        <f>SUM('Комунальні по МПД'!AX988,'Комунальні по МПД'!AX993,'Комунальні по МПД'!AX998)</f>
        <v>0</v>
      </c>
      <c r="AY923" s="914">
        <f>SUM('Комунальні по МПД'!AY988,'Комунальні по МПД'!AY993,'Комунальні по МПД'!AY998)</f>
        <v>0</v>
      </c>
      <c r="AZ923" s="914">
        <f>SUM('Комунальні по МПД'!AZ988,'Комунальні по МПД'!AZ993,'Комунальні по МПД'!AZ998)</f>
        <v>0</v>
      </c>
      <c r="BA923" s="914">
        <f>SUM('Комунальні по МПД'!BA988,'Комунальні по МПД'!BA993,'Комунальні по МПД'!BA998)</f>
        <v>0</v>
      </c>
      <c r="BB923" s="914">
        <f>SUM('Комунальні по МПД'!BB988,'Комунальні по МПД'!BB993,'Комунальні по МПД'!BB998)</f>
        <v>0</v>
      </c>
      <c r="BC923" s="914">
        <f>SUM('Комунальні по МПД'!BC988,'Комунальні по МПД'!BC993,'Комунальні по МПД'!BC998)</f>
        <v>0</v>
      </c>
      <c r="BD923" s="914">
        <f>SUM('Комунальні по МПД'!BD988,'Комунальні по МПД'!BD993,'Комунальні по МПД'!BD998)</f>
        <v>0</v>
      </c>
      <c r="BE923" s="915">
        <f>SUM('Комунальні по МПД'!BE988,'Комунальні по МПД'!BE993,'Комунальні по МПД'!BE998)</f>
        <v>0</v>
      </c>
    </row>
    <row r="924" spans="1:57" ht="32.25" thickBot="1" x14ac:dyDescent="0.3">
      <c r="A924" s="1403"/>
      <c r="B924" s="1581"/>
      <c r="C924" s="1650"/>
      <c r="D924" s="1666" t="s">
        <v>486</v>
      </c>
      <c r="E924" s="1295"/>
      <c r="F924" s="1298"/>
      <c r="G924" s="911">
        <f t="shared" si="321"/>
        <v>0</v>
      </c>
      <c r="H924" s="912">
        <f t="shared" si="331"/>
        <v>0</v>
      </c>
      <c r="I924" s="319">
        <f>SUM('Комунальні по МПД'!I989,'Комунальні по МПД'!I994,'Комунальні по МПД'!I999)</f>
        <v>0</v>
      </c>
      <c r="J924" s="319">
        <f>SUM('Комунальні по МПД'!J989,'Комунальні по МПД'!J994,'Комунальні по МПД'!J999)</f>
        <v>0</v>
      </c>
      <c r="K924" s="319">
        <f>SUM('Комунальні по МПД'!K989,'Комунальні по МПД'!K994,'Комунальні по МПД'!K999)</f>
        <v>0</v>
      </c>
      <c r="L924" s="338">
        <f>SUM('Комунальні по МПД'!L989,'Комунальні по МПД'!L994,'Комунальні по МПД'!L999)</f>
        <v>0</v>
      </c>
      <c r="M924" s="1143">
        <f t="shared" si="328"/>
        <v>0</v>
      </c>
      <c r="N924" s="1119">
        <f>SUM('Комунальні по МПД'!N989,'Комунальні по МПД'!N994,'Комунальні по МПД'!N999)</f>
        <v>0</v>
      </c>
      <c r="O924" s="1119">
        <f>SUM('Комунальні по МПД'!O989,'Комунальні по МПД'!O994,'Комунальні по МПД'!O999)</f>
        <v>0</v>
      </c>
      <c r="P924" s="1090">
        <f>SUM('Комунальні по МПД'!P989,'Комунальні по МПД'!P994,'Комунальні по МПД'!P999)</f>
        <v>0</v>
      </c>
      <c r="Q924" s="1126">
        <f>SUM('Комунальні по МПД'!Q989,'Комунальні по МПД'!Q994,'Комунальні по МПД'!Q999)</f>
        <v>0</v>
      </c>
      <c r="R924" s="1120">
        <f>SUM('Комунальні по МПД'!R989,'Комунальні по МПД'!R994,'Комунальні по МПД'!R999)</f>
        <v>0</v>
      </c>
      <c r="S924" s="1121">
        <f>SUM('Комунальні по МПД'!S989,'Комунальні по МПД'!S994,'Комунальні по МПД'!S999)</f>
        <v>0</v>
      </c>
      <c r="T924" s="1119">
        <f>SUM('Комунальні по МПД'!T989,'Комунальні по МПД'!T994,'Комунальні по МПД'!T999)</f>
        <v>0</v>
      </c>
      <c r="U924" s="1119">
        <f>SUM('Комунальні по МПД'!U989,'Комунальні по МПД'!U994,'Комунальні по МПД'!U999)</f>
        <v>0</v>
      </c>
      <c r="V924" s="1119">
        <f>SUM('Комунальні по МПД'!V989,'Комунальні по МПД'!V994,'Комунальні по МПД'!V999)</f>
        <v>0</v>
      </c>
      <c r="W924" s="1119">
        <f>SUM('Комунальні по МПД'!W989,'Комунальні по МПД'!W994,'Комунальні по МПД'!W999)</f>
        <v>0</v>
      </c>
      <c r="X924" s="1123">
        <f>SUM('Комунальні по МПД'!X989,'Комунальні по МПД'!X994,'Комунальні по МПД'!X999)</f>
        <v>0</v>
      </c>
      <c r="Y924" s="1124">
        <f>SUM('Комунальні по МПД'!Y989,'Комунальні по МПД'!Y994,'Комунальні по МПД'!Y999)</f>
        <v>0</v>
      </c>
      <c r="Z924" s="1125">
        <f>SUM('Комунальні по МПД'!Z989,'Комунальні по МПД'!Z994,'Комунальні по МПД'!Z999)</f>
        <v>0</v>
      </c>
      <c r="AA924" s="1027">
        <f>SUM('Комунальні по МПД'!AA989,'Комунальні по МПД'!AA994,'Комунальні по МПД'!AA999)</f>
        <v>0</v>
      </c>
      <c r="AB924" s="1028">
        <f>SUM('Комунальні по МПД'!AB989,'Комунальні по МПД'!AB994,'Комунальні по МПД'!AB999)</f>
        <v>0</v>
      </c>
      <c r="AC924" s="1028">
        <f>SUM('Комунальні по МПД'!AC989,'Комунальні по МПД'!AC994,'Комунальні по МПД'!AC999)</f>
        <v>0</v>
      </c>
      <c r="AD924" s="1028">
        <f>SUM('Комунальні по МПД'!AD989,'Комунальні по МПД'!AD994,'Комунальні по МПД'!AD999)</f>
        <v>0</v>
      </c>
      <c r="AE924" s="1028">
        <f>SUM('Комунальні по МПД'!AE989,'Комунальні по МПД'!AE994,'Комунальні по МПД'!AE999)</f>
        <v>0</v>
      </c>
      <c r="AF924" s="1029">
        <f>SUM('Комунальні по МПД'!AF989,'Комунальні по МПД'!AF994,'Комунальні по МПД'!AF999)</f>
        <v>0</v>
      </c>
      <c r="AG924" s="1074"/>
      <c r="AH924" s="1075"/>
      <c r="AI924" s="702"/>
      <c r="AJ924" s="700">
        <f>SUM(AK924:AM924)</f>
        <v>0</v>
      </c>
      <c r="AK924" s="327"/>
      <c r="AL924" s="328"/>
      <c r="AM924" s="329"/>
      <c r="AN924" s="330" t="s">
        <v>97</v>
      </c>
      <c r="AO924" s="328" t="s">
        <v>97</v>
      </c>
      <c r="AP924" s="329" t="s">
        <v>97</v>
      </c>
      <c r="AQ924" s="330" t="s">
        <v>97</v>
      </c>
      <c r="AR924" s="328" t="s">
        <v>97</v>
      </c>
      <c r="AS924" s="328" t="s">
        <v>97</v>
      </c>
      <c r="AT924" s="328" t="s">
        <v>97</v>
      </c>
      <c r="AU924" s="331" t="s">
        <v>97</v>
      </c>
      <c r="AV924" s="913">
        <f t="shared" si="329"/>
        <v>0</v>
      </c>
      <c r="AW924" s="914">
        <f>SUM('Комунальні по МПД'!AW989,'Комунальні по МПД'!AW994,'Комунальні по МПД'!AW999)</f>
        <v>0</v>
      </c>
      <c r="AX924" s="914">
        <f>SUM('Комунальні по МПД'!AX989,'Комунальні по МПД'!AX994,'Комунальні по МПД'!AX999)</f>
        <v>0</v>
      </c>
      <c r="AY924" s="914">
        <f>SUM('Комунальні по МПД'!AY989,'Комунальні по МПД'!AY994,'Комунальні по МПД'!AY999)</f>
        <v>0</v>
      </c>
      <c r="AZ924" s="914">
        <f>SUM('Комунальні по МПД'!AZ989,'Комунальні по МПД'!AZ994,'Комунальні по МПД'!AZ999)</f>
        <v>0</v>
      </c>
      <c r="BA924" s="914">
        <f>SUM('Комунальні по МПД'!BA989,'Комунальні по МПД'!BA994,'Комунальні по МПД'!BA999)</f>
        <v>0</v>
      </c>
      <c r="BB924" s="914">
        <f>SUM('Комунальні по МПД'!BB989,'Комунальні по МПД'!BB994,'Комунальні по МПД'!BB999)</f>
        <v>0</v>
      </c>
      <c r="BC924" s="914">
        <f>SUM('Комунальні по МПД'!BC989,'Комунальні по МПД'!BC994,'Комунальні по МПД'!BC999)</f>
        <v>0</v>
      </c>
      <c r="BD924" s="914">
        <f>SUM('Комунальні по МПД'!BD989,'Комунальні по МПД'!BD994,'Комунальні по МПД'!BD999)</f>
        <v>0</v>
      </c>
      <c r="BE924" s="915">
        <f>SUM('Комунальні по МПД'!BE989,'Комунальні по МПД'!BE994,'Комунальні по МПД'!BE999)</f>
        <v>0</v>
      </c>
    </row>
    <row r="925" spans="1:57" ht="32.25" thickBot="1" x14ac:dyDescent="0.3">
      <c r="A925" s="1403"/>
      <c r="B925" s="1581"/>
      <c r="C925" s="1650"/>
      <c r="D925" s="1666" t="s">
        <v>15</v>
      </c>
      <c r="E925" s="1295"/>
      <c r="F925" s="1298"/>
      <c r="G925" s="911">
        <f t="shared" si="321"/>
        <v>502</v>
      </c>
      <c r="H925" s="912">
        <f t="shared" si="331"/>
        <v>23</v>
      </c>
      <c r="I925" s="319">
        <f>SUM('Комунальні по МПД'!I990,'Комунальні по МПД'!I995,'Комунальні по МПД'!I1000)</f>
        <v>19</v>
      </c>
      <c r="J925" s="319">
        <f>SUM('Комунальні по МПД'!J990,'Комунальні по МПД'!J995,'Комунальні по МПД'!J1000)</f>
        <v>2</v>
      </c>
      <c r="K925" s="319">
        <f>SUM('Комунальні по МПД'!K990,'Комунальні по МПД'!K995,'Комунальні по МПД'!K1000)</f>
        <v>2</v>
      </c>
      <c r="L925" s="338">
        <f>SUM('Комунальні по МПД'!L990,'Комунальні по МПД'!L995,'Комунальні по МПД'!L1000)</f>
        <v>0</v>
      </c>
      <c r="M925" s="1143">
        <f t="shared" si="328"/>
        <v>487</v>
      </c>
      <c r="N925" s="1119">
        <f>SUM('Комунальні по МПД'!N990,'Комунальні по МПД'!N995,'Комунальні по МПД'!N1000)</f>
        <v>364</v>
      </c>
      <c r="O925" s="1119">
        <f>SUM('Комунальні по МПД'!O990,'Комунальні по МПД'!O995,'Комунальні по МПД'!O1000)</f>
        <v>0</v>
      </c>
      <c r="P925" s="1119">
        <f>SUM('Комунальні по МПД'!P990,'Комунальні по МПД'!P995,'Комунальні по МПД'!P1000)</f>
        <v>0</v>
      </c>
      <c r="Q925" s="1119">
        <f>SUM('Комунальні по МПД'!Q990,'Комунальні по МПД'!Q995,'Комунальні по МПД'!Q1000)</f>
        <v>0</v>
      </c>
      <c r="R925" s="1120">
        <f>SUM('Комунальні по МПД'!R990,'Комунальні по МПД'!R995,'Комунальні по МПД'!R1000)</f>
        <v>123</v>
      </c>
      <c r="S925" s="1121">
        <f>SUM('Комунальні по МПД'!S990,'Комунальні по МПД'!S995,'Комунальні по МПД'!S1000)</f>
        <v>73</v>
      </c>
      <c r="T925" s="1119">
        <f>SUM('Комунальні по МПД'!T990,'Комунальні по МПД'!T995,'Комунальні по МПД'!T1000)</f>
        <v>0</v>
      </c>
      <c r="U925" s="1119">
        <f>SUM('Комунальні по МПД'!U990,'Комунальні по МПД'!U995,'Комунальні по МПД'!U1000)</f>
        <v>0</v>
      </c>
      <c r="V925" s="1119">
        <f>SUM('Комунальні по МПД'!V990,'Комунальні по МПД'!V995,'Комунальні по МПД'!V1000)</f>
        <v>365</v>
      </c>
      <c r="W925" s="1119">
        <f>SUM('Комунальні по МПД'!W990,'Комунальні по МПД'!W995,'Комунальні по МПД'!W1000)</f>
        <v>49</v>
      </c>
      <c r="X925" s="1123">
        <f>SUM('Комунальні по МПД'!X990,'Комунальні по МПД'!X995,'Комунальні по МПД'!X1000)</f>
        <v>0</v>
      </c>
      <c r="Y925" s="1124">
        <f>SUM('Комунальні по МПД'!Y990,'Комунальні по МПД'!Y995,'Комунальні по МПД'!Y1000)</f>
        <v>420</v>
      </c>
      <c r="Z925" s="1125">
        <f>SUM('Комунальні по МПД'!Z990,'Комунальні по МПД'!Z995,'Комунальні по МПД'!Z1000)</f>
        <v>67</v>
      </c>
      <c r="AA925" s="1027">
        <f>SUM('Комунальні по МПД'!AA990,'Комунальні по МПД'!AA995,'Комунальні по МПД'!AA1000)</f>
        <v>0</v>
      </c>
      <c r="AB925" s="1028">
        <f>SUM('Комунальні по МПД'!AB990,'Комунальні по МПД'!AB995,'Комунальні по МПД'!AB1000)</f>
        <v>232</v>
      </c>
      <c r="AC925" s="1028">
        <f>SUM('Комунальні по МПД'!AC990,'Комунальні по МПД'!AC995,'Комунальні по МПД'!AC1000)</f>
        <v>228</v>
      </c>
      <c r="AD925" s="1028">
        <f>SUM('Комунальні по МПД'!AD990,'Комунальні по МПД'!AD995,'Комунальні по МПД'!AD1000)</f>
        <v>31</v>
      </c>
      <c r="AE925" s="1028">
        <f>SUM('Комунальні по МПД'!AE990,'Комунальні по МПД'!AE995,'Комунальні по МПД'!AE1000)</f>
        <v>318</v>
      </c>
      <c r="AF925" s="1029">
        <f>SUM('Комунальні по МПД'!AF990,'Комунальні по МПД'!AF995,'Комунальні по МПД'!AF1000)</f>
        <v>55</v>
      </c>
      <c r="AG925" s="1074">
        <f>AVERAGE('Комунальні по МПД'!AG990,'Комунальні по МПД'!AG995,'Комунальні по МПД'!AG1000)</f>
        <v>42.293333333333329</v>
      </c>
      <c r="AH925" s="1075">
        <f>AVERAGE('Комунальні по МПД'!AH990,'Комунальні по МПД'!AH995,'Комунальні по МПД'!AH1000)</f>
        <v>21.169999999999998</v>
      </c>
      <c r="AI925" s="702">
        <f>AVERAGE('Комунальні по МПД'!AI990,'Комунальні по МПД'!AI995,'Комунальні по МПД'!AI1000)</f>
        <v>102.94333333333334</v>
      </c>
      <c r="AJ925" s="700">
        <f>SUM(AQ925:AU925)</f>
        <v>487</v>
      </c>
      <c r="AK925" s="327" t="s">
        <v>98</v>
      </c>
      <c r="AL925" s="328" t="s">
        <v>98</v>
      </c>
      <c r="AM925" s="329" t="s">
        <v>98</v>
      </c>
      <c r="AN925" s="330" t="s">
        <v>97</v>
      </c>
      <c r="AO925" s="328" t="s">
        <v>97</v>
      </c>
      <c r="AP925" s="329" t="s">
        <v>97</v>
      </c>
      <c r="AQ925" s="330">
        <f>SUM('Комунальні по МПД'!AQ990,'Комунальні по МПД'!AQ995,'Комунальні по МПД'!AQ1000)</f>
        <v>30</v>
      </c>
      <c r="AR925" s="328">
        <f>SUM('Комунальні по МПД'!AR990,'Комунальні по МПД'!AR995,'Комунальні по МПД'!AR1000)</f>
        <v>54</v>
      </c>
      <c r="AS925" s="328">
        <f>SUM('Комунальні по МПД'!AS990,'Комунальні по МПД'!AS995,'Комунальні по МПД'!AS1000)</f>
        <v>251</v>
      </c>
      <c r="AT925" s="328">
        <f>SUM('Комунальні по МПД'!AT990,'Комунальні по МПД'!AT995,'Комунальні по МПД'!AT1000)</f>
        <v>148</v>
      </c>
      <c r="AU925" s="331">
        <f>SUM('Комунальні по МПД'!AU990,'Комунальні по МПД'!AU995,'Комунальні по МПД'!AU1000)</f>
        <v>4</v>
      </c>
      <c r="AV925" s="913">
        <f t="shared" si="329"/>
        <v>15</v>
      </c>
      <c r="AW925" s="914">
        <f>SUM('Комунальні по МПД'!AW990,'Комунальні по МПД'!AW995,'Комунальні по МПД'!AW1000)</f>
        <v>0</v>
      </c>
      <c r="AX925" s="914">
        <f>SUM('Комунальні по МПД'!AX990,'Комунальні по МПД'!AX995,'Комунальні по МПД'!AX1000)</f>
        <v>2</v>
      </c>
      <c r="AY925" s="914">
        <f>SUM('Комунальні по МПД'!AY990,'Комунальні по МПД'!AY995,'Комунальні по МПД'!AY1000)</f>
        <v>2</v>
      </c>
      <c r="AZ925" s="914">
        <f>SUM('Комунальні по МПД'!AZ990,'Комунальні по МПД'!AZ995,'Комунальні по МПД'!AZ1000)</f>
        <v>0</v>
      </c>
      <c r="BA925" s="914">
        <f>SUM('Комунальні по МПД'!BA990,'Комунальні по МПД'!BA995,'Комунальні по МПД'!BA1000)</f>
        <v>3</v>
      </c>
      <c r="BB925" s="914">
        <f>SUM('Комунальні по МПД'!BB990,'Комунальні по МПД'!BB995,'Комунальні по МПД'!BB1000)</f>
        <v>0</v>
      </c>
      <c r="BC925" s="914">
        <f>SUM('Комунальні по МПД'!BC990,'Комунальні по МПД'!BC995,'Комунальні по МПД'!BC1000)</f>
        <v>1</v>
      </c>
      <c r="BD925" s="914">
        <f>SUM('Комунальні по МПД'!BD990,'Комунальні по МПД'!BD995,'Комунальні по МПД'!BD1000)</f>
        <v>1</v>
      </c>
      <c r="BE925" s="915">
        <f>SUM('Комунальні по МПД'!BE990,'Комунальні по МПД'!BE995,'Комунальні по МПД'!BE1000)</f>
        <v>6</v>
      </c>
    </row>
    <row r="926" spans="1:57" ht="32.25" thickBot="1" x14ac:dyDescent="0.3">
      <c r="A926" s="1403"/>
      <c r="B926" s="1581"/>
      <c r="C926" s="1650"/>
      <c r="D926" s="1667" t="s">
        <v>491</v>
      </c>
      <c r="E926" s="1295"/>
      <c r="F926" s="1298"/>
      <c r="G926" s="916">
        <f t="shared" si="321"/>
        <v>0</v>
      </c>
      <c r="H926" s="917">
        <f t="shared" si="331"/>
        <v>0</v>
      </c>
      <c r="I926" s="92">
        <f>SUM('Комунальні по МПД'!I991,'Комунальні по МПД'!I996,'Комунальні по МПД'!I1001)</f>
        <v>0</v>
      </c>
      <c r="J926" s="92">
        <f>SUM('Комунальні по МПД'!J991,'Комунальні по МПД'!J996,'Комунальні по МПД'!J1001)</f>
        <v>0</v>
      </c>
      <c r="K926" s="92">
        <f>SUM('Комунальні по МПД'!K991,'Комунальні по МПД'!K996,'Комунальні по МПД'!K1001)</f>
        <v>0</v>
      </c>
      <c r="L926" s="101">
        <f>SUM('Комунальні по МПД'!L991,'Комунальні по МПД'!L996,'Комунальні по МПД'!L1001)</f>
        <v>0</v>
      </c>
      <c r="M926" s="1144">
        <f t="shared" si="328"/>
        <v>0</v>
      </c>
      <c r="N926" s="1127">
        <f>SUM('Комунальні по МПД'!N991,'Комунальні по МПД'!N996,'Комунальні по МПД'!N1001)</f>
        <v>0</v>
      </c>
      <c r="O926" s="1127">
        <f>SUM('Комунальні по МПД'!O991,'Комунальні по МПД'!O996,'Комунальні по МПД'!O1001)</f>
        <v>0</v>
      </c>
      <c r="P926" s="1127">
        <f>SUM('Комунальні по МПД'!P991,'Комунальні по МПД'!P996,'Комунальні по МПД'!P1001)</f>
        <v>0</v>
      </c>
      <c r="Q926" s="1127">
        <f>SUM('Комунальні по МПД'!Q991,'Комунальні по МПД'!Q996,'Комунальні по МПД'!Q1001)</f>
        <v>0</v>
      </c>
      <c r="R926" s="1128">
        <f>SUM('Комунальні по МПД'!R991,'Комунальні по МПД'!R996,'Комунальні по МПД'!R1001)</f>
        <v>0</v>
      </c>
      <c r="S926" s="1129">
        <f>SUM('Комунальні по МПД'!S991,'Комунальні по МПД'!S996,'Комунальні по МПД'!S1001)</f>
        <v>0</v>
      </c>
      <c r="T926" s="1130">
        <f>SUM('Комунальні по МПД'!T991,'Комунальні по МПД'!T996,'Комунальні по МПД'!T1001)</f>
        <v>0</v>
      </c>
      <c r="U926" s="1130">
        <f>SUM('Комунальні по МПД'!U991,'Комунальні по МПД'!U996,'Комунальні по МПД'!U1001)</f>
        <v>0</v>
      </c>
      <c r="V926" s="1130">
        <f>SUM('Комунальні по МПД'!V991,'Комунальні по МПД'!V996,'Комунальні по МПД'!V1001)</f>
        <v>0</v>
      </c>
      <c r="W926" s="1130">
        <f>SUM('Комунальні по МПД'!W991,'Комунальні по МПД'!W996,'Комунальні по МПД'!W1001)</f>
        <v>0</v>
      </c>
      <c r="X926" s="1131">
        <f>SUM('Комунальні по МПД'!X991,'Комунальні по МПД'!X996,'Комунальні по МПД'!X1001)</f>
        <v>0</v>
      </c>
      <c r="Y926" s="1129">
        <f>SUM('Комунальні по МПД'!Y991,'Комунальні по МПД'!Y996,'Комунальні по МПД'!Y1001)</f>
        <v>0</v>
      </c>
      <c r="Z926" s="1131">
        <f>SUM('Комунальні по МПД'!Z991,'Комунальні по МПД'!Z996,'Комунальні по МПД'!Z1001)</f>
        <v>0</v>
      </c>
      <c r="AA926" s="1049">
        <f>SUM('Комунальні по МПД'!AA991,'Комунальні по МПД'!AA996,'Комунальні по МПД'!AA1001)</f>
        <v>0</v>
      </c>
      <c r="AB926" s="839">
        <f>SUM('Комунальні по МПД'!AB991,'Комунальні по МПД'!AB996,'Комунальні по МПД'!AB1001)</f>
        <v>0</v>
      </c>
      <c r="AC926" s="839">
        <f>SUM('Комунальні по МПД'!AC991,'Комунальні по МПД'!AC996,'Комунальні по МПД'!AC1001)</f>
        <v>0</v>
      </c>
      <c r="AD926" s="839">
        <f>SUM('Комунальні по МПД'!AD991,'Комунальні по МПД'!AD996,'Комунальні по МПД'!AD1001)</f>
        <v>0</v>
      </c>
      <c r="AE926" s="839">
        <f>SUM('Комунальні по МПД'!AE991,'Комунальні по МПД'!AE996,'Комунальні по МПД'!AE1001)</f>
        <v>0</v>
      </c>
      <c r="AF926" s="840">
        <f>SUM('Комунальні по МПД'!AF991,'Комунальні по МПД'!AF996,'Комунальні по МПД'!AF1001)</f>
        <v>0</v>
      </c>
      <c r="AG926" s="1076"/>
      <c r="AH926" s="1077"/>
      <c r="AI926" s="461"/>
      <c r="AJ926" s="262">
        <f>SUM(AQ926:AU926)</f>
        <v>0</v>
      </c>
      <c r="AK926" s="345" t="s">
        <v>97</v>
      </c>
      <c r="AL926" s="97" t="s">
        <v>97</v>
      </c>
      <c r="AM926" s="98" t="s">
        <v>97</v>
      </c>
      <c r="AN926" s="99" t="s">
        <v>97</v>
      </c>
      <c r="AO926" s="97" t="s">
        <v>98</v>
      </c>
      <c r="AP926" s="98" t="s">
        <v>98</v>
      </c>
      <c r="AQ926" s="100"/>
      <c r="AR926" s="92"/>
      <c r="AS926" s="92"/>
      <c r="AT926" s="92"/>
      <c r="AU926" s="101"/>
      <c r="AV926" s="918">
        <f t="shared" si="329"/>
        <v>0</v>
      </c>
      <c r="AW926" s="919">
        <f>SUM('Комунальні по МПД'!AW991,'Комунальні по МПД'!AW996,'Комунальні по МПД'!AW1001)</f>
        <v>0</v>
      </c>
      <c r="AX926" s="919">
        <f>SUM('Комунальні по МПД'!AX991,'Комунальні по МПД'!AX996,'Комунальні по МПД'!AX1001)</f>
        <v>0</v>
      </c>
      <c r="AY926" s="919">
        <f>SUM('Комунальні по МПД'!AY991,'Комунальні по МПД'!AY996,'Комунальні по МПД'!AY1001)</f>
        <v>0</v>
      </c>
      <c r="AZ926" s="919">
        <f>SUM('Комунальні по МПД'!AZ991,'Комунальні по МПД'!AZ996,'Комунальні по МПД'!AZ1001)</f>
        <v>0</v>
      </c>
      <c r="BA926" s="919">
        <f>SUM('Комунальні по МПД'!BA991,'Комунальні по МПД'!BA996,'Комунальні по МПД'!BA1001)</f>
        <v>0</v>
      </c>
      <c r="BB926" s="919">
        <f>SUM('Комунальні по МПД'!BB991,'Комунальні по МПД'!BB996,'Комунальні по МПД'!BB1001)</f>
        <v>0</v>
      </c>
      <c r="BC926" s="919">
        <f>SUM('Комунальні по МПД'!BC991,'Комунальні по МПД'!BC996,'Комунальні по МПД'!BC1001)</f>
        <v>0</v>
      </c>
      <c r="BD926" s="919">
        <f>SUM('Комунальні по МПД'!BD991,'Комунальні по МПД'!BD996,'Комунальні по МПД'!BD1001)</f>
        <v>0</v>
      </c>
      <c r="BE926" s="920">
        <f>SUM('Комунальні по МПД'!BE991,'Комунальні по МПД'!BE996,'Комунальні по МПД'!BE1001)</f>
        <v>0</v>
      </c>
    </row>
    <row r="927" spans="1:57" ht="32.25" thickBot="1" x14ac:dyDescent="0.3">
      <c r="A927" s="1403"/>
      <c r="B927" s="1651" t="s">
        <v>251</v>
      </c>
      <c r="C927" s="1652" t="s">
        <v>455</v>
      </c>
      <c r="D927" s="1665" t="s">
        <v>485</v>
      </c>
      <c r="E927" s="1292">
        <v>15</v>
      </c>
      <c r="F927" s="1293">
        <f>E927-SUM(M927:M931)</f>
        <v>3</v>
      </c>
      <c r="G927" s="909">
        <f t="shared" si="321"/>
        <v>0</v>
      </c>
      <c r="H927" s="910">
        <f t="shared" si="331"/>
        <v>0</v>
      </c>
      <c r="I927" s="72"/>
      <c r="J927" s="72"/>
      <c r="K927" s="72"/>
      <c r="L927" s="75"/>
      <c r="M927" s="1142">
        <f t="shared" si="328"/>
        <v>0</v>
      </c>
      <c r="N927" s="1114"/>
      <c r="O927" s="1114"/>
      <c r="P927" s="1114"/>
      <c r="Q927" s="1114"/>
      <c r="R927" s="1118"/>
      <c r="S927" s="1132"/>
      <c r="T927" s="1132"/>
      <c r="U927" s="1132"/>
      <c r="V927" s="1114"/>
      <c r="W927" s="1114"/>
      <c r="X927" s="1118"/>
      <c r="Y927" s="1116"/>
      <c r="Z927" s="1118"/>
      <c r="AA927" s="1045"/>
      <c r="AB927" s="835"/>
      <c r="AC927" s="835"/>
      <c r="AD927" s="835"/>
      <c r="AE927" s="835"/>
      <c r="AF927" s="836"/>
      <c r="AG927" s="1045"/>
      <c r="AH927" s="1046"/>
      <c r="AI927" s="143"/>
      <c r="AJ927" s="255">
        <f>SUM(AN927:AP927)</f>
        <v>0</v>
      </c>
      <c r="AK927" s="76" t="s">
        <v>97</v>
      </c>
      <c r="AL927" s="77" t="s">
        <v>97</v>
      </c>
      <c r="AM927" s="78" t="s">
        <v>97</v>
      </c>
      <c r="AN927" s="74"/>
      <c r="AO927" s="72"/>
      <c r="AP927" s="73"/>
      <c r="AQ927" s="79" t="s">
        <v>97</v>
      </c>
      <c r="AR927" s="77" t="s">
        <v>97</v>
      </c>
      <c r="AS927" s="77" t="s">
        <v>97</v>
      </c>
      <c r="AT927" s="77" t="s">
        <v>97</v>
      </c>
      <c r="AU927" s="78" t="s">
        <v>97</v>
      </c>
      <c r="AV927" s="256">
        <f t="shared" si="329"/>
        <v>0</v>
      </c>
      <c r="AW927" s="251"/>
      <c r="AX927" s="251"/>
      <c r="AY927" s="251"/>
      <c r="AZ927" s="251"/>
      <c r="BA927" s="251"/>
      <c r="BB927" s="251"/>
      <c r="BC927" s="251"/>
      <c r="BD927" s="251"/>
      <c r="BE927" s="257"/>
    </row>
    <row r="928" spans="1:57" ht="48" thickBot="1" x14ac:dyDescent="0.3">
      <c r="A928" s="1403"/>
      <c r="B928" s="1651"/>
      <c r="C928" s="1652"/>
      <c r="D928" s="1666" t="s">
        <v>490</v>
      </c>
      <c r="E928" s="1292"/>
      <c r="F928" s="1293"/>
      <c r="G928" s="911">
        <f t="shared" si="321"/>
        <v>0</v>
      </c>
      <c r="H928" s="912">
        <f t="shared" si="331"/>
        <v>0</v>
      </c>
      <c r="I928" s="319"/>
      <c r="J928" s="319"/>
      <c r="K928" s="319"/>
      <c r="L928" s="338"/>
      <c r="M928" s="1143">
        <f t="shared" si="328"/>
        <v>0</v>
      </c>
      <c r="N928" s="1119"/>
      <c r="O928" s="1119"/>
      <c r="P928" s="1119"/>
      <c r="Q928" s="1119"/>
      <c r="R928" s="1123"/>
      <c r="S928" s="1133"/>
      <c r="T928" s="1133"/>
      <c r="U928" s="1133"/>
      <c r="V928" s="1134"/>
      <c r="W928" s="1134"/>
      <c r="X928" s="1125"/>
      <c r="Y928" s="1124"/>
      <c r="Z928" s="1125"/>
      <c r="AA928" s="1027"/>
      <c r="AB928" s="1028"/>
      <c r="AC928" s="1028"/>
      <c r="AD928" s="1028"/>
      <c r="AE928" s="1028"/>
      <c r="AF928" s="1029"/>
      <c r="AG928" s="1019"/>
      <c r="AH928" s="1048"/>
      <c r="AI928" s="337"/>
      <c r="AJ928" s="700">
        <f>SUM(AN928:AP928)</f>
        <v>0</v>
      </c>
      <c r="AK928" s="327" t="s">
        <v>98</v>
      </c>
      <c r="AL928" s="328" t="s">
        <v>98</v>
      </c>
      <c r="AM928" s="329" t="s">
        <v>98</v>
      </c>
      <c r="AN928" s="330"/>
      <c r="AO928" s="328"/>
      <c r="AP928" s="329"/>
      <c r="AQ928" s="330" t="s">
        <v>97</v>
      </c>
      <c r="AR928" s="328" t="s">
        <v>97</v>
      </c>
      <c r="AS928" s="328" t="s">
        <v>97</v>
      </c>
      <c r="AT928" s="328" t="s">
        <v>97</v>
      </c>
      <c r="AU928" s="329" t="s">
        <v>97</v>
      </c>
      <c r="AV928" s="256">
        <f t="shared" si="329"/>
        <v>0</v>
      </c>
      <c r="AW928" s="922"/>
      <c r="AX928" s="922"/>
      <c r="AY928" s="922"/>
      <c r="AZ928" s="922"/>
      <c r="BA928" s="922"/>
      <c r="BB928" s="922"/>
      <c r="BC928" s="922"/>
      <c r="BD928" s="922"/>
      <c r="BE928" s="923"/>
    </row>
    <row r="929" spans="1:57" ht="32.25" thickBot="1" x14ac:dyDescent="0.3">
      <c r="A929" s="1403"/>
      <c r="B929" s="1651"/>
      <c r="C929" s="1652"/>
      <c r="D929" s="1666" t="s">
        <v>486</v>
      </c>
      <c r="E929" s="1292"/>
      <c r="F929" s="1293"/>
      <c r="G929" s="911">
        <f t="shared" si="321"/>
        <v>0</v>
      </c>
      <c r="H929" s="912">
        <f t="shared" si="331"/>
        <v>0</v>
      </c>
      <c r="I929" s="319"/>
      <c r="J929" s="319"/>
      <c r="K929" s="319"/>
      <c r="L929" s="338"/>
      <c r="M929" s="1143">
        <f t="shared" si="328"/>
        <v>0</v>
      </c>
      <c r="N929" s="1119"/>
      <c r="O929" s="1119"/>
      <c r="P929" s="1119"/>
      <c r="Q929" s="1119"/>
      <c r="R929" s="1123"/>
      <c r="S929" s="1133"/>
      <c r="T929" s="1133"/>
      <c r="U929" s="1133"/>
      <c r="V929" s="1134"/>
      <c r="W929" s="1134"/>
      <c r="X929" s="1125"/>
      <c r="Y929" s="1124"/>
      <c r="Z929" s="1125"/>
      <c r="AA929" s="1027"/>
      <c r="AB929" s="1028"/>
      <c r="AC929" s="1028"/>
      <c r="AD929" s="1028"/>
      <c r="AE929" s="1028"/>
      <c r="AF929" s="1029"/>
      <c r="AG929" s="1019"/>
      <c r="AH929" s="1048"/>
      <c r="AI929" s="337"/>
      <c r="AJ929" s="700">
        <f>SUM(AK929:AM929)</f>
        <v>0</v>
      </c>
      <c r="AK929" s="327"/>
      <c r="AL929" s="328"/>
      <c r="AM929" s="329"/>
      <c r="AN929" s="330" t="s">
        <v>97</v>
      </c>
      <c r="AO929" s="328" t="s">
        <v>97</v>
      </c>
      <c r="AP929" s="329" t="s">
        <v>97</v>
      </c>
      <c r="AQ929" s="330" t="s">
        <v>97</v>
      </c>
      <c r="AR929" s="328" t="s">
        <v>97</v>
      </c>
      <c r="AS929" s="328" t="s">
        <v>97</v>
      </c>
      <c r="AT929" s="328" t="s">
        <v>97</v>
      </c>
      <c r="AU929" s="329" t="s">
        <v>97</v>
      </c>
      <c r="AV929" s="256">
        <f t="shared" si="329"/>
        <v>0</v>
      </c>
      <c r="AW929" s="922"/>
      <c r="AX929" s="922"/>
      <c r="AY929" s="922"/>
      <c r="AZ929" s="922"/>
      <c r="BA929" s="922"/>
      <c r="BB929" s="922"/>
      <c r="BC929" s="922"/>
      <c r="BD929" s="922"/>
      <c r="BE929" s="923"/>
    </row>
    <row r="930" spans="1:57" ht="32.25" thickBot="1" x14ac:dyDescent="0.3">
      <c r="A930" s="1403"/>
      <c r="B930" s="1651"/>
      <c r="C930" s="1652"/>
      <c r="D930" s="1666" t="s">
        <v>15</v>
      </c>
      <c r="E930" s="1292"/>
      <c r="F930" s="1293"/>
      <c r="G930" s="911">
        <f t="shared" si="321"/>
        <v>12</v>
      </c>
      <c r="H930" s="912">
        <f t="shared" si="331"/>
        <v>0</v>
      </c>
      <c r="I930" s="319"/>
      <c r="J930" s="319"/>
      <c r="K930" s="319"/>
      <c r="L930" s="338"/>
      <c r="M930" s="1143">
        <f t="shared" si="328"/>
        <v>12</v>
      </c>
      <c r="N930" s="1119">
        <v>12</v>
      </c>
      <c r="O930" s="1119"/>
      <c r="P930" s="1119"/>
      <c r="Q930" s="1119"/>
      <c r="R930" s="1123"/>
      <c r="S930" s="1133">
        <v>1</v>
      </c>
      <c r="T930" s="1133"/>
      <c r="U930" s="1133"/>
      <c r="V930" s="1134">
        <v>11</v>
      </c>
      <c r="W930" s="1134"/>
      <c r="X930" s="1125"/>
      <c r="Y930" s="1124">
        <v>10</v>
      </c>
      <c r="Z930" s="1125">
        <v>2</v>
      </c>
      <c r="AA930" s="1027"/>
      <c r="AB930" s="1028">
        <v>5</v>
      </c>
      <c r="AC930" s="1028">
        <v>5</v>
      </c>
      <c r="AD930" s="1028"/>
      <c r="AE930" s="1028">
        <v>10</v>
      </c>
      <c r="AF930" s="1029">
        <v>2</v>
      </c>
      <c r="AG930" s="1019">
        <v>38.700000000000003</v>
      </c>
      <c r="AH930" s="1048">
        <v>20.7</v>
      </c>
      <c r="AI930" s="337">
        <v>103.7</v>
      </c>
      <c r="AJ930" s="700">
        <f>SUM(AQ930:AU930)</f>
        <v>12</v>
      </c>
      <c r="AK930" s="327" t="s">
        <v>98</v>
      </c>
      <c r="AL930" s="328" t="s">
        <v>98</v>
      </c>
      <c r="AM930" s="329" t="s">
        <v>98</v>
      </c>
      <c r="AN930" s="330" t="s">
        <v>97</v>
      </c>
      <c r="AO930" s="328" t="s">
        <v>97</v>
      </c>
      <c r="AP930" s="329" t="s">
        <v>97</v>
      </c>
      <c r="AQ930" s="330">
        <v>2</v>
      </c>
      <c r="AR930" s="328"/>
      <c r="AS930" s="328">
        <v>5</v>
      </c>
      <c r="AT930" s="328">
        <v>5</v>
      </c>
      <c r="AU930" s="329"/>
      <c r="AV930" s="256">
        <f t="shared" si="329"/>
        <v>0</v>
      </c>
      <c r="AW930" s="922"/>
      <c r="AX930" s="922"/>
      <c r="AY930" s="922"/>
      <c r="AZ930" s="922"/>
      <c r="BA930" s="922"/>
      <c r="BB930" s="922"/>
      <c r="BC930" s="922"/>
      <c r="BD930" s="922"/>
      <c r="BE930" s="923"/>
    </row>
    <row r="931" spans="1:57" ht="32.25" thickBot="1" x14ac:dyDescent="0.3">
      <c r="A931" s="1403"/>
      <c r="B931" s="1651"/>
      <c r="C931" s="1652"/>
      <c r="D931" s="1668" t="s">
        <v>491</v>
      </c>
      <c r="E931" s="1292"/>
      <c r="F931" s="1293"/>
      <c r="G931" s="916">
        <f t="shared" si="321"/>
        <v>0</v>
      </c>
      <c r="H931" s="917">
        <f t="shared" si="331"/>
        <v>0</v>
      </c>
      <c r="I931" s="92"/>
      <c r="J931" s="92"/>
      <c r="K931" s="92"/>
      <c r="L931" s="101"/>
      <c r="M931" s="1145">
        <f t="shared" si="328"/>
        <v>0</v>
      </c>
      <c r="N931" s="1130"/>
      <c r="O931" s="1130"/>
      <c r="P931" s="1130"/>
      <c r="Q931" s="1130"/>
      <c r="R931" s="1131"/>
      <c r="S931" s="1135"/>
      <c r="T931" s="1135"/>
      <c r="U931" s="1135"/>
      <c r="V931" s="1130"/>
      <c r="W931" s="1130"/>
      <c r="X931" s="1131"/>
      <c r="Y931" s="1129"/>
      <c r="Z931" s="1131"/>
      <c r="AA931" s="1049"/>
      <c r="AB931" s="839"/>
      <c r="AC931" s="839"/>
      <c r="AD931" s="839"/>
      <c r="AE931" s="839"/>
      <c r="AF931" s="840"/>
      <c r="AG931" s="1049"/>
      <c r="AH931" s="1050"/>
      <c r="AI931" s="832"/>
      <c r="AJ931" s="262">
        <f>SUM(AQ931:AU931)</f>
        <v>0</v>
      </c>
      <c r="AK931" s="345" t="s">
        <v>97</v>
      </c>
      <c r="AL931" s="97" t="s">
        <v>97</v>
      </c>
      <c r="AM931" s="98" t="s">
        <v>97</v>
      </c>
      <c r="AN931" s="99" t="s">
        <v>97</v>
      </c>
      <c r="AO931" s="97" t="s">
        <v>98</v>
      </c>
      <c r="AP931" s="98" t="s">
        <v>98</v>
      </c>
      <c r="AQ931" s="100"/>
      <c r="AR931" s="92"/>
      <c r="AS931" s="92"/>
      <c r="AT931" s="92"/>
      <c r="AU931" s="93"/>
      <c r="AV931" s="925">
        <f t="shared" si="329"/>
        <v>0</v>
      </c>
      <c r="AW931" s="919"/>
      <c r="AX931" s="919"/>
      <c r="AY931" s="919"/>
      <c r="AZ931" s="919"/>
      <c r="BA931" s="919"/>
      <c r="BB931" s="919"/>
      <c r="BC931" s="919"/>
      <c r="BD931" s="919"/>
      <c r="BE931" s="920"/>
    </row>
    <row r="932" spans="1:57" ht="32.25" thickBot="1" x14ac:dyDescent="0.3">
      <c r="A932" s="1403"/>
      <c r="B932" s="1651" t="s">
        <v>252</v>
      </c>
      <c r="C932" s="1652" t="s">
        <v>456</v>
      </c>
      <c r="D932" s="1665" t="s">
        <v>485</v>
      </c>
      <c r="E932" s="1292">
        <v>16</v>
      </c>
      <c r="F932" s="1293">
        <f>E932-SUM(M932:M936)</f>
        <v>-2</v>
      </c>
      <c r="G932" s="909">
        <f t="shared" si="321"/>
        <v>0</v>
      </c>
      <c r="H932" s="910">
        <f t="shared" si="331"/>
        <v>0</v>
      </c>
      <c r="I932" s="72"/>
      <c r="J932" s="72"/>
      <c r="K932" s="72"/>
      <c r="L932" s="75"/>
      <c r="M932" s="1146">
        <f t="shared" si="328"/>
        <v>0</v>
      </c>
      <c r="N932" s="1134"/>
      <c r="O932" s="1134"/>
      <c r="P932" s="1134"/>
      <c r="Q932" s="1134"/>
      <c r="R932" s="1125"/>
      <c r="S932" s="1132"/>
      <c r="T932" s="1132"/>
      <c r="U932" s="1132"/>
      <c r="V932" s="1114"/>
      <c r="W932" s="1114"/>
      <c r="X932" s="1118"/>
      <c r="Y932" s="1116"/>
      <c r="Z932" s="1118"/>
      <c r="AA932" s="1045"/>
      <c r="AB932" s="835"/>
      <c r="AC932" s="835"/>
      <c r="AD932" s="835"/>
      <c r="AE932" s="835"/>
      <c r="AF932" s="836"/>
      <c r="AG932" s="1045"/>
      <c r="AH932" s="1046"/>
      <c r="AI932" s="143"/>
      <c r="AJ932" s="255">
        <f>SUM(AN932:AP932)</f>
        <v>0</v>
      </c>
      <c r="AK932" s="76" t="s">
        <v>97</v>
      </c>
      <c r="AL932" s="77" t="s">
        <v>97</v>
      </c>
      <c r="AM932" s="78" t="s">
        <v>97</v>
      </c>
      <c r="AN932" s="74"/>
      <c r="AO932" s="72"/>
      <c r="AP932" s="73"/>
      <c r="AQ932" s="79" t="s">
        <v>97</v>
      </c>
      <c r="AR932" s="77" t="s">
        <v>97</v>
      </c>
      <c r="AS932" s="77" t="s">
        <v>97</v>
      </c>
      <c r="AT932" s="77" t="s">
        <v>97</v>
      </c>
      <c r="AU932" s="78" t="s">
        <v>97</v>
      </c>
      <c r="AV932" s="256">
        <f t="shared" si="329"/>
        <v>0</v>
      </c>
      <c r="AW932" s="251"/>
      <c r="AX932" s="251"/>
      <c r="AY932" s="251"/>
      <c r="AZ932" s="251"/>
      <c r="BA932" s="251"/>
      <c r="BB932" s="251"/>
      <c r="BC932" s="251"/>
      <c r="BD932" s="251"/>
      <c r="BE932" s="257"/>
    </row>
    <row r="933" spans="1:57" ht="48" thickBot="1" x14ac:dyDescent="0.3">
      <c r="A933" s="1403"/>
      <c r="B933" s="1651"/>
      <c r="C933" s="1652"/>
      <c r="D933" s="1666" t="s">
        <v>490</v>
      </c>
      <c r="E933" s="1292"/>
      <c r="F933" s="1293"/>
      <c r="G933" s="911">
        <f t="shared" si="321"/>
        <v>0</v>
      </c>
      <c r="H933" s="912">
        <f t="shared" si="331"/>
        <v>0</v>
      </c>
      <c r="I933" s="319"/>
      <c r="J933" s="319"/>
      <c r="K933" s="319"/>
      <c r="L933" s="338"/>
      <c r="M933" s="1143">
        <f t="shared" si="328"/>
        <v>0</v>
      </c>
      <c r="N933" s="1119"/>
      <c r="O933" s="1119"/>
      <c r="P933" s="1119"/>
      <c r="Q933" s="1119"/>
      <c r="R933" s="1123"/>
      <c r="S933" s="1133"/>
      <c r="T933" s="1133"/>
      <c r="U933" s="1133"/>
      <c r="V933" s="1134"/>
      <c r="W933" s="1134"/>
      <c r="X933" s="1125"/>
      <c r="Y933" s="1124"/>
      <c r="Z933" s="1125"/>
      <c r="AA933" s="1027"/>
      <c r="AB933" s="1028"/>
      <c r="AC933" s="1028"/>
      <c r="AD933" s="1028"/>
      <c r="AE933" s="1028"/>
      <c r="AF933" s="1029"/>
      <c r="AG933" s="1019"/>
      <c r="AH933" s="1048"/>
      <c r="AI933" s="337"/>
      <c r="AJ933" s="700">
        <f>SUM(AN933:AP933)</f>
        <v>0</v>
      </c>
      <c r="AK933" s="327" t="s">
        <v>98</v>
      </c>
      <c r="AL933" s="328" t="s">
        <v>98</v>
      </c>
      <c r="AM933" s="329" t="s">
        <v>98</v>
      </c>
      <c r="AN933" s="330"/>
      <c r="AO933" s="328"/>
      <c r="AP933" s="329"/>
      <c r="AQ933" s="330" t="s">
        <v>97</v>
      </c>
      <c r="AR933" s="328" t="s">
        <v>97</v>
      </c>
      <c r="AS933" s="328" t="s">
        <v>97</v>
      </c>
      <c r="AT933" s="328" t="s">
        <v>97</v>
      </c>
      <c r="AU933" s="329" t="s">
        <v>97</v>
      </c>
      <c r="AV933" s="256">
        <f t="shared" si="329"/>
        <v>0</v>
      </c>
      <c r="AW933" s="922"/>
      <c r="AX933" s="922"/>
      <c r="AY933" s="922"/>
      <c r="AZ933" s="922"/>
      <c r="BA933" s="922"/>
      <c r="BB933" s="922"/>
      <c r="BC933" s="922"/>
      <c r="BD933" s="922"/>
      <c r="BE933" s="923"/>
    </row>
    <row r="934" spans="1:57" ht="32.25" thickBot="1" x14ac:dyDescent="0.3">
      <c r="A934" s="1403"/>
      <c r="B934" s="1651"/>
      <c r="C934" s="1652"/>
      <c r="D934" s="1666" t="s">
        <v>486</v>
      </c>
      <c r="E934" s="1292"/>
      <c r="F934" s="1293"/>
      <c r="G934" s="911">
        <f t="shared" si="321"/>
        <v>0</v>
      </c>
      <c r="H934" s="912">
        <f t="shared" si="331"/>
        <v>0</v>
      </c>
      <c r="I934" s="319"/>
      <c r="J934" s="319"/>
      <c r="K934" s="319"/>
      <c r="L934" s="338"/>
      <c r="M934" s="1143">
        <f t="shared" si="328"/>
        <v>0</v>
      </c>
      <c r="N934" s="1119"/>
      <c r="O934" s="1119"/>
      <c r="P934" s="1119"/>
      <c r="Q934" s="1119"/>
      <c r="R934" s="1123"/>
      <c r="S934" s="1133"/>
      <c r="T934" s="1133"/>
      <c r="U934" s="1133"/>
      <c r="V934" s="1134"/>
      <c r="W934" s="1134"/>
      <c r="X934" s="1125"/>
      <c r="Y934" s="1124"/>
      <c r="Z934" s="1125"/>
      <c r="AA934" s="1027"/>
      <c r="AB934" s="1028"/>
      <c r="AC934" s="1028"/>
      <c r="AD934" s="1028"/>
      <c r="AE934" s="1028"/>
      <c r="AF934" s="1029"/>
      <c r="AG934" s="1019"/>
      <c r="AH934" s="1048"/>
      <c r="AI934" s="337"/>
      <c r="AJ934" s="700">
        <f>SUM(AK934:AM934)</f>
        <v>0</v>
      </c>
      <c r="AK934" s="327"/>
      <c r="AL934" s="328"/>
      <c r="AM934" s="329"/>
      <c r="AN934" s="330" t="s">
        <v>97</v>
      </c>
      <c r="AO934" s="328" t="s">
        <v>97</v>
      </c>
      <c r="AP934" s="329" t="s">
        <v>97</v>
      </c>
      <c r="AQ934" s="330" t="s">
        <v>97</v>
      </c>
      <c r="AR934" s="328" t="s">
        <v>97</v>
      </c>
      <c r="AS934" s="328" t="s">
        <v>97</v>
      </c>
      <c r="AT934" s="328" t="s">
        <v>97</v>
      </c>
      <c r="AU934" s="329" t="s">
        <v>97</v>
      </c>
      <c r="AV934" s="256">
        <f t="shared" si="329"/>
        <v>0</v>
      </c>
      <c r="AW934" s="922"/>
      <c r="AX934" s="922"/>
      <c r="AY934" s="922"/>
      <c r="AZ934" s="922"/>
      <c r="BA934" s="922"/>
      <c r="BB934" s="922"/>
      <c r="BC934" s="922"/>
      <c r="BD934" s="922"/>
      <c r="BE934" s="923"/>
    </row>
    <row r="935" spans="1:57" ht="32.25" thickBot="1" x14ac:dyDescent="0.3">
      <c r="A935" s="1403"/>
      <c r="B935" s="1651"/>
      <c r="C935" s="1652"/>
      <c r="D935" s="1666" t="s">
        <v>15</v>
      </c>
      <c r="E935" s="1292"/>
      <c r="F935" s="1293"/>
      <c r="G935" s="911">
        <f t="shared" si="321"/>
        <v>19</v>
      </c>
      <c r="H935" s="912">
        <f t="shared" si="331"/>
        <v>0</v>
      </c>
      <c r="I935" s="319"/>
      <c r="J935" s="319"/>
      <c r="K935" s="319"/>
      <c r="L935" s="338"/>
      <c r="M935" s="1143">
        <f t="shared" si="328"/>
        <v>18</v>
      </c>
      <c r="N935" s="1119">
        <v>18</v>
      </c>
      <c r="O935" s="1119"/>
      <c r="P935" s="1119"/>
      <c r="Q935" s="1119"/>
      <c r="R935" s="1123"/>
      <c r="S935" s="1133"/>
      <c r="T935" s="1133"/>
      <c r="U935" s="1133"/>
      <c r="V935" s="1134">
        <v>18</v>
      </c>
      <c r="W935" s="1134"/>
      <c r="X935" s="1125"/>
      <c r="Y935" s="1124">
        <v>17</v>
      </c>
      <c r="Z935" s="1125">
        <v>1</v>
      </c>
      <c r="AA935" s="1027"/>
      <c r="AB935" s="1028">
        <v>1</v>
      </c>
      <c r="AC935" s="1028"/>
      <c r="AD935" s="1028">
        <v>1</v>
      </c>
      <c r="AE935" s="1028">
        <v>6</v>
      </c>
      <c r="AF935" s="1029"/>
      <c r="AG935" s="1019">
        <v>35.700000000000003</v>
      </c>
      <c r="AH935" s="1048">
        <v>15.5</v>
      </c>
      <c r="AI935" s="337">
        <v>108.6</v>
      </c>
      <c r="AJ935" s="700">
        <f>SUM(AQ935:AU935)</f>
        <v>18</v>
      </c>
      <c r="AK935" s="327" t="s">
        <v>98</v>
      </c>
      <c r="AL935" s="328" t="s">
        <v>98</v>
      </c>
      <c r="AM935" s="329" t="s">
        <v>98</v>
      </c>
      <c r="AN935" s="330" t="s">
        <v>97</v>
      </c>
      <c r="AO935" s="328" t="s">
        <v>97</v>
      </c>
      <c r="AP935" s="329" t="s">
        <v>97</v>
      </c>
      <c r="AQ935" s="330">
        <v>1</v>
      </c>
      <c r="AR935" s="328">
        <v>2</v>
      </c>
      <c r="AS935" s="328">
        <v>7</v>
      </c>
      <c r="AT935" s="328">
        <v>8</v>
      </c>
      <c r="AU935" s="329"/>
      <c r="AV935" s="256">
        <f t="shared" si="329"/>
        <v>1</v>
      </c>
      <c r="AW935" s="922"/>
      <c r="AX935" s="922">
        <v>1</v>
      </c>
      <c r="AY935" s="922"/>
      <c r="AZ935" s="922"/>
      <c r="BA935" s="922"/>
      <c r="BB935" s="922"/>
      <c r="BC935" s="922"/>
      <c r="BD935" s="922"/>
      <c r="BE935" s="923"/>
    </row>
    <row r="936" spans="1:57" ht="32.25" thickBot="1" x14ac:dyDescent="0.3">
      <c r="A936" s="1403"/>
      <c r="B936" s="1651"/>
      <c r="C936" s="1652"/>
      <c r="D936" s="1668" t="s">
        <v>491</v>
      </c>
      <c r="E936" s="1292"/>
      <c r="F936" s="1293"/>
      <c r="G936" s="916">
        <f t="shared" si="321"/>
        <v>0</v>
      </c>
      <c r="H936" s="917">
        <f t="shared" si="331"/>
        <v>0</v>
      </c>
      <c r="I936" s="92"/>
      <c r="J936" s="92"/>
      <c r="K936" s="92"/>
      <c r="L936" s="101"/>
      <c r="M936" s="1145">
        <f t="shared" si="328"/>
        <v>0</v>
      </c>
      <c r="N936" s="1130"/>
      <c r="O936" s="1130"/>
      <c r="P936" s="1130"/>
      <c r="Q936" s="1130"/>
      <c r="R936" s="1131"/>
      <c r="S936" s="1135"/>
      <c r="T936" s="1135"/>
      <c r="U936" s="1135"/>
      <c r="V936" s="1130"/>
      <c r="W936" s="1130"/>
      <c r="X936" s="1131"/>
      <c r="Y936" s="1129"/>
      <c r="Z936" s="1131"/>
      <c r="AA936" s="1049"/>
      <c r="AB936" s="839"/>
      <c r="AC936" s="839"/>
      <c r="AD936" s="839"/>
      <c r="AE936" s="839"/>
      <c r="AF936" s="840"/>
      <c r="AG936" s="1049"/>
      <c r="AH936" s="1050"/>
      <c r="AI936" s="832"/>
      <c r="AJ936" s="262">
        <f>SUM(AQ936:AU936)</f>
        <v>0</v>
      </c>
      <c r="AK936" s="345" t="s">
        <v>97</v>
      </c>
      <c r="AL936" s="97" t="s">
        <v>97</v>
      </c>
      <c r="AM936" s="98" t="s">
        <v>97</v>
      </c>
      <c r="AN936" s="99" t="s">
        <v>97</v>
      </c>
      <c r="AO936" s="97" t="s">
        <v>98</v>
      </c>
      <c r="AP936" s="98" t="s">
        <v>98</v>
      </c>
      <c r="AQ936" s="100"/>
      <c r="AR936" s="92"/>
      <c r="AS936" s="92"/>
      <c r="AT936" s="92"/>
      <c r="AU936" s="93"/>
      <c r="AV936" s="925">
        <f t="shared" si="329"/>
        <v>0</v>
      </c>
      <c r="AW936" s="919"/>
      <c r="AX936" s="919"/>
      <c r="AY936" s="919"/>
      <c r="AZ936" s="919"/>
      <c r="BA936" s="919"/>
      <c r="BB936" s="919"/>
      <c r="BC936" s="919"/>
      <c r="BD936" s="919"/>
      <c r="BE936" s="920"/>
    </row>
    <row r="937" spans="1:57" ht="32.25" thickBot="1" x14ac:dyDescent="0.3">
      <c r="A937" s="1403"/>
      <c r="B937" s="1651" t="s">
        <v>248</v>
      </c>
      <c r="C937" s="1652" t="s">
        <v>453</v>
      </c>
      <c r="D937" s="1665" t="s">
        <v>485</v>
      </c>
      <c r="E937" s="1292">
        <v>30</v>
      </c>
      <c r="F937" s="1293">
        <f>E937-SUM(M937:M941)</f>
        <v>17</v>
      </c>
      <c r="G937" s="909">
        <f t="shared" si="321"/>
        <v>0</v>
      </c>
      <c r="H937" s="910">
        <f t="shared" si="331"/>
        <v>0</v>
      </c>
      <c r="I937" s="72"/>
      <c r="J937" s="72"/>
      <c r="K937" s="72"/>
      <c r="L937" s="75"/>
      <c r="M937" s="1142">
        <f t="shared" si="328"/>
        <v>0</v>
      </c>
      <c r="N937" s="1114"/>
      <c r="O937" s="1114"/>
      <c r="P937" s="1114"/>
      <c r="Q937" s="1114"/>
      <c r="R937" s="1118"/>
      <c r="S937" s="1132"/>
      <c r="T937" s="1132"/>
      <c r="U937" s="1132"/>
      <c r="V937" s="1114"/>
      <c r="W937" s="1114"/>
      <c r="X937" s="1118"/>
      <c r="Y937" s="1116"/>
      <c r="Z937" s="1118"/>
      <c r="AA937" s="1045"/>
      <c r="AB937" s="835"/>
      <c r="AC937" s="835"/>
      <c r="AD937" s="835"/>
      <c r="AE937" s="835"/>
      <c r="AF937" s="836"/>
      <c r="AG937" s="1045"/>
      <c r="AH937" s="1046"/>
      <c r="AI937" s="143"/>
      <c r="AJ937" s="255">
        <f>SUM(AN937:AP937)</f>
        <v>0</v>
      </c>
      <c r="AK937" s="76" t="s">
        <v>97</v>
      </c>
      <c r="AL937" s="77" t="s">
        <v>97</v>
      </c>
      <c r="AM937" s="78" t="s">
        <v>97</v>
      </c>
      <c r="AN937" s="74"/>
      <c r="AO937" s="72"/>
      <c r="AP937" s="73"/>
      <c r="AQ937" s="79" t="s">
        <v>97</v>
      </c>
      <c r="AR937" s="77" t="s">
        <v>97</v>
      </c>
      <c r="AS937" s="77" t="s">
        <v>97</v>
      </c>
      <c r="AT937" s="77" t="s">
        <v>97</v>
      </c>
      <c r="AU937" s="78" t="s">
        <v>97</v>
      </c>
      <c r="AV937" s="256">
        <f t="shared" si="329"/>
        <v>0</v>
      </c>
      <c r="AW937" s="251"/>
      <c r="AX937" s="251"/>
      <c r="AY937" s="251"/>
      <c r="AZ937" s="251"/>
      <c r="BA937" s="251"/>
      <c r="BB937" s="251"/>
      <c r="BC937" s="251"/>
      <c r="BD937" s="251"/>
      <c r="BE937" s="257"/>
    </row>
    <row r="938" spans="1:57" ht="48" thickBot="1" x14ac:dyDescent="0.3">
      <c r="A938" s="1403"/>
      <c r="B938" s="1651"/>
      <c r="C938" s="1652"/>
      <c r="D938" s="1666" t="s">
        <v>490</v>
      </c>
      <c r="E938" s="1292"/>
      <c r="F938" s="1293"/>
      <c r="G938" s="911">
        <f t="shared" si="321"/>
        <v>0</v>
      </c>
      <c r="H938" s="912">
        <f t="shared" si="331"/>
        <v>0</v>
      </c>
      <c r="I938" s="319"/>
      <c r="J938" s="319"/>
      <c r="K938" s="319"/>
      <c r="L938" s="338"/>
      <c r="M938" s="1143">
        <f t="shared" si="328"/>
        <v>0</v>
      </c>
      <c r="N938" s="1119"/>
      <c r="O938" s="1119"/>
      <c r="P938" s="1119"/>
      <c r="Q938" s="1119"/>
      <c r="R938" s="1123"/>
      <c r="S938" s="1133"/>
      <c r="T938" s="1133"/>
      <c r="U938" s="1133"/>
      <c r="V938" s="1134"/>
      <c r="W938" s="1134"/>
      <c r="X938" s="1125"/>
      <c r="Y938" s="1124"/>
      <c r="Z938" s="1125"/>
      <c r="AA938" s="1027"/>
      <c r="AB938" s="1028"/>
      <c r="AC938" s="1028"/>
      <c r="AD938" s="1028"/>
      <c r="AE938" s="1028"/>
      <c r="AF938" s="1029"/>
      <c r="AG938" s="1019"/>
      <c r="AH938" s="1048"/>
      <c r="AI938" s="337"/>
      <c r="AJ938" s="700">
        <f>SUM(AN938:AP938)</f>
        <v>0</v>
      </c>
      <c r="AK938" s="327" t="s">
        <v>98</v>
      </c>
      <c r="AL938" s="328" t="s">
        <v>98</v>
      </c>
      <c r="AM938" s="329" t="s">
        <v>98</v>
      </c>
      <c r="AN938" s="330"/>
      <c r="AO938" s="328"/>
      <c r="AP938" s="329"/>
      <c r="AQ938" s="330" t="s">
        <v>97</v>
      </c>
      <c r="AR938" s="328" t="s">
        <v>97</v>
      </c>
      <c r="AS938" s="328" t="s">
        <v>97</v>
      </c>
      <c r="AT938" s="328" t="s">
        <v>97</v>
      </c>
      <c r="AU938" s="329" t="s">
        <v>97</v>
      </c>
      <c r="AV938" s="256">
        <f t="shared" si="329"/>
        <v>0</v>
      </c>
      <c r="AW938" s="922"/>
      <c r="AX938" s="922"/>
      <c r="AY938" s="922"/>
      <c r="AZ938" s="922"/>
      <c r="BA938" s="922"/>
      <c r="BB938" s="922"/>
      <c r="BC938" s="922"/>
      <c r="BD938" s="922"/>
      <c r="BE938" s="923"/>
    </row>
    <row r="939" spans="1:57" ht="32.25" thickBot="1" x14ac:dyDescent="0.3">
      <c r="A939" s="1403"/>
      <c r="B939" s="1651"/>
      <c r="C939" s="1652"/>
      <c r="D939" s="1666" t="s">
        <v>486</v>
      </c>
      <c r="E939" s="1292"/>
      <c r="F939" s="1293"/>
      <c r="G939" s="911">
        <f t="shared" si="321"/>
        <v>0</v>
      </c>
      <c r="H939" s="912">
        <f t="shared" si="331"/>
        <v>0</v>
      </c>
      <c r="I939" s="319"/>
      <c r="J939" s="319"/>
      <c r="K939" s="319"/>
      <c r="L939" s="338"/>
      <c r="M939" s="1143">
        <f t="shared" si="328"/>
        <v>0</v>
      </c>
      <c r="N939" s="1119"/>
      <c r="O939" s="1119"/>
      <c r="P939" s="1119"/>
      <c r="Q939" s="1119"/>
      <c r="R939" s="1123"/>
      <c r="S939" s="1133"/>
      <c r="T939" s="1133"/>
      <c r="U939" s="1133"/>
      <c r="V939" s="1134"/>
      <c r="W939" s="1134"/>
      <c r="X939" s="1125"/>
      <c r="Y939" s="1124"/>
      <c r="Z939" s="1125"/>
      <c r="AA939" s="1027"/>
      <c r="AB939" s="1028"/>
      <c r="AC939" s="1028"/>
      <c r="AD939" s="1028"/>
      <c r="AE939" s="1028"/>
      <c r="AF939" s="1029"/>
      <c r="AG939" s="1019"/>
      <c r="AH939" s="1048"/>
      <c r="AI939" s="337"/>
      <c r="AJ939" s="700">
        <f>SUM(AK939:AM939)</f>
        <v>0</v>
      </c>
      <c r="AK939" s="327"/>
      <c r="AL939" s="328"/>
      <c r="AM939" s="329"/>
      <c r="AN939" s="330" t="s">
        <v>97</v>
      </c>
      <c r="AO939" s="328" t="s">
        <v>97</v>
      </c>
      <c r="AP939" s="329" t="s">
        <v>97</v>
      </c>
      <c r="AQ939" s="330" t="s">
        <v>97</v>
      </c>
      <c r="AR939" s="328" t="s">
        <v>97</v>
      </c>
      <c r="AS939" s="328" t="s">
        <v>97</v>
      </c>
      <c r="AT939" s="328" t="s">
        <v>97</v>
      </c>
      <c r="AU939" s="329" t="s">
        <v>97</v>
      </c>
      <c r="AV939" s="256">
        <f t="shared" si="329"/>
        <v>0</v>
      </c>
      <c r="AW939" s="922"/>
      <c r="AX939" s="922"/>
      <c r="AY939" s="922"/>
      <c r="AZ939" s="922"/>
      <c r="BA939" s="922"/>
      <c r="BB939" s="922"/>
      <c r="BC939" s="922"/>
      <c r="BD939" s="922"/>
      <c r="BE939" s="923"/>
    </row>
    <row r="940" spans="1:57" ht="32.25" thickBot="1" x14ac:dyDescent="0.3">
      <c r="A940" s="1403"/>
      <c r="B940" s="1651"/>
      <c r="C940" s="1652"/>
      <c r="D940" s="1666" t="s">
        <v>15</v>
      </c>
      <c r="E940" s="1292"/>
      <c r="F940" s="1293"/>
      <c r="G940" s="911">
        <f t="shared" si="321"/>
        <v>13</v>
      </c>
      <c r="H940" s="912">
        <f t="shared" si="331"/>
        <v>0</v>
      </c>
      <c r="I940" s="319"/>
      <c r="J940" s="319"/>
      <c r="K940" s="319"/>
      <c r="L940" s="338"/>
      <c r="M940" s="1143">
        <f t="shared" si="328"/>
        <v>13</v>
      </c>
      <c r="N940" s="1119"/>
      <c r="O940" s="1119"/>
      <c r="P940" s="1119"/>
      <c r="Q940" s="1119"/>
      <c r="R940" s="1123">
        <v>13</v>
      </c>
      <c r="S940" s="1133">
        <v>1</v>
      </c>
      <c r="T940" s="1133"/>
      <c r="U940" s="1133"/>
      <c r="V940" s="1134">
        <v>12</v>
      </c>
      <c r="W940" s="1134"/>
      <c r="X940" s="1125"/>
      <c r="Y940" s="1124">
        <v>11</v>
      </c>
      <c r="Z940" s="1125">
        <v>2</v>
      </c>
      <c r="AA940" s="1027"/>
      <c r="AB940" s="1028">
        <v>5</v>
      </c>
      <c r="AC940" s="1028">
        <v>4</v>
      </c>
      <c r="AD940" s="1028">
        <v>4</v>
      </c>
      <c r="AE940" s="1028">
        <v>7</v>
      </c>
      <c r="AF940" s="1029">
        <v>2</v>
      </c>
      <c r="AG940" s="1019">
        <v>40</v>
      </c>
      <c r="AH940" s="1048">
        <v>19.5</v>
      </c>
      <c r="AI940" s="337">
        <v>101.9</v>
      </c>
      <c r="AJ940" s="700">
        <f>SUM(AQ940:AU940)</f>
        <v>13</v>
      </c>
      <c r="AK940" s="327" t="s">
        <v>98</v>
      </c>
      <c r="AL940" s="328" t="s">
        <v>98</v>
      </c>
      <c r="AM940" s="329" t="s">
        <v>98</v>
      </c>
      <c r="AN940" s="330" t="s">
        <v>97</v>
      </c>
      <c r="AO940" s="328" t="s">
        <v>97</v>
      </c>
      <c r="AP940" s="329" t="s">
        <v>97</v>
      </c>
      <c r="AQ940" s="330"/>
      <c r="AR940" s="328">
        <v>5</v>
      </c>
      <c r="AS940" s="328">
        <v>4</v>
      </c>
      <c r="AT940" s="328">
        <v>4</v>
      </c>
      <c r="AU940" s="329"/>
      <c r="AV940" s="256">
        <f t="shared" si="329"/>
        <v>0</v>
      </c>
      <c r="AW940" s="922"/>
      <c r="AX940" s="922"/>
      <c r="AY940" s="922"/>
      <c r="AZ940" s="922"/>
      <c r="BA940" s="922"/>
      <c r="BB940" s="922"/>
      <c r="BC940" s="922"/>
      <c r="BD940" s="922"/>
      <c r="BE940" s="923"/>
    </row>
    <row r="941" spans="1:57" ht="32.25" thickBot="1" x14ac:dyDescent="0.3">
      <c r="A941" s="1404"/>
      <c r="B941" s="1651"/>
      <c r="C941" s="1652"/>
      <c r="D941" s="1668" t="s">
        <v>491</v>
      </c>
      <c r="E941" s="1292"/>
      <c r="F941" s="1293"/>
      <c r="G941" s="916">
        <f t="shared" si="321"/>
        <v>0</v>
      </c>
      <c r="H941" s="917">
        <f t="shared" si="331"/>
        <v>0</v>
      </c>
      <c r="I941" s="92"/>
      <c r="J941" s="92"/>
      <c r="K941" s="92"/>
      <c r="L941" s="101"/>
      <c r="M941" s="1145">
        <f t="shared" si="328"/>
        <v>0</v>
      </c>
      <c r="N941" s="1130"/>
      <c r="O941" s="1130"/>
      <c r="P941" s="1130"/>
      <c r="Q941" s="1130"/>
      <c r="R941" s="1131"/>
      <c r="S941" s="1135"/>
      <c r="T941" s="1135"/>
      <c r="U941" s="1135"/>
      <c r="V941" s="1130"/>
      <c r="W941" s="1130"/>
      <c r="X941" s="1131"/>
      <c r="Y941" s="1129"/>
      <c r="Z941" s="1131"/>
      <c r="AA941" s="1049"/>
      <c r="AB941" s="839"/>
      <c r="AC941" s="839"/>
      <c r="AD941" s="839"/>
      <c r="AE941" s="839"/>
      <c r="AF941" s="840"/>
      <c r="AG941" s="1049"/>
      <c r="AH941" s="1050"/>
      <c r="AI941" s="832"/>
      <c r="AJ941" s="262">
        <f>SUM(AQ941:AU941)</f>
        <v>0</v>
      </c>
      <c r="AK941" s="345" t="s">
        <v>97</v>
      </c>
      <c r="AL941" s="97" t="s">
        <v>97</v>
      </c>
      <c r="AM941" s="98" t="s">
        <v>97</v>
      </c>
      <c r="AN941" s="99" t="s">
        <v>97</v>
      </c>
      <c r="AO941" s="97" t="s">
        <v>98</v>
      </c>
      <c r="AP941" s="98" t="s">
        <v>98</v>
      </c>
      <c r="AQ941" s="100"/>
      <c r="AR941" s="92"/>
      <c r="AS941" s="92"/>
      <c r="AT941" s="92"/>
      <c r="AU941" s="93"/>
      <c r="AV941" s="925">
        <f t="shared" si="329"/>
        <v>0</v>
      </c>
      <c r="AW941" s="919"/>
      <c r="AX941" s="919"/>
      <c r="AY941" s="919"/>
      <c r="AZ941" s="919"/>
      <c r="BA941" s="919"/>
      <c r="BB941" s="919"/>
      <c r="BC941" s="919"/>
      <c r="BD941" s="919"/>
      <c r="BE941" s="920"/>
    </row>
    <row r="942" spans="1:57" x14ac:dyDescent="0.25">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sheetData>
  <sheetProtection formatCells="0" formatColumns="0" formatRows="0" autoFilter="0" pivotTables="0"/>
  <mergeCells count="784">
    <mergeCell ref="A917:A921"/>
    <mergeCell ref="B917:B921"/>
    <mergeCell ref="C917:C921"/>
    <mergeCell ref="E917:E921"/>
    <mergeCell ref="F917:F921"/>
    <mergeCell ref="A922:A941"/>
    <mergeCell ref="B922:B926"/>
    <mergeCell ref="C922:C926"/>
    <mergeCell ref="E922:E926"/>
    <mergeCell ref="F922:F926"/>
    <mergeCell ref="B932:B936"/>
    <mergeCell ref="C932:C936"/>
    <mergeCell ref="E932:E936"/>
    <mergeCell ref="F932:F936"/>
    <mergeCell ref="B937:B941"/>
    <mergeCell ref="C937:C941"/>
    <mergeCell ref="E937:E941"/>
    <mergeCell ref="F937:F941"/>
    <mergeCell ref="B927:B931"/>
    <mergeCell ref="C927:C931"/>
    <mergeCell ref="E927:E931"/>
    <mergeCell ref="F927:F931"/>
    <mergeCell ref="B907:B911"/>
    <mergeCell ref="C907:C911"/>
    <mergeCell ref="E907:E911"/>
    <mergeCell ref="F907:F911"/>
    <mergeCell ref="B912:B916"/>
    <mergeCell ref="C912:C916"/>
    <mergeCell ref="E912:E916"/>
    <mergeCell ref="F912:F916"/>
    <mergeCell ref="B897:B901"/>
    <mergeCell ref="C897:C901"/>
    <mergeCell ref="E897:E901"/>
    <mergeCell ref="F897:F901"/>
    <mergeCell ref="B902:B906"/>
    <mergeCell ref="C902:C906"/>
    <mergeCell ref="E902:E906"/>
    <mergeCell ref="F902:F906"/>
    <mergeCell ref="B887:B891"/>
    <mergeCell ref="C887:C891"/>
    <mergeCell ref="E887:E891"/>
    <mergeCell ref="F887:F891"/>
    <mergeCell ref="B892:B896"/>
    <mergeCell ref="C892:C896"/>
    <mergeCell ref="E892:E896"/>
    <mergeCell ref="F892:F896"/>
    <mergeCell ref="B877:B881"/>
    <mergeCell ref="C877:C881"/>
    <mergeCell ref="E877:E881"/>
    <mergeCell ref="F877:F881"/>
    <mergeCell ref="B882:B886"/>
    <mergeCell ref="C882:C886"/>
    <mergeCell ref="E882:E886"/>
    <mergeCell ref="F882:F886"/>
    <mergeCell ref="B867:B871"/>
    <mergeCell ref="C867:C871"/>
    <mergeCell ref="E867:E871"/>
    <mergeCell ref="F867:F871"/>
    <mergeCell ref="B872:B876"/>
    <mergeCell ref="C872:C876"/>
    <mergeCell ref="E872:E876"/>
    <mergeCell ref="F872:F876"/>
    <mergeCell ref="B857:B861"/>
    <mergeCell ref="C857:C861"/>
    <mergeCell ref="E857:E861"/>
    <mergeCell ref="F857:F861"/>
    <mergeCell ref="B862:B866"/>
    <mergeCell ref="C862:C866"/>
    <mergeCell ref="E862:E866"/>
    <mergeCell ref="F862:F866"/>
    <mergeCell ref="B847:B851"/>
    <mergeCell ref="C847:C851"/>
    <mergeCell ref="E847:E851"/>
    <mergeCell ref="F847:F851"/>
    <mergeCell ref="B852:B856"/>
    <mergeCell ref="C852:C856"/>
    <mergeCell ref="E852:E856"/>
    <mergeCell ref="F852:F856"/>
    <mergeCell ref="B837:B841"/>
    <mergeCell ref="C837:C841"/>
    <mergeCell ref="E837:E841"/>
    <mergeCell ref="F837:F841"/>
    <mergeCell ref="B842:B846"/>
    <mergeCell ref="C842:C846"/>
    <mergeCell ref="E842:E846"/>
    <mergeCell ref="F842:F846"/>
    <mergeCell ref="F802:F806"/>
    <mergeCell ref="B827:B831"/>
    <mergeCell ref="C827:C831"/>
    <mergeCell ref="E827:E831"/>
    <mergeCell ref="F827:F831"/>
    <mergeCell ref="B832:B836"/>
    <mergeCell ref="C832:C836"/>
    <mergeCell ref="E832:E836"/>
    <mergeCell ref="F832:F836"/>
    <mergeCell ref="B817:B821"/>
    <mergeCell ref="C817:C821"/>
    <mergeCell ref="E817:E821"/>
    <mergeCell ref="F817:F821"/>
    <mergeCell ref="B822:B826"/>
    <mergeCell ref="C822:C826"/>
    <mergeCell ref="E822:E826"/>
    <mergeCell ref="F822:F826"/>
    <mergeCell ref="B787:B791"/>
    <mergeCell ref="C787:C791"/>
    <mergeCell ref="E787:E791"/>
    <mergeCell ref="F787:F791"/>
    <mergeCell ref="A792:A916"/>
    <mergeCell ref="B792:B796"/>
    <mergeCell ref="C792:C796"/>
    <mergeCell ref="E792:E796"/>
    <mergeCell ref="F792:F796"/>
    <mergeCell ref="B797:B801"/>
    <mergeCell ref="B807:B811"/>
    <mergeCell ref="C807:C811"/>
    <mergeCell ref="E807:E811"/>
    <mergeCell ref="F807:F811"/>
    <mergeCell ref="B812:B816"/>
    <mergeCell ref="C812:C816"/>
    <mergeCell ref="E812:E816"/>
    <mergeCell ref="F812:F816"/>
    <mergeCell ref="C797:C801"/>
    <mergeCell ref="E797:E801"/>
    <mergeCell ref="F797:F801"/>
    <mergeCell ref="B802:B806"/>
    <mergeCell ref="C802:C806"/>
    <mergeCell ref="E802:E806"/>
    <mergeCell ref="E752:E756"/>
    <mergeCell ref="F752:F756"/>
    <mergeCell ref="B777:B781"/>
    <mergeCell ref="C777:C781"/>
    <mergeCell ref="E777:E781"/>
    <mergeCell ref="F777:F781"/>
    <mergeCell ref="B782:B786"/>
    <mergeCell ref="C782:C786"/>
    <mergeCell ref="E782:E786"/>
    <mergeCell ref="F782:F786"/>
    <mergeCell ref="B767:B771"/>
    <mergeCell ref="C767:C771"/>
    <mergeCell ref="E767:E771"/>
    <mergeCell ref="F767:F771"/>
    <mergeCell ref="B772:B776"/>
    <mergeCell ref="C772:C776"/>
    <mergeCell ref="E772:E776"/>
    <mergeCell ref="F772:F776"/>
    <mergeCell ref="A727:A731"/>
    <mergeCell ref="B727:B731"/>
    <mergeCell ref="C727:C731"/>
    <mergeCell ref="E727:E731"/>
    <mergeCell ref="F727:F731"/>
    <mergeCell ref="A732:A791"/>
    <mergeCell ref="B732:B736"/>
    <mergeCell ref="C732:C736"/>
    <mergeCell ref="E732:E736"/>
    <mergeCell ref="F732:F736"/>
    <mergeCell ref="B757:B761"/>
    <mergeCell ref="C757:C761"/>
    <mergeCell ref="E757:E761"/>
    <mergeCell ref="F757:F761"/>
    <mergeCell ref="B762:B766"/>
    <mergeCell ref="C762:C766"/>
    <mergeCell ref="E762:E766"/>
    <mergeCell ref="F762:F766"/>
    <mergeCell ref="B747:B751"/>
    <mergeCell ref="C747:C751"/>
    <mergeCell ref="E747:E751"/>
    <mergeCell ref="F747:F751"/>
    <mergeCell ref="B752:B756"/>
    <mergeCell ref="C752:C756"/>
    <mergeCell ref="E712:E716"/>
    <mergeCell ref="F712:F716"/>
    <mergeCell ref="B737:B741"/>
    <mergeCell ref="C737:C741"/>
    <mergeCell ref="E737:E741"/>
    <mergeCell ref="F737:F741"/>
    <mergeCell ref="B742:B746"/>
    <mergeCell ref="C742:C746"/>
    <mergeCell ref="E742:E746"/>
    <mergeCell ref="F742:F746"/>
    <mergeCell ref="A697:A701"/>
    <mergeCell ref="B697:B701"/>
    <mergeCell ref="C697:C701"/>
    <mergeCell ref="E697:E701"/>
    <mergeCell ref="F697:F701"/>
    <mergeCell ref="A702:A726"/>
    <mergeCell ref="B702:B706"/>
    <mergeCell ref="C702:C706"/>
    <mergeCell ref="E702:E706"/>
    <mergeCell ref="F702:F706"/>
    <mergeCell ref="B717:B721"/>
    <mergeCell ref="C717:C721"/>
    <mergeCell ref="E717:E721"/>
    <mergeCell ref="F717:F721"/>
    <mergeCell ref="B722:B726"/>
    <mergeCell ref="C722:C726"/>
    <mergeCell ref="E722:E726"/>
    <mergeCell ref="F722:F726"/>
    <mergeCell ref="B707:B711"/>
    <mergeCell ref="C707:C711"/>
    <mergeCell ref="E707:E711"/>
    <mergeCell ref="F707:F711"/>
    <mergeCell ref="B712:B716"/>
    <mergeCell ref="C712:C716"/>
    <mergeCell ref="E662:E666"/>
    <mergeCell ref="F662:F666"/>
    <mergeCell ref="B687:B691"/>
    <mergeCell ref="C687:C691"/>
    <mergeCell ref="E687:E691"/>
    <mergeCell ref="F687:F691"/>
    <mergeCell ref="B692:B696"/>
    <mergeCell ref="C692:C696"/>
    <mergeCell ref="E692:E696"/>
    <mergeCell ref="F692:F696"/>
    <mergeCell ref="B677:B681"/>
    <mergeCell ref="C677:C681"/>
    <mergeCell ref="E677:E681"/>
    <mergeCell ref="F677:F681"/>
    <mergeCell ref="B682:B686"/>
    <mergeCell ref="C682:C686"/>
    <mergeCell ref="E682:E686"/>
    <mergeCell ref="F682:F686"/>
    <mergeCell ref="F632:F636"/>
    <mergeCell ref="A647:A696"/>
    <mergeCell ref="B647:B651"/>
    <mergeCell ref="C647:C651"/>
    <mergeCell ref="E647:E651"/>
    <mergeCell ref="F647:F651"/>
    <mergeCell ref="B652:B656"/>
    <mergeCell ref="C652:C656"/>
    <mergeCell ref="E652:E656"/>
    <mergeCell ref="F652:F656"/>
    <mergeCell ref="B657:B661"/>
    <mergeCell ref="B667:B671"/>
    <mergeCell ref="C667:C671"/>
    <mergeCell ref="E667:E671"/>
    <mergeCell ref="F667:F671"/>
    <mergeCell ref="B672:B676"/>
    <mergeCell ref="C672:C676"/>
    <mergeCell ref="E672:E676"/>
    <mergeCell ref="F672:F676"/>
    <mergeCell ref="C657:C661"/>
    <mergeCell ref="E657:E661"/>
    <mergeCell ref="F657:F661"/>
    <mergeCell ref="B662:B666"/>
    <mergeCell ref="C662:C666"/>
    <mergeCell ref="B617:B621"/>
    <mergeCell ref="C617:C621"/>
    <mergeCell ref="E617:E621"/>
    <mergeCell ref="F617:F621"/>
    <mergeCell ref="A622:A646"/>
    <mergeCell ref="B622:B626"/>
    <mergeCell ref="C622:C626"/>
    <mergeCell ref="E622:E626"/>
    <mergeCell ref="F622:F626"/>
    <mergeCell ref="B627:B631"/>
    <mergeCell ref="B637:B641"/>
    <mergeCell ref="C637:C641"/>
    <mergeCell ref="E637:E641"/>
    <mergeCell ref="F637:F641"/>
    <mergeCell ref="B642:B646"/>
    <mergeCell ref="C642:C646"/>
    <mergeCell ref="E642:E646"/>
    <mergeCell ref="F642:F646"/>
    <mergeCell ref="C627:C631"/>
    <mergeCell ref="E627:E631"/>
    <mergeCell ref="F627:F631"/>
    <mergeCell ref="B632:B636"/>
    <mergeCell ref="C632:C636"/>
    <mergeCell ref="E632:E636"/>
    <mergeCell ref="B607:B611"/>
    <mergeCell ref="C607:C611"/>
    <mergeCell ref="E607:E611"/>
    <mergeCell ref="F607:F611"/>
    <mergeCell ref="B612:B616"/>
    <mergeCell ref="C612:C616"/>
    <mergeCell ref="E612:E616"/>
    <mergeCell ref="F612:F616"/>
    <mergeCell ref="B597:B601"/>
    <mergeCell ref="C597:C601"/>
    <mergeCell ref="E597:E601"/>
    <mergeCell ref="F597:F601"/>
    <mergeCell ref="B602:B606"/>
    <mergeCell ref="C602:C606"/>
    <mergeCell ref="E602:E606"/>
    <mergeCell ref="F602:F606"/>
    <mergeCell ref="B592:B596"/>
    <mergeCell ref="C592:C596"/>
    <mergeCell ref="E592:E596"/>
    <mergeCell ref="F592:F596"/>
    <mergeCell ref="B577:B581"/>
    <mergeCell ref="C577:C581"/>
    <mergeCell ref="E577:E581"/>
    <mergeCell ref="F577:F581"/>
    <mergeCell ref="B582:B586"/>
    <mergeCell ref="C582:C586"/>
    <mergeCell ref="E582:E586"/>
    <mergeCell ref="F582:F586"/>
    <mergeCell ref="B562:B566"/>
    <mergeCell ref="C562:C566"/>
    <mergeCell ref="E562:E566"/>
    <mergeCell ref="F562:F566"/>
    <mergeCell ref="A567:A621"/>
    <mergeCell ref="B567:B571"/>
    <mergeCell ref="C567:C571"/>
    <mergeCell ref="E567:E571"/>
    <mergeCell ref="F567:F571"/>
    <mergeCell ref="A527:A566"/>
    <mergeCell ref="B572:B576"/>
    <mergeCell ref="C572:C576"/>
    <mergeCell ref="E572:E576"/>
    <mergeCell ref="F572:F576"/>
    <mergeCell ref="B587:B591"/>
    <mergeCell ref="C587:C591"/>
    <mergeCell ref="E587:E591"/>
    <mergeCell ref="F587:F591"/>
    <mergeCell ref="B552:B556"/>
    <mergeCell ref="C552:C556"/>
    <mergeCell ref="E552:E556"/>
    <mergeCell ref="F552:F556"/>
    <mergeCell ref="B557:B561"/>
    <mergeCell ref="C557:C561"/>
    <mergeCell ref="E557:E561"/>
    <mergeCell ref="F557:F561"/>
    <mergeCell ref="B542:B546"/>
    <mergeCell ref="C542:C546"/>
    <mergeCell ref="E542:E546"/>
    <mergeCell ref="F542:F546"/>
    <mergeCell ref="B547:B551"/>
    <mergeCell ref="C547:C551"/>
    <mergeCell ref="E547:E551"/>
    <mergeCell ref="F547:F551"/>
    <mergeCell ref="C532:C536"/>
    <mergeCell ref="E532:E536"/>
    <mergeCell ref="F532:F536"/>
    <mergeCell ref="B537:B541"/>
    <mergeCell ref="C537:C541"/>
    <mergeCell ref="E537:E541"/>
    <mergeCell ref="F537:F541"/>
    <mergeCell ref="B522:B526"/>
    <mergeCell ref="C522:C526"/>
    <mergeCell ref="E522:E526"/>
    <mergeCell ref="F522:F526"/>
    <mergeCell ref="B527:B531"/>
    <mergeCell ref="C527:C531"/>
    <mergeCell ref="E527:E531"/>
    <mergeCell ref="F527:F531"/>
    <mergeCell ref="B532:B536"/>
    <mergeCell ref="B512:B516"/>
    <mergeCell ref="C512:C516"/>
    <mergeCell ref="E512:E516"/>
    <mergeCell ref="F512:F516"/>
    <mergeCell ref="B517:B521"/>
    <mergeCell ref="C517:C521"/>
    <mergeCell ref="E517:E521"/>
    <mergeCell ref="F517:F521"/>
    <mergeCell ref="B502:B506"/>
    <mergeCell ref="C502:C506"/>
    <mergeCell ref="E502:E506"/>
    <mergeCell ref="F502:F506"/>
    <mergeCell ref="B507:B511"/>
    <mergeCell ref="C507:C511"/>
    <mergeCell ref="E507:E511"/>
    <mergeCell ref="F507:F511"/>
    <mergeCell ref="F467:F471"/>
    <mergeCell ref="B492:B496"/>
    <mergeCell ref="C492:C496"/>
    <mergeCell ref="E492:E496"/>
    <mergeCell ref="F492:F496"/>
    <mergeCell ref="B497:B501"/>
    <mergeCell ref="C497:C501"/>
    <mergeCell ref="E497:E501"/>
    <mergeCell ref="F497:F501"/>
    <mergeCell ref="B482:B486"/>
    <mergeCell ref="C482:C486"/>
    <mergeCell ref="E482:E486"/>
    <mergeCell ref="F482:F486"/>
    <mergeCell ref="B487:B491"/>
    <mergeCell ref="C487:C491"/>
    <mergeCell ref="E487:E491"/>
    <mergeCell ref="F487:F491"/>
    <mergeCell ref="A452:A526"/>
    <mergeCell ref="B452:B456"/>
    <mergeCell ref="C452:C456"/>
    <mergeCell ref="E452:E456"/>
    <mergeCell ref="F452:F456"/>
    <mergeCell ref="B457:B461"/>
    <mergeCell ref="C457:C461"/>
    <mergeCell ref="E457:E461"/>
    <mergeCell ref="F457:F461"/>
    <mergeCell ref="B462:B466"/>
    <mergeCell ref="B472:B476"/>
    <mergeCell ref="C472:C476"/>
    <mergeCell ref="E472:E476"/>
    <mergeCell ref="F472:F476"/>
    <mergeCell ref="B477:B481"/>
    <mergeCell ref="C477:C481"/>
    <mergeCell ref="E477:E481"/>
    <mergeCell ref="F477:F481"/>
    <mergeCell ref="C462:C466"/>
    <mergeCell ref="E462:E466"/>
    <mergeCell ref="F462:F466"/>
    <mergeCell ref="B467:B471"/>
    <mergeCell ref="C467:C471"/>
    <mergeCell ref="E467:E471"/>
    <mergeCell ref="B447:B451"/>
    <mergeCell ref="C447:C451"/>
    <mergeCell ref="E447:E451"/>
    <mergeCell ref="F447:F451"/>
    <mergeCell ref="B432:B436"/>
    <mergeCell ref="C432:C436"/>
    <mergeCell ref="E432:E436"/>
    <mergeCell ref="F432:F436"/>
    <mergeCell ref="B437:B441"/>
    <mergeCell ref="C437:C441"/>
    <mergeCell ref="E437:E441"/>
    <mergeCell ref="F437:F441"/>
    <mergeCell ref="F412:F416"/>
    <mergeCell ref="B417:B421"/>
    <mergeCell ref="C417:C421"/>
    <mergeCell ref="E417:E421"/>
    <mergeCell ref="F417:F421"/>
    <mergeCell ref="B442:B446"/>
    <mergeCell ref="C442:C446"/>
    <mergeCell ref="E442:E446"/>
    <mergeCell ref="F442:F446"/>
    <mergeCell ref="A367:A396"/>
    <mergeCell ref="B367:B371"/>
    <mergeCell ref="C367:C371"/>
    <mergeCell ref="E367:E371"/>
    <mergeCell ref="F367:F371"/>
    <mergeCell ref="B372:B376"/>
    <mergeCell ref="C372:C376"/>
    <mergeCell ref="E372:E376"/>
    <mergeCell ref="F372:F376"/>
    <mergeCell ref="B377:B381"/>
    <mergeCell ref="B387:B391"/>
    <mergeCell ref="C387:C391"/>
    <mergeCell ref="E387:E391"/>
    <mergeCell ref="F387:F391"/>
    <mergeCell ref="B392:B396"/>
    <mergeCell ref="C392:C396"/>
    <mergeCell ref="E392:E396"/>
    <mergeCell ref="F392:F396"/>
    <mergeCell ref="C377:C381"/>
    <mergeCell ref="E377:E381"/>
    <mergeCell ref="F377:F381"/>
    <mergeCell ref="B382:B386"/>
    <mergeCell ref="C382:C386"/>
    <mergeCell ref="E382:E386"/>
    <mergeCell ref="A397:A451"/>
    <mergeCell ref="B397:B401"/>
    <mergeCell ref="C397:C401"/>
    <mergeCell ref="E397:E401"/>
    <mergeCell ref="F397:F401"/>
    <mergeCell ref="B402:B406"/>
    <mergeCell ref="B407:B411"/>
    <mergeCell ref="C407:C411"/>
    <mergeCell ref="E407:E411"/>
    <mergeCell ref="F407:F411"/>
    <mergeCell ref="C402:C406"/>
    <mergeCell ref="E402:E406"/>
    <mergeCell ref="F402:F406"/>
    <mergeCell ref="B422:B426"/>
    <mergeCell ref="C422:C426"/>
    <mergeCell ref="E422:E426"/>
    <mergeCell ref="F422:F426"/>
    <mergeCell ref="B427:B431"/>
    <mergeCell ref="C427:C431"/>
    <mergeCell ref="E427:E431"/>
    <mergeCell ref="F427:F431"/>
    <mergeCell ref="B412:B416"/>
    <mergeCell ref="C412:C416"/>
    <mergeCell ref="E412:E416"/>
    <mergeCell ref="F382:F386"/>
    <mergeCell ref="A352:A366"/>
    <mergeCell ref="B352:B356"/>
    <mergeCell ref="C352:C356"/>
    <mergeCell ref="E352:E356"/>
    <mergeCell ref="F352:F356"/>
    <mergeCell ref="B357:B361"/>
    <mergeCell ref="B337:B341"/>
    <mergeCell ref="C337:C341"/>
    <mergeCell ref="E337:E341"/>
    <mergeCell ref="F337:F341"/>
    <mergeCell ref="B342:B346"/>
    <mergeCell ref="C342:C346"/>
    <mergeCell ref="E342:E346"/>
    <mergeCell ref="F342:F346"/>
    <mergeCell ref="C357:C361"/>
    <mergeCell ref="E357:E361"/>
    <mergeCell ref="F357:F361"/>
    <mergeCell ref="B362:B366"/>
    <mergeCell ref="C362:C366"/>
    <mergeCell ref="E362:E366"/>
    <mergeCell ref="F362:F366"/>
    <mergeCell ref="B347:B351"/>
    <mergeCell ref="C347:C351"/>
    <mergeCell ref="E347:E351"/>
    <mergeCell ref="A332:A351"/>
    <mergeCell ref="B332:B336"/>
    <mergeCell ref="C332:C336"/>
    <mergeCell ref="E332:E336"/>
    <mergeCell ref="F332:F336"/>
    <mergeCell ref="F347:F351"/>
    <mergeCell ref="A277:A331"/>
    <mergeCell ref="B277:B281"/>
    <mergeCell ref="C277:C281"/>
    <mergeCell ref="E277:E281"/>
    <mergeCell ref="F277:F281"/>
    <mergeCell ref="B282:B286"/>
    <mergeCell ref="C282:C286"/>
    <mergeCell ref="E282:E286"/>
    <mergeCell ref="F302:F306"/>
    <mergeCell ref="F282:F286"/>
    <mergeCell ref="B287:B291"/>
    <mergeCell ref="C287:C291"/>
    <mergeCell ref="E287:E291"/>
    <mergeCell ref="F287:F291"/>
    <mergeCell ref="B297:B301"/>
    <mergeCell ref="C297:C301"/>
    <mergeCell ref="E297:E301"/>
    <mergeCell ref="F297:F301"/>
    <mergeCell ref="B302:B306"/>
    <mergeCell ref="C302:C306"/>
    <mergeCell ref="E302:E306"/>
    <mergeCell ref="B327:B331"/>
    <mergeCell ref="C327:C331"/>
    <mergeCell ref="E327:E331"/>
    <mergeCell ref="F327:F331"/>
    <mergeCell ref="B317:B321"/>
    <mergeCell ref="C317:C321"/>
    <mergeCell ref="E317:E321"/>
    <mergeCell ref="F317:F321"/>
    <mergeCell ref="B322:B326"/>
    <mergeCell ref="C322:C326"/>
    <mergeCell ref="E322:E326"/>
    <mergeCell ref="F322:F326"/>
    <mergeCell ref="B307:B311"/>
    <mergeCell ref="C307:C311"/>
    <mergeCell ref="E307:E311"/>
    <mergeCell ref="F307:F311"/>
    <mergeCell ref="B312:B316"/>
    <mergeCell ref="C312:C316"/>
    <mergeCell ref="E312:E316"/>
    <mergeCell ref="F312:F316"/>
    <mergeCell ref="B292:B296"/>
    <mergeCell ref="C292:C296"/>
    <mergeCell ref="E292:E296"/>
    <mergeCell ref="A267:A276"/>
    <mergeCell ref="B267:B271"/>
    <mergeCell ref="C267:C271"/>
    <mergeCell ref="E267:E271"/>
    <mergeCell ref="F267:F271"/>
    <mergeCell ref="B272:B276"/>
    <mergeCell ref="C272:C276"/>
    <mergeCell ref="E272:E276"/>
    <mergeCell ref="F272:F276"/>
    <mergeCell ref="F292:F296"/>
    <mergeCell ref="A227:A256"/>
    <mergeCell ref="B227:B231"/>
    <mergeCell ref="C227:C231"/>
    <mergeCell ref="E227:E231"/>
    <mergeCell ref="F227:F231"/>
    <mergeCell ref="B232:B236"/>
    <mergeCell ref="B242:B246"/>
    <mergeCell ref="C242:C246"/>
    <mergeCell ref="E242:E246"/>
    <mergeCell ref="F242:F246"/>
    <mergeCell ref="B247:B251"/>
    <mergeCell ref="C247:C251"/>
    <mergeCell ref="E247:E251"/>
    <mergeCell ref="F247:F251"/>
    <mergeCell ref="C232:C236"/>
    <mergeCell ref="E232:E236"/>
    <mergeCell ref="F232:F236"/>
    <mergeCell ref="B237:B241"/>
    <mergeCell ref="C237:C241"/>
    <mergeCell ref="E237:E241"/>
    <mergeCell ref="F237:F241"/>
    <mergeCell ref="B252:B256"/>
    <mergeCell ref="C252:C256"/>
    <mergeCell ref="E252:E256"/>
    <mergeCell ref="A257:A266"/>
    <mergeCell ref="B257:B261"/>
    <mergeCell ref="C257:C261"/>
    <mergeCell ref="E257:E261"/>
    <mergeCell ref="F257:F261"/>
    <mergeCell ref="B262:B266"/>
    <mergeCell ref="C262:C266"/>
    <mergeCell ref="E262:E266"/>
    <mergeCell ref="F262:F266"/>
    <mergeCell ref="F252:F256"/>
    <mergeCell ref="B217:B221"/>
    <mergeCell ref="C217:C221"/>
    <mergeCell ref="E217:E221"/>
    <mergeCell ref="F217:F221"/>
    <mergeCell ref="B207:B211"/>
    <mergeCell ref="C207:C211"/>
    <mergeCell ref="E207:E211"/>
    <mergeCell ref="F207:F211"/>
    <mergeCell ref="A212:A226"/>
    <mergeCell ref="B212:B216"/>
    <mergeCell ref="C212:C216"/>
    <mergeCell ref="E212:E216"/>
    <mergeCell ref="F212:F216"/>
    <mergeCell ref="B222:B226"/>
    <mergeCell ref="C222:C226"/>
    <mergeCell ref="E222:E226"/>
    <mergeCell ref="F222:F226"/>
    <mergeCell ref="B197:B201"/>
    <mergeCell ref="C197:C201"/>
    <mergeCell ref="E197:E201"/>
    <mergeCell ref="F197:F201"/>
    <mergeCell ref="B202:B206"/>
    <mergeCell ref="C202:C206"/>
    <mergeCell ref="E202:E206"/>
    <mergeCell ref="F202:F206"/>
    <mergeCell ref="B187:B191"/>
    <mergeCell ref="C187:C191"/>
    <mergeCell ref="E187:E191"/>
    <mergeCell ref="F187:F191"/>
    <mergeCell ref="B192:B196"/>
    <mergeCell ref="C192:C196"/>
    <mergeCell ref="E192:E196"/>
    <mergeCell ref="F192:F196"/>
    <mergeCell ref="B177:B181"/>
    <mergeCell ref="C177:C181"/>
    <mergeCell ref="E177:E181"/>
    <mergeCell ref="F177:F181"/>
    <mergeCell ref="B182:B186"/>
    <mergeCell ref="C182:C186"/>
    <mergeCell ref="E182:E186"/>
    <mergeCell ref="F182:F186"/>
    <mergeCell ref="B167:B171"/>
    <mergeCell ref="C167:C171"/>
    <mergeCell ref="E167:E171"/>
    <mergeCell ref="F167:F171"/>
    <mergeCell ref="B172:B176"/>
    <mergeCell ref="C172:C176"/>
    <mergeCell ref="E172:E176"/>
    <mergeCell ref="F172:F176"/>
    <mergeCell ref="B157:B161"/>
    <mergeCell ref="C157:C161"/>
    <mergeCell ref="E157:E161"/>
    <mergeCell ref="F157:F161"/>
    <mergeCell ref="B162:B166"/>
    <mergeCell ref="C162:C166"/>
    <mergeCell ref="E162:E166"/>
    <mergeCell ref="F162:F166"/>
    <mergeCell ref="B147:B151"/>
    <mergeCell ref="C147:C151"/>
    <mergeCell ref="E147:E151"/>
    <mergeCell ref="F147:F151"/>
    <mergeCell ref="B152:B156"/>
    <mergeCell ref="C152:C156"/>
    <mergeCell ref="E152:E156"/>
    <mergeCell ref="F152:F156"/>
    <mergeCell ref="B137:B141"/>
    <mergeCell ref="C137:C141"/>
    <mergeCell ref="E137:E141"/>
    <mergeCell ref="F137:F141"/>
    <mergeCell ref="B142:B146"/>
    <mergeCell ref="C142:C146"/>
    <mergeCell ref="E142:E146"/>
    <mergeCell ref="F142:F146"/>
    <mergeCell ref="B127:B131"/>
    <mergeCell ref="C127:C131"/>
    <mergeCell ref="E127:E131"/>
    <mergeCell ref="F127:F131"/>
    <mergeCell ref="B132:B136"/>
    <mergeCell ref="C132:C136"/>
    <mergeCell ref="E132:E136"/>
    <mergeCell ref="F132:F136"/>
    <mergeCell ref="B122:B126"/>
    <mergeCell ref="C122:C126"/>
    <mergeCell ref="E122:E126"/>
    <mergeCell ref="F122:F126"/>
    <mergeCell ref="E107:E111"/>
    <mergeCell ref="F107:F111"/>
    <mergeCell ref="B112:B116"/>
    <mergeCell ref="C112:C116"/>
    <mergeCell ref="E112:E116"/>
    <mergeCell ref="F112:F116"/>
    <mergeCell ref="C97:C101"/>
    <mergeCell ref="E97:E101"/>
    <mergeCell ref="F97:F101"/>
    <mergeCell ref="A102:A211"/>
    <mergeCell ref="B102:B106"/>
    <mergeCell ref="C102:C106"/>
    <mergeCell ref="E102:E106"/>
    <mergeCell ref="F102:F106"/>
    <mergeCell ref="B107:B111"/>
    <mergeCell ref="C107:C111"/>
    <mergeCell ref="A87:A101"/>
    <mergeCell ref="B87:B91"/>
    <mergeCell ref="C87:C91"/>
    <mergeCell ref="E87:E91"/>
    <mergeCell ref="F87:F91"/>
    <mergeCell ref="B92:B96"/>
    <mergeCell ref="C92:C96"/>
    <mergeCell ref="E92:E96"/>
    <mergeCell ref="F92:F96"/>
    <mergeCell ref="B97:B101"/>
    <mergeCell ref="B117:B121"/>
    <mergeCell ref="C117:C121"/>
    <mergeCell ref="E117:E121"/>
    <mergeCell ref="F117:F121"/>
    <mergeCell ref="B77:B81"/>
    <mergeCell ref="C77:C81"/>
    <mergeCell ref="E77:E81"/>
    <mergeCell ref="F77:F81"/>
    <mergeCell ref="B82:B86"/>
    <mergeCell ref="C82:C86"/>
    <mergeCell ref="E82:E86"/>
    <mergeCell ref="F82:F86"/>
    <mergeCell ref="B67:B71"/>
    <mergeCell ref="C67:C71"/>
    <mergeCell ref="E67:E71"/>
    <mergeCell ref="F67:F71"/>
    <mergeCell ref="B72:B76"/>
    <mergeCell ref="C72:C76"/>
    <mergeCell ref="E72:E76"/>
    <mergeCell ref="F72:F76"/>
    <mergeCell ref="B57:B61"/>
    <mergeCell ref="C57:C61"/>
    <mergeCell ref="E57:E61"/>
    <mergeCell ref="F57:F61"/>
    <mergeCell ref="B62:B66"/>
    <mergeCell ref="C62:C66"/>
    <mergeCell ref="E62:E66"/>
    <mergeCell ref="F62:F66"/>
    <mergeCell ref="B47:B51"/>
    <mergeCell ref="C47:C51"/>
    <mergeCell ref="E47:E51"/>
    <mergeCell ref="F47:F51"/>
    <mergeCell ref="B52:B56"/>
    <mergeCell ref="C52:C56"/>
    <mergeCell ref="E52:E56"/>
    <mergeCell ref="F52:F56"/>
    <mergeCell ref="B42:B46"/>
    <mergeCell ref="C42:C46"/>
    <mergeCell ref="E42:E46"/>
    <mergeCell ref="F42:F46"/>
    <mergeCell ref="B27:B31"/>
    <mergeCell ref="C27:C31"/>
    <mergeCell ref="E27:E31"/>
    <mergeCell ref="F27:F31"/>
    <mergeCell ref="B32:B36"/>
    <mergeCell ref="C32:C36"/>
    <mergeCell ref="E32:E36"/>
    <mergeCell ref="F32:F36"/>
    <mergeCell ref="F17:F21"/>
    <mergeCell ref="B22:B26"/>
    <mergeCell ref="C22:C26"/>
    <mergeCell ref="E22:E26"/>
    <mergeCell ref="F22:F26"/>
    <mergeCell ref="B37:B41"/>
    <mergeCell ref="C37:C41"/>
    <mergeCell ref="E37:E41"/>
    <mergeCell ref="F37:F41"/>
    <mergeCell ref="AV3:BE4"/>
    <mergeCell ref="N4:R4"/>
    <mergeCell ref="S4:X4"/>
    <mergeCell ref="Y4:Z4"/>
    <mergeCell ref="AA4:AF4"/>
    <mergeCell ref="AG4:AH4"/>
    <mergeCell ref="AI4:AJ4"/>
    <mergeCell ref="AK4:AU4"/>
    <mergeCell ref="A7:A86"/>
    <mergeCell ref="B7:B11"/>
    <mergeCell ref="C7:C11"/>
    <mergeCell ref="E7:E11"/>
    <mergeCell ref="F7:F11"/>
    <mergeCell ref="B12:B16"/>
    <mergeCell ref="C12:C16"/>
    <mergeCell ref="E12:E16"/>
    <mergeCell ref="A3:A5"/>
    <mergeCell ref="E3:G4"/>
    <mergeCell ref="H3:L4"/>
    <mergeCell ref="M3:AU3"/>
    <mergeCell ref="F12:F16"/>
    <mergeCell ref="B17:B21"/>
    <mergeCell ref="C17:C21"/>
    <mergeCell ref="E17:E21"/>
  </mergeCells>
  <conditionalFormatting sqref="M7:M51">
    <cfRule type="expression" dxfId="352" priority="36">
      <formula>M7&lt;&gt;SUM(N7:R7)</formula>
    </cfRule>
    <cfRule type="expression" dxfId="351" priority="37">
      <formula>M7&lt;&gt;SUM(S7:X7)</formula>
    </cfRule>
  </conditionalFormatting>
  <conditionalFormatting sqref="M7:M86">
    <cfRule type="expression" dxfId="350" priority="33">
      <formula>M7&lt;&gt;SUM(Y7:Z7)</formula>
    </cfRule>
    <cfRule type="expression" dxfId="349" priority="34">
      <formula>M7&lt;&gt;SUM(N7:R7)</formula>
    </cfRule>
  </conditionalFormatting>
  <conditionalFormatting sqref="M52:M86">
    <cfRule type="expression" dxfId="348" priority="35">
      <formula>M52&lt;&gt;SUM(S52:X52)</formula>
    </cfRule>
  </conditionalFormatting>
  <conditionalFormatting sqref="M87:M351 M367:M941">
    <cfRule type="expression" dxfId="347" priority="30">
      <formula>M87&lt;&gt;SUM(Y87:Z87)</formula>
    </cfRule>
    <cfRule type="expression" dxfId="346" priority="31">
      <formula>M87&lt;&gt;SUM(N87:R87)</formula>
    </cfRule>
    <cfRule type="expression" dxfId="345" priority="32">
      <formula>M87&lt;&gt;SUM(S87:X87)</formula>
    </cfRule>
  </conditionalFormatting>
  <conditionalFormatting sqref="M352:M366">
    <cfRule type="expression" dxfId="344" priority="27">
      <formula>M352&lt;&gt;SUM(Y352:Z352)</formula>
    </cfRule>
    <cfRule type="expression" dxfId="343" priority="28">
      <formula>M352&lt;&gt;SUM(N352:R352)</formula>
    </cfRule>
    <cfRule type="expression" dxfId="342" priority="29">
      <formula>M352&lt;&gt;SUM(S352:X352)</formula>
    </cfRule>
  </conditionalFormatting>
  <conditionalFormatting sqref="N367">
    <cfRule type="expression" dxfId="341" priority="26">
      <formula>SUM(N367:Q367)&lt;&gt;M367</formula>
    </cfRule>
  </conditionalFormatting>
  <conditionalFormatting sqref="O367">
    <cfRule type="expression" dxfId="340" priority="23">
      <formula>SUM(N367:Q367)&lt;&gt;M367</formula>
    </cfRule>
  </conditionalFormatting>
  <conditionalFormatting sqref="P367">
    <cfRule type="expression" dxfId="339" priority="22">
      <formula>SUM(N367:Q367)&lt;&gt;M367</formula>
    </cfRule>
  </conditionalFormatting>
  <conditionalFormatting sqref="P398 P401">
    <cfRule type="expression" dxfId="338" priority="15">
      <formula>SUM(O398:R398)&lt;&gt;N398</formula>
    </cfRule>
  </conditionalFormatting>
  <conditionalFormatting sqref="Q367">
    <cfRule type="expression" dxfId="337" priority="21">
      <formula>SUM(N367:Q367)&lt;&gt;M367</formula>
    </cfRule>
  </conditionalFormatting>
  <conditionalFormatting sqref="R367">
    <cfRule type="expression" dxfId="336" priority="20">
      <formula>SUM(S367:X367)&lt;&gt;M367</formula>
    </cfRule>
  </conditionalFormatting>
  <conditionalFormatting sqref="R398">
    <cfRule type="expression" dxfId="335" priority="16">
      <formula>SUM(O398:R398)&lt;&gt;N398</formula>
    </cfRule>
  </conditionalFormatting>
  <conditionalFormatting sqref="R729">
    <cfRule type="expression" dxfId="334" priority="8">
      <formula>SUM(O729:R729)&lt;&gt;N729</formula>
    </cfRule>
  </conditionalFormatting>
  <conditionalFormatting sqref="S367">
    <cfRule type="expression" dxfId="333" priority="19">
      <formula>SUM(S367:X367)&lt;&gt;M367</formula>
    </cfRule>
  </conditionalFormatting>
  <conditionalFormatting sqref="S398">
    <cfRule type="expression" dxfId="332" priority="14">
      <formula>SUM(S398:V398)&lt;&gt;N398</formula>
    </cfRule>
  </conditionalFormatting>
  <conditionalFormatting sqref="S729">
    <cfRule type="expression" dxfId="331" priority="7">
      <formula>SUM(S729:V729)&lt;&gt;N729</formula>
    </cfRule>
  </conditionalFormatting>
  <conditionalFormatting sqref="T367">
    <cfRule type="expression" dxfId="330" priority="18">
      <formula>SUM(S367:X367)&lt;&gt;M367</formula>
    </cfRule>
  </conditionalFormatting>
  <conditionalFormatting sqref="T729">
    <cfRule type="expression" dxfId="329" priority="6">
      <formula>SUM(S729:V729)&lt;&gt;N729</formula>
    </cfRule>
  </conditionalFormatting>
  <conditionalFormatting sqref="U367">
    <cfRule type="expression" dxfId="328" priority="17">
      <formula>SUM(S367:X367)&lt;&gt;M367</formula>
    </cfRule>
  </conditionalFormatting>
  <conditionalFormatting sqref="V367">
    <cfRule type="expression" dxfId="327" priority="25">
      <formula>SUM(Y367:Z367)&lt;&gt;M367</formula>
    </cfRule>
  </conditionalFormatting>
  <conditionalFormatting sqref="V398">
    <cfRule type="expression" dxfId="326" priority="13">
      <formula>SUM(U398:X398)&lt;&gt;P398</formula>
    </cfRule>
  </conditionalFormatting>
  <conditionalFormatting sqref="W367">
    <cfRule type="expression" dxfId="325" priority="24">
      <formula>SUM(Y367,Z367)&lt;&gt;M367</formula>
    </cfRule>
  </conditionalFormatting>
  <conditionalFormatting sqref="W398">
    <cfRule type="expression" dxfId="324" priority="12">
      <formula>SUM(U398:X398)&lt;&gt;P398</formula>
    </cfRule>
  </conditionalFormatting>
  <conditionalFormatting sqref="X398">
    <cfRule type="expression" dxfId="323" priority="11">
      <formula>SUM(U398:X398)&lt;&gt;P398</formula>
    </cfRule>
  </conditionalFormatting>
  <conditionalFormatting sqref="Y729">
    <cfRule type="expression" dxfId="322" priority="5">
      <formula>SUM(Y729:Z729)&lt;&gt;P729</formula>
    </cfRule>
  </conditionalFormatting>
  <conditionalFormatting sqref="Z729">
    <cfRule type="expression" dxfId="321" priority="4">
      <formula>SUM(Y729,Z729)&lt;&gt;P729</formula>
    </cfRule>
  </conditionalFormatting>
  <dataValidations count="7">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577" xr:uid="{00000000-0002-0000-0200-000000000000}">
      <formula1>INDIRECT("Таблица1[ЄДРПУ]")</formula1>
      <formula2>0</formula2>
    </dataValidation>
    <dataValidation type="list" allowBlank="1" sqref="C617 C607 C597 C592 C582 C572 C587 C612 C927:C930 C932:C935 C937:C940 C922" xr:uid="{00000000-0002-0000-0200-000001000000}">
      <formula1>INDIRECT("Таблица1[ЄДРПОУ]")</formula1>
      <formula2>0</formula2>
    </dataValidation>
    <dataValidation type="decimal" allowBlank="1" showErrorMessage="1" sqref="AQ86:AU86 AQ76:AU76 AQ81:AU81 AQ356:AU356 AQ361:AU361 AQ366:AU366 AQ11:AU11 AQ16:AU16 AQ21:AU21 AQ26:AU26 AQ31:AU31 AQ36:AU36 AQ41:AU41 AQ46:AU46 AQ51:AU51 AQ56:AU56 AQ61:AU61 AQ66:AU66 AQ71:AU71" xr:uid="{00000000-0002-0000-0200-000002000000}">
      <formula1>0</formula1>
      <formula2>1000000000</formula2>
    </dataValidation>
    <dataValidation type="decimal" allowBlank="1" showErrorMessage="1" sqref="AN77:AP77 AN82:AP82 AN352:AP352 AN357:AP357 AN362:AP362 AN7:AP7 AN12:AP12 AN17:AP17 AN22:AP22 AN27:AP27 AN32:AP32 AN37:AP37 AN42:AP42 AN47:AP47 AN52:AP52 AN57:AP57 AN62:AP62 AN67:AP67 AN72:AP72" xr:uid="{00000000-0002-0000-0200-000003000000}">
      <formula1>0</formula1>
      <formula2>100000000</formula2>
    </dataValidation>
    <dataValidation type="list" allowBlank="1" sqref="C397:C400 C647:C650 C652:C655 C657:C660 C662:C665 C667:C670 C702:C705 C707:C710 C712:C715 C717:C720 C727:C730 C552:C555 C557:C560 C562:C565 C72 C67 C57:C60 C672:C675 C677:C680 C682:C685 C687:C690 C697:C700 C722:C725 C7 C22 C62 C52 C47 C42 C37 C32 C27 C12 C17 C82 C77 C87:C90 C92:C95 C97:C100 C182:C185 C187:C190 C162 C177:C180 C197:C200 C132 C127:C130 C167:C170 C117:C120 C217:C220 C222:C225 C212 C242:C245 C232:C235 C227:C230 C257:C260 C262:C265 C267:C270 C272:C275 C782:C785 C792 C917:C920 C337:C340 C342:C345 C347:C350 C352:C355 C357:C360 C362:C365 C302:C305 C307:C310 C312:C315 C317:C320 C322:C325 C327:C330 C122:C125 C157:C160 C247:C250 C277:C280 B282:C285 C287:C290 C292:C295 C297:C300 C392:C395 C367:C370 C372:C375 C377 C382 C387 C437:C440 C442:C445 C447:C450 C252:C255 C237:C240 C412:C415 C417:C420 C422:C425 C427:C430 C432:C435 C462:C465 C452:C455 C457:C460 C787:C790 C532:C535 C537:C540 C542:C545 C547:C550 C567 C402:C405 C407:C410 C527:C530 C622:C625 C627:C630 C632:C635 C637:C640 C642:C645 C692:C695 C102:C105 C107:C110 C112:C115 C172:C175 C207:C210 C142:C145 C192 C137:C140 C147:C150 C152:C155 C732:C735 C737:C740 C742:C745 C747:C750 C752:C755 C757:C760 C762:C765 C767:C770 C772:C775 C777:C780 C332" xr:uid="{00000000-0002-0000-0200-000004000000}">
      <formula1>INDIRECT("Таблица1[ЄДРПОУ]")</formula1>
    </dataValidation>
    <dataValidation type="whole" allowBlank="1" showInputMessage="1" showErrorMessage="1" sqref="AQ96:AU96 AQ101:AU101 AQ10:AU10 AQ176:AU176 AQ166:AU166 AQ146:AU146 AQ141:AU141 AQ151:AU151 AQ156:AU156 AQ126:AU126 AQ401:AU401 AQ735:AU736 AQ741:AU741 AQ746:AU746 AQ751:AU751 AQ756:AU756 AQ761:AU761 AQ916:AU916 AQ766:AU766 AQ806:AU806 AQ896:AU896 AQ901:AU901 AQ906:AU906 AQ911:AU911 AQ801:AU801 AQ921:AU921 AQ181:AU181 AQ941:AU941 AQ211:AU211 AQ136:AU136 AQ216:AU216 AQ221:AU221 AQ226:AU226 AQ241:AU241 AQ261:AU261 AQ266:AU266 AQ121:AU121 AQ186:AU186 AQ191:AU191 AQ196:AU196 AQ231:AU231 AQ246:AU246 AQ236:AU236 AQ251:AU251 AQ271:AU271 AQ276:AU276 AQ306:AU306 AQ311:AU311 AQ316:AU316 AQ321:AU321 AQ326:AU326 AQ331:AU331 AQ341:AU341 AQ346:AU346 AQ351:AU351 AQ91:AU91 AQ355:AU355 AQ161:AU161 AQ131:AU131 AQ171:AU171 AQ281:AU281 AQ286:AU286 AQ291:AU291 AQ296:AU296 AQ301:AU301 AQ336:AU336 AQ370:AU371 AQ376:AU376 AQ381:AU381 AQ386:AU386 AQ391:AU391 AQ396:AU396 AQ406:AU406 AQ411:AU411 AQ416:AU416 AQ421:AU421 AQ426:AU426 AQ431:AU431 AQ436:AU436 AS440 AQ450:AU451 AQ441:AR441 AT441:AU441 AQ446:AU446 AQ256:AU256 AQ255:AT255 AQ491:AU491 AQ496:AU496 AQ501:AU501 AQ506:AU506 AQ511:AU511 AQ521:AU521 AQ526:AU526 AQ516:AU516 AQ461:AU461 AQ466:AU466 AQ471:AU471 AQ476:AU476 AQ481:AU481 AQ486:AU486 AQ531:AU531 AQ536:AU536 AQ541:AU541 AQ546:AU546 AQ551:AU551 AQ556:AU556 AQ561:AU561 AQ566:AU566 AQ601:AU601 AQ605:AU606 AQ611:AU611 AQ616:AU616 AQ621:AU621 AQ576:AU576 AQ581:AU581 AQ586:AU586 AQ591:AU591 AQ596:AU596 AQ626:AU626 AQ631:AU631 AQ636:AU636 AQ641:AU641 AQ646:AU646 AQ696:AU696 AQ676:AU676 AQ681:AU681 AQ686:AU686 AQ691:AU691 AQ701:AU701 AQ726:AU726 AQ456:AU456 AQ571:AU571 AQ651:AU651 AQ656:AU656 AQ661:AU661 AQ666:AU666 AQ671:AU671 AQ706:AU706 AQ711:AU711 AQ716:AU716 AQ721:AU721 AQ731:AU731 AQ771:AU771 AQ776:AU776 AQ781:AU781 AQ786:AU786 AQ791:AU791 AQ755:AS755 AQ106:AU106 AQ111:AU111 AQ116:AU116 AQ796:AU796 AQ811:AU811 AQ816:AU816 AQ821:AU821 AQ826:AU826 AQ831:AU831 AQ836:AU836 AQ841:AU841 AQ846:AU846 AQ851:AU851 AQ856:AU856 AQ861:AU861 AQ866:AU866 AQ871:AU871 AQ876:AU876 AQ881:AU881 AQ886:AU886 AQ891:AU891 AQ926:AU926 AQ931:AU931 AQ936:AU936 AQ201:AU201 AQ206:AU206" xr:uid="{00000000-0002-0000-0200-000005000000}">
      <formula1>0</formula1>
      <formula2>1000000000</formula2>
    </dataValidation>
    <dataValidation type="whole" allowBlank="1" showInputMessage="1" showErrorMessage="1" sqref="AN142:AP142 AN97:AP97 AN92:AP92 AN87:AP87 AN132:AP132 AN137:AP137 AN147:AP147 AN152:AP152 AN122:AP122 AN452:AP452 AN457:AP457 AN202:AP202 AN737:AP737 AN732:AP732 AN742:AP742 AN747:AP747 AN752:AP752 AN757:AP757 AN762:AP762 AN802:AP802 AN892:AP892 AN897:AP897 AN902:AP902 AN907:AP907 AN912:AP912 AN917:AP917 AN177:AP177 AN197:AP197 AN207:AP207 AN212:AP212 AN217:AP217 AN222:AP222 AN262:AP262 AN257:AP257 AN167:AP167 AN117:AP117 AN182:AP182 AN187:AP187 AN192:AP192 AN242:AP242 AN227:AP227 AN232:AP232 AN247:AP247 AN267:AP267 AN272:AP272 AN302:AP302 AN307:AP307 AN312:AP312 AN317:AP317 AN322:AP322 AN327:AP327 AN337:AP337 AN342:AP342 AN347:AP347 AN127:AP127 AN282:AP282 AN277:AP277 AN287:AP287 AN292:AP292 AN297:AP297 AN332:AP332 AN372:AP372 AN377:AP377 AN382:AP382 AN387:AP387 AN392:AP392 AN367:AP367 AN157:AP157 AN397:AP397 AN402:AP402 AN407:AP407 AN412:AP412 AN422:AP422 AN417:AP417 AN427:AP427 AN432:AP432 AN437:AP437 AN447:AP447 AN442:AP442 AN237:AP237 AN252:AP252 AN487:AP487 AN492:AP492 AN497:AP497 AN502:AP502 AN507:AP507 AN517:AP517 AN522:AP522 AN512:AP512 AN462:AP462 AN467:AP467 AN472:AP472 AN477:AP477 AN482:AP482 AN532:AP532 AN537:AP537 AN542:AP542 AN547:AP547 AN552:AP552 AN557:AP557 AN562:AP562 AN527:AP527 AN597:AP597 AN602:AP602 AN607:AP607 AN612:AP612 AN617:AP617 AN572:AP572 AN577:AP577 AN582:AP582 AN587:AP587 AN592:AP592 AN627:AP627 AN622:AP622 AN632:AP632 AN637:AP637 AN642:AP642 AN692:AP692 AN672:AP672 AN677:AP677 AN682:AP682 AN687:AP687 AN697:AP697 AN652:AP652 AN647:AP647 AN657:AP657 AN662:AP662 AN667:AP667 AN707:AP707 AN702:AP702 AN712:AP712 AN717:AP717 AN722:AP722 AP727 AN767:AP767 AN772:AP772 AN777:AP777 AN782:AP782 AN787:AP787 AN107:AP107 AN102:AP102 AN112:AP112 AN172:AP172 AN162:AP162 AN797:AP797 AN792:AP792 AN807:AP807 AN812:AP812 AN817:AP817 AN822:AP822 AN827:AP827 AN832:AP832 AN837:AP837 AN842:AP842 AN847:AP847 AN852:AP852 AN857:AP857 AN862:AP862 AN867:AP867 AN872:AP872 AN877:AP877 AN882:AP882 AN887:AP887 AN567:AP567 AN927:AP927 AN932:AP932 AN937:AP937 AN922:AP922" xr:uid="{00000000-0002-0000-0200-000006000000}">
      <formula1>0</formula1>
      <formula2>100000000</formula2>
    </dataValidation>
  </dataValidation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5">
    <tabColor rgb="FFFF0000"/>
    <pageSetUpPr fitToPage="1"/>
  </sheetPr>
  <dimension ref="A1:BE150"/>
  <sheetViews>
    <sheetView zoomScale="55" zoomScaleNormal="55" workbookViewId="0">
      <selection activeCell="R14" sqref="R14"/>
    </sheetView>
  </sheetViews>
  <sheetFormatPr defaultColWidth="9.140625" defaultRowHeight="15.75" x14ac:dyDescent="0.25"/>
  <cols>
    <col min="1" max="1" width="30.5703125" style="13" customWidth="1"/>
    <col min="2" max="2" width="20.140625" style="35" hidden="1" customWidth="1"/>
    <col min="3" max="3" width="25" style="1" customWidth="1"/>
    <col min="4" max="4" width="8.42578125" style="1" customWidth="1"/>
    <col min="5" max="5" width="8.28515625" style="1" customWidth="1"/>
    <col min="6" max="6" width="14.28515625" style="2" customWidth="1"/>
    <col min="7" max="7" width="9" style="2" customWidth="1"/>
    <col min="8" max="8" width="6.7109375" style="2" customWidth="1"/>
    <col min="9" max="9" width="8.28515625" style="2" customWidth="1"/>
    <col min="10" max="10" width="7.28515625" style="2" customWidth="1"/>
    <col min="11" max="11" width="6.7109375" style="2" customWidth="1"/>
    <col min="12" max="12" width="8.42578125" style="2" customWidth="1"/>
    <col min="13" max="13" width="8" style="2" bestFit="1" customWidth="1"/>
    <col min="14" max="14" width="8" style="2" customWidth="1"/>
    <col min="15" max="17" width="6.42578125" style="2" customWidth="1"/>
    <col min="18" max="18" width="7.140625" style="2" customWidth="1"/>
    <col min="19" max="19" width="12.42578125" style="2" bestFit="1" customWidth="1"/>
    <col min="20" max="20" width="6.7109375" style="2" customWidth="1"/>
    <col min="21" max="21" width="7.140625" style="2" customWidth="1"/>
    <col min="22" max="23" width="5.42578125" style="2" customWidth="1"/>
    <col min="24" max="24" width="8.5703125" style="2" customWidth="1"/>
    <col min="25" max="25" width="6.7109375" style="2" customWidth="1"/>
    <col min="26" max="26" width="7" style="2" customWidth="1"/>
    <col min="27" max="27" width="6.28515625" style="2" bestFit="1" customWidth="1"/>
    <col min="28" max="28" width="6.7109375" style="2" customWidth="1"/>
    <col min="29" max="29" width="5.28515625" style="2" customWidth="1"/>
    <col min="30" max="30" width="7.28515625" style="2" bestFit="1" customWidth="1"/>
    <col min="31" max="31" width="6.28515625" style="2" bestFit="1" customWidth="1"/>
    <col min="32" max="32" width="14.28515625" style="2" customWidth="1"/>
    <col min="33" max="33" width="10.7109375" style="2" customWidth="1"/>
    <col min="34" max="34" width="15.28515625" style="2" customWidth="1"/>
    <col min="35" max="35" width="17.42578125" style="2" customWidth="1"/>
    <col min="36" max="39" width="10.7109375" style="2" customWidth="1"/>
    <col min="40" max="40" width="9.28515625" style="2" customWidth="1"/>
    <col min="41" max="41" width="10" style="2" customWidth="1"/>
    <col min="42" max="44" width="8" style="2" customWidth="1"/>
    <col min="45" max="45" width="9.42578125" style="2" customWidth="1"/>
    <col min="46" max="46" width="11.7109375" style="2" customWidth="1"/>
    <col min="47" max="47" width="7" style="2" customWidth="1"/>
    <col min="48" max="48" width="6.42578125" style="13" customWidth="1"/>
    <col min="49" max="49" width="7" style="13" customWidth="1"/>
    <col min="50" max="51" width="7.42578125" style="13" customWidth="1"/>
    <col min="52" max="52" width="6.28515625" style="13" customWidth="1"/>
    <col min="53" max="53" width="6.7109375" style="13" customWidth="1"/>
    <col min="54" max="54" width="7.7109375" style="13" customWidth="1"/>
    <col min="55" max="55" width="8.140625" style="13" customWidth="1"/>
    <col min="56" max="56" width="7.42578125" style="13" customWidth="1"/>
    <col min="57" max="57" width="9.140625" style="13" customWidth="1"/>
    <col min="58" max="16384" width="9.140625" style="13"/>
  </cols>
  <sheetData>
    <row r="1" spans="1:56" ht="36.75" customHeight="1" thickBot="1" x14ac:dyDescent="0.3">
      <c r="A1" s="66"/>
      <c r="B1" s="65" t="s">
        <v>613</v>
      </c>
      <c r="C1" s="63"/>
      <c r="D1" s="63"/>
      <c r="E1" s="63"/>
      <c r="F1" s="65" t="s">
        <v>680</v>
      </c>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12"/>
      <c r="AI1" s="12"/>
      <c r="AJ1" s="12"/>
      <c r="AK1" s="12"/>
      <c r="AL1" s="12"/>
      <c r="AM1" s="12"/>
      <c r="AN1" s="12"/>
      <c r="AO1" s="12"/>
      <c r="AP1" s="12"/>
      <c r="AQ1" s="12"/>
      <c r="AR1" s="12"/>
      <c r="AS1" s="12"/>
      <c r="AT1" s="12"/>
      <c r="AU1" s="12"/>
    </row>
    <row r="2" spans="1:56" ht="16.5" thickBot="1" x14ac:dyDescent="0.3">
      <c r="B2" s="31"/>
      <c r="C2" s="13"/>
      <c r="D2" s="13"/>
      <c r="E2" s="13"/>
      <c r="F2" s="13"/>
      <c r="G2" s="13"/>
      <c r="H2" s="13"/>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row>
    <row r="3" spans="1:56" ht="15.75" customHeight="1" thickBot="1" x14ac:dyDescent="0.3">
      <c r="A3" s="1386" t="s">
        <v>484</v>
      </c>
      <c r="B3" s="32"/>
      <c r="C3" s="9"/>
      <c r="D3" s="1366" t="s">
        <v>45</v>
      </c>
      <c r="E3" s="1367"/>
      <c r="F3" s="1368"/>
      <c r="G3" s="1360" t="s">
        <v>38</v>
      </c>
      <c r="H3" s="1361"/>
      <c r="I3" s="1361"/>
      <c r="J3" s="1361"/>
      <c r="K3" s="1362"/>
      <c r="L3" s="1380" t="s">
        <v>43</v>
      </c>
      <c r="M3" s="1381"/>
      <c r="N3" s="1381"/>
      <c r="O3" s="1381"/>
      <c r="P3" s="1381"/>
      <c r="Q3" s="1381"/>
      <c r="R3" s="1381"/>
      <c r="S3" s="1381"/>
      <c r="T3" s="1381"/>
      <c r="U3" s="1381"/>
      <c r="V3" s="1381"/>
      <c r="W3" s="1381"/>
      <c r="X3" s="1381"/>
      <c r="Y3" s="1381"/>
      <c r="Z3" s="1381"/>
      <c r="AA3" s="1381"/>
      <c r="AB3" s="1381"/>
      <c r="AC3" s="1381"/>
      <c r="AD3" s="1381"/>
      <c r="AE3" s="1381"/>
      <c r="AF3" s="1381"/>
      <c r="AG3" s="1381"/>
      <c r="AH3" s="1381"/>
      <c r="AI3" s="1381"/>
      <c r="AJ3" s="1382"/>
      <c r="AK3" s="1382"/>
      <c r="AL3" s="1382"/>
      <c r="AM3" s="1382"/>
      <c r="AN3" s="1382"/>
      <c r="AO3" s="1382"/>
      <c r="AP3" s="1382"/>
      <c r="AQ3" s="1382"/>
      <c r="AR3" s="1382"/>
      <c r="AS3" s="1382"/>
      <c r="AT3" s="1383"/>
      <c r="AU3" s="1354" t="s">
        <v>44</v>
      </c>
      <c r="AV3" s="1355"/>
      <c r="AW3" s="1355"/>
      <c r="AX3" s="1355"/>
      <c r="AY3" s="1355"/>
      <c r="AZ3" s="1355"/>
      <c r="BA3" s="1355"/>
      <c r="BB3" s="1355"/>
      <c r="BC3" s="1355"/>
      <c r="BD3" s="1356"/>
    </row>
    <row r="4" spans="1:56" ht="28.5" customHeight="1" thickBot="1" x14ac:dyDescent="0.3">
      <c r="A4" s="1387"/>
      <c r="B4" s="33"/>
      <c r="C4" s="10"/>
      <c r="D4" s="1369"/>
      <c r="E4" s="1370"/>
      <c r="F4" s="1371"/>
      <c r="G4" s="1363"/>
      <c r="H4" s="1364"/>
      <c r="I4" s="1364"/>
      <c r="J4" s="1364"/>
      <c r="K4" s="1365"/>
      <c r="L4" s="58"/>
      <c r="M4" s="1361" t="s">
        <v>39</v>
      </c>
      <c r="N4" s="1361"/>
      <c r="O4" s="1372"/>
      <c r="P4" s="1372"/>
      <c r="Q4" s="1375"/>
      <c r="R4" s="1360" t="s">
        <v>40</v>
      </c>
      <c r="S4" s="1374"/>
      <c r="T4" s="1374"/>
      <c r="U4" s="1372"/>
      <c r="V4" s="1372"/>
      <c r="W4" s="1373"/>
      <c r="X4" s="1405" t="s">
        <v>47</v>
      </c>
      <c r="Y4" s="1406"/>
      <c r="Z4" s="1376" t="s">
        <v>41</v>
      </c>
      <c r="AA4" s="1378"/>
      <c r="AB4" s="1378"/>
      <c r="AC4" s="1378"/>
      <c r="AD4" s="1378"/>
      <c r="AE4" s="1377"/>
      <c r="AF4" s="1374" t="s">
        <v>42</v>
      </c>
      <c r="AG4" s="1362"/>
      <c r="AH4" s="1352" t="s">
        <v>108</v>
      </c>
      <c r="AI4" s="1353"/>
      <c r="AJ4" s="1407" t="s">
        <v>99</v>
      </c>
      <c r="AK4" s="1384"/>
      <c r="AL4" s="1384"/>
      <c r="AM4" s="1384"/>
      <c r="AN4" s="1384"/>
      <c r="AO4" s="1384"/>
      <c r="AP4" s="1384"/>
      <c r="AQ4" s="1384"/>
      <c r="AR4" s="1384"/>
      <c r="AS4" s="1384"/>
      <c r="AT4" s="1385"/>
      <c r="AU4" s="1357"/>
      <c r="AV4" s="1358"/>
      <c r="AW4" s="1358"/>
      <c r="AX4" s="1358"/>
      <c r="AY4" s="1358"/>
      <c r="AZ4" s="1358"/>
      <c r="BA4" s="1358"/>
      <c r="BB4" s="1358"/>
      <c r="BC4" s="1358"/>
      <c r="BD4" s="1359"/>
    </row>
    <row r="5" spans="1:56" ht="177" customHeight="1" x14ac:dyDescent="0.25">
      <c r="A5" s="1388"/>
      <c r="B5" s="40" t="s">
        <v>96</v>
      </c>
      <c r="C5" s="41" t="s">
        <v>52</v>
      </c>
      <c r="D5" s="5" t="s">
        <v>21</v>
      </c>
      <c r="E5" s="6" t="s">
        <v>23</v>
      </c>
      <c r="F5" s="54" t="s">
        <v>20</v>
      </c>
      <c r="G5" s="55" t="s">
        <v>19</v>
      </c>
      <c r="H5" s="56" t="s">
        <v>33</v>
      </c>
      <c r="I5" s="56" t="s">
        <v>34</v>
      </c>
      <c r="J5" s="56" t="s">
        <v>35</v>
      </c>
      <c r="K5" s="57" t="s">
        <v>36</v>
      </c>
      <c r="L5" s="42" t="s">
        <v>22</v>
      </c>
      <c r="M5" s="44" t="s">
        <v>37</v>
      </c>
      <c r="N5" s="754" t="s">
        <v>677</v>
      </c>
      <c r="O5" s="44" t="s">
        <v>14</v>
      </c>
      <c r="P5" s="44" t="s">
        <v>18</v>
      </c>
      <c r="Q5" s="821" t="s">
        <v>24</v>
      </c>
      <c r="R5" s="822" t="s">
        <v>10</v>
      </c>
      <c r="S5" s="761" t="s">
        <v>678</v>
      </c>
      <c r="T5" s="761" t="s">
        <v>679</v>
      </c>
      <c r="U5" s="823" t="s">
        <v>13</v>
      </c>
      <c r="V5" s="823" t="s">
        <v>11</v>
      </c>
      <c r="W5" s="824" t="s">
        <v>12</v>
      </c>
      <c r="X5" s="929" t="s">
        <v>0</v>
      </c>
      <c r="Y5" s="934" t="s">
        <v>1</v>
      </c>
      <c r="Z5" s="286" t="s">
        <v>32</v>
      </c>
      <c r="AA5" s="287" t="s">
        <v>2</v>
      </c>
      <c r="AB5" s="287" t="s">
        <v>6</v>
      </c>
      <c r="AC5" s="287" t="s">
        <v>3</v>
      </c>
      <c r="AD5" s="287" t="s">
        <v>4</v>
      </c>
      <c r="AE5" s="292" t="s">
        <v>5</v>
      </c>
      <c r="AF5" s="936" t="s">
        <v>16</v>
      </c>
      <c r="AG5" s="810" t="s">
        <v>17</v>
      </c>
      <c r="AH5" s="688" t="s">
        <v>25</v>
      </c>
      <c r="AI5" s="689" t="s">
        <v>107</v>
      </c>
      <c r="AJ5" s="283" t="s">
        <v>487</v>
      </c>
      <c r="AK5" s="70" t="s">
        <v>488</v>
      </c>
      <c r="AL5" s="950" t="s">
        <v>489</v>
      </c>
      <c r="AM5" s="69" t="s">
        <v>109</v>
      </c>
      <c r="AN5" s="36" t="s">
        <v>101</v>
      </c>
      <c r="AO5" s="37" t="s">
        <v>106</v>
      </c>
      <c r="AP5" s="38" t="s">
        <v>100</v>
      </c>
      <c r="AQ5" s="39" t="s">
        <v>102</v>
      </c>
      <c r="AR5" s="39" t="s">
        <v>103</v>
      </c>
      <c r="AS5" s="36" t="s">
        <v>104</v>
      </c>
      <c r="AT5" s="37" t="s">
        <v>105</v>
      </c>
      <c r="AU5" s="951" t="s">
        <v>46</v>
      </c>
      <c r="AV5" s="952" t="s">
        <v>26</v>
      </c>
      <c r="AW5" s="952" t="s">
        <v>27</v>
      </c>
      <c r="AX5" s="952" t="s">
        <v>28</v>
      </c>
      <c r="AY5" s="952" t="s">
        <v>7</v>
      </c>
      <c r="AZ5" s="952" t="s">
        <v>29</v>
      </c>
      <c r="BA5" s="952" t="s">
        <v>8</v>
      </c>
      <c r="BB5" s="952" t="s">
        <v>30</v>
      </c>
      <c r="BC5" s="952" t="s">
        <v>9</v>
      </c>
      <c r="BD5" s="953" t="s">
        <v>31</v>
      </c>
    </row>
    <row r="6" spans="1:56" s="15" customFormat="1" ht="23.25" customHeight="1" thickBot="1" x14ac:dyDescent="0.3">
      <c r="A6" s="453"/>
      <c r="B6" s="34" t="s">
        <v>50</v>
      </c>
      <c r="C6" s="8" t="s">
        <v>51</v>
      </c>
      <c r="D6" s="7">
        <v>1</v>
      </c>
      <c r="E6" s="3">
        <v>2</v>
      </c>
      <c r="F6" s="4">
        <v>3</v>
      </c>
      <c r="G6" s="7">
        <v>4</v>
      </c>
      <c r="H6" s="3">
        <v>5</v>
      </c>
      <c r="I6" s="3">
        <v>6</v>
      </c>
      <c r="J6" s="3">
        <v>7</v>
      </c>
      <c r="K6" s="8">
        <v>8</v>
      </c>
      <c r="L6" s="7">
        <v>9</v>
      </c>
      <c r="M6" s="3">
        <v>10</v>
      </c>
      <c r="N6" s="3">
        <v>11</v>
      </c>
      <c r="O6" s="3">
        <v>12</v>
      </c>
      <c r="P6" s="3">
        <v>13</v>
      </c>
      <c r="Q6" s="687">
        <v>14</v>
      </c>
      <c r="R6" s="803">
        <v>15</v>
      </c>
      <c r="S6" s="755">
        <v>16</v>
      </c>
      <c r="T6" s="755">
        <v>17</v>
      </c>
      <c r="U6" s="755">
        <v>18</v>
      </c>
      <c r="V6" s="755">
        <v>19</v>
      </c>
      <c r="W6" s="804">
        <v>20</v>
      </c>
      <c r="X6" s="762">
        <v>21</v>
      </c>
      <c r="Y6" s="687">
        <v>22</v>
      </c>
      <c r="Z6" s="803">
        <v>23</v>
      </c>
      <c r="AA6" s="755">
        <v>24</v>
      </c>
      <c r="AB6" s="755">
        <v>25</v>
      </c>
      <c r="AC6" s="755">
        <v>26</v>
      </c>
      <c r="AD6" s="755">
        <v>27</v>
      </c>
      <c r="AE6" s="804">
        <v>28</v>
      </c>
      <c r="AF6" s="762">
        <v>29</v>
      </c>
      <c r="AG6" s="687">
        <v>30</v>
      </c>
      <c r="AH6" s="803">
        <v>31</v>
      </c>
      <c r="AI6" s="804">
        <v>32</v>
      </c>
      <c r="AJ6" s="762">
        <v>33</v>
      </c>
      <c r="AK6" s="3">
        <v>34</v>
      </c>
      <c r="AL6" s="687">
        <v>35</v>
      </c>
      <c r="AM6" s="803">
        <v>36</v>
      </c>
      <c r="AN6" s="755">
        <v>37</v>
      </c>
      <c r="AO6" s="804">
        <v>38</v>
      </c>
      <c r="AP6" s="803">
        <v>39</v>
      </c>
      <c r="AQ6" s="755">
        <v>40</v>
      </c>
      <c r="AR6" s="755">
        <v>41</v>
      </c>
      <c r="AS6" s="755">
        <v>42</v>
      </c>
      <c r="AT6" s="804">
        <v>43</v>
      </c>
      <c r="AU6" s="803">
        <v>44</v>
      </c>
      <c r="AV6" s="755">
        <v>45</v>
      </c>
      <c r="AW6" s="755">
        <v>46</v>
      </c>
      <c r="AX6" s="755">
        <v>47</v>
      </c>
      <c r="AY6" s="755">
        <v>48</v>
      </c>
      <c r="AZ6" s="755">
        <v>49</v>
      </c>
      <c r="BA6" s="755">
        <v>50</v>
      </c>
      <c r="BB6" s="755">
        <v>51</v>
      </c>
      <c r="BC6" s="755">
        <v>52</v>
      </c>
      <c r="BD6" s="804">
        <v>53</v>
      </c>
    </row>
    <row r="7" spans="1:56" ht="31.5" x14ac:dyDescent="0.25">
      <c r="A7" s="1342" t="s">
        <v>492</v>
      </c>
      <c r="B7" s="456"/>
      <c r="C7" s="459" t="s">
        <v>485</v>
      </c>
      <c r="D7" s="1408">
        <f>SUM('Комунальні по МПД'!E7:E86)</f>
        <v>670</v>
      </c>
      <c r="E7" s="1410">
        <f>D7-SUM(L7:L11)</f>
        <v>54</v>
      </c>
      <c r="F7" s="644">
        <f>SUM('Комунальні по МПД'!G7,'Комунальні по МПД'!G12,'Комунальні по МПД'!G17,'Комунальні по МПД'!G22,'Комунальні по МПД'!G27,'Комунальні по МПД'!G32,'Комунальні по МПД'!G37,'Комунальні по МПД'!G42,'Комунальні по МПД'!G47,'Комунальні по МПД'!G52,'Комунальні по МПД'!G57,'Комунальні по МПД'!G62,'Комунальні по МПД'!G67,'Комунальні по МПД'!G72,'Комунальні по МПД'!G77,'Комунальні по МПД'!G82)</f>
        <v>79</v>
      </c>
      <c r="G7" s="645">
        <f>SUM('Комунальні по МПД'!H7,'Комунальні по МПД'!H12,'Комунальні по МПД'!H17,'Комунальні по МПД'!H22,'Комунальні по МПД'!H27,'Комунальні по МПД'!H32,'Комунальні по МПД'!H37,'Комунальні по МПД'!H42,'Комунальні по МПД'!H47,'Комунальні по МПД'!H52,'Комунальні по МПД'!H57,'Комунальні по МПД'!H62,'Комунальні по МПД'!H67,'Комунальні по МПД'!H72,'Комунальні по МПД'!H77,'Комунальні по МПД'!H82)</f>
        <v>2</v>
      </c>
      <c r="H7" s="646">
        <f>SUM('Комунальні по МПД'!I7,'Комунальні по МПД'!I12,'Комунальні по МПД'!I17,'Комунальні по МПД'!I22,'Комунальні по МПД'!I27,'Комунальні по МПД'!I32,'Комунальні по МПД'!I37,'Комунальні по МПД'!I42,'Комунальні по МПД'!I47,'Комунальні по МПД'!I52,'Комунальні по МПД'!I57,'Комунальні по МПД'!I62,'Комунальні по МПД'!I67,'Комунальні по МПД'!I72,'Комунальні по МПД'!I77,'Комунальні по МПД'!I82)</f>
        <v>2</v>
      </c>
      <c r="I7" s="646">
        <f>SUM('Комунальні по МПД'!J7,'Комунальні по МПД'!J12,'Комунальні по МПД'!J17,'Комунальні по МПД'!J22,'Комунальні по МПД'!J27,'Комунальні по МПД'!J32,'Комунальні по МПД'!J37,'Комунальні по МПД'!J42,'Комунальні по МПД'!J47,'Комунальні по МПД'!J52,'Комунальні по МПД'!J57,'Комунальні по МПД'!J62,'Комунальні по МПД'!J67,'Комунальні по МПД'!J72,'Комунальні по МПД'!J77,'Комунальні по МПД'!J82)</f>
        <v>0</v>
      </c>
      <c r="J7" s="646">
        <f>SUM('Комунальні по МПД'!K7,'Комунальні по МПД'!K12,'Комунальні по МПД'!K17,'Комунальні по МПД'!K22,'Комунальні по МПД'!K27,'Комунальні по МПД'!K32,'Комунальні по МПД'!K37,'Комунальні по МПД'!K42,'Комунальні по МПД'!K47,'Комунальні по МПД'!K52,'Комунальні по МПД'!K57,'Комунальні по МПД'!K62,'Комунальні по МПД'!K67,'Комунальні по МПД'!K72,'Комунальні по МПД'!K77,'Комунальні по МПД'!K82)</f>
        <v>0</v>
      </c>
      <c r="K7" s="646">
        <f>SUM('Комунальні по МПД'!L7,'Комунальні по МПД'!L12,'Комунальні по МПД'!L17,'Комунальні по МПД'!L22,'Комунальні по МПД'!L27,'Комунальні по МПД'!L32,'Комунальні по МПД'!L37,'Комунальні по МПД'!L42,'Комунальні по МПД'!L47,'Комунальні по МПД'!L52,'Комунальні по МПД'!L57,'Комунальні по МПД'!L62,'Комунальні по МПД'!L67,'Комунальні по МПД'!L72,'Комунальні по МПД'!L77,'Комунальні по МПД'!L82)</f>
        <v>0</v>
      </c>
      <c r="L7" s="645">
        <f>SUM('Комунальні по МПД'!M7,'Комунальні по МПД'!M12,'Комунальні по МПД'!M17,'Комунальні по МПД'!M22,'Комунальні по МПД'!M27,'Комунальні по МПД'!M32,'Комунальні по МПД'!M37,'Комунальні по МПД'!M42,'Комунальні по МПД'!M47,'Комунальні по МПД'!M52,'Комунальні по МПД'!M57,'Комунальні по МПД'!M62,'Комунальні по МПД'!M67,'Комунальні по МПД'!M72,'Комунальні по МПД'!M77,'Комунальні по МПД'!M82)</f>
        <v>79</v>
      </c>
      <c r="M7" s="646">
        <f>SUM('Комунальні по МПД'!N7,'Комунальні по МПД'!N12,'Комунальні по МПД'!N17,'Комунальні по МПД'!N22,'Комунальні по МПД'!N27,'Комунальні по МПД'!N32,'Комунальні по МПД'!N37,'Комунальні по МПД'!N42,'Комунальні по МПД'!N47,'Комунальні по МПД'!N52,'Комунальні по МПД'!N57,'Комунальні по МПД'!N62,'Комунальні по МПД'!N67,'Комунальні по МПД'!N72,'Комунальні по МПД'!N77,'Комунальні по МПД'!N82)</f>
        <v>0</v>
      </c>
      <c r="N7" s="646">
        <f>SUM('Комунальні по МПД'!O7,'Комунальні по МПД'!O12,'Комунальні по МПД'!O17,'Комунальні по МПД'!O22,'Комунальні по МПД'!O27,'Комунальні по МПД'!O32,'Комунальні по МПД'!O37,'Комунальні по МПД'!O42,'Комунальні по МПД'!O47,'Комунальні по МПД'!O52,'Комунальні по МПД'!O57,'Комунальні по МПД'!O62,'Комунальні по МПД'!O67,'Комунальні по МПД'!O72,'Комунальні по МПД'!O77,'Комунальні по МПД'!O82)</f>
        <v>0</v>
      </c>
      <c r="O7" s="646">
        <f>SUM('Комунальні по МПД'!P7,'Комунальні по МПД'!P12,'Комунальні по МПД'!P17,'Комунальні по МПД'!P22,'Комунальні по МПД'!P27,'Комунальні по МПД'!P32,'Комунальні по МПД'!P37,'Комунальні по МПД'!P42,'Комунальні по МПД'!P47,'Комунальні по МПД'!P52,'Комунальні по МПД'!P57,'Комунальні по МПД'!P62,'Комунальні по МПД'!P67,'Комунальні по МПД'!P72,'Комунальні по МПД'!P77,'Комунальні по МПД'!P82)</f>
        <v>6</v>
      </c>
      <c r="P7" s="646">
        <f>SUM('Комунальні по МПД'!Q7,'Комунальні по МПД'!Q12,'Комунальні по МПД'!Q17,'Комунальні по МПД'!Q22,'Комунальні по МПД'!Q27,'Комунальні по МПД'!Q32,'Комунальні по МПД'!Q37,'Комунальні по МПД'!Q42,'Комунальні по МПД'!Q47,'Комунальні по МПД'!Q52,'Комунальні по МПД'!Q57,'Комунальні по МПД'!Q62,'Комунальні по МПД'!Q67,'Комунальні по МПД'!Q72,'Комунальні по МПД'!Q77,'Комунальні по МПД'!Q82)</f>
        <v>0</v>
      </c>
      <c r="Q7" s="926">
        <f>SUM('Комунальні по МПД'!R7,'Комунальні по МПД'!R12,'Комунальні по МПД'!R17,'Комунальні по МПД'!R22,'Комунальні по МПД'!R27,'Комунальні по МПД'!R32,'Комунальні по МПД'!R37,'Комунальні по МПД'!R42,'Комунальні по МПД'!R47,'Комунальні по МПД'!R52,'Комунальні по МПД'!R57,'Комунальні по МПД'!R62,'Комунальні по МПД'!R67,'Комунальні по МПД'!R72,'Комунальні по МПД'!R77,'Комунальні по МПД'!R82)</f>
        <v>73</v>
      </c>
      <c r="R7" s="648">
        <f>SUM('Комунальні по МПД'!S7,'Комунальні по МПД'!S12,'Комунальні по МПД'!S17,'Комунальні по МПД'!S22,'Комунальні по МПД'!S27,'Комунальні по МПД'!S32,'Комунальні по МПД'!S37,'Комунальні по МПД'!S42,'Комунальні по МПД'!S47,'Комунальні по МПД'!S52,'Комунальні по МПД'!S57,'Комунальні по МПД'!S62,'Комунальні по МПД'!S67,'Комунальні по МПД'!S72,'Комунальні по МПД'!S77,'Комунальні по МПД'!S82)</f>
        <v>1</v>
      </c>
      <c r="S7" s="785">
        <f>SUM('Комунальні по МПД'!T7,'Комунальні по МПД'!T12,'Комунальні по МПД'!T17,'Комунальні по МПД'!T22,'Комунальні по МПД'!T27,'Комунальні по МПД'!T32,'Комунальні по МПД'!T37,'Комунальні по МПД'!T42,'Комунальні по МПД'!T47,'Комунальні по МПД'!T52,'Комунальні по МПД'!T57,'Комунальні по МПД'!T62,'Комунальні по МПД'!T67,'Комунальні по МПД'!T72,'Комунальні по МПД'!T77,'Комунальні по МПД'!T82)</f>
        <v>0</v>
      </c>
      <c r="T7" s="785">
        <f>SUM('Комунальні по МПД'!U7,'Комунальні по МПД'!U12,'Комунальні по МПД'!U17,'Комунальні по МПД'!U22,'Комунальні по МПД'!U27,'Комунальні по МПД'!U32,'Комунальні по МПД'!U37,'Комунальні по МПД'!U42,'Комунальні по МПД'!U47,'Комунальні по МПД'!U52,'Комунальні по МПД'!U57,'Комунальні по МПД'!U62,'Комунальні по МПД'!U67,'Комунальні по МПД'!U72,'Комунальні по МПД'!U77,'Комунальні по МПД'!U82)</f>
        <v>0</v>
      </c>
      <c r="U7" s="646">
        <f>SUM('Комунальні по МПД'!V7,'Комунальні по МПД'!V12,'Комунальні по МПД'!V17,'Комунальні по МПД'!V22,'Комунальні по МПД'!V27,'Комунальні по МПД'!V32,'Комунальні по МПД'!V37,'Комунальні по МПД'!V42,'Комунальні по МПД'!V47,'Комунальні по МПД'!V52,'Комунальні по МПД'!V57,'Комунальні по МПД'!V62,'Комунальні по МПД'!V67,'Комунальні по МПД'!V72,'Комунальні по МПД'!V77,'Комунальні по МПД'!V82)</f>
        <v>60</v>
      </c>
      <c r="V7" s="646">
        <f>SUM('Комунальні по МПД'!W7,'Комунальні по МПД'!W12,'Комунальні по МПД'!W17,'Комунальні по МПД'!W22,'Комунальні по МПД'!W27,'Комунальні по МПД'!W32,'Комунальні по МПД'!W37,'Комунальні по МПД'!W42,'Комунальні по МПД'!W47,'Комунальні по МПД'!W52,'Комунальні по МПД'!W57,'Комунальні по МПД'!W62,'Комунальні по МПД'!W67,'Комунальні по МПД'!W72,'Комунальні по МПД'!W77,'Комунальні по МПД'!W82)</f>
        <v>12</v>
      </c>
      <c r="W7" s="647">
        <f>SUM('Комунальні по МПД'!X7,'Комунальні по МПД'!X12,'Комунальні по МПД'!X17,'Комунальні по МПД'!X22,'Комунальні по МПД'!X27,'Комунальні по МПД'!X32,'Комунальні по МПД'!X37,'Комунальні по МПД'!X42,'Комунальні по МПД'!X47,'Комунальні по МПД'!X52,'Комунальні по МПД'!X57,'Комунальні по МПД'!X62,'Комунальні по МПД'!X67,'Комунальні по МПД'!X72,'Комунальні по МПД'!X77,'Комунальні по МПД'!X82)</f>
        <v>6</v>
      </c>
      <c r="X7" s="785">
        <f>SUM('Комунальні по МПД'!Y7,'Комунальні по МПД'!Y12,'Комунальні по МПД'!Y17,'Комунальні по МПД'!Y22,'Комунальні по МПД'!Y27,'Комунальні по МПД'!Y32,'Комунальні по МПД'!Y37,'Комунальні по МПД'!Y42,'Комунальні по МПД'!Y47,'Комунальні по МПД'!Y52,'Комунальні по МПД'!Y57,'Комунальні по МПД'!Y62,'Комунальні по МПД'!Y67,'Комунальні по МПД'!Y72,'Комунальні по МПД'!Y77,'Комунальні по МПД'!Y82)</f>
        <v>72</v>
      </c>
      <c r="Y7" s="926">
        <f>SUM('Комунальні по МПД'!Z7,'Комунальні по МПД'!Z12,'Комунальні по МПД'!Z17,'Комунальні по МПД'!Z22,'Комунальні по МПД'!Z27,'Комунальні по МПД'!Z32,'Комунальні по МПД'!Z37,'Комунальні по МПД'!Z42,'Комунальні по МПД'!Z47,'Комунальні по МПД'!Z52,'Комунальні по МПД'!Z57,'Комунальні по МПД'!Z62,'Комунальні по МПД'!Z67,'Комунальні по МПД'!Z72,'Комунальні по МПД'!Z77,'Комунальні по МПД'!Z82)</f>
        <v>7</v>
      </c>
      <c r="Z7" s="648">
        <f>SUM('Комунальні по МПД'!AA7,'Комунальні по МПД'!AA12,'Комунальні по МПД'!AA17,'Комунальні по МПД'!AA22,'Комунальні по МПД'!AA27,'Комунальні по МПД'!AA32,'Комунальні по МПД'!AA37,'Комунальні по МПД'!AA42,'Комунальні по МПД'!AA47,'Комунальні по МПД'!AA52,'Комунальні по МПД'!AA57,'Комунальні по МПД'!AA62,'Комунальні по МПД'!AA67,'Комунальні по МПД'!AA72,'Комунальні по МПД'!AA77,'Комунальні по МПД'!AA82)</f>
        <v>0</v>
      </c>
      <c r="AA7" s="646">
        <f>SUM('Комунальні по МПД'!AB7,'Комунальні по МПД'!AB12,'Комунальні по МПД'!AB17,'Комунальні по МПД'!AB22,'Комунальні по МПД'!AB27,'Комунальні по МПД'!AB32,'Комунальні по МПД'!AB37,'Комунальні по МПД'!AB42,'Комунальні по МПД'!AB47,'Комунальні по МПД'!AB52,'Комунальні по МПД'!AB57,'Комунальні по МПД'!AB62,'Комунальні по МПД'!AB67,'Комунальні по МПД'!AB72,'Комунальні по МПД'!AB77,'Комунальні по МПД'!AB82)</f>
        <v>17</v>
      </c>
      <c r="AB7" s="646">
        <f>SUM('Комунальні по МПД'!AC7,'Комунальні по МПД'!AC12,'Комунальні по МПД'!AC17,'Комунальні по МПД'!AC22,'Комунальні по МПД'!AC27,'Комунальні по МПД'!AC32,'Комунальні по МПД'!AC37,'Комунальні по МПД'!AC42,'Комунальні по МПД'!AC47,'Комунальні по МПД'!AC52,'Комунальні по МПД'!AC57,'Комунальні по МПД'!AC62,'Комунальні по МПД'!AC67,'Комунальні по МПД'!AC72,'Комунальні по МПД'!AC77,'Комунальні по МПД'!AC82)</f>
        <v>17</v>
      </c>
      <c r="AC7" s="646">
        <f>SUM('Комунальні по МПД'!AD7,'Комунальні по МПД'!AD12,'Комунальні по МПД'!AD17,'Комунальні по МПД'!AD22,'Комунальні по МПД'!AD27,'Комунальні по МПД'!AD32,'Комунальні по МПД'!AD37,'Комунальні по МПД'!AD42,'Комунальні по МПД'!AD47,'Комунальні по МПД'!AD52,'Комунальні по МПД'!AD57,'Комунальні по МПД'!AD62,'Комунальні по МПД'!AD67,'Комунальні по МПД'!AD72,'Комунальні по МПД'!AD77,'Комунальні по МПД'!AD82)</f>
        <v>2</v>
      </c>
      <c r="AD7" s="646">
        <f>SUM('Комунальні по МПД'!AE7,'Комунальні по МПД'!AE12,'Комунальні по МПД'!AE17,'Комунальні по МПД'!AE22,'Комунальні по МПД'!AE27,'Комунальні по МПД'!AE32,'Комунальні по МПД'!AE37,'Комунальні по МПД'!AE42,'Комунальні по МПД'!AE47,'Комунальні по МПД'!AE52,'Комунальні по МПД'!AE57,'Комунальні по МПД'!AE62,'Комунальні по МПД'!AE67,'Комунальні по МПД'!AE72,'Комунальні по МПД'!AE77,'Комунальні по МПД'!AE82)</f>
        <v>63</v>
      </c>
      <c r="AE7" s="647">
        <f>SUM('Комунальні по МПД'!AF7,'Комунальні по МПД'!AF12,'Комунальні по МПД'!AF17,'Комунальні по МПД'!AF22,'Комунальні по МПД'!AF27,'Комунальні по МПД'!AF32,'Комунальні по МПД'!AF37,'Комунальні по МПД'!AF42,'Комунальні по МПД'!AF47,'Комунальні по МПД'!AF52,'Комунальні по МПД'!AF57,'Комунальні по МПД'!AF62,'Комунальні по МПД'!AF67,'Комунальні по МПД'!AF72,'Комунальні по МПД'!AF77,'Комунальні по МПД'!AF82)</f>
        <v>2</v>
      </c>
      <c r="AF7" s="937">
        <f>AVERAGE('Комунальні по МПД'!AG7,'Комунальні по МПД'!AG12,'Комунальні по МПД'!AG17,'Комунальні по МПД'!AG22,'Комунальні по МПД'!AG27,'Комунальні по МПД'!AG32,'Комунальні по МПД'!AG37,'Комунальні по МПД'!AG42,'Комунальні по МПД'!AG47,'Комунальні по МПД'!AG52,'Комунальні по МПД'!AG57,'Комунальні по МПД'!AG62,'Комунальні по МПД'!AG67,'Комунальні по МПД'!AG72,'Комунальні по МПД'!AG77,'Комунальні по МПД'!AG82)</f>
        <v>46</v>
      </c>
      <c r="AG7" s="940">
        <f>AVERAGE('Комунальні по МПД'!AH7,'Комунальні по МПД'!AH12,'Комунальні по МПД'!AH17,'Комунальні по МПД'!AH22,'Комунальні по МПД'!AH27,'Комунальні по МПД'!AH32,'Комунальні по МПД'!AH37,'Комунальні по МПД'!AH42,'Комунальні по МПД'!AH47,'Комунальні по МПД'!AH52,'Комунальні по МПД'!AH57,'Комунальні по МПД'!AH62,'Комунальні по МПД'!AH67,'Комунальні по МПД'!AH72,'Комунальні по МПД'!AH77,'Комунальні по МПД'!AH82)</f>
        <v>22.75</v>
      </c>
      <c r="AH7" s="649">
        <f>AVERAGE('Комунальні по МПД'!AI7,'Комунальні по МПД'!AI12,'Комунальні по МПД'!AI17,'Комунальні по МПД'!AI22,'Комунальні по МПД'!AI27,'Комунальні по МПД'!AI32,'Комунальні по МПД'!AI37,'Комунальні по МПД'!AI42,'Комунальні по МПД'!AI47,'Комунальні по МПД'!AI52,'Комунальні по МПД'!AI57,'Комунальні по МПД'!AI62,'Комунальні по МПД'!AI67,'Комунальні по МПД'!AI72,'Комунальні по МПД'!AI77,'Комунальні по МПД'!AI82)</f>
        <v>11</v>
      </c>
      <c r="AI7" s="943">
        <f>SUM(AM7:AO7)</f>
        <v>86</v>
      </c>
      <c r="AJ7" s="785">
        <f>SUM('Комунальні по МПД'!AK7,'Комунальні по МПД'!AK12,'Комунальні по МПД'!AK17,'Комунальні по МПД'!AK22,'Комунальні по МПД'!AK27,'Комунальні по МПД'!AK32,'Комунальні по МПД'!AK37,'Комунальні по МПД'!AK42,'Комунальні по МПД'!AK47,'Комунальні по МПД'!AK52,'Комунальні по МПД'!AK57,'Комунальні по МПД'!AK62,'Комунальні по МПД'!AK67,'Комунальні по МПД'!AK72,'Комунальні по МПД'!AK77,'Комунальні по МПД'!AK82)</f>
        <v>0</v>
      </c>
      <c r="AK7" s="646">
        <f>SUM('Комунальні по МПД'!AL7,'Комунальні по МПД'!AL12,'Комунальні по МПД'!AL17,'Комунальні по МПД'!AL22,'Комунальні по МПД'!AL27,'Комунальні по МПД'!AL32,'Комунальні по МПД'!AL37,'Комунальні по МПД'!AL42,'Комунальні по МПД'!AL47,'Комунальні по МПД'!AL52,'Комунальні по МПД'!AL57,'Комунальні по МПД'!AL62,'Комунальні по МПД'!AL67,'Комунальні по МПД'!AL72,'Комунальні по МПД'!AL77,'Комунальні по МПД'!AL82)</f>
        <v>0</v>
      </c>
      <c r="AL7" s="926">
        <f>SUM('Комунальні по МПД'!AM7,'Комунальні по МПД'!AM12,'Комунальні по МПД'!AM17,'Комунальні по МПД'!AM22,'Комунальні по МПД'!AM27,'Комунальні по МПД'!AM32,'Комунальні по МПД'!AM37,'Комунальні по МПД'!AM42,'Комунальні по МПД'!AM47,'Комунальні по МПД'!AM52,'Комунальні по МПД'!AM57,'Комунальні по МПД'!AM62,'Комунальні по МПД'!AM67,'Комунальні по МПД'!AM72,'Комунальні по МПД'!AM77,'Комунальні по МПД'!AM82)</f>
        <v>0</v>
      </c>
      <c r="AM7" s="648">
        <f>SUM('Комунальні по МПД'!AN7,'Комунальні по МПД'!AN12,'Комунальні по МПД'!AN17,'Комунальні по МПД'!AN22,'Комунальні по МПД'!AN27,'Комунальні по МПД'!AN32,'Комунальні по МПД'!AN37,'Комунальні по МПД'!AN42,'Комунальні по МПД'!AN47,'Комунальні по МПД'!AN52,'Комунальні по МПД'!AN57,'Комунальні по МПД'!AN62,'Комунальні по МПД'!AN67,'Комунальні по МПД'!AN72,'Комунальні по МПД'!AN77,'Комунальні по МПД'!AN82)</f>
        <v>15</v>
      </c>
      <c r="AN7" s="646">
        <f>SUM('Комунальні по МПД'!AO7,'Комунальні по МПД'!AO12,'Комунальні по МПД'!AO17,'Комунальні по МПД'!AO22,'Комунальні по МПД'!AO27,'Комунальні по МПД'!AO32,'Комунальні по МПД'!AO37,'Комунальні по МПД'!AO42,'Комунальні по МПД'!AO47,'Комунальні по МПД'!AO52,'Комунальні по МПД'!AO57,'Комунальні по МПД'!AO62,'Комунальні по МПД'!AO67,'Комунальні по МПД'!AO72,'Комунальні по МПД'!AO77,'Комунальні по МПД'!AO82)</f>
        <v>70</v>
      </c>
      <c r="AO7" s="647">
        <f>SUM('Комунальні по МПД'!AP7,'Комунальні по МПД'!AP12,'Комунальні по МПД'!AP17,'Комунальні по МПД'!AP22,'Комунальні по МПД'!AP27,'Комунальні по МПД'!AP32,'Комунальні по МПД'!AP37,'Комунальні по МПД'!AP42,'Комунальні по МПД'!AP47,'Комунальні по МПД'!AP52,'Комунальні по МПД'!AP57,'Комунальні по МПД'!AP62,'Комунальні по МПД'!AP67,'Комунальні по МПД'!AP72,'Комунальні по МПД'!AP77,'Комунальні по МПД'!AP82)</f>
        <v>1</v>
      </c>
      <c r="AP7" s="648">
        <f>SUM('Комунальні по МПД'!AQ7,'Комунальні по МПД'!AQ12,'Комунальні по МПД'!AQ17,'Комунальні по МПД'!AQ22,'Комунальні по МПД'!AQ27,'Комунальні по МПД'!AQ32,'Комунальні по МПД'!AQ37,'Комунальні по МПД'!AQ42,'Комунальні по МПД'!AQ47,'Комунальні по МПД'!AQ52,'Комунальні по МПД'!AQ57,'Комунальні по МПД'!AQ62,'Комунальні по МПД'!AQ67,'Комунальні по МПД'!AQ72,'Комунальні по МПД'!AQ77,'Комунальні по МПД'!AQ82)</f>
        <v>0</v>
      </c>
      <c r="AQ7" s="646">
        <f>SUM('Комунальні по МПД'!AR7,'Комунальні по МПД'!AR12,'Комунальні по МПД'!AR17,'Комунальні по МПД'!AR22,'Комунальні по МПД'!AR27,'Комунальні по МПД'!AR32,'Комунальні по МПД'!AR37,'Комунальні по МПД'!AR42,'Комунальні по МПД'!AR47,'Комунальні по МПД'!AR52,'Комунальні по МПД'!AR57,'Комунальні по МПД'!AR62,'Комунальні по МПД'!AR67,'Комунальні по МПД'!AR72,'Комунальні по МПД'!AR77,'Комунальні по МПД'!AR82)</f>
        <v>0</v>
      </c>
      <c r="AR7" s="646">
        <f>SUM('Комунальні по МПД'!AS7,'Комунальні по МПД'!AS12,'Комунальні по МПД'!AS17,'Комунальні по МПД'!AS22,'Комунальні по МПД'!AS27,'Комунальні по МПД'!AS32,'Комунальні по МПД'!AS37,'Комунальні по МПД'!AS42,'Комунальні по МПД'!AS47,'Комунальні по МПД'!AS52,'Комунальні по МПД'!AS57,'Комунальні по МПД'!AS62,'Комунальні по МПД'!AS67,'Комунальні по МПД'!AS72,'Комунальні по МПД'!AS77,'Комунальні по МПД'!AS82)</f>
        <v>0</v>
      </c>
      <c r="AS7" s="646">
        <f>SUM('Комунальні по МПД'!AT7,'Комунальні по МПД'!AT12,'Комунальні по МПД'!AT17,'Комунальні по МПД'!AT22,'Комунальні по МПД'!AT27,'Комунальні по МПД'!AT32,'Комунальні по МПД'!AT37,'Комунальні по МПД'!AT42,'Комунальні по МПД'!AT47,'Комунальні по МПД'!AT52,'Комунальні по МПД'!AT57,'Комунальні по МПД'!AT62,'Комунальні по МПД'!AT67,'Комунальні по МПД'!AT72,'Комунальні по МПД'!AT77,'Комунальні по МПД'!AT82)</f>
        <v>0</v>
      </c>
      <c r="AT7" s="647">
        <f>SUM('Комунальні по МПД'!AU7,'Комунальні по МПД'!AU12,'Комунальні по МПД'!AU17,'Комунальні по МПД'!AU22,'Комунальні по МПД'!AU27,'Комунальні по МПД'!AU32,'Комунальні по МПД'!AU37,'Комунальні по МПД'!AU42,'Комунальні по МПД'!AU47,'Комунальні по МПД'!AU52,'Комунальні по МПД'!AU57,'Комунальні по МПД'!AU62,'Комунальні по МПД'!AU67,'Комунальні по МПД'!AU72,'Комунальні по МПД'!AU77,'Комунальні по МПД'!AU82)</f>
        <v>0</v>
      </c>
      <c r="AU7" s="645">
        <f>SUM(AV7:BD7)</f>
        <v>0</v>
      </c>
      <c r="AV7" s="646">
        <f>SUM('Комунальні по МПД'!AW7,'Комунальні по МПД'!AW12,'Комунальні по МПД'!AW17,'Комунальні по МПД'!AW22,'Комунальні по МПД'!AW27,'Комунальні по МПД'!AW32,'Комунальні по МПД'!AW37,'Комунальні по МПД'!AW42,'Комунальні по МПД'!AW47,'Комунальні по МПД'!AW52,'Комунальні по МПД'!AW57,'Комунальні по МПД'!AW62,'Комунальні по МПД'!AW67,'Комунальні по МПД'!AW72,'Комунальні по МПД'!AW77,'Комунальні по МПД'!AW82)</f>
        <v>0</v>
      </c>
      <c r="AW7" s="646">
        <f>SUM('Комунальні по МПД'!AX7,'Комунальні по МПД'!AX12,'Комунальні по МПД'!AX17,'Комунальні по МПД'!AX22,'Комунальні по МПД'!AX27,'Комунальні по МПД'!AX32,'Комунальні по МПД'!AX37,'Комунальні по МПД'!AX42,'Комунальні по МПД'!AX47,'Комунальні по МПД'!AX52,'Комунальні по МПД'!AX57,'Комунальні по МПД'!AX62,'Комунальні по МПД'!AX67,'Комунальні по МПД'!AX72,'Комунальні по МПД'!AX77,'Комунальні по МПД'!AX82)</f>
        <v>0</v>
      </c>
      <c r="AX7" s="646">
        <f>SUM('Комунальні по МПД'!AY7,'Комунальні по МПД'!AY12,'Комунальні по МПД'!AY17,'Комунальні по МПД'!AY22,'Комунальні по МПД'!AY27,'Комунальні по МПД'!AY32,'Комунальні по МПД'!AY37,'Комунальні по МПД'!AY42,'Комунальні по МПД'!AY47,'Комунальні по МПД'!AY52,'Комунальні по МПД'!AY57,'Комунальні по МПД'!AY62,'Комунальні по МПД'!AY67,'Комунальні по МПД'!AY72,'Комунальні по МПД'!AY77,'Комунальні по МПД'!AY82)</f>
        <v>0</v>
      </c>
      <c r="AY7" s="646">
        <f>SUM('Комунальні по МПД'!AZ7,'Комунальні по МПД'!AZ12,'Комунальні по МПД'!AZ17,'Комунальні по МПД'!AZ22,'Комунальні по МПД'!AZ27,'Комунальні по МПД'!AZ32,'Комунальні по МПД'!AZ37,'Комунальні по МПД'!AZ42,'Комунальні по МПД'!AZ47,'Комунальні по МПД'!AZ52,'Комунальні по МПД'!AZ57,'Комунальні по МПД'!AZ62,'Комунальні по МПД'!AZ67,'Комунальні по МПД'!AZ72,'Комунальні по МПД'!AZ77,'Комунальні по МПД'!AZ82)</f>
        <v>0</v>
      </c>
      <c r="AZ7" s="646">
        <f>SUM('Комунальні по МПД'!BA7,'Комунальні по МПД'!BA12,'Комунальні по МПД'!BA17,'Комунальні по МПД'!BA22,'Комунальні по МПД'!BA27,'Комунальні по МПД'!BA32,'Комунальні по МПД'!BA37,'Комунальні по МПД'!BA42,'Комунальні по МПД'!BA47,'Комунальні по МПД'!BA52,'Комунальні по МПД'!BA57,'Комунальні по МПД'!BA62,'Комунальні по МПД'!BA67,'Комунальні по МПД'!BA72,'Комунальні по МПД'!BA77,'Комунальні по МПД'!BA82)</f>
        <v>0</v>
      </c>
      <c r="BA7" s="646">
        <f>SUM('Комунальні по МПД'!BB7,'Комунальні по МПД'!BB12,'Комунальні по МПД'!BB17,'Комунальні по МПД'!BB22,'Комунальні по МПД'!BB27,'Комунальні по МПД'!BB32,'Комунальні по МПД'!BB37,'Комунальні по МПД'!BB42,'Комунальні по МПД'!BB47,'Комунальні по МПД'!BB52,'Комунальні по МПД'!BB57,'Комунальні по МПД'!BB62,'Комунальні по МПД'!BB67,'Комунальні по МПД'!BB72,'Комунальні по МПД'!BB77,'Комунальні по МПД'!BB82)</f>
        <v>0</v>
      </c>
      <c r="BB7" s="646">
        <f>SUM('Комунальні по МПД'!BC7,'Комунальні по МПД'!BC12,'Комунальні по МПД'!BC17,'Комунальні по МПД'!BC22,'Комунальні по МПД'!BC27,'Комунальні по МПД'!BC32,'Комунальні по МПД'!BC37,'Комунальні по МПД'!BC42,'Комунальні по МПД'!BC47,'Комунальні по МПД'!BC52,'Комунальні по МПД'!BC57,'Комунальні по МПД'!BC62,'Комунальні по МПД'!BC67,'Комунальні по МПД'!BC72,'Комунальні по МПД'!BC77,'Комунальні по МПД'!BC82)</f>
        <v>0</v>
      </c>
      <c r="BC7" s="646">
        <f>SUM('Комунальні по МПД'!BD7,'Комунальні по МПД'!BD12,'Комунальні по МПД'!BD17,'Комунальні по МПД'!BD22,'Комунальні по МПД'!BD27,'Комунальні по МПД'!BD32,'Комунальні по МПД'!BD37,'Комунальні по МПД'!BD42,'Комунальні по МПД'!BD47,'Комунальні по МПД'!BD52,'Комунальні по МПД'!BD57,'Комунальні по МПД'!BD62,'Комунальні по МПД'!BD67,'Комунальні по МПД'!BD72,'Комунальні по МПД'!BD77,'Комунальні по МПД'!BD82)</f>
        <v>0</v>
      </c>
      <c r="BD7" s="647">
        <f>SUM('Комунальні по МПД'!BE7,'Комунальні по МПД'!BE12,'Комунальні по МПД'!BE17,'Комунальні по МПД'!BE22,'Комунальні по МПД'!BE27,'Комунальні по МПД'!BE32,'Комунальні по МПД'!BE37,'Комунальні по МПД'!BE42,'Комунальні по МПД'!BE47,'Комунальні по МПД'!BE52,'Комунальні по МПД'!BE57,'Комунальні по МПД'!BE62,'Комунальні по МПД'!BE67,'Комунальні по МПД'!BE72,'Комунальні по МПД'!BE77,'Комунальні по МПД'!BE82)</f>
        <v>0</v>
      </c>
    </row>
    <row r="8" spans="1:56" ht="47.25" x14ac:dyDescent="0.25">
      <c r="A8" s="1343"/>
      <c r="B8" s="457"/>
      <c r="C8" s="460" t="s">
        <v>490</v>
      </c>
      <c r="D8" s="1409"/>
      <c r="E8" s="1411"/>
      <c r="F8" s="650">
        <f>SUM('Комунальні по МПД'!G8,'Комунальні по МПД'!G13,'Комунальні по МПД'!G18,'Комунальні по МПД'!G23,'Комунальні по МПД'!G28,'Комунальні по МПД'!G33,'Комунальні по МПД'!G38,'Комунальні по МПД'!G43,'Комунальні по МПД'!G48,'Комунальні по МПД'!G53,'Комунальні по МПД'!G58,'Комунальні по МПД'!G63,'Комунальні по МПД'!G68,'Комунальні по МПД'!G73,'Комунальні по МПД'!G78,'Комунальні по МПД'!G83)</f>
        <v>0</v>
      </c>
      <c r="G8" s="651">
        <f>SUM('Комунальні по МПД'!H8,'Комунальні по МПД'!H13,'Комунальні по МПД'!H18,'Комунальні по МПД'!H23,'Комунальні по МПД'!H28,'Комунальні по МПД'!H33,'Комунальні по МПД'!H38,'Комунальні по МПД'!H43,'Комунальні по МПД'!H48,'Комунальні по МПД'!H53,'Комунальні по МПД'!H58,'Комунальні по МПД'!H63,'Комунальні по МПД'!H68,'Комунальні по МПД'!H73,'Комунальні по МПД'!H78,'Комунальні по МПД'!H83)</f>
        <v>0</v>
      </c>
      <c r="H8" s="652">
        <f>SUM('Комунальні по МПД'!I8,'Комунальні по МПД'!I13,'Комунальні по МПД'!I18,'Комунальні по МПД'!I23,'Комунальні по МПД'!I28,'Комунальні по МПД'!I33,'Комунальні по МПД'!I38,'Комунальні по МПД'!I43,'Комунальні по МПД'!I48,'Комунальні по МПД'!I53,'Комунальні по МПД'!I58,'Комунальні по МПД'!I63,'Комунальні по МПД'!I68,'Комунальні по МПД'!I73,'Комунальні по МПД'!I78,'Комунальні по МПД'!I83)</f>
        <v>0</v>
      </c>
      <c r="I8" s="652">
        <f>SUM('Комунальні по МПД'!J8,'Комунальні по МПД'!J13,'Комунальні по МПД'!J18,'Комунальні по МПД'!J23,'Комунальні по МПД'!J28,'Комунальні по МПД'!J33,'Комунальні по МПД'!J38,'Комунальні по МПД'!J43,'Комунальні по МПД'!J48,'Комунальні по МПД'!J53,'Комунальні по МПД'!J58,'Комунальні по МПД'!J63,'Комунальні по МПД'!J68,'Комунальні по МПД'!J73,'Комунальні по МПД'!J78,'Комунальні по МПД'!J83)</f>
        <v>0</v>
      </c>
      <c r="J8" s="652">
        <f>SUM('Комунальні по МПД'!K8,'Комунальні по МПД'!K13,'Комунальні по МПД'!K18,'Комунальні по МПД'!K23,'Комунальні по МПД'!K28,'Комунальні по МПД'!K33,'Комунальні по МПД'!K38,'Комунальні по МПД'!K43,'Комунальні по МПД'!K48,'Комунальні по МПД'!K53,'Комунальні по МПД'!K58,'Комунальні по МПД'!K63,'Комунальні по МПД'!K68,'Комунальні по МПД'!K73,'Комунальні по МПД'!K78,'Комунальні по МПД'!K83)</f>
        <v>0</v>
      </c>
      <c r="K8" s="652">
        <f>SUM('Комунальні по МПД'!L8,'Комунальні по МПД'!L13,'Комунальні по МПД'!L18,'Комунальні по МПД'!L23,'Комунальні по МПД'!L28,'Комунальні по МПД'!L33,'Комунальні по МПД'!L38,'Комунальні по МПД'!L43,'Комунальні по МПД'!L48,'Комунальні по МПД'!L53,'Комунальні по МПД'!L58,'Комунальні по МПД'!L63,'Комунальні по МПД'!L68,'Комунальні по МПД'!L73,'Комунальні по МПД'!L78,'Комунальні по МПД'!L83)</f>
        <v>0</v>
      </c>
      <c r="L8" s="651">
        <f>SUM('Комунальні по МПД'!M8,'Комунальні по МПД'!M13,'Комунальні по МПД'!M18,'Комунальні по МПД'!M23,'Комунальні по МПД'!M28,'Комунальні по МПД'!M33,'Комунальні по МПД'!M38,'Комунальні по МПД'!M43,'Комунальні по МПД'!M48,'Комунальні по МПД'!M53,'Комунальні по МПД'!M58,'Комунальні по МПД'!M63,'Комунальні по МПД'!M68,'Комунальні по МПД'!M73,'Комунальні по МПД'!M78,'Комунальні по МПД'!M83)</f>
        <v>0</v>
      </c>
      <c r="M8" s="652">
        <f>SUM('Комунальні по МПД'!N8,'Комунальні по МПД'!N13,'Комунальні по МПД'!N18,'Комунальні по МПД'!N23,'Комунальні по МПД'!N28,'Комунальні по МПД'!N33,'Комунальні по МПД'!N38,'Комунальні по МПД'!N43,'Комунальні по МПД'!N48,'Комунальні по МПД'!N53,'Комунальні по МПД'!N58,'Комунальні по МПД'!N63,'Комунальні по МПД'!N68,'Комунальні по МПД'!N73,'Комунальні по МПД'!N78,'Комунальні по МПД'!N83)</f>
        <v>0</v>
      </c>
      <c r="N8" s="781">
        <f>SUM('Комунальні по МПД'!O8,'Комунальні по МПД'!O13,'Комунальні по МПД'!O18,'Комунальні по МПД'!O23,'Комунальні по МПД'!O28,'Комунальні по МПД'!O33,'Комунальні по МПД'!O38,'Комунальні по МПД'!O43,'Комунальні по МПД'!O48,'Комунальні по МПД'!O53,'Комунальні по МПД'!O58,'Комунальні по МПД'!O63,'Комунальні по МПД'!O68,'Комунальні по МПД'!O73,'Комунальні по МПД'!O78,'Комунальні по МПД'!O83)</f>
        <v>0</v>
      </c>
      <c r="O8" s="652">
        <f>SUM('Комунальні по МПД'!P8,'Комунальні по МПД'!P13,'Комунальні по МПД'!P18,'Комунальні по МПД'!P23,'Комунальні по МПД'!P28,'Комунальні по МПД'!P33,'Комунальні по МПД'!P38,'Комунальні по МПД'!P43,'Комунальні по МПД'!P48,'Комунальні по МПД'!P53,'Комунальні по МПД'!P58,'Комунальні по МПД'!P63,'Комунальні по МПД'!P68,'Комунальні по МПД'!P73,'Комунальні по МПД'!P78,'Комунальні по МПД'!P83)</f>
        <v>0</v>
      </c>
      <c r="P8" s="652">
        <f>SUM('Комунальні по МПД'!Q8,'Комунальні по МПД'!Q13,'Комунальні по МПД'!Q18,'Комунальні по МПД'!Q23,'Комунальні по МПД'!Q28,'Комунальні по МПД'!Q33,'Комунальні по МПД'!Q38,'Комунальні по МПД'!Q43,'Комунальні по МПД'!Q48,'Комунальні по МПД'!Q53,'Комунальні по МПД'!Q58,'Комунальні по МПД'!Q63,'Комунальні по МПД'!Q68,'Комунальні по МПД'!Q73,'Комунальні по МПД'!Q78,'Комунальні по МПД'!Q83)</f>
        <v>0</v>
      </c>
      <c r="Q8" s="927">
        <f>SUM('Комунальні по МПД'!R8,'Комунальні по МПД'!R13,'Комунальні по МПД'!R18,'Комунальні по МПД'!R23,'Комунальні по МПД'!R28,'Комунальні по МПД'!R33,'Комунальні по МПД'!R38,'Комунальні по МПД'!R43,'Комунальні по МПД'!R48,'Комунальні по МПД'!R53,'Комунальні по МПД'!R58,'Комунальні по МПД'!R63,'Комунальні по МПД'!R68,'Комунальні по МПД'!R73,'Комунальні по МПД'!R78,'Комунальні по МПД'!R83)</f>
        <v>0</v>
      </c>
      <c r="R8" s="930">
        <f>SUM('Комунальні по МПД'!S8,'Комунальні по МПД'!S13,'Комунальні по МПД'!S18,'Комунальні по МПД'!S23,'Комунальні по МПД'!S28,'Комунальні по МПД'!S33,'Комунальні по МПД'!S38,'Комунальні по МПД'!S43,'Комунальні по МПД'!S48,'Комунальні по МПД'!S53,'Комунальні по МПД'!S58,'Комунальні по МПД'!S63,'Комунальні по МПД'!S68,'Комунальні по МПД'!S73,'Комунальні по МПД'!S78,'Комунальні по МПД'!S83)</f>
        <v>0</v>
      </c>
      <c r="S8" s="786">
        <f>SUM('Комунальні по МПД'!T8,'Комунальні по МПД'!T13,'Комунальні по МПД'!T18,'Комунальні по МПД'!T23,'Комунальні по МПД'!T28,'Комунальні по МПД'!T33,'Комунальні по МПД'!T38,'Комунальні по МПД'!T43,'Комунальні по МПД'!T48,'Комунальні по МПД'!T53,'Комунальні по МПД'!T58,'Комунальні по МПД'!T63,'Комунальні по МПД'!T68,'Комунальні по МПД'!T73,'Комунальні по МПД'!T78,'Комунальні по МПД'!T83)</f>
        <v>0</v>
      </c>
      <c r="T8" s="786">
        <f>SUM('Комунальні по МПД'!U8,'Комунальні по МПД'!U13,'Комунальні по МПД'!U18,'Комунальні по МПД'!U23,'Комунальні по МПД'!U28,'Комунальні по МПД'!U33,'Комунальні по МПД'!U38,'Комунальні по МПД'!U43,'Комунальні по МПД'!U48,'Комунальні по МПД'!U53,'Комунальні по МПД'!U58,'Комунальні по МПД'!U63,'Комунальні по МПД'!U68,'Комунальні по МПД'!U73,'Комунальні по МПД'!U78,'Комунальні по МПД'!U83)</f>
        <v>0</v>
      </c>
      <c r="U8" s="781">
        <f>SUM('Комунальні по МПД'!V8,'Комунальні по МПД'!V13,'Комунальні по МПД'!V18,'Комунальні по МПД'!V23,'Комунальні по МПД'!V28,'Комунальні по МПД'!V33,'Комунальні по МПД'!V38,'Комунальні по МПД'!V43,'Комунальні по МПД'!V48,'Комунальні по МПД'!V53,'Комунальні по МПД'!V58,'Комунальні по МПД'!V63,'Комунальні по МПД'!V68,'Комунальні по МПД'!V73,'Комунальні по МПД'!V78,'Комунальні по МПД'!V83)</f>
        <v>0</v>
      </c>
      <c r="V8" s="781">
        <f>SUM('Комунальні по МПД'!W8,'Комунальні по МПД'!W13,'Комунальні по МПД'!W18,'Комунальні по МПД'!W23,'Комунальні по МПД'!W28,'Комунальні по МПД'!W33,'Комунальні по МПД'!W38,'Комунальні по МПД'!W43,'Комунальні по МПД'!W48,'Комунальні по МПД'!W53,'Комунальні по МПД'!W58,'Комунальні по МПД'!W63,'Комунальні по МПД'!W68,'Комунальні по МПД'!W73,'Комунальні по МПД'!W78,'Комунальні по МПД'!W83)</f>
        <v>0</v>
      </c>
      <c r="W8" s="931">
        <f>SUM('Комунальні по МПД'!X8,'Комунальні по МПД'!X13,'Комунальні по МПД'!X18,'Комунальні по МПД'!X23,'Комунальні по МПД'!X28,'Комунальні по МПД'!X33,'Комунальні по МПД'!X38,'Комунальні по МПД'!X43,'Комунальні по МПД'!X48,'Комунальні по МПД'!X53,'Комунальні по МПД'!X58,'Комунальні по МПД'!X63,'Комунальні по МПД'!X68,'Комунальні по МПД'!X73,'Комунальні по МПД'!X78,'Комунальні по МПД'!X83)</f>
        <v>0</v>
      </c>
      <c r="X8" s="786">
        <f>SUM('Комунальні по МПД'!Y8,'Комунальні по МПД'!Y13,'Комунальні по МПД'!Y18,'Комунальні по МПД'!Y23,'Комунальні по МПД'!Y28,'Комунальні по МПД'!Y33,'Комунальні по МПД'!Y38,'Комунальні по МПД'!Y43,'Комунальні по МПД'!Y48,'Комунальні по МПД'!Y53,'Комунальні по МПД'!Y58,'Комунальні по МПД'!Y63,'Комунальні по МПД'!Y68,'Комунальні по МПД'!Y73,'Комунальні по МПД'!Y78,'Комунальні по МПД'!Y83)</f>
        <v>0</v>
      </c>
      <c r="Y8" s="927">
        <f>SUM('Комунальні по МПД'!Z8,'Комунальні по МПД'!Z13,'Комунальні по МПД'!Z18,'Комунальні по МПД'!Z23,'Комунальні по МПД'!Z28,'Комунальні по МПД'!Z33,'Комунальні по МПД'!Z38,'Комунальні по МПД'!Z43,'Комунальні по МПД'!Z48,'Комунальні по МПД'!Z53,'Комунальні по МПД'!Z58,'Комунальні по МПД'!Z63,'Комунальні по МПД'!Z68,'Комунальні по МПД'!Z73,'Комунальні по МПД'!Z78,'Комунальні по МПД'!Z83)</f>
        <v>0</v>
      </c>
      <c r="Z8" s="930">
        <f>SUM('Комунальні по МПД'!AA8,'Комунальні по МПД'!AA13,'Комунальні по МПД'!AA18,'Комунальні по МПД'!AA23,'Комунальні по МПД'!AA28,'Комунальні по МПД'!AA33,'Комунальні по МПД'!AA38,'Комунальні по МПД'!AA43,'Комунальні по МПД'!AA48,'Комунальні по МПД'!AA53,'Комунальні по МПД'!AA58,'Комунальні по МПД'!AA63,'Комунальні по МПД'!AA68,'Комунальні по МПД'!AA73,'Комунальні по МПД'!AA78,'Комунальні по МПД'!AA83)</f>
        <v>0</v>
      </c>
      <c r="AA8" s="781">
        <f>SUM('Комунальні по МПД'!AB8,'Комунальні по МПД'!AB13,'Комунальні по МПД'!AB18,'Комунальні по МПД'!AB23,'Комунальні по МПД'!AB28,'Комунальні по МПД'!AB33,'Комунальні по МПД'!AB38,'Комунальні по МПД'!AB43,'Комунальні по МПД'!AB48,'Комунальні по МПД'!AB53,'Комунальні по МПД'!AB58,'Комунальні по МПД'!AB63,'Комунальні по МПД'!AB68,'Комунальні по МПД'!AB73,'Комунальні по МПД'!AB78,'Комунальні по МПД'!AB83)</f>
        <v>0</v>
      </c>
      <c r="AB8" s="781">
        <f>SUM('Комунальні по МПД'!AC8,'Комунальні по МПД'!AC13,'Комунальні по МПД'!AC18,'Комунальні по МПД'!AC23,'Комунальні по МПД'!AC28,'Комунальні по МПД'!AC33,'Комунальні по МПД'!AC38,'Комунальні по МПД'!AC43,'Комунальні по МПД'!AC48,'Комунальні по МПД'!AC53,'Комунальні по МПД'!AC58,'Комунальні по МПД'!AC63,'Комунальні по МПД'!AC68,'Комунальні по МПД'!AC73,'Комунальні по МПД'!AC78,'Комунальні по МПД'!AC83)</f>
        <v>0</v>
      </c>
      <c r="AC8" s="781">
        <f>SUM('Комунальні по МПД'!AD8,'Комунальні по МПД'!AD13,'Комунальні по МПД'!AD18,'Комунальні по МПД'!AD23,'Комунальні по МПД'!AD28,'Комунальні по МПД'!AD33,'Комунальні по МПД'!AD38,'Комунальні по МПД'!AD43,'Комунальні по МПД'!AD48,'Комунальні по МПД'!AD53,'Комунальні по МПД'!AD58,'Комунальні по МПД'!AD63,'Комунальні по МПД'!AD68,'Комунальні по МПД'!AD73,'Комунальні по МПД'!AD78,'Комунальні по МПД'!AD83)</f>
        <v>0</v>
      </c>
      <c r="AD8" s="781">
        <f>SUM('Комунальні по МПД'!AE8,'Комунальні по МПД'!AE13,'Комунальні по МПД'!AE18,'Комунальні по МПД'!AE23,'Комунальні по МПД'!AE28,'Комунальні по МПД'!AE33,'Комунальні по МПД'!AE38,'Комунальні по МПД'!AE43,'Комунальні по МПД'!AE48,'Комунальні по МПД'!AE53,'Комунальні по МПД'!AE58,'Комунальні по МПД'!AE63,'Комунальні по МПД'!AE68,'Комунальні по МПД'!AE73,'Комунальні по МПД'!AE78,'Комунальні по МПД'!AE83)</f>
        <v>0</v>
      </c>
      <c r="AE8" s="931">
        <f>SUM('Комунальні по МПД'!AF8,'Комунальні по МПД'!AF13,'Комунальні по МПД'!AF18,'Комунальні по МПД'!AF23,'Комунальні по МПД'!AF28,'Комунальні по МПД'!AF33,'Комунальні по МПД'!AF38,'Комунальні по МПД'!AF43,'Комунальні по МПД'!AF48,'Комунальні по МПД'!AF53,'Комунальні по МПД'!AF58,'Комунальні по МПД'!AF63,'Комунальні по МПД'!AF68,'Комунальні по МПД'!AF73,'Комунальні по МПД'!AF78,'Комунальні по МПД'!AF83)</f>
        <v>0</v>
      </c>
      <c r="AF8" s="938"/>
      <c r="AG8" s="941"/>
      <c r="AH8" s="944"/>
      <c r="AI8" s="945">
        <f t="shared" ref="AI8" si="0">SUM(AM8:AO8)</f>
        <v>0</v>
      </c>
      <c r="AJ8" s="786">
        <f>SUM('Комунальні по МПД'!AK8,'Комунальні по МПД'!AK13,'Комунальні по МПД'!AK18,'Комунальні по МПД'!AK23,'Комунальні по МПД'!AK28,'Комунальні по МПД'!AK33,'Комунальні по МПД'!AK38,'Комунальні по МПД'!AK43,'Комунальні по МПД'!AK48,'Комунальні по МПД'!AK53,'Комунальні по МПД'!AK58,'Комунальні по МПД'!AK63,'Комунальні по МПД'!AK68,'Комунальні по МПД'!AK73,'Комунальні по МПД'!AK78,'Комунальні по МПД'!AK83)</f>
        <v>0</v>
      </c>
      <c r="AK8" s="652">
        <f>SUM('Комунальні по МПД'!AL8,'Комунальні по МПД'!AL13,'Комунальні по МПД'!AL18,'Комунальні по МПД'!AL23,'Комунальні по МПД'!AL28,'Комунальні по МПД'!AL33,'Комунальні по МПД'!AL38,'Комунальні по МПД'!AL43,'Комунальні по МПД'!AL48,'Комунальні по МПД'!AL53,'Комунальні по МПД'!AL58,'Комунальні по МПД'!AL63,'Комунальні по МПД'!AL68,'Комунальні по МПД'!AL73,'Комунальні по МПД'!AL78,'Комунальні по МПД'!AL83)</f>
        <v>0</v>
      </c>
      <c r="AL8" s="927">
        <f>SUM('Комунальні по МПД'!AM8,'Комунальні по МПД'!AM13,'Комунальні по МПД'!AM18,'Комунальні по МПД'!AM23,'Комунальні по МПД'!AM28,'Комунальні по МПД'!AM33,'Комунальні по МПД'!AM38,'Комунальні по МПД'!AM43,'Комунальні по МПД'!AM48,'Комунальні по МПД'!AM53,'Комунальні по МПД'!AM58,'Комунальні по МПД'!AM63,'Комунальні по МПД'!AM68,'Комунальні по МПД'!AM73,'Комунальні по МПД'!AM78,'Комунальні по МПД'!AM83)</f>
        <v>0</v>
      </c>
      <c r="AM8" s="930">
        <f>SUM('Комунальні по МПД'!AN8,'Комунальні по МПД'!AN13,'Комунальні по МПД'!AN18,'Комунальні по МПД'!AN23,'Комунальні по МПД'!AN28,'Комунальні по МПД'!AN33,'Комунальні по МПД'!AN38,'Комунальні по МПД'!AN43,'Комунальні по МПД'!AN48,'Комунальні по МПД'!AN53,'Комунальні по МПД'!AN58,'Комунальні по МПД'!AN63,'Комунальні по МПД'!AN68,'Комунальні по МПД'!AN73,'Комунальні по МПД'!AN78,'Комунальні по МПД'!AN83)</f>
        <v>0</v>
      </c>
      <c r="AN8" s="781">
        <f>SUM('Комунальні по МПД'!AO8,'Комунальні по МПД'!AO13,'Комунальні по МПД'!AO18,'Комунальні по МПД'!AO23,'Комунальні по МПД'!AO28,'Комунальні по МПД'!AO33,'Комунальні по МПД'!AO38,'Комунальні по МПД'!AO43,'Комунальні по МПД'!AO48,'Комунальні по МПД'!AO53,'Комунальні по МПД'!AO58,'Комунальні по МПД'!AO63,'Комунальні по МПД'!AO68,'Комунальні по МПД'!AO73,'Комунальні по МПД'!AO78,'Комунальні по МПД'!AO83)</f>
        <v>0</v>
      </c>
      <c r="AO8" s="931">
        <f>SUM('Комунальні по МПД'!AP8,'Комунальні по МПД'!AP13,'Комунальні по МПД'!AP18,'Комунальні по МПД'!AP23,'Комунальні по МПД'!AP28,'Комунальні по МПД'!AP33,'Комунальні по МПД'!AP38,'Комунальні по МПД'!AP43,'Комунальні по МПД'!AP48,'Комунальні по МПД'!AP53,'Комунальні по МПД'!AP58,'Комунальні по МПД'!AP63,'Комунальні по МПД'!AP68,'Комунальні по МПД'!AP73,'Комунальні по МПД'!AP78,'Комунальні по МПД'!AP83)</f>
        <v>0</v>
      </c>
      <c r="AP8" s="930">
        <f>SUM('Комунальні по МПД'!AQ8,'Комунальні по МПД'!AQ13,'Комунальні по МПД'!AQ18,'Комунальні по МПД'!AQ23,'Комунальні по МПД'!AQ28,'Комунальні по МПД'!AQ33,'Комунальні по МПД'!AQ38,'Комунальні по МПД'!AQ43,'Комунальні по МПД'!AQ48,'Комунальні по МПД'!AQ53,'Комунальні по МПД'!AQ58,'Комунальні по МПД'!AQ63,'Комунальні по МПД'!AQ68,'Комунальні по МПД'!AQ73,'Комунальні по МПД'!AQ78,'Комунальні по МПД'!AQ83)</f>
        <v>0</v>
      </c>
      <c r="AQ8" s="781">
        <f>SUM('Комунальні по МПД'!AR8,'Комунальні по МПД'!AR13,'Комунальні по МПД'!AR18,'Комунальні по МПД'!AR23,'Комунальні по МПД'!AR28,'Комунальні по МПД'!AR33,'Комунальні по МПД'!AR38,'Комунальні по МПД'!AR43,'Комунальні по МПД'!AR48,'Комунальні по МПД'!AR53,'Комунальні по МПД'!AR58,'Комунальні по МПД'!AR63,'Комунальні по МПД'!AR68,'Комунальні по МПД'!AR73,'Комунальні по МПД'!AR78,'Комунальні по МПД'!AR83)</f>
        <v>0</v>
      </c>
      <c r="AR8" s="781">
        <f>SUM('Комунальні по МПД'!AS8,'Комунальні по МПД'!AS13,'Комунальні по МПД'!AS18,'Комунальні по МПД'!AS23,'Комунальні по МПД'!AS28,'Комунальні по МПД'!AS33,'Комунальні по МПД'!AS38,'Комунальні по МПД'!AS43,'Комунальні по МПД'!AS48,'Комунальні по МПД'!AS53,'Комунальні по МПД'!AS58,'Комунальні по МПД'!AS63,'Комунальні по МПД'!AS68,'Комунальні по МПД'!AS73,'Комунальні по МПД'!AS78,'Комунальні по МПД'!AS83)</f>
        <v>0</v>
      </c>
      <c r="AS8" s="781">
        <f>SUM('Комунальні по МПД'!AT8,'Комунальні по МПД'!AT13,'Комунальні по МПД'!AT18,'Комунальні по МПД'!AT23,'Комунальні по МПД'!AT28,'Комунальні по МПД'!AT33,'Комунальні по МПД'!AT38,'Комунальні по МПД'!AT43,'Комунальні по МПД'!AT48,'Комунальні по МПД'!AT53,'Комунальні по МПД'!AT58,'Комунальні по МПД'!AT63,'Комунальні по МПД'!AT68,'Комунальні по МПД'!AT73,'Комунальні по МПД'!AT78,'Комунальні по МПД'!AT83)</f>
        <v>0</v>
      </c>
      <c r="AT8" s="931">
        <f>SUM('Комунальні по МПД'!AU8,'Комунальні по МПД'!AU13,'Комунальні по МПД'!AU18,'Комунальні по МПД'!AU23,'Комунальні по МПД'!AU28,'Комунальні по МПД'!AU33,'Комунальні по МПД'!AU38,'Комунальні по МПД'!AU43,'Комунальні по МПД'!AU48,'Комунальні по МПД'!AU53,'Комунальні по МПД'!AU58,'Комунальні по МПД'!AU63,'Комунальні по МПД'!AU68,'Комунальні по МПД'!AU73,'Комунальні по МПД'!AU78,'Комунальні по МПД'!AU83)</f>
        <v>0</v>
      </c>
      <c r="AU8" s="954">
        <f t="shared" ref="AU8:AU12" si="1">SUM(AV8:BD8)</f>
        <v>0</v>
      </c>
      <c r="AV8" s="781">
        <f>SUM('Комунальні по МПД'!AW8,'Комунальні по МПД'!AW13,'Комунальні по МПД'!AW18,'Комунальні по МПД'!AW23,'Комунальні по МПД'!AW28,'Комунальні по МПД'!AW33,'Комунальні по МПД'!AW38,'Комунальні по МПД'!AW43,'Комунальні по МПД'!AW48,'Комунальні по МПД'!AW53,'Комунальні по МПД'!AW58,'Комунальні по МПД'!AW63,'Комунальні по МПД'!AW68,'Комунальні по МПД'!AW73,'Комунальні по МПД'!AW78,'Комунальні по МПД'!AW83)</f>
        <v>0</v>
      </c>
      <c r="AW8" s="781">
        <f>SUM('Комунальні по МПД'!AX8,'Комунальні по МПД'!AX13,'Комунальні по МПД'!AX18,'Комунальні по МПД'!AX23,'Комунальні по МПД'!AX28,'Комунальні по МПД'!AX33,'Комунальні по МПД'!AX38,'Комунальні по МПД'!AX43,'Комунальні по МПД'!AX48,'Комунальні по МПД'!AX53,'Комунальні по МПД'!AX58,'Комунальні по МПД'!AX63,'Комунальні по МПД'!AX68,'Комунальні по МПД'!AX73,'Комунальні по МПД'!AX78,'Комунальні по МПД'!AX83)</f>
        <v>0</v>
      </c>
      <c r="AX8" s="781">
        <f>SUM('Комунальні по МПД'!AY8,'Комунальні по МПД'!AY13,'Комунальні по МПД'!AY18,'Комунальні по МПД'!AY23,'Комунальні по МПД'!AY28,'Комунальні по МПД'!AY33,'Комунальні по МПД'!AY38,'Комунальні по МПД'!AY43,'Комунальні по МПД'!AY48,'Комунальні по МПД'!AY53,'Комунальні по МПД'!AY58,'Комунальні по МПД'!AY63,'Комунальні по МПД'!AY68,'Комунальні по МПД'!AY73,'Комунальні по МПД'!AY78,'Комунальні по МПД'!AY83)</f>
        <v>0</v>
      </c>
      <c r="AY8" s="781">
        <f>SUM('Комунальні по МПД'!AZ8,'Комунальні по МПД'!AZ13,'Комунальні по МПД'!AZ18,'Комунальні по МПД'!AZ23,'Комунальні по МПД'!AZ28,'Комунальні по МПД'!AZ33,'Комунальні по МПД'!AZ38,'Комунальні по МПД'!AZ43,'Комунальні по МПД'!AZ48,'Комунальні по МПД'!AZ53,'Комунальні по МПД'!AZ58,'Комунальні по МПД'!AZ63,'Комунальні по МПД'!AZ68,'Комунальні по МПД'!AZ73,'Комунальні по МПД'!AZ78,'Комунальні по МПД'!AZ83)</f>
        <v>0</v>
      </c>
      <c r="AZ8" s="781">
        <f>SUM('Комунальні по МПД'!BA8,'Комунальні по МПД'!BA13,'Комунальні по МПД'!BA18,'Комунальні по МПД'!BA23,'Комунальні по МПД'!BA28,'Комунальні по МПД'!BA33,'Комунальні по МПД'!BA38,'Комунальні по МПД'!BA43,'Комунальні по МПД'!BA48,'Комунальні по МПД'!BA53,'Комунальні по МПД'!BA58,'Комунальні по МПД'!BA63,'Комунальні по МПД'!BA68,'Комунальні по МПД'!BA73,'Комунальні по МПД'!BA78,'Комунальні по МПД'!BA83)</f>
        <v>0</v>
      </c>
      <c r="BA8" s="781">
        <f>SUM('Комунальні по МПД'!BB8,'Комунальні по МПД'!BB13,'Комунальні по МПД'!BB18,'Комунальні по МПД'!BB23,'Комунальні по МПД'!BB28,'Комунальні по МПД'!BB33,'Комунальні по МПД'!BB38,'Комунальні по МПД'!BB43,'Комунальні по МПД'!BB48,'Комунальні по МПД'!BB53,'Комунальні по МПД'!BB58,'Комунальні по МПД'!BB63,'Комунальні по МПД'!BB68,'Комунальні по МПД'!BB73,'Комунальні по МПД'!BB78,'Комунальні по МПД'!BB83)</f>
        <v>0</v>
      </c>
      <c r="BB8" s="781">
        <f>SUM('Комунальні по МПД'!BC8,'Комунальні по МПД'!BC13,'Комунальні по МПД'!BC18,'Комунальні по МПД'!BC23,'Комунальні по МПД'!BC28,'Комунальні по МПД'!BC33,'Комунальні по МПД'!BC38,'Комунальні по МПД'!BC43,'Комунальні по МПД'!BC48,'Комунальні по МПД'!BC53,'Комунальні по МПД'!BC58,'Комунальні по МПД'!BC63,'Комунальні по МПД'!BC68,'Комунальні по МПД'!BC73,'Комунальні по МПД'!BC78,'Комунальні по МПД'!BC83)</f>
        <v>0</v>
      </c>
      <c r="BC8" s="781">
        <f>SUM('Комунальні по МПД'!BD8,'Комунальні по МПД'!BD13,'Комунальні по МПД'!BD18,'Комунальні по МПД'!BD23,'Комунальні по МПД'!BD28,'Комунальні по МПД'!BD33,'Комунальні по МПД'!BD38,'Комунальні по МПД'!BD43,'Комунальні по МПД'!BD48,'Комунальні по МПД'!BD53,'Комунальні по МПД'!BD58,'Комунальні по МПД'!BD63,'Комунальні по МПД'!BD68,'Комунальні по МПД'!BD73,'Комунальні по МПД'!BD78,'Комунальні по МПД'!BD83)</f>
        <v>0</v>
      </c>
      <c r="BD8" s="931">
        <f>SUM('Комунальні по МПД'!BE8,'Комунальні по МПД'!BE13,'Комунальні по МПД'!BE18,'Комунальні по МПД'!BE23,'Комунальні по МПД'!BE28,'Комунальні по МПД'!BE33,'Комунальні по МПД'!BE38,'Комунальні по МПД'!BE43,'Комунальні по МПД'!BE48,'Комунальні по МПД'!BE53,'Комунальні по МПД'!BE58,'Комунальні по МПД'!BE63,'Комунальні по МПД'!BE68,'Комунальні по МПД'!BE73,'Комунальні по МПД'!BE78,'Комунальні по МПД'!BE83)</f>
        <v>0</v>
      </c>
    </row>
    <row r="9" spans="1:56" ht="31.5" x14ac:dyDescent="0.25">
      <c r="A9" s="1343"/>
      <c r="B9" s="457"/>
      <c r="C9" s="460" t="s">
        <v>486</v>
      </c>
      <c r="D9" s="1409"/>
      <c r="E9" s="1411"/>
      <c r="F9" s="650">
        <f>SUM('Комунальні по МПД'!G9,'Комунальні по МПД'!G14,'Комунальні по МПД'!G19,'Комунальні по МПД'!G24,'Комунальні по МПД'!G29,'Комунальні по МПД'!G34,'Комунальні по МПД'!G39,'Комунальні по МПД'!G44,'Комунальні по МПД'!G49,'Комунальні по МПД'!G54,'Комунальні по МПД'!G59,'Комунальні по МПД'!G64,'Комунальні по МПД'!G69,'Комунальні по МПД'!G74,'Комунальні по МПД'!G79,'Комунальні по МПД'!G84)</f>
        <v>4</v>
      </c>
      <c r="G9" s="651">
        <f>SUM('Комунальні по МПД'!H9,'Комунальні по МПД'!H14,'Комунальні по МПД'!H19,'Комунальні по МПД'!H24,'Комунальні по МПД'!H29,'Комунальні по МПД'!H34,'Комунальні по МПД'!H39,'Комунальні по МПД'!H44,'Комунальні по МПД'!H49,'Комунальні по МПД'!H54,'Комунальні по МПД'!H59,'Комунальні по МПД'!H64,'Комунальні по МПД'!H69,'Комунальні по МПД'!H74,'Комунальні по МПД'!H79,'Комунальні по МПД'!H84)</f>
        <v>1</v>
      </c>
      <c r="H9" s="652">
        <f>SUM('Комунальні по МПД'!I9,'Комунальні по МПД'!I14,'Комунальні по МПД'!I19,'Комунальні по МПД'!I24,'Комунальні по МПД'!I29,'Комунальні по МПД'!I34,'Комунальні по МПД'!I39,'Комунальні по МПД'!I44,'Комунальні по МПД'!I49,'Комунальні по МПД'!I54,'Комунальні по МПД'!I59,'Комунальні по МПД'!I64,'Комунальні по МПД'!I69,'Комунальні по МПД'!I74,'Комунальні по МПД'!I79,'Комунальні по МПД'!I84)</f>
        <v>1</v>
      </c>
      <c r="I9" s="652">
        <f>SUM('Комунальні по МПД'!J9,'Комунальні по МПД'!J14,'Комунальні по МПД'!J19,'Комунальні по МПД'!J24,'Комунальні по МПД'!J29,'Комунальні по МПД'!J34,'Комунальні по МПД'!J39,'Комунальні по МПД'!J44,'Комунальні по МПД'!J49,'Комунальні по МПД'!J54,'Комунальні по МПД'!J59,'Комунальні по МПД'!J64,'Комунальні по МПД'!J69,'Комунальні по МПД'!J74,'Комунальні по МПД'!J79,'Комунальні по МПД'!J84)</f>
        <v>0</v>
      </c>
      <c r="J9" s="652">
        <f>SUM('Комунальні по МПД'!K9,'Комунальні по МПД'!K14,'Комунальні по МПД'!K19,'Комунальні по МПД'!K24,'Комунальні по МПД'!K29,'Комунальні по МПД'!K34,'Комунальні по МПД'!K39,'Комунальні по МПД'!K44,'Комунальні по МПД'!K49,'Комунальні по МПД'!K54,'Комунальні по МПД'!K59,'Комунальні по МПД'!K64,'Комунальні по МПД'!K69,'Комунальні по МПД'!K74,'Комунальні по МПД'!K79,'Комунальні по МПД'!K84)</f>
        <v>0</v>
      </c>
      <c r="K9" s="652">
        <f>SUM('Комунальні по МПД'!L9,'Комунальні по МПД'!L14,'Комунальні по МПД'!L19,'Комунальні по МПД'!L24,'Комунальні по МПД'!L29,'Комунальні по МПД'!L34,'Комунальні по МПД'!L39,'Комунальні по МПД'!L44,'Комунальні по МПД'!L49,'Комунальні по МПД'!L54,'Комунальні по МПД'!L59,'Комунальні по МПД'!L64,'Комунальні по МПД'!L69,'Комунальні по МПД'!L74,'Комунальні по МПД'!L79,'Комунальні по МПД'!L84)</f>
        <v>0</v>
      </c>
      <c r="L9" s="651">
        <f>SUM('Комунальні по МПД'!M9,'Комунальні по МПД'!M14,'Комунальні по МПД'!M19,'Комунальні по МПД'!M24,'Комунальні по МПД'!M29,'Комунальні по МПД'!M34,'Комунальні по МПД'!M39,'Комунальні по МПД'!M44,'Комунальні по МПД'!M49,'Комунальні по МПД'!M54,'Комунальні по МПД'!M59,'Комунальні по МПД'!M64,'Комунальні по МПД'!M69,'Комунальні по МПД'!M74,'Комунальні по МПД'!M79,'Комунальні по МПД'!M84)</f>
        <v>4</v>
      </c>
      <c r="M9" s="652">
        <f>SUM('Комунальні по МПД'!N9,'Комунальні по МПД'!N14,'Комунальні по МПД'!N19,'Комунальні по МПД'!N24,'Комунальні по МПД'!N29,'Комунальні по МПД'!N34,'Комунальні по МПД'!N39,'Комунальні по МПД'!N44,'Комунальні по МПД'!N49,'Комунальні по МПД'!N54,'Комунальні по МПД'!N59,'Комунальні по МПД'!N64,'Комунальні по МПД'!N69,'Комунальні по МПД'!N74,'Комунальні по МПД'!N79,'Комунальні по МПД'!N84)</f>
        <v>0</v>
      </c>
      <c r="N9" s="781">
        <f>SUM('Комунальні по МПД'!O9,'Комунальні по МПД'!O14,'Комунальні по МПД'!O19,'Комунальні по МПД'!O24,'Комунальні по МПД'!O29,'Комунальні по МПД'!O34,'Комунальні по МПД'!O39,'Комунальні по МПД'!O44,'Комунальні по МПД'!O49,'Комунальні по МПД'!O54,'Комунальні по МПД'!O59,'Комунальні по МПД'!O64,'Комунальні по МПД'!O69,'Комунальні по МПД'!O74,'Комунальні по МПД'!O79,'Комунальні по МПД'!O84)</f>
        <v>4</v>
      </c>
      <c r="O9" s="652">
        <f>SUM('Комунальні по МПД'!P9,'Комунальні по МПД'!P14,'Комунальні по МПД'!P19,'Комунальні по МПД'!P24,'Комунальні по МПД'!P29,'Комунальні по МПД'!P34,'Комунальні по МПД'!P39,'Комунальні по МПД'!P44,'Комунальні по МПД'!P49,'Комунальні по МПД'!P54,'Комунальні по МПД'!P59,'Комунальні по МПД'!P64,'Комунальні по МПД'!P69,'Комунальні по МПД'!P74,'Комунальні по МПД'!P79,'Комунальні по МПД'!P84)</f>
        <v>0</v>
      </c>
      <c r="P9" s="652">
        <f>SUM('Комунальні по МПД'!Q9,'Комунальні по МПД'!Q14,'Комунальні по МПД'!Q19,'Комунальні по МПД'!Q24,'Комунальні по МПД'!Q29,'Комунальні по МПД'!Q34,'Комунальні по МПД'!Q39,'Комунальні по МПД'!Q44,'Комунальні по МПД'!Q49,'Комунальні по МПД'!Q54,'Комунальні по МПД'!Q59,'Комунальні по МПД'!Q64,'Комунальні по МПД'!Q69,'Комунальні по МПД'!Q74,'Комунальні по МПД'!Q79,'Комунальні по МПД'!Q84)</f>
        <v>0</v>
      </c>
      <c r="Q9" s="927">
        <f>SUM('Комунальні по МПД'!R9,'Комунальні по МПД'!R14,'Комунальні по МПД'!R19,'Комунальні по МПД'!R24,'Комунальні по МПД'!R29,'Комунальні по МПД'!R34,'Комунальні по МПД'!R39,'Комунальні по МПД'!R44,'Комунальні по МПД'!R49,'Комунальні по МПД'!R54,'Комунальні по МПД'!R59,'Комунальні по МПД'!R64,'Комунальні по МПД'!R69,'Комунальні по МПД'!R74,'Комунальні по МПД'!R79,'Комунальні по МПД'!R84)</f>
        <v>0</v>
      </c>
      <c r="R9" s="930">
        <f>SUM('Комунальні по МПД'!S9,'Комунальні по МПД'!S14,'Комунальні по МПД'!S19,'Комунальні по МПД'!S24,'Комунальні по МПД'!S29,'Комунальні по МПД'!S34,'Комунальні по МПД'!S39,'Комунальні по МПД'!S44,'Комунальні по МПД'!S49,'Комунальні по МПД'!S54,'Комунальні по МПД'!S59,'Комунальні по МПД'!S64,'Комунальні по МПД'!S69,'Комунальні по МПД'!S74,'Комунальні по МПД'!S79,'Комунальні по МПД'!S84)</f>
        <v>0</v>
      </c>
      <c r="S9" s="786">
        <f>SUM('Комунальні по МПД'!T9,'Комунальні по МПД'!T14,'Комунальні по МПД'!T19,'Комунальні по МПД'!T24,'Комунальні по МПД'!T29,'Комунальні по МПД'!T34,'Комунальні по МПД'!T39,'Комунальні по МПД'!T44,'Комунальні по МПД'!T49,'Комунальні по МПД'!T54,'Комунальні по МПД'!T59,'Комунальні по МПД'!T64,'Комунальні по МПД'!T69,'Комунальні по МПД'!T74,'Комунальні по МПД'!T79,'Комунальні по МПД'!T84)</f>
        <v>0</v>
      </c>
      <c r="T9" s="786">
        <f>SUM('Комунальні по МПД'!U9,'Комунальні по МПД'!U14,'Комунальні по МПД'!U19,'Комунальні по МПД'!U24,'Комунальні по МПД'!U29,'Комунальні по МПД'!U34,'Комунальні по МПД'!U39,'Комунальні по МПД'!U44,'Комунальні по МПД'!U49,'Комунальні по МПД'!U54,'Комунальні по МПД'!U59,'Комунальні по МПД'!U64,'Комунальні по МПД'!U69,'Комунальні по МПД'!U74,'Комунальні по МПД'!U79,'Комунальні по МПД'!U84)</f>
        <v>4</v>
      </c>
      <c r="U9" s="781">
        <f>SUM('Комунальні по МПД'!V9,'Комунальні по МПД'!V14,'Комунальні по МПД'!V19,'Комунальні по МПД'!V24,'Комунальні по МПД'!V29,'Комунальні по МПД'!V34,'Комунальні по МПД'!V39,'Комунальні по МПД'!V44,'Комунальні по МПД'!V49,'Комунальні по МПД'!V54,'Комунальні по МПД'!V59,'Комунальні по МПД'!V64,'Комунальні по МПД'!V69,'Комунальні по МПД'!V74,'Комунальні по МПД'!V79,'Комунальні по МПД'!V84)</f>
        <v>0</v>
      </c>
      <c r="V9" s="781">
        <f>SUM('Комунальні по МПД'!W9,'Комунальні по МПД'!W14,'Комунальні по МПД'!W19,'Комунальні по МПД'!W24,'Комунальні по МПД'!W29,'Комунальні по МПД'!W34,'Комунальні по МПД'!W39,'Комунальні по МПД'!W44,'Комунальні по МПД'!W49,'Комунальні по МПД'!W54,'Комунальні по МПД'!W59,'Комунальні по МПД'!W64,'Комунальні по МПД'!W69,'Комунальні по МПД'!W74,'Комунальні по МПД'!W79,'Комунальні по МПД'!W84)</f>
        <v>0</v>
      </c>
      <c r="W9" s="931">
        <f>SUM('Комунальні по МПД'!X9,'Комунальні по МПД'!X14,'Комунальні по МПД'!X19,'Комунальні по МПД'!X24,'Комунальні по МПД'!X29,'Комунальні по МПД'!X34,'Комунальні по МПД'!X39,'Комунальні по МПД'!X44,'Комунальні по МПД'!X49,'Комунальні по МПД'!X54,'Комунальні по МПД'!X59,'Комунальні по МПД'!X64,'Комунальні по МПД'!X69,'Комунальні по МПД'!X74,'Комунальні по МПД'!X79,'Комунальні по МПД'!X84)</f>
        <v>0</v>
      </c>
      <c r="X9" s="786">
        <f>SUM('Комунальні по МПД'!Y9,'Комунальні по МПД'!Y14,'Комунальні по МПД'!Y19,'Комунальні по МПД'!Y24,'Комунальні по МПД'!Y29,'Комунальні по МПД'!Y34,'Комунальні по МПД'!Y39,'Комунальні по МПД'!Y44,'Комунальні по МПД'!Y49,'Комунальні по МПД'!Y54,'Комунальні по МПД'!Y59,'Комунальні по МПД'!Y64,'Комунальні по МПД'!Y69,'Комунальні по МПД'!Y74,'Комунальні по МПД'!Y79,'Комунальні по МПД'!Y84)</f>
        <v>3</v>
      </c>
      <c r="Y9" s="927">
        <f>SUM('Комунальні по МПД'!Z9,'Комунальні по МПД'!Z14,'Комунальні по МПД'!Z19,'Комунальні по МПД'!Z24,'Комунальні по МПД'!Z29,'Комунальні по МПД'!Z34,'Комунальні по МПД'!Z39,'Комунальні по МПД'!Z44,'Комунальні по МПД'!Z49,'Комунальні по МПД'!Z54,'Комунальні по МПД'!Z59,'Комунальні по МПД'!Z64,'Комунальні по МПД'!Z69,'Комунальні по МПД'!Z74,'Комунальні по МПД'!Z79,'Комунальні по МПД'!Z84)</f>
        <v>1</v>
      </c>
      <c r="Z9" s="930">
        <f>SUM('Комунальні по МПД'!AA9,'Комунальні по МПД'!AA14,'Комунальні по МПД'!AA19,'Комунальні по МПД'!AA24,'Комунальні по МПД'!AA29,'Комунальні по МПД'!AA34,'Комунальні по МПД'!AA39,'Комунальні по МПД'!AA44,'Комунальні по МПД'!AA49,'Комунальні по МПД'!AA54,'Комунальні по МПД'!AA59,'Комунальні по МПД'!AA64,'Комунальні по МПД'!AA69,'Комунальні по МПД'!AA74,'Комунальні по МПД'!AA79,'Комунальні по МПД'!AA84)</f>
        <v>0</v>
      </c>
      <c r="AA9" s="781">
        <f>SUM('Комунальні по МПД'!AB9,'Комунальні по МПД'!AB14,'Комунальні по МПД'!AB19,'Комунальні по МПД'!AB24,'Комунальні по МПД'!AB29,'Комунальні по МПД'!AB34,'Комунальні по МПД'!AB39,'Комунальні по МПД'!AB44,'Комунальні по МПД'!AB49,'Комунальні по МПД'!AB54,'Комунальні по МПД'!AB59,'Комунальні по МПД'!AB64,'Комунальні по МПД'!AB69,'Комунальні по МПД'!AB74,'Комунальні по МПД'!AB79,'Комунальні по МПД'!AB84)</f>
        <v>0</v>
      </c>
      <c r="AB9" s="781">
        <f>SUM('Комунальні по МПД'!AC9,'Комунальні по МПД'!AC14,'Комунальні по МПД'!AC19,'Комунальні по МПД'!AC24,'Комунальні по МПД'!AC29,'Комунальні по МПД'!AC34,'Комунальні по МПД'!AC39,'Комунальні по МПД'!AC44,'Комунальні по МПД'!AC49,'Комунальні по МПД'!AC54,'Комунальні по МПД'!AC59,'Комунальні по МПД'!AC64,'Комунальні по МПД'!AC69,'Комунальні по МПД'!AC74,'Комунальні по МПД'!AC79,'Комунальні по МПД'!AC84)</f>
        <v>0</v>
      </c>
      <c r="AC9" s="781">
        <f>SUM('Комунальні по МПД'!AD9,'Комунальні по МПД'!AD14,'Комунальні по МПД'!AD19,'Комунальні по МПД'!AD24,'Комунальні по МПД'!AD29,'Комунальні по МПД'!AD34,'Комунальні по МПД'!AD39,'Комунальні по МПД'!AD44,'Комунальні по МПД'!AD49,'Комунальні по МПД'!AD54,'Комунальні по МПД'!AD59,'Комунальні по МПД'!AD64,'Комунальні по МПД'!AD69,'Комунальні по МПД'!AD74,'Комунальні по МПД'!AD79,'Комунальні по МПД'!AD84)</f>
        <v>0</v>
      </c>
      <c r="AD9" s="781">
        <f>SUM('Комунальні по МПД'!AE9,'Комунальні по МПД'!AE14,'Комунальні по МПД'!AE19,'Комунальні по МПД'!AE24,'Комунальні по МПД'!AE29,'Комунальні по МПД'!AE34,'Комунальні по МПД'!AE39,'Комунальні по МПД'!AE44,'Комунальні по МПД'!AE49,'Комунальні по МПД'!AE54,'Комунальні по МПД'!AE59,'Комунальні по МПД'!AE64,'Комунальні по МПД'!AE69,'Комунальні по МПД'!AE74,'Комунальні по МПД'!AE79,'Комунальні по МПД'!AE84)</f>
        <v>4</v>
      </c>
      <c r="AE9" s="931">
        <f>SUM('Комунальні по МПД'!AF9,'Комунальні по МПД'!AF14,'Комунальні по МПД'!AF19,'Комунальні по МПД'!AF24,'Комунальні по МПД'!AF29,'Комунальні по МПД'!AF34,'Комунальні по МПД'!AF39,'Комунальні по МПД'!AF44,'Комунальні по МПД'!AF49,'Комунальні по МПД'!AF54,'Комунальні по МПД'!AF59,'Комунальні по МПД'!AF64,'Комунальні по МПД'!AF69,'Комунальні по МПД'!AF74,'Комунальні по МПД'!AF79,'Комунальні по МПД'!AF84)</f>
        <v>0</v>
      </c>
      <c r="AF9" s="938">
        <f>AVERAGE('Комунальні по МПД'!AG9,'Комунальні по МПД'!AG14,'Комунальні по МПД'!AG19,'Комунальні по МПД'!AG24,'Комунальні по МПД'!AG29,'Комунальні по МПД'!AG34,'Комунальні по МПД'!AG39,'Комунальні по МПД'!AG44,'Комунальні по МПД'!AG49,'Комунальні по МПД'!AG54,'Комунальні по МПД'!AG59,'Комунальні по МПД'!AG64,'Комунальні по МПД'!AG69,'Комунальні по МПД'!AG74,'Комунальні по МПД'!AG79,'Комунальні по МПД'!AG84)</f>
        <v>40</v>
      </c>
      <c r="AG9" s="941">
        <f>AVERAGE('Комунальні по МПД'!AH9,'Комунальні по МПД'!AH14,'Комунальні по МПД'!AH19,'Комунальні по МПД'!AH24,'Комунальні по МПД'!AH29,'Комунальні по МПД'!AH34,'Комунальні по МПД'!AH39,'Комунальні по МПД'!AH44,'Комунальні по МПД'!AH49,'Комунальні по МПД'!AH54,'Комунальні по МПД'!AH59,'Комунальні по МПД'!AH64,'Комунальні по МПД'!AH69,'Комунальні по МПД'!AH74,'Комунальні по МПД'!AH79,'Комунальні по МПД'!AH84)</f>
        <v>15</v>
      </c>
      <c r="AH9" s="944">
        <f>AVERAGE('Комунальні по МПД'!AI9,'Комунальні по МПД'!AI14,'Комунальні по МПД'!AI19,'Комунальні по МПД'!AI24,'Комунальні по МПД'!AI29,'Комунальні по МПД'!AI34,'Комунальні по МПД'!AI39,'Комунальні по МПД'!AI44,'Комунальні по МПД'!AI49,'Комунальні по МПД'!AI54,'Комунальні по МПД'!AI59,'Комунальні по МПД'!AI64,'Комунальні по МПД'!AI69,'Комунальні по МПД'!AI74,'Комунальні по МПД'!AI79,'Комунальні по МПД'!AI84)</f>
        <v>80</v>
      </c>
      <c r="AI9" s="945">
        <f>SUM(AJ9:AL9)</f>
        <v>4</v>
      </c>
      <c r="AJ9" s="786">
        <f>SUM('Комунальні по МПД'!AK9,'Комунальні по МПД'!AK14,'Комунальні по МПД'!AK19,'Комунальні по МПД'!AK24,'Комунальні по МПД'!AK29,'Комунальні по МПД'!AK34,'Комунальні по МПД'!AK39,'Комунальні по МПД'!AK44,'Комунальні по МПД'!AK49,'Комунальні по МПД'!AK54,'Комунальні по МПД'!AK59,'Комунальні по МПД'!AK64,'Комунальні по МПД'!AK69,'Комунальні по МПД'!AK74,'Комунальні по МПД'!AK79,'Комунальні по МПД'!AK84)</f>
        <v>2</v>
      </c>
      <c r="AK9" s="652">
        <f>SUM('Комунальні по МПД'!AL9,'Комунальні по МПД'!AL14,'Комунальні по МПД'!AL19,'Комунальні по МПД'!AL24,'Комунальні по МПД'!AL29,'Комунальні по МПД'!AL34,'Комунальні по МПД'!AL39,'Комунальні по МПД'!AL44,'Комунальні по МПД'!AL49,'Комунальні по МПД'!AL54,'Комунальні по МПД'!AL59,'Комунальні по МПД'!AL64,'Комунальні по МПД'!AL69,'Комунальні по МПД'!AL74,'Комунальні по МПД'!AL79,'Комунальні по МПД'!AL84)</f>
        <v>2</v>
      </c>
      <c r="AL9" s="927">
        <f>SUM('Комунальні по МПД'!AM9,'Комунальні по МПД'!AM14,'Комунальні по МПД'!AM19,'Комунальні по МПД'!AM24,'Комунальні по МПД'!AM29,'Комунальні по МПД'!AM34,'Комунальні по МПД'!AM39,'Комунальні по МПД'!AM44,'Комунальні по МПД'!AM49,'Комунальні по МПД'!AM54,'Комунальні по МПД'!AM59,'Комунальні по МПД'!AM64,'Комунальні по МПД'!AM69,'Комунальні по МПД'!AM74,'Комунальні по МПД'!AM79,'Комунальні по МПД'!AM84)</f>
        <v>0</v>
      </c>
      <c r="AM9" s="930">
        <f>SUM('Комунальні по МПД'!AN9,'Комунальні по МПД'!AN14,'Комунальні по МПД'!AN19,'Комунальні по МПД'!AN24,'Комунальні по МПД'!AN29,'Комунальні по МПД'!AN34,'Комунальні по МПД'!AN39,'Комунальні по МПД'!AN44,'Комунальні по МПД'!AN49,'Комунальні по МПД'!AN54,'Комунальні по МПД'!AN59,'Комунальні по МПД'!AN64,'Комунальні по МПД'!AN69,'Комунальні по МПД'!AN74,'Комунальні по МПД'!AN79,'Комунальні по МПД'!AN84)</f>
        <v>0</v>
      </c>
      <c r="AN9" s="781">
        <f>SUM('Комунальні по МПД'!AO9,'Комунальні по МПД'!AO14,'Комунальні по МПД'!AO19,'Комунальні по МПД'!AO24,'Комунальні по МПД'!AO29,'Комунальні по МПД'!AO34,'Комунальні по МПД'!AO39,'Комунальні по МПД'!AO44,'Комунальні по МПД'!AO49,'Комунальні по МПД'!AO54,'Комунальні по МПД'!AO59,'Комунальні по МПД'!AO64,'Комунальні по МПД'!AO69,'Комунальні по МПД'!AO74,'Комунальні по МПД'!AO79,'Комунальні по МПД'!AO84)</f>
        <v>0</v>
      </c>
      <c r="AO9" s="931">
        <f>SUM('Комунальні по МПД'!AP9,'Комунальні по МПД'!AP14,'Комунальні по МПД'!AP19,'Комунальні по МПД'!AP24,'Комунальні по МПД'!AP29,'Комунальні по МПД'!AP34,'Комунальні по МПД'!AP39,'Комунальні по МПД'!AP44,'Комунальні по МПД'!AP49,'Комунальні по МПД'!AP54,'Комунальні по МПД'!AP59,'Комунальні по МПД'!AP64,'Комунальні по МПД'!AP69,'Комунальні по МПД'!AP74,'Комунальні по МПД'!AP79,'Комунальні по МПД'!AP84)</f>
        <v>0</v>
      </c>
      <c r="AP9" s="930">
        <f>SUM('Комунальні по МПД'!AQ9,'Комунальні по МПД'!AQ14,'Комунальні по МПД'!AQ19,'Комунальні по МПД'!AQ24,'Комунальні по МПД'!AQ29,'Комунальні по МПД'!AQ34,'Комунальні по МПД'!AQ39,'Комунальні по МПД'!AQ44,'Комунальні по МПД'!AQ49,'Комунальні по МПД'!AQ54,'Комунальні по МПД'!AQ59,'Комунальні по МПД'!AQ64,'Комунальні по МПД'!AQ69,'Комунальні по МПД'!AQ74,'Комунальні по МПД'!AQ79,'Комунальні по МПД'!AQ84)</f>
        <v>0</v>
      </c>
      <c r="AQ9" s="781">
        <f>SUM('Комунальні по МПД'!AR9,'Комунальні по МПД'!AR14,'Комунальні по МПД'!AR19,'Комунальні по МПД'!AR24,'Комунальні по МПД'!AR29,'Комунальні по МПД'!AR34,'Комунальні по МПД'!AR39,'Комунальні по МПД'!AR44,'Комунальні по МПД'!AR49,'Комунальні по МПД'!AR54,'Комунальні по МПД'!AR59,'Комунальні по МПД'!AR64,'Комунальні по МПД'!AR69,'Комунальні по МПД'!AR74,'Комунальні по МПД'!AR79,'Комунальні по МПД'!AR84)</f>
        <v>0</v>
      </c>
      <c r="AR9" s="781">
        <f>SUM('Комунальні по МПД'!AS9,'Комунальні по МПД'!AS14,'Комунальні по МПД'!AS19,'Комунальні по МПД'!AS24,'Комунальні по МПД'!AS29,'Комунальні по МПД'!AS34,'Комунальні по МПД'!AS39,'Комунальні по МПД'!AS44,'Комунальні по МПД'!AS49,'Комунальні по МПД'!AS54,'Комунальні по МПД'!AS59,'Комунальні по МПД'!AS64,'Комунальні по МПД'!AS69,'Комунальні по МПД'!AS74,'Комунальні по МПД'!AS79,'Комунальні по МПД'!AS84)</f>
        <v>0</v>
      </c>
      <c r="AS9" s="781">
        <f>SUM('Комунальні по МПД'!AT9,'Комунальні по МПД'!AT14,'Комунальні по МПД'!AT19,'Комунальні по МПД'!AT24,'Комунальні по МПД'!AT29,'Комунальні по МПД'!AT34,'Комунальні по МПД'!AT39,'Комунальні по МПД'!AT44,'Комунальні по МПД'!AT49,'Комунальні по МПД'!AT54,'Комунальні по МПД'!AT59,'Комунальні по МПД'!AT64,'Комунальні по МПД'!AT69,'Комунальні по МПД'!AT74,'Комунальні по МПД'!AT79,'Комунальні по МПД'!AT84)</f>
        <v>0</v>
      </c>
      <c r="AT9" s="931">
        <f>SUM('Комунальні по МПД'!AU9,'Комунальні по МПД'!AU14,'Комунальні по МПД'!AU19,'Комунальні по МПД'!AU24,'Комунальні по МПД'!AU29,'Комунальні по МПД'!AU34,'Комунальні по МПД'!AU39,'Комунальні по МПД'!AU44,'Комунальні по МПД'!AU49,'Комунальні по МПД'!AU54,'Комунальні по МПД'!AU59,'Комунальні по МПД'!AU64,'Комунальні по МПД'!AU69,'Комунальні по МПД'!AU74,'Комунальні по МПД'!AU79,'Комунальні по МПД'!AU84)</f>
        <v>0</v>
      </c>
      <c r="AU9" s="954">
        <f t="shared" si="1"/>
        <v>0</v>
      </c>
      <c r="AV9" s="781">
        <f>SUM('Комунальні по МПД'!AW9,'Комунальні по МПД'!AW14,'Комунальні по МПД'!AW19,'Комунальні по МПД'!AW24,'Комунальні по МПД'!AW29,'Комунальні по МПД'!AW34,'Комунальні по МПД'!AW39,'Комунальні по МПД'!AW44,'Комунальні по МПД'!AW49,'Комунальні по МПД'!AW54,'Комунальні по МПД'!AW59,'Комунальні по МПД'!AW64,'Комунальні по МПД'!AW69,'Комунальні по МПД'!AW74,'Комунальні по МПД'!AW79,'Комунальні по МПД'!AW84)</f>
        <v>0</v>
      </c>
      <c r="AW9" s="781">
        <f>SUM('Комунальні по МПД'!AX9,'Комунальні по МПД'!AX14,'Комунальні по МПД'!AX19,'Комунальні по МПД'!AX24,'Комунальні по МПД'!AX29,'Комунальні по МПД'!AX34,'Комунальні по МПД'!AX39,'Комунальні по МПД'!AX44,'Комунальні по МПД'!AX49,'Комунальні по МПД'!AX54,'Комунальні по МПД'!AX59,'Комунальні по МПД'!AX64,'Комунальні по МПД'!AX69,'Комунальні по МПД'!AX74,'Комунальні по МПД'!AX79,'Комунальні по МПД'!AX84)</f>
        <v>0</v>
      </c>
      <c r="AX9" s="781">
        <f>SUM('Комунальні по МПД'!AY9,'Комунальні по МПД'!AY14,'Комунальні по МПД'!AY19,'Комунальні по МПД'!AY24,'Комунальні по МПД'!AY29,'Комунальні по МПД'!AY34,'Комунальні по МПД'!AY39,'Комунальні по МПД'!AY44,'Комунальні по МПД'!AY49,'Комунальні по МПД'!AY54,'Комунальні по МПД'!AY59,'Комунальні по МПД'!AY64,'Комунальні по МПД'!AY69,'Комунальні по МПД'!AY74,'Комунальні по МПД'!AY79,'Комунальні по МПД'!AY84)</f>
        <v>0</v>
      </c>
      <c r="AY9" s="781">
        <f>SUM('Комунальні по МПД'!AZ9,'Комунальні по МПД'!AZ14,'Комунальні по МПД'!AZ19,'Комунальні по МПД'!AZ24,'Комунальні по МПД'!AZ29,'Комунальні по МПД'!AZ34,'Комунальні по МПД'!AZ39,'Комунальні по МПД'!AZ44,'Комунальні по МПД'!AZ49,'Комунальні по МПД'!AZ54,'Комунальні по МПД'!AZ59,'Комунальні по МПД'!AZ64,'Комунальні по МПД'!AZ69,'Комунальні по МПД'!AZ74,'Комунальні по МПД'!AZ79,'Комунальні по МПД'!AZ84)</f>
        <v>0</v>
      </c>
      <c r="AZ9" s="781">
        <f>SUM('Комунальні по МПД'!BA9,'Комунальні по МПД'!BA14,'Комунальні по МПД'!BA19,'Комунальні по МПД'!BA24,'Комунальні по МПД'!BA29,'Комунальні по МПД'!BA34,'Комунальні по МПД'!BA39,'Комунальні по МПД'!BA44,'Комунальні по МПД'!BA49,'Комунальні по МПД'!BA54,'Комунальні по МПД'!BA59,'Комунальні по МПД'!BA64,'Комунальні по МПД'!BA69,'Комунальні по МПД'!BA74,'Комунальні по МПД'!BA79,'Комунальні по МПД'!BA84)</f>
        <v>0</v>
      </c>
      <c r="BA9" s="781">
        <f>SUM('Комунальні по МПД'!BB9,'Комунальні по МПД'!BB14,'Комунальні по МПД'!BB19,'Комунальні по МПД'!BB24,'Комунальні по МПД'!BB29,'Комунальні по МПД'!BB34,'Комунальні по МПД'!BB39,'Комунальні по МПД'!BB44,'Комунальні по МПД'!BB49,'Комунальні по МПД'!BB54,'Комунальні по МПД'!BB59,'Комунальні по МПД'!BB64,'Комунальні по МПД'!BB69,'Комунальні по МПД'!BB74,'Комунальні по МПД'!BB79,'Комунальні по МПД'!BB84)</f>
        <v>0</v>
      </c>
      <c r="BB9" s="781">
        <f>SUM('Комунальні по МПД'!BC9,'Комунальні по МПД'!BC14,'Комунальні по МПД'!BC19,'Комунальні по МПД'!BC24,'Комунальні по МПД'!BC29,'Комунальні по МПД'!BC34,'Комунальні по МПД'!BC39,'Комунальні по МПД'!BC44,'Комунальні по МПД'!BC49,'Комунальні по МПД'!BC54,'Комунальні по МПД'!BC59,'Комунальні по МПД'!BC64,'Комунальні по МПД'!BC69,'Комунальні по МПД'!BC74,'Комунальні по МПД'!BC79,'Комунальні по МПД'!BC84)</f>
        <v>0</v>
      </c>
      <c r="BC9" s="781">
        <f>SUM('Комунальні по МПД'!BD9,'Комунальні по МПД'!BD14,'Комунальні по МПД'!BD19,'Комунальні по МПД'!BD24,'Комунальні по МПД'!BD29,'Комунальні по МПД'!BD34,'Комунальні по МПД'!BD39,'Комунальні по МПД'!BD44,'Комунальні по МПД'!BD49,'Комунальні по МПД'!BD54,'Комунальні по МПД'!BD59,'Комунальні по МПД'!BD64,'Комунальні по МПД'!BD69,'Комунальні по МПД'!BD74,'Комунальні по МПД'!BD79,'Комунальні по МПД'!BD84)</f>
        <v>0</v>
      </c>
      <c r="BD9" s="931">
        <f>SUM('Комунальні по МПД'!BE9,'Комунальні по МПД'!BE14,'Комунальні по МПД'!BE19,'Комунальні по МПД'!BE24,'Комунальні по МПД'!BE29,'Комунальні по МПД'!BE34,'Комунальні по МПД'!BE39,'Комунальні по МПД'!BE44,'Комунальні по МПД'!BE49,'Комунальні по МПД'!BE54,'Комунальні по МПД'!BE59,'Комунальні по МПД'!BE64,'Комунальні по МПД'!BE69,'Комунальні по МПД'!BE74,'Комунальні по МПД'!BE79,'Комунальні по МПД'!BE84)</f>
        <v>0</v>
      </c>
    </row>
    <row r="10" spans="1:56" ht="31.5" x14ac:dyDescent="0.25">
      <c r="A10" s="1343"/>
      <c r="B10" s="457"/>
      <c r="C10" s="460" t="s">
        <v>15</v>
      </c>
      <c r="D10" s="1409"/>
      <c r="E10" s="1411"/>
      <c r="F10" s="650">
        <f>SUM('Комунальні по МПД'!G10,'Комунальні по МПД'!G15,'Комунальні по МПД'!G20,'Комунальні по МПД'!G25,'Комунальні по МПД'!G30,'Комунальні по МПД'!G35,'Комунальні по МПД'!G40,'Комунальні по МПД'!G45,'Комунальні по МПД'!G50,'Комунальні по МПД'!G55,'Комунальні по МПД'!G60,'Комунальні по МПД'!G65,'Комунальні по МПД'!G70,'Комунальні по МПД'!G75,'Комунальні по МПД'!G80,'Комунальні по МПД'!G85)</f>
        <v>543</v>
      </c>
      <c r="G10" s="651">
        <f>SUM('Комунальні по МПД'!H10,'Комунальні по МПД'!H15,'Комунальні по МПД'!H20,'Комунальні по МПД'!H25,'Комунальні по МПД'!H30,'Комунальні по МПД'!H35,'Комунальні по МПД'!H40,'Комунальні по МПД'!H45,'Комунальні по МПД'!H50,'Комунальні по МПД'!H55,'Комунальні по МПД'!H60,'Комунальні по МПД'!H65,'Комунальні по МПД'!H70,'Комунальні по МПД'!H75,'Комунальні по МПД'!H80,'Комунальні по МПД'!H85)</f>
        <v>14</v>
      </c>
      <c r="H10" s="652">
        <f>SUM('Комунальні по МПД'!I10,'Комунальні по МПД'!I15,'Комунальні по МПД'!I20,'Комунальні по МПД'!I25,'Комунальні по МПД'!I30,'Комунальні по МПД'!I35,'Комунальні по МПД'!I40,'Комунальні по МПД'!I45,'Комунальні по МПД'!I50,'Комунальні по МПД'!I55,'Комунальні по МПД'!I60,'Комунальні по МПД'!I65,'Комунальні по МПД'!I70,'Комунальні по МПД'!I75,'Комунальні по МПД'!I80,'Комунальні по МПД'!I85)</f>
        <v>11</v>
      </c>
      <c r="I10" s="652">
        <f>SUM('Комунальні по МПД'!J10,'Комунальні по МПД'!J15,'Комунальні по МПД'!J20,'Комунальні по МПД'!J25,'Комунальні по МПД'!J30,'Комунальні по МПД'!J35,'Комунальні по МПД'!J40,'Комунальні по МПД'!J45,'Комунальні по МПД'!J50,'Комунальні по МПД'!J55,'Комунальні по МПД'!J60,'Комунальні по МПД'!J65,'Комунальні по МПД'!J70,'Комунальні по МПД'!J75,'Комунальні по МПД'!J80,'Комунальні по МПД'!J85)</f>
        <v>0</v>
      </c>
      <c r="J10" s="652">
        <f>SUM('Комунальні по МПД'!K10,'Комунальні по МПД'!K15,'Комунальні по МПД'!K20,'Комунальні по МПД'!K25,'Комунальні по МПД'!K30,'Комунальні по МПД'!K35,'Комунальні по МПД'!K40,'Комунальні по МПД'!K45,'Комунальні по МПД'!K50,'Комунальні по МПД'!K55,'Комунальні по МПД'!K60,'Комунальні по МПД'!K65,'Комунальні по МПД'!K70,'Комунальні по МПД'!K75,'Комунальні по МПД'!K80,'Комунальні по МПД'!K85)</f>
        <v>3</v>
      </c>
      <c r="K10" s="652">
        <f>SUM('Комунальні по МПД'!L10,'Комунальні по МПД'!L15,'Комунальні по МПД'!L20,'Комунальні по МПД'!L25,'Комунальні по МПД'!L30,'Комунальні по МПД'!L35,'Комунальні по МПД'!L40,'Комунальні по МПД'!L45,'Комунальні по МПД'!L50,'Комунальні по МПД'!L55,'Комунальні по МПД'!L60,'Комунальні по МПД'!L65,'Комунальні по МПД'!L70,'Комунальні по МПД'!L75,'Комунальні по МПД'!L80,'Комунальні по МПД'!L85)</f>
        <v>0</v>
      </c>
      <c r="L10" s="651">
        <f>SUM('Комунальні по МПД'!M10,'Комунальні по МПД'!M15,'Комунальні по МПД'!M20,'Комунальні по МПД'!M25,'Комунальні по МПД'!M30,'Комунальні по МПД'!M35,'Комунальні по МПД'!M40,'Комунальні по МПД'!M45,'Комунальні по МПД'!M50,'Комунальні по МПД'!M55,'Комунальні по МПД'!M60,'Комунальні по МПД'!M65,'Комунальні по МПД'!M70,'Комунальні по МПД'!M75,'Комунальні по МПД'!M80,'Комунальні по МПД'!M85)</f>
        <v>533</v>
      </c>
      <c r="M10" s="652">
        <f>SUM('Комунальні по МПД'!N10,'Комунальні по МПД'!N15,'Комунальні по МПД'!N20,'Комунальні по МПД'!N25,'Комунальні по МПД'!N30,'Комунальні по МПД'!N35,'Комунальні по МПД'!N40,'Комунальні по МПД'!N45,'Комунальні по МПД'!N50,'Комунальні по МПД'!N55,'Комунальні по МПД'!N60,'Комунальні по МПД'!N65,'Комунальні по МПД'!N70,'Комунальні по МПД'!N75,'Комунальні по МПД'!N80,'Комунальні по МПД'!N85)</f>
        <v>0</v>
      </c>
      <c r="N10" s="781">
        <f>SUM('Комунальні по МПД'!O10,'Комунальні по МПД'!O15,'Комунальні по МПД'!O20,'Комунальні по МПД'!O25,'Комунальні по МПД'!O30,'Комунальні по МПД'!O35,'Комунальні по МПД'!O40,'Комунальні по МПД'!O45,'Комунальні по МПД'!O50,'Комунальні по МПД'!O55,'Комунальні по МПД'!O60,'Комунальні по МПД'!O65,'Комунальні по МПД'!O70,'Комунальні по МПД'!O75,'Комунальні по МПД'!O80,'Комунальні по МПД'!O85)</f>
        <v>0</v>
      </c>
      <c r="O10" s="652">
        <f>SUM('Комунальні по МПД'!P10,'Комунальні по МПД'!P15,'Комунальні по МПД'!P20,'Комунальні по МПД'!P25,'Комунальні по МПД'!P30,'Комунальні по МПД'!P35,'Комунальні по МПД'!P40,'Комунальні по МПД'!P45,'Комунальні по МПД'!P50,'Комунальні по МПД'!P55,'Комунальні по МПД'!P60,'Комунальні по МПД'!P65,'Комунальні по МПД'!P70,'Комунальні по МПД'!P75,'Комунальні по МПД'!P80,'Комунальні по МПД'!P85)</f>
        <v>0</v>
      </c>
      <c r="P10" s="652">
        <f>SUM('Комунальні по МПД'!Q10,'Комунальні по МПД'!Q15,'Комунальні по МПД'!Q20,'Комунальні по МПД'!Q25,'Комунальні по МПД'!Q30,'Комунальні по МПД'!Q35,'Комунальні по МПД'!Q40,'Комунальні по МПД'!Q45,'Комунальні по МПД'!Q50,'Комунальні по МПД'!Q55,'Комунальні по МПД'!Q60,'Комунальні по МПД'!Q65,'Комунальні по МПД'!Q70,'Комунальні по МПД'!Q75,'Комунальні по МПД'!Q80,'Комунальні по МПД'!Q85)</f>
        <v>0</v>
      </c>
      <c r="Q10" s="927">
        <f>SUM('Комунальні по МПД'!R10,'Комунальні по МПД'!R15,'Комунальні по МПД'!R20,'Комунальні по МПД'!R25,'Комунальні по МПД'!R30,'Комунальні по МПД'!R35,'Комунальні по МПД'!R40,'Комунальні по МПД'!R45,'Комунальні по МПД'!R50,'Комунальні по МПД'!R55,'Комунальні по МПД'!R60,'Комунальні по МПД'!R65,'Комунальні по МПД'!R70,'Комунальні по МПД'!R75,'Комунальні по МПД'!R80,'Комунальні по МПД'!R85)</f>
        <v>533</v>
      </c>
      <c r="R10" s="930">
        <f>SUM('Комунальні по МПД'!S10,'Комунальні по МПД'!S15,'Комунальні по МПД'!S20,'Комунальні по МПД'!S25,'Комунальні по МПД'!S30,'Комунальні по МПД'!S35,'Комунальні по МПД'!S40,'Комунальні по МПД'!S45,'Комунальні по МПД'!S50,'Комунальні по МПД'!S55,'Комунальні по МПД'!S60,'Комунальні по МПД'!S65,'Комунальні по МПД'!S70,'Комунальні по МПД'!S75,'Комунальні по МПД'!S80,'Комунальні по МПД'!S85)</f>
        <v>43</v>
      </c>
      <c r="S10" s="786">
        <f>SUM('Комунальні по МПД'!T10,'Комунальні по МПД'!T15,'Комунальні по МПД'!T20,'Комунальні по МПД'!T25,'Комунальні по МПД'!T30,'Комунальні по МПД'!T35,'Комунальні по МПД'!T40,'Комунальні по МПД'!T45,'Комунальні по МПД'!T50,'Комунальні по МПД'!T55,'Комунальні по МПД'!T60,'Комунальні по МПД'!T65,'Комунальні по МПД'!T70,'Комунальні по МПД'!T75,'Комунальні по МПД'!T80,'Комунальні по МПД'!T85)</f>
        <v>0</v>
      </c>
      <c r="T10" s="786">
        <f>SUM('Комунальні по МПД'!U10,'Комунальні по МПД'!U15,'Комунальні по МПД'!U20,'Комунальні по МПД'!U25,'Комунальні по МПД'!U30,'Комунальні по МПД'!U35,'Комунальні по МПД'!U40,'Комунальні по МПД'!U45,'Комунальні по МПД'!U50,'Комунальні по МПД'!U55,'Комунальні по МПД'!U60,'Комунальні по МПД'!U65,'Комунальні по МПД'!U70,'Комунальні по МПД'!U75,'Комунальні по МПД'!U80,'Комунальні по МПД'!U85)</f>
        <v>0</v>
      </c>
      <c r="U10" s="781">
        <f>SUM('Комунальні по МПД'!V10,'Комунальні по МПД'!V15,'Комунальні по МПД'!V20,'Комунальні по МПД'!V25,'Комунальні по МПД'!V30,'Комунальні по МПД'!V35,'Комунальні по МПД'!V40,'Комунальні по МПД'!V45,'Комунальні по МПД'!V50,'Комунальні по МПД'!V55,'Комунальні по МПД'!V60,'Комунальні по МПД'!V65,'Комунальні по МПД'!V70,'Комунальні по МПД'!V75,'Комунальні по МПД'!V80,'Комунальні по МПД'!V85)</f>
        <v>371</v>
      </c>
      <c r="V10" s="781">
        <f>SUM('Комунальні по МПД'!W10,'Комунальні по МПД'!W15,'Комунальні по МПД'!W20,'Комунальні по МПД'!W25,'Комунальні по МПД'!W30,'Комунальні по МПД'!W35,'Комунальні по МПД'!W40,'Комунальні по МПД'!W45,'Комунальні по МПД'!W50,'Комунальні по МПД'!W55,'Комунальні по МПД'!W60,'Комунальні по МПД'!W65,'Комунальні по МПД'!W70,'Комунальні по МПД'!W75,'Комунальні по МПД'!W80,'Комунальні по МПД'!W85)</f>
        <v>119</v>
      </c>
      <c r="W10" s="931">
        <f>SUM('Комунальні по МПД'!X10,'Комунальні по МПД'!X15,'Комунальні по МПД'!X20,'Комунальні по МПД'!X25,'Комунальні по МПД'!X30,'Комунальні по МПД'!X35,'Комунальні по МПД'!X40,'Комунальні по МПД'!X45,'Комунальні по МПД'!X50,'Комунальні по МПД'!X55,'Комунальні по МПД'!X60,'Комунальні по МПД'!X65,'Комунальні по МПД'!X70,'Комунальні по МПД'!X75,'Комунальні по МПД'!X80,'Комунальні по МПД'!X85)</f>
        <v>0</v>
      </c>
      <c r="X10" s="786">
        <f>SUM('Комунальні по МПД'!Y10,'Комунальні по МПД'!Y15,'Комунальні по МПД'!Y20,'Комунальні по МПД'!Y25,'Комунальні по МПД'!Y30,'Комунальні по МПД'!Y35,'Комунальні по МПД'!Y40,'Комунальні по МПД'!Y45,'Комунальні по МПД'!Y50,'Комунальні по МПД'!Y55,'Комунальні по МПД'!Y60,'Комунальні по МПД'!Y65,'Комунальні по МПД'!Y70,'Комунальні по МПД'!Y75,'Комунальні по МПД'!Y80,'Комунальні по МПД'!Y85)</f>
        <v>479</v>
      </c>
      <c r="Y10" s="927">
        <f>SUM('Комунальні по МПД'!Z10,'Комунальні по МПД'!Z15,'Комунальні по МПД'!Z20,'Комунальні по МПД'!Z25,'Комунальні по МПД'!Z30,'Комунальні по МПД'!Z35,'Комунальні по МПД'!Z40,'Комунальні по МПД'!Z45,'Комунальні по МПД'!Z50,'Комунальні по МПД'!Z55,'Комунальні по МПД'!Z60,'Комунальні по МПД'!Z65,'Комунальні по МПД'!Z70,'Комунальні по МПД'!Z75,'Комунальні по МПД'!Z80,'Комунальні по МПД'!Z85)</f>
        <v>54</v>
      </c>
      <c r="Z10" s="930">
        <f>SUM('Комунальні по МПД'!AA10,'Комунальні по МПД'!AA15,'Комунальні по МПД'!AA20,'Комунальні по МПД'!AA25,'Комунальні по МПД'!AA30,'Комунальні по МПД'!AA35,'Комунальні по МПД'!AA40,'Комунальні по МПД'!AA45,'Комунальні по МПД'!AA50,'Комунальні по МПД'!AA55,'Комунальні по МПД'!AA60,'Комунальні по МПД'!AA65,'Комунальні по МПД'!AA70,'Комунальні по МПД'!AA75,'Комунальні по МПД'!AA80,'Комунальні по МПД'!AA85)</f>
        <v>0</v>
      </c>
      <c r="AA10" s="781">
        <f>SUM('Комунальні по МПД'!AB10,'Комунальні по МПД'!AB15,'Комунальні по МПД'!AB20,'Комунальні по МПД'!AB25,'Комунальні по МПД'!AB30,'Комунальні по МПД'!AB35,'Комунальні по МПД'!AB40,'Комунальні по МПД'!AB45,'Комунальні по МПД'!AB50,'Комунальні по МПД'!AB55,'Комунальні по МПД'!AB60,'Комунальні по МПД'!AB65,'Комунальні по МПД'!AB70,'Комунальні по МПД'!AB75,'Комунальні по МПД'!AB80,'Комунальні по МПД'!AB85)</f>
        <v>105</v>
      </c>
      <c r="AB10" s="781">
        <f>SUM('Комунальні по МПД'!AC10,'Комунальні по МПД'!AC15,'Комунальні по МПД'!AC20,'Комунальні по МПД'!AC25,'Комунальні по МПД'!AC30,'Комунальні по МПД'!AC35,'Комунальні по МПД'!AC40,'Комунальні по МПД'!AC45,'Комунальні по МПД'!AC50,'Комунальні по МПД'!AC55,'Комунальні по МПД'!AC60,'Комунальні по МПД'!AC65,'Комунальні по МПД'!AC70,'Комунальні по МПД'!AC75,'Комунальні по МПД'!AC80,'Комунальні по МПД'!AC85)</f>
        <v>97</v>
      </c>
      <c r="AC10" s="781">
        <f>SUM('Комунальні по МПД'!AD10,'Комунальні по МПД'!AD15,'Комунальні по МПД'!AD20,'Комунальні по МПД'!AD25,'Комунальні по МПД'!AD30,'Комунальні по МПД'!AD35,'Комунальні по МПД'!AD40,'Комунальні по МПД'!AD45,'Комунальні по МПД'!AD50,'Комунальні по МПД'!AD55,'Комунальні по МПД'!AD60,'Комунальні по МПД'!AD65,'Комунальні по МПД'!AD70,'Комунальні по МПД'!AD75,'Комунальні по МПД'!AD80,'Комунальні по МПД'!AD85)</f>
        <v>24</v>
      </c>
      <c r="AD10" s="781">
        <f>SUM('Комунальні по МПД'!AE10,'Комунальні по МПД'!AE15,'Комунальні по МПД'!AE20,'Комунальні по МПД'!AE25,'Комунальні по МПД'!AE30,'Комунальні по МПД'!AE35,'Комунальні по МПД'!AE40,'Комунальні по МПД'!AE45,'Комунальні по МПД'!AE50,'Комунальні по МПД'!AE55,'Комунальні по МПД'!AE60,'Комунальні по МПД'!AE65,'Комунальні по МПД'!AE70,'Комунальні по МПД'!AE75,'Комунальні по МПД'!AE80,'Комунальні по МПД'!AE85)</f>
        <v>295</v>
      </c>
      <c r="AE10" s="931">
        <f>SUM('Комунальні по МПД'!AF10,'Комунальні по МПД'!AF15,'Комунальні по МПД'!AF20,'Комунальні по МПД'!AF25,'Комунальні по МПД'!AF30,'Комунальні по МПД'!AF35,'Комунальні по МПД'!AF40,'Комунальні по МПД'!AF45,'Комунальні по МПД'!AF50,'Комунальні по МПД'!AF55,'Комунальні по МПД'!AF60,'Комунальні по МПД'!AF65,'Комунальні по МПД'!AF70,'Комунальні по МПД'!AF75,'Комунальні по МПД'!AF80,'Комунальні по МПД'!AF85)</f>
        <v>8</v>
      </c>
      <c r="AF10" s="938">
        <f>AVERAGE('Комунальні по МПД'!AG10,'Комунальні по МПД'!AG15,'Комунальні по МПД'!AG20,'Комунальні по МПД'!AG25,'Комунальні по МПД'!AG30,'Комунальні по МПД'!AG35,'Комунальні по МПД'!AG40,'Комунальні по МПД'!AG45,'Комунальні по МПД'!AG50,'Комунальні по МПД'!AG55,'Комунальні по МПД'!AG60,'Комунальні по МПД'!AG65,'Комунальні по МПД'!AG70,'Комунальні по МПД'!AG75,'Комунальні по МПД'!AG80,'Комунальні по МПД'!AG85)</f>
        <v>40.466666666666669</v>
      </c>
      <c r="AG10" s="941">
        <f>AVERAGE('Комунальні по МПД'!AH10,'Комунальні по МПД'!AH15,'Комунальні по МПД'!AH20,'Комунальні по МПД'!AH25,'Комунальні по МПД'!AH30,'Комунальні по МПД'!AH35,'Комунальні по МПД'!AH40,'Комунальні по МПД'!AH45,'Комунальні по МПД'!AH50,'Комунальні по МПД'!AH55,'Комунальні по МПД'!AH60,'Комунальні по МПД'!AH65,'Комунальні по МПД'!AH70,'Комунальні по МПД'!AH75,'Комунальні по МПД'!AH80,'Комунальні по МПД'!AH85)</f>
        <v>19.2</v>
      </c>
      <c r="AH10" s="944">
        <f>AVERAGE('Комунальні по МПД'!AI10,'Комунальні по МПД'!AI15,'Комунальні по МПД'!AI20,'Комунальні по МПД'!AI25,'Комунальні по МПД'!AI30,'Комунальні по МПД'!AI35,'Комунальні по МПД'!AI40,'Комунальні по МПД'!AI45,'Комунальні по МПД'!AI50,'Комунальні по МПД'!AI55,'Комунальні по МПД'!AI60,'Комунальні по МПД'!AI65,'Комунальні по МПД'!AI70,'Комунальні по МПД'!AI75,'Комунальні по МПД'!AI80,'Комунальні по МПД'!AI85)</f>
        <v>99.666666666666671</v>
      </c>
      <c r="AI10" s="945">
        <f>SUM(AP10:AT10)</f>
        <v>533</v>
      </c>
      <c r="AJ10" s="786">
        <f>SUM('Комунальні по МПД'!AK10,'Комунальні по МПД'!AK15,'Комунальні по МПД'!AK20,'Комунальні по МПД'!AK25,'Комунальні по МПД'!AK30,'Комунальні по МПД'!AK35,'Комунальні по МПД'!AK40,'Комунальні по МПД'!AK45,'Комунальні по МПД'!AK50,'Комунальні по МПД'!AK55,'Комунальні по МПД'!AK60,'Комунальні по МПД'!AK65,'Комунальні по МПД'!AK70,'Комунальні по МПД'!AK75,'Комунальні по МПД'!AK80,'Комунальні по МПД'!AK85)</f>
        <v>0</v>
      </c>
      <c r="AK10" s="652">
        <f>SUM('Комунальні по МПД'!AL10,'Комунальні по МПД'!AL15,'Комунальні по МПД'!AL20,'Комунальні по МПД'!AL25,'Комунальні по МПД'!AL30,'Комунальні по МПД'!AL35,'Комунальні по МПД'!AL40,'Комунальні по МПД'!AL45,'Комунальні по МПД'!AL50,'Комунальні по МПД'!AL55,'Комунальні по МПД'!AL60,'Комунальні по МПД'!AL65,'Комунальні по МПД'!AL70,'Комунальні по МПД'!AL75,'Комунальні по МПД'!AL80,'Комунальні по МПД'!AL85)</f>
        <v>0</v>
      </c>
      <c r="AL10" s="927">
        <f>SUM('Комунальні по МПД'!AM10,'Комунальні по МПД'!AM15,'Комунальні по МПД'!AM20,'Комунальні по МПД'!AM25,'Комунальні по МПД'!AM30,'Комунальні по МПД'!AM35,'Комунальні по МПД'!AM40,'Комунальні по МПД'!AM45,'Комунальні по МПД'!AM50,'Комунальні по МПД'!AM55,'Комунальні по МПД'!AM60,'Комунальні по МПД'!AM65,'Комунальні по МПД'!AM70,'Комунальні по МПД'!AM75,'Комунальні по МПД'!AM80,'Комунальні по МПД'!AM85)</f>
        <v>0</v>
      </c>
      <c r="AM10" s="930">
        <f>SUM('Комунальні по МПД'!AN10,'Комунальні по МПД'!AN15,'Комунальні по МПД'!AN20,'Комунальні по МПД'!AN25,'Комунальні по МПД'!AN30,'Комунальні по МПД'!AN35,'Комунальні по МПД'!AN40,'Комунальні по МПД'!AN45,'Комунальні по МПД'!AN50,'Комунальні по МПД'!AN55,'Комунальні по МПД'!AN60,'Комунальні по МПД'!AN65,'Комунальні по МПД'!AN70,'Комунальні по МПД'!AN75,'Комунальні по МПД'!AN80,'Комунальні по МПД'!AN85)</f>
        <v>0</v>
      </c>
      <c r="AN10" s="781">
        <f>SUM('Комунальні по МПД'!AO10,'Комунальні по МПД'!AO15,'Комунальні по МПД'!AO20,'Комунальні по МПД'!AO25,'Комунальні по МПД'!AO30,'Комунальні по МПД'!AO35,'Комунальні по МПД'!AO40,'Комунальні по МПД'!AO45,'Комунальні по МПД'!AO50,'Комунальні по МПД'!AO55,'Комунальні по МПД'!AO60,'Комунальні по МПД'!AO65,'Комунальні по МПД'!AO70,'Комунальні по МПД'!AO75,'Комунальні по МПД'!AO80,'Комунальні по МПД'!AO85)</f>
        <v>0</v>
      </c>
      <c r="AO10" s="931">
        <f>SUM('Комунальні по МПД'!AP10,'Комунальні по МПД'!AP15,'Комунальні по МПД'!AP20,'Комунальні по МПД'!AP25,'Комунальні по МПД'!AP30,'Комунальні по МПД'!AP35,'Комунальні по МПД'!AP40,'Комунальні по МПД'!AP45,'Комунальні по МПД'!AP50,'Комунальні по МПД'!AP55,'Комунальні по МПД'!AP60,'Комунальні по МПД'!AP65,'Комунальні по МПД'!AP70,'Комунальні по МПД'!AP75,'Комунальні по МПД'!AP80,'Комунальні по МПД'!AP85)</f>
        <v>0</v>
      </c>
      <c r="AP10" s="930">
        <f>SUM('Комунальні по МПД'!AQ10,'Комунальні по МПД'!AQ15,'Комунальні по МПД'!AQ20,'Комунальні по МПД'!AQ25,'Комунальні по МПД'!AQ30,'Комунальні по МПД'!AQ35,'Комунальні по МПД'!AQ40,'Комунальні по МПД'!AQ45,'Комунальні по МПД'!AQ50,'Комунальні по МПД'!AQ55,'Комунальні по МПД'!AQ60,'Комунальні по МПД'!AQ65,'Комунальні по МПД'!AQ70,'Комунальні по МПД'!AQ75,'Комунальні по МПД'!AQ80,'Комунальні по МПД'!AQ85)</f>
        <v>34</v>
      </c>
      <c r="AQ10" s="781">
        <f>SUM('Комунальні по МПД'!AR10,'Комунальні по МПД'!AR15,'Комунальні по МПД'!AR20,'Комунальні по МПД'!AR25,'Комунальні по МПД'!AR30,'Комунальні по МПД'!AR35,'Комунальні по МПД'!AR40,'Комунальні по МПД'!AR45,'Комунальні по МПД'!AR50,'Комунальні по МПД'!AR55,'Комунальні по МПД'!AR60,'Комунальні по МПД'!AR65,'Комунальні по МПД'!AR70,'Комунальні по МПД'!AR75,'Комунальні по МПД'!AR80,'Комунальні по МПД'!AR85)</f>
        <v>105</v>
      </c>
      <c r="AR10" s="781">
        <f>SUM('Комунальні по МПД'!AS10,'Комунальні по МПД'!AS15,'Комунальні по МПД'!AS20,'Комунальні по МПД'!AS25,'Комунальні по МПД'!AS30,'Комунальні по МПД'!AS35,'Комунальні по МПД'!AS40,'Комунальні по МПД'!AS45,'Комунальні по МПД'!AS50,'Комунальні по МПД'!AS55,'Комунальні по МПД'!AS60,'Комунальні по МПД'!AS65,'Комунальні по МПД'!AS70,'Комунальні по МПД'!AS75,'Комунальні по МПД'!AS80,'Комунальні по МПД'!AS85)</f>
        <v>287</v>
      </c>
      <c r="AS10" s="781">
        <f>SUM('Комунальні по МПД'!AT10,'Комунальні по МПД'!AT15,'Комунальні по МПД'!AT20,'Комунальні по МПД'!AT25,'Комунальні по МПД'!AT30,'Комунальні по МПД'!AT35,'Комунальні по МПД'!AT40,'Комунальні по МПД'!AT45,'Комунальні по МПД'!AT50,'Комунальні по МПД'!AT55,'Комунальні по МПД'!AT60,'Комунальні по МПД'!AT65,'Комунальні по МПД'!AT70,'Комунальні по МПД'!AT75,'Комунальні по МПД'!AT80,'Комунальні по МПД'!AT85)</f>
        <v>94</v>
      </c>
      <c r="AT10" s="931">
        <f>SUM('Комунальні по МПД'!AU10,'Комунальні по МПД'!AU15,'Комунальні по МПД'!AU20,'Комунальні по МПД'!AU25,'Комунальні по МПД'!AU30,'Комунальні по МПД'!AU35,'Комунальні по МПД'!AU40,'Комунальні по МПД'!AU45,'Комунальні по МПД'!AU50,'Комунальні по МПД'!AU55,'Комунальні по МПД'!AU60,'Комунальні по МПД'!AU65,'Комунальні по МПД'!AU70,'Комунальні по МПД'!AU75,'Комунальні по МПД'!AU80,'Комунальні по МПД'!AU85)</f>
        <v>13</v>
      </c>
      <c r="AU10" s="954">
        <f t="shared" si="1"/>
        <v>10</v>
      </c>
      <c r="AV10" s="781">
        <f>SUM('Комунальні по МПД'!AW10,'Комунальні по МПД'!AW15,'Комунальні по МПД'!AW20,'Комунальні по МПД'!AW25,'Комунальні по МПД'!AW30,'Комунальні по МПД'!AW35,'Комунальні по МПД'!AW40,'Комунальні по МПД'!AW45,'Комунальні по МПД'!AW50,'Комунальні по МПД'!AW55,'Комунальні по МПД'!AW60,'Комунальні по МПД'!AW65,'Комунальні по МПД'!AW70,'Комунальні по МПД'!AW75,'Комунальні по МПД'!AW80,'Комунальні по МПД'!AW85)</f>
        <v>0</v>
      </c>
      <c r="AW10" s="781">
        <f>SUM('Комунальні по МПД'!AX10,'Комунальні по МПД'!AX15,'Комунальні по МПД'!AX20,'Комунальні по МПД'!AX25,'Комунальні по МПД'!AX30,'Комунальні по МПД'!AX35,'Комунальні по МПД'!AX40,'Комунальні по МПД'!AX45,'Комунальні по МПД'!AX50,'Комунальні по МПД'!AX55,'Комунальні по МПД'!AX60,'Комунальні по МПД'!AX65,'Комунальні по МПД'!AX70,'Комунальні по МПД'!AX75,'Комунальні по МПД'!AX80,'Комунальні по МПД'!AX85)</f>
        <v>3</v>
      </c>
      <c r="AX10" s="781">
        <f>SUM('Комунальні по МПД'!AY10,'Комунальні по МПД'!AY15,'Комунальні по МПД'!AY20,'Комунальні по МПД'!AY25,'Комунальні по МПД'!AY30,'Комунальні по МПД'!AY35,'Комунальні по МПД'!AY40,'Комунальні по МПД'!AY45,'Комунальні по МПД'!AY50,'Комунальні по МПД'!AY55,'Комунальні по МПД'!AY60,'Комунальні по МПД'!AY65,'Комунальні по МПД'!AY70,'Комунальні по МПД'!AY75,'Комунальні по МПД'!AY80,'Комунальні по МПД'!AY85)</f>
        <v>2</v>
      </c>
      <c r="AY10" s="781">
        <f>SUM('Комунальні по МПД'!AZ10,'Комунальні по МПД'!AZ15,'Комунальні по МПД'!AZ20,'Комунальні по МПД'!AZ25,'Комунальні по МПД'!AZ30,'Комунальні по МПД'!AZ35,'Комунальні по МПД'!AZ40,'Комунальні по МПД'!AZ45,'Комунальні по МПД'!AZ50,'Комунальні по МПД'!AZ55,'Комунальні по МПД'!AZ60,'Комунальні по МПД'!AZ65,'Комунальні по МПД'!AZ70,'Комунальні по МПД'!AZ75,'Комунальні по МПД'!AZ80,'Комунальні по МПД'!AZ85)</f>
        <v>0</v>
      </c>
      <c r="AZ10" s="781">
        <f>SUM('Комунальні по МПД'!BA10,'Комунальні по МПД'!BA15,'Комунальні по МПД'!BA20,'Комунальні по МПД'!BA25,'Комунальні по МПД'!BA30,'Комунальні по МПД'!BA35,'Комунальні по МПД'!BA40,'Комунальні по МПД'!BA45,'Комунальні по МПД'!BA50,'Комунальні по МПД'!BA55,'Комунальні по МПД'!BA60,'Комунальні по МПД'!BA65,'Комунальні по МПД'!BA70,'Комунальні по МПД'!BA75,'Комунальні по МПД'!BA80,'Комунальні по МПД'!BA85)</f>
        <v>0</v>
      </c>
      <c r="BA10" s="781">
        <f>SUM('Комунальні по МПД'!BB10,'Комунальні по МПД'!BB15,'Комунальні по МПД'!BB20,'Комунальні по МПД'!BB25,'Комунальні по МПД'!BB30,'Комунальні по МПД'!BB35,'Комунальні по МПД'!BB40,'Комунальні по МПД'!BB45,'Комунальні по МПД'!BB50,'Комунальні по МПД'!BB55,'Комунальні по МПД'!BB60,'Комунальні по МПД'!BB65,'Комунальні по МПД'!BB70,'Комунальні по МПД'!BB75,'Комунальні по МПД'!BB80,'Комунальні по МПД'!BB85)</f>
        <v>0</v>
      </c>
      <c r="BB10" s="781">
        <f>SUM('Комунальні по МПД'!BC10,'Комунальні по МПД'!BC15,'Комунальні по МПД'!BC20,'Комунальні по МПД'!BC25,'Комунальні по МПД'!BC30,'Комунальні по МПД'!BC35,'Комунальні по МПД'!BC40,'Комунальні по МПД'!BC45,'Комунальні по МПД'!BC50,'Комунальні по МПД'!BC55,'Комунальні по МПД'!BC60,'Комунальні по МПД'!BC65,'Комунальні по МПД'!BC70,'Комунальні по МПД'!BC75,'Комунальні по МПД'!BC80,'Комунальні по МПД'!BC85)</f>
        <v>1</v>
      </c>
      <c r="BC10" s="781">
        <f>SUM('Комунальні по МПД'!BD10,'Комунальні по МПД'!BD15,'Комунальні по МПД'!BD20,'Комунальні по МПД'!BD25,'Комунальні по МПД'!BD30,'Комунальні по МПД'!BD35,'Комунальні по МПД'!BD40,'Комунальні по МПД'!BD45,'Комунальні по МПД'!BD50,'Комунальні по МПД'!BD55,'Комунальні по МПД'!BD60,'Комунальні по МПД'!BD65,'Комунальні по МПД'!BD70,'Комунальні по МПД'!BD75,'Комунальні по МПД'!BD80,'Комунальні по МПД'!BD85)</f>
        <v>2</v>
      </c>
      <c r="BD10" s="931">
        <f>SUM('Комунальні по МПД'!BE10,'Комунальні по МПД'!BE15,'Комунальні по МПД'!BE20,'Комунальні по МПД'!BE25,'Комунальні по МПД'!BE30,'Комунальні по МПД'!BE35,'Комунальні по МПД'!BE40,'Комунальні по МПД'!BE45,'Комунальні по МПД'!BE50,'Комунальні по МПД'!BE55,'Комунальні по МПД'!BE60,'Комунальні по МПД'!BE65,'Комунальні по МПД'!BE70,'Комунальні по МПД'!BE75,'Комунальні по МПД'!BE80,'Комунальні по МПД'!BE85)</f>
        <v>2</v>
      </c>
    </row>
    <row r="11" spans="1:56" ht="32.25" thickBot="1" x14ac:dyDescent="0.3">
      <c r="A11" s="1343"/>
      <c r="B11" s="458"/>
      <c r="C11" s="460" t="s">
        <v>491</v>
      </c>
      <c r="D11" s="1409"/>
      <c r="E11" s="1411"/>
      <c r="F11" s="653">
        <f>SUM('Комунальні по МПД'!G11,'Комунальні по МПД'!G16,'Комунальні по МПД'!G21,'Комунальні по МПД'!G26,'Комунальні по МПД'!G31,'Комунальні по МПД'!G36,'Комунальні по МПД'!G41,'Комунальні по МПД'!G46,'Комунальні по МПД'!G51,'Комунальні по МПД'!G56,'Комунальні по МПД'!G61,'Комунальні по МПД'!G66,'Комунальні по МПД'!G71,'Комунальні по МПД'!G76,'Комунальні по МПД'!G81,'Комунальні по МПД'!G86)</f>
        <v>0</v>
      </c>
      <c r="G11" s="654">
        <f>SUM('Комунальні по МПД'!H11,'Комунальні по МПД'!H16,'Комунальні по МПД'!H21,'Комунальні по МПД'!H26,'Комунальні по МПД'!H31,'Комунальні по МПД'!H36,'Комунальні по МПД'!H41,'Комунальні по МПД'!H46,'Комунальні по МПД'!H51,'Комунальні по МПД'!H56,'Комунальні по МПД'!H61,'Комунальні по МПД'!H66,'Комунальні по МПД'!H71,'Комунальні по МПД'!H76,'Комунальні по МПД'!H81,'Комунальні по МПД'!H86)</f>
        <v>0</v>
      </c>
      <c r="H11" s="655">
        <f>SUM('Комунальні по МПД'!I11,'Комунальні по МПД'!I16,'Комунальні по МПД'!I21,'Комунальні по МПД'!I26,'Комунальні по МПД'!I31,'Комунальні по МПД'!I36,'Комунальні по МПД'!I41,'Комунальні по МПД'!I46,'Комунальні по МПД'!I51,'Комунальні по МПД'!I56,'Комунальні по МПД'!I61,'Комунальні по МПД'!I66,'Комунальні по МПД'!I71,'Комунальні по МПД'!I76,'Комунальні по МПД'!I81,'Комунальні по МПД'!I86)</f>
        <v>0</v>
      </c>
      <c r="I11" s="655">
        <f>SUM('Комунальні по МПД'!J11,'Комунальні по МПД'!J16,'Комунальні по МПД'!J21,'Комунальні по МПД'!J26,'Комунальні по МПД'!J31,'Комунальні по МПД'!J36,'Комунальні по МПД'!J41,'Комунальні по МПД'!J46,'Комунальні по МПД'!J51,'Комунальні по МПД'!J56,'Комунальні по МПД'!J61,'Комунальні по МПД'!J66,'Комунальні по МПД'!J71,'Комунальні по МПД'!J76,'Комунальні по МПД'!J81,'Комунальні по МПД'!J86)</f>
        <v>0</v>
      </c>
      <c r="J11" s="655">
        <f>SUM('Комунальні по МПД'!K11,'Комунальні по МПД'!K16,'Комунальні по МПД'!K21,'Комунальні по МПД'!K26,'Комунальні по МПД'!K31,'Комунальні по МПД'!K36,'Комунальні по МПД'!K41,'Комунальні по МПД'!K46,'Комунальні по МПД'!K51,'Комунальні по МПД'!K56,'Комунальні по МПД'!K61,'Комунальні по МПД'!K66,'Комунальні по МПД'!K71,'Комунальні по МПД'!K76,'Комунальні по МПД'!K81,'Комунальні по МПД'!K86)</f>
        <v>0</v>
      </c>
      <c r="K11" s="655">
        <f>SUM('Комунальні по МПД'!L11,'Комунальні по МПД'!L16,'Комунальні по МПД'!L21,'Комунальні по МПД'!L26,'Комунальні по МПД'!L31,'Комунальні по МПД'!L36,'Комунальні по МПД'!L41,'Комунальні по МПД'!L46,'Комунальні по МПД'!L51,'Комунальні по МПД'!L56,'Комунальні по МПД'!L61,'Комунальні по МПД'!L66,'Комунальні по МПД'!L71,'Комунальні по МПД'!L76,'Комунальні по МПД'!L81,'Комунальні по МПД'!L86)</f>
        <v>0</v>
      </c>
      <c r="L11" s="654">
        <f>SUM('Комунальні по МПД'!M11,'Комунальні по МПД'!M16,'Комунальні по МПД'!M21,'Комунальні по МПД'!M26,'Комунальні по МПД'!M31,'Комунальні по МПД'!M36,'Комунальні по МПД'!M41,'Комунальні по МПД'!M46,'Комунальні по МПД'!M51,'Комунальні по МПД'!M56,'Комунальні по МПД'!M61,'Комунальні по МПД'!M66,'Комунальні по МПД'!M71,'Комунальні по МПД'!M76,'Комунальні по МПД'!M81,'Комунальні по МПД'!M86)</f>
        <v>0</v>
      </c>
      <c r="M11" s="655">
        <f>SUM('Комунальні по МПД'!N11,'Комунальні по МПД'!N16,'Комунальні по МПД'!N21,'Комунальні по МПД'!N26,'Комунальні по МПД'!N31,'Комунальні по МПД'!N36,'Комунальні по МПД'!N41,'Комунальні по МПД'!N46,'Комунальні по МПД'!N51,'Комунальні по МПД'!N56,'Комунальні по МПД'!N61,'Комунальні по МПД'!N66,'Комунальні по МПД'!N71,'Комунальні по МПД'!N76,'Комунальні по МПД'!N81,'Комунальні по МПД'!N86)</f>
        <v>0</v>
      </c>
      <c r="N11" s="782">
        <f>SUM('Комунальні по МПД'!O11,'Комунальні по МПД'!O16,'Комунальні по МПД'!O21,'Комунальні по МПД'!O26,'Комунальні по МПД'!O31,'Комунальні по МПД'!O36,'Комунальні по МПД'!O41,'Комунальні по МПД'!O46,'Комунальні по МПД'!O51,'Комунальні по МПД'!O56,'Комунальні по МПД'!O61,'Комунальні по МПД'!O66,'Комунальні по МПД'!O71,'Комунальні по МПД'!O76,'Комунальні по МПД'!O81,'Комунальні по МПД'!O86)</f>
        <v>0</v>
      </c>
      <c r="O11" s="655">
        <f>SUM('Комунальні по МПД'!P11,'Комунальні по МПД'!P16,'Комунальні по МПД'!P21,'Комунальні по МПД'!P26,'Комунальні по МПД'!P31,'Комунальні по МПД'!P36,'Комунальні по МПД'!P41,'Комунальні по МПД'!P46,'Комунальні по МПД'!P51,'Комунальні по МПД'!P56,'Комунальні по МПД'!P61,'Комунальні по МПД'!P66,'Комунальні по МПД'!P71,'Комунальні по МПД'!P76,'Комунальні по МПД'!P81,'Комунальні по МПД'!P86)</f>
        <v>0</v>
      </c>
      <c r="P11" s="655">
        <f>SUM('Комунальні по МПД'!Q11,'Комунальні по МПД'!Q16,'Комунальні по МПД'!Q21,'Комунальні по МПД'!Q26,'Комунальні по МПД'!Q31,'Комунальні по МПД'!Q36,'Комунальні по МПД'!Q41,'Комунальні по МПД'!Q46,'Комунальні по МПД'!Q51,'Комунальні по МПД'!Q56,'Комунальні по МПД'!Q61,'Комунальні по МПД'!Q66,'Комунальні по МПД'!Q71,'Комунальні по МПД'!Q76,'Комунальні по МПД'!Q81,'Комунальні по МПД'!Q86)</f>
        <v>0</v>
      </c>
      <c r="Q11" s="928">
        <f>SUM('Комунальні по МПД'!R11,'Комунальні по МПД'!R16,'Комунальні по МПД'!R21,'Комунальні по МПД'!R26,'Комунальні по МПД'!R31,'Комунальні по МПД'!R36,'Комунальні по МПД'!R41,'Комунальні по МПД'!R46,'Комунальні по МПД'!R51,'Комунальні по МПД'!R56,'Комунальні по МПД'!R61,'Комунальні по МПД'!R66,'Комунальні по МПД'!R71,'Комунальні по МПД'!R76,'Комунальні по МПД'!R81,'Комунальні по МПД'!R86)</f>
        <v>0</v>
      </c>
      <c r="R11" s="932">
        <f>SUM('Комунальні по МПД'!S11,'Комунальні по МПД'!S16,'Комунальні по МПД'!S21,'Комунальні по МПД'!S26,'Комунальні по МПД'!S31,'Комунальні по МПД'!S36,'Комунальні по МПД'!S41,'Комунальні по МПД'!S46,'Комунальні по МПД'!S51,'Комунальні по МПД'!S56,'Комунальні по МПД'!S61,'Комунальні по МПД'!S66,'Комунальні по МПД'!S71,'Комунальні по МПД'!S76,'Комунальні по МПД'!S81,'Комунальні по МПД'!S86)</f>
        <v>0</v>
      </c>
      <c r="S11" s="787">
        <f>SUM('Комунальні по МПД'!T11,'Комунальні по МПД'!T16,'Комунальні по МПД'!T21,'Комунальні по МПД'!T26,'Комунальні по МПД'!T31,'Комунальні по МПД'!T36,'Комунальні по МПД'!T41,'Комунальні по МПД'!T46,'Комунальні по МПД'!T51,'Комунальні по МПД'!T56,'Комунальні по МПД'!T61,'Комунальні по МПД'!T66,'Комунальні по МПД'!T71,'Комунальні по МПД'!T76,'Комунальні по МПД'!T81,'Комунальні по МПД'!T86)</f>
        <v>0</v>
      </c>
      <c r="T11" s="787">
        <f>SUM('Комунальні по МПД'!U11,'Комунальні по МПД'!U16,'Комунальні по МПД'!U21,'Комунальні по МПД'!U26,'Комунальні по МПД'!U31,'Комунальні по МПД'!U36,'Комунальні по МПД'!U41,'Комунальні по МПД'!U46,'Комунальні по МПД'!U51,'Комунальні по МПД'!U56,'Комунальні по МПД'!U61,'Комунальні по МПД'!U66,'Комунальні по МПД'!U71,'Комунальні по МПД'!U76,'Комунальні по МПД'!U81,'Комунальні по МПД'!U86)</f>
        <v>0</v>
      </c>
      <c r="U11" s="782">
        <f>SUM('Комунальні по МПД'!V11,'Комунальні по МПД'!V16,'Комунальні по МПД'!V21,'Комунальні по МПД'!V26,'Комунальні по МПД'!V31,'Комунальні по МПД'!V36,'Комунальні по МПД'!V41,'Комунальні по МПД'!V46,'Комунальні по МПД'!V51,'Комунальні по МПД'!V56,'Комунальні по МПД'!V61,'Комунальні по МПД'!V66,'Комунальні по МПД'!V71,'Комунальні по МПД'!V76,'Комунальні по МПД'!V81,'Комунальні по МПД'!V86)</f>
        <v>0</v>
      </c>
      <c r="V11" s="782">
        <f>SUM('Комунальні по МПД'!W11,'Комунальні по МПД'!W16,'Комунальні по МПД'!W21,'Комунальні по МПД'!W26,'Комунальні по МПД'!W31,'Комунальні по МПД'!W36,'Комунальні по МПД'!W41,'Комунальні по МПД'!W46,'Комунальні по МПД'!W51,'Комунальні по МПД'!W56,'Комунальні по МПД'!W61,'Комунальні по МПД'!W66,'Комунальні по МПД'!W71,'Комунальні по МПД'!W76,'Комунальні по МПД'!W81,'Комунальні по МПД'!W86)</f>
        <v>0</v>
      </c>
      <c r="W11" s="933">
        <f>SUM('Комунальні по МПД'!X11,'Комунальні по МПД'!X16,'Комунальні по МПД'!X21,'Комунальні по МПД'!X26,'Комунальні по МПД'!X31,'Комунальні по МПД'!X36,'Комунальні по МПД'!X41,'Комунальні по МПД'!X46,'Комунальні по МПД'!X51,'Комунальні по МПД'!X56,'Комунальні по МПД'!X61,'Комунальні по МПД'!X66,'Комунальні по МПД'!X71,'Комунальні по МПД'!X76,'Комунальні по МПД'!X81,'Комунальні по МПД'!X86)</f>
        <v>0</v>
      </c>
      <c r="X11" s="787">
        <f>SUM('Комунальні по МПД'!Y11,'Комунальні по МПД'!Y16,'Комунальні по МПД'!Y21,'Комунальні по МПД'!Y26,'Комунальні по МПД'!Y31,'Комунальні по МПД'!Y36,'Комунальні по МПД'!Y41,'Комунальні по МПД'!Y46,'Комунальні по МПД'!Y51,'Комунальні по МПД'!Y56,'Комунальні по МПД'!Y61,'Комунальні по МПД'!Y66,'Комунальні по МПД'!Y71,'Комунальні по МПД'!Y76,'Комунальні по МПД'!Y81,'Комунальні по МПД'!Y86)</f>
        <v>0</v>
      </c>
      <c r="Y11" s="928">
        <f>SUM('Комунальні по МПД'!Z11,'Комунальні по МПД'!Z16,'Комунальні по МПД'!Z21,'Комунальні по МПД'!Z26,'Комунальні по МПД'!Z31,'Комунальні по МПД'!Z36,'Комунальні по МПД'!Z41,'Комунальні по МПД'!Z46,'Комунальні по МПД'!Z51,'Комунальні по МПД'!Z56,'Комунальні по МПД'!Z61,'Комунальні по МПД'!Z66,'Комунальні по МПД'!Z71,'Комунальні по МПД'!Z76,'Комунальні по МПД'!Z81,'Комунальні по МПД'!Z86)</f>
        <v>0</v>
      </c>
      <c r="Z11" s="932">
        <f>SUM('Комунальні по МПД'!AA11,'Комунальні по МПД'!AA16,'Комунальні по МПД'!AA21,'Комунальні по МПД'!AA26,'Комунальні по МПД'!AA31,'Комунальні по МПД'!AA36,'Комунальні по МПД'!AA41,'Комунальні по МПД'!AA46,'Комунальні по МПД'!AA51,'Комунальні по МПД'!AA56,'Комунальні по МПД'!AA61,'Комунальні по МПД'!AA66,'Комунальні по МПД'!AA71,'Комунальні по МПД'!AA76,'Комунальні по МПД'!AA81,'Комунальні по МПД'!AA86)</f>
        <v>0</v>
      </c>
      <c r="AA11" s="782">
        <f>SUM('Комунальні по МПД'!AB11,'Комунальні по МПД'!AB16,'Комунальні по МПД'!AB21,'Комунальні по МПД'!AB26,'Комунальні по МПД'!AB31,'Комунальні по МПД'!AB36,'Комунальні по МПД'!AB41,'Комунальні по МПД'!AB46,'Комунальні по МПД'!AB51,'Комунальні по МПД'!AB56,'Комунальні по МПД'!AB61,'Комунальні по МПД'!AB66,'Комунальні по МПД'!AB71,'Комунальні по МПД'!AB76,'Комунальні по МПД'!AB81,'Комунальні по МПД'!AB86)</f>
        <v>0</v>
      </c>
      <c r="AB11" s="782">
        <f>SUM('Комунальні по МПД'!AC11,'Комунальні по МПД'!AC16,'Комунальні по МПД'!AC21,'Комунальні по МПД'!AC26,'Комунальні по МПД'!AC31,'Комунальні по МПД'!AC36,'Комунальні по МПД'!AC41,'Комунальні по МПД'!AC46,'Комунальні по МПД'!AC51,'Комунальні по МПД'!AC56,'Комунальні по МПД'!AC61,'Комунальні по МПД'!AC66,'Комунальні по МПД'!AC71,'Комунальні по МПД'!AC76,'Комунальні по МПД'!AC81,'Комунальні по МПД'!AC86)</f>
        <v>0</v>
      </c>
      <c r="AC11" s="782">
        <f>SUM('Комунальні по МПД'!AD11,'Комунальні по МПД'!AD16,'Комунальні по МПД'!AD21,'Комунальні по МПД'!AD26,'Комунальні по МПД'!AD31,'Комунальні по МПД'!AD36,'Комунальні по МПД'!AD41,'Комунальні по МПД'!AD46,'Комунальні по МПД'!AD51,'Комунальні по МПД'!AD56,'Комунальні по МПД'!AD61,'Комунальні по МПД'!AD66,'Комунальні по МПД'!AD71,'Комунальні по МПД'!AD76,'Комунальні по МПД'!AD81,'Комунальні по МПД'!AD86)</f>
        <v>0</v>
      </c>
      <c r="AD11" s="782">
        <f>SUM('Комунальні по МПД'!AE11,'Комунальні по МПД'!AE16,'Комунальні по МПД'!AE21,'Комунальні по МПД'!AE26,'Комунальні по МПД'!AE31,'Комунальні по МПД'!AE36,'Комунальні по МПД'!AE41,'Комунальні по МПД'!AE46,'Комунальні по МПД'!AE51,'Комунальні по МПД'!AE56,'Комунальні по МПД'!AE61,'Комунальні по МПД'!AE66,'Комунальні по МПД'!AE71,'Комунальні по МПД'!AE76,'Комунальні по МПД'!AE81,'Комунальні по МПД'!AE86)</f>
        <v>0</v>
      </c>
      <c r="AE11" s="933">
        <f>SUM('Комунальні по МПД'!AF11,'Комунальні по МПД'!AF16,'Комунальні по МПД'!AF21,'Комунальні по МПД'!AF26,'Комунальні по МПД'!AF31,'Комунальні по МПД'!AF36,'Комунальні по МПД'!AF41,'Комунальні по МПД'!AF46,'Комунальні по МПД'!AF51,'Комунальні по МПД'!AF56,'Комунальні по МПД'!AF61,'Комунальні по МПД'!AF66,'Комунальні по МПД'!AF71,'Комунальні по МПД'!AF76,'Комунальні по МПД'!AF81,'Комунальні по МПД'!AF86)</f>
        <v>0</v>
      </c>
      <c r="AF11" s="939"/>
      <c r="AG11" s="942"/>
      <c r="AH11" s="946"/>
      <c r="AI11" s="947">
        <f>SUM(AP11:AT11)</f>
        <v>0</v>
      </c>
      <c r="AJ11" s="787">
        <f>SUM('Комунальні по МПД'!AK11,'Комунальні по МПД'!AK16,'Комунальні по МПД'!AK21,'Комунальні по МПД'!AK26,'Комунальні по МПД'!AK31,'Комунальні по МПД'!AK36,'Комунальні по МПД'!AK41,'Комунальні по МПД'!AK46,'Комунальні по МПД'!AK51,'Комунальні по МПД'!AK56,'Комунальні по МПД'!AK61,'Комунальні по МПД'!AK66,'Комунальні по МПД'!AK71,'Комунальні по МПД'!AK76,'Комунальні по МПД'!AK81,'Комунальні по МПД'!AK86)</f>
        <v>0</v>
      </c>
      <c r="AK11" s="655">
        <f>SUM('Комунальні по МПД'!AL11,'Комунальні по МПД'!AL16,'Комунальні по МПД'!AL21,'Комунальні по МПД'!AL26,'Комунальні по МПД'!AL31,'Комунальні по МПД'!AL36,'Комунальні по МПД'!AL41,'Комунальні по МПД'!AL46,'Комунальні по МПД'!AL51,'Комунальні по МПД'!AL56,'Комунальні по МПД'!AL61,'Комунальні по МПД'!AL66,'Комунальні по МПД'!AL71,'Комунальні по МПД'!AL76,'Комунальні по МПД'!AL81,'Комунальні по МПД'!AL86)</f>
        <v>0</v>
      </c>
      <c r="AL11" s="928">
        <f>SUM('Комунальні по МПД'!AM11,'Комунальні по МПД'!AM16,'Комунальні по МПД'!AM21,'Комунальні по МПД'!AM26,'Комунальні по МПД'!AM31,'Комунальні по МПД'!AM36,'Комунальні по МПД'!AM41,'Комунальні по МПД'!AM46,'Комунальні по МПД'!AM51,'Комунальні по МПД'!AM56,'Комунальні по МПД'!AM61,'Комунальні по МПД'!AM66,'Комунальні по МПД'!AM71,'Комунальні по МПД'!AM76,'Комунальні по МПД'!AM81,'Комунальні по МПД'!AM86)</f>
        <v>0</v>
      </c>
      <c r="AM11" s="932">
        <f>SUM('Комунальні по МПД'!AN11,'Комунальні по МПД'!AN16,'Комунальні по МПД'!AN21,'Комунальні по МПД'!AN26,'Комунальні по МПД'!AN31,'Комунальні по МПД'!AN36,'Комунальні по МПД'!AN41,'Комунальні по МПД'!AN46,'Комунальні по МПД'!AN51,'Комунальні по МПД'!AN56,'Комунальні по МПД'!AN61,'Комунальні по МПД'!AN66,'Комунальні по МПД'!AN71,'Комунальні по МПД'!AN76,'Комунальні по МПД'!AN81,'Комунальні по МПД'!AN86)</f>
        <v>0</v>
      </c>
      <c r="AN11" s="782">
        <f>SUM('Комунальні по МПД'!AO11,'Комунальні по МПД'!AO16,'Комунальні по МПД'!AO21,'Комунальні по МПД'!AO26,'Комунальні по МПД'!AO31,'Комунальні по МПД'!AO36,'Комунальні по МПД'!AO41,'Комунальні по МПД'!AO46,'Комунальні по МПД'!AO51,'Комунальні по МПД'!AO56,'Комунальні по МПД'!AO61,'Комунальні по МПД'!AO66,'Комунальні по МПД'!AO71,'Комунальні по МПД'!AO76,'Комунальні по МПД'!AO81,'Комунальні по МПД'!AO86)</f>
        <v>0</v>
      </c>
      <c r="AO11" s="933">
        <f>SUM('Комунальні по МПД'!AP11,'Комунальні по МПД'!AP16,'Комунальні по МПД'!AP21,'Комунальні по МПД'!AP26,'Комунальні по МПД'!AP31,'Комунальні по МПД'!AP36,'Комунальні по МПД'!AP41,'Комунальні по МПД'!AP46,'Комунальні по МПД'!AP51,'Комунальні по МПД'!AP56,'Комунальні по МПД'!AP61,'Комунальні по МПД'!AP66,'Комунальні по МПД'!AP71,'Комунальні по МПД'!AP76,'Комунальні по МПД'!AP81,'Комунальні по МПД'!AP86)</f>
        <v>0</v>
      </c>
      <c r="AP11" s="932">
        <f>SUM('Комунальні по МПД'!AQ11,'Комунальні по МПД'!AQ16,'Комунальні по МПД'!AQ21,'Комунальні по МПД'!AQ26,'Комунальні по МПД'!AQ31,'Комунальні по МПД'!AQ36,'Комунальні по МПД'!AQ41,'Комунальні по МПД'!AQ46,'Комунальні по МПД'!AQ51,'Комунальні по МПД'!AQ56,'Комунальні по МПД'!AQ61,'Комунальні по МПД'!AQ66,'Комунальні по МПД'!AQ71,'Комунальні по МПД'!AQ76,'Комунальні по МПД'!AQ81,'Комунальні по МПД'!AQ86)</f>
        <v>0</v>
      </c>
      <c r="AQ11" s="782">
        <f>SUM('Комунальні по МПД'!AR11,'Комунальні по МПД'!AR16,'Комунальні по МПД'!AR21,'Комунальні по МПД'!AR26,'Комунальні по МПД'!AR31,'Комунальні по МПД'!AR36,'Комунальні по МПД'!AR41,'Комунальні по МПД'!AR46,'Комунальні по МПД'!AR51,'Комунальні по МПД'!AR56,'Комунальні по МПД'!AR61,'Комунальні по МПД'!AR66,'Комунальні по МПД'!AR71,'Комунальні по МПД'!AR76,'Комунальні по МПД'!AR81,'Комунальні по МПД'!AR86)</f>
        <v>0</v>
      </c>
      <c r="AR11" s="782">
        <f>SUM('Комунальні по МПД'!AS11,'Комунальні по МПД'!AS16,'Комунальні по МПД'!AS21,'Комунальні по МПД'!AS26,'Комунальні по МПД'!AS31,'Комунальні по МПД'!AS36,'Комунальні по МПД'!AS41,'Комунальні по МПД'!AS46,'Комунальні по МПД'!AS51,'Комунальні по МПД'!AS56,'Комунальні по МПД'!AS61,'Комунальні по МПД'!AS66,'Комунальні по МПД'!AS71,'Комунальні по МПД'!AS76,'Комунальні по МПД'!AS81,'Комунальні по МПД'!AS86)</f>
        <v>0</v>
      </c>
      <c r="AS11" s="782">
        <f>SUM('Комунальні по МПД'!AT11,'Комунальні по МПД'!AT16,'Комунальні по МПД'!AT21,'Комунальні по МПД'!AT26,'Комунальні по МПД'!AT31,'Комунальні по МПД'!AT36,'Комунальні по МПД'!AT41,'Комунальні по МПД'!AT46,'Комунальні по МПД'!AT51,'Комунальні по МПД'!AT56,'Комунальні по МПД'!AT61,'Комунальні по МПД'!AT66,'Комунальні по МПД'!AT71,'Комунальні по МПД'!AT76,'Комунальні по МПД'!AT81,'Комунальні по МПД'!AT86)</f>
        <v>0</v>
      </c>
      <c r="AT11" s="933">
        <f>SUM('Комунальні по МПД'!AU11,'Комунальні по МПД'!AU16,'Комунальні по МПД'!AU21,'Комунальні по МПД'!AU26,'Комунальні по МПД'!AU31,'Комунальні по МПД'!AU36,'Комунальні по МПД'!AU41,'Комунальні по МПД'!AU46,'Комунальні по МПД'!AU51,'Комунальні по МПД'!AU56,'Комунальні по МПД'!AU61,'Комунальні по МПД'!AU66,'Комунальні по МПД'!AU71,'Комунальні по МПД'!AU76,'Комунальні по МПД'!AU81,'Комунальні по МПД'!AU86)</f>
        <v>0</v>
      </c>
      <c r="AU11" s="955">
        <f t="shared" si="1"/>
        <v>0</v>
      </c>
      <c r="AV11" s="782">
        <f>SUM('Комунальні по МПД'!AW11,'Комунальні по МПД'!AW16,'Комунальні по МПД'!AW21,'Комунальні по МПД'!AW26,'Комунальні по МПД'!AW31,'Комунальні по МПД'!AW36,'Комунальні по МПД'!AW41,'Комунальні по МПД'!AW46,'Комунальні по МПД'!AW51,'Комунальні по МПД'!AW56,'Комунальні по МПД'!AW61,'Комунальні по МПД'!AW66,'Комунальні по МПД'!AW71,'Комунальні по МПД'!AW76,'Комунальні по МПД'!AW81,'Комунальні по МПД'!AW86)</f>
        <v>0</v>
      </c>
      <c r="AW11" s="782">
        <f>SUM('Комунальні по МПД'!AX11,'Комунальні по МПД'!AX16,'Комунальні по МПД'!AX21,'Комунальні по МПД'!AX26,'Комунальні по МПД'!AX31,'Комунальні по МПД'!AX36,'Комунальні по МПД'!AX41,'Комунальні по МПД'!AX46,'Комунальні по МПД'!AX51,'Комунальні по МПД'!AX56,'Комунальні по МПД'!AX61,'Комунальні по МПД'!AX66,'Комунальні по МПД'!AX71,'Комунальні по МПД'!AX76,'Комунальні по МПД'!AX81,'Комунальні по МПД'!AX86)</f>
        <v>0</v>
      </c>
      <c r="AX11" s="782">
        <f>SUM('Комунальні по МПД'!AY11,'Комунальні по МПД'!AY16,'Комунальні по МПД'!AY21,'Комунальні по МПД'!AY26,'Комунальні по МПД'!AY31,'Комунальні по МПД'!AY36,'Комунальні по МПД'!AY41,'Комунальні по МПД'!AY46,'Комунальні по МПД'!AY51,'Комунальні по МПД'!AY56,'Комунальні по МПД'!AY61,'Комунальні по МПД'!AY66,'Комунальні по МПД'!AY71,'Комунальні по МПД'!AY76,'Комунальні по МПД'!AY81,'Комунальні по МПД'!AY86)</f>
        <v>0</v>
      </c>
      <c r="AY11" s="782">
        <f>SUM('Комунальні по МПД'!AZ11,'Комунальні по МПД'!AZ16,'Комунальні по МПД'!AZ21,'Комунальні по МПД'!AZ26,'Комунальні по МПД'!AZ31,'Комунальні по МПД'!AZ36,'Комунальні по МПД'!AZ41,'Комунальні по МПД'!AZ46,'Комунальні по МПД'!AZ51,'Комунальні по МПД'!AZ56,'Комунальні по МПД'!AZ61,'Комунальні по МПД'!AZ66,'Комунальні по МПД'!AZ71,'Комунальні по МПД'!AZ76,'Комунальні по МПД'!AZ81,'Комунальні по МПД'!AZ86)</f>
        <v>0</v>
      </c>
      <c r="AZ11" s="782">
        <f>SUM('Комунальні по МПД'!BA11,'Комунальні по МПД'!BA16,'Комунальні по МПД'!BA21,'Комунальні по МПД'!BA26,'Комунальні по МПД'!BA31,'Комунальні по МПД'!BA36,'Комунальні по МПД'!BA41,'Комунальні по МПД'!BA46,'Комунальні по МПД'!BA51,'Комунальні по МПД'!BA56,'Комунальні по МПД'!BA61,'Комунальні по МПД'!BA66,'Комунальні по МПД'!BA71,'Комунальні по МПД'!BA76,'Комунальні по МПД'!BA81,'Комунальні по МПД'!BA86)</f>
        <v>0</v>
      </c>
      <c r="BA11" s="782">
        <f>SUM('Комунальні по МПД'!BB11,'Комунальні по МПД'!BB16,'Комунальні по МПД'!BB21,'Комунальні по МПД'!BB26,'Комунальні по МПД'!BB31,'Комунальні по МПД'!BB36,'Комунальні по МПД'!BB41,'Комунальні по МПД'!BB46,'Комунальні по МПД'!BB51,'Комунальні по МПД'!BB56,'Комунальні по МПД'!BB61,'Комунальні по МПД'!BB66,'Комунальні по МПД'!BB71,'Комунальні по МПД'!BB76,'Комунальні по МПД'!BB81,'Комунальні по МПД'!BB86)</f>
        <v>0</v>
      </c>
      <c r="BB11" s="782">
        <f>SUM('Комунальні по МПД'!BC11,'Комунальні по МПД'!BC16,'Комунальні по МПД'!BC21,'Комунальні по МПД'!BC26,'Комунальні по МПД'!BC31,'Комунальні по МПД'!BC36,'Комунальні по МПД'!BC41,'Комунальні по МПД'!BC46,'Комунальні по МПД'!BC51,'Комунальні по МПД'!BC56,'Комунальні по МПД'!BC61,'Комунальні по МПД'!BC66,'Комунальні по МПД'!BC71,'Комунальні по МПД'!BC76,'Комунальні по МПД'!BC81,'Комунальні по МПД'!BC86)</f>
        <v>0</v>
      </c>
      <c r="BC11" s="782">
        <f>SUM('Комунальні по МПД'!BD11,'Комунальні по МПД'!BD16,'Комунальні по МПД'!BD21,'Комунальні по МПД'!BD26,'Комунальні по МПД'!BD31,'Комунальні по МПД'!BD36,'Комунальні по МПД'!BD41,'Комунальні по МПД'!BD46,'Комунальні по МПД'!BD51,'Комунальні по МПД'!BD56,'Комунальні по МПД'!BD61,'Комунальні по МПД'!BD66,'Комунальні по МПД'!BD71,'Комунальні по МПД'!BD76,'Комунальні по МПД'!BD81,'Комунальні по МПД'!BD86)</f>
        <v>0</v>
      </c>
      <c r="BD11" s="933">
        <f>SUM('Комунальні по МПД'!BE11,'Комунальні по МПД'!BE16,'Комунальні по МПД'!BE21,'Комунальні по МПД'!BE26,'Комунальні по МПД'!BE31,'Комунальні по МПД'!BE36,'Комунальні по МПД'!BE41,'Комунальні по МПД'!BE46,'Комунальні по МПД'!BE51,'Комунальні по МПД'!BE56,'Комунальні по МПД'!BE61,'Комунальні по МПД'!BE66,'Комунальні по МПД'!BE71,'Комунальні по МПД'!BE76,'Комунальні по МПД'!BE81,'Комунальні по МПД'!BE86)</f>
        <v>0</v>
      </c>
    </row>
    <row r="12" spans="1:56" ht="16.5" thickBot="1" x14ac:dyDescent="0.3">
      <c r="A12" s="1344"/>
      <c r="B12" s="440"/>
      <c r="C12" s="582" t="s">
        <v>629</v>
      </c>
      <c r="D12" s="1409"/>
      <c r="E12" s="1411"/>
      <c r="F12" s="653">
        <f>SUM(F7:F11)</f>
        <v>626</v>
      </c>
      <c r="G12" s="654">
        <f t="shared" ref="G12:BD12" si="2">SUM(G7:G11)</f>
        <v>17</v>
      </c>
      <c r="H12" s="655">
        <f t="shared" si="2"/>
        <v>14</v>
      </c>
      <c r="I12" s="655">
        <f t="shared" si="2"/>
        <v>0</v>
      </c>
      <c r="J12" s="655">
        <f t="shared" si="2"/>
        <v>3</v>
      </c>
      <c r="K12" s="656">
        <f t="shared" si="2"/>
        <v>0</v>
      </c>
      <c r="L12" s="654">
        <f t="shared" si="2"/>
        <v>616</v>
      </c>
      <c r="M12" s="655">
        <f t="shared" si="2"/>
        <v>0</v>
      </c>
      <c r="N12" s="782">
        <f t="shared" si="2"/>
        <v>4</v>
      </c>
      <c r="O12" s="655">
        <f t="shared" si="2"/>
        <v>6</v>
      </c>
      <c r="P12" s="655">
        <f t="shared" si="2"/>
        <v>0</v>
      </c>
      <c r="Q12" s="928">
        <f t="shared" si="2"/>
        <v>606</v>
      </c>
      <c r="R12" s="658">
        <f t="shared" si="2"/>
        <v>44</v>
      </c>
      <c r="S12" s="788">
        <f t="shared" si="2"/>
        <v>0</v>
      </c>
      <c r="T12" s="788">
        <f t="shared" si="2"/>
        <v>4</v>
      </c>
      <c r="U12" s="659">
        <f t="shared" si="2"/>
        <v>431</v>
      </c>
      <c r="V12" s="659">
        <f t="shared" si="2"/>
        <v>131</v>
      </c>
      <c r="W12" s="660">
        <f t="shared" si="2"/>
        <v>6</v>
      </c>
      <c r="X12" s="788">
        <f t="shared" si="2"/>
        <v>554</v>
      </c>
      <c r="Y12" s="935">
        <f t="shared" si="2"/>
        <v>62</v>
      </c>
      <c r="Z12" s="658">
        <f t="shared" si="2"/>
        <v>0</v>
      </c>
      <c r="AA12" s="659">
        <f t="shared" si="2"/>
        <v>122</v>
      </c>
      <c r="AB12" s="659">
        <f t="shared" si="2"/>
        <v>114</v>
      </c>
      <c r="AC12" s="659">
        <f t="shared" si="2"/>
        <v>26</v>
      </c>
      <c r="AD12" s="659">
        <f t="shared" si="2"/>
        <v>362</v>
      </c>
      <c r="AE12" s="660">
        <f t="shared" si="2"/>
        <v>10</v>
      </c>
      <c r="AF12" s="939">
        <f>AVERAGE(AF7:AF11)</f>
        <v>42.155555555555559</v>
      </c>
      <c r="AG12" s="942">
        <f>AVERAGE(AG7:AG11)</f>
        <v>18.983333333333334</v>
      </c>
      <c r="AH12" s="948"/>
      <c r="AI12" s="949">
        <f>SUM(AI7:AI11)</f>
        <v>623</v>
      </c>
      <c r="AJ12" s="787">
        <f t="shared" si="2"/>
        <v>2</v>
      </c>
      <c r="AK12" s="655">
        <f t="shared" si="2"/>
        <v>2</v>
      </c>
      <c r="AL12" s="928">
        <f t="shared" si="2"/>
        <v>0</v>
      </c>
      <c r="AM12" s="658">
        <f t="shared" si="2"/>
        <v>15</v>
      </c>
      <c r="AN12" s="659">
        <f t="shared" si="2"/>
        <v>70</v>
      </c>
      <c r="AO12" s="660">
        <f t="shared" si="2"/>
        <v>1</v>
      </c>
      <c r="AP12" s="658">
        <f t="shared" si="2"/>
        <v>34</v>
      </c>
      <c r="AQ12" s="659">
        <f t="shared" si="2"/>
        <v>105</v>
      </c>
      <c r="AR12" s="659">
        <f t="shared" si="2"/>
        <v>287</v>
      </c>
      <c r="AS12" s="659">
        <f t="shared" si="2"/>
        <v>94</v>
      </c>
      <c r="AT12" s="660">
        <f t="shared" si="2"/>
        <v>13</v>
      </c>
      <c r="AU12" s="956">
        <f t="shared" si="1"/>
        <v>10</v>
      </c>
      <c r="AV12" s="659">
        <f t="shared" si="2"/>
        <v>0</v>
      </c>
      <c r="AW12" s="659">
        <f t="shared" si="2"/>
        <v>3</v>
      </c>
      <c r="AX12" s="659">
        <f t="shared" si="2"/>
        <v>2</v>
      </c>
      <c r="AY12" s="659">
        <f t="shared" si="2"/>
        <v>0</v>
      </c>
      <c r="AZ12" s="659">
        <f t="shared" si="2"/>
        <v>0</v>
      </c>
      <c r="BA12" s="659">
        <f t="shared" si="2"/>
        <v>0</v>
      </c>
      <c r="BB12" s="659">
        <f t="shared" si="2"/>
        <v>1</v>
      </c>
      <c r="BC12" s="659">
        <f t="shared" si="2"/>
        <v>2</v>
      </c>
      <c r="BD12" s="660">
        <f t="shared" si="2"/>
        <v>2</v>
      </c>
    </row>
    <row r="13" spans="1:56" ht="31.5" x14ac:dyDescent="0.25">
      <c r="A13" s="1342" t="s">
        <v>510</v>
      </c>
      <c r="B13" s="1424" t="s">
        <v>349</v>
      </c>
      <c r="C13" s="1267" t="s">
        <v>485</v>
      </c>
      <c r="D13" s="1312">
        <f>SUM('Комунальні по МПД'!E13:E92)</f>
        <v>305</v>
      </c>
      <c r="E13" s="1412">
        <f>D13-SUM(L13:L17)</f>
        <v>-18</v>
      </c>
      <c r="F13" s="1270">
        <f>SUM('Комунальні по МПД'!G87,'Комунальні по МПД'!G92,'Комунальні по МПД'!G97)</f>
        <v>81</v>
      </c>
      <c r="G13" s="630">
        <f>SUM('Комунальні по МПД'!H87,'Комунальні по МПД'!H92,'Комунальні по МПД'!H97)</f>
        <v>2</v>
      </c>
      <c r="H13" s="72">
        <f>SUM('Комунальні по МПД'!I87,'Комунальні по МПД'!I92,'Комунальні по МПД'!I97)</f>
        <v>2</v>
      </c>
      <c r="I13" s="72">
        <f>SUM('Комунальні по МПД'!J87,'Комунальні по МПД'!J92,'Комунальні по МПД'!J97)</f>
        <v>0</v>
      </c>
      <c r="J13" s="72">
        <f>SUM('Комунальні по МПД'!K87,'Комунальні по МПД'!K92,'Комунальні по МПД'!K97)</f>
        <v>0</v>
      </c>
      <c r="K13" s="75">
        <f>SUM('Комунальні по МПД'!L87,'Комунальні по МПД'!L92,'Комунальні по МПД'!L97)</f>
        <v>0</v>
      </c>
      <c r="L13" s="199">
        <f>SUM('Комунальні по МПД'!M87,'Комунальні по МПД'!M92,'Комунальні по МПД'!M97)</f>
        <v>79</v>
      </c>
      <c r="M13" s="119">
        <f>SUM('Комунальні по МПД'!N87,'Комунальні по МПД'!N92,'Комунальні по МПД'!N97)</f>
        <v>0</v>
      </c>
      <c r="N13" s="119">
        <f>SUM('Комунальні по МПД'!O87,'Комунальні по МПД'!O92,'Комунальні по МПД'!O97)</f>
        <v>0</v>
      </c>
      <c r="O13" s="119">
        <f>SUM('Комунальні по МПД'!P87,'Комунальні по МПД'!P92,'Комунальні по МПД'!P97)</f>
        <v>0</v>
      </c>
      <c r="P13" s="119">
        <f>SUM('Комунальні по МПД'!Q87,'Комунальні по МПД'!Q92,'Комунальні по МПД'!Q97)</f>
        <v>0</v>
      </c>
      <c r="Q13" s="149">
        <f>SUM('Комунальні по МПД'!R87,'Комунальні по МПД'!R92,'Комунальні по МПД'!R97)</f>
        <v>79</v>
      </c>
      <c r="R13" s="202">
        <f>SUM('Комунальні по МПД'!S87,'Комунальні по МПД'!S92,'Комунальні по МПД'!S97)</f>
        <v>8</v>
      </c>
      <c r="S13" s="202">
        <f>SUM('Комунальні по МПД'!T87,'Комунальні по МПД'!T92,'Комунальні по МПД'!T97)</f>
        <v>0</v>
      </c>
      <c r="T13" s="202">
        <f>SUM('Комунальні по МПД'!U87,'Комунальні по МПД'!U92,'Комунальні по МПД'!U97)</f>
        <v>0</v>
      </c>
      <c r="U13" s="155">
        <f>SUM('Комунальні по МПД'!V87,'Комунальні по МПД'!V92,'Комунальні по МПД'!V97)</f>
        <v>69</v>
      </c>
      <c r="V13" s="155">
        <f>SUM('Комунальні по МПД'!W87,'Комунальні по МПД'!W92,'Комунальні по МПД'!W97)</f>
        <v>2</v>
      </c>
      <c r="W13" s="156">
        <f>SUM('Комунальні по МПД'!X87,'Комунальні по МПД'!X92,'Комунальні по МПД'!X97)</f>
        <v>0</v>
      </c>
      <c r="X13" s="157">
        <f>SUM('Комунальні по МПД'!Y87,'Комунальні по МПД'!Y92,'Комунальні по МПД'!Y97)</f>
        <v>71</v>
      </c>
      <c r="Y13" s="269">
        <f>SUM('Комунальні по МПД'!Z87,'Комунальні по МПД'!Z92,'Комунальні по МПД'!Z97)</f>
        <v>8</v>
      </c>
      <c r="Z13" s="74">
        <f>SUM('Комунальні по МПД'!AA87,'Комунальні по МПД'!AA92,'Комунальні по МПД'!AA97)</f>
        <v>0</v>
      </c>
      <c r="AA13" s="72">
        <f>SUM('Комунальні по МПД'!AB87,'Комунальні по МПД'!AB92,'Комунальні по МПД'!AB97)</f>
        <v>17</v>
      </c>
      <c r="AB13" s="72">
        <f>SUM('Комунальні по МПД'!AC87,'Комунальні по МПД'!AC92,'Комунальні по МПД'!AC97)</f>
        <v>17</v>
      </c>
      <c r="AC13" s="72">
        <f>SUM('Комунальні по МПД'!AD87,'Комунальні по МПД'!AD92,'Комунальні по МПД'!AD97)</f>
        <v>3</v>
      </c>
      <c r="AD13" s="72">
        <f>SUM('Комунальні по МПД'!AE87,'Комунальні по МПД'!AE92,'Комунальні по МПД'!AE97)</f>
        <v>29</v>
      </c>
      <c r="AE13" s="73">
        <f>SUM('Комунальні по МПД'!AF87,'Комунальні по МПД'!AF92,'Комунальні по МПД'!AF97)</f>
        <v>7</v>
      </c>
      <c r="AF13" s="448">
        <f>AVERAGE('Комунальні по МПД'!AG87,'Комунальні по МПД'!AG92,'Комунальні по МПД'!AG97)</f>
        <v>41.2</v>
      </c>
      <c r="AG13" s="444">
        <f>AVERAGE('Комунальні по МПД'!AH87,'Комунальні по МПД'!AH92,'Комунальні по МПД'!AH97)</f>
        <v>18</v>
      </c>
      <c r="AH13" s="448">
        <f>AVERAGE('Комунальні по МПД'!AI87,'Комунальні по МПД'!AI92,'Комунальні по МПД'!AI97)</f>
        <v>9.8000000000000007</v>
      </c>
      <c r="AI13" s="943">
        <f>SUM(AM13:AO13)</f>
        <v>71</v>
      </c>
      <c r="AJ13" s="79">
        <f>SUM('Комунальні по МПД'!AK87,'Комунальні по МПД'!AK92,'Комунальні по МПД'!AK97)</f>
        <v>0</v>
      </c>
      <c r="AK13" s="77">
        <f>SUM('Комунальні по МПД'!AL87,'Комунальні по МПД'!AL92,'Комунальні по МПД'!AL97)</f>
        <v>0</v>
      </c>
      <c r="AL13" s="78">
        <f>SUM('Комунальні по МПД'!AM87,'Комунальні по МПД'!AM92,'Комунальні по МПД'!AM97)</f>
        <v>0</v>
      </c>
      <c r="AM13" s="74">
        <f>SUM('Комунальні по МПД'!AN87,'Комунальні по МПД'!AN92,'Комунальні по МПД'!AN97)</f>
        <v>9</v>
      </c>
      <c r="AN13" s="72">
        <f>SUM('Комунальні по МПД'!AO87,'Комунальні по МПД'!AO92,'Комунальні по МПД'!AO97)</f>
        <v>62</v>
      </c>
      <c r="AO13" s="73">
        <f>SUM('Комунальні по МПД'!AP87,'Комунальні по МПД'!AP92,'Комунальні по МПД'!AP97)</f>
        <v>0</v>
      </c>
      <c r="AP13" s="79">
        <f>SUM('Комунальні по МПД'!AQ87,'Комунальні по МПД'!AQ92,'Комунальні по МПД'!AQ97)</f>
        <v>0</v>
      </c>
      <c r="AQ13" s="77">
        <f>SUM('Комунальні по МПД'!AR87,'Комунальні по МПД'!AR92,'Комунальні по МПД'!AR97)</f>
        <v>0</v>
      </c>
      <c r="AR13" s="77">
        <f>SUM('Комунальні по МПД'!AS87,'Комунальні по МПД'!AS92,'Комунальні по МПД'!AS97)</f>
        <v>0</v>
      </c>
      <c r="AS13" s="77">
        <f>SUM('Комунальні по МПД'!AT87,'Комунальні по МПД'!AT92,'Комунальні по МПД'!AT97)</f>
        <v>0</v>
      </c>
      <c r="AT13" s="78">
        <f>SUM('Комунальні по МПД'!AU87,'Комунальні по МПД'!AU92,'Комунальні по МПД'!AU97)</f>
        <v>0</v>
      </c>
      <c r="AU13" s="152">
        <f>SUM('Комунальні по МПД'!AV87,'Комунальні по МПД'!AV92,'Комунальні по МПД'!AV97)</f>
        <v>2</v>
      </c>
      <c r="AV13" s="120">
        <f>SUM('Комунальні по МПД'!AW87,'Комунальні по МПД'!AW92,'Комунальні по МПД'!AW97)</f>
        <v>0</v>
      </c>
      <c r="AW13" s="120">
        <f>SUM('Комунальні по МПД'!AX87,'Комунальні по МПД'!AX92,'Комунальні по МПД'!AX97)</f>
        <v>0</v>
      </c>
      <c r="AX13" s="120">
        <f>SUM('Комунальні по МПД'!AY87,'Комунальні по МПД'!AY92,'Комунальні по МПД'!AY97)</f>
        <v>0</v>
      </c>
      <c r="AY13" s="120">
        <f>SUM('Комунальні по МПД'!AZ87,'Комунальні по МПД'!AZ92,'Комунальні по МПД'!AZ97)</f>
        <v>0</v>
      </c>
      <c r="AZ13" s="120">
        <f>SUM('Комунальні по МПД'!BA87,'Комунальні по МПД'!BA92,'Комунальні по МПД'!BA97)</f>
        <v>1</v>
      </c>
      <c r="BA13" s="120">
        <f>SUM('Комунальні по МПД'!BB87,'Комунальні по МПД'!BB92,'Комунальні по МПД'!BB97)</f>
        <v>0</v>
      </c>
      <c r="BB13" s="120">
        <f>SUM('Комунальні по МПД'!BC87,'Комунальні по МПД'!BC92,'Комунальні по МПД'!BC97)</f>
        <v>0</v>
      </c>
      <c r="BC13" s="120">
        <f>SUM('Комунальні по МПД'!BD87,'Комунальні по МПД'!BD92,'Комунальні по МПД'!BD97)</f>
        <v>0</v>
      </c>
      <c r="BD13" s="121">
        <f>SUM('Комунальні по МПД'!BE87,'Комунальні по МПД'!BE92,'Комунальні по МПД'!BE97)</f>
        <v>1</v>
      </c>
    </row>
    <row r="14" spans="1:56" ht="47.25" x14ac:dyDescent="0.25">
      <c r="A14" s="1343"/>
      <c r="B14" s="1425"/>
      <c r="C14" s="1268" t="s">
        <v>490</v>
      </c>
      <c r="D14" s="1313"/>
      <c r="E14" s="1413"/>
      <c r="F14" s="1271">
        <f>SUM('Комунальні по МПД'!G88,'Комунальні по МПД'!G93,'Комунальні по МПД'!G98)</f>
        <v>0</v>
      </c>
      <c r="G14" s="631">
        <f>SUM('Комунальні по МПД'!H88,'Комунальні по МПД'!H93,'Комунальні по МПД'!H98)</f>
        <v>0</v>
      </c>
      <c r="H14" s="81">
        <f>SUM('Комунальні по МПД'!I88,'Комунальні по МПД'!I93,'Комунальні по МПД'!I98)</f>
        <v>0</v>
      </c>
      <c r="I14" s="81">
        <f>SUM('Комунальні по МПД'!J88,'Комунальні по МПД'!J93,'Комунальні по МПД'!J98)</f>
        <v>0</v>
      </c>
      <c r="J14" s="81">
        <f>SUM('Комунальні по МПД'!K88,'Комунальні по МПД'!K93,'Комунальні по МПД'!K98)</f>
        <v>0</v>
      </c>
      <c r="K14" s="94">
        <f>SUM('Комунальні по МПД'!L88,'Комунальні по МПД'!L93,'Комунальні по МПД'!L98)</f>
        <v>0</v>
      </c>
      <c r="L14" s="181">
        <f>SUM('Комунальні по МПД'!M88,'Комунальні по МПД'!M93,'Комунальні по МПД'!M98)</f>
        <v>0</v>
      </c>
      <c r="M14" s="124">
        <f>SUM('Комунальні по МПД'!N88,'Комунальні по МПД'!N93,'Комунальні по МПД'!N98)</f>
        <v>0</v>
      </c>
      <c r="N14" s="403">
        <f>SUM('Комунальні по МПД'!O88,'Комунальні по МПД'!O93,'Комунальні по МПД'!O98)</f>
        <v>0</v>
      </c>
      <c r="O14" s="124">
        <f>SUM('Комунальні по МПД'!P88,'Комунальні по МПД'!P93,'Комунальні по МПД'!P98)</f>
        <v>0</v>
      </c>
      <c r="P14" s="124">
        <f>SUM('Комунальні по МПД'!Q88,'Комунальні по МПД'!Q93,'Комунальні по МПД'!Q98)</f>
        <v>0</v>
      </c>
      <c r="Q14" s="163">
        <f>SUM('Комунальні по МПД'!R88,'Комунальні по МПД'!R93,'Комунальні по МПД'!R98)</f>
        <v>0</v>
      </c>
      <c r="R14" s="202">
        <f>SUM('Комунальні по МПД'!S88,'Комунальні по МПД'!S93,'Комунальні по МПД'!S98)</f>
        <v>0</v>
      </c>
      <c r="S14" s="202">
        <f>SUM('Комунальні по МПД'!T88,'Комунальні по МПД'!T93,'Комунальні по МПД'!T98)</f>
        <v>0</v>
      </c>
      <c r="T14" s="202">
        <f>SUM('Комунальні по МПД'!U88,'Комунальні по МПД'!U93,'Комунальні по МПД'!U98)</f>
        <v>0</v>
      </c>
      <c r="U14" s="155">
        <f>SUM('Комунальні по МПД'!V88,'Комунальні по МПД'!V93,'Комунальні по МПД'!V98)</f>
        <v>0</v>
      </c>
      <c r="V14" s="155">
        <f>SUM('Комунальні по МПД'!W88,'Комунальні по МПД'!W93,'Комунальні по МПД'!W98)</f>
        <v>0</v>
      </c>
      <c r="W14" s="156">
        <f>SUM('Комунальні по МПД'!X88,'Комунальні по МПД'!X93,'Комунальні по МПД'!X98)</f>
        <v>0</v>
      </c>
      <c r="X14" s="157">
        <f>SUM('Комунальні по МПД'!Y88,'Комунальні по МПД'!Y93,'Комунальні по МПД'!Y98)</f>
        <v>0</v>
      </c>
      <c r="Y14" s="269">
        <f>SUM('Комунальні по МПД'!Z88,'Комунальні по МПД'!Z93,'Комунальні по МПД'!Z98)</f>
        <v>0</v>
      </c>
      <c r="Z14" s="86">
        <f>SUM('Комунальні по МПД'!AA88,'Комунальні по МПД'!AA93,'Комунальні по МПД'!AA98)</f>
        <v>0</v>
      </c>
      <c r="AA14" s="81">
        <f>SUM('Комунальні по МПД'!AB88,'Комунальні по МПД'!AB93,'Комунальні по МПД'!AB98)</f>
        <v>0</v>
      </c>
      <c r="AB14" s="81">
        <f>SUM('Комунальні по МПД'!AC88,'Комунальні по МПД'!AC93,'Комунальні по МПД'!AC98)</f>
        <v>0</v>
      </c>
      <c r="AC14" s="81">
        <f>SUM('Комунальні по МПД'!AD88,'Комунальні по МПД'!AD93,'Комунальні по МПД'!AD98)</f>
        <v>0</v>
      </c>
      <c r="AD14" s="81">
        <f>SUM('Комунальні по МПД'!AE88,'Комунальні по МПД'!AE93,'Комунальні по МПД'!AE98)</f>
        <v>0</v>
      </c>
      <c r="AE14" s="82">
        <f>SUM('Комунальні по МПД'!AF88,'Комунальні по МПД'!AF93,'Комунальні по МПД'!AF98)</f>
        <v>0</v>
      </c>
      <c r="AF14" s="449"/>
      <c r="AG14" s="445"/>
      <c r="AH14" s="449"/>
      <c r="AI14" s="158">
        <f>SUM(AM14:AO14)</f>
        <v>0</v>
      </c>
      <c r="AJ14" s="90">
        <f>SUM('Комунальні по МПД'!AK88,'Комунальні по МПД'!AK93,'Комунальні по МПД'!AK98)</f>
        <v>0</v>
      </c>
      <c r="AK14" s="88">
        <f>SUM('Комунальні по МПД'!AL88,'Комунальні по МПД'!AL93,'Комунальні по МПД'!AL98)</f>
        <v>0</v>
      </c>
      <c r="AL14" s="89">
        <f>SUM('Комунальні по МПД'!AM88,'Комунальні по МПД'!AM93,'Комунальні по МПД'!AM98)</f>
        <v>0</v>
      </c>
      <c r="AM14" s="90">
        <f>SUM('Комунальні по МПД'!AN88,'Комунальні по МПД'!AN93,'Комунальні по МПД'!AN98)</f>
        <v>0</v>
      </c>
      <c r="AN14" s="88">
        <f>SUM('Комунальні по МПД'!AO88,'Комунальні по МПД'!AO93,'Комунальні по МПД'!AO98)</f>
        <v>0</v>
      </c>
      <c r="AO14" s="89">
        <f>SUM('Комунальні по МПД'!AP88,'Комунальні по МПД'!AP93,'Комунальні по МПД'!AP98)</f>
        <v>0</v>
      </c>
      <c r="AP14" s="90">
        <f>SUM('Комунальні по МПД'!AQ88,'Комунальні по МПД'!AQ93,'Комунальні по МПД'!AQ98)</f>
        <v>0</v>
      </c>
      <c r="AQ14" s="88">
        <f>SUM('Комунальні по МПД'!AR88,'Комунальні по МПД'!AR93,'Комунальні по МПД'!AR98)</f>
        <v>0</v>
      </c>
      <c r="AR14" s="88">
        <f>SUM('Комунальні по МПД'!AS88,'Комунальні по МПД'!AS93,'Комунальні по МПД'!AS98)</f>
        <v>0</v>
      </c>
      <c r="AS14" s="88">
        <f>SUM('Комунальні по МПД'!AT88,'Комунальні по МПД'!AT93,'Комунальні по МПД'!AT98)</f>
        <v>0</v>
      </c>
      <c r="AT14" s="89">
        <f>SUM('Комунальні по МПД'!AU88,'Комунальні по МПД'!AU93,'Комунальні по МПД'!AU98)</f>
        <v>0</v>
      </c>
      <c r="AU14" s="159">
        <f>SUM('Комунальні по МПД'!AV88,'Комунальні по МПД'!AV93,'Комунальні по МПД'!AV98)</f>
        <v>0</v>
      </c>
      <c r="AV14" s="125">
        <f>SUM('Комунальні по МПД'!AW88,'Комунальні по МПД'!AW93,'Комунальні по МПД'!AW98)</f>
        <v>0</v>
      </c>
      <c r="AW14" s="125">
        <f>SUM('Комунальні по МПД'!AX88,'Комунальні по МПД'!AX93,'Комунальні по МПД'!AX98)</f>
        <v>0</v>
      </c>
      <c r="AX14" s="125">
        <f>SUM('Комунальні по МПД'!AY88,'Комунальні по МПД'!AY93,'Комунальні по МПД'!AY98)</f>
        <v>0</v>
      </c>
      <c r="AY14" s="125">
        <f>SUM('Комунальні по МПД'!AZ88,'Комунальні по МПД'!AZ93,'Комунальні по МПД'!AZ98)</f>
        <v>0</v>
      </c>
      <c r="AZ14" s="125">
        <f>SUM('Комунальні по МПД'!BA88,'Комунальні по МПД'!BA93,'Комунальні по МПД'!BA98)</f>
        <v>0</v>
      </c>
      <c r="BA14" s="125">
        <f>SUM('Комунальні по МПД'!BB88,'Комунальні по МПД'!BB93,'Комунальні по МПД'!BB98)</f>
        <v>0</v>
      </c>
      <c r="BB14" s="125">
        <f>SUM('Комунальні по МПД'!BC88,'Комунальні по МПД'!BC93,'Комунальні по МПД'!BC98)</f>
        <v>0</v>
      </c>
      <c r="BC14" s="125">
        <f>SUM('Комунальні по МПД'!BD88,'Комунальні по МПД'!BD93,'Комунальні по МПД'!BD98)</f>
        <v>0</v>
      </c>
      <c r="BD14" s="126">
        <f>SUM('Комунальні по МПД'!BE88,'Комунальні по МПД'!BE93,'Комунальні по МПД'!BE98)</f>
        <v>0</v>
      </c>
    </row>
    <row r="15" spans="1:56" ht="31.5" x14ac:dyDescent="0.25">
      <c r="A15" s="1343"/>
      <c r="B15" s="1425"/>
      <c r="C15" s="1268" t="s">
        <v>486</v>
      </c>
      <c r="D15" s="1313"/>
      <c r="E15" s="1413"/>
      <c r="F15" s="1271">
        <f>SUM('Комунальні по МПД'!G89,'Комунальні по МПД'!G94,'Комунальні по МПД'!G99)</f>
        <v>3</v>
      </c>
      <c r="G15" s="631">
        <f>SUM('Комунальні по МПД'!H89,'Комунальні по МПД'!H94,'Комунальні по МПД'!H99)</f>
        <v>0</v>
      </c>
      <c r="H15" s="81">
        <f>SUM('Комунальні по МПД'!I89,'Комунальні по МПД'!I94,'Комунальні по МПД'!I99)</f>
        <v>0</v>
      </c>
      <c r="I15" s="81">
        <f>SUM('Комунальні по МПД'!J89,'Комунальні по МПД'!J94,'Комунальні по МПД'!J99)</f>
        <v>0</v>
      </c>
      <c r="J15" s="81">
        <f>SUM('Комунальні по МПД'!K89,'Комунальні по МПД'!K94,'Комунальні по МПД'!K99)</f>
        <v>0</v>
      </c>
      <c r="K15" s="94">
        <f>SUM('Комунальні по МПД'!L89,'Комунальні по МПД'!L94,'Комунальні по МПД'!L99)</f>
        <v>0</v>
      </c>
      <c r="L15" s="181">
        <f>SUM('Комунальні по МПД'!M89,'Комунальні по МПД'!M94,'Комунальні по МПД'!M99)</f>
        <v>3</v>
      </c>
      <c r="M15" s="124">
        <f>SUM('Комунальні по МПД'!N89,'Комунальні по МПД'!N94,'Комунальні по МПД'!N99)</f>
        <v>0</v>
      </c>
      <c r="N15" s="403">
        <f>SUM('Комунальні по МПД'!O89,'Комунальні по МПД'!O94,'Комунальні по МПД'!O99)</f>
        <v>3</v>
      </c>
      <c r="O15" s="118">
        <f>SUM('Комунальні по МПД'!P89,'Комунальні по МПД'!P94,'Комунальні по МПД'!P99)</f>
        <v>0</v>
      </c>
      <c r="P15" s="661">
        <f>SUM('Комунальні по МПД'!Q89,'Комунальні по МПД'!Q94,'Комунальні по МПД'!Q99)</f>
        <v>0</v>
      </c>
      <c r="Q15" s="163">
        <f>SUM('Комунальні по МПД'!R89,'Комунальні по МПД'!R94,'Комунальні по МПД'!R99)</f>
        <v>0</v>
      </c>
      <c r="R15" s="202">
        <f>SUM('Комунальні по МПД'!S89,'Комунальні по МПД'!S94,'Комунальні по МПД'!S99)</f>
        <v>0</v>
      </c>
      <c r="S15" s="202">
        <f>SUM('Комунальні по МПД'!T89,'Комунальні по МПД'!T94,'Комунальні по МПД'!T99)</f>
        <v>0</v>
      </c>
      <c r="T15" s="202">
        <f>SUM('Комунальні по МПД'!U89,'Комунальні по МПД'!U94,'Комунальні по МПД'!U99)</f>
        <v>3</v>
      </c>
      <c r="U15" s="155">
        <f>SUM('Комунальні по МПД'!V89,'Комунальні по МПД'!V94,'Комунальні по МПД'!V99)</f>
        <v>0</v>
      </c>
      <c r="V15" s="155">
        <f>SUM('Комунальні по МПД'!W89,'Комунальні по МПД'!W94,'Комунальні по МПД'!W99)</f>
        <v>0</v>
      </c>
      <c r="W15" s="156">
        <f>SUM('Комунальні по МПД'!X89,'Комунальні по МПД'!X94,'Комунальні по МПД'!X99)</f>
        <v>0</v>
      </c>
      <c r="X15" s="157">
        <f>SUM('Комунальні по МПД'!Y89,'Комунальні по МПД'!Y94,'Комунальні по МПД'!Y99)</f>
        <v>3</v>
      </c>
      <c r="Y15" s="269">
        <f>SUM('Комунальні по МПД'!Z89,'Комунальні по МПД'!Z94,'Комунальні по МПД'!Z99)</f>
        <v>0</v>
      </c>
      <c r="Z15" s="86">
        <f>SUM('Комунальні по МПД'!AA89,'Комунальні по МПД'!AA94,'Комунальні по МПД'!AA99)</f>
        <v>0</v>
      </c>
      <c r="AA15" s="81">
        <f>SUM('Комунальні по МПД'!AB89,'Комунальні по МПД'!AB94,'Комунальні по МПД'!AB99)</f>
        <v>0</v>
      </c>
      <c r="AB15" s="81">
        <f>SUM('Комунальні по МПД'!AC89,'Комунальні по МПД'!AC94,'Комунальні по МПД'!AC99)</f>
        <v>0</v>
      </c>
      <c r="AC15" s="81">
        <f>SUM('Комунальні по МПД'!AD89,'Комунальні по МПД'!AD94,'Комунальні по МПД'!AD99)</f>
        <v>0</v>
      </c>
      <c r="AD15" s="81">
        <f>SUM('Комунальні по МПД'!AE89,'Комунальні по МПД'!AE94,'Комунальні по МПД'!AE99)</f>
        <v>1</v>
      </c>
      <c r="AE15" s="82">
        <f>SUM('Комунальні по МПД'!AF89,'Комунальні по МПД'!AF94,'Комунальні по МПД'!AF99)</f>
        <v>0</v>
      </c>
      <c r="AF15" s="449">
        <f>AVERAGE('Комунальні по МПД'!AG89,'Комунальні по МПД'!AG94,'Комунальні по МПД'!AG99)</f>
        <v>35.6</v>
      </c>
      <c r="AG15" s="445">
        <f>AVERAGE('Комунальні по МПД'!AH89,'Комунальні по МПД'!AH94,'Комунальні по МПД'!AH99)</f>
        <v>13</v>
      </c>
      <c r="AH15" s="449">
        <f>AVERAGE('Комунальні по МПД'!AI89,'Комунальні по МПД'!AI94,'Комунальні по МПД'!AI99)</f>
        <v>74.599999999999994</v>
      </c>
      <c r="AI15" s="945">
        <f>SUM(AJ15:AL15)</f>
        <v>3</v>
      </c>
      <c r="AJ15" s="90">
        <f>SUM('Комунальні по МПД'!AK89,'Комунальні по МПД'!AK94,'Комунальні по МПД'!AK99)</f>
        <v>2</v>
      </c>
      <c r="AK15" s="88">
        <f>SUM('Комунальні по МПД'!AL89,'Комунальні по МПД'!AL94,'Комунальні по МПД'!AL99)</f>
        <v>1</v>
      </c>
      <c r="AL15" s="89">
        <f>SUM('Комунальні по МПД'!AM89,'Комунальні по МПД'!AM94,'Комунальні по МПД'!AM99)</f>
        <v>0</v>
      </c>
      <c r="AM15" s="90">
        <f>SUM('Комунальні по МПД'!AN89,'Комунальні по МПД'!AN94,'Комунальні по МПД'!AN99)</f>
        <v>0</v>
      </c>
      <c r="AN15" s="88">
        <f>SUM('Комунальні по МПД'!AO89,'Комунальні по МПД'!AO94,'Комунальні по МПД'!AO99)</f>
        <v>0</v>
      </c>
      <c r="AO15" s="89">
        <f>SUM('Комунальні по МПД'!AP89,'Комунальні по МПД'!AP94,'Комунальні по МПД'!AP99)</f>
        <v>0</v>
      </c>
      <c r="AP15" s="90">
        <f>SUM('Комунальні по МПД'!AQ89,'Комунальні по МПД'!AQ94,'Комунальні по МПД'!AQ99)</f>
        <v>0</v>
      </c>
      <c r="AQ15" s="88">
        <f>SUM('Комунальні по МПД'!AR89,'Комунальні по МПД'!AR94,'Комунальні по МПД'!AR99)</f>
        <v>0</v>
      </c>
      <c r="AR15" s="88">
        <f>SUM('Комунальні по МПД'!AS89,'Комунальні по МПД'!AS94,'Комунальні по МПД'!AS99)</f>
        <v>0</v>
      </c>
      <c r="AS15" s="88">
        <f>SUM('Комунальні по МПД'!AT89,'Комунальні по МПД'!AT94,'Комунальні по МПД'!AT99)</f>
        <v>0</v>
      </c>
      <c r="AT15" s="89">
        <f>SUM('Комунальні по МПД'!AU89,'Комунальні по МПД'!AU94,'Комунальні по МПД'!AU99)</f>
        <v>0</v>
      </c>
      <c r="AU15" s="159">
        <f>SUM('Комунальні по МПД'!AV89,'Комунальні по МПД'!AV94,'Комунальні по МПД'!AV99)</f>
        <v>0</v>
      </c>
      <c r="AV15" s="125">
        <f>SUM('Комунальні по МПД'!AW89,'Комунальні по МПД'!AW94,'Комунальні по МПД'!AW99)</f>
        <v>0</v>
      </c>
      <c r="AW15" s="125">
        <f>SUM('Комунальні по МПД'!AX89,'Комунальні по МПД'!AX94,'Комунальні по МПД'!AX99)</f>
        <v>0</v>
      </c>
      <c r="AX15" s="125">
        <f>SUM('Комунальні по МПД'!AY89,'Комунальні по МПД'!AY94,'Комунальні по МПД'!AY99)</f>
        <v>0</v>
      </c>
      <c r="AY15" s="125">
        <f>SUM('Комунальні по МПД'!AZ89,'Комунальні по МПД'!AZ94,'Комунальні по МПД'!AZ99)</f>
        <v>0</v>
      </c>
      <c r="AZ15" s="125">
        <f>SUM('Комунальні по МПД'!BA89,'Комунальні по МПД'!BA94,'Комунальні по МПД'!BA99)</f>
        <v>0</v>
      </c>
      <c r="BA15" s="125">
        <f>SUM('Комунальні по МПД'!BB89,'Комунальні по МПД'!BB94,'Комунальні по МПД'!BB99)</f>
        <v>0</v>
      </c>
      <c r="BB15" s="125">
        <f>SUM('Комунальні по МПД'!BC89,'Комунальні по МПД'!BC94,'Комунальні по МПД'!BC99)</f>
        <v>0</v>
      </c>
      <c r="BC15" s="125">
        <f>SUM('Комунальні по МПД'!BD89,'Комунальні по МПД'!BD94,'Комунальні по МПД'!BD99)</f>
        <v>0</v>
      </c>
      <c r="BD15" s="126">
        <f>SUM('Комунальні по МПД'!BE89,'Комунальні по МПД'!BE94,'Комунальні по МПД'!BE99)</f>
        <v>0</v>
      </c>
    </row>
    <row r="16" spans="1:56" ht="31.5" x14ac:dyDescent="0.25">
      <c r="A16" s="1343"/>
      <c r="B16" s="1425"/>
      <c r="C16" s="1268" t="s">
        <v>15</v>
      </c>
      <c r="D16" s="1313"/>
      <c r="E16" s="1413"/>
      <c r="F16" s="1271">
        <f>SUM('Комунальні по МПД'!G90,'Комунальні по МПД'!G95,'Комунальні по МПД'!G100)</f>
        <v>249</v>
      </c>
      <c r="G16" s="631">
        <f>SUM('Комунальні по МПД'!H90,'Комунальні по МПД'!H95,'Комунальні по МПД'!H100)</f>
        <v>9</v>
      </c>
      <c r="H16" s="81">
        <f>SUM('Комунальні по МПД'!I90,'Комунальні по МПД'!I95,'Комунальні по МПД'!I100)</f>
        <v>9</v>
      </c>
      <c r="I16" s="81">
        <f>SUM('Комунальні по МПД'!J90,'Комунальні по МПД'!J95,'Комунальні по МПД'!J100)</f>
        <v>0</v>
      </c>
      <c r="J16" s="81">
        <f>SUM('Комунальні по МПД'!K90,'Комунальні по МПД'!K95,'Комунальні по МПД'!K100)</f>
        <v>0</v>
      </c>
      <c r="K16" s="94">
        <f>SUM('Комунальні по МПД'!L90,'Комунальні по МПД'!L95,'Комунальні по МПД'!L100)</f>
        <v>0</v>
      </c>
      <c r="L16" s="181">
        <f>SUM('Комунальні по МПД'!M90,'Комунальні по МПД'!M95,'Комунальні по МПД'!M100)</f>
        <v>241</v>
      </c>
      <c r="M16" s="124">
        <f>SUM('Комунальні по МПД'!N90,'Комунальні по МПД'!N95,'Комунальні по МПД'!N100)</f>
        <v>0</v>
      </c>
      <c r="N16" s="403">
        <f>SUM('Комунальні по МПД'!O90,'Комунальні по МПД'!O95,'Комунальні по МПД'!O100)</f>
        <v>0</v>
      </c>
      <c r="O16" s="124">
        <f>SUM('Комунальні по МПД'!P90,'Комунальні по МПД'!P95,'Комунальні по МПД'!P100)</f>
        <v>0</v>
      </c>
      <c r="P16" s="124">
        <f>SUM('Комунальні по МПД'!Q90,'Комунальні по МПД'!Q95,'Комунальні по МПД'!Q100)</f>
        <v>0</v>
      </c>
      <c r="Q16" s="163">
        <f>SUM('Комунальні по МПД'!R90,'Комунальні по МПД'!R95,'Комунальні по МПД'!R100)</f>
        <v>241</v>
      </c>
      <c r="R16" s="202">
        <f>SUM('Комунальні по МПД'!S90,'Комунальні по МПД'!S95,'Комунальні по МПД'!S100)</f>
        <v>23</v>
      </c>
      <c r="S16" s="202">
        <f>SUM('Комунальні по МПД'!T90,'Комунальні по МПД'!T95,'Комунальні по МПД'!T100)</f>
        <v>0</v>
      </c>
      <c r="T16" s="202">
        <f>SUM('Комунальні по МПД'!U90,'Комунальні по МПД'!U95,'Комунальні по МПД'!U100)</f>
        <v>0</v>
      </c>
      <c r="U16" s="155">
        <f>SUM('Комунальні по МПД'!V90,'Комунальні по МПД'!V95,'Комунальні по МПД'!V100)</f>
        <v>210</v>
      </c>
      <c r="V16" s="155">
        <f>SUM('Комунальні по МПД'!W90,'Комунальні по МПД'!W95,'Комунальні по МПД'!W100)</f>
        <v>8</v>
      </c>
      <c r="W16" s="156">
        <f>SUM('Комунальні по МПД'!X90,'Комунальні по МПД'!X95,'Комунальні по МПД'!X100)</f>
        <v>0</v>
      </c>
      <c r="X16" s="157">
        <f>SUM('Комунальні по МПД'!Y90,'Комунальні по МПД'!Y95,'Комунальні по МПД'!Y100)</f>
        <v>212</v>
      </c>
      <c r="Y16" s="269">
        <f>SUM('Комунальні по МПД'!Z90,'Комунальні по МПД'!Z95,'Комунальні по МПД'!Z100)</f>
        <v>29</v>
      </c>
      <c r="Z16" s="86">
        <f>SUM('Комунальні по МПД'!AA90,'Комунальні по МПД'!AA95,'Комунальні по МПД'!AA100)</f>
        <v>0</v>
      </c>
      <c r="AA16" s="81">
        <f>SUM('Комунальні по МПД'!AB90,'Комунальні по МПД'!AB95,'Комунальні по МПД'!AB100)</f>
        <v>65</v>
      </c>
      <c r="AB16" s="81">
        <f>SUM('Комунальні по МПД'!AC90,'Комунальні по МПД'!AC95,'Комунальні по МПД'!AC100)</f>
        <v>58</v>
      </c>
      <c r="AC16" s="81">
        <f>SUM('Комунальні по МПД'!AD90,'Комунальні по МПД'!AD95,'Комунальні по МПД'!AD100)</f>
        <v>16</v>
      </c>
      <c r="AD16" s="81">
        <f>SUM('Комунальні по МПД'!AE90,'Комунальні по МПД'!AE95,'Комунальні по МПД'!AE100)</f>
        <v>98</v>
      </c>
      <c r="AE16" s="82">
        <f>SUM('Комунальні по МПД'!AF90,'Комунальні по МПД'!AF95,'Комунальні по МПД'!AF100)</f>
        <v>51</v>
      </c>
      <c r="AF16" s="449">
        <f>AVERAGE('Комунальні по МПД'!AG90,'Комунальні по МПД'!AG95,'Комунальні по МПД'!AG100)</f>
        <v>39.733333333333334</v>
      </c>
      <c r="AG16" s="445">
        <f>AVERAGE('Комунальні по МПД'!AH90,'Комунальні по МПД'!AH95,'Комунальні по МПД'!AH100)</f>
        <v>20.333333333333332</v>
      </c>
      <c r="AH16" s="449">
        <f>AVERAGE('Комунальні по МПД'!AI90,'Комунальні по МПД'!AI95,'Комунальні по МПД'!AI100)</f>
        <v>90.5</v>
      </c>
      <c r="AI16" s="945">
        <f>SUM(AP16:AT16)</f>
        <v>218</v>
      </c>
      <c r="AJ16" s="90">
        <f>SUM('Комунальні по МПД'!AK90,'Комунальні по МПД'!AK95,'Комунальні по МПД'!AK100)</f>
        <v>0</v>
      </c>
      <c r="AK16" s="88">
        <f>SUM('Комунальні по МПД'!AL90,'Комунальні по МПД'!AL95,'Комунальні по МПД'!AL100)</f>
        <v>0</v>
      </c>
      <c r="AL16" s="89">
        <f>SUM('Комунальні по МПД'!AM90,'Комунальні по МПД'!AM95,'Комунальні по МПД'!AM100)</f>
        <v>0</v>
      </c>
      <c r="AM16" s="90">
        <f>SUM('Комунальні по МПД'!AN90,'Комунальні по МПД'!AN95,'Комунальні по МПД'!AN100)</f>
        <v>0</v>
      </c>
      <c r="AN16" s="88">
        <f>SUM('Комунальні по МПД'!AO90,'Комунальні по МПД'!AO95,'Комунальні по МПД'!AO100)</f>
        <v>0</v>
      </c>
      <c r="AO16" s="89">
        <f>SUM('Комунальні по МПД'!AP90,'Комунальні по МПД'!AP95,'Комунальні по МПД'!AP100)</f>
        <v>0</v>
      </c>
      <c r="AP16" s="90">
        <f>SUM('Комунальні по МПД'!AQ90,'Комунальні по МПД'!AQ95,'Комунальні по МПД'!AQ100)</f>
        <v>16</v>
      </c>
      <c r="AQ16" s="88">
        <f>SUM('Комунальні по МПД'!AR90,'Комунальні по МПД'!AR95,'Комунальні по МПД'!AR100)</f>
        <v>57</v>
      </c>
      <c r="AR16" s="88">
        <f>SUM('Комунальні по МПД'!AS90,'Комунальні по МПД'!AS95,'Комунальні по МПД'!AS100)</f>
        <v>107</v>
      </c>
      <c r="AS16" s="88">
        <f>SUM('Комунальні по МПД'!AT90,'Комунальні по МПД'!AT95,'Комунальні по МПД'!AT100)</f>
        <v>32</v>
      </c>
      <c r="AT16" s="89">
        <f>SUM('Комунальні по МПД'!AU90,'Комунальні по МПД'!AU95,'Комунальні по МПД'!AU100)</f>
        <v>6</v>
      </c>
      <c r="AU16" s="159">
        <f>SUM('Комунальні по МПД'!AV90,'Комунальні по МПД'!AV95,'Комунальні по МПД'!AV100)</f>
        <v>8</v>
      </c>
      <c r="AV16" s="125">
        <f>SUM('Комунальні по МПД'!AW90,'Комунальні по МПД'!AW95,'Комунальні по МПД'!AW100)</f>
        <v>1</v>
      </c>
      <c r="AW16" s="125">
        <f>SUM('Комунальні по МПД'!AX90,'Комунальні по МПД'!AX95,'Комунальні по МПД'!AX100)</f>
        <v>0</v>
      </c>
      <c r="AX16" s="125">
        <f>SUM('Комунальні по МПД'!AY90,'Комунальні по МПД'!AY95,'Комунальні по МПД'!AY100)</f>
        <v>0</v>
      </c>
      <c r="AY16" s="125">
        <f>SUM('Комунальні по МПД'!AZ90,'Комунальні по МПД'!AZ95,'Комунальні по МПД'!AZ100)</f>
        <v>0</v>
      </c>
      <c r="AZ16" s="125">
        <f>SUM('Комунальні по МПД'!BA90,'Комунальні по МПД'!BA95,'Комунальні по МПД'!BA100)</f>
        <v>4</v>
      </c>
      <c r="BA16" s="125">
        <f>SUM('Комунальні по МПД'!BB90,'Комунальні по МПД'!BB95,'Комунальні по МПД'!BB100)</f>
        <v>0</v>
      </c>
      <c r="BB16" s="125">
        <f>SUM('Комунальні по МПД'!BC90,'Комунальні по МПД'!BC95,'Комунальні по МПД'!BC100)</f>
        <v>0</v>
      </c>
      <c r="BC16" s="125">
        <f>SUM('Комунальні по МПД'!BD90,'Комунальні по МПД'!BD95,'Комунальні по МПД'!BD100)</f>
        <v>2</v>
      </c>
      <c r="BD16" s="126">
        <f>SUM('Комунальні по МПД'!BE90,'Комунальні по МПД'!BE95,'Комунальні по МПД'!BE100)</f>
        <v>1</v>
      </c>
    </row>
    <row r="17" spans="1:56" ht="31.5" x14ac:dyDescent="0.25">
      <c r="A17" s="1343"/>
      <c r="B17" s="1426"/>
      <c r="C17" s="1268" t="s">
        <v>491</v>
      </c>
      <c r="D17" s="1313"/>
      <c r="E17" s="1413"/>
      <c r="F17" s="1271">
        <f>SUM('Комунальні по МПД'!G91,'Комунальні по МПД'!G96,'Комунальні по МПД'!G101)</f>
        <v>0</v>
      </c>
      <c r="G17" s="631">
        <f>SUM('Комунальні по МПД'!H91,'Комунальні по МПД'!H96,'Комунальні по МПД'!H101)</f>
        <v>0</v>
      </c>
      <c r="H17" s="81">
        <f>SUM('Комунальні по МПД'!I91,'Комунальні по МПД'!I96,'Комунальні по МПД'!I101)</f>
        <v>0</v>
      </c>
      <c r="I17" s="81">
        <f>SUM('Комунальні по МПД'!J91,'Комунальні по МПД'!J96,'Комунальні по МПД'!J101)</f>
        <v>0</v>
      </c>
      <c r="J17" s="81">
        <f>SUM('Комунальні по МПД'!K91,'Комунальні по МПД'!K96,'Комунальні по МПД'!K101)</f>
        <v>0</v>
      </c>
      <c r="K17" s="94">
        <f>SUM('Комунальні по МПД'!L91,'Комунальні по МПД'!L96,'Комунальні по МПД'!L101)</f>
        <v>0</v>
      </c>
      <c r="L17" s="181">
        <f>SUM('Комунальні по МПД'!M91,'Комунальні по МПД'!M96,'Комунальні по МПД'!M101)</f>
        <v>0</v>
      </c>
      <c r="M17" s="124">
        <f>SUM('Комунальні по МПД'!N91,'Комунальні по МПД'!N96,'Комунальні по МПД'!N101)</f>
        <v>0</v>
      </c>
      <c r="N17" s="403">
        <f>SUM('Комунальні по МПД'!O91,'Комунальні по МПД'!O96,'Комунальні по МПД'!O101)</f>
        <v>0</v>
      </c>
      <c r="O17" s="124">
        <f>SUM('Комунальні по МПД'!P91,'Комунальні по МПД'!P96,'Комунальні по МПД'!P101)</f>
        <v>0</v>
      </c>
      <c r="P17" s="124">
        <f>SUM('Комунальні по МПД'!Q91,'Комунальні по МПД'!Q96,'Комунальні по МПД'!Q101)</f>
        <v>0</v>
      </c>
      <c r="Q17" s="163">
        <f>SUM('Комунальні по МПД'!R91,'Комунальні по МПД'!R96,'Комунальні по МПД'!R101)</f>
        <v>0</v>
      </c>
      <c r="R17" s="271">
        <f>SUM('Комунальні по МПД'!S91,'Комунальні по МПД'!S96,'Комунальні по МПД'!S101)</f>
        <v>0</v>
      </c>
      <c r="S17" s="766">
        <f>SUM('Комунальні по МПД'!T91,'Комунальні по МПД'!T96,'Комунальні по МПД'!T101)</f>
        <v>0</v>
      </c>
      <c r="T17" s="766">
        <f>SUM('Комунальні по МПД'!U91,'Комунальні по МПД'!U96,'Комунальні по МПД'!U101)</f>
        <v>0</v>
      </c>
      <c r="U17" s="124">
        <f>SUM('Комунальні по МПД'!V91,'Комунальні по МПД'!V96,'Комунальні по МПД'!V101)</f>
        <v>0</v>
      </c>
      <c r="V17" s="124">
        <f>SUM('Комунальні по МПД'!W91,'Комунальні по МПД'!W96,'Комунальні по МПД'!W101)</f>
        <v>0</v>
      </c>
      <c r="W17" s="163">
        <f>SUM('Комунальні по МПД'!X91,'Комунальні по МПД'!X96,'Комунальні по МПД'!X101)</f>
        <v>0</v>
      </c>
      <c r="X17" s="162">
        <f>SUM('Комунальні по МПД'!Y91,'Комунальні по МПД'!Y96,'Комунальні по МПД'!Y101)</f>
        <v>0</v>
      </c>
      <c r="Y17" s="270">
        <f>SUM('Комунальні по МПД'!Z91,'Комунальні по МПД'!Z96,'Комунальні по МПД'!Z101)</f>
        <v>0</v>
      </c>
      <c r="Z17" s="86">
        <f>SUM('Комунальні по МПД'!AA91,'Комунальні по МПД'!AA96,'Комунальні по МПД'!AA101)</f>
        <v>0</v>
      </c>
      <c r="AA17" s="81">
        <f>SUM('Комунальні по МПД'!AB91,'Комунальні по МПД'!AB96,'Комунальні по МПД'!AB101)</f>
        <v>0</v>
      </c>
      <c r="AB17" s="81">
        <f>SUM('Комунальні по МПД'!AC91,'Комунальні по МПД'!AC96,'Комунальні по МПД'!AC101)</f>
        <v>0</v>
      </c>
      <c r="AC17" s="81">
        <f>SUM('Комунальні по МПД'!AD91,'Комунальні по МПД'!AD96,'Комунальні по МПД'!AD101)</f>
        <v>0</v>
      </c>
      <c r="AD17" s="81">
        <f>SUM('Комунальні по МПД'!AE91,'Комунальні по МПД'!AE96,'Комунальні по МПД'!AE101)</f>
        <v>0</v>
      </c>
      <c r="AE17" s="82">
        <f>SUM('Комунальні по МПД'!AF91,'Комунальні по МПД'!AF96,'Комунальні по МПД'!AF101)</f>
        <v>0</v>
      </c>
      <c r="AF17" s="449"/>
      <c r="AG17" s="445"/>
      <c r="AH17" s="449"/>
      <c r="AI17" s="158">
        <f>SUM('Комунальні по МПД'!AJ91,'Комунальні по МПД'!AJ96,'Комунальні по МПД'!AJ101)</f>
        <v>0</v>
      </c>
      <c r="AJ17" s="90">
        <f>SUM('Комунальні по МПД'!AK91,'Комунальні по МПД'!AK96,'Комунальні по МПД'!AK101)</f>
        <v>0</v>
      </c>
      <c r="AK17" s="88">
        <f>SUM('Комунальні по МПД'!AL91,'Комунальні по МПД'!AL96,'Комунальні по МПД'!AL101)</f>
        <v>0</v>
      </c>
      <c r="AL17" s="89">
        <f>SUM('Комунальні по МПД'!AM91,'Комунальні по МПД'!AM96,'Комунальні по МПД'!AM101)</f>
        <v>0</v>
      </c>
      <c r="AM17" s="90">
        <f>SUM('Комунальні по МПД'!AN91,'Комунальні по МПД'!AN96,'Комунальні по МПД'!AN101)</f>
        <v>0</v>
      </c>
      <c r="AN17" s="88">
        <f>SUM('Комунальні по МПД'!AO91,'Комунальні по МПД'!AO96,'Комунальні по МПД'!AO101)</f>
        <v>0</v>
      </c>
      <c r="AO17" s="89">
        <f>SUM('Комунальні по МПД'!AP91,'Комунальні по МПД'!AP96,'Комунальні по МПД'!AP101)</f>
        <v>0</v>
      </c>
      <c r="AP17" s="86">
        <f>SUM('Комунальні по МПД'!AQ91,'Комунальні по МПД'!AQ96,'Комунальні по МПД'!AQ101)</f>
        <v>0</v>
      </c>
      <c r="AQ17" s="81">
        <f>SUM('Комунальні по МПД'!AR91,'Комунальні по МПД'!AR96,'Комунальні по МПД'!AR101)</f>
        <v>0</v>
      </c>
      <c r="AR17" s="81">
        <f>SUM('Комунальні по МПД'!AS91,'Комунальні по МПД'!AS96,'Комунальні по МПД'!AS101)</f>
        <v>0</v>
      </c>
      <c r="AS17" s="81">
        <f>SUM('Комунальні по МПД'!AT91,'Комунальні по МПД'!AT96,'Комунальні по МПД'!AT101)</f>
        <v>0</v>
      </c>
      <c r="AT17" s="82">
        <f>SUM('Комунальні по МПД'!AU91,'Комунальні по МПД'!AU96,'Комунальні по МПД'!AU101)</f>
        <v>0</v>
      </c>
      <c r="AU17" s="159">
        <f>SUM('Комунальні по МПД'!AV91,'Комунальні по МПД'!AV96,'Комунальні по МПД'!AV101)</f>
        <v>0</v>
      </c>
      <c r="AV17" s="125">
        <f>SUM('Комунальні по МПД'!AW91,'Комунальні по МПД'!AW96,'Комунальні по МПД'!AW101)</f>
        <v>0</v>
      </c>
      <c r="AW17" s="125">
        <f>SUM('Комунальні по МПД'!AX91,'Комунальні по МПД'!AX96,'Комунальні по МПД'!AX101)</f>
        <v>0</v>
      </c>
      <c r="AX17" s="125">
        <f>SUM('Комунальні по МПД'!AY91,'Комунальні по МПД'!AY96,'Комунальні по МПД'!AY101)</f>
        <v>0</v>
      </c>
      <c r="AY17" s="125">
        <f>SUM('Комунальні по МПД'!AZ91,'Комунальні по МПД'!AZ96,'Комунальні по МПД'!AZ101)</f>
        <v>0</v>
      </c>
      <c r="AZ17" s="125">
        <f>SUM('Комунальні по МПД'!BA91,'Комунальні по МПД'!BA96,'Комунальні по МПД'!BA101)</f>
        <v>0</v>
      </c>
      <c r="BA17" s="125">
        <f>SUM('Комунальні по МПД'!BB91,'Комунальні по МПД'!BB96,'Комунальні по МПД'!BB101)</f>
        <v>0</v>
      </c>
      <c r="BB17" s="125">
        <f>SUM('Комунальні по МПД'!BC91,'Комунальні по МПД'!BC96,'Комунальні по МПД'!BC101)</f>
        <v>0</v>
      </c>
      <c r="BC17" s="125">
        <f>SUM('Комунальні по МПД'!BD91,'Комунальні по МПД'!BD96,'Комунальні по МПД'!BD101)</f>
        <v>0</v>
      </c>
      <c r="BD17" s="126">
        <f>SUM('Комунальні по МПД'!BE91,'Комунальні по МПД'!BE96,'Комунальні по МПД'!BE101)</f>
        <v>0</v>
      </c>
    </row>
    <row r="18" spans="1:56" ht="16.5" thickBot="1" x14ac:dyDescent="0.3">
      <c r="A18" s="1344"/>
      <c r="B18" s="439"/>
      <c r="C18" s="1269" t="s">
        <v>629</v>
      </c>
      <c r="D18" s="1314"/>
      <c r="E18" s="1414"/>
      <c r="F18" s="1272">
        <f>SUM(F13:F17)</f>
        <v>333</v>
      </c>
      <c r="G18" s="634">
        <f t="shared" ref="G18:BD18" si="3">SUM(G13:G17)</f>
        <v>11</v>
      </c>
      <c r="H18" s="96">
        <f t="shared" si="3"/>
        <v>11</v>
      </c>
      <c r="I18" s="96">
        <f t="shared" si="3"/>
        <v>0</v>
      </c>
      <c r="J18" s="96">
        <f t="shared" si="3"/>
        <v>0</v>
      </c>
      <c r="K18" s="108">
        <f t="shared" si="3"/>
        <v>0</v>
      </c>
      <c r="L18" s="581">
        <f t="shared" si="3"/>
        <v>323</v>
      </c>
      <c r="M18" s="175">
        <f t="shared" si="3"/>
        <v>0</v>
      </c>
      <c r="N18" s="408">
        <f t="shared" si="3"/>
        <v>3</v>
      </c>
      <c r="O18" s="175">
        <f t="shared" si="3"/>
        <v>0</v>
      </c>
      <c r="P18" s="175">
        <f t="shared" si="3"/>
        <v>0</v>
      </c>
      <c r="Q18" s="176">
        <f t="shared" si="3"/>
        <v>320</v>
      </c>
      <c r="R18" s="263">
        <f t="shared" si="3"/>
        <v>31</v>
      </c>
      <c r="S18" s="263">
        <f t="shared" si="3"/>
        <v>0</v>
      </c>
      <c r="T18" s="263">
        <f t="shared" si="3"/>
        <v>3</v>
      </c>
      <c r="U18" s="186">
        <f t="shared" si="3"/>
        <v>279</v>
      </c>
      <c r="V18" s="186">
        <f t="shared" si="3"/>
        <v>10</v>
      </c>
      <c r="W18" s="187">
        <f t="shared" si="3"/>
        <v>0</v>
      </c>
      <c r="X18" s="188">
        <f t="shared" si="3"/>
        <v>286</v>
      </c>
      <c r="Y18" s="272">
        <f t="shared" si="3"/>
        <v>37</v>
      </c>
      <c r="Z18" s="95">
        <f t="shared" si="3"/>
        <v>0</v>
      </c>
      <c r="AA18" s="96">
        <f t="shared" si="3"/>
        <v>82</v>
      </c>
      <c r="AB18" s="96">
        <f t="shared" si="3"/>
        <v>75</v>
      </c>
      <c r="AC18" s="96">
        <f t="shared" si="3"/>
        <v>19</v>
      </c>
      <c r="AD18" s="96">
        <f t="shared" si="3"/>
        <v>128</v>
      </c>
      <c r="AE18" s="107">
        <f t="shared" si="3"/>
        <v>58</v>
      </c>
      <c r="AF18" s="450">
        <f>AVERAGE(AF13:AF17)</f>
        <v>38.844444444444449</v>
      </c>
      <c r="AG18" s="446">
        <f>AVERAGE(AG13:AG17)</f>
        <v>17.111111111111111</v>
      </c>
      <c r="AH18" s="450"/>
      <c r="AI18" s="164">
        <f t="shared" si="3"/>
        <v>292</v>
      </c>
      <c r="AJ18" s="112">
        <f t="shared" si="3"/>
        <v>2</v>
      </c>
      <c r="AK18" s="110">
        <f t="shared" si="3"/>
        <v>1</v>
      </c>
      <c r="AL18" s="111">
        <f t="shared" si="3"/>
        <v>0</v>
      </c>
      <c r="AM18" s="112">
        <f t="shared" si="3"/>
        <v>9</v>
      </c>
      <c r="AN18" s="110">
        <f t="shared" si="3"/>
        <v>62</v>
      </c>
      <c r="AO18" s="111">
        <f t="shared" si="3"/>
        <v>0</v>
      </c>
      <c r="AP18" s="95">
        <f t="shared" si="3"/>
        <v>16</v>
      </c>
      <c r="AQ18" s="96">
        <f t="shared" si="3"/>
        <v>57</v>
      </c>
      <c r="AR18" s="96">
        <f t="shared" si="3"/>
        <v>107</v>
      </c>
      <c r="AS18" s="96">
        <f t="shared" si="3"/>
        <v>32</v>
      </c>
      <c r="AT18" s="107">
        <f t="shared" si="3"/>
        <v>6</v>
      </c>
      <c r="AU18" s="182">
        <f t="shared" si="3"/>
        <v>10</v>
      </c>
      <c r="AV18" s="178">
        <f t="shared" si="3"/>
        <v>1</v>
      </c>
      <c r="AW18" s="178">
        <f t="shared" si="3"/>
        <v>0</v>
      </c>
      <c r="AX18" s="178">
        <f t="shared" si="3"/>
        <v>0</v>
      </c>
      <c r="AY18" s="178">
        <f t="shared" si="3"/>
        <v>0</v>
      </c>
      <c r="AZ18" s="178">
        <f t="shared" si="3"/>
        <v>5</v>
      </c>
      <c r="BA18" s="178">
        <f t="shared" si="3"/>
        <v>0</v>
      </c>
      <c r="BB18" s="178">
        <f t="shared" si="3"/>
        <v>0</v>
      </c>
      <c r="BC18" s="178">
        <f t="shared" si="3"/>
        <v>2</v>
      </c>
      <c r="BD18" s="194">
        <f t="shared" si="3"/>
        <v>2</v>
      </c>
    </row>
    <row r="19" spans="1:56" ht="31.5" x14ac:dyDescent="0.25">
      <c r="A19" s="1342" t="s">
        <v>598</v>
      </c>
      <c r="B19" s="1418" t="s">
        <v>511</v>
      </c>
      <c r="C19" s="113" t="s">
        <v>485</v>
      </c>
      <c r="D19" s="1301">
        <f>SUM('Комунальні по МПД'!E102:E226)</f>
        <v>3566</v>
      </c>
      <c r="E19" s="1411">
        <f>D19-SUM(L19:L23)</f>
        <v>-255</v>
      </c>
      <c r="F19" s="465">
        <f>SUM('Комунальні по МПД'!G102,'Комунальні по МПД'!G107,'Комунальні по МПД'!G112,'Комунальні по МПД'!G117,'Комунальні по МПД'!G122,'Комунальні по МПД'!G127,'Комунальні по МПД'!G132,'Комунальні по МПД'!G137,'Комунальні по МПД'!G142,'Комунальні по МПД'!G147,'Комунальні по МПД'!G152,'Комунальні по МПД'!G157,'Комунальні по МПД'!G162,'Комунальні по МПД'!G167,'Комунальні по МПД'!G172,'Комунальні по МПД'!G177,'Комунальні по МПД'!G182,'Комунальні по МПД'!G187,'Комунальні по МПД'!G192,'Комунальні по МПД'!G197,'Комунальні по МПД'!G202,'Комунальні по МПД'!G207,'Комунальні по МПД'!G212,'Комунальні по МПД'!G217,'Комунальні по МПД'!G222)</f>
        <v>256</v>
      </c>
      <c r="G19" s="630">
        <f>SUM('Комунальні по МПД'!H102,'Комунальні по МПД'!H107,'Комунальні по МПД'!H112,'Комунальні по МПД'!H117,'Комунальні по МПД'!H122,'Комунальні по МПД'!H127,'Комунальні по МПД'!H132+'Комунальні по МПД'!H137,'Комунальні по МПД'!H142,'Комунальні по МПД'!H147,'Комунальні по МПД'!H152,'Комунальні по МПД'!H157,'Комунальні по МПД'!H162,'Комунальні по МПД'!H167,'Комунальні по МПД'!H172,'Комунальні по МПД'!H177,'Комунальні по МПД'!H182,'Комунальні по МПД'!H187,'Комунальні по МПД'!H192,'Комунальні по МПД'!H197,'Комунальні по МПД'!H202,'Комунальні по МПД'!H207,'Комунальні по МПД'!H212,'Комунальні по МПД'!H222)</f>
        <v>10</v>
      </c>
      <c r="H19" s="72">
        <f>SUM('Комунальні по МПД'!I102,'Комунальні по МПД'!I107,'Комунальні по МПД'!I112,'Комунальні по МПД'!I117,'Комунальні по МПД'!I122,'Комунальні по МПД'!I127,'Комунальні по МПД'!I132+'Комунальні по МПД'!I137,'Комунальні по МПД'!I142,'Комунальні по МПД'!I147,'Комунальні по МПД'!I152,'Комунальні по МПД'!I157,'Комунальні по МПД'!I162,'Комунальні по МПД'!I167,'Комунальні по МПД'!I172,'Комунальні по МПД'!I177,'Комунальні по МПД'!I182,'Комунальні по МПД'!I187,'Комунальні по МПД'!I192,'Комунальні по МПД'!I197,'Комунальні по МПД'!I202,'Комунальні по МПД'!I207,'Комунальні по МПД'!I212,'Комунальні по МПД'!I217,'Комунальні по МПД'!I222)</f>
        <v>9</v>
      </c>
      <c r="I19" s="72">
        <f>SUM('Комунальні по МПД'!J102,'Комунальні по МПД'!J107,'Комунальні по МПД'!J112,'Комунальні по МПД'!J117,'Комунальні по МПД'!J122,'Комунальні по МПД'!J127,'Комунальні по МПД'!J132+'Комунальні по МПД'!J137,'Комунальні по МПД'!J142,'Комунальні по МПД'!J147,'Комунальні по МПД'!J152,'Комунальні по МПД'!J157,'Комунальні по МПД'!J162,'Комунальні по МПД'!J167,'Комунальні по МПД'!J172,'Комунальні по МПД'!J177,'Комунальні по МПД'!J182,'Комунальні по МПД'!J187,'Комунальні по МПД'!J192,'Комунальні по МПД'!J197,'Комунальні по МПД'!J202,'Комунальні по МПД'!J207,'Комунальні по МПД'!J212,'Комунальні по МПД'!J217,'Комунальні по МПД'!J222)</f>
        <v>0</v>
      </c>
      <c r="J19" s="72">
        <f>SUM('Комунальні по МПД'!K102,'Комунальні по МПД'!K107,'Комунальні по МПД'!K112,'Комунальні по МПД'!K117,'Комунальні по МПД'!K122,'Комунальні по МПД'!K127,'Комунальні по МПД'!K132+'Комунальні по МПД'!K137,'Комунальні по МПД'!K142,'Комунальні по МПД'!K147,'Комунальні по МПД'!K152,'Комунальні по МПД'!K157,'Комунальні по МПД'!K162,'Комунальні по МПД'!K167,'Комунальні по МПД'!K172,'Комунальні по МПД'!K177,'Комунальні по МПД'!K182,'Комунальні по МПД'!K187,'Комунальні по МПД'!K192,'Комунальні по МПД'!K197,'Комунальні по МПД'!K202,'Комунальні по МПД'!K207,'Комунальні по МПД'!K212,'Комунальні по МПД'!K217,'Комунальні по МПД'!K222)</f>
        <v>1</v>
      </c>
      <c r="K19" s="73">
        <f>SUM('Комунальні по МПД'!L102,'Комунальні по МПД'!L107,'Комунальні по МПД'!L112,'Комунальні по МПД'!L117,'Комунальні по МПД'!L122,'Комунальні по МПД'!L127,'Комунальні по МПД'!L132+'Комунальні по МПД'!L137,'Комунальні по МПД'!L142,'Комунальні по МПД'!L147,'Комунальні по МПД'!L152,'Комунальні по МПД'!L157,'Комунальні по МПД'!L162,'Комунальні по МПД'!L167,'Комунальні по МПД'!L172,'Комунальні по МПД'!L177,'Комунальні по МПД'!L182,'Комунальні по МПД'!L187,'Комунальні по МПД'!L192,'Комунальні по МПД'!L197,'Комунальні по МПД'!L202,'Комунальні по МПД'!L207,'Комунальні по МПД'!L212,'Комунальні по МПД'!L217,'Комунальні по МПД'!L222)</f>
        <v>0</v>
      </c>
      <c r="L19" s="199">
        <f>SUM('Комунальні по МПД'!M102,'Комунальні по МПД'!M107,'Комунальні по МПД'!M112,'Комунальні по МПД'!M117,'Комунальні по МПД'!M122,'Комунальні по МПД'!M127,'Комунальні по МПД'!M132+'Комунальні по МПД'!M137,'Комунальні по МПД'!M142,'Комунальні по МПД'!M147,'Комунальні по МПД'!M152,'Комунальні по МПД'!M157,'Комунальні по МПД'!M162,'Комунальні по МПД'!M167,'Комунальні по МПД'!M172,'Комунальні по МПД'!M177,'Комунальні по МПД'!M182,'Комунальні по МПД'!M187,'Комунальні по МПД'!M192,'Комунальні по МПД'!M197,'Комунальні по МПД'!M202,'Комунальні по МПД'!M207,'Комунальні по МПД'!M212,'Комунальні по МПД'!M217,'Комунальні по МПД'!M222)</f>
        <v>247</v>
      </c>
      <c r="M19" s="119">
        <f>SUM('Комунальні по МПД'!N102,'Комунальні по МПД'!N107,'Комунальні по МПД'!N112,'Комунальні по МПД'!N117,'Комунальні по МПД'!N122,'Комунальні по МПД'!N127,'Комунальні по МПД'!N132+'Комунальні по МПД'!N137,'Комунальні по МПД'!N142,'Комунальні по МПД'!N147,'Комунальні по МПД'!N152,'Комунальні по МПД'!N157,'Комунальні по МПД'!N162,'Комунальні по МПД'!N167,'Комунальні по МПД'!N172,'Комунальні по МПД'!N177,'Комунальні по МПД'!N182,'Комунальні по МПД'!N187,'Комунальні по МПД'!N192,'Комунальні по МПД'!N197,'Комунальні по МПД'!N202,'Комунальні по МПД'!N207,'Комунальні по МПД'!N212,'Комунальні по МПД'!N217,'Комунальні по МПД'!N222)</f>
        <v>233</v>
      </c>
      <c r="N19" s="119">
        <f>SUM('Комунальні по МПД'!O102,'Комунальні по МПД'!O107,'Комунальні по МПД'!O112,'Комунальні по МПД'!O117,'Комунальні по МПД'!O122,'Комунальні по МПД'!O127,'Комунальні по МПД'!O132+'Комунальні по МПД'!O137,'Комунальні по МПД'!O142,'Комунальні по МПД'!O147,'Комунальні по МПД'!O152,'Комунальні по МПД'!O157,'Комунальні по МПД'!O162,'Комунальні по МПД'!O167,'Комунальні по МПД'!O172,'Комунальні по МПД'!O177,'Комунальні по МПД'!O182,'Комунальні по МПД'!O187,'Комунальні по МПД'!O192,'Комунальні по МПД'!O197,'Комунальні по МПД'!O202,'Комунальні по МПД'!O207,'Комунальні по МПД'!O212,'Комунальні по МПД'!O217,'Комунальні по МПД'!O222)</f>
        <v>0</v>
      </c>
      <c r="O19" s="119">
        <f>SUM('Комунальні по МПД'!P102,'Комунальні по МПД'!P107,'Комунальні по МПД'!P112,'Комунальні по МПД'!P117,'Комунальні по МПД'!P122,'Комунальні по МПД'!P127,'Комунальні по МПД'!P132+'Комунальні по МПД'!P137,'Комунальні по МПД'!P142,'Комунальні по МПД'!P147,'Комунальні по МПД'!P152,'Комунальні по МПД'!P157,'Комунальні по МПД'!P162,'Комунальні по МПД'!P167,'Комунальні по МПД'!P172,'Комунальні по МПД'!P177,'Комунальні по МПД'!P182,'Комунальні по МПД'!P187,'Комунальні по МПД'!P192,'Комунальні по МПД'!P197,'Комунальні по МПД'!P202,'Комунальні по МПД'!P207,'Комунальні по МПД'!P212,'Комунальні по МПД'!P217,'Комунальні по МПД'!P222)</f>
        <v>0</v>
      </c>
      <c r="P19" s="119">
        <f>SUM('Комунальні по МПД'!Q102,'Комунальні по МПД'!Q107,'Комунальні по МПД'!Q112,'Комунальні по МПД'!Q117,'Комунальні по МПД'!Q122,'Комунальні по МПД'!Q127,'Комунальні по МПД'!Q132+'Комунальні по МПД'!Q137,'Комунальні по МПД'!Q142,'Комунальні по МПД'!Q147,'Комунальні по МПД'!Q152,'Комунальні по МПД'!Q157,'Комунальні по МПД'!Q162,'Комунальні по МПД'!Q167,'Комунальні по МПД'!Q172,'Комунальні по МПД'!Q177,'Комунальні по МПД'!Q182,'Комунальні по МПД'!Q187,'Комунальні по МПД'!Q192,'Комунальні по МПД'!Q197,'Комунальні по МПД'!Q202,'Комунальні по МПД'!Q207,'Комунальні по МПД'!Q212,'Комунальні по МПД'!Q217,'Комунальні по МПД'!Q222)</f>
        <v>0</v>
      </c>
      <c r="Q19" s="268">
        <f>SUM('Комунальні по МПД'!R102,'Комунальні по МПД'!R107,'Комунальні по МПД'!R112,'Комунальні по МПД'!R117,'Комунальні по МПД'!R122,'Комунальні по МПД'!R127,'Комунальні по МПД'!R132+'Комунальні по МПД'!R137,'Комунальні по МПД'!R142,'Комунальні по МПД'!R147,'Комунальні по МПД'!R152,'Комунальні по МПД'!R157,'Комунальні по МПД'!R162,'Комунальні по МПД'!R167,'Комунальні по МПД'!R172,'Комунальні по МПД'!R177,'Комунальні по МПД'!R182,'Комунальні по МПД'!R187,'Комунальні по МПД'!R192,'Комунальні по МПД'!R197,'Комунальні по МПД'!R202,'Комунальні по МПД'!R207,'Комунальні по МПД'!R212,'Комунальні по МПД'!R217,'Комунальні по МПД'!R222)</f>
        <v>14</v>
      </c>
      <c r="R19" s="150">
        <f>SUM('Комунальні по МПД'!S102,'Комунальні по МПД'!S107,'Комунальні по МПД'!S112,'Комунальні по МПД'!S117,'Комунальні по МПД'!S122,'Комунальні по МПД'!S127,'Комунальні по МПД'!S132+'Комунальні по МПД'!S137,'Комунальні по МПД'!S142,'Комунальні по МПД'!S147,'Комунальні по МПД'!S152,'Комунальні по МПД'!S157,'Комунальні по МПД'!S162,'Комунальні по МПД'!S167,'Комунальні по МПД'!S172,'Комунальні по МПД'!S177,'Комунальні по МПД'!S182,'Комунальні по МПД'!S187,'Комунальні по МПД'!S192,'Комунальні по МПД'!S197,'Комунальні по МПД'!S202,'Комунальні по МПД'!S207,'Комунальні по МПД'!S212,'Комунальні по МПД'!S217,'Комунальні по МПД'!S222)</f>
        <v>43</v>
      </c>
      <c r="S19" s="119">
        <f>SUM('Комунальні по МПД'!T102,'Комунальні по МПД'!T107,'Комунальні по МПД'!T112,'Комунальні по МПД'!T117,'Комунальні по МПД'!T122,'Комунальні по МПД'!T127,'Комунальні по МПД'!T132+'Комунальні по МПД'!T137,'Комунальні по МПД'!T142,'Комунальні по МПД'!T147,'Комунальні по МПД'!T152,'Комунальні по МПД'!T157,'Комунальні по МПД'!T162,'Комунальні по МПД'!T167,'Комунальні по МПД'!T172,'Комунальні по МПД'!T177,'Комунальні по МПД'!T182,'Комунальні по МПД'!T187,'Комунальні по МПД'!T192,'Комунальні по МПД'!T197,'Комунальні по МПД'!T202,'Комунальні по МПД'!T207,'Комунальні по МПД'!T212,'Комунальні по МПД'!T217,'Комунальні по МПД'!T222)</f>
        <v>1</v>
      </c>
      <c r="T19" s="119">
        <f>SUM('Комунальні по МПД'!U102,'Комунальні по МПД'!U107,'Комунальні по МПД'!U112,'Комунальні по МПД'!U117,'Комунальні по МПД'!U122,'Комунальні по МПД'!U127,'Комунальні по МПД'!U132+'Комунальні по МПД'!U137,'Комунальні по МПД'!U142,'Комунальні по МПД'!U147,'Комунальні по МПД'!U152,'Комунальні по МПД'!U157,'Комунальні по МПД'!U162,'Комунальні по МПД'!U167,'Комунальні по МПД'!U172,'Комунальні по МПД'!U177,'Комунальні по МПД'!U182,'Комунальні по МПД'!U187,'Комунальні по МПД'!U192,'Комунальні по МПД'!U197,'Комунальні по МПД'!U202,'Комунальні по МПД'!U207,'Комунальні по МПД'!U212,'Комунальні по МПД'!U217,'Комунальні по МПД'!U222)</f>
        <v>0</v>
      </c>
      <c r="U19" s="119">
        <f>SUM('Комунальні по МПД'!V102,'Комунальні по МПД'!V107,'Комунальні по МПД'!V112,'Комунальні по МПД'!V117,'Комунальні по МПД'!V122,'Комунальні по МПД'!V127,'Комунальні по МПД'!V132+'Комунальні по МПД'!V137,'Комунальні по МПД'!V142,'Комунальні по МПД'!V147,'Комунальні по МПД'!V152,'Комунальні по МПД'!V157,'Комунальні по МПД'!V162,'Комунальні по МПД'!V167,'Комунальні по МПД'!V172,'Комунальні по МПД'!V177,'Комунальні по МПД'!V182,'Комунальні по МПД'!V187,'Комунальні по МПД'!V192,'Комунальні по МПД'!V197,'Комунальні по МПД'!V202,'Комунальні по МПД'!V207,'Комунальні по МПД'!V212,'Комунальні по МПД'!V217,'Комунальні по МПД'!V222)</f>
        <v>172</v>
      </c>
      <c r="V19" s="119">
        <f>SUM('Комунальні по МПД'!W102,'Комунальні по МПД'!W107,'Комунальні по МПД'!W112,'Комунальні по МПД'!W117,'Комунальні по МПД'!W122,'Комунальні по МПД'!W127,'Комунальні по МПД'!W132+'Комунальні по МПД'!W137,'Комунальні по МПД'!W142,'Комунальні по МПД'!W147,'Комунальні по МПД'!W152,'Комунальні по МПД'!W157,'Комунальні по МПД'!W162,'Комунальні по МПД'!W167,'Комунальні по МПД'!W172,'Комунальні по МПД'!W177,'Комунальні по МПД'!W182,'Комунальні по МПД'!W187,'Комунальні по МПД'!W192,'Комунальні по МПД'!W197,'Комунальні по МПД'!W202,'Комунальні по МПД'!W207,'Комунальні по МПД'!W212,'Комунальні по МПД'!W217,'Комунальні по МПД'!W222)</f>
        <v>31</v>
      </c>
      <c r="W19" s="149">
        <f>SUM('Комунальні по МПД'!X102,'Комунальні по МПД'!X107,'Комунальні по МПД'!X112,'Комунальні по МПД'!X117,'Комунальні по МПД'!X122,'Комунальні по МПД'!X127,'Комунальні по МПД'!X132+'Комунальні по МПД'!X137,'Комунальні по МПД'!X142,'Комунальні по МПД'!X147,'Комунальні по МПД'!X152,'Комунальні по МПД'!X157,'Комунальні по МПД'!X162,'Комунальні по МПД'!X167,'Комунальні по МПД'!X172,'Комунальні по МПД'!X177,'Комунальні по МПД'!X182,'Комунальні по МПД'!X187,'Комунальні по МПД'!X192,'Комунальні по МПД'!X197,'Комунальні по МПД'!X202,'Комунальні по МПД'!X207,'Комунальні по МПД'!X212,'Комунальні по МПД'!X217,'Комунальні по МПД'!X222)</f>
        <v>0</v>
      </c>
      <c r="X19" s="200">
        <f>SUM('Комунальні по МПД'!Y102,'Комунальні по МПД'!Y107,'Комунальні по МПД'!Y112,'Комунальні по МПД'!Y117,'Комунальні по МПД'!Y122,'Комунальні по МПД'!Y127,'Комунальні по МПД'!Y132+'Комунальні по МПД'!Y137,'Комунальні по МПД'!Y142,'Комунальні по МПД'!Y147,'Комунальні по МПД'!Y152,'Комунальні по МПД'!Y157,'Комунальні по МПД'!Y162,'Комунальні по МПД'!Y167,'Комунальні по МПД'!Y172,'Комунальні по МПД'!Y177,'Комунальні по МПД'!Y182,'Комунальні по МПД'!Y187,'Комунальні по МПД'!Y192,'Комунальні по МПД'!Y197,'Комунальні по МПД'!Y202,'Комунальні по МПД'!Y207,'Комунальні по МПД'!Y212,'Комунальні по МПД'!Y217,'Комунальні по МПД'!Y222)</f>
        <v>204</v>
      </c>
      <c r="Y19" s="268">
        <f>SUM('Комунальні по МПД'!Z102,'Комунальні по МПД'!Z107,'Комунальні по МПД'!Z112,'Комунальні по МПД'!Z117,'Комунальні по МПД'!Z122,'Комунальні по МПД'!Z127,'Комунальні по МПД'!Z132+'Комунальні по МПД'!Z137,'Комунальні по МПД'!Z142,'Комунальні по МПД'!Z147,'Комунальні по МПД'!Z152,'Комунальні по МПД'!Z157,'Комунальні по МПД'!Z162,'Комунальні по МПД'!Z167,'Комунальні по МПД'!Z172,'Комунальні по МПД'!Z177,'Комунальні по МПД'!Z182,'Комунальні по МПД'!Z187,'Комунальні по МПД'!Z192,'Комунальні по МПД'!Z197,'Комунальні по МПД'!Z202,'Комунальні по МПД'!Z207,'Комунальні по МПД'!Z212,'Комунальні по МПД'!Z217,'Комунальні по МПД'!Z222)</f>
        <v>43</v>
      </c>
      <c r="Z19" s="74">
        <f>SUM('Комунальні по МПД'!AA102,'Комунальні по МПД'!AA107,'Комунальні по МПД'!AA112,'Комунальні по МПД'!AA117,'Комунальні по МПД'!AA122,'Комунальні по МПД'!AA127,'Комунальні по МПД'!AA132+'Комунальні по МПД'!AA137,'Комунальні по МПД'!AA142,'Комунальні по МПД'!AA147,'Комунальні по МПД'!AA152,'Комунальні по МПД'!AA157,'Комунальні по МПД'!AA162,'Комунальні по МПД'!AA167,'Комунальні по МПД'!AA172,'Комунальні по МПД'!AA177,'Комунальні по МПД'!AA182,'Комунальні по МПД'!AA187,'Комунальні по МПД'!AA192,'Комунальні по МПД'!AA197,'Комунальні по МПД'!AA202,'Комунальні по МПД'!AA207,'Комунальні по МПД'!AA212,'Комунальні по МПД'!AA217,'Комунальні по МПД'!AA222)</f>
        <v>0</v>
      </c>
      <c r="AA19" s="72">
        <f>SUM('Комунальні по МПД'!AB102,'Комунальні по МПД'!AB107,'Комунальні по МПД'!AB112,'Комунальні по МПД'!AB117,'Комунальні по МПД'!AB122,'Комунальні по МПД'!AB127,'Комунальні по МПД'!AB132+'Комунальні по МПД'!AB137,'Комунальні по МПД'!AB142,'Комунальні по МПД'!AB147,'Комунальні по МПД'!AB152,'Комунальні по МПД'!AB157,'Комунальні по МПД'!AB162,'Комунальні по МПД'!AB167,'Комунальні по МПД'!AB172,'Комунальні по МПД'!AB177,'Комунальні по МПД'!AB182,'Комунальні по МПД'!AB187,'Комунальні по МПД'!AB192,'Комунальні по МПД'!AB197,'Комунальні по МПД'!AB202,'Комунальні по МПД'!AB207,'Комунальні по МПД'!AB212,'Комунальні по МПД'!AB217,'Комунальні по МПД'!AB222)</f>
        <v>89</v>
      </c>
      <c r="AB19" s="72">
        <f>SUM('Комунальні по МПД'!AC102,'Комунальні по МПД'!AC107,'Комунальні по МПД'!AC112,'Комунальні по МПД'!AC117,'Комунальні по МПД'!AC122,'Комунальні по МПД'!AC127,'Комунальні по МПД'!AC132+'Комунальні по МПД'!AC137,'Комунальні по МПД'!AC142,'Комунальні по МПД'!AC147,'Комунальні по МПД'!AC152,'Комунальні по МПД'!AC157,'Комунальні по МПД'!AC162,'Комунальні по МПД'!AC167,'Комунальні по МПД'!AC172,'Комунальні по МПД'!AC177,'Комунальні по МПД'!AC182,'Комунальні по МПД'!AC187,'Комунальні по МПД'!AC192,'Комунальні по МПД'!AC197,'Комунальні по МПД'!AC202,'Комунальні по МПД'!AC207,'Комунальні по МПД'!AC212,'Комунальні по МПД'!AC217,'Комунальні по МПД'!AC222)</f>
        <v>88</v>
      </c>
      <c r="AC19" s="72">
        <f>SUM('Комунальні по МПД'!AD102,'Комунальні по МПД'!AD107,'Комунальні по МПД'!AD112,'Комунальні по МПД'!AD117,'Комунальні по МПД'!AD122,'Комунальні по МПД'!AD127,'Комунальні по МПД'!AD132+'Комунальні по МПД'!AD137,'Комунальні по МПД'!AD142,'Комунальні по МПД'!AD147,'Комунальні по МПД'!AD152,'Комунальні по МПД'!AD157,'Комунальні по МПД'!AD162,'Комунальні по МПД'!AD167,'Комунальні по МПД'!AD172,'Комунальні по МПД'!AD177,'Комунальні по МПД'!AD182,'Комунальні по МПД'!AD187,'Комунальні по МПД'!AD192,'Комунальні по МПД'!AD197,'Комунальні по МПД'!AD202,'Комунальні по МПД'!AD207,'Комунальні по МПД'!AD212,'Комунальні по МПД'!AD217,'Комунальні по МПД'!AD222)</f>
        <v>8</v>
      </c>
      <c r="AD19" s="72">
        <f>SUM('Комунальні по МПД'!AE102,'Комунальні по МПД'!AE107,'Комунальні по МПД'!AE112,'Комунальні по МПД'!AE117,'Комунальні по МПД'!AE122,'Комунальні по МПД'!AE127,'Комунальні по МПД'!AE132+'Комунальні по МПД'!AE137,'Комунальні по МПД'!AE142,'Комунальні по МПД'!AE147,'Комунальні по МПД'!AE152,'Комунальні по МПД'!AE157,'Комунальні по МПД'!AE162,'Комунальні по МПД'!AE167,'Комунальні по МПД'!AE172,'Комунальні по МПД'!AE177,'Комунальні по МПД'!AE182,'Комунальні по МПД'!AE187,'Комунальні по МПД'!AE192,'Комунальні по МПД'!AE197,'Комунальні по МПД'!AE202,'Комунальні по МПД'!AE207,'Комунальні по МПД'!AE212,'Комунальні по МПД'!AE217,'Комунальні по МПД'!AE222)</f>
        <v>130</v>
      </c>
      <c r="AE19" s="73">
        <f>SUM('Комунальні по МПД'!AF102,'Комунальні по МПД'!AF107,'Комунальні по МПД'!AF112,'Комунальні по МПД'!AF117,'Комунальні по МПД'!AF122,'Комунальні по МПД'!AF127,'Комунальні по МПД'!AF132+'Комунальні по МПД'!AF137,'Комунальні по МПД'!AF142,'Комунальні по МПД'!AF147,'Комунальні по МПД'!AF152,'Комунальні по МПД'!AF157,'Комунальні по МПД'!AF162,'Комунальні по МПД'!AF167,'Комунальні по МПД'!AF172,'Комунальні по МПД'!AF177,'Комунальні по МПД'!AF182,'Комунальні по МПД'!AF187,'Комунальні по МПД'!AF192,'Комунальні по МПД'!AF197,'Комунальні по МПД'!AF202,'Комунальні по МПД'!AF207,'Комунальні по МПД'!AF212,'Комунальні по МПД'!AF217,'Комунальні по МПД'!AF222)</f>
        <v>3</v>
      </c>
      <c r="AF19" s="448">
        <f>AVERAGE('Комунальні по МПД'!AG102,'Комунальні по МПД'!AG107,'Комунальні по МПД'!AG112,'Комунальні по МПД'!AG117,'Комунальні по МПД'!AG122,'Комунальні по МПД'!AG127,'Комунальні по МПД'!AG132+'Комунальні по МПД'!AG137,'Комунальні по МПД'!AG142,'Комунальні по МПД'!AG147,'Комунальні по МПД'!AG152,'Комунальні по МПД'!AG157,'Комунальні по МПД'!AG162,'Комунальні по МПД'!AG167,'Комунальні по МПД'!AG172,'Комунальні по МПД'!AG177,'Комунальні по МПД'!AG182,'Комунальні по МПД'!AG187,'Комунальні по МПД'!AG192,'Комунальні по МПД'!AG197,'Комунальні по МПД'!AG202,'Комунальні по МПД'!AG207,'Комунальні по МПД'!AG212,'Комунальні по МПД'!AG217,'Комунальні по МПД'!AG222)</f>
        <v>35.571428571428569</v>
      </c>
      <c r="AG19" s="467">
        <f>AVERAGE('Комунальні по МПД'!AH102,'Комунальні по МПД'!AH107,'Комунальні по МПД'!AH112,'Комунальні по МПД'!AH117,'Комунальні по МПД'!AH122,'Комунальні по МПД'!AH127,'Комунальні по МПД'!AH132+'Комунальні по МПД'!AH137,'Комунальні по МПД'!AH142,'Комунальні по МПД'!AH147,'Комунальні по МПД'!AH152,'Комунальні по МПД'!AH157,'Комунальні по МПД'!AH162,'Комунальні по МПД'!AH167,'Комунальні по МПД'!AH172,'Комунальні по МПД'!AH177,'Комунальні по МПД'!AH182,'Комунальні по МПД'!AH187,'Комунальні по МПД'!AH192,'Комунальні по МПД'!AH197,'Комунальні по МПД'!AH202,'Комунальні по МПД'!AH207,'Комунальні по МПД'!AH212,'Комунальні по МПД'!AH217,'Комунальні по МПД'!AH222)</f>
        <v>21.75</v>
      </c>
      <c r="AH19" s="448">
        <f>AVERAGE('Комунальні по МПД'!AI102,'Комунальні по МПД'!AI107,'Комунальні по МПД'!AI112,'Комунальні по МПД'!AI117,'Комунальні по МПД'!AI122,'Комунальні по МПД'!AI127,'Комунальні по МПД'!AI132+'Комунальні по МПД'!AI137,'Комунальні по МПД'!AI142,'Комунальні по МПД'!AI147,'Комунальні по МПД'!AI152,'Комунальні по МПД'!AI157,'Комунальні по МПД'!AI162,'Комунальні по МПД'!AI167,'Комунальні по МПД'!AI172,'Комунальні по МПД'!AI177,'Комунальні по МПД'!AI182,'Комунальні по МПД'!AI187,'Комунальні по МПД'!AI192,'Комунальні по МПД'!AI197,'Комунальні по МПД'!AI202,'Комунальні по МПД'!AI207,'Комунальні по МПД'!AI212,'Комунальні по МПД'!AI217,'Комунальні по МПД'!AI222)</f>
        <v>11.6625</v>
      </c>
      <c r="AI19" s="151">
        <f>SUM(AM19:AO19)</f>
        <v>244</v>
      </c>
      <c r="AJ19" s="79">
        <f>SUM('Комунальні по МПД'!AK93,'Комунальні по МПД'!AK98,'Комунальні по МПД'!AK103)</f>
        <v>0</v>
      </c>
      <c r="AK19" s="77">
        <f>SUM('Комунальні по МПД'!AL93,'Комунальні по МПД'!AL98,'Комунальні по МПД'!AL103)</f>
        <v>0</v>
      </c>
      <c r="AL19" s="78">
        <f>SUM('Комунальні по МПД'!AM93,'Комунальні по МПД'!AM98,'Комунальні по МПД'!AM103)</f>
        <v>0</v>
      </c>
      <c r="AM19" s="74">
        <f>SUM('Комунальні по МПД'!AN102,'Комунальні по МПД'!AN107,'Комунальні по МПД'!AN112,'Комунальні по МПД'!AN117,'Комунальні по МПД'!AN122,'Комунальні по МПД'!AN127,'Комунальні по МПД'!AN132+'Комунальні по МПД'!AN137,'Комунальні по МПД'!AN142,'Комунальні по МПД'!AN147,'Комунальні по МПД'!AN152,'Комунальні по МПД'!AN157,'Комунальні по МПД'!AN162,'Комунальні по МПД'!AN167,'Комунальні по МПД'!AN172,'Комунальні по МПД'!AN177,'Комунальні по МПД'!AN182,'Комунальні по МПД'!AN187,'Комунальні по МПД'!AN192,'Комунальні по МПД'!AN197,'Комунальні по МПД'!AN202,'Комунальні по МПД'!AN207,'Комунальні по МПД'!AN212,'Комунальні по МПД'!AN217,'Комунальні по МПД'!AN222)</f>
        <v>16</v>
      </c>
      <c r="AN19" s="72">
        <f>SUM('Комунальні по МПД'!AO102,'Комунальні по МПД'!AO107,'Комунальні по МПД'!AO112,'Комунальні по МПД'!AO117,'Комунальні по МПД'!AO122,'Комунальні по МПД'!AO127,'Комунальні по МПД'!AO132+'Комунальні по МПД'!AO137,'Комунальні по МПД'!AO142,'Комунальні по МПД'!AO147,'Комунальні по МПД'!AO152,'Комунальні по МПД'!AO157,'Комунальні по МПД'!AO162,'Комунальні по МПД'!AO167,'Комунальні по МПД'!AO172,'Комунальні по МПД'!AO177,'Комунальні по МПД'!AO182,'Комунальні по МПД'!AO187,'Комунальні по МПД'!AO192,'Комунальні по МПД'!AO197,'Комунальні по МПД'!AO202,'Комунальні по МПД'!AO207,'Комунальні по МПД'!AO212,'Комунальні по МПД'!AO217,'Комунальні по МПД'!AO222)</f>
        <v>179</v>
      </c>
      <c r="AO19" s="73">
        <f>SUM('Комунальні по МПД'!AP102,'Комунальні по МПД'!AP107,'Комунальні по МПД'!AP112,'Комунальні по МПД'!AP117,'Комунальні по МПД'!AP122,'Комунальні по МПД'!AP127,'Комунальні по МПД'!AP132+'Комунальні по МПД'!AP137,'Комунальні по МПД'!AP142,'Комунальні по МПД'!AP147,'Комунальні по МПД'!AP152,'Комунальні по МПД'!AP157,'Комунальні по МПД'!AP162,'Комунальні по МПД'!AP167,'Комунальні по МПД'!AP172,'Комунальні по МПД'!AP177,'Комунальні по МПД'!AP182,'Комунальні по МПД'!AP187,'Комунальні по МПД'!AP192,'Комунальні по МПД'!AP197,'Комунальні по МПД'!AP202,'Комунальні по МПД'!AP207,'Комунальні по МПД'!AP212,'Комунальні по МПД'!AP217,'Комунальні по МПД'!AP222)</f>
        <v>49</v>
      </c>
      <c r="AP19" s="79"/>
      <c r="AQ19" s="77"/>
      <c r="AR19" s="77"/>
      <c r="AS19" s="77"/>
      <c r="AT19" s="80"/>
      <c r="AU19" s="645">
        <f>SUM(AV19:BD19)</f>
        <v>9</v>
      </c>
      <c r="AV19" s="120">
        <f>SUM('Комунальні по МПД'!AW102,'Комунальні по МПД'!AW107,'Комунальні по МПД'!AW112,'Комунальні по МПД'!AW117,'Комунальні по МПД'!AW122,'Комунальні по МПД'!AW127,'Комунальні по МПД'!AW132+'Комунальні по МПД'!AW137,'Комунальні по МПД'!AW142,'Комунальні по МПД'!AW147,'Комунальні по МПД'!AW152,'Комунальні по МПД'!AW157,'Комунальні по МПД'!AW162,'Комунальні по МПД'!AW167,'Комунальні по МПД'!AW172,'Комунальні по МПД'!AW177,'Комунальні по МПД'!AW182,'Комунальні по МПД'!AW187,'Комунальні по МПД'!AW192,'Комунальні по МПД'!AW197,'Комунальні по МПД'!AW202,'Комунальні по МПД'!AW207,'Комунальні по МПД'!AW212,'Комунальні по МПД'!AW217,'Комунальні по МПД'!AW222)</f>
        <v>0</v>
      </c>
      <c r="AW19" s="120">
        <f>SUM('Комунальні по МПД'!AX102,'Комунальні по МПД'!AX107,'Комунальні по МПД'!AX112,'Комунальні по МПД'!AX117,'Комунальні по МПД'!AX122,'Комунальні по МПД'!AX127,'Комунальні по МПД'!AX132+'Комунальні по МПД'!AX137,'Комунальні по МПД'!AX142,'Комунальні по МПД'!AX147,'Комунальні по МПД'!AX152,'Комунальні по МПД'!AX157,'Комунальні по МПД'!AX162,'Комунальні по МПД'!AX167,'Комунальні по МПД'!AX172,'Комунальні по МПД'!AX177,'Комунальні по МПД'!AX182,'Комунальні по МПД'!AX187,'Комунальні по МПД'!AX192,'Комунальні по МПД'!AX197,'Комунальні по МПД'!AX202,'Комунальні по МПД'!AX207,'Комунальні по МПД'!AX212,'Комунальні по МПД'!AX217,'Комунальні по МПД'!AX222)</f>
        <v>2</v>
      </c>
      <c r="AX19" s="120">
        <f>SUM('Комунальні по МПД'!AY102,'Комунальні по МПД'!AY107,'Комунальні по МПД'!AY112,'Комунальні по МПД'!AY117,'Комунальні по МПД'!AY122,'Комунальні по МПД'!AY127,'Комунальні по МПД'!AY132+'Комунальні по МПД'!AY137,'Комунальні по МПД'!AY142,'Комунальні по МПД'!AY147,'Комунальні по МПД'!AY152,'Комунальні по МПД'!AY157,'Комунальні по МПД'!AY162,'Комунальні по МПД'!AY167,'Комунальні по МПД'!AY172,'Комунальні по МПД'!AY177,'Комунальні по МПД'!AY182,'Комунальні по МПД'!AY187,'Комунальні по МПД'!AY192,'Комунальні по МПД'!AY197,'Комунальні по МПД'!AY202,'Комунальні по МПД'!AY207,'Комунальні по МПД'!AY212,'Комунальні по МПД'!AY217,'Комунальні по МПД'!AY222)</f>
        <v>0</v>
      </c>
      <c r="AY19" s="120">
        <f>SUM('Комунальні по МПД'!AZ102,'Комунальні по МПД'!AZ107,'Комунальні по МПД'!AZ112,'Комунальні по МПД'!AZ117,'Комунальні по МПД'!AZ122,'Комунальні по МПД'!AZ127,'Комунальні по МПД'!AZ132+'Комунальні по МПД'!AZ137,'Комунальні по МПД'!AZ142,'Комунальні по МПД'!AZ147,'Комунальні по МПД'!AZ152,'Комунальні по МПД'!AZ157,'Комунальні по МПД'!AZ162,'Комунальні по МПД'!AZ167,'Комунальні по МПД'!AZ172,'Комунальні по МПД'!AZ177,'Комунальні по МПД'!AZ182,'Комунальні по МПД'!AZ187,'Комунальні по МПД'!AZ192,'Комунальні по МПД'!AZ197,'Комунальні по МПД'!AZ202,'Комунальні по МПД'!AZ207,'Комунальні по МПД'!AZ212,'Комунальні по МПД'!AZ217,'Комунальні по МПД'!AZ222)</f>
        <v>0</v>
      </c>
      <c r="AZ19" s="120">
        <f>SUM('Комунальні по МПД'!BA102,'Комунальні по МПД'!BA107,'Комунальні по МПД'!BA112,'Комунальні по МПД'!BA117,'Комунальні по МПД'!BA122,'Комунальні по МПД'!BA127,'Комунальні по МПД'!BA132+'Комунальні по МПД'!BA137,'Комунальні по МПД'!BA142,'Комунальні по МПД'!BA147,'Комунальні по МПД'!BA152,'Комунальні по МПД'!BA157,'Комунальні по МПД'!BA162,'Комунальні по МПД'!BA167,'Комунальні по МПД'!BA172,'Комунальні по МПД'!BA177,'Комунальні по МПД'!BA182,'Комунальні по МПД'!BA187,'Комунальні по МПД'!BA192,'Комунальні по МПД'!BA197,'Комунальні по МПД'!BA202,'Комунальні по МПД'!BA207,'Комунальні по МПД'!BA212,'Комунальні по МПД'!BA217,'Комунальні по МПД'!BA222)</f>
        <v>3</v>
      </c>
      <c r="BA19" s="120">
        <f>SUM('Комунальні по МПД'!BB102,'Комунальні по МПД'!BB107,'Комунальні по МПД'!BB112,'Комунальні по МПД'!BB117,'Комунальні по МПД'!BB122,'Комунальні по МПД'!BB127,'Комунальні по МПД'!BB132+'Комунальні по МПД'!BB137,'Комунальні по МПД'!BB142,'Комунальні по МПД'!BB147,'Комунальні по МПД'!BB152,'Комунальні по МПД'!BB157,'Комунальні по МПД'!BB162,'Комунальні по МПД'!BB167,'Комунальні по МПД'!BB172,'Комунальні по МПД'!BB177,'Комунальні по МПД'!BB182,'Комунальні по МПД'!BB187,'Комунальні по МПД'!BB192,'Комунальні по МПД'!BB197,'Комунальні по МПД'!BB202,'Комунальні по МПД'!BB207,'Комунальні по МПД'!BB212,'Комунальні по МПД'!BB217,'Комунальні по МПД'!BB222)</f>
        <v>0</v>
      </c>
      <c r="BB19" s="120">
        <f>SUM('Комунальні по МПД'!BC102,'Комунальні по МПД'!BC107,'Комунальні по МПД'!BC112,'Комунальні по МПД'!BC117,'Комунальні по МПД'!BC122,'Комунальні по МПД'!BC127,'Комунальні по МПД'!BC132+'Комунальні по МПД'!BC137,'Комунальні по МПД'!BC142,'Комунальні по МПД'!BC147,'Комунальні по МПД'!BC152,'Комунальні по МПД'!BC157,'Комунальні по МПД'!BC162,'Комунальні по МПД'!BC167,'Комунальні по МПД'!BC172,'Комунальні по МПД'!BC177,'Комунальні по МПД'!BC182,'Комунальні по МПД'!BC187,'Комунальні по МПД'!BC192,'Комунальні по МПД'!BC197,'Комунальні по МПД'!BC202,'Комунальні по МПД'!BC207,'Комунальні по МПД'!BC212,'Комунальні по МПД'!BC217,'Комунальні по МПД'!BC222)</f>
        <v>1</v>
      </c>
      <c r="BC19" s="120">
        <f>SUM('Комунальні по МПД'!BD102,'Комунальні по МПД'!BD107,'Комунальні по МПД'!BD112,'Комунальні по МПД'!BD117,'Комунальні по МПД'!BD122,'Комунальні по МПД'!BD127,'Комунальні по МПД'!BD132+'Комунальні по МПД'!BD137,'Комунальні по МПД'!BD142,'Комунальні по МПД'!BD147,'Комунальні по МПД'!BD152,'Комунальні по МПД'!BD157,'Комунальні по МПД'!BD162,'Комунальні по МПД'!BD167,'Комунальні по МПД'!BD172,'Комунальні по МПД'!BD177,'Комунальні по МПД'!BD182,'Комунальні по МПД'!BD187,'Комунальні по МПД'!BD192,'Комунальні по МПД'!BD197,'Комунальні по МПД'!BD202,'Комунальні по МПД'!BD207,'Комунальні по МПД'!BD212,'Комунальні по МПД'!BD217,'Комунальні по МПД'!BD222)</f>
        <v>3</v>
      </c>
      <c r="BD19" s="121">
        <f>SUM('Комунальні по МПД'!BE102,'Комунальні по МПД'!BE107,'Комунальні по МПД'!BE112,'Комунальні по МПД'!BE117,'Комунальні по МПД'!BE122,'Комунальні по МПД'!BE127,'Комунальні по МПД'!BE132+'Комунальні по МПД'!BE137,'Комунальні по МПД'!BE142,'Комунальні по МПД'!BE147,'Комунальні по МПД'!BE152,'Комунальні по МПД'!BE157,'Комунальні по МПД'!BE162,'Комунальні по МПД'!BE167,'Комунальні по МПД'!BE172,'Комунальні по МПД'!BE177,'Комунальні по МПД'!BE182,'Комунальні по МПД'!BE187,'Комунальні по МПД'!BE192,'Комунальні по МПД'!BE197,'Комунальні по МПД'!BE202,'Комунальні по МПД'!BE207,'Комунальні по МПД'!BE212,'Комунальні по МПД'!BE217,'Комунальні по МПД'!BE222)</f>
        <v>0</v>
      </c>
    </row>
    <row r="20" spans="1:56" ht="47.25" x14ac:dyDescent="0.25">
      <c r="A20" s="1343"/>
      <c r="B20" s="1419"/>
      <c r="C20" s="114" t="s">
        <v>490</v>
      </c>
      <c r="D20" s="1301"/>
      <c r="E20" s="1411"/>
      <c r="F20" s="575">
        <f>SUM('Комунальні по МПД'!G103,'Комунальні по МПД'!G108,'Комунальні по МПД'!G113,'Комунальні по МПД'!G118,'Комунальні по МПД'!G123,'Комунальні по МПД'!G128,'Комунальні по МПД'!G133,'Комунальні по МПД'!G138,'Комунальні по МПД'!G143,'Комунальні по МПД'!G148,'Комунальні по МПД'!G153,'Комунальні по МПД'!G158,'Комунальні по МПД'!G163,'Комунальні по МПД'!G168,'Комунальні по МПД'!G173,'Комунальні по МПД'!G178,'Комунальні по МПД'!G183,'Комунальні по МПД'!G188,'Комунальні по МПД'!G193,'Комунальні по МПД'!G198,'Комунальні по МПД'!G203,'Комунальні по МПД'!G208,'Комунальні по МПД'!G213,'Комунальні по МПД'!G218,'Комунальні по МПД'!G223)</f>
        <v>0</v>
      </c>
      <c r="G20" s="631">
        <f>SUM('Комунальні по МПД'!H103,'Комунальні по МПД'!H108,'Комунальні по МПД'!H113,'Комунальні по МПД'!H118,'Комунальні по МПД'!H123,'Комунальні по МПД'!H128,'Комунальні по МПД'!H133+'Комунальні по МПД'!H138,'Комунальні по МПД'!H143,'Комунальні по МПД'!H148,'Комунальні по МПД'!H153,'Комунальні по МПД'!H158,'Комунальні по МПД'!H163,'Комунальні по МПД'!H168,'Комунальні по МПД'!H173,'Комунальні по МПД'!H178,'Комунальні по МПД'!H183,'Комунальні по МПД'!H188,'Комунальні по МПД'!H193,'Комунальні по МПД'!H198,'Комунальні по МПД'!H203,'Комунальні по МПД'!H208,'Комунальні по МПД'!H213,'Комунальні по МПД'!H223)</f>
        <v>0</v>
      </c>
      <c r="H20" s="81">
        <f>SUM('Комунальні по МПД'!I103,'Комунальні по МПД'!I108,'Комунальні по МПД'!I113,'Комунальні по МПД'!I118,'Комунальні по МПД'!I123,'Комунальні по МПД'!I128,'Комунальні по МПД'!I133+'Комунальні по МПД'!I138,'Комунальні по МПД'!I143,'Комунальні по МПД'!I148,'Комунальні по МПД'!I153,'Комунальні по МПД'!I158,'Комунальні по МПД'!I163,'Комунальні по МПД'!I168,'Комунальні по МПД'!I173,'Комунальні по МПД'!I178,'Комунальні по МПД'!I183,'Комунальні по МПД'!I188,'Комунальні по МПД'!I193,'Комунальні по МПД'!I198,'Комунальні по МПД'!I203,'Комунальні по МПД'!I208,'Комунальні по МПД'!I213,'Комунальні по МПД'!I218,'Комунальні по МПД'!I223)</f>
        <v>0</v>
      </c>
      <c r="I20" s="81">
        <f>SUM('Комунальні по МПД'!J103,'Комунальні по МПД'!J108,'Комунальні по МПД'!J113,'Комунальні по МПД'!J118,'Комунальні по МПД'!J123,'Комунальні по МПД'!J128,'Комунальні по МПД'!J133+'Комунальні по МПД'!J138,'Комунальні по МПД'!J143,'Комунальні по МПД'!J148,'Комунальні по МПД'!J153,'Комунальні по МПД'!J158,'Комунальні по МПД'!J163,'Комунальні по МПД'!J168,'Комунальні по МПД'!J173,'Комунальні по МПД'!J178,'Комунальні по МПД'!J183,'Комунальні по МПД'!J188,'Комунальні по МПД'!J193,'Комунальні по МПД'!J198,'Комунальні по МПД'!J203,'Комунальні по МПД'!J208,'Комунальні по МПД'!J213,'Комунальні по МПД'!J218,'Комунальні по МПД'!J223)</f>
        <v>0</v>
      </c>
      <c r="J20" s="81">
        <f>SUM('Комунальні по МПД'!K103,'Комунальні по МПД'!K108,'Комунальні по МПД'!K113,'Комунальні по МПД'!K118,'Комунальні по МПД'!K123,'Комунальні по МПД'!K128,'Комунальні по МПД'!K133+'Комунальні по МПД'!K138,'Комунальні по МПД'!K143,'Комунальні по МПД'!K148,'Комунальні по МПД'!K153,'Комунальні по МПД'!K158,'Комунальні по МПД'!K163,'Комунальні по МПД'!K168,'Комунальні по МПД'!K173,'Комунальні по МПД'!K178,'Комунальні по МПД'!K183,'Комунальні по МПД'!K188,'Комунальні по МПД'!K193,'Комунальні по МПД'!K198,'Комунальні по МПД'!K203,'Комунальні по МПД'!K208,'Комунальні по МПД'!K213,'Комунальні по МПД'!K218,'Комунальні по МПД'!K223)</f>
        <v>0</v>
      </c>
      <c r="K20" s="82">
        <f>SUM('Комунальні по МПД'!L103,'Комунальні по МПД'!L108,'Комунальні по МПД'!L113,'Комунальні по МПД'!L118,'Комунальні по МПД'!L123,'Комунальні по МПД'!L128,'Комунальні по МПД'!L133+'Комунальні по МПД'!L138,'Комунальні по МПД'!L143,'Комунальні по МПД'!L148,'Комунальні по МПД'!L153,'Комунальні по МПД'!L158,'Комунальні по МПД'!L163,'Комунальні по МПД'!L168,'Комунальні по МПД'!L173,'Комунальні по МПД'!L178,'Комунальні по МПД'!L183,'Комунальні по МПД'!L188,'Комунальні по МПД'!L193,'Комунальні по МПД'!L198,'Комунальні по МПД'!L203,'Комунальні по МПД'!L208,'Комунальні по МПД'!L213,'Комунальні по МПД'!L218,'Комунальні по МПД'!L223)</f>
        <v>0</v>
      </c>
      <c r="L20" s="181">
        <f>SUM('Комунальні по МПД'!M103,'Комунальні по МПД'!M108,'Комунальні по МПД'!M113,'Комунальні по МПД'!M118,'Комунальні по МПД'!M123,'Комунальні по МПД'!M128,'Комунальні по МПД'!M133+'Комунальні по МПД'!M138,'Комунальні по МПД'!M143,'Комунальні по МПД'!M148,'Комунальні по МПД'!M153,'Комунальні по МПД'!M158,'Комунальні по МПД'!M163,'Комунальні по МПД'!M168,'Комунальні по МПД'!M173,'Комунальні по МПД'!M178,'Комунальні по МПД'!M183,'Комунальні по МПД'!M188,'Комунальні по МПД'!M193,'Комунальні по МПД'!M198,'Комунальні по МПД'!M203,'Комунальні по МПД'!M208,'Комунальні по МПД'!M213,'Комунальні по МПД'!M218,'Комунальні по МПД'!M223)</f>
        <v>0</v>
      </c>
      <c r="M20" s="124">
        <f>SUM('Комунальні по МПД'!N103,'Комунальні по МПД'!N108,'Комунальні по МПД'!N113,'Комунальні по МПД'!N118,'Комунальні по МПД'!N123,'Комунальні по МПД'!N128,'Комунальні по МПД'!N133+'Комунальні по МПД'!N138,'Комунальні по МПД'!N143,'Комунальні по МПД'!N148,'Комунальні по МПД'!N153,'Комунальні по МПД'!N158,'Комунальні по МПД'!N163,'Комунальні по МПД'!N168,'Комунальні по МПД'!N173,'Комунальні по МПД'!N178,'Комунальні по МПД'!N183,'Комунальні по МПД'!N188,'Комунальні по МПД'!N193,'Комунальні по МПД'!N198,'Комунальні по МПД'!N203,'Комунальні по МПД'!N208,'Комунальні по МПД'!N213,'Комунальні по МПД'!N218,'Комунальні по МПД'!N223)</f>
        <v>0</v>
      </c>
      <c r="N20" s="403">
        <f>SUM('Комунальні по МПД'!O103,'Комунальні по МПД'!O108,'Комунальні по МПД'!O113,'Комунальні по МПД'!O118,'Комунальні по МПД'!O123,'Комунальні по МПД'!O128,'Комунальні по МПД'!O133+'Комунальні по МПД'!O138,'Комунальні по МПД'!O143,'Комунальні по МПД'!O148,'Комунальні по МПД'!O153,'Комунальні по МПД'!O158,'Комунальні по МПД'!O163,'Комунальні по МПД'!O168,'Комунальні по МПД'!O173,'Комунальні по МПД'!O178,'Комунальні по МПД'!O183,'Комунальні по МПД'!O188,'Комунальні по МПД'!O193,'Комунальні по МПД'!O198,'Комунальні по МПД'!O203,'Комунальні по МПД'!O208,'Комунальні по МПД'!O213,'Комунальні по МПД'!O218,'Комунальні по МПД'!O223)</f>
        <v>0</v>
      </c>
      <c r="O20" s="124">
        <f>SUM('Комунальні по МПД'!P103,'Комунальні по МПД'!P108,'Комунальні по МПД'!P113,'Комунальні по МПД'!P118,'Комунальні по МПД'!P123,'Комунальні по МПД'!P128,'Комунальні по МПД'!P133+'Комунальні по МПД'!P138,'Комунальні по МПД'!P143,'Комунальні по МПД'!P148,'Комунальні по МПД'!P153,'Комунальні по МПД'!P158,'Комунальні по МПД'!P163,'Комунальні по МПД'!P168,'Комунальні по МПД'!P173,'Комунальні по МПД'!P178,'Комунальні по МПД'!P183,'Комунальні по МПД'!P188,'Комунальні по МПД'!P193,'Комунальні по МПД'!P198,'Комунальні по МПД'!P203,'Комунальні по МПД'!P208,'Комунальні по МПД'!P213,'Комунальні по МПД'!P218,'Комунальні по МПД'!P223)</f>
        <v>0</v>
      </c>
      <c r="P20" s="124">
        <f>SUM('Комунальні по МПД'!Q103,'Комунальні по МПД'!Q108,'Комунальні по МПД'!Q113,'Комунальні по МПД'!Q118,'Комунальні по МПД'!Q123,'Комунальні по МПД'!Q128,'Комунальні по МПД'!Q133+'Комунальні по МПД'!Q138,'Комунальні по МПД'!Q143,'Комунальні по МПД'!Q148,'Комунальні по МПД'!Q153,'Комунальні по МПД'!Q158,'Комунальні по МПД'!Q163,'Комунальні по МПД'!Q168,'Комунальні по МПД'!Q173,'Комунальні по МПД'!Q178,'Комунальні по МПД'!Q183,'Комунальні по МПД'!Q188,'Комунальні по МПД'!Q193,'Комунальні по МПД'!Q198,'Комунальні по МПД'!Q203,'Комунальні по МПД'!Q208,'Комунальні по МПД'!Q213,'Комунальні по МПД'!Q218,'Комунальні по МПД'!Q223)</f>
        <v>0</v>
      </c>
      <c r="Q20" s="270">
        <f>SUM('Комунальні по МПД'!R103,'Комунальні по МПД'!R108,'Комунальні по МПД'!R113,'Комунальні по МПД'!R118,'Комунальні по МПД'!R123,'Комунальні по МПД'!R128,'Комунальні по МПД'!R133+'Комунальні по МПД'!R138,'Комунальні по МПД'!R143,'Комунальні по МПД'!R148,'Комунальні по МПД'!R153,'Комунальні по МПД'!R158,'Комунальні по МПД'!R163,'Комунальні по МПД'!R168,'Комунальні по МПД'!R173,'Комунальні по МПД'!R178,'Комунальні по МПД'!R183,'Комунальні по МПД'!R188,'Комунальні по МПД'!R193,'Комунальні по МПД'!R198,'Комунальні по МПД'!R203,'Комунальні по МПД'!R208,'Комунальні по МПД'!R213,'Комунальні по МПД'!R218,'Комунальні по МПД'!R223)</f>
        <v>0</v>
      </c>
      <c r="R20" s="417">
        <f>SUM('Комунальні по МПД'!S103,'Комунальні по МПД'!S108,'Комунальні по МПД'!S113,'Комунальні по МПД'!S118,'Комунальні по МПД'!S123,'Комунальні по МПД'!S128,'Комунальні по МПД'!S133+'Комунальні по МПД'!S138,'Комунальні по МПД'!S143,'Комунальні по МПД'!S148,'Комунальні по МПД'!S153,'Комунальні по МПД'!S158,'Комунальні по МПД'!S163,'Комунальні по МПД'!S168,'Комунальні по МПД'!S173,'Комунальні по МПД'!S178,'Комунальні по МПД'!S183,'Комунальні по МПД'!S188,'Комунальні по МПД'!S193,'Комунальні по МПД'!S198,'Комунальні по МПД'!S203,'Комунальні по МПД'!S208,'Комунальні по МПД'!S213,'Комунальні по МПД'!S218,'Комунальні по МПД'!S223)</f>
        <v>0</v>
      </c>
      <c r="S20" s="403">
        <f>SUM('Комунальні по МПД'!T103,'Комунальні по МПД'!T108,'Комунальні по МПД'!T113,'Комунальні по МПД'!T118,'Комунальні по МПД'!T123,'Комунальні по МПД'!T128,'Комунальні по МПД'!T133+'Комунальні по МПД'!T138,'Комунальні по МПД'!T143,'Комунальні по МПД'!T148,'Комунальні по МПД'!T153,'Комунальні по МПД'!T158,'Комунальні по МПД'!T163,'Комунальні по МПД'!T168,'Комунальні по МПД'!T173,'Комунальні по МПД'!T178,'Комунальні по МПД'!T183,'Комунальні по МПД'!T188,'Комунальні по МПД'!T193,'Комунальні по МПД'!T198,'Комунальні по МПД'!T203,'Комунальні по МПД'!T208,'Комунальні по МПД'!T213,'Комунальні по МПД'!T218,'Комунальні по МПД'!T223)</f>
        <v>0</v>
      </c>
      <c r="T20" s="403">
        <f>SUM('Комунальні по МПД'!U103,'Комунальні по МПД'!U108,'Комунальні по МПД'!U113,'Комунальні по МПД'!U118,'Комунальні по МПД'!U123,'Комунальні по МПД'!U128,'Комунальні по МПД'!U133+'Комунальні по МПД'!U138,'Комунальні по МПД'!U143,'Комунальні по МПД'!U148,'Комунальні по МПД'!U153,'Комунальні по МПД'!U158,'Комунальні по МПД'!U163,'Комунальні по МПД'!U168,'Комунальні по МПД'!U173,'Комунальні по МПД'!U178,'Комунальні по МПД'!U183,'Комунальні по МПД'!U188,'Комунальні по МПД'!U193,'Комунальні по МПД'!U198,'Комунальні по МПД'!U203,'Комунальні по МПД'!U208,'Комунальні по МПД'!U213,'Комунальні по МПД'!U218,'Комунальні по МПД'!U223)</f>
        <v>0</v>
      </c>
      <c r="U20" s="403">
        <f>SUM('Комунальні по МПД'!V103,'Комунальні по МПД'!V108,'Комунальні по МПД'!V113,'Комунальні по МПД'!V118,'Комунальні по МПД'!V123,'Комунальні по МПД'!V128,'Комунальні по МПД'!V133+'Комунальні по МПД'!V138,'Комунальні по МПД'!V143,'Комунальні по МПД'!V148,'Комунальні по МПД'!V153,'Комунальні по МПД'!V158,'Комунальні по МПД'!V163,'Комунальні по МПД'!V168,'Комунальні по МПД'!V173,'Комунальні по МПД'!V178,'Комунальні по МПД'!V183,'Комунальні по МПД'!V188,'Комунальні по МПД'!V193,'Комунальні по МПД'!V198,'Комунальні по МПД'!V203,'Комунальні по МПД'!V208,'Комунальні по МПД'!V213,'Комунальні по МПД'!V218,'Комунальні по МПД'!V223)</f>
        <v>0</v>
      </c>
      <c r="V20" s="403">
        <f>SUM('Комунальні по МПД'!W103,'Комунальні по МПД'!W108,'Комунальні по МПД'!W113,'Комунальні по МПД'!W118,'Комунальні по МПД'!W123,'Комунальні по МПД'!W128,'Комунальні по МПД'!W133+'Комунальні по МПД'!W138,'Комунальні по МПД'!W143,'Комунальні по МПД'!W148,'Комунальні по МПД'!W153,'Комунальні по МПД'!W158,'Комунальні по МПД'!W163,'Комунальні по МПД'!W168,'Комунальні по МПД'!W173,'Комунальні по МПД'!W178,'Комунальні по МПД'!W183,'Комунальні по МПД'!W188,'Комунальні по МПД'!W193,'Комунальні по МПД'!W198,'Комунальні по МПД'!W203,'Комунальні по МПД'!W208,'Комунальні по МПД'!W213,'Комунальні по МПД'!W218,'Комунальні по МПД'!W223)</f>
        <v>0</v>
      </c>
      <c r="W20" s="413">
        <f>SUM('Комунальні по МПД'!X103,'Комунальні по МПД'!X108,'Комунальні по МПД'!X113,'Комунальні по МПД'!X118,'Комунальні по МПД'!X123,'Комунальні по МПД'!X128,'Комунальні по МПД'!X133+'Комунальні по МПД'!X138,'Комунальні по МПД'!X143,'Комунальні по МПД'!X148,'Комунальні по МПД'!X153,'Комунальні по МПД'!X158,'Комунальні по МПД'!X163,'Комунальні по МПД'!X168,'Комунальні по МПД'!X173,'Комунальні по МПД'!X178,'Комунальні по МПД'!X183,'Комунальні по МПД'!X188,'Комунальні по МПД'!X193,'Комунальні по МПД'!X198,'Комунальні по МПД'!X203,'Комунальні по МПД'!X208,'Комунальні по МПД'!X213,'Комунальні по МПД'!X218,'Комунальні по МПД'!X223)</f>
        <v>0</v>
      </c>
      <c r="X20" s="766">
        <f>SUM('Комунальні по МПД'!Y103,'Комунальні по МПД'!Y108,'Комунальні по МПД'!Y113,'Комунальні по МПД'!Y118,'Комунальні по МПД'!Y123,'Комунальні по МПД'!Y128,'Комунальні по МПД'!Y133+'Комунальні по МПД'!Y138,'Комунальні по МПД'!Y143,'Комунальні по МПД'!Y148,'Комунальні по МПД'!Y153,'Комунальні по МПД'!Y158,'Комунальні по МПД'!Y163,'Комунальні по МПД'!Y168,'Комунальні по МПД'!Y173,'Комунальні по МПД'!Y178,'Комунальні по МПД'!Y183,'Комунальні по МПД'!Y188,'Комунальні по МПД'!Y193,'Комунальні по МПД'!Y198,'Комунальні по МПД'!Y203,'Комунальні по МПД'!Y208,'Комунальні по МПД'!Y213,'Комунальні по МПД'!Y218,'Комунальні по МПД'!Y223)</f>
        <v>0</v>
      </c>
      <c r="Y20" s="270">
        <f>SUM('Комунальні по МПД'!Z103,'Комунальні по МПД'!Z108,'Комунальні по МПД'!Z113,'Комунальні по МПД'!Z118,'Комунальні по МПД'!Z123,'Комунальні по МПД'!Z128,'Комунальні по МПД'!Z133+'Комунальні по МПД'!Z138,'Комунальні по МПД'!Z143,'Комунальні по МПД'!Z148,'Комунальні по МПД'!Z153,'Комунальні по МПД'!Z158,'Комунальні по МПД'!Z163,'Комунальні по МПД'!Z168,'Комунальні по МПД'!Z173,'Комунальні по МПД'!Z178,'Комунальні по МПД'!Z183,'Комунальні по МПД'!Z188,'Комунальні по МПД'!Z193,'Комунальні по МПД'!Z198,'Комунальні по МПД'!Z203,'Комунальні по МПД'!Z208,'Комунальні по МПД'!Z213,'Комунальні по МПД'!Z218,'Комунальні по МПД'!Z223)</f>
        <v>0</v>
      </c>
      <c r="Z20" s="86">
        <f>SUM('Комунальні по МПД'!AA103,'Комунальні по МПД'!AA108,'Комунальні по МПД'!AA113,'Комунальні по МПД'!AA118,'Комунальні по МПД'!AA123,'Комунальні по МПД'!AA128,'Комунальні по МПД'!AA133+'Комунальні по МПД'!AA138,'Комунальні по МПД'!AA143,'Комунальні по МПД'!AA148,'Комунальні по МПД'!AA153,'Комунальні по МПД'!AA158,'Комунальні по МПД'!AA163,'Комунальні по МПД'!AA168,'Комунальні по МПД'!AA173,'Комунальні по МПД'!AA178,'Комунальні по МПД'!AA183,'Комунальні по МПД'!AA188,'Комунальні по МПД'!AA193,'Комунальні по МПД'!AA198,'Комунальні по МПД'!AA203,'Комунальні по МПД'!AA208,'Комунальні по МПД'!AA213,'Комунальні по МПД'!AA218,'Комунальні по МПД'!AA223)</f>
        <v>0</v>
      </c>
      <c r="AA20" s="81">
        <f>SUM('Комунальні по МПД'!AB103,'Комунальні по МПД'!AB108,'Комунальні по МПД'!AB113,'Комунальні по МПД'!AB118,'Комунальні по МПД'!AB123,'Комунальні по МПД'!AB128,'Комунальні по МПД'!AB133+'Комунальні по МПД'!AB138,'Комунальні по МПД'!AB143,'Комунальні по МПД'!AB148,'Комунальні по МПД'!AB153,'Комунальні по МПД'!AB158,'Комунальні по МПД'!AB163,'Комунальні по МПД'!AB168,'Комунальні по МПД'!AB173,'Комунальні по МПД'!AB178,'Комунальні по МПД'!AB183,'Комунальні по МПД'!AB188,'Комунальні по МПД'!AB193,'Комунальні по МПД'!AB198,'Комунальні по МПД'!AB203,'Комунальні по МПД'!AB208,'Комунальні по МПД'!AB213,'Комунальні по МПД'!AB218,'Комунальні по МПД'!AB223)</f>
        <v>0</v>
      </c>
      <c r="AB20" s="81">
        <f>SUM('Комунальні по МПД'!AC103,'Комунальні по МПД'!AC108,'Комунальні по МПД'!AC113,'Комунальні по МПД'!AC118,'Комунальні по МПД'!AC123,'Комунальні по МПД'!AC128,'Комунальні по МПД'!AC133+'Комунальні по МПД'!AC138,'Комунальні по МПД'!AC143,'Комунальні по МПД'!AC148,'Комунальні по МПД'!AC153,'Комунальні по МПД'!AC158,'Комунальні по МПД'!AC163,'Комунальні по МПД'!AC168,'Комунальні по МПД'!AC173,'Комунальні по МПД'!AC178,'Комунальні по МПД'!AC183,'Комунальні по МПД'!AC188,'Комунальні по МПД'!AC193,'Комунальні по МПД'!AC198,'Комунальні по МПД'!AC203,'Комунальні по МПД'!AC208,'Комунальні по МПД'!AC213,'Комунальні по МПД'!AC218,'Комунальні по МПД'!AC223)</f>
        <v>0</v>
      </c>
      <c r="AC20" s="81">
        <f>SUM('Комунальні по МПД'!AD103,'Комунальні по МПД'!AD108,'Комунальні по МПД'!AD113,'Комунальні по МПД'!AD118,'Комунальні по МПД'!AD123,'Комунальні по МПД'!AD128,'Комунальні по МПД'!AD133+'Комунальні по МПД'!AD138,'Комунальні по МПД'!AD143,'Комунальні по МПД'!AD148,'Комунальні по МПД'!AD153,'Комунальні по МПД'!AD158,'Комунальні по МПД'!AD163,'Комунальні по МПД'!AD168,'Комунальні по МПД'!AD173,'Комунальні по МПД'!AD178,'Комунальні по МПД'!AD183,'Комунальні по МПД'!AD188,'Комунальні по МПД'!AD193,'Комунальні по МПД'!AD198,'Комунальні по МПД'!AD203,'Комунальні по МПД'!AD208,'Комунальні по МПД'!AD213,'Комунальні по МПД'!AD218,'Комунальні по МПД'!AD223)</f>
        <v>0</v>
      </c>
      <c r="AD20" s="81">
        <f>SUM('Комунальні по МПД'!AE103,'Комунальні по МПД'!AE108,'Комунальні по МПД'!AE113,'Комунальні по МПД'!AE118,'Комунальні по МПД'!AE123,'Комунальні по МПД'!AE128,'Комунальні по МПД'!AE133+'Комунальні по МПД'!AE138,'Комунальні по МПД'!AE143,'Комунальні по МПД'!AE148,'Комунальні по МПД'!AE153,'Комунальні по МПД'!AE158,'Комунальні по МПД'!AE163,'Комунальні по МПД'!AE168,'Комунальні по МПД'!AE173,'Комунальні по МПД'!AE178,'Комунальні по МПД'!AE183,'Комунальні по МПД'!AE188,'Комунальні по МПД'!AE193,'Комунальні по МПД'!AE198,'Комунальні по МПД'!AE203,'Комунальні по МПД'!AE208,'Комунальні по МПД'!AE213,'Комунальні по МПД'!AE218,'Комунальні по МПД'!AE223)</f>
        <v>0</v>
      </c>
      <c r="AE20" s="82">
        <f>SUM('Комунальні по МПД'!AF103,'Комунальні по МПД'!AF108,'Комунальні по МПД'!AF113,'Комунальні по МПД'!AF118,'Комунальні по МПД'!AF123,'Комунальні по МПД'!AF128,'Комунальні по МПД'!AF133+'Комунальні по МПД'!AF138,'Комунальні по МПД'!AF143,'Комунальні по МПД'!AF148,'Комунальні по МПД'!AF153,'Комунальні по МПД'!AF158,'Комунальні по МПД'!AF163,'Комунальні по МПД'!AF168,'Комунальні по МПД'!AF173,'Комунальні по МПД'!AF178,'Комунальні по МПД'!AF183,'Комунальні по МПД'!AF188,'Комунальні по МПД'!AF193,'Комунальні по МПД'!AF198,'Комунальні по МПД'!AF203,'Комунальні по МПД'!AF208,'Комунальні по МПД'!AF213,'Комунальні по МПД'!AF218,'Комунальні по МПД'!AF223)</f>
        <v>0</v>
      </c>
      <c r="AF20" s="449">
        <f>AVERAGE('Комунальні по МПД'!AG103,'Комунальні по МПД'!AG108,'Комунальні по МПД'!AG113,'Комунальні по МПД'!AG118,'Комунальні по МПД'!AG123,'Комунальні по МПД'!AG128,'Комунальні по МПД'!AG133+'Комунальні по МПД'!AG138,'Комунальні по МПД'!AG143,'Комунальні по МПД'!AG148,'Комунальні по МПД'!AG153,'Комунальні по МПД'!AG158,'Комунальні по МПД'!AG163,'Комунальні по МПД'!AG168,'Комунальні по МПД'!AG173,'Комунальні по МПД'!AG178,'Комунальні по МПД'!AG183,'Комунальні по МПД'!AG188,'Комунальні по МПД'!AG193,'Комунальні по МПД'!AG198,'Комунальні по МПД'!AG203,'Комунальні по МПД'!AG208,'Комунальні по МПД'!AG213,'Комунальні по МПД'!AG218,'Комунальні по МПД'!AG223)</f>
        <v>0</v>
      </c>
      <c r="AG20" s="811">
        <f>AVERAGE('Комунальні по МПД'!AH103,'Комунальні по МПД'!AH108,'Комунальні по МПД'!AH113,'Комунальні по МПД'!AH118,'Комунальні по МПД'!AH123,'Комунальні по МПД'!AH128,'Комунальні по МПД'!AH133+'Комунальні по МПД'!AH138,'Комунальні по МПД'!AH143,'Комунальні по МПД'!AH148,'Комунальні по МПД'!AH153,'Комунальні по МПД'!AH158,'Комунальні по МПД'!AH163,'Комунальні по МПД'!AH168,'Комунальні по МПД'!AH173,'Комунальні по МПД'!AH178,'Комунальні по МПД'!AH183,'Комунальні по МПД'!AH188,'Комунальні по МПД'!AH193,'Комунальні по МПД'!AH198,'Комунальні по МПД'!AH203,'Комунальні по МПД'!AH208,'Комунальні по МПД'!AH213,'Комунальні по МПД'!AH218,'Комунальні по МПД'!AH223)</f>
        <v>0</v>
      </c>
      <c r="AH20" s="702">
        <f>AVERAGE('Комунальні по МПД'!AI103,'Комунальні по МПД'!AI108,'Комунальні по МПД'!AI113,'Комунальні по МПД'!AI118,'Комунальні по МПД'!AI123,'Комунальні по МПД'!AI128,'Комунальні по МПД'!AI133+'Комунальні по МПД'!AI138,'Комунальні по МПД'!AI143,'Комунальні по МПД'!AI148,'Комунальні по МПД'!AI153,'Комунальні по МПД'!AI158,'Комунальні по МПД'!AI163,'Комунальні по МПД'!AI168,'Комунальні по МПД'!AI173,'Комунальні по МПД'!AI178,'Комунальні по МПД'!AI183,'Комунальні по МПД'!AI188,'Комунальні по МПД'!AI193,'Комунальні по МПД'!AI198,'Комунальні по МПД'!AI203,'Комунальні по МПД'!AI208,'Комунальні по МПД'!AI213,'Комунальні по МПД'!AI218,'Комунальні по МПД'!AI223)</f>
        <v>0</v>
      </c>
      <c r="AI20" s="390">
        <f>SUM(AM20:AO20)</f>
        <v>0</v>
      </c>
      <c r="AJ20" s="327"/>
      <c r="AK20" s="327"/>
      <c r="AL20" s="327"/>
      <c r="AM20" s="90">
        <f>SUM('Комунальні по МПД'!AN103,'Комунальні по МПД'!AN108,'Комунальні по МПД'!AN113,'Комунальні по МПД'!AN118,'Комунальні по МПД'!AN123,'Комунальні по МПД'!AN128,'Комунальні по МПД'!AN133+'Комунальні по МПД'!AN138,'Комунальні по МПД'!AN143,'Комунальні по МПД'!AN148,'Комунальні по МПД'!AN153,'Комунальні по МПД'!AN158,'Комунальні по МПД'!AN163,'Комунальні по МПД'!AN168,'Комунальні по МПД'!AN173,'Комунальні по МПД'!AN178,'Комунальні по МПД'!AN183,'Комунальні по МПД'!AN188,'Комунальні по МПД'!AN193,'Комунальні по МПД'!AN198,'Комунальні по МПД'!AN203,'Комунальні по МПД'!AN208,'Комунальні по МПД'!AN213,'Комунальні по МПД'!AN218,'Комунальні по МПД'!AN223)</f>
        <v>0</v>
      </c>
      <c r="AN20" s="88">
        <f>SUM('Комунальні по МПД'!AO103,'Комунальні по МПД'!AO108,'Комунальні по МПД'!AO113,'Комунальні по МПД'!AO118,'Комунальні по МПД'!AO123,'Комунальні по МПД'!AO128,'Комунальні по МПД'!AO133+'Комунальні по МПД'!AO138,'Комунальні по МПД'!AO143,'Комунальні по МПД'!AO148,'Комунальні по МПД'!AO153,'Комунальні по МПД'!AO158,'Комунальні по МПД'!AO163,'Комунальні по МПД'!AO168,'Комунальні по МПД'!AO173,'Комунальні по МПД'!AO178,'Комунальні по МПД'!AO183,'Комунальні по МПД'!AO188,'Комунальні по МПД'!AO193,'Комунальні по МПД'!AO198,'Комунальні по МПД'!AO203,'Комунальні по МПД'!AO208,'Комунальні по МПД'!AO213,'Комунальні по МПД'!AO218,'Комунальні по МПД'!AO223)</f>
        <v>0</v>
      </c>
      <c r="AO20" s="89">
        <f>SUM('Комунальні по МПД'!AP103,'Комунальні по МПД'!AP108,'Комунальні по МПД'!AP113,'Комунальні по МПД'!AP118,'Комунальні по МПД'!AP123,'Комунальні по МПД'!AP128,'Комунальні по МПД'!AP133+'Комунальні по МПД'!AP138,'Комунальні по МПД'!AP143,'Комунальні по МПД'!AP148,'Комунальні по МПД'!AP153,'Комунальні по МПД'!AP158,'Комунальні по МПД'!AP163,'Комунальні по МПД'!AP168,'Комунальні по МПД'!AP173,'Комунальні по МПД'!AP178,'Комунальні по МПД'!AP183,'Комунальні по МПД'!AP188,'Комунальні по МПД'!AP193,'Комунальні по МПД'!AP198,'Комунальні по МПД'!AP203,'Комунальні по МПД'!AP208,'Комунальні по МПД'!AP213,'Комунальні по МПД'!AP218,'Комунальні по МПД'!AP223)</f>
        <v>0</v>
      </c>
      <c r="AP20" s="90"/>
      <c r="AQ20" s="88"/>
      <c r="AR20" s="88"/>
      <c r="AS20" s="88"/>
      <c r="AT20" s="91"/>
      <c r="AU20" s="159">
        <f t="shared" ref="AU20:AU23" si="4">SUM(AV20:BD20)</f>
        <v>0</v>
      </c>
      <c r="AV20" s="125">
        <f>SUM('Комунальні по МПД'!AW103,'Комунальні по МПД'!AW108,'Комунальні по МПД'!AW113,'Комунальні по МПД'!AW118,'Комунальні по МПД'!AW123,'Комунальні по МПД'!AW128,'Комунальні по МПД'!AW133+'Комунальні по МПД'!AW138,'Комунальні по МПД'!AW143,'Комунальні по МПД'!AW148,'Комунальні по МПД'!AW153,'Комунальні по МПД'!AW158,'Комунальні по МПД'!AW163,'Комунальні по МПД'!AW168,'Комунальні по МПД'!AW173,'Комунальні по МПД'!AW178,'Комунальні по МПД'!AW183,'Комунальні по МПД'!AW188,'Комунальні по МПД'!AW193,'Комунальні по МПД'!AW198,'Комунальні по МПД'!AW203,'Комунальні по МПД'!AW208,'Комунальні по МПД'!AW213,'Комунальні по МПД'!AW218,'Комунальні по МПД'!AW223)</f>
        <v>0</v>
      </c>
      <c r="AW20" s="125">
        <f>SUM('Комунальні по МПД'!AX103,'Комунальні по МПД'!AX108,'Комунальні по МПД'!AX113,'Комунальні по МПД'!AX118,'Комунальні по МПД'!AX123,'Комунальні по МПД'!AX128,'Комунальні по МПД'!AX133+'Комунальні по МПД'!AX138,'Комунальні по МПД'!AX143,'Комунальні по МПД'!AX148,'Комунальні по МПД'!AX153,'Комунальні по МПД'!AX158,'Комунальні по МПД'!AX163,'Комунальні по МПД'!AX168,'Комунальні по МПД'!AX173,'Комунальні по МПД'!AX178,'Комунальні по МПД'!AX183,'Комунальні по МПД'!AX188,'Комунальні по МПД'!AX193,'Комунальні по МПД'!AX198,'Комунальні по МПД'!AX203,'Комунальні по МПД'!AX208,'Комунальні по МПД'!AX213,'Комунальні по МПД'!AX218,'Комунальні по МПД'!AX223)</f>
        <v>0</v>
      </c>
      <c r="AX20" s="125">
        <f>SUM('Комунальні по МПД'!AY103,'Комунальні по МПД'!AY108,'Комунальні по МПД'!AY113,'Комунальні по МПД'!AY118,'Комунальні по МПД'!AY123,'Комунальні по МПД'!AY128,'Комунальні по МПД'!AY133+'Комунальні по МПД'!AY138,'Комунальні по МПД'!AY143,'Комунальні по МПД'!AY148,'Комунальні по МПД'!AY153,'Комунальні по МПД'!AY158,'Комунальні по МПД'!AY163,'Комунальні по МПД'!AY168,'Комунальні по МПД'!AY173,'Комунальні по МПД'!AY178,'Комунальні по МПД'!AY183,'Комунальні по МПД'!AY188,'Комунальні по МПД'!AY193,'Комунальні по МПД'!AY198,'Комунальні по МПД'!AY203,'Комунальні по МПД'!AY208,'Комунальні по МПД'!AY213,'Комунальні по МПД'!AY218,'Комунальні по МПД'!AY223)</f>
        <v>0</v>
      </c>
      <c r="AY20" s="125">
        <f>SUM('Комунальні по МПД'!AZ103,'Комунальні по МПД'!AZ108,'Комунальні по МПД'!AZ113,'Комунальні по МПД'!AZ118,'Комунальні по МПД'!AZ123,'Комунальні по МПД'!AZ128,'Комунальні по МПД'!AZ133+'Комунальні по МПД'!AZ138,'Комунальні по МПД'!AZ143,'Комунальні по МПД'!AZ148,'Комунальні по МПД'!AZ153,'Комунальні по МПД'!AZ158,'Комунальні по МПД'!AZ163,'Комунальні по МПД'!AZ168,'Комунальні по МПД'!AZ173,'Комунальні по МПД'!AZ178,'Комунальні по МПД'!AZ183,'Комунальні по МПД'!AZ188,'Комунальні по МПД'!AZ193,'Комунальні по МПД'!AZ198,'Комунальні по МПД'!AZ203,'Комунальні по МПД'!AZ208,'Комунальні по МПД'!AZ213,'Комунальні по МПД'!AZ218,'Комунальні по МПД'!AZ223)</f>
        <v>0</v>
      </c>
      <c r="AZ20" s="125">
        <f>SUM('Комунальні по МПД'!BA103,'Комунальні по МПД'!BA108,'Комунальні по МПД'!BA113,'Комунальні по МПД'!BA118,'Комунальні по МПД'!BA123,'Комунальні по МПД'!BA128,'Комунальні по МПД'!BA133+'Комунальні по МПД'!BA138,'Комунальні по МПД'!BA143,'Комунальні по МПД'!BA148,'Комунальні по МПД'!BA153,'Комунальні по МПД'!BA158,'Комунальні по МПД'!BA163,'Комунальні по МПД'!BA168,'Комунальні по МПД'!BA173,'Комунальні по МПД'!BA178,'Комунальні по МПД'!BA183,'Комунальні по МПД'!BA188,'Комунальні по МПД'!BA193,'Комунальні по МПД'!BA198,'Комунальні по МПД'!BA203,'Комунальні по МПД'!BA208,'Комунальні по МПД'!BA213,'Комунальні по МПД'!BA218,'Комунальні по МПД'!BA223)</f>
        <v>0</v>
      </c>
      <c r="BA20" s="125">
        <f>SUM('Комунальні по МПД'!BB103,'Комунальні по МПД'!BB108,'Комунальні по МПД'!BB113,'Комунальні по МПД'!BB118,'Комунальні по МПД'!BB123,'Комунальні по МПД'!BB128,'Комунальні по МПД'!BB133+'Комунальні по МПД'!BB138,'Комунальні по МПД'!BB143,'Комунальні по МПД'!BB148,'Комунальні по МПД'!BB153,'Комунальні по МПД'!BB158,'Комунальні по МПД'!BB163,'Комунальні по МПД'!BB168,'Комунальні по МПД'!BB173,'Комунальні по МПД'!BB178,'Комунальні по МПД'!BB183,'Комунальні по МПД'!BB188,'Комунальні по МПД'!BB193,'Комунальні по МПД'!BB198,'Комунальні по МПД'!BB203,'Комунальні по МПД'!BB208,'Комунальні по МПД'!BB213,'Комунальні по МПД'!BB218,'Комунальні по МПД'!BB223)</f>
        <v>0</v>
      </c>
      <c r="BB20" s="125">
        <f>SUM('Комунальні по МПД'!BC103,'Комунальні по МПД'!BC108,'Комунальні по МПД'!BC113,'Комунальні по МПД'!BC118,'Комунальні по МПД'!BC123,'Комунальні по МПД'!BC128,'Комунальні по МПД'!BC133+'Комунальні по МПД'!BC138,'Комунальні по МПД'!BC143,'Комунальні по МПД'!BC148,'Комунальні по МПД'!BC153,'Комунальні по МПД'!BC158,'Комунальні по МПД'!BC163,'Комунальні по МПД'!BC168,'Комунальні по МПД'!BC173,'Комунальні по МПД'!BC178,'Комунальні по МПД'!BC183,'Комунальні по МПД'!BC188,'Комунальні по МПД'!BC193,'Комунальні по МПД'!BC198,'Комунальні по МПД'!BC203,'Комунальні по МПД'!BC208,'Комунальні по МПД'!BC213,'Комунальні по МПД'!BC218,'Комунальні по МПД'!BC223)</f>
        <v>0</v>
      </c>
      <c r="BC20" s="125">
        <f>SUM('Комунальні по МПД'!BD103,'Комунальні по МПД'!BD108,'Комунальні по МПД'!BD113,'Комунальні по МПД'!BD118,'Комунальні по МПД'!BD123,'Комунальні по МПД'!BD128,'Комунальні по МПД'!BD133+'Комунальні по МПД'!BD138,'Комунальні по МПД'!BD143,'Комунальні по МПД'!BD148,'Комунальні по МПД'!BD153,'Комунальні по МПД'!BD158,'Комунальні по МПД'!BD163,'Комунальні по МПД'!BD168,'Комунальні по МПД'!BD173,'Комунальні по МПД'!BD178,'Комунальні по МПД'!BD183,'Комунальні по МПД'!BD188,'Комунальні по МПД'!BD193,'Комунальні по МПД'!BD198,'Комунальні по МПД'!BD203,'Комунальні по МПД'!BD208,'Комунальні по МПД'!BD213,'Комунальні по МПД'!BD218,'Комунальні по МПД'!BD223)</f>
        <v>0</v>
      </c>
      <c r="BD20" s="126">
        <f>SUM('Комунальні по МПД'!BE103,'Комунальні по МПД'!BE108,'Комунальні по МПД'!BE113,'Комунальні по МПД'!BE118,'Комунальні по МПД'!BE123,'Комунальні по МПД'!BE128,'Комунальні по МПД'!BE133+'Комунальні по МПД'!BE138,'Комунальні по МПД'!BE143,'Комунальні по МПД'!BE148,'Комунальні по МПД'!BE153,'Комунальні по МПД'!BE158,'Комунальні по МПД'!BE163,'Комунальні по МПД'!BE168,'Комунальні по МПД'!BE173,'Комунальні по МПД'!BE178,'Комунальні по МПД'!BE183,'Комунальні по МПД'!BE188,'Комунальні по МПД'!BE193,'Комунальні по МПД'!BE198,'Комунальні по МПД'!BE203,'Комунальні по МПД'!BE208,'Комунальні по МПД'!BE213,'Комунальні по МПД'!BE218,'Комунальні по МПД'!BE223)</f>
        <v>0</v>
      </c>
    </row>
    <row r="21" spans="1:56" ht="31.5" x14ac:dyDescent="0.25">
      <c r="A21" s="1343"/>
      <c r="B21" s="1419"/>
      <c r="C21" s="114" t="s">
        <v>486</v>
      </c>
      <c r="D21" s="1301"/>
      <c r="E21" s="1411"/>
      <c r="F21" s="575">
        <f>SUM('Комунальні по МПД'!G104,'Комунальні по МПД'!G109,'Комунальні по МПД'!G114,'Комунальні по МПД'!G119,'Комунальні по МПД'!G124,'Комунальні по МПД'!G129,'Комунальні по МПД'!G134,'Комунальні по МПД'!G139,'Комунальні по МПД'!G144,'Комунальні по МПД'!G149,'Комунальні по МПД'!G154,'Комунальні по МПД'!G159,'Комунальні по МПД'!G164,'Комунальні по МПД'!G169,'Комунальні по МПД'!G174,'Комунальні по МПД'!G179,'Комунальні по МПД'!G184,'Комунальні по МПД'!G189,'Комунальні по МПД'!G194,'Комунальні по МПД'!G199,'Комунальні по МПД'!G204,'Комунальні по МПД'!G209,'Комунальні по МПД'!G214,'Комунальні по МПД'!G219,'Комунальні по МПД'!G224)</f>
        <v>17</v>
      </c>
      <c r="G21" s="631">
        <f>SUM('Комунальні по МПД'!H104,'Комунальні по МПД'!H109,'Комунальні по МПД'!H114,'Комунальні по МПД'!H119,'Комунальні по МПД'!H124,'Комунальні по МПД'!H129,'Комунальні по МПД'!H134+'Комунальні по МПД'!H139,'Комунальні по МПД'!H144,'Комунальні по МПД'!H149,'Комунальні по МПД'!H154,'Комунальні по МПД'!H159,'Комунальні по МПД'!H164,'Комунальні по МПД'!H169,'Комунальні по МПД'!H174,'Комунальні по МПД'!H179,'Комунальні по МПД'!H184,'Комунальні по МПД'!H189,'Комунальні по МПД'!H194,'Комунальні по МПД'!H199,'Комунальні по МПД'!H204,'Комунальні по МПД'!H209,'Комунальні по МПД'!H214,'Комунальні по МПД'!H224)</f>
        <v>0</v>
      </c>
      <c r="H21" s="81">
        <f>SUM('Комунальні по МПД'!I104,'Комунальні по МПД'!I109,'Комунальні по МПД'!I114,'Комунальні по МПД'!I119,'Комунальні по МПД'!I124,'Комунальні по МПД'!I129,'Комунальні по МПД'!I134+'Комунальні по МПД'!I139,'Комунальні по МПД'!I144,'Комунальні по МПД'!I149,'Комунальні по МПД'!I154,'Комунальні по МПД'!I159,'Комунальні по МПД'!I164,'Комунальні по МПД'!I169,'Комунальні по МПД'!I174,'Комунальні по МПД'!I179,'Комунальні по МПД'!I184,'Комунальні по МПД'!I189,'Комунальні по МПД'!I194,'Комунальні по МПД'!I199,'Комунальні по МПД'!I204,'Комунальні по МПД'!I209,'Комунальні по МПД'!I214,'Комунальні по МПД'!I219,'Комунальні по МПД'!I224)</f>
        <v>0</v>
      </c>
      <c r="I21" s="81">
        <f>SUM('Комунальні по МПД'!J104,'Комунальні по МПД'!J109,'Комунальні по МПД'!J114,'Комунальні по МПД'!J119,'Комунальні по МПД'!J124,'Комунальні по МПД'!J129,'Комунальні по МПД'!J134+'Комунальні по МПД'!J139,'Комунальні по МПД'!J144,'Комунальні по МПД'!J149,'Комунальні по МПД'!J154,'Комунальні по МПД'!J159,'Комунальні по МПД'!J164,'Комунальні по МПД'!J169,'Комунальні по МПД'!J174,'Комунальні по МПД'!J179,'Комунальні по МПД'!J184,'Комунальні по МПД'!J189,'Комунальні по МПД'!J194,'Комунальні по МПД'!J199,'Комунальні по МПД'!J204,'Комунальні по МПД'!J209,'Комунальні по МПД'!J214,'Комунальні по МПД'!J219,'Комунальні по МПД'!J224)</f>
        <v>0</v>
      </c>
      <c r="J21" s="81">
        <f>SUM('Комунальні по МПД'!K104,'Комунальні по МПД'!K109,'Комунальні по МПД'!K114,'Комунальні по МПД'!K119,'Комунальні по МПД'!K124,'Комунальні по МПД'!K129,'Комунальні по МПД'!K134+'Комунальні по МПД'!K139,'Комунальні по МПД'!K144,'Комунальні по МПД'!K149,'Комунальні по МПД'!K154,'Комунальні по МПД'!K159,'Комунальні по МПД'!K164,'Комунальні по МПД'!K169,'Комунальні по МПД'!K174,'Комунальні по МПД'!K179,'Комунальні по МПД'!K184,'Комунальні по МПД'!K189,'Комунальні по МПД'!K194,'Комунальні по МПД'!K199,'Комунальні по МПД'!K204,'Комунальні по МПД'!K209,'Комунальні по МПД'!K214,'Комунальні по МПД'!K219,'Комунальні по МПД'!K224)</f>
        <v>0</v>
      </c>
      <c r="K21" s="82">
        <f>SUM('Комунальні по МПД'!L104,'Комунальні по МПД'!L109,'Комунальні по МПД'!L114,'Комунальні по МПД'!L119,'Комунальні по МПД'!L124,'Комунальні по МПД'!L129,'Комунальні по МПД'!L134+'Комунальні по МПД'!L139,'Комунальні по МПД'!L144,'Комунальні по МПД'!L149,'Комунальні по МПД'!L154,'Комунальні по МПД'!L159,'Комунальні по МПД'!L164,'Комунальні по МПД'!L169,'Комунальні по МПД'!L174,'Комунальні по МПД'!L179,'Комунальні по МПД'!L184,'Комунальні по МПД'!L189,'Комунальні по МПД'!L194,'Комунальні по МПД'!L199,'Комунальні по МПД'!L204,'Комунальні по МПД'!L209,'Комунальні по МПД'!L214,'Комунальні по МПД'!L219,'Комунальні по МПД'!L224)</f>
        <v>0</v>
      </c>
      <c r="L21" s="181">
        <f>SUM('Комунальні по МПД'!M104,'Комунальні по МПД'!M109,'Комунальні по МПД'!M114,'Комунальні по МПД'!M119,'Комунальні по МПД'!M124,'Комунальні по МПД'!M129,'Комунальні по МПД'!M134+'Комунальні по МПД'!M139,'Комунальні по МПД'!M144,'Комунальні по МПД'!M149,'Комунальні по МПД'!M154,'Комунальні по МПД'!M159,'Комунальні по МПД'!M164,'Комунальні по МПД'!M169,'Комунальні по МПД'!M174,'Комунальні по МПД'!M179,'Комунальні по МПД'!M184,'Комунальні по МПД'!M189,'Комунальні по МПД'!M194,'Комунальні по МПД'!M199,'Комунальні по МПД'!M204,'Комунальні по МПД'!M209,'Комунальні по МПД'!M214,'Комунальні по МПД'!M219,'Комунальні по МПД'!M224)</f>
        <v>17</v>
      </c>
      <c r="M21" s="124">
        <f>SUM('Комунальні по МПД'!N104,'Комунальні по МПД'!N109,'Комунальні по МПД'!N114,'Комунальні по МПД'!N119,'Комунальні по МПД'!N124,'Комунальні по МПД'!N129,'Комунальні по МПД'!N134+'Комунальні по МПД'!N139,'Комунальні по МПД'!N144,'Комунальні по МПД'!N149,'Комунальні по МПД'!N154,'Комунальні по МПД'!N159,'Комунальні по МПД'!N164,'Комунальні по МПД'!N169,'Комунальні по МПД'!N174,'Комунальні по МПД'!N179,'Комунальні по МПД'!N184,'Комунальні по МПД'!N189,'Комунальні по МПД'!N194,'Комунальні по МПД'!N199,'Комунальні по МПД'!N204,'Комунальні по МПД'!N209,'Комунальні по МПД'!N214,'Комунальні по МПД'!N219,'Комунальні по МПД'!N224)</f>
        <v>0</v>
      </c>
      <c r="N21" s="403">
        <f>SUM('Комунальні по МПД'!O104,'Комунальні по МПД'!O109,'Комунальні по МПД'!O114,'Комунальні по МПД'!O119,'Комунальні по МПД'!O124,'Комунальні по МПД'!O129,'Комунальні по МПД'!O134+'Комунальні по МПД'!O139,'Комунальні по МПД'!O144,'Комунальні по МПД'!O149,'Комунальні по МПД'!O154,'Комунальні по МПД'!O159,'Комунальні по МПД'!O164,'Комунальні по МПД'!O169,'Комунальні по МПД'!O174,'Комунальні по МПД'!O179,'Комунальні по МПД'!O184,'Комунальні по МПД'!O189,'Комунальні по МПД'!O194,'Комунальні по МПД'!O199,'Комунальні по МПД'!O204,'Комунальні по МПД'!O209,'Комунальні по МПД'!O214,'Комунальні по МПД'!O219,'Комунальні по МПД'!O224)</f>
        <v>17</v>
      </c>
      <c r="O21" s="118">
        <f>SUM('Комунальні по МПД'!P104,'Комунальні по МПД'!P109,'Комунальні по МПД'!P114,'Комунальні по МПД'!P119,'Комунальні по МПД'!P124,'Комунальні по МПД'!P129,'Комунальні по МПД'!P134+'Комунальні по МПД'!P139,'Комунальні по МПД'!P144,'Комунальні по МПД'!P149,'Комунальні по МПД'!P154,'Комунальні по МПД'!P159,'Комунальні по МПД'!P164,'Комунальні по МПД'!P169,'Комунальні по МПД'!P174,'Комунальні по МПД'!P179,'Комунальні по МПД'!P184,'Комунальні по МПД'!P189,'Комунальні по МПД'!P194,'Комунальні по МПД'!P199,'Комунальні по МПД'!P204,'Комунальні по МПД'!P209,'Комунальні по МПД'!P214,'Комунальні по МПД'!P219,'Комунальні по МПД'!P224)</f>
        <v>0</v>
      </c>
      <c r="P21" s="661">
        <f>SUM('Комунальні по МПД'!Q104,'Комунальні по МПД'!Q109,'Комунальні по МПД'!Q114,'Комунальні по МПД'!Q119,'Комунальні по МПД'!Q124,'Комунальні по МПД'!Q129,'Комунальні по МПД'!Q134+'Комунальні по МПД'!Q139,'Комунальні по МПД'!Q144,'Комунальні по МПД'!Q149,'Комунальні по МПД'!Q154,'Комунальні по МПД'!Q159,'Комунальні по МПД'!Q164,'Комунальні по МПД'!Q169,'Комунальні по МПД'!Q174,'Комунальні по МПД'!Q179,'Комунальні по МПД'!Q184,'Комунальні по МПД'!Q189,'Комунальні по МПД'!Q194,'Комунальні по МПД'!Q199,'Комунальні по МПД'!Q204,'Комунальні по МПД'!Q209,'Комунальні по МПД'!Q214,'Комунальні по МПД'!Q219,'Комунальні по МПД'!Q224)</f>
        <v>0</v>
      </c>
      <c r="Q21" s="270">
        <f>SUM('Комунальні по МПД'!R104,'Комунальні по МПД'!R109,'Комунальні по МПД'!R114,'Комунальні по МПД'!R119,'Комунальні по МПД'!R124,'Комунальні по МПД'!R129,'Комунальні по МПД'!R134+'Комунальні по МПД'!R139,'Комунальні по МПД'!R144,'Комунальні по МПД'!R149,'Комунальні по МПД'!R154,'Комунальні по МПД'!R159,'Комунальні по МПД'!R164,'Комунальні по МПД'!R169,'Комунальні по МПД'!R174,'Комунальні по МПД'!R179,'Комунальні по МПД'!R184,'Комунальні по МПД'!R189,'Комунальні по МПД'!R194,'Комунальні по МПД'!R199,'Комунальні по МПД'!R204,'Комунальні по МПД'!R209,'Комунальні по МПД'!R214,'Комунальні по МПД'!R219,'Комунальні по МПД'!R224)</f>
        <v>0</v>
      </c>
      <c r="R21" s="417">
        <f>SUM('Комунальні по МПД'!S104,'Комунальні по МПД'!S109,'Комунальні по МПД'!S114,'Комунальні по МПД'!S119,'Комунальні по МПД'!S124,'Комунальні по МПД'!S129,'Комунальні по МПД'!S134+'Комунальні по МПД'!S139,'Комунальні по МПД'!S144,'Комунальні по МПД'!S149,'Комунальні по МПД'!S154,'Комунальні по МПД'!S159,'Комунальні по МПД'!S164,'Комунальні по МПД'!S169,'Комунальні по МПД'!S174,'Комунальні по МПД'!S179,'Комунальні по МПД'!S184,'Комунальні по МПД'!S189,'Комунальні по МПД'!S194,'Комунальні по МПД'!S199,'Комунальні по МПД'!S204,'Комунальні по МПД'!S209,'Комунальні по МПД'!S214,'Комунальні по МПД'!S219,'Комунальні по МПД'!S224)</f>
        <v>0</v>
      </c>
      <c r="S21" s="403">
        <f>SUM('Комунальні по МПД'!T104,'Комунальні по МПД'!T109,'Комунальні по МПД'!T114,'Комунальні по МПД'!T119,'Комунальні по МПД'!T124,'Комунальні по МПД'!T129,'Комунальні по МПД'!T134+'Комунальні по МПД'!T139,'Комунальні по МПД'!T144,'Комунальні по МПД'!T149,'Комунальні по МПД'!T154,'Комунальні по МПД'!T159,'Комунальні по МПД'!T164,'Комунальні по МПД'!T169,'Комунальні по МПД'!T174,'Комунальні по МПД'!T179,'Комунальні по МПД'!T184,'Комунальні по МПД'!T189,'Комунальні по МПД'!T194,'Комунальні по МПД'!T199,'Комунальні по МПД'!T204,'Комунальні по МПД'!T209,'Комунальні по МПД'!T214,'Комунальні по МПД'!T219,'Комунальні по МПД'!T224)</f>
        <v>0</v>
      </c>
      <c r="T21" s="403">
        <f>SUM('Комунальні по МПД'!U104,'Комунальні по МПД'!U109,'Комунальні по МПД'!U114,'Комунальні по МПД'!U119,'Комунальні по МПД'!U124,'Комунальні по МПД'!U129,'Комунальні по МПД'!U134+'Комунальні по МПД'!U139,'Комунальні по МПД'!U144,'Комунальні по МПД'!U149,'Комунальні по МПД'!U154,'Комунальні по МПД'!U159,'Комунальні по МПД'!U164,'Комунальні по МПД'!U169,'Комунальні по МПД'!U174,'Комунальні по МПД'!U179,'Комунальні по МПД'!U184,'Комунальні по МПД'!U189,'Комунальні по МПД'!U194,'Комунальні по МПД'!U199,'Комунальні по МПД'!U204,'Комунальні по МПД'!U209,'Комунальні по МПД'!U214,'Комунальні по МПД'!U219,'Комунальні по МПД'!U224)</f>
        <v>17</v>
      </c>
      <c r="U21" s="403">
        <f>SUM('Комунальні по МПД'!V104,'Комунальні по МПД'!V109,'Комунальні по МПД'!V114,'Комунальні по МПД'!V119,'Комунальні по МПД'!V124,'Комунальні по МПД'!V129,'Комунальні по МПД'!V134+'Комунальні по МПД'!V139,'Комунальні по МПД'!V144,'Комунальні по МПД'!V149,'Комунальні по МПД'!V154,'Комунальні по МПД'!V159,'Комунальні по МПД'!V164,'Комунальні по МПД'!V169,'Комунальні по МПД'!V174,'Комунальні по МПД'!V179,'Комунальні по МПД'!V184,'Комунальні по МПД'!V189,'Комунальні по МПД'!V194,'Комунальні по МПД'!V199,'Комунальні по МПД'!V204,'Комунальні по МПД'!V209,'Комунальні по МПД'!V214,'Комунальні по МПД'!V219,'Комунальні по МПД'!V224)</f>
        <v>0</v>
      </c>
      <c r="V21" s="403">
        <f>SUM('Комунальні по МПД'!W104,'Комунальні по МПД'!W109,'Комунальні по МПД'!W114,'Комунальні по МПД'!W119,'Комунальні по МПД'!W124,'Комунальні по МПД'!W129,'Комунальні по МПД'!W134+'Комунальні по МПД'!W139,'Комунальні по МПД'!W144,'Комунальні по МПД'!W149,'Комунальні по МПД'!W154,'Комунальні по МПД'!W159,'Комунальні по МПД'!W164,'Комунальні по МПД'!W169,'Комунальні по МПД'!W174,'Комунальні по МПД'!W179,'Комунальні по МПД'!W184,'Комунальні по МПД'!W189,'Комунальні по МПД'!W194,'Комунальні по МПД'!W199,'Комунальні по МПД'!W204,'Комунальні по МПД'!W209,'Комунальні по МПД'!W214,'Комунальні по МПД'!W219,'Комунальні по МПД'!W224)</f>
        <v>0</v>
      </c>
      <c r="W21" s="413">
        <f>SUM('Комунальні по МПД'!X104,'Комунальні по МПД'!X109,'Комунальні по МПД'!X114,'Комунальні по МПД'!X119,'Комунальні по МПД'!X124,'Комунальні по МПД'!X129,'Комунальні по МПД'!X134+'Комунальні по МПД'!X139,'Комунальні по МПД'!X144,'Комунальні по МПД'!X149,'Комунальні по МПД'!X154,'Комунальні по МПД'!X159,'Комунальні по МПД'!X164,'Комунальні по МПД'!X169,'Комунальні по МПД'!X174,'Комунальні по МПД'!X179,'Комунальні по МПД'!X184,'Комунальні по МПД'!X189,'Комунальні по МПД'!X194,'Комунальні по МПД'!X199,'Комунальні по МПД'!X204,'Комунальні по МПД'!X209,'Комунальні по МПД'!X214,'Комунальні по МПД'!X219,'Комунальні по МПД'!X224)</f>
        <v>0</v>
      </c>
      <c r="X21" s="766">
        <f>SUM('Комунальні по МПД'!Y104,'Комунальні по МПД'!Y109,'Комунальні по МПД'!Y114,'Комунальні по МПД'!Y119,'Комунальні по МПД'!Y124,'Комунальні по МПД'!Y129,'Комунальні по МПД'!Y134+'Комунальні по МПД'!Y139,'Комунальні по МПД'!Y144,'Комунальні по МПД'!Y149,'Комунальні по МПД'!Y154,'Комунальні по МПД'!Y159,'Комунальні по МПД'!Y164,'Комунальні по МПД'!Y169,'Комунальні по МПД'!Y174,'Комунальні по МПД'!Y179,'Комунальні по МПД'!Y184,'Комунальні по МПД'!Y189,'Комунальні по МПД'!Y194,'Комунальні по МПД'!Y199,'Комунальні по МПД'!Y204,'Комунальні по МПД'!Y209,'Комунальні по МПД'!Y214,'Комунальні по МПД'!Y219,'Комунальні по МПД'!Y224)</f>
        <v>12</v>
      </c>
      <c r="Y21" s="270">
        <f>SUM('Комунальні по МПД'!Z104,'Комунальні по МПД'!Z109,'Комунальні по МПД'!Z114,'Комунальні по МПД'!Z119,'Комунальні по МПД'!Z124,'Комунальні по МПД'!Z129,'Комунальні по МПД'!Z134+'Комунальні по МПД'!Z139,'Комунальні по МПД'!Z144,'Комунальні по МПД'!Z149,'Комунальні по МПД'!Z154,'Комунальні по МПД'!Z159,'Комунальні по МПД'!Z164,'Комунальні по МПД'!Z169,'Комунальні по МПД'!Z174,'Комунальні по МПД'!Z179,'Комунальні по МПД'!Z184,'Комунальні по МПД'!Z189,'Комунальні по МПД'!Z194,'Комунальні по МПД'!Z199,'Комунальні по МПД'!Z204,'Комунальні по МПД'!Z209,'Комунальні по МПД'!Z214,'Комунальні по МПД'!Z219,'Комунальні по МПД'!Z224)</f>
        <v>5</v>
      </c>
      <c r="Z21" s="86">
        <f>SUM('Комунальні по МПД'!AA104,'Комунальні по МПД'!AA109,'Комунальні по МПД'!AA114,'Комунальні по МПД'!AA119,'Комунальні по МПД'!AA124,'Комунальні по МПД'!AA129,'Комунальні по МПД'!AA134+'Комунальні по МПД'!AA139,'Комунальні по МПД'!AA144,'Комунальні по МПД'!AA149,'Комунальні по МПД'!AA154,'Комунальні по МПД'!AA159,'Комунальні по МПД'!AA164,'Комунальні по МПД'!AA169,'Комунальні по МПД'!AA174,'Комунальні по МПД'!AA179,'Комунальні по МПД'!AA184,'Комунальні по МПД'!AA189,'Комунальні по МПД'!AA194,'Комунальні по МПД'!AA199,'Комунальні по МПД'!AA204,'Комунальні по МПД'!AA209,'Комунальні по МПД'!AA214,'Комунальні по МПД'!AA219,'Комунальні по МПД'!AA224)</f>
        <v>0</v>
      </c>
      <c r="AA21" s="81">
        <f>SUM('Комунальні по МПД'!AB104,'Комунальні по МПД'!AB109,'Комунальні по МПД'!AB114,'Комунальні по МПД'!AB119,'Комунальні по МПД'!AB124,'Комунальні по МПД'!AB129,'Комунальні по МПД'!AB134+'Комунальні по МПД'!AB139,'Комунальні по МПД'!AB144,'Комунальні по МПД'!AB149,'Комунальні по МПД'!AB154,'Комунальні по МПД'!AB159,'Комунальні по МПД'!AB164,'Комунальні по МПД'!AB169,'Комунальні по МПД'!AB174,'Комунальні по МПД'!AB179,'Комунальні по МПД'!AB184,'Комунальні по МПД'!AB189,'Комунальні по МПД'!AB194,'Комунальні по МПД'!AB199,'Комунальні по МПД'!AB204,'Комунальні по МПД'!AB209,'Комунальні по МПД'!AB214,'Комунальні по МПД'!AB219,'Комунальні по МПД'!AB224)</f>
        <v>5</v>
      </c>
      <c r="AB21" s="81">
        <f>SUM('Комунальні по МПД'!AC104,'Комунальні по МПД'!AC109,'Комунальні по МПД'!AC114,'Комунальні по МПД'!AC119,'Комунальні по МПД'!AC124,'Комунальні по МПД'!AC129,'Комунальні по МПД'!AC134+'Комунальні по МПД'!AC139,'Комунальні по МПД'!AC144,'Комунальні по МПД'!AC149,'Комунальні по МПД'!AC154,'Комунальні по МПД'!AC159,'Комунальні по МПД'!AC164,'Комунальні по МПД'!AC169,'Комунальні по МПД'!AC174,'Комунальні по МПД'!AC179,'Комунальні по МПД'!AC184,'Комунальні по МПД'!AC189,'Комунальні по МПД'!AC194,'Комунальні по МПД'!AC199,'Комунальні по МПД'!AC204,'Комунальні по МПД'!AC209,'Комунальні по МПД'!AC214,'Комунальні по МПД'!AC219,'Комунальні по МПД'!AC224)</f>
        <v>5</v>
      </c>
      <c r="AC21" s="81">
        <f>SUM('Комунальні по МПД'!AD104,'Комунальні по МПД'!AD109,'Комунальні по МПД'!AD114,'Комунальні по МПД'!AD119,'Комунальні по МПД'!AD124,'Комунальні по МПД'!AD129,'Комунальні по МПД'!AD134+'Комунальні по МПД'!AD139,'Комунальні по МПД'!AD144,'Комунальні по МПД'!AD149,'Комунальні по МПД'!AD154,'Комунальні по МПД'!AD159,'Комунальні по МПД'!AD164,'Комунальні по МПД'!AD169,'Комунальні по МПД'!AD174,'Комунальні по МПД'!AD179,'Комунальні по МПД'!AD184,'Комунальні по МПД'!AD189,'Комунальні по МПД'!AD194,'Комунальні по МПД'!AD199,'Комунальні по МПД'!AD204,'Комунальні по МПД'!AD209,'Комунальні по МПД'!AD214,'Комунальні по МПД'!AD219,'Комунальні по МПД'!AD224)</f>
        <v>0</v>
      </c>
      <c r="AD21" s="81">
        <f>SUM('Комунальні по МПД'!AE104,'Комунальні по МПД'!AE109,'Комунальні по МПД'!AE114,'Комунальні по МПД'!AE119,'Комунальні по МПД'!AE124,'Комунальні по МПД'!AE129,'Комунальні по МПД'!AE134+'Комунальні по МПД'!AE139,'Комунальні по МПД'!AE144,'Комунальні по МПД'!AE149,'Комунальні по МПД'!AE154,'Комунальні по МПД'!AE159,'Комунальні по МПД'!AE164,'Комунальні по МПД'!AE169,'Комунальні по МПД'!AE174,'Комунальні по МПД'!AE179,'Комунальні по МПД'!AE184,'Комунальні по МПД'!AE189,'Комунальні по МПД'!AE194,'Комунальні по МПД'!AE199,'Комунальні по МПД'!AE204,'Комунальні по МПД'!AE209,'Комунальні по МПД'!AE214,'Комунальні по МПД'!AE219,'Комунальні по МПД'!AE224)</f>
        <v>7</v>
      </c>
      <c r="AE21" s="82">
        <f>SUM('Комунальні по МПД'!AF104,'Комунальні по МПД'!AF109,'Комунальні по МПД'!AF114,'Комунальні по МПД'!AF119,'Комунальні по МПД'!AF124,'Комунальні по МПД'!AF129,'Комунальні по МПД'!AF134+'Комунальні по МПД'!AF139,'Комунальні по МПД'!AF144,'Комунальні по МПД'!AF149,'Комунальні по МПД'!AF154,'Комунальні по МПД'!AF159,'Комунальні по МПД'!AF164,'Комунальні по МПД'!AF169,'Комунальні по МПД'!AF174,'Комунальні по МПД'!AF179,'Комунальні по МПД'!AF184,'Комунальні по МПД'!AF189,'Комунальні по МПД'!AF194,'Комунальні по МПД'!AF199,'Комунальні по МПД'!AF204,'Комунальні по МПД'!AF209,'Комунальні по МПД'!AF214,'Комунальні по МПД'!AF219,'Комунальні по МПД'!AF224)</f>
        <v>2</v>
      </c>
      <c r="AF21" s="449">
        <f>AVERAGE('Комунальні по МПД'!AG104,'Комунальні по МПД'!AG109,'Комунальні по МПД'!AG114,'Комунальні по МПД'!AG119,'Комунальні по МПД'!AG124,'Комунальні по МПД'!AG129,'Комунальні по МПД'!AG134+'Комунальні по МПД'!AG139,'Комунальні по МПД'!AG144,'Комунальні по МПД'!AG149,'Комунальні по МПД'!AG154,'Комунальні по МПД'!AG159,'Комунальні по МПД'!AG164,'Комунальні по МПД'!AG169,'Комунальні по МПД'!AG174,'Комунальні по МПД'!AG179,'Комунальні по МПД'!AG184,'Комунальні по МПД'!AG189,'Комунальні по МПД'!AG194,'Комунальні по МПД'!AG199,'Комунальні по МПД'!AG204,'Комунальні по МПД'!AG209,'Комунальні по МПД'!AG214,'Комунальні по МПД'!AG219,'Комунальні по МПД'!AG224)</f>
        <v>28.666666666666668</v>
      </c>
      <c r="AG21" s="811">
        <f>AVERAGE('Комунальні по МПД'!AH104,'Комунальні по МПД'!AH109,'Комунальні по МПД'!AH114,'Комунальні по МПД'!AH119,'Комунальні по МПД'!AH124,'Комунальні по МПД'!AH129,'Комунальні по МПД'!AH134+'Комунальні по МПД'!AH139,'Комунальні по МПД'!AH144,'Комунальні по МПД'!AH149,'Комунальні по МПД'!AH154,'Комунальні по МПД'!AH159,'Комунальні по МПД'!AH164,'Комунальні по МПД'!AH169,'Комунальні по МПД'!AH174,'Комунальні по МПД'!AH179,'Комунальні по МПД'!AH184,'Комунальні по МПД'!AH189,'Комунальні по МПД'!AH194,'Комунальні по МПД'!AH199,'Комунальні по МПД'!AH204,'Комунальні по МПД'!AH209,'Комунальні по МПД'!AH214,'Комунальні по МПД'!AH219,'Комунальні по МПД'!AH224)</f>
        <v>15.666666666666666</v>
      </c>
      <c r="AH21" s="702">
        <f>AVERAGE('Комунальні по МПД'!AI104,'Комунальні по МПД'!AI109,'Комунальні по МПД'!AI114,'Комунальні по МПД'!AI119,'Комунальні по МПД'!AI124,'Комунальні по МПД'!AI129,'Комунальні по МПД'!AI134+'Комунальні по МПД'!AI139,'Комунальні по МПД'!AI144,'Комунальні по МПД'!AI149,'Комунальні по МПД'!AI154,'Комунальні по МПД'!AI159,'Комунальні по МПД'!AI164,'Комунальні по МПД'!AI169,'Комунальні по МПД'!AI174,'Комунальні по МПД'!AI179,'Комунальні по МПД'!AI184,'Комунальні по МПД'!AI189,'Комунальні по МПД'!AI194,'Комунальні по МПД'!AI199,'Комунальні по МПД'!AI204,'Комунальні по МПД'!AI209,'Комунальні по МПД'!AI214,'Комунальні по МПД'!AI219,'Комунальні по МПД'!AI224)</f>
        <v>73.833333333333329</v>
      </c>
      <c r="AI21" s="390">
        <f>SUM(AJ21:AL21)</f>
        <v>17</v>
      </c>
      <c r="AJ21" s="327">
        <f>SUM('Комунальні по МПД'!AK104,'Комунальні по МПД'!AK109,'Комунальні по МПД'!AK114,'Комунальні по МПД'!AK119,'Комунальні по МПД'!AK124,'Комунальні по МПД'!AK129,'Комунальні по МПД'!AK134+'Комунальні по МПД'!AK139,'Комунальні по МПД'!AK144,'Комунальні по МПД'!AK149,'Комунальні по МПД'!AK154,'Комунальні по МПД'!AK159,'Комунальні по МПД'!AK164,'Комунальні по МПД'!AK169,'Комунальні по МПД'!AK174,'Комунальні по МПД'!AK179,'Комунальні по МПД'!AK184,'Комунальні по МПД'!AK189,'Комунальні по МПД'!AK194,'Комунальні по МПД'!AK199,'Комунальні по МПД'!AK204,'Комунальні по МПД'!AK209,'Комунальні по МПД'!AK214,'Комунальні по МПД'!AK219,'Комунальні по МПД'!AK224)</f>
        <v>0</v>
      </c>
      <c r="AK21" s="88">
        <f>SUM('Комунальні по МПД'!AL104,'Комунальні по МПД'!AL109,'Комунальні по МПД'!AL114,'Комунальні по МПД'!AL119,'Комунальні по МПД'!AL124,'Комунальні по МПД'!AL129,'Комунальні по МПД'!AL134+'Комунальні по МПД'!AL139,'Комунальні по МПД'!AL144,'Комунальні по МПД'!AL149,'Комунальні по МПД'!AL154,'Комунальні по МПД'!AL159,'Комунальні по МПД'!AL164,'Комунальні по МПД'!AL169,'Комунальні по МПД'!AL174,'Комунальні по МПД'!AL179,'Комунальні по МПД'!AL184,'Комунальні по МПД'!AL189,'Комунальні по МПД'!AL194,'Комунальні по МПД'!AL199,'Комунальні по МПД'!AL204,'Комунальні по МПД'!AL209,'Комунальні по МПД'!AL214,'Комунальні по МПД'!AL219,'Комунальні по МПД'!AL224)</f>
        <v>5</v>
      </c>
      <c r="AL21" s="89">
        <f>SUM('Комунальні по МПД'!AM104,'Комунальні по МПД'!AM109,'Комунальні по МПД'!AM114,'Комунальні по МПД'!AM119,'Комунальні по МПД'!AM124,'Комунальні по МПД'!AM129,'Комунальні по МПД'!AM134+'Комунальні по МПД'!AM139,'Комунальні по МПД'!AM144,'Комунальні по МПД'!AM149,'Комунальні по МПД'!AM154,'Комунальні по МПД'!AM159,'Комунальні по МПД'!AM164,'Комунальні по МПД'!AM169,'Комунальні по МПД'!AM174,'Комунальні по МПД'!AM179,'Комунальні по МПД'!AM184,'Комунальні по МПД'!AM189,'Комунальні по МПД'!AM194,'Комунальні по МПД'!AM199,'Комунальні по МПД'!AM204,'Комунальні по МПД'!AM209,'Комунальні по МПД'!AM214,'Комунальні по МПД'!AM219,'Комунальні по МПД'!AM224)</f>
        <v>12</v>
      </c>
      <c r="AM21" s="90"/>
      <c r="AN21" s="88"/>
      <c r="AO21" s="89"/>
      <c r="AP21" s="90"/>
      <c r="AQ21" s="88"/>
      <c r="AR21" s="88"/>
      <c r="AS21" s="88"/>
      <c r="AT21" s="91"/>
      <c r="AU21" s="159">
        <f t="shared" si="4"/>
        <v>0</v>
      </c>
      <c r="AV21" s="125">
        <f>SUM('Комунальні по МПД'!AW104,'Комунальні по МПД'!AW109,'Комунальні по МПД'!AW114,'Комунальні по МПД'!AW119,'Комунальні по МПД'!AW124,'Комунальні по МПД'!AW129,'Комунальні по МПД'!AW134+'Комунальні по МПД'!AW139,'Комунальні по МПД'!AW144,'Комунальні по МПД'!AW149,'Комунальні по МПД'!AW154,'Комунальні по МПД'!AW159,'Комунальні по МПД'!AW164,'Комунальні по МПД'!AW169,'Комунальні по МПД'!AW174,'Комунальні по МПД'!AW179,'Комунальні по МПД'!AW184,'Комунальні по МПД'!AW189,'Комунальні по МПД'!AW194,'Комунальні по МПД'!AW199,'Комунальні по МПД'!AW204,'Комунальні по МПД'!AW209,'Комунальні по МПД'!AW214,'Комунальні по МПД'!AW219,'Комунальні по МПД'!AW224)</f>
        <v>0</v>
      </c>
      <c r="AW21" s="125">
        <f>SUM('Комунальні по МПД'!AX104,'Комунальні по МПД'!AX109,'Комунальні по МПД'!AX114,'Комунальні по МПД'!AX119,'Комунальні по МПД'!AX124,'Комунальні по МПД'!AX129,'Комунальні по МПД'!AX134+'Комунальні по МПД'!AX139,'Комунальні по МПД'!AX144,'Комунальні по МПД'!AX149,'Комунальні по МПД'!AX154,'Комунальні по МПД'!AX159,'Комунальні по МПД'!AX164,'Комунальні по МПД'!AX169,'Комунальні по МПД'!AX174,'Комунальні по МПД'!AX179,'Комунальні по МПД'!AX184,'Комунальні по МПД'!AX189,'Комунальні по МПД'!AX194,'Комунальні по МПД'!AX199,'Комунальні по МПД'!AX204,'Комунальні по МПД'!AX209,'Комунальні по МПД'!AX214,'Комунальні по МПД'!AX219,'Комунальні по МПД'!AX224)</f>
        <v>0</v>
      </c>
      <c r="AX21" s="125">
        <f>SUM('Комунальні по МПД'!AY104,'Комунальні по МПД'!AY109,'Комунальні по МПД'!AY114,'Комунальні по МПД'!AY119,'Комунальні по МПД'!AY124,'Комунальні по МПД'!AY129,'Комунальні по МПД'!AY134+'Комунальні по МПД'!AY139,'Комунальні по МПД'!AY144,'Комунальні по МПД'!AY149,'Комунальні по МПД'!AY154,'Комунальні по МПД'!AY159,'Комунальні по МПД'!AY164,'Комунальні по МПД'!AY169,'Комунальні по МПД'!AY174,'Комунальні по МПД'!AY179,'Комунальні по МПД'!AY184,'Комунальні по МПД'!AY189,'Комунальні по МПД'!AY194,'Комунальні по МПД'!AY199,'Комунальні по МПД'!AY204,'Комунальні по МПД'!AY209,'Комунальні по МПД'!AY214,'Комунальні по МПД'!AY219,'Комунальні по МПД'!AY224)</f>
        <v>0</v>
      </c>
      <c r="AY21" s="125">
        <f>SUM('Комунальні по МПД'!AZ104,'Комунальні по МПД'!AZ109,'Комунальні по МПД'!AZ114,'Комунальні по МПД'!AZ119,'Комунальні по МПД'!AZ124,'Комунальні по МПД'!AZ129,'Комунальні по МПД'!AZ134+'Комунальні по МПД'!AZ139,'Комунальні по МПД'!AZ144,'Комунальні по МПД'!AZ149,'Комунальні по МПД'!AZ154,'Комунальні по МПД'!AZ159,'Комунальні по МПД'!AZ164,'Комунальні по МПД'!AZ169,'Комунальні по МПД'!AZ174,'Комунальні по МПД'!AZ179,'Комунальні по МПД'!AZ184,'Комунальні по МПД'!AZ189,'Комунальні по МПД'!AZ194,'Комунальні по МПД'!AZ199,'Комунальні по МПД'!AZ204,'Комунальні по МПД'!AZ209,'Комунальні по МПД'!AZ214,'Комунальні по МПД'!AZ219,'Комунальні по МПД'!AZ224)</f>
        <v>0</v>
      </c>
      <c r="AZ21" s="125">
        <f>SUM('Комунальні по МПД'!BA104,'Комунальні по МПД'!BA109,'Комунальні по МПД'!BA114,'Комунальні по МПД'!BA119,'Комунальні по МПД'!BA124,'Комунальні по МПД'!BA129,'Комунальні по МПД'!BA134+'Комунальні по МПД'!BA139,'Комунальні по МПД'!BA144,'Комунальні по МПД'!BA149,'Комунальні по МПД'!BA154,'Комунальні по МПД'!BA159,'Комунальні по МПД'!BA164,'Комунальні по МПД'!BA169,'Комунальні по МПД'!BA174,'Комунальні по МПД'!BA179,'Комунальні по МПД'!BA184,'Комунальні по МПД'!BA189,'Комунальні по МПД'!BA194,'Комунальні по МПД'!BA199,'Комунальні по МПД'!BA204,'Комунальні по МПД'!BA209,'Комунальні по МПД'!BA214,'Комунальні по МПД'!BA219,'Комунальні по МПД'!BA224)</f>
        <v>0</v>
      </c>
      <c r="BA21" s="125">
        <f>SUM('Комунальні по МПД'!BB104,'Комунальні по МПД'!BB109,'Комунальні по МПД'!BB114,'Комунальні по МПД'!BB119,'Комунальні по МПД'!BB124,'Комунальні по МПД'!BB129,'Комунальні по МПД'!BB134+'Комунальні по МПД'!BB139,'Комунальні по МПД'!BB144,'Комунальні по МПД'!BB149,'Комунальні по МПД'!BB154,'Комунальні по МПД'!BB159,'Комунальні по МПД'!BB164,'Комунальні по МПД'!BB169,'Комунальні по МПД'!BB174,'Комунальні по МПД'!BB179,'Комунальні по МПД'!BB184,'Комунальні по МПД'!BB189,'Комунальні по МПД'!BB194,'Комунальні по МПД'!BB199,'Комунальні по МПД'!BB204,'Комунальні по МПД'!BB209,'Комунальні по МПД'!BB214,'Комунальні по МПД'!BB219,'Комунальні по МПД'!BB224)</f>
        <v>0</v>
      </c>
      <c r="BB21" s="125">
        <f>SUM('Комунальні по МПД'!BC104,'Комунальні по МПД'!BC109,'Комунальні по МПД'!BC114,'Комунальні по МПД'!BC119,'Комунальні по МПД'!BC124,'Комунальні по МПД'!BC129,'Комунальні по МПД'!BC134+'Комунальні по МПД'!BC139,'Комунальні по МПД'!BC144,'Комунальні по МПД'!BC149,'Комунальні по МПД'!BC154,'Комунальні по МПД'!BC159,'Комунальні по МПД'!BC164,'Комунальні по МПД'!BC169,'Комунальні по МПД'!BC174,'Комунальні по МПД'!BC179,'Комунальні по МПД'!BC184,'Комунальні по МПД'!BC189,'Комунальні по МПД'!BC194,'Комунальні по МПД'!BC199,'Комунальні по МПД'!BC204,'Комунальні по МПД'!BC209,'Комунальні по МПД'!BC214,'Комунальні по МПД'!BC219,'Комунальні по МПД'!BC224)</f>
        <v>0</v>
      </c>
      <c r="BC21" s="125">
        <f>SUM('Комунальні по МПД'!BD104,'Комунальні по МПД'!BD109,'Комунальні по МПД'!BD114,'Комунальні по МПД'!BD119,'Комунальні по МПД'!BD124,'Комунальні по МПД'!BD129,'Комунальні по МПД'!BD134+'Комунальні по МПД'!BD139,'Комунальні по МПД'!BD144,'Комунальні по МПД'!BD149,'Комунальні по МПД'!BD154,'Комунальні по МПД'!BD159,'Комунальні по МПД'!BD164,'Комунальні по МПД'!BD169,'Комунальні по МПД'!BD174,'Комунальні по МПД'!BD179,'Комунальні по МПД'!BD184,'Комунальні по МПД'!BD189,'Комунальні по МПД'!BD194,'Комунальні по МПД'!BD199,'Комунальні по МПД'!BD204,'Комунальні по МПД'!BD209,'Комунальні по МПД'!BD214,'Комунальні по МПД'!BD219,'Комунальні по МПД'!BD224)</f>
        <v>0</v>
      </c>
      <c r="BD21" s="126">
        <f>SUM('Комунальні по МПД'!BE104,'Комунальні по МПД'!BE109,'Комунальні по МПД'!BE114,'Комунальні по МПД'!BE119,'Комунальні по МПД'!BE124,'Комунальні по МПД'!BE129,'Комунальні по МПД'!BE134+'Комунальні по МПД'!BE139,'Комунальні по МПД'!BE144,'Комунальні по МПД'!BE149,'Комунальні по МПД'!BE154,'Комунальні по МПД'!BE159,'Комунальні по МПД'!BE164,'Комунальні по МПД'!BE169,'Комунальні по МПД'!BE174,'Комунальні по МПД'!BE179,'Комунальні по МПД'!BE184,'Комунальні по МПД'!BE189,'Комунальні по МПД'!BE194,'Комунальні по МПД'!BE199,'Комунальні по МПД'!BE204,'Комунальні по МПД'!BE209,'Комунальні по МПД'!BE214,'Комунальні по МПД'!BE219,'Комунальні по МПД'!BE224)</f>
        <v>0</v>
      </c>
    </row>
    <row r="22" spans="1:56" ht="31.5" x14ac:dyDescent="0.25">
      <c r="A22" s="1343"/>
      <c r="B22" s="1419"/>
      <c r="C22" s="114" t="s">
        <v>15</v>
      </c>
      <c r="D22" s="1301"/>
      <c r="E22" s="1411"/>
      <c r="F22" s="295">
        <f>SUM('Комунальні по МПД'!G105,'Комунальні по МПД'!G110,'Комунальні по МПД'!G115,'Комунальні по МПД'!G120,'Комунальні по МПД'!G125,'Комунальні по МПД'!G130,'Комунальні по МПД'!G135,'Комунальні по МПД'!G140,'Комунальні по МПД'!G145,'Комунальні по МПД'!G150,'Комунальні по МПД'!G155,'Комунальні по МПД'!G160,'Комунальні по МПД'!G165,'Комунальні по МПД'!G170,'Комунальні по МПД'!G175,'Комунальні по МПД'!G180,'Комунальні по МПД'!G185,'Комунальні по МПД'!G190,'Комунальні по МПД'!G195,'Комунальні по МПД'!G200,'Комунальні по МПД'!G205,'Комунальні по МПД'!G210,'Комунальні по МПД'!G215,'Комунальні по МПД'!G220,'Комунальні по МПД'!G225)</f>
        <v>3632</v>
      </c>
      <c r="G22" s="631">
        <f>SUM('Комунальні по МПД'!H105,'Комунальні по МПД'!H110,'Комунальні по МПД'!H115,'Комунальні по МПД'!H120,'Комунальні по МПД'!H125,'Комунальні по МПД'!H130,'Комунальні по МПД'!H135+'Комунальні по МПД'!H140,'Комунальні по МПД'!H145,'Комунальні по МПД'!H150,'Комунальні по МПД'!H155,'Комунальні по МПД'!H160,'Комунальні по МПД'!H165,'Комунальні по МПД'!H170,'Комунальні по МПД'!H175,'Комунальні по МПД'!H180,'Комунальні по МПД'!H185,'Комунальні по МПД'!H190,'Комунальні по МПД'!H195,'Комунальні по МПД'!H200,'Комунальні по МПД'!H205,'Комунальні по МПД'!H210,'Комунальні по МПД'!H215,'Комунальні по МПД'!H225)</f>
        <v>94</v>
      </c>
      <c r="H22" s="81">
        <f>SUM('Комунальні по МПД'!I105,'Комунальні по МПД'!I110,'Комунальні по МПД'!I115,'Комунальні по МПД'!I120,'Комунальні по МПД'!I125,'Комунальні по МПД'!I130,'Комунальні по МПД'!I135+'Комунальні по МПД'!I140,'Комунальні по МПД'!I145,'Комунальні по МПД'!I150,'Комунальні по МПД'!I155,'Комунальні по МПД'!I160,'Комунальні по МПД'!I165,'Комунальні по МПД'!I170,'Комунальні по МПД'!I175,'Комунальні по МПД'!I180,'Комунальні по МПД'!I185,'Комунальні по МПД'!I190,'Комунальні по МПД'!I195,'Комунальні по МПД'!I200,'Комунальні по МПД'!I205,'Комунальні по МПД'!I210,'Комунальні по МПД'!I215,'Комунальні по МПД'!I220,'Комунальні по МПД'!I225)</f>
        <v>51</v>
      </c>
      <c r="I22" s="81">
        <f>SUM('Комунальні по МПД'!J105,'Комунальні по МПД'!J110,'Комунальні по МПД'!J115,'Комунальні по МПД'!J120,'Комунальні по МПД'!J125,'Комунальні по МПД'!J130,'Комунальні по МПД'!J135+'Комунальні по МПД'!J140,'Комунальні по МПД'!J145,'Комунальні по МПД'!J150,'Комунальні по МПД'!J155,'Комунальні по МПД'!J160,'Комунальні по МПД'!J165,'Комунальні по МПД'!J170,'Комунальні по МПД'!J175,'Комунальні по МПД'!J180,'Комунальні по МПД'!J185,'Комунальні по МПД'!J190,'Комунальні по МПД'!J195,'Комунальні по МПД'!J200,'Комунальні по МПД'!J205,'Комунальні по МПД'!J210,'Комунальні по МПД'!J215,'Комунальні по МПД'!J220,'Комунальні по МПД'!J225)</f>
        <v>27</v>
      </c>
      <c r="J22" s="81">
        <f>SUM('Комунальні по МПД'!K105,'Комунальні по МПД'!K110,'Комунальні по МПД'!K115,'Комунальні по МПД'!K120,'Комунальні по МПД'!K125,'Комунальні по МПД'!K130,'Комунальні по МПД'!K135+'Комунальні по МПД'!K140,'Комунальні по МПД'!K145,'Комунальні по МПД'!K150,'Комунальні по МПД'!K155,'Комунальні по МПД'!K160,'Комунальні по МПД'!K165,'Комунальні по МПД'!K170,'Комунальні по МПД'!K175,'Комунальні по МПД'!K180,'Комунальні по МПД'!K185,'Комунальні по МПД'!K190,'Комунальні по МПД'!K195,'Комунальні по МПД'!K200,'Комунальні по МПД'!K205,'Комунальні по МПД'!K210,'Комунальні по МПД'!K215,'Комунальні по МПД'!K220,'Комунальні по МПД'!K225)</f>
        <v>17</v>
      </c>
      <c r="K22" s="82">
        <f>SUM('Комунальні по МПД'!L105,'Комунальні по МПД'!L110,'Комунальні по МПД'!L115,'Комунальні по МПД'!L120,'Комунальні по МПД'!L125,'Комунальні по МПД'!L130,'Комунальні по МПД'!L135+'Комунальні по МПД'!L140,'Комунальні по МПД'!L145,'Комунальні по МПД'!L150,'Комунальні по МПД'!L155,'Комунальні по МПД'!L160,'Комунальні по МПД'!L165,'Комунальні по МПД'!L170,'Комунальні по МПД'!L175,'Комунальні по МПД'!L180,'Комунальні по МПД'!L185,'Комунальні по МПД'!L190,'Комунальні по МПД'!L195,'Комунальні по МПД'!L200,'Комунальні по МПД'!L205,'Комунальні по МПД'!L210,'Комунальні по МПД'!L215,'Комунальні по МПД'!L220,'Комунальні по МПД'!L225)</f>
        <v>0</v>
      </c>
      <c r="L22" s="181">
        <f>SUM('Комунальні по МПД'!M105,'Комунальні по МПД'!M110,'Комунальні по МПД'!M115,'Комунальні по МПД'!M120,'Комунальні по МПД'!M125,'Комунальні по МПД'!M130,'Комунальні по МПД'!M135+'Комунальні по МПД'!M140,'Комунальні по МПД'!M145,'Комунальні по МПД'!M150,'Комунальні по МПД'!M155,'Комунальні по МПД'!M160,'Комунальні по МПД'!M165,'Комунальні по МПД'!M170,'Комунальні по МПД'!M175,'Комунальні по МПД'!M180,'Комунальні по МПД'!M185,'Комунальні по МПД'!M190,'Комунальні по МПД'!M195,'Комунальні по МПД'!M200,'Комунальні по МПД'!M205,'Комунальні по МПД'!M210,'Комунальні по МПД'!M215,'Комунальні по МПД'!M220,'Комунальні по МПД'!M225)</f>
        <v>3557</v>
      </c>
      <c r="M22" s="124">
        <f>SUM('Комунальні по МПД'!N105,'Комунальні по МПД'!N110,'Комунальні по МПД'!N115,'Комунальні по МПД'!N120,'Комунальні по МПД'!N125,'Комунальні по МПД'!N130,'Комунальні по МПД'!N135+'Комунальні по МПД'!N140,'Комунальні по МПД'!N145,'Комунальні по МПД'!N150,'Комунальні по МПД'!N155,'Комунальні по МПД'!N160,'Комунальні по МПД'!N165,'Комунальні по МПД'!N170,'Комунальні по МПД'!N175,'Комунальні по МПД'!N180,'Комунальні по МПД'!N185,'Комунальні по МПД'!N190,'Комунальні по МПД'!N195,'Комунальні по МПД'!N200,'Комунальні по МПД'!N205,'Комунальні по МПД'!N210,'Комунальні по МПД'!N215,'Комунальні по МПД'!N220,'Комунальні по МПД'!N225)</f>
        <v>2921</v>
      </c>
      <c r="N22" s="403">
        <f>SUM('Комунальні по МПД'!O105,'Комунальні по МПД'!O110,'Комунальні по МПД'!O115,'Комунальні по МПД'!O120,'Комунальні по МПД'!O125,'Комунальні по МПД'!O130,'Комунальні по МПД'!O135+'Комунальні по МПД'!O140,'Комунальні по МПД'!O145,'Комунальні по МПД'!O150,'Комунальні по МПД'!O155,'Комунальні по МПД'!O160,'Комунальні по МПД'!O165,'Комунальні по МПД'!O170,'Комунальні по МПД'!O175,'Комунальні по МПД'!O180,'Комунальні по МПД'!O185,'Комунальні по МПД'!O190,'Комунальні по МПД'!O195,'Комунальні по МПД'!O200,'Комунальні по МПД'!O205,'Комунальні по МПД'!O210,'Комунальні по МПД'!O215,'Комунальні по МПД'!O220,'Комунальні по МПД'!O225)</f>
        <v>0</v>
      </c>
      <c r="O22" s="124">
        <f>SUM('Комунальні по МПД'!P105,'Комунальні по МПД'!P110,'Комунальні по МПД'!P115,'Комунальні по МПД'!P120,'Комунальні по МПД'!P125,'Комунальні по МПД'!P130,'Комунальні по МПД'!P135+'Комунальні по МПД'!P140,'Комунальні по МПД'!P145,'Комунальні по МПД'!P150,'Комунальні по МПД'!P155,'Комунальні по МПД'!P160,'Комунальні по МПД'!P165,'Комунальні по МПД'!P170,'Комунальні по МПД'!P175,'Комунальні по МПД'!P180,'Комунальні по МПД'!P185,'Комунальні по МПД'!P190,'Комунальні по МПД'!P195,'Комунальні по МПД'!P200,'Комунальні по МПД'!P205,'Комунальні по МПД'!P210,'Комунальні по МПД'!P215,'Комунальні по МПД'!P220,'Комунальні по МПД'!P225)</f>
        <v>0</v>
      </c>
      <c r="P22" s="124">
        <f>SUM('Комунальні по МПД'!Q105,'Комунальні по МПД'!Q110,'Комунальні по МПД'!Q115,'Комунальні по МПД'!Q120,'Комунальні по МПД'!Q125,'Комунальні по МПД'!Q130,'Комунальні по МПД'!Q135+'Комунальні по МПД'!Q140,'Комунальні по МПД'!Q145,'Комунальні по МПД'!Q150,'Комунальні по МПД'!Q155,'Комунальні по МПД'!Q160,'Комунальні по МПД'!Q165,'Комунальні по МПД'!Q170,'Комунальні по МПД'!Q175,'Комунальні по МПД'!Q180,'Комунальні по МПД'!Q185,'Комунальні по МПД'!Q190,'Комунальні по МПД'!Q195,'Комунальні по МПД'!Q200,'Комунальні по МПД'!Q205,'Комунальні по МПД'!Q210,'Комунальні по МПД'!Q215,'Комунальні по МПД'!Q220,'Комунальні по МПД'!Q225)</f>
        <v>0</v>
      </c>
      <c r="Q22" s="270">
        <f>SUM('Комунальні по МПД'!R105,'Комунальні по МПД'!R110,'Комунальні по МПД'!R115,'Комунальні по МПД'!R120,'Комунальні по МПД'!R125,'Комунальні по МПД'!R130,'Комунальні по МПД'!R135+'Комунальні по МПД'!R140,'Комунальні по МПД'!R145,'Комунальні по МПД'!R150,'Комунальні по МПД'!R155,'Комунальні по МПД'!R160,'Комунальні по МПД'!R165,'Комунальні по МПД'!R170,'Комунальні по МПД'!R175,'Комунальні по МПД'!R180,'Комунальні по МПД'!R185,'Комунальні по МПД'!R190,'Комунальні по МПД'!R195,'Комунальні по МПД'!R200,'Комунальні по МПД'!R205,'Комунальні по МПД'!R210,'Комунальні по МПД'!R215,'Комунальні по МПД'!R220,'Комунальні по МПД'!R225)</f>
        <v>636</v>
      </c>
      <c r="R22" s="417">
        <f>SUM('Комунальні по МПД'!S105,'Комунальні по МПД'!S110,'Комунальні по МПД'!S115,'Комунальні по МПД'!S120,'Комунальні по МПД'!S125,'Комунальні по МПД'!S130,'Комунальні по МПД'!S135+'Комунальні по МПД'!S140,'Комунальні по МПД'!S145,'Комунальні по МПД'!S150,'Комунальні по МПД'!S155,'Комунальні по МПД'!S160,'Комунальні по МПД'!S165,'Комунальні по МПД'!S170,'Комунальні по МПД'!S175,'Комунальні по МПД'!S180,'Комунальні по МПД'!S185,'Комунальні по МПД'!S190,'Комунальні по МПД'!S195,'Комунальні по МПД'!S200,'Комунальні по МПД'!S205,'Комунальні по МПД'!S210,'Комунальні по МПД'!S215,'Комунальні по МПД'!S220,'Комунальні по МПД'!S225)</f>
        <v>261</v>
      </c>
      <c r="S22" s="403">
        <f>SUM('Комунальні по МПД'!T105,'Комунальні по МПД'!T110,'Комунальні по МПД'!T115,'Комунальні по МПД'!T120,'Комунальні по МПД'!T125,'Комунальні по МПД'!T130,'Комунальні по МПД'!T135+'Комунальні по МПД'!T140,'Комунальні по МПД'!T145,'Комунальні по МПД'!T150,'Комунальні по МПД'!T155,'Комунальні по МПД'!T160,'Комунальні по МПД'!T165,'Комунальні по МПД'!T170,'Комунальні по МПД'!T175,'Комунальні по МПД'!T180,'Комунальні по МПД'!T185,'Комунальні по МПД'!T190,'Комунальні по МПД'!T195,'Комунальні по МПД'!T200,'Комунальні по МПД'!T205,'Комунальні по МПД'!T210,'Комунальні по МПД'!T215,'Комунальні по МПД'!T220,'Комунальні по МПД'!T225)</f>
        <v>23</v>
      </c>
      <c r="T22" s="403">
        <f>SUM('Комунальні по МПД'!U105,'Комунальні по МПД'!U110,'Комунальні по МПД'!U115,'Комунальні по МПД'!U120,'Комунальні по МПД'!U125,'Комунальні по МПД'!U130,'Комунальні по МПД'!U135+'Комунальні по МПД'!U140,'Комунальні по МПД'!U145,'Комунальні по МПД'!U150,'Комунальні по МПД'!U155,'Комунальні по МПД'!U160,'Комунальні по МПД'!U165,'Комунальні по МПД'!U170,'Комунальні по МПД'!U175,'Комунальні по МПД'!U180,'Комунальні по МПД'!U185,'Комунальні по МПД'!U190,'Комунальні по МПД'!U195,'Комунальні по МПД'!U200,'Комунальні по МПД'!U205,'Комунальні по МПД'!U210,'Комунальні по МПД'!U215,'Комунальні по МПД'!U220,'Комунальні по МПД'!U225)</f>
        <v>0</v>
      </c>
      <c r="U22" s="403">
        <f>SUM('Комунальні по МПД'!V105,'Комунальні по МПД'!V110,'Комунальні по МПД'!V115,'Комунальні по МПД'!V120,'Комунальні по МПД'!V125,'Комунальні по МПД'!V130,'Комунальні по МПД'!V135+'Комунальні по МПД'!V140,'Комунальні по МПД'!V145,'Комунальні по МПД'!V150,'Комунальні по МПД'!V155,'Комунальні по МПД'!V160,'Комунальні по МПД'!V165,'Комунальні по МПД'!V170,'Комунальні по МПД'!V175,'Комунальні по МПД'!V180,'Комунальні по МПД'!V185,'Комунальні по МПД'!V190,'Комунальні по МПД'!V195,'Комунальні по МПД'!V200,'Комунальні по МПД'!V205,'Комунальні по МПД'!V210,'Комунальні по МПД'!V215,'Комунальні по МПД'!V220,'Комунальні по МПД'!V225)</f>
        <v>2694</v>
      </c>
      <c r="V22" s="403">
        <f>SUM('Комунальні по МПД'!W105,'Комунальні по МПД'!W110,'Комунальні по МПД'!W115,'Комунальні по МПД'!W120,'Комунальні по МПД'!W125,'Комунальні по МПД'!W130,'Комунальні по МПД'!W135+'Комунальні по МПД'!W140,'Комунальні по МПД'!W145,'Комунальні по МПД'!W150,'Комунальні по МПД'!W155,'Комунальні по МПД'!W160,'Комунальні по МПД'!W165,'Комунальні по МПД'!W170,'Комунальні по МПД'!W175,'Комунальні по МПД'!W180,'Комунальні по МПД'!W185,'Комунальні по МПД'!W190,'Комунальні по МПД'!W195,'Комунальні по МПД'!W200,'Комунальні по МПД'!W205,'Комунальні по МПД'!W210,'Комунальні по МПД'!W215,'Комунальні по МПД'!W220,'Комунальні по МПД'!W225)</f>
        <v>579</v>
      </c>
      <c r="W22" s="413">
        <f>SUM('Комунальні по МПД'!X105,'Комунальні по МПД'!X110,'Комунальні по МПД'!X115,'Комунальні по МПД'!X120,'Комунальні по МПД'!X125,'Комунальні по МПД'!X130,'Комунальні по МПД'!X135+'Комунальні по МПД'!X140,'Комунальні по МПД'!X145,'Комунальні по МПД'!X150,'Комунальні по МПД'!X155,'Комунальні по МПД'!X160,'Комунальні по МПД'!X165,'Комунальні по МПД'!X170,'Комунальні по МПД'!X175,'Комунальні по МПД'!X180,'Комунальні по МПД'!X185,'Комунальні по МПД'!X190,'Комунальні по МПД'!X195,'Комунальні по МПД'!X200,'Комунальні по МПД'!X205,'Комунальні по МПД'!X210,'Комунальні по МПД'!X215,'Комунальні по МПД'!X220,'Комунальні по МПД'!X225)</f>
        <v>0</v>
      </c>
      <c r="X22" s="766">
        <f>SUM('Комунальні по МПД'!Y105,'Комунальні по МПД'!Y110,'Комунальні по МПД'!Y115,'Комунальні по МПД'!Y120,'Комунальні по МПД'!Y125,'Комунальні по МПД'!Y130,'Комунальні по МПД'!Y135+'Комунальні по МПД'!Y140,'Комунальні по МПД'!Y145,'Комунальні по МПД'!Y150,'Комунальні по МПД'!Y155,'Комунальні по МПД'!Y160,'Комунальні по МПД'!Y165,'Комунальні по МПД'!Y170,'Комунальні по МПД'!Y175,'Комунальні по МПД'!Y180,'Комунальні по МПД'!Y185,'Комунальні по МПД'!Y190,'Комунальні по МПД'!Y195,'Комунальні по МПД'!Y200,'Комунальні по МПД'!Y205,'Комунальні по МПД'!Y210,'Комунальні по МПД'!Y215,'Комунальні по МПД'!Y220,'Комунальні по МПД'!Y225)</f>
        <v>2943</v>
      </c>
      <c r="Y22" s="270">
        <f>SUM('Комунальні по МПД'!Z105,'Комунальні по МПД'!Z110,'Комунальні по МПД'!Z115,'Комунальні по МПД'!Z120,'Комунальні по МПД'!Z125,'Комунальні по МПД'!Z130,'Комунальні по МПД'!Z135+'Комунальні по МПД'!Z140,'Комунальні по МПД'!Z145,'Комунальні по МПД'!Z150,'Комунальні по МПД'!Z155,'Комунальні по МПД'!Z160,'Комунальні по МПД'!Z165,'Комунальні по МПД'!Z170,'Комунальні по МПД'!Z175,'Комунальні по МПД'!Z180,'Комунальні по МПД'!Z185,'Комунальні по МПД'!Z190,'Комунальні по МПД'!Z195,'Комунальні по МПД'!Z200,'Комунальні по МПД'!Z205,'Комунальні по МПД'!Z210,'Комунальні по МПД'!Z215,'Комунальні по МПД'!Z220,'Комунальні по МПД'!Z225)</f>
        <v>614</v>
      </c>
      <c r="Z22" s="86">
        <f>SUM('Комунальні по МПД'!AA105,'Комунальні по МПД'!AA110,'Комунальні по МПД'!AA115,'Комунальні по МПД'!AA120,'Комунальні по МПД'!AA125,'Комунальні по МПД'!AA130,'Комунальні по МПД'!AA135+'Комунальні по МПД'!AA140,'Комунальні по МПД'!AA145,'Комунальні по МПД'!AA150,'Комунальні по МПД'!AA155,'Комунальні по МПД'!AA160,'Комунальні по МПД'!AA165,'Комунальні по МПД'!AA170,'Комунальні по МПД'!AA175,'Комунальні по МПД'!AA180,'Комунальні по МПД'!AA185,'Комунальні по МПД'!AA190,'Комунальні по МПД'!AA195,'Комунальні по МПД'!AA200,'Комунальні по МПД'!AA205,'Комунальні по МПД'!AA210,'Комунальні по МПД'!AA215,'Комунальні по МПД'!AA220,'Комунальні по МПД'!AA225)</f>
        <v>0</v>
      </c>
      <c r="AA22" s="81">
        <f>SUM('Комунальні по МПД'!AB105,'Комунальні по МПД'!AB110,'Комунальні по МПД'!AB115,'Комунальні по МПД'!AB120,'Комунальні по МПД'!AB125,'Комунальні по МПД'!AB130,'Комунальні по МПД'!AB135+'Комунальні по МПД'!AB140,'Комунальні по МПД'!AB145,'Комунальні по МПД'!AB150,'Комунальні по МПД'!AB155,'Комунальні по МПД'!AB160,'Комунальні по МПД'!AB165,'Комунальні по МПД'!AB170,'Комунальні по МПД'!AB175,'Комунальні по МПД'!AB180,'Комунальні по МПД'!AB185,'Комунальні по МПД'!AB190,'Комунальні по МПД'!AB195,'Комунальні по МПД'!AB200,'Комунальні по МПД'!AB205,'Комунальні по МПД'!AB210,'Комунальні по МПД'!AB215,'Комунальні по МПД'!AB220,'Комунальні по МПД'!AB225)</f>
        <v>1544</v>
      </c>
      <c r="AB22" s="81">
        <f>SUM('Комунальні по МПД'!AC105,'Комунальні по МПД'!AC110,'Комунальні по МПД'!AC115,'Комунальні по МПД'!AC120,'Комунальні по МПД'!AC125,'Комунальні по МПД'!AC130,'Комунальні по МПД'!AC135+'Комунальні по МПД'!AC140,'Комунальні по МПД'!AC145,'Комунальні по МПД'!AC150,'Комунальні по МПД'!AC155,'Комунальні по МПД'!AC160,'Комунальні по МПД'!AC165,'Комунальні по МПД'!AC170,'Комунальні по МПД'!AC175,'Комунальні по МПД'!AC180,'Комунальні по МПД'!AC185,'Комунальні по МПД'!AC190,'Комунальні по МПД'!AC195,'Комунальні по МПД'!AC200,'Комунальні по МПД'!AC205,'Комунальні по МПД'!AC210,'Комунальні по МПД'!AC215,'Комунальні по МПД'!AC220,'Комунальні по МПД'!AC225)</f>
        <v>1495</v>
      </c>
      <c r="AC22" s="81">
        <f>SUM('Комунальні по МПД'!AD105,'Комунальні по МПД'!AD110,'Комунальні по МПД'!AD115,'Комунальні по МПД'!AD120,'Комунальні по МПД'!AD125,'Комунальні по МПД'!AD130,'Комунальні по МПД'!AD135+'Комунальні по МПД'!AD140,'Комунальні по МПД'!AD145,'Комунальні по МПД'!AD150,'Комунальні по МПД'!AD155,'Комунальні по МПД'!AD160,'Комунальні по МПД'!AD165,'Комунальні по МПД'!AD170,'Комунальні по МПД'!AD175,'Комунальні по МПД'!AD180,'Комунальні по МПД'!AD185,'Комунальні по МПД'!AD190,'Комунальні по МПД'!AD195,'Комунальні по МПД'!AD200,'Комунальні по МПД'!AD205,'Комунальні по МПД'!AD210,'Комунальні по МПД'!AD215,'Комунальні по МПД'!AD220,'Комунальні по МПД'!AD225)</f>
        <v>146</v>
      </c>
      <c r="AD22" s="81">
        <f>SUM('Комунальні по МПД'!AE105,'Комунальні по МПД'!AE110,'Комунальні по МПД'!AE115,'Комунальні по МПД'!AE120,'Комунальні по МПД'!AE125,'Комунальні по МПД'!AE130,'Комунальні по МПД'!AE135+'Комунальні по МПД'!AE140,'Комунальні по МПД'!AE145,'Комунальні по МПД'!AE150,'Комунальні по МПД'!AE155,'Комунальні по МПД'!AE160,'Комунальні по МПД'!AE165,'Комунальні по МПД'!AE170,'Комунальні по МПД'!AE175,'Комунальні по МПД'!AE180,'Комунальні по МПД'!AE185,'Комунальні по МПД'!AE190,'Комунальні по МПД'!AE195,'Комунальні по МПД'!AE200,'Комунальні по МПД'!AE205,'Комунальні по МПД'!AE210,'Комунальні по МПД'!AE215,'Комунальні по МПД'!AE220,'Комунальні по МПД'!AE225)</f>
        <v>1809</v>
      </c>
      <c r="AE22" s="82">
        <f>SUM('Комунальні по МПД'!AF105,'Комунальні по МПД'!AF110,'Комунальні по МПД'!AF115,'Комунальні по МПД'!AF120,'Комунальні по МПД'!AF125,'Комунальні по МПД'!AF130,'Комунальні по МПД'!AF135+'Комунальні по МПД'!AF140,'Комунальні по МПД'!AF145,'Комунальні по МПД'!AF150,'Комунальні по МПД'!AF155,'Комунальні по МПД'!AF160,'Комунальні по МПД'!AF165,'Комунальні по МПД'!AF170,'Комунальні по МПД'!AF175,'Комунальні по МПД'!AF180,'Комунальні по МПД'!AF185,'Комунальні по МПД'!AF190,'Комунальні по МПД'!AF195,'Комунальні по МПД'!AF200,'Комунальні по МПД'!AF205,'Комунальні по МПД'!AF210,'Комунальні по МПД'!AF215,'Комунальні по МПД'!AF220,'Комунальні по МПД'!AF225)</f>
        <v>118</v>
      </c>
      <c r="AF22" s="449">
        <f>AVERAGE('Комунальні по МПД'!AG105,'Комунальні по МПД'!AG110,'Комунальні по МПД'!AG115,'Комунальні по МПД'!AG120,'Комунальні по МПД'!AG125,'Комунальні по МПД'!AG130,'Комунальні по МПД'!AG135+'Комунальні по МПД'!AG140,'Комунальні по МПД'!AG145,'Комунальні по МПД'!AG150,'Комунальні по МПД'!AG155,'Комунальні по МПД'!AG160,'Комунальні по МПД'!AG165,'Комунальні по МПД'!AG170,'Комунальні по МПД'!AG175,'Комунальні по МПД'!AG180,'Комунальні по МПД'!AG185,'Комунальні по МПД'!AG190,'Комунальні по МПД'!AG195,'Комунальні по МПД'!AG200,'Комунальні по МПД'!AG205,'Комунальні по МПД'!AG210,'Комунальні по МПД'!AG215,'Комунальні по МПД'!AG220,'Комунальні по МПД'!AG225)</f>
        <v>47.555</v>
      </c>
      <c r="AG22" s="957">
        <f>AVERAGE('Комунальні по МПД'!AH105,'Комунальні по МПД'!AH110,'Комунальні по МПД'!AH115,'Комунальні по МПД'!AH120,'Комунальні по МПД'!AH125,'Комунальні по МПД'!AH130,'Комунальні по МПД'!AH135+'Комунальні по МПД'!AH140,'Комунальні по МПД'!AH145,'Комунальні по МПД'!AH150,'Комунальні по МПД'!AH155,'Комунальні по МПД'!AH160,'Комунальні по МПД'!AH165,'Комунальні по МПД'!AH170,'Комунальні по МПД'!AH175,'Комунальні по МПД'!AH180,'Комунальні по МПД'!AH185,'Комунальні по МПД'!AH190,'Комунальні по МПД'!AH195,'Комунальні по МПД'!AH200,'Комунальні по МПД'!AH205,'Комунальні по МПД'!AH210,'Комунальні по МПД'!AH215,'Комунальні по МПД'!AH220,'Комунальні по МПД'!AH225)</f>
        <v>24.257142857142856</v>
      </c>
      <c r="AH22" s="702">
        <f>AVERAGE('Комунальні по МПД'!AI105,'Комунальні по МПД'!AI110,'Комунальні по МПД'!AI115,'Комунальні по МПД'!AI120,'Комунальні по МПД'!AI125,'Комунальні по МПД'!AI130,'Комунальні по МПД'!AI135+'Комунальні по МПД'!AI140,'Комунальні по МПД'!AI145,'Комунальні по МПД'!AI150,'Комунальні по МПД'!AI155,'Комунальні по МПД'!AI160,'Комунальні по МПД'!AI165,'Комунальні по МПД'!AI170,'Комунальні по МПД'!AI175,'Комунальні по МПД'!AI180,'Комунальні по МПД'!AI185,'Комунальні по МПД'!AI190,'Комунальні по МПД'!AI195,'Комунальні по МПД'!AI200,'Комунальні по МПД'!AI205,'Комунальні по МПД'!AI210,'Комунальні по МПД'!AI215,'Комунальні по МПД'!AI220,'Комунальні по МПД'!AI225)</f>
        <v>90.736956521739117</v>
      </c>
      <c r="AI22" s="390">
        <f>SUM(AP22:AT22)</f>
        <v>3494</v>
      </c>
      <c r="AJ22" s="327"/>
      <c r="AK22" s="88"/>
      <c r="AL22" s="89"/>
      <c r="AM22" s="90"/>
      <c r="AN22" s="88"/>
      <c r="AO22" s="89"/>
      <c r="AP22" s="90">
        <f>SUM('Комунальні по МПД'!AQ105,'Комунальні по МПД'!AQ110,'Комунальні по МПД'!AQ115,'Комунальні по МПД'!AQ120,'Комунальні по МПД'!AQ125,'Комунальні по МПД'!AQ130,'Комунальні по МПД'!AQ135+'Комунальні по МПД'!AQ140,'Комунальні по МПД'!AQ145,'Комунальні по МПД'!AQ150,'Комунальні по МПД'!AQ155,'Комунальні по МПД'!AQ160,'Комунальні по МПД'!AQ165,'Комунальні по МПД'!AQ170,'Комунальні по МПД'!AQ175,'Комунальні по МПД'!AQ180,'Комунальні по МПД'!AQ185,'Комунальні по МПД'!AQ190,'Комунальні по МПД'!AQ195,'Комунальні по МПД'!AQ200,'Комунальні по МПД'!AQ205,'Комунальні по МПД'!AQ210,'Комунальні по МПД'!AQ215,'Комунальні по МПД'!AQ220,'Комунальні по МПД'!AQ225)</f>
        <v>329</v>
      </c>
      <c r="AQ22" s="88">
        <f>SUM('Комунальні по МПД'!AR105,'Комунальні по МПД'!AR110,'Комунальні по МПД'!AR115,'Комунальні по МПД'!AR120,'Комунальні по МПД'!AR125,'Комунальні по МПД'!AR130,'Комунальні по МПД'!AR135+'Комунальні по МПД'!AR140,'Комунальні по МПД'!AR145,'Комунальні по МПД'!AR150,'Комунальні по МПД'!AR155,'Комунальні по МПД'!AR160,'Комунальні по МПД'!AR165,'Комунальні по МПД'!AR170,'Комунальні по МПД'!AR175,'Комунальні по МПД'!AR180,'Комунальні по МПД'!AR185,'Комунальні по МПД'!AR190,'Комунальні по МПД'!AR195,'Комунальні по МПД'!AR200,'Комунальні по МПД'!AR205,'Комунальні по МПД'!AR210,'Комунальні по МПД'!AR215,'Комунальні по МПД'!AR220,'Комунальні по МПД'!AR225)</f>
        <v>1516</v>
      </c>
      <c r="AR22" s="88">
        <f>SUM('Комунальні по МПД'!AS105,'Комунальні по МПД'!AS110,'Комунальні по МПД'!AS115,'Комунальні по МПД'!AS120,'Комунальні по МПД'!AS125,'Комунальні по МПД'!AS130,'Комунальні по МПД'!AS135+'Комунальні по МПД'!AS140,'Комунальні по МПД'!AS145,'Комунальні по МПД'!AS150,'Комунальні по МПД'!AS155,'Комунальні по МПД'!AS160,'Комунальні по МПД'!AS165,'Комунальні по МПД'!AS170,'Комунальні по МПД'!AS175,'Комунальні по МПД'!AS180,'Комунальні по МПД'!AS185,'Комунальні по МПД'!AS190,'Комунальні по МПД'!AS195,'Комунальні по МПД'!AS200,'Комунальні по МПД'!AS205,'Комунальні по МПД'!AS210,'Комунальні по МПД'!AS215,'Комунальні по МПД'!AS220,'Комунальні по МПД'!AS225)</f>
        <v>1443</v>
      </c>
      <c r="AS22" s="88">
        <f>SUM('Комунальні по МПД'!AT105,'Комунальні по МПД'!AT110,'Комунальні по МПД'!AT115,'Комунальні по МПД'!AT120,'Комунальні по МПД'!AT125,'Комунальні по МПД'!AT130,'Комунальні по МПД'!AT135+'Комунальні по МПД'!AT140,'Комунальні по МПД'!AT145,'Комунальні по МПД'!AT150,'Комунальні по МПД'!AT155,'Комунальні по МПД'!AT160,'Комунальні по МПД'!AT165,'Комунальні по МПД'!AT170,'Комунальні по МПД'!AT175,'Комунальні по МПД'!AT180,'Комунальні по МПД'!AT185,'Комунальні по МПД'!AT190,'Комунальні по МПД'!AT195,'Комунальні по МПД'!AT200,'Комунальні по МПД'!AT205,'Комунальні по МПД'!AT210,'Комунальні по МПД'!AT215,'Комунальні по МПД'!AT220,'Комунальні по МПД'!AT225)</f>
        <v>196</v>
      </c>
      <c r="AT22" s="91">
        <f>SUM('Комунальні по МПД'!AU105,'Комунальні по МПД'!AU110,'Комунальні по МПД'!AU115,'Комунальні по МПД'!AU120,'Комунальні по МПД'!AU125,'Комунальні по МПД'!AU130,'Комунальні по МПД'!AU135+'Комунальні по МПД'!AU140,'Комунальні по МПД'!AU145,'Комунальні по МПД'!AU150,'Комунальні по МПД'!AU155,'Комунальні по МПД'!AU160,'Комунальні по МПД'!AU165,'Комунальні по МПД'!AU170,'Комунальні по МПД'!AU175,'Комунальні по МПД'!AU180,'Комунальні по МПД'!AU185,'Комунальні по МПД'!AU190,'Комунальні по МПД'!AU195,'Комунальні по МПД'!AU200,'Комунальні по МПД'!AU205,'Комунальні по МПД'!AU210,'Комунальні по МПД'!AU215,'Комунальні по МПД'!AU220,'Комунальні по МПД'!AU225)</f>
        <v>10</v>
      </c>
      <c r="AU22" s="159">
        <f t="shared" si="4"/>
        <v>75</v>
      </c>
      <c r="AV22" s="125">
        <f>SUM('Комунальні по МПД'!AW105,'Комунальні по МПД'!AW110,'Комунальні по МПД'!AW115,'Комунальні по МПД'!AW120,'Комунальні по МПД'!AW125,'Комунальні по МПД'!AW130,'Комунальні по МПД'!AW135+'Комунальні по МПД'!AW140,'Комунальні по МПД'!AW145,'Комунальні по МПД'!AW150,'Комунальні по МПД'!AW155,'Комунальні по МПД'!AW160,'Комунальні по МПД'!AW165,'Комунальні по МПД'!AW170,'Комунальні по МПД'!AW175,'Комунальні по МПД'!AW180,'Комунальні по МПД'!AW185,'Комунальні по МПД'!AW190,'Комунальні по МПД'!AW195,'Комунальні по МПД'!AW200,'Комунальні по МПД'!AW205,'Комунальні по МПД'!AW210,'Комунальні по МПД'!AW215,'Комунальні по МПД'!AW220,'Комунальні по МПД'!AW225)</f>
        <v>1</v>
      </c>
      <c r="AW22" s="125">
        <f>SUM('Комунальні по МПД'!AX105,'Комунальні по МПД'!AX110,'Комунальні по МПД'!AX115,'Комунальні по МПД'!AX120,'Комунальні по МПД'!AX125,'Комунальні по МПД'!AX130,'Комунальні по МПД'!AX135+'Комунальні по МПД'!AX140,'Комунальні по МПД'!AX145,'Комунальні по МПД'!AX150,'Комунальні по МПД'!AX155,'Комунальні по МПД'!AX160,'Комунальні по МПД'!AX165,'Комунальні по МПД'!AX170,'Комунальні по МПД'!AX175,'Комунальні по МПД'!AX180,'Комунальні по МПД'!AX185,'Комунальні по МПД'!AX190,'Комунальні по МПД'!AX195,'Комунальні по МПД'!AX200,'Комунальні по МПД'!AX205,'Комунальні по МПД'!AX210,'Комунальні по МПД'!AX215,'Комунальні по МПД'!AX220,'Комунальні по МПД'!AX225)</f>
        <v>1</v>
      </c>
      <c r="AX22" s="125">
        <f>SUM('Комунальні по МПД'!AY105,'Комунальні по МПД'!AY110,'Комунальні по МПД'!AY115,'Комунальні по МПД'!AY120,'Комунальні по МПД'!AY125,'Комунальні по МПД'!AY130,'Комунальні по МПД'!AY135+'Комунальні по МПД'!AY140,'Комунальні по МПД'!AY145,'Комунальні по МПД'!AY150,'Комунальні по МПД'!AY155,'Комунальні по МПД'!AY160,'Комунальні по МПД'!AY165,'Комунальні по МПД'!AY170,'Комунальні по МПД'!AY175,'Комунальні по МПД'!AY180,'Комунальні по МПД'!AY185,'Комунальні по МПД'!AY190,'Комунальні по МПД'!AY195,'Комунальні по МПД'!AY200,'Комунальні по МПД'!AY205,'Комунальні по МПД'!AY210,'Комунальні по МПД'!AY215,'Комунальні по МПД'!AY220,'Комунальні по МПД'!AY225)</f>
        <v>7</v>
      </c>
      <c r="AY22" s="125">
        <f>SUM('Комунальні по МПД'!AZ105,'Комунальні по МПД'!AZ110,'Комунальні по МПД'!AZ115,'Комунальні по МПД'!AZ120,'Комунальні по МПД'!AZ125,'Комунальні по МПД'!AZ130,'Комунальні по МПД'!AZ135+'Комунальні по МПД'!AZ140,'Комунальні по МПД'!AZ145,'Комунальні по МПД'!AZ150,'Комунальні по МПД'!AZ155,'Комунальні по МПД'!AZ160,'Комунальні по МПД'!AZ165,'Комунальні по МПД'!AZ170,'Комунальні по МПД'!AZ175,'Комунальні по МПД'!AZ180,'Комунальні по МПД'!AZ185,'Комунальні по МПД'!AZ190,'Комунальні по МПД'!AZ195,'Комунальні по МПД'!AZ200,'Комунальні по МПД'!AZ205,'Комунальні по МПД'!AZ210,'Комунальні по МПД'!AZ215,'Комунальні по МПД'!AZ220,'Комунальні по МПД'!AZ225)</f>
        <v>4</v>
      </c>
      <c r="AZ22" s="125">
        <f>SUM('Комунальні по МПД'!BA105,'Комунальні по МПД'!BA110,'Комунальні по МПД'!BA115,'Комунальні по МПД'!BA120,'Комунальні по МПД'!BA125,'Комунальні по МПД'!BA130,'Комунальні по МПД'!BA135+'Комунальні по МПД'!BA140,'Комунальні по МПД'!BA145,'Комунальні по МПД'!BA150,'Комунальні по МПД'!BA155,'Комунальні по МПД'!BA160,'Комунальні по МПД'!BA165,'Комунальні по МПД'!BA170,'Комунальні по МПД'!BA175,'Комунальні по МПД'!BA180,'Комунальні по МПД'!BA185,'Комунальні по МПД'!BA190,'Комунальні по МПД'!BA195,'Комунальні по МПД'!BA200,'Комунальні по МПД'!BA205,'Комунальні по МПД'!BA210,'Комунальні по МПД'!BA215,'Комунальні по МПД'!BA220,'Комунальні по МПД'!BA225)</f>
        <v>16</v>
      </c>
      <c r="BA22" s="125">
        <f>SUM('Комунальні по МПД'!BB105,'Комунальні по МПД'!BB110,'Комунальні по МПД'!BB115,'Комунальні по МПД'!BB120,'Комунальні по МПД'!BB125,'Комунальні по МПД'!BB130,'Комунальні по МПД'!BB135+'Комунальні по МПД'!BB140,'Комунальні по МПД'!BB145,'Комунальні по МПД'!BB150,'Комунальні по МПД'!BB155,'Комунальні по МПД'!BB160,'Комунальні по МПД'!BB165,'Комунальні по МПД'!BB170,'Комунальні по МПД'!BB175,'Комунальні по МПД'!BB180,'Комунальні по МПД'!BB185,'Комунальні по МПД'!BB190,'Комунальні по МПД'!BB195,'Комунальні по МПД'!BB200,'Комунальні по МПД'!BB205,'Комунальні по МПД'!BB210,'Комунальні по МПД'!BB215,'Комунальні по МПД'!BB220,'Комунальні по МПД'!BB225)</f>
        <v>0</v>
      </c>
      <c r="BB22" s="125">
        <f>SUM('Комунальні по МПД'!BC105,'Комунальні по МПД'!BC110,'Комунальні по МПД'!BC115,'Комунальні по МПД'!BC120,'Комунальні по МПД'!BC125,'Комунальні по МПД'!BC130,'Комунальні по МПД'!BC135+'Комунальні по МПД'!BC140,'Комунальні по МПД'!BC145,'Комунальні по МПД'!BC150,'Комунальні по МПД'!BC155,'Комунальні по МПД'!BC160,'Комунальні по МПД'!BC165,'Комунальні по МПД'!BC170,'Комунальні по МПД'!BC175,'Комунальні по МПД'!BC180,'Комунальні по МПД'!BC185,'Комунальні по МПД'!BC190,'Комунальні по МПД'!BC195,'Комунальні по МПД'!BC200,'Комунальні по МПД'!BC205,'Комунальні по МПД'!BC210,'Комунальні по МПД'!BC215,'Комунальні по МПД'!BC220,'Комунальні по МПД'!BC225)</f>
        <v>18</v>
      </c>
      <c r="BC22" s="125">
        <f>SUM('Комунальні по МПД'!BD105,'Комунальні по МПД'!BD110,'Комунальні по МПД'!BD115,'Комунальні по МПД'!BD120,'Комунальні по МПД'!BD125,'Комунальні по МПД'!BD130,'Комунальні по МПД'!BD135+'Комунальні по МПД'!BD140,'Комунальні по МПД'!BD145,'Комунальні по МПД'!BD150,'Комунальні по МПД'!BD155,'Комунальні по МПД'!BD160,'Комунальні по МПД'!BD165,'Комунальні по МПД'!BD170,'Комунальні по МПД'!BD175,'Комунальні по МПД'!BD180,'Комунальні по МПД'!BD185,'Комунальні по МПД'!BD190,'Комунальні по МПД'!BD195,'Комунальні по МПД'!BD200,'Комунальні по МПД'!BD205,'Комунальні по МПД'!BD210,'Комунальні по МПД'!BD215,'Комунальні по МПД'!BD220,'Комунальні по МПД'!BD225)</f>
        <v>27</v>
      </c>
      <c r="BD22" s="126">
        <f>SUM('Комунальні по МПД'!BE105,'Комунальні по МПД'!BE110,'Комунальні по МПД'!BE115,'Комунальні по МПД'!BE120,'Комунальні по МПД'!BE125,'Комунальні по МПД'!BE130,'Комунальні по МПД'!BE135+'Комунальні по МПД'!BE140,'Комунальні по МПД'!BE145,'Комунальні по МПД'!BE150,'Комунальні по МПД'!BE155,'Комунальні по МПД'!BE160,'Комунальні по МПД'!BE165,'Комунальні по МПД'!BE170,'Комунальні по МПД'!BE175,'Комунальні по МПД'!BE180,'Комунальні по МПД'!BE185,'Комунальні по МПД'!BE190,'Комунальні по МПД'!BE195,'Комунальні по МПД'!BE200,'Комунальні по МПД'!BE205,'Комунальні по МПД'!BE210,'Комунальні по МПД'!BE215,'Комунальні по МПД'!BE220,'Комунальні по МПД'!BE225)</f>
        <v>1</v>
      </c>
    </row>
    <row r="23" spans="1:56" ht="31.5" x14ac:dyDescent="0.25">
      <c r="A23" s="1343"/>
      <c r="B23" s="1420"/>
      <c r="C23" s="114" t="s">
        <v>491</v>
      </c>
      <c r="D23" s="1301"/>
      <c r="E23" s="1411"/>
      <c r="F23" s="575">
        <f>SUM('Комунальні по МПД'!G106,'Комунальні по МПД'!G111,'Комунальні по МПД'!G116,'Комунальні по МПД'!G121,'Комунальні по МПД'!G126,'Комунальні по МПД'!G131,'Комунальні по МПД'!G136,'Комунальні по МПД'!G141,'Комунальні по МПД'!G146,'Комунальні по МПД'!G151,'Комунальні по МПД'!G156,'Комунальні по МПД'!G161,'Комунальні по МПД'!G166,'Комунальні по МПД'!G171,'Комунальні по МПД'!G176,'Комунальні по МПД'!G181,'Комунальні по МПД'!G186,'Комунальні по МПД'!G191,'Комунальні по МПД'!G196,'Комунальні по МПД'!G201,'Комунальні по МПД'!G206,'Комунальні по МПД'!G211,'Комунальні по МПД'!G216,'Комунальні по МПД'!G221,'Комунальні по МПД'!G226)</f>
        <v>0</v>
      </c>
      <c r="G23" s="631">
        <f>SUM('Комунальні по МПД'!H106,'Комунальні по МПД'!H111,'Комунальні по МПД'!H116,'Комунальні по МПД'!H121,'Комунальні по МПД'!H126,'Комунальні по МПД'!H131,'Комунальні по МПД'!H136+'Комунальні по МПД'!H141,'Комунальні по МПД'!H146,'Комунальні по МПД'!H151,'Комунальні по МПД'!H156,'Комунальні по МПД'!H161,'Комунальні по МПД'!H166,'Комунальні по МПД'!H171,'Комунальні по МПД'!H176,'Комунальні по МПД'!H181,'Комунальні по МПД'!H186,'Комунальні по МПД'!H191,'Комунальні по МПД'!H196,'Комунальні по МПД'!H201,'Комунальні по МПД'!H206,'Комунальні по МПД'!H211,'Комунальні по МПД'!H216,'Комунальні по МПД'!H226)</f>
        <v>0</v>
      </c>
      <c r="H23" s="81">
        <f>SUM('Комунальні по МПД'!I106,'Комунальні по МПД'!I111,'Комунальні по МПД'!I116,'Комунальні по МПД'!I121,'Комунальні по МПД'!I126,'Комунальні по МПД'!I131,'Комунальні по МПД'!I136+'Комунальні по МПД'!I141,'Комунальні по МПД'!I146,'Комунальні по МПД'!I151,'Комунальні по МПД'!I156,'Комунальні по МПД'!I161,'Комунальні по МПД'!I166,'Комунальні по МПД'!I171,'Комунальні по МПД'!I176,'Комунальні по МПД'!I181,'Комунальні по МПД'!I186,'Комунальні по МПД'!I191,'Комунальні по МПД'!I196,'Комунальні по МПД'!I201,'Комунальні по МПД'!I206,'Комунальні по МПД'!I211,'Комунальні по МПД'!I216,'Комунальні по МПД'!I221,'Комунальні по МПД'!I226)</f>
        <v>0</v>
      </c>
      <c r="I23" s="81">
        <f>SUM('Комунальні по МПД'!J106,'Комунальні по МПД'!J111,'Комунальні по МПД'!J116,'Комунальні по МПД'!J121,'Комунальні по МПД'!J126,'Комунальні по МПД'!J131,'Комунальні по МПД'!J136+'Комунальні по МПД'!J141,'Комунальні по МПД'!J146,'Комунальні по МПД'!J151,'Комунальні по МПД'!J156,'Комунальні по МПД'!J161,'Комунальні по МПД'!J166,'Комунальні по МПД'!J171,'Комунальні по МПД'!J176,'Комунальні по МПД'!J181,'Комунальні по МПД'!J186,'Комунальні по МПД'!J191,'Комунальні по МПД'!J196,'Комунальні по МПД'!J201,'Комунальні по МПД'!J206,'Комунальні по МПД'!J211,'Комунальні по МПД'!J216,'Комунальні по МПД'!J221,'Комунальні по МПД'!J226)</f>
        <v>0</v>
      </c>
      <c r="J23" s="81">
        <f>SUM('Комунальні по МПД'!K106,'Комунальні по МПД'!K111,'Комунальні по МПД'!K116,'Комунальні по МПД'!K121,'Комунальні по МПД'!K126,'Комунальні по МПД'!K131,'Комунальні по МПД'!K136+'Комунальні по МПД'!K141,'Комунальні по МПД'!K146,'Комунальні по МПД'!K151,'Комунальні по МПД'!K156,'Комунальні по МПД'!K161,'Комунальні по МПД'!K166,'Комунальні по МПД'!K171,'Комунальні по МПД'!K176,'Комунальні по МПД'!K181,'Комунальні по МПД'!K186,'Комунальні по МПД'!K191,'Комунальні по МПД'!K196,'Комунальні по МПД'!K201,'Комунальні по МПД'!K206,'Комунальні по МПД'!K211,'Комунальні по МПД'!K216,'Комунальні по МПД'!K221,'Комунальні по МПД'!K226)</f>
        <v>0</v>
      </c>
      <c r="K23" s="82">
        <f>SUM('Комунальні по МПД'!L106,'Комунальні по МПД'!L111,'Комунальні по МПД'!L116,'Комунальні по МПД'!L121,'Комунальні по МПД'!L126,'Комунальні по МПД'!L131,'Комунальні по МПД'!L136+'Комунальні по МПД'!L141,'Комунальні по МПД'!L146,'Комунальні по МПД'!L151,'Комунальні по МПД'!L156,'Комунальні по МПД'!L161,'Комунальні по МПД'!L166,'Комунальні по МПД'!L171,'Комунальні по МПД'!L176,'Комунальні по МПД'!L181,'Комунальні по МПД'!L186,'Комунальні по МПД'!L191,'Комунальні по МПД'!L196,'Комунальні по МПД'!L201,'Комунальні по МПД'!L206,'Комунальні по МПД'!L211,'Комунальні по МПД'!L216,'Комунальні по МПД'!L221,'Комунальні по МПД'!L226)</f>
        <v>0</v>
      </c>
      <c r="L23" s="181">
        <f>SUM('Комунальні по МПД'!M106,'Комунальні по МПД'!M111,'Комунальні по МПД'!M116,'Комунальні по МПД'!M121,'Комунальні по МПД'!M126,'Комунальні по МПД'!M131,'Комунальні по МПД'!M136+'Комунальні по МПД'!M141,'Комунальні по МПД'!M146,'Комунальні по МПД'!M151,'Комунальні по МПД'!M156,'Комунальні по МПД'!M161,'Комунальні по МПД'!M166,'Комунальні по МПД'!M171,'Комунальні по МПД'!M176,'Комунальні по МПД'!M181,'Комунальні по МПД'!M186,'Комунальні по МПД'!M191,'Комунальні по МПД'!M196,'Комунальні по МПД'!M201,'Комунальні по МПД'!M206,'Комунальні по МПД'!M211,'Комунальні по МПД'!M216,'Комунальні по МПД'!M221,'Комунальні по МПД'!M226)</f>
        <v>0</v>
      </c>
      <c r="M23" s="124">
        <f>SUM('Комунальні по МПД'!N106,'Комунальні по МПД'!N111,'Комунальні по МПД'!N116,'Комунальні по МПД'!N121,'Комунальні по МПД'!N126,'Комунальні по МПД'!N131,'Комунальні по МПД'!N136+'Комунальні по МПД'!N141,'Комунальні по МПД'!N146,'Комунальні по МПД'!N151,'Комунальні по МПД'!N156,'Комунальні по МПД'!N161,'Комунальні по МПД'!N166,'Комунальні по МПД'!N171,'Комунальні по МПД'!N176,'Комунальні по МПД'!N181,'Комунальні по МПД'!N186,'Комунальні по МПД'!N191,'Комунальні по МПД'!N196,'Комунальні по МПД'!N201,'Комунальні по МПД'!N206,'Комунальні по МПД'!N211,'Комунальні по МПД'!N216,'Комунальні по МПД'!N221,'Комунальні по МПД'!N226)</f>
        <v>0</v>
      </c>
      <c r="N23" s="403">
        <f>SUM('Комунальні по МПД'!O106,'Комунальні по МПД'!O111,'Комунальні по МПД'!O116,'Комунальні по МПД'!O121,'Комунальні по МПД'!O126,'Комунальні по МПД'!O131,'Комунальні по МПД'!O136+'Комунальні по МПД'!O141,'Комунальні по МПД'!O146,'Комунальні по МПД'!O151,'Комунальні по МПД'!O156,'Комунальні по МПД'!O161,'Комунальні по МПД'!O166,'Комунальні по МПД'!O171,'Комунальні по МПД'!O176,'Комунальні по МПД'!O181,'Комунальні по МПД'!O186,'Комунальні по МПД'!O191,'Комунальні по МПД'!O196,'Комунальні по МПД'!O201,'Комунальні по МПД'!O206,'Комунальні по МПД'!O211,'Комунальні по МПД'!O216,'Комунальні по МПД'!O221,'Комунальні по МПД'!O226)</f>
        <v>0</v>
      </c>
      <c r="O23" s="124">
        <f>SUM('Комунальні по МПД'!P106,'Комунальні по МПД'!P111,'Комунальні по МПД'!P116,'Комунальні по МПД'!P121,'Комунальні по МПД'!P126,'Комунальні по МПД'!P131,'Комунальні по МПД'!P136+'Комунальні по МПД'!P141,'Комунальні по МПД'!P146,'Комунальні по МПД'!P151,'Комунальні по МПД'!P156,'Комунальні по МПД'!P161,'Комунальні по МПД'!P166,'Комунальні по МПД'!P171,'Комунальні по МПД'!P176,'Комунальні по МПД'!P181,'Комунальні по МПД'!P186,'Комунальні по МПД'!P191,'Комунальні по МПД'!P196,'Комунальні по МПД'!P201,'Комунальні по МПД'!P206,'Комунальні по МПД'!P211,'Комунальні по МПД'!P216,'Комунальні по МПД'!P221,'Комунальні по МПД'!P226)</f>
        <v>0</v>
      </c>
      <c r="P23" s="124">
        <f>SUM('Комунальні по МПД'!Q106,'Комунальні по МПД'!Q111,'Комунальні по МПД'!Q116,'Комунальні по МПД'!Q121,'Комунальні по МПД'!Q126,'Комунальні по МПД'!Q131,'Комунальні по МПД'!Q136+'Комунальні по МПД'!Q141,'Комунальні по МПД'!Q146,'Комунальні по МПД'!Q151,'Комунальні по МПД'!Q156,'Комунальні по МПД'!Q161,'Комунальні по МПД'!Q166,'Комунальні по МПД'!Q171,'Комунальні по МПД'!Q176,'Комунальні по МПД'!Q181,'Комунальні по МПД'!Q186,'Комунальні по МПД'!Q191,'Комунальні по МПД'!Q196,'Комунальні по МПД'!Q201,'Комунальні по МПД'!Q206,'Комунальні по МПД'!Q211,'Комунальні по МПД'!Q216,'Комунальні по МПД'!Q221,'Комунальні по МПД'!Q226)</f>
        <v>0</v>
      </c>
      <c r="Q23" s="270">
        <f>SUM('Комунальні по МПД'!R106,'Комунальні по МПД'!R111,'Комунальні по МПД'!R116,'Комунальні по МПД'!R121,'Комунальні по МПД'!R126,'Комунальні по МПД'!R131,'Комунальні по МПД'!R136+'Комунальні по МПД'!R141,'Комунальні по МПД'!R146,'Комунальні по МПД'!R151,'Комунальні по МПД'!R156,'Комунальні по МПД'!R161,'Комунальні по МПД'!R166,'Комунальні по МПД'!R171,'Комунальні по МПД'!R176,'Комунальні по МПД'!R181,'Комунальні по МПД'!R186,'Комунальні по МПД'!R191,'Комунальні по МПД'!R196,'Комунальні по МПД'!R201,'Комунальні по МПД'!R206,'Комунальні по МПД'!R211,'Комунальні по МПД'!R216,'Комунальні по МПД'!R221,'Комунальні по МПД'!R226)</f>
        <v>0</v>
      </c>
      <c r="R23" s="417">
        <f>SUM('Комунальні по МПД'!S106,'Комунальні по МПД'!S111,'Комунальні по МПД'!S116,'Комунальні по МПД'!S121,'Комунальні по МПД'!S126,'Комунальні по МПД'!S131,'Комунальні по МПД'!S136+'Комунальні по МПД'!S141,'Комунальні по МПД'!S146,'Комунальні по МПД'!S151,'Комунальні по МПД'!S156,'Комунальні по МПД'!S161,'Комунальні по МПД'!S166,'Комунальні по МПД'!S171,'Комунальні по МПД'!S176,'Комунальні по МПД'!S181,'Комунальні по МПД'!S186,'Комунальні по МПД'!S191,'Комунальні по МПД'!S196,'Комунальні по МПД'!S201,'Комунальні по МПД'!S206,'Комунальні по МПД'!S211,'Комунальні по МПД'!S216,'Комунальні по МПД'!S221,'Комунальні по МПД'!S226)</f>
        <v>0</v>
      </c>
      <c r="S23" s="403">
        <f>SUM('Комунальні по МПД'!T106,'Комунальні по МПД'!T111,'Комунальні по МПД'!T116,'Комунальні по МПД'!T121,'Комунальні по МПД'!T126,'Комунальні по МПД'!T131,'Комунальні по МПД'!T136+'Комунальні по МПД'!T141,'Комунальні по МПД'!T146,'Комунальні по МПД'!T151,'Комунальні по МПД'!T156,'Комунальні по МПД'!T161,'Комунальні по МПД'!T166,'Комунальні по МПД'!T171,'Комунальні по МПД'!T176,'Комунальні по МПД'!T181,'Комунальні по МПД'!T186,'Комунальні по МПД'!T191,'Комунальні по МПД'!T196,'Комунальні по МПД'!T201,'Комунальні по МПД'!T206,'Комунальні по МПД'!T211,'Комунальні по МПД'!T216,'Комунальні по МПД'!T221,'Комунальні по МПД'!T226)</f>
        <v>0</v>
      </c>
      <c r="T23" s="403">
        <f>SUM('Комунальні по МПД'!U106,'Комунальні по МПД'!U111,'Комунальні по МПД'!U116,'Комунальні по МПД'!U121,'Комунальні по МПД'!U126,'Комунальні по МПД'!U131,'Комунальні по МПД'!U136+'Комунальні по МПД'!U141,'Комунальні по МПД'!U146,'Комунальні по МПД'!U151,'Комунальні по МПД'!U156,'Комунальні по МПД'!U161,'Комунальні по МПД'!U166,'Комунальні по МПД'!U171,'Комунальні по МПД'!U176,'Комунальні по МПД'!U181,'Комунальні по МПД'!U186,'Комунальні по МПД'!U191,'Комунальні по МПД'!U196,'Комунальні по МПД'!U201,'Комунальні по МПД'!U206,'Комунальні по МПД'!U211,'Комунальні по МПД'!U216,'Комунальні по МПД'!U221,'Комунальні по МПД'!U226)</f>
        <v>0</v>
      </c>
      <c r="U23" s="403">
        <f>SUM('Комунальні по МПД'!V106,'Комунальні по МПД'!V111,'Комунальні по МПД'!V116,'Комунальні по МПД'!V121,'Комунальні по МПД'!V126,'Комунальні по МПД'!V131,'Комунальні по МПД'!V136+'Комунальні по МПД'!V141,'Комунальні по МПД'!V146,'Комунальні по МПД'!V151,'Комунальні по МПД'!V156,'Комунальні по МПД'!V161,'Комунальні по МПД'!V166,'Комунальні по МПД'!V171,'Комунальні по МПД'!V176,'Комунальні по МПД'!V181,'Комунальні по МПД'!V186,'Комунальні по МПД'!V191,'Комунальні по МПД'!V196,'Комунальні по МПД'!V201,'Комунальні по МПД'!V206,'Комунальні по МПД'!V211,'Комунальні по МПД'!V216,'Комунальні по МПД'!V221,'Комунальні по МПД'!V226)</f>
        <v>0</v>
      </c>
      <c r="V23" s="403">
        <f>SUM('Комунальні по МПД'!W106,'Комунальні по МПД'!W111,'Комунальні по МПД'!W116,'Комунальні по МПД'!W121,'Комунальні по МПД'!W126,'Комунальні по МПД'!W131,'Комунальні по МПД'!W136+'Комунальні по МПД'!W141,'Комунальні по МПД'!W146,'Комунальні по МПД'!W151,'Комунальні по МПД'!W156,'Комунальні по МПД'!W161,'Комунальні по МПД'!W166,'Комунальні по МПД'!W171,'Комунальні по МПД'!W176,'Комунальні по МПД'!W181,'Комунальні по МПД'!W186,'Комунальні по МПД'!W191,'Комунальні по МПД'!W196,'Комунальні по МПД'!W201,'Комунальні по МПД'!W206,'Комунальні по МПД'!W211,'Комунальні по МПД'!W216,'Комунальні по МПД'!W221,'Комунальні по МПД'!W226)</f>
        <v>0</v>
      </c>
      <c r="W23" s="413">
        <f>SUM('Комунальні по МПД'!X106,'Комунальні по МПД'!X111,'Комунальні по МПД'!X116,'Комунальні по МПД'!X121,'Комунальні по МПД'!X126,'Комунальні по МПД'!X131,'Комунальні по МПД'!X136+'Комунальні по МПД'!X141,'Комунальні по МПД'!X146,'Комунальні по МПД'!X151,'Комунальні по МПД'!X156,'Комунальні по МПД'!X161,'Комунальні по МПД'!X166,'Комунальні по МПД'!X171,'Комунальні по МПД'!X176,'Комунальні по МПД'!X181,'Комунальні по МПД'!X186,'Комунальні по МПД'!X191,'Комунальні по МПД'!X196,'Комунальні по МПД'!X201,'Комунальні по МПД'!X206,'Комунальні по МПД'!X211,'Комунальні по МПД'!X216,'Комунальні по МПД'!X221,'Комунальні по МПД'!X226)</f>
        <v>0</v>
      </c>
      <c r="X23" s="766">
        <f>SUM('Комунальні по МПД'!Y106,'Комунальні по МПД'!Y111,'Комунальні по МПД'!Y116,'Комунальні по МПД'!Y121,'Комунальні по МПД'!Y126,'Комунальні по МПД'!Y131,'Комунальні по МПД'!Y136+'Комунальні по МПД'!Y141,'Комунальні по МПД'!Y146,'Комунальні по МПД'!Y151,'Комунальні по МПД'!Y156,'Комунальні по МПД'!Y161,'Комунальні по МПД'!Y166,'Комунальні по МПД'!Y171,'Комунальні по МПД'!Y176,'Комунальні по МПД'!Y181,'Комунальні по МПД'!Y186,'Комунальні по МПД'!Y191,'Комунальні по МПД'!Y196,'Комунальні по МПД'!Y201,'Комунальні по МПД'!Y206,'Комунальні по МПД'!Y211,'Комунальні по МПД'!Y216,'Комунальні по МПД'!Y221,'Комунальні по МПД'!Y226)</f>
        <v>0</v>
      </c>
      <c r="Y23" s="270">
        <f>SUM('Комунальні по МПД'!Z106,'Комунальні по МПД'!Z111,'Комунальні по МПД'!Z116,'Комунальні по МПД'!Z121,'Комунальні по МПД'!Z126,'Комунальні по МПД'!Z131,'Комунальні по МПД'!Z136+'Комунальні по МПД'!Z141,'Комунальні по МПД'!Z146,'Комунальні по МПД'!Z151,'Комунальні по МПД'!Z156,'Комунальні по МПД'!Z161,'Комунальні по МПД'!Z166,'Комунальні по МПД'!Z171,'Комунальні по МПД'!Z176,'Комунальні по МПД'!Z181,'Комунальні по МПД'!Z186,'Комунальні по МПД'!Z191,'Комунальні по МПД'!Z196,'Комунальні по МПД'!Z201,'Комунальні по МПД'!Z206,'Комунальні по МПД'!Z211,'Комунальні по МПД'!Z216,'Комунальні по МПД'!Z221,'Комунальні по МПД'!Z226)</f>
        <v>0</v>
      </c>
      <c r="Z23" s="86">
        <f>SUM('Комунальні по МПД'!AA106,'Комунальні по МПД'!AA111,'Комунальні по МПД'!AA116,'Комунальні по МПД'!AA121,'Комунальні по МПД'!AA126,'Комунальні по МПД'!AA131,'Комунальні по МПД'!AA136+'Комунальні по МПД'!AA141,'Комунальні по МПД'!AA146,'Комунальні по МПД'!AA151,'Комунальні по МПД'!AA156,'Комунальні по МПД'!AA161,'Комунальні по МПД'!AA166,'Комунальні по МПД'!AA171,'Комунальні по МПД'!AA176,'Комунальні по МПД'!AA181,'Комунальні по МПД'!AA186,'Комунальні по МПД'!AA191,'Комунальні по МПД'!AA196,'Комунальні по МПД'!AA201,'Комунальні по МПД'!AA206,'Комунальні по МПД'!AA211,'Комунальні по МПД'!AA216,'Комунальні по МПД'!AA221,'Комунальні по МПД'!AA226)</f>
        <v>0</v>
      </c>
      <c r="AA23" s="81">
        <f>SUM('Комунальні по МПД'!AB106,'Комунальні по МПД'!AB111,'Комунальні по МПД'!AB116,'Комунальні по МПД'!AB121,'Комунальні по МПД'!AB126,'Комунальні по МПД'!AB131,'Комунальні по МПД'!AB136+'Комунальні по МПД'!AB141,'Комунальні по МПД'!AB146,'Комунальні по МПД'!AB151,'Комунальні по МПД'!AB156,'Комунальні по МПД'!AB161,'Комунальні по МПД'!AB166,'Комунальні по МПД'!AB171,'Комунальні по МПД'!AB176,'Комунальні по МПД'!AB181,'Комунальні по МПД'!AB186,'Комунальні по МПД'!AB191,'Комунальні по МПД'!AB196,'Комунальні по МПД'!AB201,'Комунальні по МПД'!AB206,'Комунальні по МПД'!AB211,'Комунальні по МПД'!AB216,'Комунальні по МПД'!AB221,'Комунальні по МПД'!AB226)</f>
        <v>0</v>
      </c>
      <c r="AB23" s="81">
        <f>SUM('Комунальні по МПД'!AC106,'Комунальні по МПД'!AC111,'Комунальні по МПД'!AC116,'Комунальні по МПД'!AC121,'Комунальні по МПД'!AC126,'Комунальні по МПД'!AC131,'Комунальні по МПД'!AC136+'Комунальні по МПД'!AC141,'Комунальні по МПД'!AC146,'Комунальні по МПД'!AC151,'Комунальні по МПД'!AC156,'Комунальні по МПД'!AC161,'Комунальні по МПД'!AC166,'Комунальні по МПД'!AC171,'Комунальні по МПД'!AC176,'Комунальні по МПД'!AC181,'Комунальні по МПД'!AC186,'Комунальні по МПД'!AC191,'Комунальні по МПД'!AC196,'Комунальні по МПД'!AC201,'Комунальні по МПД'!AC206,'Комунальні по МПД'!AC211,'Комунальні по МПД'!AC216,'Комунальні по МПД'!AC221,'Комунальні по МПД'!AC226)</f>
        <v>0</v>
      </c>
      <c r="AC23" s="81">
        <f>SUM('Комунальні по МПД'!AD106,'Комунальні по МПД'!AD111,'Комунальні по МПД'!AD116,'Комунальні по МПД'!AD121,'Комунальні по МПД'!AD126,'Комунальні по МПД'!AD131,'Комунальні по МПД'!AD136+'Комунальні по МПД'!AD141,'Комунальні по МПД'!AD146,'Комунальні по МПД'!AD151,'Комунальні по МПД'!AD156,'Комунальні по МПД'!AD161,'Комунальні по МПД'!AD166,'Комунальні по МПД'!AD171,'Комунальні по МПД'!AD176,'Комунальні по МПД'!AD181,'Комунальні по МПД'!AD186,'Комунальні по МПД'!AD191,'Комунальні по МПД'!AD196,'Комунальні по МПД'!AD201,'Комунальні по МПД'!AD206,'Комунальні по МПД'!AD211,'Комунальні по МПД'!AD216,'Комунальні по МПД'!AD221,'Комунальні по МПД'!AD226)</f>
        <v>0</v>
      </c>
      <c r="AD23" s="81">
        <f>SUM('Комунальні по МПД'!AE106,'Комунальні по МПД'!AE111,'Комунальні по МПД'!AE116,'Комунальні по МПД'!AE121,'Комунальні по МПД'!AE126,'Комунальні по МПД'!AE131,'Комунальні по МПД'!AE136+'Комунальні по МПД'!AE141,'Комунальні по МПД'!AE146,'Комунальні по МПД'!AE151,'Комунальні по МПД'!AE156,'Комунальні по МПД'!AE161,'Комунальні по МПД'!AE166,'Комунальні по МПД'!AE171,'Комунальні по МПД'!AE176,'Комунальні по МПД'!AE181,'Комунальні по МПД'!AE186,'Комунальні по МПД'!AE191,'Комунальні по МПД'!AE196,'Комунальні по МПД'!AE201,'Комунальні по МПД'!AE206,'Комунальні по МПД'!AE211,'Комунальні по МПД'!AE216,'Комунальні по МПД'!AE221,'Комунальні по МПД'!AE226)</f>
        <v>0</v>
      </c>
      <c r="AE23" s="82">
        <f>SUM('Комунальні по МПД'!AF106,'Комунальні по МПД'!AF111,'Комунальні по МПД'!AF116,'Комунальні по МПД'!AF121,'Комунальні по МПД'!AF126,'Комунальні по МПД'!AF131,'Комунальні по МПД'!AF136+'Комунальні по МПД'!AF141,'Комунальні по МПД'!AF146,'Комунальні по МПД'!AF151,'Комунальні по МПД'!AF156,'Комунальні по МПД'!AF161,'Комунальні по МПД'!AF166,'Комунальні по МПД'!AF171,'Комунальні по МПД'!AF176,'Комунальні по МПД'!AF181,'Комунальні по МПД'!AF186,'Комунальні по МПД'!AF191,'Комунальні по МПД'!AF196,'Комунальні по МПД'!AF201,'Комунальні по МПД'!AF206,'Комунальні по МПД'!AF211,'Комунальні по МПД'!AF216,'Комунальні по МПД'!AF221,'Комунальні по МПД'!AF226)</f>
        <v>0</v>
      </c>
      <c r="AF23" s="449">
        <f>AVERAGE('Комунальні по МПД'!AG106,'Комунальні по МПД'!AG111,'Комунальні по МПД'!AG116,'Комунальні по МПД'!AG121,'Комунальні по МПД'!AG126,'Комунальні по МПД'!AG131,'Комунальні по МПД'!AG136+'Комунальні по МПД'!AG141,'Комунальні по МПД'!AG146,'Комунальні по МПД'!AG151,'Комунальні по МПД'!AG156,'Комунальні по МПД'!AG161,'Комунальні по МПД'!AG166,'Комунальні по МПД'!AG171,'Комунальні по МПД'!AG176,'Комунальні по МПД'!AG181,'Комунальні по МПД'!AG186,'Комунальні по МПД'!AG191,'Комунальні по МПД'!AG196,'Комунальні по МПД'!AG201,'Комунальні по МПД'!AG206,'Комунальні по МПД'!AG211,'Комунальні по МПД'!AG216,'Комунальні по МПД'!AG221,'Комунальні по МПД'!AG226)</f>
        <v>0</v>
      </c>
      <c r="AG23" s="811">
        <f>AVERAGE('Комунальні по МПД'!AH106,'Комунальні по МПД'!AH111,'Комунальні по МПД'!AH116,'Комунальні по МПД'!AH121,'Комунальні по МПД'!AH126,'Комунальні по МПД'!AH131,'Комунальні по МПД'!AH136+'Комунальні по МПД'!AH141,'Комунальні по МПД'!AH146,'Комунальні по МПД'!AH151,'Комунальні по МПД'!AH156,'Комунальні по МПД'!AH161,'Комунальні по МПД'!AH166,'Комунальні по МПД'!AH171,'Комунальні по МПД'!AH176,'Комунальні по МПД'!AH181,'Комунальні по МПД'!AH186,'Комунальні по МПД'!AH191,'Комунальні по МПД'!AH196,'Комунальні по МПД'!AH201,'Комунальні по МПД'!AH206,'Комунальні по МПД'!AH211,'Комунальні по МПД'!AH216,'Комунальні по МПД'!AH221,'Комунальні по МПД'!AH226)</f>
        <v>0</v>
      </c>
      <c r="AH23" s="702">
        <f>AVERAGE('Комунальні по МПД'!AI106,'Комунальні по МПД'!AI111,'Комунальні по МПД'!AI116,'Комунальні по МПД'!AI121,'Комунальні по МПД'!AI126,'Комунальні по МПД'!AI131,'Комунальні по МПД'!AI136+'Комунальні по МПД'!AI141,'Комунальні по МПД'!AI146,'Комунальні по МПД'!AI151,'Комунальні по МПД'!AI156,'Комунальні по МПД'!AI161,'Комунальні по МПД'!AI166,'Комунальні по МПД'!AI171,'Комунальні по МПД'!AI176,'Комунальні по МПД'!AI181,'Комунальні по МПД'!AI186,'Комунальні по МПД'!AI191,'Комунальні по МПД'!AI196,'Комунальні по МПД'!AI201,'Комунальні по МПД'!AI206,'Комунальні по МПД'!AI211,'Комунальні по МПД'!AI216,'Комунальні по МПД'!AI221,'Комунальні по МПД'!AI226)</f>
        <v>0</v>
      </c>
      <c r="AI23" s="390">
        <f>SUM(AP23:AT23)</f>
        <v>0</v>
      </c>
      <c r="AJ23" s="327"/>
      <c r="AK23" s="88"/>
      <c r="AL23" s="89"/>
      <c r="AM23" s="90"/>
      <c r="AN23" s="88"/>
      <c r="AO23" s="89"/>
      <c r="AP23" s="86">
        <f>SUM('Комунальні по МПД'!AQ106,'Комунальні по МПД'!AQ111,'Комунальні по МПД'!AQ116,'Комунальні по МПД'!AQ121,'Комунальні по МПД'!AQ126,'Комунальні по МПД'!AQ131,'Комунальні по МПД'!AQ136+'Комунальні по МПД'!AQ141,'Комунальні по МПД'!AQ146,'Комунальні по МПД'!AQ151,'Комунальні по МПД'!AQ156,'Комунальні по МПД'!AQ161,'Комунальні по МПД'!AQ166,'Комунальні по МПД'!AQ171,'Комунальні по МПД'!AQ176,'Комунальні по МПД'!AQ181,'Комунальні по МПД'!AQ186,'Комунальні по МПД'!AQ191,'Комунальні по МПД'!AQ196,'Комунальні по МПД'!AQ201,'Комунальні по МПД'!AQ206,'Комунальні по МПД'!AQ211,'Комунальні по МПД'!AQ216,'Комунальні по МПД'!AQ221,'Комунальні по МПД'!AQ226)</f>
        <v>0</v>
      </c>
      <c r="AQ23" s="81">
        <f>SUM('Комунальні по МПД'!AR106,'Комунальні по МПД'!AR111,'Комунальні по МПД'!AR116,'Комунальні по МПД'!AR121,'Комунальні по МПД'!AR126,'Комунальні по МПД'!AR131,'Комунальні по МПД'!AR136+'Комунальні по МПД'!AR141,'Комунальні по МПД'!AR146,'Комунальні по МПД'!AR151,'Комунальні по МПД'!AR156,'Комунальні по МПД'!AR161,'Комунальні по МПД'!AR166,'Комунальні по МПД'!AR171,'Комунальні по МПД'!AR176,'Комунальні по МПД'!AR181,'Комунальні по МПД'!AR186,'Комунальні по МПД'!AR191,'Комунальні по МПД'!AR196,'Комунальні по МПД'!AR201,'Комунальні по МПД'!AR206,'Комунальні по МПД'!AR211,'Комунальні по МПД'!AR216,'Комунальні по МПД'!AR221,'Комунальні по МПД'!AR226)</f>
        <v>0</v>
      </c>
      <c r="AR23" s="81">
        <f>SUM('Комунальні по МПД'!AS106,'Комунальні по МПД'!AS111,'Комунальні по МПД'!AS116,'Комунальні по МПД'!AS121,'Комунальні по МПД'!AS126,'Комунальні по МПД'!AS131,'Комунальні по МПД'!AS136+'Комунальні по МПД'!AS141,'Комунальні по МПД'!AS146,'Комунальні по МПД'!AS151,'Комунальні по МПД'!AS156,'Комунальні по МПД'!AS161,'Комунальні по МПД'!AS166,'Комунальні по МПД'!AS171,'Комунальні по МПД'!AS176,'Комунальні по МПД'!AS181,'Комунальні по МПД'!AS186,'Комунальні по МПД'!AS191,'Комунальні по МПД'!AS196,'Комунальні по МПД'!AS201,'Комунальні по МПД'!AS206,'Комунальні по МПД'!AS211,'Комунальні по МПД'!AS216,'Комунальні по МПД'!AS221,'Комунальні по МПД'!AS226)</f>
        <v>0</v>
      </c>
      <c r="AS23" s="81">
        <f>SUM('Комунальні по МПД'!AT106,'Комунальні по МПД'!AT111,'Комунальні по МПД'!AT116,'Комунальні по МПД'!AT121,'Комунальні по МПД'!AT126,'Комунальні по МПД'!AT131,'Комунальні по МПД'!AT136+'Комунальні по МПД'!AT141,'Комунальні по МПД'!AT146,'Комунальні по МПД'!AT151,'Комунальні по МПД'!AT156,'Комунальні по МПД'!AT161,'Комунальні по МПД'!AT166,'Комунальні по МПД'!AT171,'Комунальні по МПД'!AT176,'Комунальні по МПД'!AT181,'Комунальні по МПД'!AT186,'Комунальні по МПД'!AT191,'Комунальні по МПД'!AT196,'Комунальні по МПД'!AT201,'Комунальні по МПД'!AT206,'Комунальні по МПД'!AT211,'Комунальні по МПД'!AT216,'Комунальні по МПД'!AT221,'Комунальні по МПД'!AT226)</f>
        <v>0</v>
      </c>
      <c r="AT23" s="94">
        <f>SUM('Комунальні по МПД'!AU106,'Комунальні по МПД'!AU111,'Комунальні по МПД'!AU116,'Комунальні по МПД'!AU121,'Комунальні по МПД'!AU126,'Комунальні по МПД'!AU131,'Комунальні по МПД'!AU136+'Комунальні по МПД'!AU141,'Комунальні по МПД'!AU146,'Комунальні по МПД'!AU151,'Комунальні по МПД'!AU156,'Комунальні по МПД'!AU161,'Комунальні по МПД'!AU166,'Комунальні по МПД'!AU171,'Комунальні по МПД'!AU176,'Комунальні по МПД'!AU181,'Комунальні по МПД'!AU186,'Комунальні по МПД'!AU191,'Комунальні по МПД'!AU196,'Комунальні по МПД'!AU201,'Комунальні по МПД'!AU206,'Комунальні по МПД'!AU211,'Комунальні по МПД'!AU216,'Комунальні по МПД'!AU221,'Комунальні по МПД'!AU226)</f>
        <v>0</v>
      </c>
      <c r="AU23" s="159">
        <f t="shared" si="4"/>
        <v>0</v>
      </c>
      <c r="AV23" s="125">
        <f>SUM('Комунальні по МПД'!AW106,'Комунальні по МПД'!AW111,'Комунальні по МПД'!AW116,'Комунальні по МПД'!AW121,'Комунальні по МПД'!AW126,'Комунальні по МПД'!AW131,'Комунальні по МПД'!AW136+'Комунальні по МПД'!AW141,'Комунальні по МПД'!AW146,'Комунальні по МПД'!AW151,'Комунальні по МПД'!AW156,'Комунальні по МПД'!AW161,'Комунальні по МПД'!AW166,'Комунальні по МПД'!AW171,'Комунальні по МПД'!AW176,'Комунальні по МПД'!AW181,'Комунальні по МПД'!AW186,'Комунальні по МПД'!AW191,'Комунальні по МПД'!AW196,'Комунальні по МПД'!AW201,'Комунальні по МПД'!AW206,'Комунальні по МПД'!AW211,'Комунальні по МПД'!AW216,'Комунальні по МПД'!AW221,'Комунальні по МПД'!AW226)</f>
        <v>0</v>
      </c>
      <c r="AW23" s="125">
        <f>SUM('Комунальні по МПД'!AX106,'Комунальні по МПД'!AX111,'Комунальні по МПД'!AX116,'Комунальні по МПД'!AX121,'Комунальні по МПД'!AX126,'Комунальні по МПД'!AX131,'Комунальні по МПД'!AX136+'Комунальні по МПД'!AX141,'Комунальні по МПД'!AX146,'Комунальні по МПД'!AX151,'Комунальні по МПД'!AX156,'Комунальні по МПД'!AX161,'Комунальні по МПД'!AX166,'Комунальні по МПД'!AX171,'Комунальні по МПД'!AX176,'Комунальні по МПД'!AX181,'Комунальні по МПД'!AX186,'Комунальні по МПД'!AX191,'Комунальні по МПД'!AX196,'Комунальні по МПД'!AX201,'Комунальні по МПД'!AX206,'Комунальні по МПД'!AX211,'Комунальні по МПД'!AX216,'Комунальні по МПД'!AX221,'Комунальні по МПД'!AX226)</f>
        <v>0</v>
      </c>
      <c r="AX23" s="125">
        <f>SUM('Комунальні по МПД'!AY106,'Комунальні по МПД'!AY111,'Комунальні по МПД'!AY116,'Комунальні по МПД'!AY121,'Комунальні по МПД'!AY126,'Комунальні по МПД'!AY131,'Комунальні по МПД'!AY136+'Комунальні по МПД'!AY141,'Комунальні по МПД'!AY146,'Комунальні по МПД'!AY151,'Комунальні по МПД'!AY156,'Комунальні по МПД'!AY161,'Комунальні по МПД'!AY166,'Комунальні по МПД'!AY171,'Комунальні по МПД'!AY176,'Комунальні по МПД'!AY181,'Комунальні по МПД'!AY186,'Комунальні по МПД'!AY191,'Комунальні по МПД'!AY196,'Комунальні по МПД'!AY201,'Комунальні по МПД'!AY206,'Комунальні по МПД'!AY211,'Комунальні по МПД'!AY216,'Комунальні по МПД'!AY221,'Комунальні по МПД'!AY226)</f>
        <v>0</v>
      </c>
      <c r="AY23" s="125">
        <f>SUM('Комунальні по МПД'!AZ106,'Комунальні по МПД'!AZ111,'Комунальні по МПД'!AZ116,'Комунальні по МПД'!AZ121,'Комунальні по МПД'!AZ126,'Комунальні по МПД'!AZ131,'Комунальні по МПД'!AZ136+'Комунальні по МПД'!AZ141,'Комунальні по МПД'!AZ146,'Комунальні по МПД'!AZ151,'Комунальні по МПД'!AZ156,'Комунальні по МПД'!AZ161,'Комунальні по МПД'!AZ166,'Комунальні по МПД'!AZ171,'Комунальні по МПД'!AZ176,'Комунальні по МПД'!AZ181,'Комунальні по МПД'!AZ186,'Комунальні по МПД'!AZ191,'Комунальні по МПД'!AZ196,'Комунальні по МПД'!AZ201,'Комунальні по МПД'!AZ206,'Комунальні по МПД'!AZ211,'Комунальні по МПД'!AZ216,'Комунальні по МПД'!AZ221,'Комунальні по МПД'!AZ226)</f>
        <v>0</v>
      </c>
      <c r="AZ23" s="125">
        <f>SUM('Комунальні по МПД'!BA106,'Комунальні по МПД'!BA111,'Комунальні по МПД'!BA116,'Комунальні по МПД'!BA121,'Комунальні по МПД'!BA126,'Комунальні по МПД'!BA131,'Комунальні по МПД'!BA136+'Комунальні по МПД'!BA141,'Комунальні по МПД'!BA146,'Комунальні по МПД'!BA151,'Комунальні по МПД'!BA156,'Комунальні по МПД'!BA161,'Комунальні по МПД'!BA166,'Комунальні по МПД'!BA171,'Комунальні по МПД'!BA176,'Комунальні по МПД'!BA181,'Комунальні по МПД'!BA186,'Комунальні по МПД'!BA191,'Комунальні по МПД'!BA196,'Комунальні по МПД'!BA201,'Комунальні по МПД'!BA206,'Комунальні по МПД'!BA211,'Комунальні по МПД'!BA216,'Комунальні по МПД'!BA221,'Комунальні по МПД'!BA226)</f>
        <v>0</v>
      </c>
      <c r="BA23" s="125">
        <f>SUM('Комунальні по МПД'!BB106,'Комунальні по МПД'!BB111,'Комунальні по МПД'!BB116,'Комунальні по МПД'!BB121,'Комунальні по МПД'!BB126,'Комунальні по МПД'!BB131,'Комунальні по МПД'!BB136+'Комунальні по МПД'!BB141,'Комунальні по МПД'!BB146,'Комунальні по МПД'!BB151,'Комунальні по МПД'!BB156,'Комунальні по МПД'!BB161,'Комунальні по МПД'!BB166,'Комунальні по МПД'!BB171,'Комунальні по МПД'!BB176,'Комунальні по МПД'!BB181,'Комунальні по МПД'!BB186,'Комунальні по МПД'!BB191,'Комунальні по МПД'!BB196,'Комунальні по МПД'!BB201,'Комунальні по МПД'!BB206,'Комунальні по МПД'!BB211,'Комунальні по МПД'!BB216,'Комунальні по МПД'!BB221,'Комунальні по МПД'!BB226)</f>
        <v>0</v>
      </c>
      <c r="BB23" s="125">
        <f>SUM('Комунальні по МПД'!BC106,'Комунальні по МПД'!BC111,'Комунальні по МПД'!BC116,'Комунальні по МПД'!BC121,'Комунальні по МПД'!BC126,'Комунальні по МПД'!BC131,'Комунальні по МПД'!BC136+'Комунальні по МПД'!BC141,'Комунальні по МПД'!BC146,'Комунальні по МПД'!BC151,'Комунальні по МПД'!BC156,'Комунальні по МПД'!BC161,'Комунальні по МПД'!BC166,'Комунальні по МПД'!BC171,'Комунальні по МПД'!BC176,'Комунальні по МПД'!BC181,'Комунальні по МПД'!BC186,'Комунальні по МПД'!BC191,'Комунальні по МПД'!BC196,'Комунальні по МПД'!BC201,'Комунальні по МПД'!BC206,'Комунальні по МПД'!BC211,'Комунальні по МПД'!BC216,'Комунальні по МПД'!BC221,'Комунальні по МПД'!BC226)</f>
        <v>0</v>
      </c>
      <c r="BC23" s="125">
        <f>SUM('Комунальні по МПД'!BD106,'Комунальні по МПД'!BD111,'Комунальні по МПД'!BD116,'Комунальні по МПД'!BD121,'Комунальні по МПД'!BD126,'Комунальні по МПД'!BD131,'Комунальні по МПД'!BD136+'Комунальні по МПД'!BD141,'Комунальні по МПД'!BD146,'Комунальні по МПД'!BD151,'Комунальні по МПД'!BD156,'Комунальні по МПД'!BD161,'Комунальні по МПД'!BD166,'Комунальні по МПД'!BD171,'Комунальні по МПД'!BD176,'Комунальні по МПД'!BD181,'Комунальні по МПД'!BD186,'Комунальні по МПД'!BD191,'Комунальні по МПД'!BD196,'Комунальні по МПД'!BD201,'Комунальні по МПД'!BD206,'Комунальні по МПД'!BD211,'Комунальні по МПД'!BD216,'Комунальні по МПД'!BD221,'Комунальні по МПД'!BD226)</f>
        <v>0</v>
      </c>
      <c r="BD23" s="126">
        <f>SUM('Комунальні по МПД'!BE106,'Комунальні по МПД'!BE111,'Комунальні по МПД'!BE116,'Комунальні по МПД'!BE121,'Комунальні по МПД'!BE126,'Комунальні по МПД'!BE131,'Комунальні по МПД'!BE136+'Комунальні по МПД'!BE141,'Комунальні по МПД'!BE146,'Комунальні по МПД'!BE151,'Комунальні по МПД'!BE156,'Комунальні по МПД'!BE161,'Комунальні по МПД'!BE166,'Комунальні по МПД'!BE171,'Комунальні по МПД'!BE176,'Комунальні по МПД'!BE181,'Комунальні по МПД'!BE186,'Комунальні по МПД'!BE191,'Комунальні по МПД'!BE196,'Комунальні по МПД'!BE201,'Комунальні по МПД'!BE206,'Комунальні по МПД'!BE211,'Комунальні по МПД'!BE216,'Комунальні по МПД'!BE221,'Комунальні по МПД'!BE226)</f>
        <v>0</v>
      </c>
    </row>
    <row r="24" spans="1:56" ht="16.5" thickBot="1" x14ac:dyDescent="0.3">
      <c r="A24" s="1344"/>
      <c r="B24" s="572"/>
      <c r="C24" s="582" t="s">
        <v>629</v>
      </c>
      <c r="D24" s="1302"/>
      <c r="E24" s="1427"/>
      <c r="F24" s="662">
        <f>SUM(F19:F23)</f>
        <v>3905</v>
      </c>
      <c r="G24" s="634">
        <f t="shared" ref="G24:BD24" si="5">SUM(G19:G23)</f>
        <v>104</v>
      </c>
      <c r="H24" s="96">
        <f t="shared" si="5"/>
        <v>60</v>
      </c>
      <c r="I24" s="96">
        <f t="shared" si="5"/>
        <v>27</v>
      </c>
      <c r="J24" s="96">
        <f t="shared" si="5"/>
        <v>18</v>
      </c>
      <c r="K24" s="107">
        <f t="shared" si="5"/>
        <v>0</v>
      </c>
      <c r="L24" s="581">
        <f t="shared" si="5"/>
        <v>3821</v>
      </c>
      <c r="M24" s="175">
        <f t="shared" si="5"/>
        <v>3154</v>
      </c>
      <c r="N24" s="408">
        <f t="shared" si="5"/>
        <v>17</v>
      </c>
      <c r="O24" s="175">
        <f t="shared" si="5"/>
        <v>0</v>
      </c>
      <c r="P24" s="175">
        <f t="shared" si="5"/>
        <v>0</v>
      </c>
      <c r="Q24" s="594">
        <f t="shared" si="5"/>
        <v>650</v>
      </c>
      <c r="R24" s="169">
        <f t="shared" si="5"/>
        <v>304</v>
      </c>
      <c r="S24" s="756">
        <f t="shared" si="5"/>
        <v>24</v>
      </c>
      <c r="T24" s="756">
        <f t="shared" si="5"/>
        <v>17</v>
      </c>
      <c r="U24" s="127">
        <f t="shared" si="5"/>
        <v>2866</v>
      </c>
      <c r="V24" s="127">
        <f t="shared" si="5"/>
        <v>610</v>
      </c>
      <c r="W24" s="161">
        <f t="shared" si="5"/>
        <v>0</v>
      </c>
      <c r="X24" s="757">
        <f t="shared" si="5"/>
        <v>3159</v>
      </c>
      <c r="Y24" s="594">
        <f t="shared" si="5"/>
        <v>662</v>
      </c>
      <c r="Z24" s="95">
        <f t="shared" si="5"/>
        <v>0</v>
      </c>
      <c r="AA24" s="96">
        <f t="shared" si="5"/>
        <v>1638</v>
      </c>
      <c r="AB24" s="96">
        <f t="shared" si="5"/>
        <v>1588</v>
      </c>
      <c r="AC24" s="96">
        <f t="shared" si="5"/>
        <v>154</v>
      </c>
      <c r="AD24" s="96">
        <f t="shared" si="5"/>
        <v>1946</v>
      </c>
      <c r="AE24" s="107">
        <f t="shared" si="5"/>
        <v>123</v>
      </c>
      <c r="AF24" s="450">
        <f>AVERAGE(AF19:AF23)</f>
        <v>22.358619047619051</v>
      </c>
      <c r="AG24" s="958">
        <f>AVERAGE(AG19:AG23)</f>
        <v>12.334761904761905</v>
      </c>
      <c r="AH24" s="461"/>
      <c r="AI24" s="170">
        <f t="shared" si="5"/>
        <v>3755</v>
      </c>
      <c r="AJ24" s="725">
        <f t="shared" si="5"/>
        <v>0</v>
      </c>
      <c r="AK24" s="110">
        <f t="shared" si="5"/>
        <v>5</v>
      </c>
      <c r="AL24" s="111">
        <f t="shared" si="5"/>
        <v>12</v>
      </c>
      <c r="AM24" s="112">
        <f t="shared" si="5"/>
        <v>16</v>
      </c>
      <c r="AN24" s="110">
        <f t="shared" si="5"/>
        <v>179</v>
      </c>
      <c r="AO24" s="111">
        <f t="shared" si="5"/>
        <v>49</v>
      </c>
      <c r="AP24" s="95">
        <f t="shared" si="5"/>
        <v>329</v>
      </c>
      <c r="AQ24" s="96">
        <f t="shared" si="5"/>
        <v>1516</v>
      </c>
      <c r="AR24" s="96">
        <f t="shared" si="5"/>
        <v>1443</v>
      </c>
      <c r="AS24" s="96">
        <f t="shared" si="5"/>
        <v>196</v>
      </c>
      <c r="AT24" s="108">
        <f t="shared" si="5"/>
        <v>10</v>
      </c>
      <c r="AU24" s="182">
        <f t="shared" si="5"/>
        <v>84</v>
      </c>
      <c r="AV24" s="178">
        <f t="shared" si="5"/>
        <v>1</v>
      </c>
      <c r="AW24" s="178">
        <f t="shared" si="5"/>
        <v>3</v>
      </c>
      <c r="AX24" s="178">
        <f t="shared" si="5"/>
        <v>7</v>
      </c>
      <c r="AY24" s="178">
        <f t="shared" si="5"/>
        <v>4</v>
      </c>
      <c r="AZ24" s="178">
        <f t="shared" si="5"/>
        <v>19</v>
      </c>
      <c r="BA24" s="178">
        <f t="shared" si="5"/>
        <v>0</v>
      </c>
      <c r="BB24" s="178">
        <f t="shared" si="5"/>
        <v>19</v>
      </c>
      <c r="BC24" s="178">
        <f t="shared" si="5"/>
        <v>30</v>
      </c>
      <c r="BD24" s="194">
        <f t="shared" si="5"/>
        <v>1</v>
      </c>
    </row>
    <row r="25" spans="1:56" ht="31.5" x14ac:dyDescent="0.25">
      <c r="A25" s="1342" t="s">
        <v>599</v>
      </c>
      <c r="B25" s="1418" t="s">
        <v>417</v>
      </c>
      <c r="C25" s="113" t="s">
        <v>485</v>
      </c>
      <c r="D25" s="1300">
        <v>282</v>
      </c>
      <c r="E25" s="1410">
        <f t="shared" ref="E25" si="6">D25-SUM(L25:L29)</f>
        <v>-67</v>
      </c>
      <c r="F25" s="574">
        <f>SUM('Комунальні по МПД'!G232,'Комунальні по МПД'!G227,'Комунальні по МПД'!G237,'Комунальні по МПД'!G242,'Комунальні по МПД'!G247,'Комунальні по МПД'!G252)</f>
        <v>45</v>
      </c>
      <c r="G25" s="281">
        <f>SUM('Комунальні по МПД'!H232,'Комунальні по МПД'!H227,'Комунальні по МПД'!H237,'Комунальні по МПД'!H242,'Комунальні по МПД'!H247,'Комунальні по МПД'!H252)</f>
        <v>3</v>
      </c>
      <c r="H25" s="72">
        <f>SUM('Комунальні по МПД'!I232,'Комунальні по МПД'!I227,'Комунальні по МПД'!I237,'Комунальні по МПД'!I242,'Комунальні по МПД'!I247,'Комунальні по МПД'!I252)</f>
        <v>3</v>
      </c>
      <c r="I25" s="72">
        <f>SUM('Комунальні по МПД'!J232,'Комунальні по МПД'!J227,'Комунальні по МПД'!J237,'Комунальні по МПД'!J242,'Комунальні по МПД'!J247,'Комунальні по МПД'!J252)</f>
        <v>0</v>
      </c>
      <c r="J25" s="72">
        <f>SUM('Комунальні по МПД'!K232,'Комунальні по МПД'!K227,'Комунальні по МПД'!K237,'Комунальні по МПД'!K242,'Комунальні по МПД'!K247,'Комунальні по МПД'!K252)</f>
        <v>0</v>
      </c>
      <c r="K25" s="73">
        <f>SUM('Комунальні по МПД'!L232,'Комунальні по МПД'!L227,'Комунальні по МПД'!L237,'Комунальні по МПД'!L242,'Комунальні по МПД'!L247,'Комунальні по МПД'!L252)</f>
        <v>0</v>
      </c>
      <c r="L25" s="199">
        <f>SUM('Комунальні по МПД'!M232,'Комунальні по МПД'!M227,'Комунальні по МПД'!M237,'Комунальні по МПД'!M242,'Комунальні по МПД'!M247,'Комунальні по МПД'!M252)</f>
        <v>45</v>
      </c>
      <c r="M25" s="119">
        <f>SUM('Комунальні по МПД'!N232,'Комунальні по МПД'!N227,'Комунальні по МПД'!N237,'Комунальні по МПД'!N242,'Комунальні по МПД'!N247,'Комунальні по МПД'!N252)</f>
        <v>0</v>
      </c>
      <c r="N25" s="119">
        <f>SUM('Комунальні по МПД'!O232,'Комунальні по МПД'!O227,'Комунальні по МПД'!O237,'Комунальні по МПД'!O242,'Комунальні по МПД'!O247,'Комунальні по МПД'!O252)</f>
        <v>0</v>
      </c>
      <c r="O25" s="119">
        <f>SUM('Комунальні по МПД'!P232,'Комунальні по МПД'!P227,'Комунальні по МПД'!P237,'Комунальні по МПД'!P242,'Комунальні по МПД'!P247,'Комунальні по МПД'!P252)</f>
        <v>0</v>
      </c>
      <c r="P25" s="119">
        <f>SUM('Комунальні по МПД'!Q232,'Комунальні по МПД'!Q227,'Комунальні по МПД'!Q237,'Комунальні по МПД'!Q242,'Комунальні по МПД'!Q247,'Комунальні по МПД'!Q252)</f>
        <v>0</v>
      </c>
      <c r="Q25" s="149">
        <f>SUM('Комунальні по МПД'!R232,'Комунальні по МПД'!R227,'Комунальні по МПД'!R237,'Комунальні по МПД'!R242,'Комунальні по МПД'!R247,'Комунальні по МПД'!R252)</f>
        <v>45</v>
      </c>
      <c r="R25" s="150">
        <f>SUM('Комунальні по МПД'!S232,'Комунальні по МПД'!S227,'Комунальні по МПД'!S237,'Комунальні по МПД'!S242,'Комунальні по МПД'!S247,'Комунальні по МПД'!S252)</f>
        <v>10</v>
      </c>
      <c r="S25" s="200">
        <f>SUM('Комунальні по МПД'!T232,'Комунальні по МПД'!T227,'Комунальні по МПД'!T237,'Комунальні по МПД'!T242,'Комунальні по МПД'!T247,'Комунальні по МПД'!T252)</f>
        <v>0</v>
      </c>
      <c r="T25" s="200">
        <f>SUM('Комунальні по МПД'!U232,'Комунальні по МПД'!U227,'Комунальні по МПД'!U237,'Комунальні по МПД'!U242,'Комунальні по МПД'!U247,'Комунальні по МПД'!U252)</f>
        <v>0</v>
      </c>
      <c r="U25" s="119">
        <f>SUM('Комунальні по МПД'!V232,'Комунальні по МПД'!V227,'Комунальні по МПД'!V237,'Комунальні по МПД'!V242,'Комунальні по МПД'!V247,'Комунальні по МПД'!V252)</f>
        <v>29</v>
      </c>
      <c r="V25" s="119">
        <f>SUM('Комунальні по МПД'!W232,'Комунальні по МПД'!W227,'Комунальні по МПД'!W237,'Комунальні по МПД'!W242,'Комунальні по МПД'!W247,'Комунальні по МПД'!W252)</f>
        <v>6</v>
      </c>
      <c r="W25" s="149">
        <f>SUM('Комунальні по МПД'!X232,'Комунальні по МПД'!X227,'Комунальні по МПД'!X237,'Комунальні по МПД'!X242,'Комунальні по МПД'!X247,'Комунальні по МПД'!X252)</f>
        <v>0</v>
      </c>
      <c r="X25" s="150">
        <f>SUM('Комунальні по МПД'!Y232,'Комунальні по МПД'!Y227,'Комунальні по МПД'!Y237,'Комунальні по МПД'!Y242,'Комунальні по МПД'!Y247,'Комунальні по МПД'!Y252)</f>
        <v>37</v>
      </c>
      <c r="Y25" s="149">
        <f>SUM('Комунальні по МПД'!Z232,'Комунальні по МПД'!Z227,'Комунальні по МПД'!Z237,'Комунальні по МПД'!Z242,'Комунальні по МПД'!Z247,'Комунальні по МПД'!Z252)</f>
        <v>8</v>
      </c>
      <c r="Z25" s="74">
        <f>SUM('Комунальні по МПД'!AA232,'Комунальні по МПД'!AA227,'Комунальні по МПД'!AA237,'Комунальні по МПД'!AA242,'Комунальні по МПД'!AA247,'Комунальні по МПД'!AA252)</f>
        <v>0</v>
      </c>
      <c r="AA25" s="72">
        <f>SUM('Комунальні по МПД'!AB232,'Комунальні по МПД'!AB227,'Комунальні по МПД'!AB237,'Комунальні по МПД'!AB242,'Комунальні по МПД'!AB247,'Комунальні по МПД'!AB252)</f>
        <v>16</v>
      </c>
      <c r="AB25" s="72">
        <f>SUM('Комунальні по МПД'!AC232,'Комунальні по МПД'!AC227,'Комунальні по МПД'!AC237,'Комунальні по МПД'!AC242,'Комунальні по МПД'!AC247,'Комунальні по МПД'!AC252)</f>
        <v>16</v>
      </c>
      <c r="AC25" s="72">
        <f>SUM('Комунальні по МПД'!AD232,'Комунальні по МПД'!AD227,'Комунальні по МПД'!AD237,'Комунальні по МПД'!AD242,'Комунальні по МПД'!AD247,'Комунальні по МПД'!AD252)</f>
        <v>0</v>
      </c>
      <c r="AD25" s="72">
        <f>SUM('Комунальні по МПД'!AE232,'Комунальні по МПД'!AE227,'Комунальні по МПД'!AE237,'Комунальні по МПД'!AE242,'Комунальні по МПД'!AE247,'Комунальні по МПД'!AE252)</f>
        <v>7</v>
      </c>
      <c r="AE25" s="73">
        <f>SUM('Комунальні по МПД'!AF232,'Комунальні по МПД'!AF227,'Комунальні по МПД'!AF237,'Комунальні по МПД'!AF242,'Комунальні по МПД'!AF247,'Комунальні по МПД'!AF252)</f>
        <v>0</v>
      </c>
      <c r="AF25" s="448">
        <f>AVERAGE('Комунальні по МПД'!AG232,'Комунальні по МПД'!AG227,'Комунальні по МПД'!AG237,'Комунальні по МПД'!AG242,'Комунальні по МПД'!AG247,'Комунальні по МПД'!AG252)</f>
        <v>35.333333333333336</v>
      </c>
      <c r="AG25" s="444">
        <f>AVERAGE('Комунальні по МПД'!AH232,'Комунальні по МПД'!AH227,'Комунальні по МПД'!AH237,'Комунальні по МПД'!AH242,'Комунальні по МПД'!AH247,'Комунальні по МПД'!AH252)</f>
        <v>18.333333333333332</v>
      </c>
      <c r="AH25" s="451">
        <f>AVERAGE('Комунальні по МПД'!AI232,'Комунальні по МПД'!AI227,'Комунальні по МПД'!AI237,'Комунальні по МПД'!AI242,'Комунальні по МПД'!AI247,'Комунальні по МПД'!AI252)</f>
        <v>10.200000000000001</v>
      </c>
      <c r="AI25" s="195">
        <f>SUM('Комунальні по МПД'!AJ232,'Комунальні по МПД'!AJ227,'Комунальні по МПД'!AJ237,'Комунальні по МПД'!AJ242,'Комунальні по МПД'!AJ247,'Комунальні по МПД'!AJ252)</f>
        <v>45</v>
      </c>
      <c r="AJ25" s="76">
        <f>SUM('Комунальні по МПД'!AK232,'Комунальні по МПД'!AK227,'Комунальні по МПД'!AK237,'Комунальні по МПД'!AK242,'Комунальні по МПД'!AK247,'Комунальні по МПД'!AK252)</f>
        <v>0</v>
      </c>
      <c r="AK25" s="77">
        <f>SUM('Комунальні по МПД'!AL232,'Комунальні по МПД'!AL227,'Комунальні по МПД'!AL237,'Комунальні по МПД'!AL242,'Комунальні по МПД'!AL247,'Комунальні по МПД'!AL252)</f>
        <v>0</v>
      </c>
      <c r="AL25" s="78">
        <f>SUM('Комунальні по МПД'!AM232,'Комунальні по МПД'!AM227,'Комунальні по МПД'!AM237,'Комунальні по МПД'!AM242,'Комунальні по МПД'!AM247,'Комунальні по МПД'!AM252)</f>
        <v>0</v>
      </c>
      <c r="AM25" s="143">
        <f>SUM('Комунальні по МПД'!AN232,'Комунальні по МПД'!AN227,'Комунальні по МПД'!AN237,'Комунальні по МПД'!AN242,'Комунальні по МПД'!AN247,'Комунальні по МПД'!AN252)</f>
        <v>5</v>
      </c>
      <c r="AN25" s="72">
        <f>SUM('Комунальні по МПД'!AO232,'Комунальні по МПД'!AO227,'Комунальні по МПД'!AO237,'Комунальні по МПД'!AO242,'Комунальні по МПД'!AO247,'Комунальні по МПД'!AO252)</f>
        <v>40</v>
      </c>
      <c r="AO25" s="73">
        <f>SUM('Комунальні по МПД'!AP232,'Комунальні по МПД'!AP227,'Комунальні по МПД'!AP237,'Комунальні по МПД'!AP242,'Комунальні по МПД'!AP247,'Комунальні по МПД'!AP252)</f>
        <v>0</v>
      </c>
      <c r="AP25" s="76">
        <f>SUM('Комунальні по МПД'!AQ232,'Комунальні по МПД'!AQ227,'Комунальні по МПД'!AQ237,'Комунальні по МПД'!AQ242,'Комунальні по МПД'!AQ247,'Комунальні по МПД'!AQ252)</f>
        <v>0</v>
      </c>
      <c r="AQ25" s="77">
        <f>SUM('Комунальні по МПД'!AR232,'Комунальні по МПД'!AR227,'Комунальні по МПД'!AR237,'Комунальні по МПД'!AR242,'Комунальні по МПД'!AR247,'Комунальні по МПД'!AR252)</f>
        <v>0</v>
      </c>
      <c r="AR25" s="77">
        <f>SUM('Комунальні по МПД'!AS232,'Комунальні по МПД'!AS227,'Комунальні по МПД'!AS237,'Комунальні по МПД'!AS242,'Комунальні по МПД'!AS247,'Комунальні по МПД'!AS252)</f>
        <v>0</v>
      </c>
      <c r="AS25" s="77">
        <f>SUM('Комунальні по МПД'!AT232,'Комунальні по МПД'!AT227,'Комунальні по МПД'!AT237,'Комунальні по МПД'!AT242,'Комунальні по МПД'!AT247,'Комунальні по МПД'!AT252)</f>
        <v>0</v>
      </c>
      <c r="AT25" s="80">
        <f>SUM('Комунальні по МПД'!AU232,'Комунальні по МПД'!AU227,'Комунальні по МПД'!AU237,'Комунальні по МПД'!AU242,'Комунальні по МПД'!AU247,'Комунальні по МПД'!AU252)</f>
        <v>0</v>
      </c>
      <c r="AU25" s="152">
        <f>SUM('Комунальні по МПД'!AV232,'Комунальні по МПД'!AV227,'Комунальні по МПД'!AV237,'Комунальні по МПД'!AV242,'Комунальні по МПД'!AV247,'Комунальні по МПД'!AV252)</f>
        <v>0</v>
      </c>
      <c r="AV25" s="120">
        <f>SUM('Комунальні по МПД'!AW232,'Комунальні по МПД'!AW227,'Комунальні по МПД'!AW237,'Комунальні по МПД'!AW242,'Комунальні по МПД'!AW247,'Комунальні по МПД'!AW252)</f>
        <v>0</v>
      </c>
      <c r="AW25" s="120">
        <f>SUM('Комунальні по МПД'!AX232,'Комунальні по МПД'!AX227,'Комунальні по МПД'!AX237,'Комунальні по МПД'!AX242,'Комунальні по МПД'!AX247,'Комунальні по МПД'!AX252)</f>
        <v>0</v>
      </c>
      <c r="AX25" s="120">
        <f>SUM('Комунальні по МПД'!AY232,'Комунальні по МПД'!AY227,'Комунальні по МПД'!AY237,'Комунальні по МПД'!AY242,'Комунальні по МПД'!AY247,'Комунальні по МПД'!AY252)</f>
        <v>0</v>
      </c>
      <c r="AY25" s="120">
        <f>SUM('Комунальні по МПД'!AZ232,'Комунальні по МПД'!AZ227,'Комунальні по МПД'!AZ237,'Комунальні по МПД'!AZ242,'Комунальні по МПД'!AZ247,'Комунальні по МПД'!AZ252)</f>
        <v>0</v>
      </c>
      <c r="AZ25" s="120">
        <f>SUM('Комунальні по МПД'!BA232,'Комунальні по МПД'!BA227,'Комунальні по МПД'!BA237,'Комунальні по МПД'!BA242,'Комунальні по МПД'!BA247,'Комунальні по МПД'!BA252)</f>
        <v>0</v>
      </c>
      <c r="BA25" s="120">
        <f>SUM('Комунальні по МПД'!BB232,'Комунальні по МПД'!BB227,'Комунальні по МПД'!BB237,'Комунальні по МПД'!BB242,'Комунальні по МПД'!BB247,'Комунальні по МПД'!BB252)</f>
        <v>0</v>
      </c>
      <c r="BB25" s="120">
        <f>SUM('Комунальні по МПД'!BC232,'Комунальні по МПД'!BC227,'Комунальні по МПД'!BC237,'Комунальні по МПД'!BC242,'Комунальні по МПД'!BC247,'Комунальні по МПД'!BC252)</f>
        <v>0</v>
      </c>
      <c r="BC25" s="120">
        <f>SUM('Комунальні по МПД'!BD232,'Комунальні по МПД'!BD227,'Комунальні по МПД'!BD237,'Комунальні по МПД'!BD242,'Комунальні по МПД'!BD247,'Комунальні по МПД'!BD252)</f>
        <v>0</v>
      </c>
      <c r="BD25" s="121">
        <f>SUM('Комунальні по МПД'!BE232,'Комунальні по МПД'!BE227,'Комунальні по МПД'!BE237,'Комунальні по МПД'!BE242,'Комунальні по МПД'!BE247,'Комунальні по МПД'!BE252)</f>
        <v>0</v>
      </c>
    </row>
    <row r="26" spans="1:56" ht="47.25" x14ac:dyDescent="0.25">
      <c r="A26" s="1343"/>
      <c r="B26" s="1419"/>
      <c r="C26" s="114" t="s">
        <v>490</v>
      </c>
      <c r="D26" s="1301"/>
      <c r="E26" s="1411"/>
      <c r="F26" s="575">
        <f>SUM('Комунальні по МПД'!G233,'Комунальні по МПД'!G228,'Комунальні по МПД'!G238,'Комунальні по МПД'!G243,'Комунальні по МПД'!G248,'Комунальні по МПД'!G253)</f>
        <v>0</v>
      </c>
      <c r="G26" s="282">
        <f>SUM('Комунальні по МПД'!H233,'Комунальні по МПД'!H228,'Комунальні по МПД'!H238,'Комунальні по МПД'!H243,'Комунальні по МПД'!H248,'Комунальні по МПД'!H253)</f>
        <v>0</v>
      </c>
      <c r="H26" s="81">
        <f>SUM('Комунальні по МПД'!I233,'Комунальні по МПД'!I228,'Комунальні по МПД'!I238,'Комунальні по МПД'!I243,'Комунальні по МПД'!I248,'Комунальні по МПД'!I253)</f>
        <v>0</v>
      </c>
      <c r="I26" s="81">
        <f>SUM('Комунальні по МПД'!J233,'Комунальні по МПД'!J228,'Комунальні по МПД'!J238,'Комунальні по МПД'!J243,'Комунальні по МПД'!J248,'Комунальні по МПД'!J253)</f>
        <v>0</v>
      </c>
      <c r="J26" s="81">
        <f>SUM('Комунальні по МПД'!K233,'Комунальні по МПД'!K228,'Комунальні по МПД'!K238,'Комунальні по МПД'!K243,'Комунальні по МПД'!K248,'Комунальні по МПД'!K253)</f>
        <v>0</v>
      </c>
      <c r="K26" s="82">
        <f>SUM('Комунальні по МПД'!L233,'Комунальні по МПД'!L228,'Комунальні по МПД'!L238,'Комунальні по МПД'!L243,'Комунальні по МПД'!L248,'Комунальні по МПД'!L253)</f>
        <v>0</v>
      </c>
      <c r="L26" s="181">
        <f>SUM('Комунальні по МПД'!M233,'Комунальні по МПД'!M228,'Комунальні по МПД'!M238,'Комунальні по МПД'!M243,'Комунальні по МПД'!M248,'Комунальні по МПД'!M253)</f>
        <v>0</v>
      </c>
      <c r="M26" s="124">
        <f>SUM('Комунальні по МПД'!N233,'Комунальні по МПД'!N228,'Комунальні по МПД'!N238,'Комунальні по МПД'!N243,'Комунальні по МПД'!N248,'Комунальні по МПД'!N253)</f>
        <v>0</v>
      </c>
      <c r="N26" s="403">
        <f>SUM('Комунальні по МПД'!O233,'Комунальні по МПД'!O228,'Комунальні по МПД'!O238,'Комунальні по МПД'!O243,'Комунальні по МПД'!O248,'Комунальні по МПД'!O253)</f>
        <v>0</v>
      </c>
      <c r="O26" s="124">
        <f>SUM('Комунальні по МПД'!P233,'Комунальні по МПД'!P228,'Комунальні по МПД'!P238,'Комунальні по МПД'!P243,'Комунальні по МПД'!P248,'Комунальні по МПД'!P253)</f>
        <v>0</v>
      </c>
      <c r="P26" s="124">
        <f>SUM('Комунальні по МПД'!Q233,'Комунальні по МПД'!Q228,'Комунальні по МПД'!Q238,'Комунальні по МПД'!Q243,'Комунальні по МПД'!Q248,'Комунальні по МПД'!Q253)</f>
        <v>0</v>
      </c>
      <c r="Q26" s="163">
        <f>SUM('Комунальні по МПД'!R233,'Комунальні по МПД'!R228,'Комунальні по МПД'!R238,'Комунальні по МПД'!R243,'Комунальні по МПД'!R248,'Комунальні по МПД'!R253)</f>
        <v>0</v>
      </c>
      <c r="R26" s="162">
        <f>SUM('Комунальні по МПД'!S233,'Комунальні по МПД'!S228,'Комунальні по МПД'!S238,'Комунальні по МПД'!S243,'Комунальні по МПД'!S248,'Комунальні по МПД'!S253)</f>
        <v>0</v>
      </c>
      <c r="S26" s="766">
        <f>SUM('Комунальні по МПД'!T233,'Комунальні по МПД'!T228,'Комунальні по МПД'!T238,'Комунальні по МПД'!T243,'Комунальні по МПД'!T248,'Комунальні по МПД'!T253)</f>
        <v>0</v>
      </c>
      <c r="T26" s="766">
        <f>SUM('Комунальні по МПД'!U233,'Комунальні по МПД'!U228,'Комунальні по МПД'!U238,'Комунальні по МПД'!U243,'Комунальні по МПД'!U248,'Комунальні по МПД'!U253)</f>
        <v>0</v>
      </c>
      <c r="U26" s="124">
        <f>SUM('Комунальні по МПД'!V233,'Комунальні по МПД'!V228,'Комунальні по МПД'!V238,'Комунальні по МПД'!V243,'Комунальні по МПД'!V248,'Комунальні по МПД'!V253)</f>
        <v>0</v>
      </c>
      <c r="V26" s="124">
        <f>SUM('Комунальні по МПД'!W233,'Комунальні по МПД'!W228,'Комунальні по МПД'!W238,'Комунальні по МПД'!W243,'Комунальні по МПД'!W248,'Комунальні по МПД'!W253)</f>
        <v>0</v>
      </c>
      <c r="W26" s="163">
        <f>SUM('Комунальні по МПД'!X233,'Комунальні по МПД'!X228,'Комунальні по МПД'!X238,'Комунальні по МПД'!X243,'Комунальні по МПД'!X248,'Комунальні по МПД'!X253)</f>
        <v>0</v>
      </c>
      <c r="X26" s="162">
        <f>SUM('Комунальні по МПД'!Y233,'Комунальні по МПД'!Y228,'Комунальні по МПД'!Y238,'Комунальні по МПД'!Y243,'Комунальні по МПД'!Y248,'Комунальні по МПД'!Y253)</f>
        <v>0</v>
      </c>
      <c r="Y26" s="163">
        <f>SUM('Комунальні по МПД'!Z233,'Комунальні по МПД'!Z228,'Комунальні по МПД'!Z238,'Комунальні по МПД'!Z243,'Комунальні по МПД'!Z248,'Комунальні по МПД'!Z253)</f>
        <v>0</v>
      </c>
      <c r="Z26" s="86">
        <f>SUM('Комунальні по МПД'!AA233,'Комунальні по МПД'!AA228,'Комунальні по МПД'!AA238,'Комунальні по МПД'!AA243,'Комунальні по МПД'!AA248,'Комунальні по МПД'!AA253)</f>
        <v>0</v>
      </c>
      <c r="AA26" s="81">
        <f>SUM('Комунальні по МПД'!AB233,'Комунальні по МПД'!AB228,'Комунальні по МПД'!AB238,'Комунальні по МПД'!AB243,'Комунальні по МПД'!AB248,'Комунальні по МПД'!AB253)</f>
        <v>0</v>
      </c>
      <c r="AB26" s="81">
        <f>SUM('Комунальні по МПД'!AC233,'Комунальні по МПД'!AC228,'Комунальні по МПД'!AC238,'Комунальні по МПД'!AC243,'Комунальні по МПД'!AC248,'Комунальні по МПД'!AC253)</f>
        <v>0</v>
      </c>
      <c r="AC26" s="81">
        <f>SUM('Комунальні по МПД'!AD233,'Комунальні по МПД'!AD228,'Комунальні по МПД'!AD238,'Комунальні по МПД'!AD243,'Комунальні по МПД'!AD248,'Комунальні по МПД'!AD253)</f>
        <v>0</v>
      </c>
      <c r="AD26" s="81">
        <f>SUM('Комунальні по МПД'!AE233,'Комунальні по МПД'!AE228,'Комунальні по МПД'!AE238,'Комунальні по МПД'!AE243,'Комунальні по МПД'!AE248,'Комунальні по МПД'!AE253)</f>
        <v>0</v>
      </c>
      <c r="AE26" s="82">
        <f>SUM('Комунальні по МПД'!AF233,'Комунальні по МПД'!AF228,'Комунальні по МПД'!AF238,'Комунальні по МПД'!AF243,'Комунальні по МПД'!AF248,'Комунальні по МПД'!AF253)</f>
        <v>0</v>
      </c>
      <c r="AF26" s="449"/>
      <c r="AG26" s="445"/>
      <c r="AH26" s="449"/>
      <c r="AI26" s="158">
        <f>SUM('Комунальні по МПД'!AJ233,'Комунальні по МПД'!AJ228,'Комунальні по МПД'!AJ238,'Комунальні по МПД'!AJ243,'Комунальні по МПД'!AJ248,'Комунальні по МПД'!AJ253)</f>
        <v>0</v>
      </c>
      <c r="AJ26" s="87">
        <f>SUM('Комунальні по МПД'!AK233,'Комунальні по МПД'!AK228,'Комунальні по МПД'!AK238,'Комунальні по МПД'!AK243,'Комунальні по МПД'!AK248,'Комунальні по МПД'!AK253)</f>
        <v>0</v>
      </c>
      <c r="AK26" s="88">
        <f>SUM('Комунальні по МПД'!AL233,'Комунальні по МПД'!AL228,'Комунальні по МПД'!AL238,'Комунальні по МПД'!AL243,'Комунальні по МПД'!AL248,'Комунальні по МПД'!AL253)</f>
        <v>0</v>
      </c>
      <c r="AL26" s="89">
        <f>SUM('Комунальні по МПД'!AM233,'Комунальні по МПД'!AM228,'Комунальні по МПД'!AM238,'Комунальні по МПД'!AM243,'Комунальні по МПД'!AM248,'Комунальні по МПД'!AM253)</f>
        <v>0</v>
      </c>
      <c r="AM26" s="87">
        <f>SUM('Комунальні по МПД'!AN233,'Комунальні по МПД'!AN228,'Комунальні по МПД'!AN238,'Комунальні по МПД'!AN243,'Комунальні по МПД'!AN248,'Комунальні по МПД'!AN253)</f>
        <v>0</v>
      </c>
      <c r="AN26" s="88">
        <f>SUM('Комунальні по МПД'!AO233,'Комунальні по МПД'!AO228,'Комунальні по МПД'!AO238,'Комунальні по МПД'!AO243,'Комунальні по МПД'!AO248,'Комунальні по МПД'!AO253)</f>
        <v>0</v>
      </c>
      <c r="AO26" s="89">
        <f>SUM('Комунальні по МПД'!AP233,'Комунальні по МПД'!AP228,'Комунальні по МПД'!AP238,'Комунальні по МПД'!AP243,'Комунальні по МПД'!AP248,'Комунальні по МПД'!AP253)</f>
        <v>0</v>
      </c>
      <c r="AP26" s="87">
        <f>SUM('Комунальні по МПД'!AQ233,'Комунальні по МПД'!AQ228,'Комунальні по МПД'!AQ238,'Комунальні по МПД'!AQ243,'Комунальні по МПД'!AQ248,'Комунальні по МПД'!AQ253)</f>
        <v>0</v>
      </c>
      <c r="AQ26" s="88">
        <f>SUM('Комунальні по МПД'!AR233,'Комунальні по МПД'!AR228,'Комунальні по МПД'!AR238,'Комунальні по МПД'!AR243,'Комунальні по МПД'!AR248,'Комунальні по МПД'!AR253)</f>
        <v>0</v>
      </c>
      <c r="AR26" s="88">
        <f>SUM('Комунальні по МПД'!AS233,'Комунальні по МПД'!AS228,'Комунальні по МПД'!AS238,'Комунальні по МПД'!AS243,'Комунальні по МПД'!AS248,'Комунальні по МПД'!AS253)</f>
        <v>0</v>
      </c>
      <c r="AS26" s="88">
        <f>SUM('Комунальні по МПД'!AT233,'Комунальні по МПД'!AT228,'Комунальні по МПД'!AT238,'Комунальні по МПД'!AT243,'Комунальні по МПД'!AT248,'Комунальні по МПД'!AT253)</f>
        <v>0</v>
      </c>
      <c r="AT26" s="91">
        <f>SUM('Комунальні по МПД'!AU233,'Комунальні по МПД'!AU228,'Комунальні по МПД'!AU238,'Комунальні по МПД'!AU243,'Комунальні по МПД'!AU248,'Комунальні по МПД'!AU253)</f>
        <v>0</v>
      </c>
      <c r="AU26" s="159">
        <f>SUM('Комунальні по МПД'!AV233,'Комунальні по МПД'!AV228,'Комунальні по МПД'!AV238,'Комунальні по МПД'!AV243,'Комунальні по МПД'!AV248,'Комунальні по МПД'!AV253)</f>
        <v>0</v>
      </c>
      <c r="AV26" s="125">
        <f>SUM('Комунальні по МПД'!AW233,'Комунальні по МПД'!AW228,'Комунальні по МПД'!AW238,'Комунальні по МПД'!AW243,'Комунальні по МПД'!AW248,'Комунальні по МПД'!AW253)</f>
        <v>0</v>
      </c>
      <c r="AW26" s="125">
        <f>SUM('Комунальні по МПД'!AX233,'Комунальні по МПД'!AX228,'Комунальні по МПД'!AX238,'Комунальні по МПД'!AX243,'Комунальні по МПД'!AX248,'Комунальні по МПД'!AX253)</f>
        <v>0</v>
      </c>
      <c r="AX26" s="125">
        <f>SUM('Комунальні по МПД'!AY233,'Комунальні по МПД'!AY228,'Комунальні по МПД'!AY238,'Комунальні по МПД'!AY243,'Комунальні по МПД'!AY248,'Комунальні по МПД'!AY253)</f>
        <v>0</v>
      </c>
      <c r="AY26" s="125">
        <f>SUM('Комунальні по МПД'!AZ233,'Комунальні по МПД'!AZ228,'Комунальні по МПД'!AZ238,'Комунальні по МПД'!AZ243,'Комунальні по МПД'!AZ248,'Комунальні по МПД'!AZ253)</f>
        <v>0</v>
      </c>
      <c r="AZ26" s="125">
        <f>SUM('Комунальні по МПД'!BA233,'Комунальні по МПД'!BA228,'Комунальні по МПД'!BA238,'Комунальні по МПД'!BA243,'Комунальні по МПД'!BA248,'Комунальні по МПД'!BA253)</f>
        <v>0</v>
      </c>
      <c r="BA26" s="125">
        <f>SUM('Комунальні по МПД'!BB233,'Комунальні по МПД'!BB228,'Комунальні по МПД'!BB238,'Комунальні по МПД'!BB243,'Комунальні по МПД'!BB248,'Комунальні по МПД'!BB253)</f>
        <v>0</v>
      </c>
      <c r="BB26" s="125">
        <f>SUM('Комунальні по МПД'!BC233,'Комунальні по МПД'!BC228,'Комунальні по МПД'!BC238,'Комунальні по МПД'!BC243,'Комунальні по МПД'!BC248,'Комунальні по МПД'!BC253)</f>
        <v>0</v>
      </c>
      <c r="BC26" s="125">
        <f>SUM('Комунальні по МПД'!BD233,'Комунальні по МПД'!BD228,'Комунальні по МПД'!BD238,'Комунальні по МПД'!BD243,'Комунальні по МПД'!BD248,'Комунальні по МПД'!BD253)</f>
        <v>0</v>
      </c>
      <c r="BD26" s="126">
        <f>SUM('Комунальні по МПД'!BE233,'Комунальні по МПД'!BE228,'Комунальні по МПД'!BE238,'Комунальні по МПД'!BE243,'Комунальні по МПД'!BE248,'Комунальні по МПД'!BE253)</f>
        <v>0</v>
      </c>
    </row>
    <row r="27" spans="1:56" ht="31.5" x14ac:dyDescent="0.25">
      <c r="A27" s="1343"/>
      <c r="B27" s="1419"/>
      <c r="C27" s="114" t="s">
        <v>486</v>
      </c>
      <c r="D27" s="1301"/>
      <c r="E27" s="1411"/>
      <c r="F27" s="575">
        <f>SUM('Комунальні по МПД'!G234,'Комунальні по МПД'!G229,'Комунальні по МПД'!G239,'Комунальні по МПД'!G244,'Комунальні по МПД'!G249,'Комунальні по МПД'!G254)</f>
        <v>0</v>
      </c>
      <c r="G27" s="282">
        <f>SUM('Комунальні по МПД'!H234,'Комунальні по МПД'!H229,'Комунальні по МПД'!H239,'Комунальні по МПД'!H244,'Комунальні по МПД'!H249,'Комунальні по МПД'!H254)</f>
        <v>0</v>
      </c>
      <c r="H27" s="81">
        <f>SUM('Комунальні по МПД'!I234,'Комунальні по МПД'!I229,'Комунальні по МПД'!I239,'Комунальні по МПД'!I244,'Комунальні по МПД'!I249,'Комунальні по МПД'!I254)</f>
        <v>0</v>
      </c>
      <c r="I27" s="81">
        <f>SUM('Комунальні по МПД'!J234,'Комунальні по МПД'!J229,'Комунальні по МПД'!J239,'Комунальні по МПД'!J244,'Комунальні по МПД'!J249,'Комунальні по МПД'!J254)</f>
        <v>0</v>
      </c>
      <c r="J27" s="81">
        <f>SUM('Комунальні по МПД'!K234,'Комунальні по МПД'!K229,'Комунальні по МПД'!K239,'Комунальні по МПД'!K244,'Комунальні по МПД'!K249,'Комунальні по МПД'!K254)</f>
        <v>0</v>
      </c>
      <c r="K27" s="82">
        <f>SUM('Комунальні по МПД'!L234,'Комунальні по МПД'!L229,'Комунальні по МПД'!L239,'Комунальні по МПД'!L244,'Комунальні по МПД'!L249,'Комунальні по МПД'!L254)</f>
        <v>0</v>
      </c>
      <c r="L27" s="181">
        <f>SUM('Комунальні по МПД'!M234,'Комунальні по МПД'!M229,'Комунальні по МПД'!M239,'Комунальні по МПД'!M244,'Комунальні по МПД'!M249,'Комунальні по МПД'!M254)</f>
        <v>0</v>
      </c>
      <c r="M27" s="124">
        <f>SUM('Комунальні по МПД'!N234,'Комунальні по МПД'!N229,'Комунальні по МПД'!N239,'Комунальні по МПД'!N244,'Комунальні по МПД'!N249,'Комунальні по МПД'!N254)</f>
        <v>0</v>
      </c>
      <c r="N27" s="403">
        <f>SUM('Комунальні по МПД'!O234,'Комунальні по МПД'!O229,'Комунальні по МПД'!O239,'Комунальні по МПД'!O244,'Комунальні по МПД'!O249,'Комунальні по МПД'!O254)</f>
        <v>0</v>
      </c>
      <c r="O27" s="118">
        <f>SUM('Комунальні по МПД'!P234,'Комунальні по МПД'!P229,'Комунальні по МПД'!P239,'Комунальні по МПД'!P244,'Комунальні по МПД'!P249,'Комунальні по МПД'!P254)</f>
        <v>0</v>
      </c>
      <c r="P27" s="661">
        <f>SUM('Комунальні по МПД'!Q234,'Комунальні по МПД'!Q229,'Комунальні по МПД'!Q239,'Комунальні по МПД'!Q244,'Комунальні по МПД'!Q249,'Комунальні по МПД'!Q254)</f>
        <v>0</v>
      </c>
      <c r="Q27" s="163">
        <f>SUM('Комунальні по МПД'!R234,'Комунальні по МПД'!R229,'Комунальні по МПД'!R239,'Комунальні по МПД'!R244,'Комунальні по МПД'!R249,'Комунальні по МПД'!R254)</f>
        <v>0</v>
      </c>
      <c r="R27" s="162">
        <f>SUM('Комунальні по МПД'!S234,'Комунальні по МПД'!S229,'Комунальні по МПД'!S239,'Комунальні по МПД'!S244,'Комунальні по МПД'!S249,'Комунальні по МПД'!S254)</f>
        <v>0</v>
      </c>
      <c r="S27" s="766">
        <f>SUM('Комунальні по МПД'!T234,'Комунальні по МПД'!T229,'Комунальні по МПД'!T239,'Комунальні по МПД'!T244,'Комунальні по МПД'!T249,'Комунальні по МПД'!T254)</f>
        <v>0</v>
      </c>
      <c r="T27" s="766">
        <f>SUM('Комунальні по МПД'!U234,'Комунальні по МПД'!U229,'Комунальні по МПД'!U239,'Комунальні по МПД'!U244,'Комунальні по МПД'!U249,'Комунальні по МПД'!U254)</f>
        <v>0</v>
      </c>
      <c r="U27" s="124">
        <f>SUM('Комунальні по МПД'!V234,'Комунальні по МПД'!V229,'Комунальні по МПД'!V239,'Комунальні по МПД'!V244,'Комунальні по МПД'!V249,'Комунальні по МПД'!V254)</f>
        <v>0</v>
      </c>
      <c r="V27" s="124">
        <f>SUM('Комунальні по МПД'!W234,'Комунальні по МПД'!W229,'Комунальні по МПД'!W239,'Комунальні по МПД'!W244,'Комунальні по МПД'!W249,'Комунальні по МПД'!W254)</f>
        <v>0</v>
      </c>
      <c r="W27" s="163">
        <f>SUM('Комунальні по МПД'!X234,'Комунальні по МПД'!X229,'Комунальні по МПД'!X239,'Комунальні по МПД'!X244,'Комунальні по МПД'!X249,'Комунальні по МПД'!X254)</f>
        <v>0</v>
      </c>
      <c r="X27" s="162">
        <f>SUM('Комунальні по МПД'!Y234,'Комунальні по МПД'!Y229,'Комунальні по МПД'!Y239,'Комунальні по МПД'!Y244,'Комунальні по МПД'!Y249,'Комунальні по МПД'!Y254)</f>
        <v>0</v>
      </c>
      <c r="Y27" s="163">
        <f>SUM('Комунальні по МПД'!Z234,'Комунальні по МПД'!Z229,'Комунальні по МПД'!Z239,'Комунальні по МПД'!Z244,'Комунальні по МПД'!Z249,'Комунальні по МПД'!Z254)</f>
        <v>0</v>
      </c>
      <c r="Z27" s="86">
        <f>SUM('Комунальні по МПД'!AA234,'Комунальні по МПД'!AA229,'Комунальні по МПД'!AA239,'Комунальні по МПД'!AA244,'Комунальні по МПД'!AA249,'Комунальні по МПД'!AA254)</f>
        <v>0</v>
      </c>
      <c r="AA27" s="81">
        <f>SUM('Комунальні по МПД'!AB234,'Комунальні по МПД'!AB229,'Комунальні по МПД'!AB239,'Комунальні по МПД'!AB244,'Комунальні по МПД'!AB249,'Комунальні по МПД'!AB254)</f>
        <v>0</v>
      </c>
      <c r="AB27" s="81">
        <f>SUM('Комунальні по МПД'!AC234,'Комунальні по МПД'!AC229,'Комунальні по МПД'!AC239,'Комунальні по МПД'!AC244,'Комунальні по МПД'!AC249,'Комунальні по МПД'!AC254)</f>
        <v>0</v>
      </c>
      <c r="AC27" s="81">
        <f>SUM('Комунальні по МПД'!AD234,'Комунальні по МПД'!AD229,'Комунальні по МПД'!AD239,'Комунальні по МПД'!AD244,'Комунальні по МПД'!AD249,'Комунальні по МПД'!AD254)</f>
        <v>0</v>
      </c>
      <c r="AD27" s="81">
        <f>SUM('Комунальні по МПД'!AE234,'Комунальні по МПД'!AE229,'Комунальні по МПД'!AE239,'Комунальні по МПД'!AE244,'Комунальні по МПД'!AE249,'Комунальні по МПД'!AE254)</f>
        <v>0</v>
      </c>
      <c r="AE27" s="82">
        <f>SUM('Комунальні по МПД'!AF234,'Комунальні по МПД'!AF229,'Комунальні по МПД'!AF239,'Комунальні по МПД'!AF244,'Комунальні по МПД'!AF249,'Комунальні по МПД'!AF254)</f>
        <v>0</v>
      </c>
      <c r="AF27" s="449"/>
      <c r="AG27" s="445"/>
      <c r="AH27" s="449"/>
      <c r="AI27" s="158">
        <f>SUM('Комунальні по МПД'!AJ234,'Комунальні по МПД'!AJ229,'Комунальні по МПД'!AJ239,'Комунальні по МПД'!AJ244,'Комунальні по МПД'!AJ249,'Комунальні по МПД'!AJ254)</f>
        <v>0</v>
      </c>
      <c r="AJ27" s="87">
        <f>SUM('Комунальні по МПД'!AK234,'Комунальні по МПД'!AK229,'Комунальні по МПД'!AK239,'Комунальні по МПД'!AK244,'Комунальні по МПД'!AK249,'Комунальні по МПД'!AK254)</f>
        <v>0</v>
      </c>
      <c r="AK27" s="88">
        <f>SUM('Комунальні по МПД'!AL234,'Комунальні по МПД'!AL229,'Комунальні по МПД'!AL239,'Комунальні по МПД'!AL244,'Комунальні по МПД'!AL249,'Комунальні по МПД'!AL254)</f>
        <v>0</v>
      </c>
      <c r="AL27" s="89">
        <f>SUM('Комунальні по МПД'!AM234,'Комунальні по МПД'!AM229,'Комунальні по МПД'!AM239,'Комунальні по МПД'!AM244,'Комунальні по МПД'!AM249,'Комунальні по МПД'!AM254)</f>
        <v>0</v>
      </c>
      <c r="AM27" s="87">
        <f>SUM('Комунальні по МПД'!AN234,'Комунальні по МПД'!AN229,'Комунальні по МПД'!AN239,'Комунальні по МПД'!AN244,'Комунальні по МПД'!AN249,'Комунальні по МПД'!AN254)</f>
        <v>0</v>
      </c>
      <c r="AN27" s="88">
        <f>SUM('Комунальні по МПД'!AO234,'Комунальні по МПД'!AO229,'Комунальні по МПД'!AO239,'Комунальні по МПД'!AO244,'Комунальні по МПД'!AO249,'Комунальні по МПД'!AO254)</f>
        <v>0</v>
      </c>
      <c r="AO27" s="89">
        <f>SUM('Комунальні по МПД'!AP234,'Комунальні по МПД'!AP229,'Комунальні по МПД'!AP239,'Комунальні по МПД'!AP244,'Комунальні по МПД'!AP249,'Комунальні по МПД'!AP254)</f>
        <v>0</v>
      </c>
      <c r="AP27" s="87">
        <f>SUM('Комунальні по МПД'!AQ234,'Комунальні по МПД'!AQ229,'Комунальні по МПД'!AQ239,'Комунальні по МПД'!AQ244,'Комунальні по МПД'!AQ249,'Комунальні по МПД'!AQ254)</f>
        <v>0</v>
      </c>
      <c r="AQ27" s="88">
        <f>SUM('Комунальні по МПД'!AR234,'Комунальні по МПД'!AR229,'Комунальні по МПД'!AR239,'Комунальні по МПД'!AR244,'Комунальні по МПД'!AR249,'Комунальні по МПД'!AR254)</f>
        <v>0</v>
      </c>
      <c r="AR27" s="88">
        <f>SUM('Комунальні по МПД'!AS234,'Комунальні по МПД'!AS229,'Комунальні по МПД'!AS239,'Комунальні по МПД'!AS244,'Комунальні по МПД'!AS249,'Комунальні по МПД'!AS254)</f>
        <v>0</v>
      </c>
      <c r="AS27" s="88">
        <f>SUM('Комунальні по МПД'!AT234,'Комунальні по МПД'!AT229,'Комунальні по МПД'!AT239,'Комунальні по МПД'!AT244,'Комунальні по МПД'!AT249,'Комунальні по МПД'!AT254)</f>
        <v>0</v>
      </c>
      <c r="AT27" s="91">
        <f>SUM('Комунальні по МПД'!AU234,'Комунальні по МПД'!AU229,'Комунальні по МПД'!AU239,'Комунальні по МПД'!AU244,'Комунальні по МПД'!AU249,'Комунальні по МПД'!AU254)</f>
        <v>0</v>
      </c>
      <c r="AU27" s="159">
        <f>SUM('Комунальні по МПД'!AV234,'Комунальні по МПД'!AV229,'Комунальні по МПД'!AV239,'Комунальні по МПД'!AV244,'Комунальні по МПД'!AV249,'Комунальні по МПД'!AV254)</f>
        <v>0</v>
      </c>
      <c r="AV27" s="125">
        <f>SUM('Комунальні по МПД'!AW234,'Комунальні по МПД'!AW229,'Комунальні по МПД'!AW239,'Комунальні по МПД'!AW244,'Комунальні по МПД'!AW249,'Комунальні по МПД'!AW254)</f>
        <v>0</v>
      </c>
      <c r="AW27" s="125">
        <f>SUM('Комунальні по МПД'!AX234,'Комунальні по МПД'!AX229,'Комунальні по МПД'!AX239,'Комунальні по МПД'!AX244,'Комунальні по МПД'!AX249,'Комунальні по МПД'!AX254)</f>
        <v>0</v>
      </c>
      <c r="AX27" s="125">
        <f>SUM('Комунальні по МПД'!AY234,'Комунальні по МПД'!AY229,'Комунальні по МПД'!AY239,'Комунальні по МПД'!AY244,'Комунальні по МПД'!AY249,'Комунальні по МПД'!AY254)</f>
        <v>0</v>
      </c>
      <c r="AY27" s="125">
        <f>SUM('Комунальні по МПД'!AZ234,'Комунальні по МПД'!AZ229,'Комунальні по МПД'!AZ239,'Комунальні по МПД'!AZ244,'Комунальні по МПД'!AZ249,'Комунальні по МПД'!AZ254)</f>
        <v>0</v>
      </c>
      <c r="AZ27" s="125">
        <f>SUM('Комунальні по МПД'!BA234,'Комунальні по МПД'!BA229,'Комунальні по МПД'!BA239,'Комунальні по МПД'!BA244,'Комунальні по МПД'!BA249,'Комунальні по МПД'!BA254)</f>
        <v>0</v>
      </c>
      <c r="BA27" s="125">
        <f>SUM('Комунальні по МПД'!BB234,'Комунальні по МПД'!BB229,'Комунальні по МПД'!BB239,'Комунальні по МПД'!BB244,'Комунальні по МПД'!BB249,'Комунальні по МПД'!BB254)</f>
        <v>0</v>
      </c>
      <c r="BB27" s="125">
        <f>SUM('Комунальні по МПД'!BC234,'Комунальні по МПД'!BC229,'Комунальні по МПД'!BC239,'Комунальні по МПД'!BC244,'Комунальні по МПД'!BC249,'Комунальні по МПД'!BC254)</f>
        <v>0</v>
      </c>
      <c r="BC27" s="125">
        <f>SUM('Комунальні по МПД'!BD234,'Комунальні по МПД'!BD229,'Комунальні по МПД'!BD239,'Комунальні по МПД'!BD244,'Комунальні по МПД'!BD249,'Комунальні по МПД'!BD254)</f>
        <v>0</v>
      </c>
      <c r="BD27" s="126">
        <f>SUM('Комунальні по МПД'!BE234,'Комунальні по МПД'!BE229,'Комунальні по МПД'!BE239,'Комунальні по МПД'!BE244,'Комунальні по МПД'!BE249,'Комунальні по МПД'!BE254)</f>
        <v>0</v>
      </c>
    </row>
    <row r="28" spans="1:56" ht="31.5" x14ac:dyDescent="0.25">
      <c r="A28" s="1343"/>
      <c r="B28" s="1419"/>
      <c r="C28" s="114" t="s">
        <v>15</v>
      </c>
      <c r="D28" s="1301"/>
      <c r="E28" s="1411"/>
      <c r="F28" s="575">
        <f>SUM('Комунальні по МПД'!G235,'Комунальні по МПД'!G230,'Комунальні по МПД'!G240,'Комунальні по МПД'!G245,'Комунальні по МПД'!G250,'Комунальні по МПД'!G255)</f>
        <v>318</v>
      </c>
      <c r="G28" s="282">
        <f>SUM('Комунальні по МПД'!H235,'Комунальні по МПД'!H230,'Комунальні по МПД'!H240,'Комунальні по МПД'!H245,'Комунальні по МПД'!H250,'Комунальні по МПД'!H255)</f>
        <v>21</v>
      </c>
      <c r="H28" s="81">
        <f>SUM('Комунальні по МПД'!I235,'Комунальні по МПД'!I230,'Комунальні по МПД'!I240,'Комунальні по МПД'!I245,'Комунальні по МПД'!I250,'Комунальні по МПД'!I255)</f>
        <v>15</v>
      </c>
      <c r="I28" s="81">
        <f>SUM('Комунальні по МПД'!J235,'Комунальні по МПД'!J230,'Комунальні по МПД'!J240,'Комунальні по МПД'!J245,'Комунальні по МПД'!J250,'Комунальні по МПД'!J255)</f>
        <v>0</v>
      </c>
      <c r="J28" s="81">
        <f>SUM('Комунальні по МПД'!K235,'Комунальні по МПД'!K230,'Комунальні по МПД'!K240,'Комунальні по МПД'!K245,'Комунальні по МПД'!K250,'Комунальні по МПД'!K255)</f>
        <v>6</v>
      </c>
      <c r="K28" s="82">
        <f>SUM('Комунальні по МПД'!L235,'Комунальні по МПД'!L230,'Комунальні по МПД'!L240,'Комунальні по МПД'!L245,'Комунальні по МПД'!L250,'Комунальні по МПД'!L255)</f>
        <v>0</v>
      </c>
      <c r="L28" s="181">
        <f>SUM('Комунальні по МПД'!M235,'Комунальні по МПД'!M230,'Комунальні по МПД'!M240,'Комунальні по МПД'!M245,'Комунальні по МПД'!M250,'Комунальні по МПД'!M255)</f>
        <v>304</v>
      </c>
      <c r="M28" s="124">
        <f>SUM('Комунальні по МПД'!N235,'Комунальні по МПД'!N230,'Комунальні по МПД'!N240,'Комунальні по МПД'!N245,'Комунальні по МПД'!N250,'Комунальні по МПД'!N255)</f>
        <v>0</v>
      </c>
      <c r="N28" s="403">
        <f>SUM('Комунальні по МПД'!O235,'Комунальні по МПД'!O230,'Комунальні по МПД'!O240,'Комунальні по МПД'!O245,'Комунальні по МПД'!O250,'Комунальні по МПД'!O255)</f>
        <v>0</v>
      </c>
      <c r="O28" s="124">
        <f>SUM('Комунальні по МПД'!P235,'Комунальні по МПД'!P230,'Комунальні по МПД'!P240,'Комунальні по МПД'!P245,'Комунальні по МПД'!P250,'Комунальні по МПД'!P255)</f>
        <v>0</v>
      </c>
      <c r="P28" s="124">
        <f>SUM('Комунальні по МПД'!Q235,'Комунальні по МПД'!Q230,'Комунальні по МПД'!Q240,'Комунальні по МПД'!Q245,'Комунальні по МПД'!Q250,'Комунальні по МПД'!Q255)</f>
        <v>0</v>
      </c>
      <c r="Q28" s="163">
        <f>SUM('Комунальні по МПД'!R235,'Комунальні по МПД'!R230,'Комунальні по МПД'!R240,'Комунальні по МПД'!R245,'Комунальні по МПД'!R250,'Комунальні по МПД'!R255)</f>
        <v>304</v>
      </c>
      <c r="R28" s="162">
        <f>SUM('Комунальні по МПД'!S235,'Комунальні по МПД'!S230,'Комунальні по МПД'!S240,'Комунальні по МПД'!S245,'Комунальні по МПД'!S250,'Комунальні по МПД'!S255)</f>
        <v>52</v>
      </c>
      <c r="S28" s="766">
        <f>SUM('Комунальні по МПД'!T235,'Комунальні по МПД'!T230,'Комунальні по МПД'!T240,'Комунальні по МПД'!T245,'Комунальні по МПД'!T250,'Комунальні по МПД'!T255)</f>
        <v>0</v>
      </c>
      <c r="T28" s="766">
        <f>SUM('Комунальні по МПД'!U235,'Комунальні по МПД'!U230,'Комунальні по МПД'!U240,'Комунальні по МПД'!U245,'Комунальні по МПД'!U250,'Комунальні по МПД'!U255)</f>
        <v>0</v>
      </c>
      <c r="U28" s="124">
        <f>SUM('Комунальні по МПД'!V235,'Комунальні по МПД'!V230,'Комунальні по МПД'!V240,'Комунальні по МПД'!V245,'Комунальні по МПД'!V250,'Комунальні по МПД'!V255)</f>
        <v>246</v>
      </c>
      <c r="V28" s="124">
        <f>SUM('Комунальні по МПД'!W235,'Комунальні по МПД'!W230,'Комунальні по МПД'!W240,'Комунальні по МПД'!W245,'Комунальні по МПД'!W250,'Комунальні по МПД'!W255)</f>
        <v>6</v>
      </c>
      <c r="W28" s="163">
        <f>SUM('Комунальні по МПД'!X235,'Комунальні по МПД'!X230,'Комунальні по МПД'!X240,'Комунальні по МПД'!X245,'Комунальні по МПД'!X250,'Комунальні по МПД'!X255)</f>
        <v>0</v>
      </c>
      <c r="X28" s="162">
        <f>SUM('Комунальні по МПД'!Y235,'Комунальні по МПД'!Y230,'Комунальні по МПД'!Y240,'Комунальні по МПД'!Y245,'Комунальні по МПД'!Y250,'Комунальні по МПД'!Y255)</f>
        <v>271</v>
      </c>
      <c r="Y28" s="163">
        <f>SUM('Комунальні по МПД'!Z235,'Комунальні по МПД'!Z230,'Комунальні по МПД'!Z240,'Комунальні по МПД'!Z245,'Комунальні по МПД'!Z250,'Комунальні по МПД'!Z255)</f>
        <v>33</v>
      </c>
      <c r="Z28" s="86">
        <f>SUM('Комунальні по МПД'!AA235,'Комунальні по МПД'!AA230,'Комунальні по МПД'!AA240,'Комунальні по МПД'!AA245,'Комунальні по МПД'!AA250,'Комунальні по МПД'!AA255)</f>
        <v>0</v>
      </c>
      <c r="AA28" s="81">
        <f>SUM('Комунальні по МПД'!AB235,'Комунальні по МПД'!AB230,'Комунальні по МПД'!AB240,'Комунальні по МПД'!AB245,'Комунальні по МПД'!AB250,'Комунальні по МПД'!AB255)</f>
        <v>89</v>
      </c>
      <c r="AB28" s="81">
        <f>SUM('Комунальні по МПД'!AC235,'Комунальні по МПД'!AC230,'Комунальні по МПД'!AC240,'Комунальні по МПД'!AC245,'Комунальні по МПД'!AC250,'Комунальні по МПД'!AC255)</f>
        <v>88</v>
      </c>
      <c r="AC28" s="81">
        <f>SUM('Комунальні по МПД'!AD235,'Комунальні по МПД'!AD230,'Комунальні по МПД'!AD240,'Комунальні по МПД'!AD245,'Комунальні по МПД'!AD250,'Комунальні по МПД'!AD255)</f>
        <v>9</v>
      </c>
      <c r="AD28" s="81">
        <f>SUM('Комунальні по МПД'!AE235,'Комунальні по МПД'!AE230,'Комунальні по МПД'!AE240,'Комунальні по МПД'!AE245,'Комунальні по МПД'!AE250,'Комунальні по МПД'!AE255)</f>
        <v>111</v>
      </c>
      <c r="AE28" s="82">
        <f>SUM('Комунальні по МПД'!AF235,'Комунальні по МПД'!AF230,'Комунальні по МПД'!AF240,'Комунальні по МПД'!AF245,'Комунальні по МПД'!AF250,'Комунальні по МПД'!AF255)</f>
        <v>9</v>
      </c>
      <c r="AF28" s="449">
        <f>AVERAGE('Комунальні по МПД'!AG235,'Комунальні по МПД'!AG230,'Комунальні по МПД'!AG240,'Комунальні по МПД'!AG245,'Комунальні по МПД'!AG250,'Комунальні по МПД'!AG255)</f>
        <v>40.300000000000004</v>
      </c>
      <c r="AG28" s="445">
        <f>AVERAGE('Комунальні по МПД'!AH235,'Комунальні по МПД'!AH230,'Комунальні по МПД'!AH240,'Комунальні по МПД'!AH245,'Комунальні по МПД'!AH250,'Комунальні по МПД'!AH255)</f>
        <v>20.216666666666665</v>
      </c>
      <c r="AH28" s="449">
        <f>AVERAGE('Комунальні по МПД'!AI235,'Комунальні по МПД'!AI230,'Комунальні по МПД'!AI240,'Комунальні по МПД'!AI245,'Комунальні по МПД'!AI250,'Комунальні по МПД'!AI255)</f>
        <v>97.366666666666674</v>
      </c>
      <c r="AI28" s="158">
        <f>SUM('Комунальні по МПД'!AJ235,'Комунальні по МПД'!AJ230,'Комунальні по МПД'!AJ240,'Комунальні по МПД'!AJ245,'Комунальні по МПД'!AJ250,'Комунальні по МПД'!AJ255)</f>
        <v>308</v>
      </c>
      <c r="AJ28" s="87">
        <f>SUM('Комунальні по МПД'!AK235,'Комунальні по МПД'!AK230,'Комунальні по МПД'!AK240,'Комунальні по МПД'!AK245,'Комунальні по МПД'!AK250,'Комунальні по МПД'!AK255)</f>
        <v>0</v>
      </c>
      <c r="AK28" s="88">
        <f>SUM('Комунальні по МПД'!AL235,'Комунальні по МПД'!AL230,'Комунальні по МПД'!AL240,'Комунальні по МПД'!AL245,'Комунальні по МПД'!AL250,'Комунальні по МПД'!AL255)</f>
        <v>0</v>
      </c>
      <c r="AL28" s="89">
        <f>SUM('Комунальні по МПД'!AM235,'Комунальні по МПД'!AM230,'Комунальні по МПД'!AM240,'Комунальні по МПД'!AM245,'Комунальні по МПД'!AM250,'Комунальні по МПД'!AM255)</f>
        <v>0</v>
      </c>
      <c r="AM28" s="87">
        <f>SUM('Комунальні по МПД'!AN235,'Комунальні по МПД'!AN230,'Комунальні по МПД'!AN240,'Комунальні по МПД'!AN245,'Комунальні по МПД'!AN250,'Комунальні по МПД'!AN255)</f>
        <v>0</v>
      </c>
      <c r="AN28" s="88">
        <f>SUM('Комунальні по МПД'!AO235,'Комунальні по МПД'!AO230,'Комунальні по МПД'!AO240,'Комунальні по МПД'!AO245,'Комунальні по МПД'!AO250,'Комунальні по МПД'!AO255)</f>
        <v>0</v>
      </c>
      <c r="AO28" s="89">
        <f>SUM('Комунальні по МПД'!AP235,'Комунальні по МПД'!AP230,'Комунальні по МПД'!AP240,'Комунальні по МПД'!AP245,'Комунальні по МПД'!AP250,'Комунальні по МПД'!AP255)</f>
        <v>0</v>
      </c>
      <c r="AP28" s="87">
        <f>SUM('Комунальні по МПД'!AQ235,'Комунальні по МПД'!AQ230,'Комунальні по МПД'!AQ240,'Комунальні по МПД'!AQ245,'Комунальні по МПД'!AQ250,'Комунальні по МПД'!AQ255)</f>
        <v>26</v>
      </c>
      <c r="AQ28" s="88">
        <f>SUM('Комунальні по МПД'!AR235,'Комунальні по МПД'!AR230,'Комунальні по МПД'!AR240,'Комунальні по МПД'!AR245,'Комунальні по МПД'!AR250,'Комунальні по МПД'!AR255)</f>
        <v>34</v>
      </c>
      <c r="AR28" s="88">
        <f>SUM('Комунальні по МПД'!AS235,'Комунальні по МПД'!AS230,'Комунальні по МПД'!AS240,'Комунальні по МПД'!AS245,'Комунальні по МПД'!AS250,'Комунальні по МПД'!AS255)</f>
        <v>213</v>
      </c>
      <c r="AS28" s="88">
        <f>SUM('Комунальні по МПД'!AT235,'Комунальні по МПД'!AT230,'Комунальні по МПД'!AT240,'Комунальні по МПД'!AT245,'Комунальні по МПД'!AT250,'Комунальні по МПД'!AT255)</f>
        <v>34</v>
      </c>
      <c r="AT28" s="91">
        <f>SUM('Комунальні по МПД'!AU235,'Комунальні по МПД'!AU230,'Комунальні по МПД'!AU240,'Комунальні по МПД'!AU245,'Комунальні по МПД'!AU250,'Комунальні по МПД'!AU255)</f>
        <v>1</v>
      </c>
      <c r="AU28" s="159">
        <f>SUM('Комунальні по МПД'!AV235,'Комунальні по МПД'!AV230,'Комунальні по МПД'!AV240,'Комунальні по МПД'!AV245,'Комунальні по МПД'!AV250,'Комунальні по МПД'!AV255)</f>
        <v>14</v>
      </c>
      <c r="AV28" s="125">
        <f>SUM('Комунальні по МПД'!AW235,'Комунальні по МПД'!AW230,'Комунальні по МПД'!AW240,'Комунальні по МПД'!AW245,'Комунальні по МПД'!AW250,'Комунальні по МПД'!AW255)</f>
        <v>0</v>
      </c>
      <c r="AW28" s="125">
        <f>SUM('Комунальні по МПД'!AX235,'Комунальні по МПД'!AX230,'Комунальні по МПД'!AX240,'Комунальні по МПД'!AX245,'Комунальні по МПД'!AX250,'Комунальні по МПД'!AX255)</f>
        <v>1</v>
      </c>
      <c r="AX28" s="125">
        <f>SUM('Комунальні по МПД'!AY235,'Комунальні по МПД'!AY230,'Комунальні по МПД'!AY240,'Комунальні по МПД'!AY245,'Комунальні по МПД'!AY250,'Комунальні по МПД'!AY255)</f>
        <v>0</v>
      </c>
      <c r="AY28" s="125">
        <f>SUM('Комунальні по МПД'!AZ235,'Комунальні по МПД'!AZ230,'Комунальні по МПД'!AZ240,'Комунальні по МПД'!AZ245,'Комунальні по МПД'!AZ250,'Комунальні по МПД'!AZ255)</f>
        <v>2</v>
      </c>
      <c r="AZ28" s="125">
        <f>SUM('Комунальні по МПД'!BA235,'Комунальні по МПД'!BA230,'Комунальні по МПД'!BA240,'Комунальні по МПД'!BA245,'Комунальні по МПД'!BA250,'Комунальні по МПД'!BA255)</f>
        <v>2</v>
      </c>
      <c r="BA28" s="125">
        <f>SUM('Комунальні по МПД'!BB235,'Комунальні по МПД'!BB230,'Комунальні по МПД'!BB240,'Комунальні по МПД'!BB245,'Комунальні по МПД'!BB250,'Комунальні по МПД'!BB255)</f>
        <v>0</v>
      </c>
      <c r="BB28" s="125">
        <f>SUM('Комунальні по МПД'!BC235,'Комунальні по МПД'!BC230,'Комунальні по МПД'!BC240,'Комунальні по МПД'!BC245,'Комунальні по МПД'!BC250,'Комунальні по МПД'!BC255)</f>
        <v>3</v>
      </c>
      <c r="BC28" s="125">
        <f>SUM('Комунальні по МПД'!BD235,'Комунальні по МПД'!BD230,'Комунальні по МПД'!BD240,'Комунальні по МПД'!BD245,'Комунальні по МПД'!BD250,'Комунальні по МПД'!BD255)</f>
        <v>6</v>
      </c>
      <c r="BD28" s="126">
        <f>SUM('Комунальні по МПД'!BE235,'Комунальні по МПД'!BE230,'Комунальні по МПД'!BE240,'Комунальні по МПД'!BE245,'Комунальні по МПД'!BE250,'Комунальні по МПД'!BE255)</f>
        <v>0</v>
      </c>
    </row>
    <row r="29" spans="1:56" ht="31.5" x14ac:dyDescent="0.25">
      <c r="A29" s="1343"/>
      <c r="B29" s="1420"/>
      <c r="C29" s="114" t="s">
        <v>491</v>
      </c>
      <c r="D29" s="1301"/>
      <c r="E29" s="1411"/>
      <c r="F29" s="575">
        <f>SUM('Комунальні по МПД'!G236,'Комунальні по МПД'!G231,'Комунальні по МПД'!G241,'Комунальні по МПД'!G246,'Комунальні по МПД'!G251,'Комунальні по МПД'!G256)</f>
        <v>0</v>
      </c>
      <c r="G29" s="282">
        <f>SUM('Комунальні по МПД'!H236,'Комунальні по МПД'!H231,'Комунальні по МПД'!H241,'Комунальні по МПД'!H246,'Комунальні по МПД'!H251,'Комунальні по МПД'!H256)</f>
        <v>0</v>
      </c>
      <c r="H29" s="81">
        <f>SUM('Комунальні по МПД'!I236,'Комунальні по МПД'!I231,'Комунальні по МПД'!I241,'Комунальні по МПД'!I246,'Комунальні по МПД'!I251,'Комунальні по МПД'!I256)</f>
        <v>0</v>
      </c>
      <c r="I29" s="81">
        <f>SUM('Комунальні по МПД'!J236,'Комунальні по МПД'!J231,'Комунальні по МПД'!J241,'Комунальні по МПД'!J246,'Комунальні по МПД'!J251,'Комунальні по МПД'!J256)</f>
        <v>0</v>
      </c>
      <c r="J29" s="81">
        <f>SUM('Комунальні по МПД'!K236,'Комунальні по МПД'!K231,'Комунальні по МПД'!K241,'Комунальні по МПД'!K246,'Комунальні по МПД'!K251,'Комунальні по МПД'!K256)</f>
        <v>0</v>
      </c>
      <c r="K29" s="82">
        <f>SUM('Комунальні по МПД'!L236,'Комунальні по МПД'!L231,'Комунальні по МПД'!L241,'Комунальні по МПД'!L246,'Комунальні по МПД'!L251,'Комунальні по МПД'!L256)</f>
        <v>0</v>
      </c>
      <c r="L29" s="181">
        <f>SUM('Комунальні по МПД'!M236,'Комунальні по МПД'!M231,'Комунальні по МПД'!M241,'Комунальні по МПД'!M246,'Комунальні по МПД'!M251,'Комунальні по МПД'!M256)</f>
        <v>0</v>
      </c>
      <c r="M29" s="124">
        <f>SUM('Комунальні по МПД'!N236,'Комунальні по МПД'!N231,'Комунальні по МПД'!N241,'Комунальні по МПД'!N246,'Комунальні по МПД'!N251,'Комунальні по МПД'!N256)</f>
        <v>0</v>
      </c>
      <c r="N29" s="403">
        <f>SUM('Комунальні по МПД'!O236,'Комунальні по МПД'!O231,'Комунальні по МПД'!O241,'Комунальні по МПД'!O246,'Комунальні по МПД'!O251,'Комунальні по МПД'!O256)</f>
        <v>0</v>
      </c>
      <c r="O29" s="124">
        <f>SUM('Комунальні по МПД'!P236,'Комунальні по МПД'!P231,'Комунальні по МПД'!P241,'Комунальні по МПД'!P246,'Комунальні по МПД'!P251,'Комунальні по МПД'!P256)</f>
        <v>0</v>
      </c>
      <c r="P29" s="124">
        <f>SUM('Комунальні по МПД'!Q236,'Комунальні по МПД'!Q231,'Комунальні по МПД'!Q241,'Комунальні по МПД'!Q246,'Комунальні по МПД'!Q251,'Комунальні по МПД'!Q256)</f>
        <v>0</v>
      </c>
      <c r="Q29" s="163">
        <f>SUM('Комунальні по МПД'!R236,'Комунальні по МПД'!R231,'Комунальні по МПД'!R241,'Комунальні по МПД'!R246,'Комунальні по МПД'!R251,'Комунальні по МПД'!R256)</f>
        <v>0</v>
      </c>
      <c r="R29" s="162">
        <f>SUM('Комунальні по МПД'!S236,'Комунальні по МПД'!S231,'Комунальні по МПД'!S241,'Комунальні по МПД'!S246,'Комунальні по МПД'!S251,'Комунальні по МПД'!S256)</f>
        <v>0</v>
      </c>
      <c r="S29" s="766">
        <f>SUM('Комунальні по МПД'!T236,'Комунальні по МПД'!T231,'Комунальні по МПД'!T241,'Комунальні по МПД'!T246,'Комунальні по МПД'!T251,'Комунальні по МПД'!T256)</f>
        <v>0</v>
      </c>
      <c r="T29" s="766">
        <f>SUM('Комунальні по МПД'!U236,'Комунальні по МПД'!U231,'Комунальні по МПД'!U241,'Комунальні по МПД'!U246,'Комунальні по МПД'!U251,'Комунальні по МПД'!U256)</f>
        <v>0</v>
      </c>
      <c r="U29" s="124">
        <f>SUM('Комунальні по МПД'!V236,'Комунальні по МПД'!V231,'Комунальні по МПД'!V241,'Комунальні по МПД'!V246,'Комунальні по МПД'!V251,'Комунальні по МПД'!V256)</f>
        <v>0</v>
      </c>
      <c r="V29" s="124">
        <f>SUM('Комунальні по МПД'!W236,'Комунальні по МПД'!W231,'Комунальні по МПД'!W241,'Комунальні по МПД'!W246,'Комунальні по МПД'!W251,'Комунальні по МПД'!W256)</f>
        <v>0</v>
      </c>
      <c r="W29" s="163">
        <f>SUM('Комунальні по МПД'!X236,'Комунальні по МПД'!X231,'Комунальні по МПД'!X241,'Комунальні по МПД'!X246,'Комунальні по МПД'!X251,'Комунальні по МПД'!X256)</f>
        <v>0</v>
      </c>
      <c r="X29" s="162">
        <f>SUM('Комунальні по МПД'!Y236,'Комунальні по МПД'!Y231,'Комунальні по МПД'!Y241,'Комунальні по МПД'!Y246,'Комунальні по МПД'!Y251,'Комунальні по МПД'!Y256)</f>
        <v>0</v>
      </c>
      <c r="Y29" s="163">
        <f>SUM('Комунальні по МПД'!Z236,'Комунальні по МПД'!Z231,'Комунальні по МПД'!Z241,'Комунальні по МПД'!Z246,'Комунальні по МПД'!Z251,'Комунальні по МПД'!Z256)</f>
        <v>0</v>
      </c>
      <c r="Z29" s="86">
        <f>SUM('Комунальні по МПД'!AA236,'Комунальні по МПД'!AA231,'Комунальні по МПД'!AA241,'Комунальні по МПД'!AA246,'Комунальні по МПД'!AA251,'Комунальні по МПД'!AA256)</f>
        <v>0</v>
      </c>
      <c r="AA29" s="81">
        <f>SUM('Комунальні по МПД'!AB236,'Комунальні по МПД'!AB231,'Комунальні по МПД'!AB241,'Комунальні по МПД'!AB246,'Комунальні по МПД'!AB251,'Комунальні по МПД'!AB256)</f>
        <v>0</v>
      </c>
      <c r="AB29" s="81">
        <f>SUM('Комунальні по МПД'!AC236,'Комунальні по МПД'!AC231,'Комунальні по МПД'!AC241,'Комунальні по МПД'!AC246,'Комунальні по МПД'!AC251,'Комунальні по МПД'!AC256)</f>
        <v>0</v>
      </c>
      <c r="AC29" s="81">
        <f>SUM('Комунальні по МПД'!AD236,'Комунальні по МПД'!AD231,'Комунальні по МПД'!AD241,'Комунальні по МПД'!AD246,'Комунальні по МПД'!AD251,'Комунальні по МПД'!AD256)</f>
        <v>0</v>
      </c>
      <c r="AD29" s="81">
        <f>SUM('Комунальні по МПД'!AE236,'Комунальні по МПД'!AE231,'Комунальні по МПД'!AE241,'Комунальні по МПД'!AE246,'Комунальні по МПД'!AE251,'Комунальні по МПД'!AE256)</f>
        <v>0</v>
      </c>
      <c r="AE29" s="82">
        <f>SUM('Комунальні по МПД'!AF236,'Комунальні по МПД'!AF231,'Комунальні по МПД'!AF241,'Комунальні по МПД'!AF246,'Комунальні по МПД'!AF251,'Комунальні по МПД'!AF256)</f>
        <v>0</v>
      </c>
      <c r="AF29" s="449"/>
      <c r="AG29" s="445"/>
      <c r="AH29" s="449"/>
      <c r="AI29" s="158">
        <f>SUM('Комунальні по МПД'!AJ236,'Комунальні по МПД'!AJ231,'Комунальні по МПД'!AJ241,'Комунальні по МПД'!AJ246,'Комунальні по МПД'!AJ251,'Комунальні по МПД'!AJ256)</f>
        <v>0</v>
      </c>
      <c r="AJ29" s="87">
        <f>SUM('Комунальні по МПД'!AK236,'Комунальні по МПД'!AK231,'Комунальні по МПД'!AK241,'Комунальні по МПД'!AK246,'Комунальні по МПД'!AK251,'Комунальні по МПД'!AK256)</f>
        <v>0</v>
      </c>
      <c r="AK29" s="88">
        <f>SUM('Комунальні по МПД'!AL236,'Комунальні по МПД'!AL231,'Комунальні по МПД'!AL241,'Комунальні по МПД'!AL246,'Комунальні по МПД'!AL251,'Комунальні по МПД'!AL256)</f>
        <v>0</v>
      </c>
      <c r="AL29" s="89">
        <f>SUM('Комунальні по МПД'!AM236,'Комунальні по МПД'!AM231,'Комунальні по МПД'!AM241,'Комунальні по МПД'!AM246,'Комунальні по МПД'!AM251,'Комунальні по МПД'!AM256)</f>
        <v>0</v>
      </c>
      <c r="AM29" s="87">
        <f>SUM('Комунальні по МПД'!AN236,'Комунальні по МПД'!AN231,'Комунальні по МПД'!AN241,'Комунальні по МПД'!AN246,'Комунальні по МПД'!AN251,'Комунальні по МПД'!AN256)</f>
        <v>0</v>
      </c>
      <c r="AN29" s="88">
        <f>SUM('Комунальні по МПД'!AO236,'Комунальні по МПД'!AO231,'Комунальні по МПД'!AO241,'Комунальні по МПД'!AO246,'Комунальні по МПД'!AO251,'Комунальні по МПД'!AO256)</f>
        <v>0</v>
      </c>
      <c r="AO29" s="89">
        <f>SUM('Комунальні по МПД'!AP236,'Комунальні по МПД'!AP231,'Комунальні по МПД'!AP241,'Комунальні по МПД'!AP246,'Комунальні по МПД'!AP251,'Комунальні по МПД'!AP256)</f>
        <v>0</v>
      </c>
      <c r="AP29" s="104">
        <f>SUM('Комунальні по МПД'!AQ236,'Комунальні по МПД'!AQ231,'Комунальні по МПД'!AQ241,'Комунальні по МПД'!AQ246,'Комунальні по МПД'!AQ251,'Комунальні по МПД'!AQ256)</f>
        <v>0</v>
      </c>
      <c r="AQ29" s="81">
        <f>SUM('Комунальні по МПД'!AR236,'Комунальні по МПД'!AR231,'Комунальні по МПД'!AR241,'Комунальні по МПД'!AR246,'Комунальні по МПД'!AR251,'Комунальні по МПД'!AR256)</f>
        <v>0</v>
      </c>
      <c r="AR29" s="81">
        <f>SUM('Комунальні по МПД'!AS236,'Комунальні по МПД'!AS231,'Комунальні по МПД'!AS241,'Комунальні по МПД'!AS246,'Комунальні по МПД'!AS251,'Комунальні по МПД'!AS256)</f>
        <v>0</v>
      </c>
      <c r="AS29" s="81">
        <f>SUM('Комунальні по МПД'!AT236,'Комунальні по МПД'!AT231,'Комунальні по МПД'!AT241,'Комунальні по МПД'!AT246,'Комунальні по МПД'!AT251,'Комунальні по МПД'!AT256)</f>
        <v>0</v>
      </c>
      <c r="AT29" s="94">
        <f>SUM('Комунальні по МПД'!AU236,'Комунальні по МПД'!AU231,'Комунальні по МПД'!AU241,'Комунальні по МПД'!AU246,'Комунальні по МПД'!AU251,'Комунальні по МПД'!AU256)</f>
        <v>0</v>
      </c>
      <c r="AU29" s="159">
        <f>SUM('Комунальні по МПД'!AV236,'Комунальні по МПД'!AV231,'Комунальні по МПД'!AV241,'Комунальні по МПД'!AV246,'Комунальні по МПД'!AV251,'Комунальні по МПД'!AV256)</f>
        <v>0</v>
      </c>
      <c r="AV29" s="125">
        <f>SUM('Комунальні по МПД'!AW236,'Комунальні по МПД'!AW231,'Комунальні по МПД'!AW241,'Комунальні по МПД'!AW246,'Комунальні по МПД'!AW251,'Комунальні по МПД'!AW256)</f>
        <v>0</v>
      </c>
      <c r="AW29" s="125">
        <f>SUM('Комунальні по МПД'!AX236,'Комунальні по МПД'!AX231,'Комунальні по МПД'!AX241,'Комунальні по МПД'!AX246,'Комунальні по МПД'!AX251,'Комунальні по МПД'!AX256)</f>
        <v>0</v>
      </c>
      <c r="AX29" s="125">
        <f>SUM('Комунальні по МПД'!AY236,'Комунальні по МПД'!AY231,'Комунальні по МПД'!AY241,'Комунальні по МПД'!AY246,'Комунальні по МПД'!AY251,'Комунальні по МПД'!AY256)</f>
        <v>0</v>
      </c>
      <c r="AY29" s="125">
        <f>SUM('Комунальні по МПД'!AZ236,'Комунальні по МПД'!AZ231,'Комунальні по МПД'!AZ241,'Комунальні по МПД'!AZ246,'Комунальні по МПД'!AZ251,'Комунальні по МПД'!AZ256)</f>
        <v>0</v>
      </c>
      <c r="AZ29" s="125">
        <f>SUM('Комунальні по МПД'!BA236,'Комунальні по МПД'!BA231,'Комунальні по МПД'!BA241,'Комунальні по МПД'!BA246,'Комунальні по МПД'!BA251,'Комунальні по МПД'!BA256)</f>
        <v>0</v>
      </c>
      <c r="BA29" s="125">
        <f>SUM('Комунальні по МПД'!BB236,'Комунальні по МПД'!BB231,'Комунальні по МПД'!BB241,'Комунальні по МПД'!BB246,'Комунальні по МПД'!BB251,'Комунальні по МПД'!BB256)</f>
        <v>0</v>
      </c>
      <c r="BB29" s="125">
        <f>SUM('Комунальні по МПД'!BC236,'Комунальні по МПД'!BC231,'Комунальні по МПД'!BC241,'Комунальні по МПД'!BC246,'Комунальні по МПД'!BC251,'Комунальні по МПД'!BC256)</f>
        <v>0</v>
      </c>
      <c r="BC29" s="125">
        <f>SUM('Комунальні по МПД'!BD236,'Комунальні по МПД'!BD231,'Комунальні по МПД'!BD241,'Комунальні по МПД'!BD246,'Комунальні по МПД'!BD251,'Комунальні по МПД'!BD256)</f>
        <v>0</v>
      </c>
      <c r="BD29" s="126">
        <f>SUM('Комунальні по МПД'!BE236,'Комунальні по МПД'!BE231,'Комунальні по МПД'!BE241,'Комунальні по МПД'!BE246,'Комунальні по МПД'!BE251,'Комунальні по МПД'!BE256)</f>
        <v>0</v>
      </c>
    </row>
    <row r="30" spans="1:56" ht="16.5" thickBot="1" x14ac:dyDescent="0.3">
      <c r="A30" s="1344"/>
      <c r="B30" s="572"/>
      <c r="C30" s="582" t="s">
        <v>629</v>
      </c>
      <c r="D30" s="1302"/>
      <c r="E30" s="1427"/>
      <c r="F30" s="662">
        <f>SUM(F25:F29)</f>
        <v>363</v>
      </c>
      <c r="G30" s="663">
        <f t="shared" ref="G30:BD30" si="7">SUM(G25:G29)</f>
        <v>24</v>
      </c>
      <c r="H30" s="96">
        <f t="shared" si="7"/>
        <v>18</v>
      </c>
      <c r="I30" s="96">
        <f t="shared" si="7"/>
        <v>0</v>
      </c>
      <c r="J30" s="96">
        <f t="shared" si="7"/>
        <v>6</v>
      </c>
      <c r="K30" s="107">
        <f t="shared" si="7"/>
        <v>0</v>
      </c>
      <c r="L30" s="581">
        <f t="shared" si="7"/>
        <v>349</v>
      </c>
      <c r="M30" s="175">
        <f t="shared" si="7"/>
        <v>0</v>
      </c>
      <c r="N30" s="408">
        <f t="shared" si="7"/>
        <v>0</v>
      </c>
      <c r="O30" s="175">
        <f t="shared" si="7"/>
        <v>0</v>
      </c>
      <c r="P30" s="175">
        <f t="shared" si="7"/>
        <v>0</v>
      </c>
      <c r="Q30" s="176">
        <f t="shared" si="7"/>
        <v>349</v>
      </c>
      <c r="R30" s="177">
        <f t="shared" si="7"/>
        <v>62</v>
      </c>
      <c r="S30" s="757">
        <f t="shared" ref="S30:T30" si="8">SUM(S25:S29)</f>
        <v>0</v>
      </c>
      <c r="T30" s="757">
        <f t="shared" si="8"/>
        <v>0</v>
      </c>
      <c r="U30" s="175">
        <f t="shared" si="7"/>
        <v>275</v>
      </c>
      <c r="V30" s="175">
        <f t="shared" si="7"/>
        <v>12</v>
      </c>
      <c r="W30" s="176">
        <f t="shared" si="7"/>
        <v>0</v>
      </c>
      <c r="X30" s="177">
        <f t="shared" si="7"/>
        <v>308</v>
      </c>
      <c r="Y30" s="176">
        <f t="shared" si="7"/>
        <v>41</v>
      </c>
      <c r="Z30" s="95">
        <f t="shared" si="7"/>
        <v>0</v>
      </c>
      <c r="AA30" s="96">
        <f t="shared" si="7"/>
        <v>105</v>
      </c>
      <c r="AB30" s="96">
        <f t="shared" si="7"/>
        <v>104</v>
      </c>
      <c r="AC30" s="96">
        <f t="shared" si="7"/>
        <v>9</v>
      </c>
      <c r="AD30" s="96">
        <f t="shared" si="7"/>
        <v>118</v>
      </c>
      <c r="AE30" s="107">
        <f t="shared" si="7"/>
        <v>9</v>
      </c>
      <c r="AF30" s="450">
        <f>AVERAGE(AF25:AF29)</f>
        <v>37.81666666666667</v>
      </c>
      <c r="AG30" s="446">
        <f>AVERAGE(AG25:AG29)</f>
        <v>19.274999999999999</v>
      </c>
      <c r="AH30" s="450"/>
      <c r="AI30" s="164">
        <f t="shared" si="7"/>
        <v>353</v>
      </c>
      <c r="AJ30" s="109">
        <f t="shared" si="7"/>
        <v>0</v>
      </c>
      <c r="AK30" s="110">
        <f t="shared" si="7"/>
        <v>0</v>
      </c>
      <c r="AL30" s="111">
        <f t="shared" si="7"/>
        <v>0</v>
      </c>
      <c r="AM30" s="109">
        <f t="shared" si="7"/>
        <v>5</v>
      </c>
      <c r="AN30" s="110">
        <f t="shared" si="7"/>
        <v>40</v>
      </c>
      <c r="AO30" s="111">
        <f t="shared" si="7"/>
        <v>0</v>
      </c>
      <c r="AP30" s="203">
        <f t="shared" si="7"/>
        <v>26</v>
      </c>
      <c r="AQ30" s="96">
        <f t="shared" si="7"/>
        <v>34</v>
      </c>
      <c r="AR30" s="96">
        <f t="shared" si="7"/>
        <v>213</v>
      </c>
      <c r="AS30" s="96">
        <f t="shared" si="7"/>
        <v>34</v>
      </c>
      <c r="AT30" s="108">
        <f t="shared" si="7"/>
        <v>1</v>
      </c>
      <c r="AU30" s="182">
        <f t="shared" si="7"/>
        <v>14</v>
      </c>
      <c r="AV30" s="178">
        <f t="shared" si="7"/>
        <v>0</v>
      </c>
      <c r="AW30" s="178">
        <f t="shared" si="7"/>
        <v>1</v>
      </c>
      <c r="AX30" s="178">
        <f t="shared" si="7"/>
        <v>0</v>
      </c>
      <c r="AY30" s="178">
        <f t="shared" si="7"/>
        <v>2</v>
      </c>
      <c r="AZ30" s="178">
        <f t="shared" si="7"/>
        <v>2</v>
      </c>
      <c r="BA30" s="178">
        <f t="shared" si="7"/>
        <v>0</v>
      </c>
      <c r="BB30" s="178">
        <f t="shared" si="7"/>
        <v>3</v>
      </c>
      <c r="BC30" s="178">
        <f t="shared" si="7"/>
        <v>6</v>
      </c>
      <c r="BD30" s="194">
        <f t="shared" si="7"/>
        <v>0</v>
      </c>
    </row>
    <row r="31" spans="1:56" ht="31.5" x14ac:dyDescent="0.25">
      <c r="A31" s="1342" t="s">
        <v>525</v>
      </c>
      <c r="B31" s="1418" t="s">
        <v>367</v>
      </c>
      <c r="C31" s="113" t="s">
        <v>485</v>
      </c>
      <c r="D31" s="1300">
        <v>670</v>
      </c>
      <c r="E31" s="1410">
        <f t="shared" ref="E31" si="9">D31-SUM(L31:L35)</f>
        <v>47</v>
      </c>
      <c r="F31" s="465">
        <f>SUM('Комунальні по МПД'!G257,'Комунальні по МПД'!G262,'Комунальні по МПД'!G267,'Комунальні по МПД'!G272,'Комунальні по МПД'!G277,'Комунальні по МПД'!G282)</f>
        <v>78</v>
      </c>
      <c r="G31" s="630">
        <f>SUM('Комунальні по МПД'!H257,'Комунальні по МПД'!H262,'Комунальні по МПД'!H267,'Комунальні по МПД'!H272,'Комунальні по МПД'!H277,'Комунальні по МПД'!H282)</f>
        <v>2</v>
      </c>
      <c r="H31" s="72">
        <f>SUM('Комунальні по МПД'!I257,'Комунальні по МПД'!I262,'Комунальні по МПД'!I267,'Комунальні по МПД'!I272,'Комунальні по МПД'!I277,'Комунальні по МПД'!I282)</f>
        <v>0</v>
      </c>
      <c r="I31" s="72">
        <f>SUM('Комунальні по МПД'!J257,'Комунальні по МПД'!J262,'Комунальні по МПД'!J267,'Комунальні по МПД'!J272,'Комунальні по МПД'!J277,'Комунальні по МПД'!J282)</f>
        <v>1</v>
      </c>
      <c r="J31" s="72">
        <f>SUM('Комунальні по МПД'!K257,'Комунальні по МПД'!K262,'Комунальні по МПД'!K267,'Комунальні по МПД'!K272,'Комунальні по МПД'!K277,'Комунальні по МПД'!K282)</f>
        <v>0</v>
      </c>
      <c r="K31" s="73">
        <f>SUM('Комунальні по МПД'!L257,'Комунальні по МПД'!L262,'Комунальні по МПД'!L267,'Комунальні по МПД'!L272,'Комунальні по МПД'!L277,'Комунальні по МПД'!L282)</f>
        <v>1</v>
      </c>
      <c r="L31" s="199">
        <f>SUM('Комунальні по МПД'!M257,'Комунальні по МПД'!M262,'Комунальні по МПД'!M267,'Комунальні по МПД'!M272,'Комунальні по МПД'!M277,'Комунальні по МПД'!M282)</f>
        <v>72</v>
      </c>
      <c r="M31" s="119">
        <f>SUM('Комунальні по МПД'!N257,'Комунальні по МПД'!N262,'Комунальні по МПД'!N267,'Комунальні по МПД'!N272,'Комунальні по МПД'!N277,'Комунальні по МПД'!N282)</f>
        <v>39</v>
      </c>
      <c r="N31" s="119">
        <f>SUM('Комунальні по МПД'!O257,'Комунальні по МПД'!O262,'Комунальні по МПД'!O267,'Комунальні по МПД'!O272,'Комунальні по МПД'!O277,'Комунальні по МПД'!O282)</f>
        <v>0</v>
      </c>
      <c r="O31" s="119">
        <f>SUM('Комунальні по МПД'!P257,'Комунальні по МПД'!P262,'Комунальні по МПД'!P267,'Комунальні по МПД'!P272,'Комунальні по МПД'!P277,'Комунальні по МПД'!P282)</f>
        <v>0</v>
      </c>
      <c r="P31" s="119">
        <f>SUM('Комунальні по МПД'!Q257,'Комунальні по МПД'!Q262,'Комунальні по МПД'!Q267,'Комунальні по МПД'!Q272,'Комунальні по МПД'!Q277,'Комунальні по МПД'!Q282)</f>
        <v>0</v>
      </c>
      <c r="Q31" s="149">
        <f>SUM('Комунальні по МПД'!R257,'Комунальні по МПД'!R262,'Комунальні по МПД'!R267,'Комунальні по МПД'!R272,'Комунальні по МПД'!R277,'Комунальні по МПД'!R282)</f>
        <v>33</v>
      </c>
      <c r="R31" s="150">
        <f>SUM('Комунальні по МПД'!S257,'Комунальні по МПД'!S262,'Комунальні по МПД'!S267,'Комунальні по МПД'!S272,'Комунальні по МПД'!S277,'Комунальні по МПД'!S282)</f>
        <v>11</v>
      </c>
      <c r="S31" s="200">
        <f>SUM('Комунальні по МПД'!T257,'Комунальні по МПД'!T262,'Комунальні по МПД'!T267,'Комунальні по МПД'!T272,'Комунальні по МПД'!T277,'Комунальні по МПД'!T282)</f>
        <v>0</v>
      </c>
      <c r="T31" s="200">
        <f>SUM('Комунальні по МПД'!U257,'Комунальні по МПД'!U262,'Комунальні по МПД'!U267,'Комунальні по МПД'!U272,'Комунальні по МПД'!U277,'Комунальні по МПД'!U282)</f>
        <v>0</v>
      </c>
      <c r="U31" s="119">
        <f>SUM('Комунальні по МПД'!V257,'Комунальні по МПД'!V262,'Комунальні по МПД'!V267,'Комунальні по МПД'!V272,'Комунальні по МПД'!V277,'Комунальні по МПД'!V282)</f>
        <v>58</v>
      </c>
      <c r="V31" s="119">
        <f>SUM('Комунальні по МПД'!W257,'Комунальні по МПД'!W262,'Комунальні по МПД'!W267,'Комунальні по МПД'!W272,'Комунальні по МПД'!W277,'Комунальні по МПД'!W282)</f>
        <v>3</v>
      </c>
      <c r="W31" s="149">
        <f>SUM('Комунальні по МПД'!X257,'Комунальні по МПД'!X262,'Комунальні по МПД'!X267,'Комунальні по МПД'!X272,'Комунальні по МПД'!X277,'Комунальні по МПД'!X282)</f>
        <v>0</v>
      </c>
      <c r="X31" s="150">
        <f>SUM('Комунальні по МПД'!Y257,'Комунальні по МПД'!Y262,'Комунальні по МПД'!Y267,'Комунальні по МПД'!Y272,'Комунальні по МПД'!Y277,'Комунальні по МПД'!Y282)</f>
        <v>68</v>
      </c>
      <c r="Y31" s="149">
        <f>SUM('Комунальні по МПД'!Z257,'Комунальні по МПД'!Z262,'Комунальні по МПД'!Z267,'Комунальні по МПД'!Z272,'Комунальні по МПД'!Z277,'Комунальні по МПД'!Z282)</f>
        <v>4</v>
      </c>
      <c r="Z31" s="74">
        <f>SUM('Комунальні по МПД'!AA257,'Комунальні по МПД'!AA262,'Комунальні по МПД'!AA267,'Комунальні по МПД'!AA272,'Комунальні по МПД'!AA277,'Комунальні по МПД'!AA282)</f>
        <v>0</v>
      </c>
      <c r="AA31" s="72">
        <f>SUM('Комунальні по МПД'!AB257,'Комунальні по МПД'!AB262,'Комунальні по МПД'!AB267,'Комунальні по МПД'!AB272,'Комунальні по МПД'!AB277,'Комунальні по МПД'!AB282)</f>
        <v>26</v>
      </c>
      <c r="AB31" s="72">
        <f>SUM('Комунальні по МПД'!AC257,'Комунальні по МПД'!AC262,'Комунальні по МПД'!AC267,'Комунальні по МПД'!AC272,'Комунальні по МПД'!AC277,'Комунальні по МПД'!AC282)</f>
        <v>25</v>
      </c>
      <c r="AC31" s="72">
        <f>SUM('Комунальні по МПД'!AD257,'Комунальні по МПД'!AD262,'Комунальні по МПД'!AD267,'Комунальні по МПД'!AD272,'Комунальні по МПД'!AD277,'Комунальні по МПД'!AD282)</f>
        <v>15</v>
      </c>
      <c r="AD31" s="72">
        <f>SUM('Комунальні по МПД'!AE257,'Комунальні по МПД'!AE262,'Комунальні по МПД'!AE267,'Комунальні по МПД'!AE272,'Комунальні по МПД'!AE277,'Комунальні по МПД'!AE282)</f>
        <v>51</v>
      </c>
      <c r="AE31" s="73">
        <f>SUM('Комунальні по МПД'!AF257,'Комунальні по МПД'!AF262,'Комунальні по МПД'!AF267,'Комунальні по МПД'!AF272,'Комунальні по МПД'!AF277,'Комунальні по МПД'!AF282)</f>
        <v>0</v>
      </c>
      <c r="AF31" s="448">
        <f>AVERAGE('Комунальні по МПД'!AG257,'Комунальні по МПД'!AG262,'Комунальні по МПД'!AG267,'Комунальні по МПД'!AG272,'Комунальні по МПД'!AG277,'Комунальні по МПД'!AG282)</f>
        <v>38.5</v>
      </c>
      <c r="AG31" s="444">
        <f>AVERAGE('Комунальні по МПД'!AH257,'Комунальні по МПД'!AH262,'Комунальні по МПД'!AH267,'Комунальні по МПД'!AH272,'Комунальні по МПД'!AH277,'Комунальні по МПД'!AH282)</f>
        <v>19</v>
      </c>
      <c r="AH31" s="448">
        <f>AVERAGE('Комунальні по МПД'!AI257,'Комунальні по МПД'!AI262,'Комунальні по МПД'!AI267,'Комунальні по МПД'!AI272,'Комунальні по МПД'!AI277,'Комунальні по МПД'!AI282)</f>
        <v>10</v>
      </c>
      <c r="AI31" s="151">
        <f>SUM('Комунальні по МПД'!AJ257,'Комунальні по МПД'!AJ262,'Комунальні по МПД'!AJ267,'Комунальні по МПД'!AJ272,'Комунальні по МПД'!AJ277,'Комунальні по МПД'!AJ282)</f>
        <v>72</v>
      </c>
      <c r="AJ31" s="79">
        <f>SUM('Комунальні по МПД'!AK257,'Комунальні по МПД'!AK262,'Комунальні по МПД'!AK267,'Комунальні по МПД'!AK272,'Комунальні по МПД'!AK277,'Комунальні по МПД'!AK282)</f>
        <v>0</v>
      </c>
      <c r="AK31" s="77">
        <f>SUM('Комунальні по МПД'!AL257,'Комунальні по МПД'!AL262,'Комунальні по МПД'!AL267,'Комунальні по МПД'!AL272,'Комунальні по МПД'!AL277,'Комунальні по МПД'!AL282)</f>
        <v>0</v>
      </c>
      <c r="AL31" s="78">
        <f>SUM('Комунальні по МПД'!AM257,'Комунальні по МПД'!AM262,'Комунальні по МПД'!AM267,'Комунальні по МПД'!AM272,'Комунальні по МПД'!AM277,'Комунальні по МПД'!AM282)</f>
        <v>0</v>
      </c>
      <c r="AM31" s="74">
        <f>SUM('Комунальні по МПД'!AN257,'Комунальні по МПД'!AN262,'Комунальні по МПД'!AN267,'Комунальні по МПД'!AN272,'Комунальні по МПД'!AN277,'Комунальні по МПД'!AN282)</f>
        <v>23</v>
      </c>
      <c r="AN31" s="72">
        <f>SUM('Комунальні по МПД'!AO257,'Комунальні по МПД'!AO262,'Комунальні по МПД'!AO267,'Комунальні по МПД'!AO272,'Комунальні по МПД'!AO277,'Комунальні по МПД'!AO282)</f>
        <v>49</v>
      </c>
      <c r="AO31" s="73">
        <f>SUM('Комунальні по МПД'!AP257,'Комунальні по МПД'!AP262,'Комунальні по МПД'!AP267,'Комунальні по МПД'!AP272,'Комунальні по МПД'!AP277,'Комунальні по МПД'!AP282)</f>
        <v>0</v>
      </c>
      <c r="AP31" s="79">
        <f>SUM('Комунальні по МПД'!AQ257,'Комунальні по МПД'!AQ262,'Комунальні по МПД'!AQ267,'Комунальні по МПД'!AQ272,'Комунальні по МПД'!AQ277,'Комунальні по МПД'!AQ282)</f>
        <v>0</v>
      </c>
      <c r="AQ31" s="77">
        <f>SUM('Комунальні по МПД'!AR257,'Комунальні по МПД'!AR262,'Комунальні по МПД'!AR267,'Комунальні по МПД'!AR272,'Комунальні по МПД'!AR277,'Комунальні по МПД'!AR282)</f>
        <v>0</v>
      </c>
      <c r="AR31" s="77">
        <f>SUM('Комунальні по МПД'!AS257,'Комунальні по МПД'!AS262,'Комунальні по МПД'!AS267,'Комунальні по МПД'!AS272,'Комунальні по МПД'!AS277,'Комунальні по МПД'!AS282)</f>
        <v>0</v>
      </c>
      <c r="AS31" s="77">
        <f>SUM('Комунальні по МПД'!AT257,'Комунальні по МПД'!AT262,'Комунальні по МПД'!AT267,'Комунальні по МПД'!AT272,'Комунальні по МПД'!AT277,'Комунальні по МПД'!AT282)</f>
        <v>0</v>
      </c>
      <c r="AT31" s="80">
        <f>SUM('Комунальні по МПД'!AU257,'Комунальні по МПД'!AU262,'Комунальні по МПД'!AU267,'Комунальні по МПД'!AU272,'Комунальні по МПД'!AU277,'Комунальні по МПД'!AU282)</f>
        <v>0</v>
      </c>
      <c r="AU31" s="152">
        <f>SUM('Комунальні по МПД'!AV257,'Комунальні по МПД'!AV262,'Комунальні по МПД'!AV267,'Комунальні по МПД'!AV272,'Комунальні по МПД'!AV277,'Комунальні по МПД'!AV282)</f>
        <v>6</v>
      </c>
      <c r="AV31" s="120">
        <f>SUM('Комунальні по МПД'!AW257,'Комунальні по МПД'!AW262,'Комунальні по МПД'!AW267,'Комунальні по МПД'!AW272,'Комунальні по МПД'!AW277,'Комунальні по МПД'!AW282)</f>
        <v>0</v>
      </c>
      <c r="AW31" s="120">
        <f>SUM('Комунальні по МПД'!AX257,'Комунальні по МПД'!AX262,'Комунальні по МПД'!AX267,'Комунальні по МПД'!AX272,'Комунальні по МПД'!AX277,'Комунальні по МПД'!AX282)</f>
        <v>2</v>
      </c>
      <c r="AX31" s="120">
        <f>SUM('Комунальні по МПД'!AY257,'Комунальні по МПД'!AY262,'Комунальні по МПД'!AY267,'Комунальні по МПД'!AY272,'Комунальні по МПД'!AY277,'Комунальні по МПД'!AY282)</f>
        <v>2</v>
      </c>
      <c r="AY31" s="120">
        <f>SUM('Комунальні по МПД'!AZ257,'Комунальні по МПД'!AZ262,'Комунальні по МПД'!AZ267,'Комунальні по МПД'!AZ272,'Комунальні по МПД'!AZ277,'Комунальні по МПД'!AZ282)</f>
        <v>0</v>
      </c>
      <c r="AZ31" s="120">
        <f>SUM('Комунальні по МПД'!BA257,'Комунальні по МПД'!BA262,'Комунальні по МПД'!BA267,'Комунальні по МПД'!BA272,'Комунальні по МПД'!BA277,'Комунальні по МПД'!BA282)</f>
        <v>1</v>
      </c>
      <c r="BA31" s="120">
        <f>SUM('Комунальні по МПД'!BB257,'Комунальні по МПД'!BB262,'Комунальні по МПД'!BB267,'Комунальні по МПД'!BB272,'Комунальні по МПД'!BB277,'Комунальні по МПД'!BB282)</f>
        <v>0</v>
      </c>
      <c r="BB31" s="120">
        <f>SUM('Комунальні по МПД'!BC257,'Комунальні по МПД'!BC262,'Комунальні по МПД'!BC267,'Комунальні по МПД'!BC272,'Комунальні по МПД'!BC277,'Комунальні по МПД'!BC282)</f>
        <v>0</v>
      </c>
      <c r="BC31" s="120">
        <f>SUM('Комунальні по МПД'!BD257,'Комунальні по МПД'!BD262,'Комунальні по МПД'!BD267,'Комунальні по МПД'!BD272,'Комунальні по МПД'!BD277,'Комунальні по МПД'!BD282)</f>
        <v>1</v>
      </c>
      <c r="BD31" s="121">
        <f>SUM('Комунальні по МПД'!BE257,'Комунальні по МПД'!BE262,'Комунальні по МПД'!BE267,'Комунальні по МПД'!BE272,'Комунальні по МПД'!BE277,'Комунальні по МПД'!BE282)</f>
        <v>0</v>
      </c>
    </row>
    <row r="32" spans="1:56" ht="47.25" x14ac:dyDescent="0.25">
      <c r="A32" s="1343"/>
      <c r="B32" s="1419"/>
      <c r="C32" s="114" t="s">
        <v>490</v>
      </c>
      <c r="D32" s="1301"/>
      <c r="E32" s="1411"/>
      <c r="F32" s="575">
        <f>SUM('Комунальні по МПД'!G258,'Комунальні по МПД'!G263,'Комунальні по МПД'!G268,'Комунальні по МПД'!G273,'Комунальні по МПД'!G278,'Комунальні по МПД'!G283)</f>
        <v>0</v>
      </c>
      <c r="G32" s="631">
        <f>SUM('Комунальні по МПД'!H258,'Комунальні по МПД'!H263,'Комунальні по МПД'!H268,'Комунальні по МПД'!H273,'Комунальні по МПД'!H278,'Комунальні по МПД'!H283)</f>
        <v>0</v>
      </c>
      <c r="H32" s="81">
        <f>SUM('Комунальні по МПД'!I258,'Комунальні по МПД'!I263,'Комунальні по МПД'!I268,'Комунальні по МПД'!I273,'Комунальні по МПД'!I278,'Комунальні по МПД'!I283)</f>
        <v>0</v>
      </c>
      <c r="I32" s="81">
        <f>SUM('Комунальні по МПД'!J258,'Комунальні по МПД'!J263,'Комунальні по МПД'!J268,'Комунальні по МПД'!J273,'Комунальні по МПД'!J278,'Комунальні по МПД'!J283)</f>
        <v>0</v>
      </c>
      <c r="J32" s="81">
        <f>SUM('Комунальні по МПД'!K258,'Комунальні по МПД'!K263,'Комунальні по МПД'!K268,'Комунальні по МПД'!K273,'Комунальні по МПД'!K278,'Комунальні по МПД'!K283)</f>
        <v>0</v>
      </c>
      <c r="K32" s="82">
        <f>SUM('Комунальні по МПД'!L258,'Комунальні по МПД'!L263,'Комунальні по МПД'!L268,'Комунальні по МПД'!L273,'Комунальні по МПД'!L278,'Комунальні по МПД'!L283)</f>
        <v>0</v>
      </c>
      <c r="L32" s="181">
        <f>SUM('Комунальні по МПД'!M258,'Комунальні по МПД'!M263,'Комунальні по МПД'!M268,'Комунальні по МПД'!M273,'Комунальні по МПД'!M278,'Комунальні по МПД'!M283)</f>
        <v>0</v>
      </c>
      <c r="M32" s="124">
        <f>SUM('Комунальні по МПД'!N258,'Комунальні по МПД'!N263,'Комунальні по МПД'!N268,'Комунальні по МПД'!N273,'Комунальні по МПД'!N278,'Комунальні по МПД'!N283)</f>
        <v>0</v>
      </c>
      <c r="N32" s="403">
        <f>SUM('Комунальні по МПД'!O258,'Комунальні по МПД'!O263,'Комунальні по МПД'!O268,'Комунальні по МПД'!O273,'Комунальні по МПД'!O278,'Комунальні по МПД'!O283)</f>
        <v>0</v>
      </c>
      <c r="O32" s="124">
        <f>SUM('Комунальні по МПД'!P258,'Комунальні по МПД'!P263,'Комунальні по МПД'!P268,'Комунальні по МПД'!P273,'Комунальні по МПД'!P278,'Комунальні по МПД'!P283)</f>
        <v>0</v>
      </c>
      <c r="P32" s="124">
        <f>SUM('Комунальні по МПД'!Q258,'Комунальні по МПД'!Q263,'Комунальні по МПД'!Q268,'Комунальні по МПД'!Q273,'Комунальні по МПД'!Q278,'Комунальні по МПД'!Q283)</f>
        <v>0</v>
      </c>
      <c r="Q32" s="163">
        <f>SUM('Комунальні по МПД'!R258,'Комунальні по МПД'!R263,'Комунальні по МПД'!R268,'Комунальні по МПД'!R273,'Комунальні по МПД'!R278,'Комунальні по МПД'!R283)</f>
        <v>0</v>
      </c>
      <c r="R32" s="162">
        <f>SUM('Комунальні по МПД'!S258,'Комунальні по МПД'!S263,'Комунальні по МПД'!S268,'Комунальні по МПД'!S273,'Комунальні по МПД'!S278,'Комунальні по МПД'!S283)</f>
        <v>0</v>
      </c>
      <c r="S32" s="766">
        <f>SUM('Комунальні по МПД'!T258,'Комунальні по МПД'!T263,'Комунальні по МПД'!T268,'Комунальні по МПД'!T273,'Комунальні по МПД'!T278,'Комунальні по МПД'!T283)</f>
        <v>0</v>
      </c>
      <c r="T32" s="766">
        <f>SUM('Комунальні по МПД'!U258,'Комунальні по МПД'!U263,'Комунальні по МПД'!U268,'Комунальні по МПД'!U273,'Комунальні по МПД'!U278,'Комунальні по МПД'!U283)</f>
        <v>0</v>
      </c>
      <c r="U32" s="124">
        <f>SUM('Комунальні по МПД'!V258,'Комунальні по МПД'!V263,'Комунальні по МПД'!V268,'Комунальні по МПД'!V273,'Комунальні по МПД'!V278,'Комунальні по МПД'!V283)</f>
        <v>0</v>
      </c>
      <c r="V32" s="124">
        <f>SUM('Комунальні по МПД'!W258,'Комунальні по МПД'!W263,'Комунальні по МПД'!W268,'Комунальні по МПД'!W273,'Комунальні по МПД'!W278,'Комунальні по МПД'!W283)</f>
        <v>0</v>
      </c>
      <c r="W32" s="163">
        <f>SUM('Комунальні по МПД'!X258,'Комунальні по МПД'!X263,'Комунальні по МПД'!X268,'Комунальні по МПД'!X273,'Комунальні по МПД'!X278,'Комунальні по МПД'!X283)</f>
        <v>0</v>
      </c>
      <c r="X32" s="162">
        <f>SUM('Комунальні по МПД'!Y258,'Комунальні по МПД'!Y263,'Комунальні по МПД'!Y268,'Комунальні по МПД'!Y273,'Комунальні по МПД'!Y278,'Комунальні по МПД'!Y283)</f>
        <v>0</v>
      </c>
      <c r="Y32" s="163">
        <f>SUM('Комунальні по МПД'!Z258,'Комунальні по МПД'!Z263,'Комунальні по МПД'!Z268,'Комунальні по МПД'!Z273,'Комунальні по МПД'!Z278,'Комунальні по МПД'!Z283)</f>
        <v>0</v>
      </c>
      <c r="Z32" s="86">
        <f>SUM('Комунальні по МПД'!AA258,'Комунальні по МПД'!AA263,'Комунальні по МПД'!AA268,'Комунальні по МПД'!AA273,'Комунальні по МПД'!AA278,'Комунальні по МПД'!AA283)</f>
        <v>0</v>
      </c>
      <c r="AA32" s="81">
        <f>SUM('Комунальні по МПД'!AB258,'Комунальні по МПД'!AB263,'Комунальні по МПД'!AB268,'Комунальні по МПД'!AB273,'Комунальні по МПД'!AB278,'Комунальні по МПД'!AB283)</f>
        <v>0</v>
      </c>
      <c r="AB32" s="81">
        <f>SUM('Комунальні по МПД'!AC258,'Комунальні по МПД'!AC263,'Комунальні по МПД'!AC268,'Комунальні по МПД'!AC273,'Комунальні по МПД'!AC278,'Комунальні по МПД'!AC283)</f>
        <v>0</v>
      </c>
      <c r="AC32" s="81">
        <f>SUM('Комунальні по МПД'!AD258,'Комунальні по МПД'!AD263,'Комунальні по МПД'!AD268,'Комунальні по МПД'!AD273,'Комунальні по МПД'!AD278,'Комунальні по МПД'!AD283)</f>
        <v>0</v>
      </c>
      <c r="AD32" s="81">
        <f>SUM('Комунальні по МПД'!AE258,'Комунальні по МПД'!AE263,'Комунальні по МПД'!AE268,'Комунальні по МПД'!AE273,'Комунальні по МПД'!AE278,'Комунальні по МПД'!AE283)</f>
        <v>0</v>
      </c>
      <c r="AE32" s="82">
        <f>SUM('Комунальні по МПД'!AF258,'Комунальні по МПД'!AF263,'Комунальні по МПД'!AF268,'Комунальні по МПД'!AF273,'Комунальні по МПД'!AF278,'Комунальні по МПД'!AF283)</f>
        <v>0</v>
      </c>
      <c r="AF32" s="449"/>
      <c r="AG32" s="445"/>
      <c r="AH32" s="449"/>
      <c r="AI32" s="158">
        <f>SUM('Комунальні по МПД'!AJ258,'Комунальні по МПД'!AJ263,'Комунальні по МПД'!AJ268,'Комунальні по МПД'!AJ273,'Комунальні по МПД'!AJ278,'Комунальні по МПД'!AJ283)</f>
        <v>0</v>
      </c>
      <c r="AJ32" s="90">
        <f>SUM('Комунальні по МПД'!AK258,'Комунальні по МПД'!AK263,'Комунальні по МПД'!AK268,'Комунальні по МПД'!AK273,'Комунальні по МПД'!AK278,'Комунальні по МПД'!AK283)</f>
        <v>0</v>
      </c>
      <c r="AK32" s="88">
        <f>SUM('Комунальні по МПД'!AL258,'Комунальні по МПД'!AL263,'Комунальні по МПД'!AL268,'Комунальні по МПД'!AL273,'Комунальні по МПД'!AL278,'Комунальні по МПД'!AL283)</f>
        <v>0</v>
      </c>
      <c r="AL32" s="89">
        <f>SUM('Комунальні по МПД'!AM258,'Комунальні по МПД'!AM263,'Комунальні по МПД'!AM268,'Комунальні по МПД'!AM273,'Комунальні по МПД'!AM278,'Комунальні по МПД'!AM283)</f>
        <v>0</v>
      </c>
      <c r="AM32" s="90">
        <f>SUM('Комунальні по МПД'!AN258,'Комунальні по МПД'!AN263,'Комунальні по МПД'!AN268,'Комунальні по МПД'!AN273,'Комунальні по МПД'!AN278,'Комунальні по МПД'!AN283)</f>
        <v>0</v>
      </c>
      <c r="AN32" s="88">
        <f>SUM('Комунальні по МПД'!AO258,'Комунальні по МПД'!AO263,'Комунальні по МПД'!AO268,'Комунальні по МПД'!AO273,'Комунальні по МПД'!AO278,'Комунальні по МПД'!AO283)</f>
        <v>0</v>
      </c>
      <c r="AO32" s="89">
        <f>SUM('Комунальні по МПД'!AP258,'Комунальні по МПД'!AP263,'Комунальні по МПД'!AP268,'Комунальні по МПД'!AP273,'Комунальні по МПД'!AP278,'Комунальні по МПД'!AP283)</f>
        <v>0</v>
      </c>
      <c r="AP32" s="90">
        <f>SUM('Комунальні по МПД'!AQ258,'Комунальні по МПД'!AQ263,'Комунальні по МПД'!AQ268,'Комунальні по МПД'!AQ273,'Комунальні по МПД'!AQ278,'Комунальні по МПД'!AQ283)</f>
        <v>0</v>
      </c>
      <c r="AQ32" s="88">
        <f>SUM('Комунальні по МПД'!AR258,'Комунальні по МПД'!AR263,'Комунальні по МПД'!AR268,'Комунальні по МПД'!AR273,'Комунальні по МПД'!AR278,'Комунальні по МПД'!AR283)</f>
        <v>0</v>
      </c>
      <c r="AR32" s="88">
        <f>SUM('Комунальні по МПД'!AS258,'Комунальні по МПД'!AS263,'Комунальні по МПД'!AS268,'Комунальні по МПД'!AS273,'Комунальні по МПД'!AS278,'Комунальні по МПД'!AS283)</f>
        <v>0</v>
      </c>
      <c r="AS32" s="88">
        <f>SUM('Комунальні по МПД'!AT258,'Комунальні по МПД'!AT263,'Комунальні по МПД'!AT268,'Комунальні по МПД'!AT273,'Комунальні по МПД'!AT278,'Комунальні по МПД'!AT283)</f>
        <v>0</v>
      </c>
      <c r="AT32" s="91">
        <f>SUM('Комунальні по МПД'!AU258,'Комунальні по МПД'!AU263,'Комунальні по МПД'!AU268,'Комунальні по МПД'!AU273,'Комунальні по МПД'!AU278,'Комунальні по МПД'!AU283)</f>
        <v>0</v>
      </c>
      <c r="AU32" s="159">
        <f>SUM('Комунальні по МПД'!AV258,'Комунальні по МПД'!AV263,'Комунальні по МПД'!AV268,'Комунальні по МПД'!AV273,'Комунальні по МПД'!AV278,'Комунальні по МПД'!AV283)</f>
        <v>0</v>
      </c>
      <c r="AV32" s="125">
        <f>SUM('Комунальні по МПД'!AW258,'Комунальні по МПД'!AW263,'Комунальні по МПД'!AW268,'Комунальні по МПД'!AW273,'Комунальні по МПД'!AW278,'Комунальні по МПД'!AW283)</f>
        <v>0</v>
      </c>
      <c r="AW32" s="125">
        <f>SUM('Комунальні по МПД'!AX258,'Комунальні по МПД'!AX263,'Комунальні по МПД'!AX268,'Комунальні по МПД'!AX273,'Комунальні по МПД'!AX278,'Комунальні по МПД'!AX283)</f>
        <v>0</v>
      </c>
      <c r="AX32" s="125">
        <f>SUM('Комунальні по МПД'!AY258,'Комунальні по МПД'!AY263,'Комунальні по МПД'!AY268,'Комунальні по МПД'!AY273,'Комунальні по МПД'!AY278,'Комунальні по МПД'!AY283)</f>
        <v>0</v>
      </c>
      <c r="AY32" s="125">
        <f>SUM('Комунальні по МПД'!AZ258,'Комунальні по МПД'!AZ263,'Комунальні по МПД'!AZ268,'Комунальні по МПД'!AZ273,'Комунальні по МПД'!AZ278,'Комунальні по МПД'!AZ283)</f>
        <v>0</v>
      </c>
      <c r="AZ32" s="125">
        <f>SUM('Комунальні по МПД'!BA258,'Комунальні по МПД'!BA263,'Комунальні по МПД'!BA268,'Комунальні по МПД'!BA273,'Комунальні по МПД'!BA278,'Комунальні по МПД'!BA283)</f>
        <v>0</v>
      </c>
      <c r="BA32" s="125">
        <f>SUM('Комунальні по МПД'!BB258,'Комунальні по МПД'!BB263,'Комунальні по МПД'!BB268,'Комунальні по МПД'!BB273,'Комунальні по МПД'!BB278,'Комунальні по МПД'!BB283)</f>
        <v>0</v>
      </c>
      <c r="BB32" s="125">
        <f>SUM('Комунальні по МПД'!BC258,'Комунальні по МПД'!BC263,'Комунальні по МПД'!BC268,'Комунальні по МПД'!BC273,'Комунальні по МПД'!BC278,'Комунальні по МПД'!BC283)</f>
        <v>0</v>
      </c>
      <c r="BC32" s="125">
        <f>SUM('Комунальні по МПД'!BD258,'Комунальні по МПД'!BD263,'Комунальні по МПД'!BD268,'Комунальні по МПД'!BD273,'Комунальні по МПД'!BD278,'Комунальні по МПД'!BD283)</f>
        <v>0</v>
      </c>
      <c r="BD32" s="126">
        <f>SUM('Комунальні по МПД'!BE258,'Комунальні по МПД'!BE263,'Комунальні по МПД'!BE268,'Комунальні по МПД'!BE273,'Комунальні по МПД'!BE278,'Комунальні по МПД'!BE283)</f>
        <v>0</v>
      </c>
    </row>
    <row r="33" spans="1:56" ht="31.5" x14ac:dyDescent="0.25">
      <c r="A33" s="1343"/>
      <c r="B33" s="1419"/>
      <c r="C33" s="114" t="s">
        <v>486</v>
      </c>
      <c r="D33" s="1301"/>
      <c r="E33" s="1411"/>
      <c r="F33" s="575">
        <f>SUM('Комунальні по МПД'!G259,'Комунальні по МПД'!G264,'Комунальні по МПД'!G269,'Комунальні по МПД'!G274,'Комунальні по МПД'!G279,'Комунальні по МПД'!G284)</f>
        <v>0</v>
      </c>
      <c r="G33" s="631">
        <f>SUM('Комунальні по МПД'!H259,'Комунальні по МПД'!H264,'Комунальні по МПД'!H269,'Комунальні по МПД'!H274,'Комунальні по МПД'!H279,'Комунальні по МПД'!H284)</f>
        <v>0</v>
      </c>
      <c r="H33" s="81">
        <f>SUM('Комунальні по МПД'!I259,'Комунальні по МПД'!I264,'Комунальні по МПД'!I269,'Комунальні по МПД'!I274,'Комунальні по МПД'!I279,'Комунальні по МПД'!I284)</f>
        <v>0</v>
      </c>
      <c r="I33" s="81">
        <f>SUM('Комунальні по МПД'!J259,'Комунальні по МПД'!J264,'Комунальні по МПД'!J269,'Комунальні по МПД'!J274,'Комунальні по МПД'!J279,'Комунальні по МПД'!J284)</f>
        <v>0</v>
      </c>
      <c r="J33" s="81">
        <f>SUM('Комунальні по МПД'!K259,'Комунальні по МПД'!K264,'Комунальні по МПД'!K269,'Комунальні по МПД'!K274,'Комунальні по МПД'!K279,'Комунальні по МПД'!K284)</f>
        <v>0</v>
      </c>
      <c r="K33" s="82">
        <f>SUM('Комунальні по МПД'!L259,'Комунальні по МПД'!L264,'Комунальні по МПД'!L269,'Комунальні по МПД'!L274,'Комунальні по МПД'!L279,'Комунальні по МПД'!L284)</f>
        <v>0</v>
      </c>
      <c r="L33" s="181">
        <f>SUM('Комунальні по МПД'!M259,'Комунальні по МПД'!M264,'Комунальні по МПД'!M269,'Комунальні по МПД'!M274,'Комунальні по МПД'!M279,'Комунальні по МПД'!M284)</f>
        <v>0</v>
      </c>
      <c r="M33" s="124">
        <f>SUM('Комунальні по МПД'!N259,'Комунальні по МПД'!N264,'Комунальні по МПД'!N269,'Комунальні по МПД'!N274,'Комунальні по МПД'!N279,'Комунальні по МПД'!N284)</f>
        <v>0</v>
      </c>
      <c r="N33" s="403">
        <f>SUM('Комунальні по МПД'!O259,'Комунальні по МПД'!O264,'Комунальні по МПД'!O269,'Комунальні по МПД'!O274,'Комунальні по МПД'!O279,'Комунальні по МПД'!O284)</f>
        <v>0</v>
      </c>
      <c r="O33" s="118">
        <f>SUM('Комунальні по МПД'!P259,'Комунальні по МПД'!P264,'Комунальні по МПД'!P269,'Комунальні по МПД'!P274,'Комунальні по МПД'!P279,'Комунальні по МПД'!P284)</f>
        <v>0</v>
      </c>
      <c r="P33" s="661">
        <f>SUM('Комунальні по МПД'!Q259,'Комунальні по МПД'!Q264,'Комунальні по МПД'!Q269,'Комунальні по МПД'!Q274,'Комунальні по МПД'!Q279,'Комунальні по МПД'!Q284)</f>
        <v>0</v>
      </c>
      <c r="Q33" s="163">
        <f>SUM('Комунальні по МПД'!R259,'Комунальні по МПД'!R264,'Комунальні по МПД'!R269,'Комунальні по МПД'!R274,'Комунальні по МПД'!R279,'Комунальні по МПД'!R284)</f>
        <v>0</v>
      </c>
      <c r="R33" s="162">
        <f>SUM('Комунальні по МПД'!S259,'Комунальні по МПД'!S264,'Комунальні по МПД'!S269,'Комунальні по МПД'!S274,'Комунальні по МПД'!S279,'Комунальні по МПД'!S284)</f>
        <v>0</v>
      </c>
      <c r="S33" s="766">
        <f>SUM('Комунальні по МПД'!T259,'Комунальні по МПД'!T264,'Комунальні по МПД'!T269,'Комунальні по МПД'!T274,'Комунальні по МПД'!T279,'Комунальні по МПД'!T284)</f>
        <v>0</v>
      </c>
      <c r="T33" s="766">
        <f>SUM('Комунальні по МПД'!U259,'Комунальні по МПД'!U264,'Комунальні по МПД'!U269,'Комунальні по МПД'!U274,'Комунальні по МПД'!U279,'Комунальні по МПД'!U284)</f>
        <v>0</v>
      </c>
      <c r="U33" s="124">
        <f>SUM('Комунальні по МПД'!V259,'Комунальні по МПД'!V264,'Комунальні по МПД'!V269,'Комунальні по МПД'!V274,'Комунальні по МПД'!V279,'Комунальні по МПД'!V284)</f>
        <v>0</v>
      </c>
      <c r="V33" s="124">
        <f>SUM('Комунальні по МПД'!W259,'Комунальні по МПД'!W264,'Комунальні по МПД'!W269,'Комунальні по МПД'!W274,'Комунальні по МПД'!W279,'Комунальні по МПД'!W284)</f>
        <v>0</v>
      </c>
      <c r="W33" s="163">
        <f>SUM('Комунальні по МПД'!X259,'Комунальні по МПД'!X264,'Комунальні по МПД'!X269,'Комунальні по МПД'!X274,'Комунальні по МПД'!X279,'Комунальні по МПД'!X284)</f>
        <v>0</v>
      </c>
      <c r="X33" s="162">
        <f>SUM('Комунальні по МПД'!Y259,'Комунальні по МПД'!Y264,'Комунальні по МПД'!Y269,'Комунальні по МПД'!Y274,'Комунальні по МПД'!Y279,'Комунальні по МПД'!Y284)</f>
        <v>0</v>
      </c>
      <c r="Y33" s="163">
        <f>SUM('Комунальні по МПД'!Z259,'Комунальні по МПД'!Z264,'Комунальні по МПД'!Z269,'Комунальні по МПД'!Z274,'Комунальні по МПД'!Z279,'Комунальні по МПД'!Z284)</f>
        <v>0</v>
      </c>
      <c r="Z33" s="86">
        <f>SUM('Комунальні по МПД'!AA259,'Комунальні по МПД'!AA264,'Комунальні по МПД'!AA269,'Комунальні по МПД'!AA274,'Комунальні по МПД'!AA279,'Комунальні по МПД'!AA284)</f>
        <v>0</v>
      </c>
      <c r="AA33" s="81">
        <f>SUM('Комунальні по МПД'!AB259,'Комунальні по МПД'!AB264,'Комунальні по МПД'!AB269,'Комунальні по МПД'!AB274,'Комунальні по МПД'!AB279,'Комунальні по МПД'!AB284)</f>
        <v>0</v>
      </c>
      <c r="AB33" s="81">
        <f>SUM('Комунальні по МПД'!AC259,'Комунальні по МПД'!AC264,'Комунальні по МПД'!AC269,'Комунальні по МПД'!AC274,'Комунальні по МПД'!AC279,'Комунальні по МПД'!AC284)</f>
        <v>0</v>
      </c>
      <c r="AC33" s="81">
        <f>SUM('Комунальні по МПД'!AD259,'Комунальні по МПД'!AD264,'Комунальні по МПД'!AD269,'Комунальні по МПД'!AD274,'Комунальні по МПД'!AD279,'Комунальні по МПД'!AD284)</f>
        <v>0</v>
      </c>
      <c r="AD33" s="81">
        <f>SUM('Комунальні по МПД'!AE259,'Комунальні по МПД'!AE264,'Комунальні по МПД'!AE269,'Комунальні по МПД'!AE274,'Комунальні по МПД'!AE279,'Комунальні по МПД'!AE284)</f>
        <v>0</v>
      </c>
      <c r="AE33" s="82">
        <f>SUM('Комунальні по МПД'!AF259,'Комунальні по МПД'!AF264,'Комунальні по МПД'!AF269,'Комунальні по МПД'!AF274,'Комунальні по МПД'!AF279,'Комунальні по МПД'!AF284)</f>
        <v>0</v>
      </c>
      <c r="AF33" s="449"/>
      <c r="AG33" s="445"/>
      <c r="AH33" s="449"/>
      <c r="AI33" s="158">
        <f>SUM('Комунальні по МПД'!AJ259,'Комунальні по МПД'!AJ264,'Комунальні по МПД'!AJ269,'Комунальні по МПД'!AJ274,'Комунальні по МПД'!AJ279,'Комунальні по МПД'!AJ284)</f>
        <v>0</v>
      </c>
      <c r="AJ33" s="90">
        <f>SUM('Комунальні по МПД'!AK259,'Комунальні по МПД'!AK264,'Комунальні по МПД'!AK269,'Комунальні по МПД'!AK274,'Комунальні по МПД'!AK279,'Комунальні по МПД'!AK284)</f>
        <v>0</v>
      </c>
      <c r="AK33" s="88">
        <f>SUM('Комунальні по МПД'!AL259,'Комунальні по МПД'!AL264,'Комунальні по МПД'!AL269,'Комунальні по МПД'!AL274,'Комунальні по МПД'!AL279,'Комунальні по МПД'!AL284)</f>
        <v>0</v>
      </c>
      <c r="AL33" s="89">
        <f>SUM('Комунальні по МПД'!AM259,'Комунальні по МПД'!AM264,'Комунальні по МПД'!AM269,'Комунальні по МПД'!AM274,'Комунальні по МПД'!AM279,'Комунальні по МПД'!AM284)</f>
        <v>0</v>
      </c>
      <c r="AM33" s="90">
        <f>SUM('Комунальні по МПД'!AN259,'Комунальні по МПД'!AN264,'Комунальні по МПД'!AN269,'Комунальні по МПД'!AN274,'Комунальні по МПД'!AN279,'Комунальні по МПД'!AN284)</f>
        <v>0</v>
      </c>
      <c r="AN33" s="88">
        <f>SUM('Комунальні по МПД'!AO259,'Комунальні по МПД'!AO264,'Комунальні по МПД'!AO269,'Комунальні по МПД'!AO274,'Комунальні по МПД'!AO279,'Комунальні по МПД'!AO284)</f>
        <v>0</v>
      </c>
      <c r="AO33" s="89">
        <f>SUM('Комунальні по МПД'!AP259,'Комунальні по МПД'!AP264,'Комунальні по МПД'!AP269,'Комунальні по МПД'!AP274,'Комунальні по МПД'!AP279,'Комунальні по МПД'!AP284)</f>
        <v>0</v>
      </c>
      <c r="AP33" s="90">
        <f>SUM('Комунальні по МПД'!AQ259,'Комунальні по МПД'!AQ264,'Комунальні по МПД'!AQ269,'Комунальні по МПД'!AQ274,'Комунальні по МПД'!AQ279,'Комунальні по МПД'!AQ284)</f>
        <v>0</v>
      </c>
      <c r="AQ33" s="88">
        <f>SUM('Комунальні по МПД'!AR259,'Комунальні по МПД'!AR264,'Комунальні по МПД'!AR269,'Комунальні по МПД'!AR274,'Комунальні по МПД'!AR279,'Комунальні по МПД'!AR284)</f>
        <v>0</v>
      </c>
      <c r="AR33" s="88">
        <f>SUM('Комунальні по МПД'!AS259,'Комунальні по МПД'!AS264,'Комунальні по МПД'!AS269,'Комунальні по МПД'!AS274,'Комунальні по МПД'!AS279,'Комунальні по МПД'!AS284)</f>
        <v>0</v>
      </c>
      <c r="AS33" s="88">
        <f>SUM('Комунальні по МПД'!AT259,'Комунальні по МПД'!AT264,'Комунальні по МПД'!AT269,'Комунальні по МПД'!AT274,'Комунальні по МПД'!AT279,'Комунальні по МПД'!AT284)</f>
        <v>0</v>
      </c>
      <c r="AT33" s="91">
        <f>SUM('Комунальні по МПД'!AU259,'Комунальні по МПД'!AU264,'Комунальні по МПД'!AU269,'Комунальні по МПД'!AU274,'Комунальні по МПД'!AU279,'Комунальні по МПД'!AU284)</f>
        <v>0</v>
      </c>
      <c r="AU33" s="159">
        <f>SUM('Комунальні по МПД'!AV259,'Комунальні по МПД'!AV264,'Комунальні по МПД'!AV269,'Комунальні по МПД'!AV274,'Комунальні по МПД'!AV279,'Комунальні по МПД'!AV284)</f>
        <v>0</v>
      </c>
      <c r="AV33" s="125">
        <f>SUM('Комунальні по МПД'!AW259,'Комунальні по МПД'!AW264,'Комунальні по МПД'!AW269,'Комунальні по МПД'!AW274,'Комунальні по МПД'!AW279,'Комунальні по МПД'!AW284)</f>
        <v>0</v>
      </c>
      <c r="AW33" s="125">
        <f>SUM('Комунальні по МПД'!AX259,'Комунальні по МПД'!AX264,'Комунальні по МПД'!AX269,'Комунальні по МПД'!AX274,'Комунальні по МПД'!AX279,'Комунальні по МПД'!AX284)</f>
        <v>0</v>
      </c>
      <c r="AX33" s="125">
        <f>SUM('Комунальні по МПД'!AY259,'Комунальні по МПД'!AY264,'Комунальні по МПД'!AY269,'Комунальні по МПД'!AY274,'Комунальні по МПД'!AY279,'Комунальні по МПД'!AY284)</f>
        <v>0</v>
      </c>
      <c r="AY33" s="125">
        <f>SUM('Комунальні по МПД'!AZ259,'Комунальні по МПД'!AZ264,'Комунальні по МПД'!AZ269,'Комунальні по МПД'!AZ274,'Комунальні по МПД'!AZ279,'Комунальні по МПД'!AZ284)</f>
        <v>0</v>
      </c>
      <c r="AZ33" s="125">
        <f>SUM('Комунальні по МПД'!BA259,'Комунальні по МПД'!BA264,'Комунальні по МПД'!BA269,'Комунальні по МПД'!BA274,'Комунальні по МПД'!BA279,'Комунальні по МПД'!BA284)</f>
        <v>0</v>
      </c>
      <c r="BA33" s="125">
        <f>SUM('Комунальні по МПД'!BB259,'Комунальні по МПД'!BB264,'Комунальні по МПД'!BB269,'Комунальні по МПД'!BB274,'Комунальні по МПД'!BB279,'Комунальні по МПД'!BB284)</f>
        <v>0</v>
      </c>
      <c r="BB33" s="125">
        <f>SUM('Комунальні по МПД'!BC259,'Комунальні по МПД'!BC264,'Комунальні по МПД'!BC269,'Комунальні по МПД'!BC274,'Комунальні по МПД'!BC279,'Комунальні по МПД'!BC284)</f>
        <v>0</v>
      </c>
      <c r="BC33" s="125">
        <f>SUM('Комунальні по МПД'!BD259,'Комунальні по МПД'!BD264,'Комунальні по МПД'!BD269,'Комунальні по МПД'!BD274,'Комунальні по МПД'!BD279,'Комунальні по МПД'!BD284)</f>
        <v>0</v>
      </c>
      <c r="BD33" s="126">
        <f>SUM('Комунальні по МПД'!BE259,'Комунальні по МПД'!BE264,'Комунальні по МПД'!BE269,'Комунальні по МПД'!BE274,'Комунальні по МПД'!BE279,'Комунальні по МПД'!BE284)</f>
        <v>0</v>
      </c>
    </row>
    <row r="34" spans="1:56" ht="31.5" x14ac:dyDescent="0.25">
      <c r="A34" s="1343"/>
      <c r="B34" s="1419"/>
      <c r="C34" s="114" t="s">
        <v>15</v>
      </c>
      <c r="D34" s="1301"/>
      <c r="E34" s="1411"/>
      <c r="F34" s="295">
        <f>SUM('Комунальні по МПД'!G260,'Комунальні по МПД'!G265,'Комунальні по МПД'!G270,'Комунальні по МПД'!G275,'Комунальні по МПД'!G280,'Комунальні по МПД'!G285)</f>
        <v>575</v>
      </c>
      <c r="G34" s="631">
        <f>SUM('Комунальні по МПД'!H260,'Комунальні по МПД'!H265,'Комунальні по МПД'!H270,'Комунальні по МПД'!H275,'Комунальні по МПД'!H280,'Комунальні по МПД'!H285)</f>
        <v>22</v>
      </c>
      <c r="H34" s="81">
        <f>SUM('Комунальні по МПД'!I260,'Комунальні по МПД'!I265,'Комунальні по МПД'!I270,'Комунальні по МПД'!I275,'Комунальні по МПД'!I280,'Комунальні по МПД'!I285)</f>
        <v>8</v>
      </c>
      <c r="I34" s="81">
        <f>SUM('Комунальні по МПД'!J260,'Комунальні по МПД'!J265,'Комунальні по МПД'!J270,'Комунальні по МПД'!J275,'Комунальні по МПД'!J280,'Комунальні по МПД'!J285)</f>
        <v>10</v>
      </c>
      <c r="J34" s="81">
        <f>SUM('Комунальні по МПД'!K260,'Комунальні по МПД'!K265,'Комунальні по МПД'!K270,'Комунальні по МПД'!K275,'Комунальні по МПД'!K280,'Комунальні по МПД'!K285)</f>
        <v>2</v>
      </c>
      <c r="K34" s="82">
        <f>SUM('Комунальні по МПД'!L260,'Комунальні по МПД'!L265,'Комунальні по МПД'!L270,'Комунальні по МПД'!L275,'Комунальні по МПД'!L280,'Комунальні по МПД'!L285)</f>
        <v>2</v>
      </c>
      <c r="L34" s="181">
        <f>SUM('Комунальні по МПД'!M260,'Комунальні по МПД'!M265,'Комунальні по МПД'!M270,'Комунальні по МПД'!M275,'Комунальні по МПД'!M280,'Комунальні по МПД'!M285)</f>
        <v>551</v>
      </c>
      <c r="M34" s="124">
        <f>SUM('Комунальні по МПД'!N260,'Комунальні по МПД'!N265,'Комунальні по МПД'!N270,'Комунальні по МПД'!N275,'Комунальні по МПД'!N280,'Комунальні по МПД'!N285)</f>
        <v>449</v>
      </c>
      <c r="N34" s="403">
        <f>SUM('Комунальні по МПД'!O260,'Комунальні по МПД'!O265,'Комунальні по МПД'!O270,'Комунальні по МПД'!O275,'Комунальні по МПД'!O280,'Комунальні по МПД'!O285)</f>
        <v>0</v>
      </c>
      <c r="O34" s="124">
        <f>SUM('Комунальні по МПД'!P260,'Комунальні по МПД'!P265,'Комунальні по МПД'!P270,'Комунальні по МПД'!P275,'Комунальні по МПД'!P280,'Комунальні по МПД'!P285)</f>
        <v>0</v>
      </c>
      <c r="P34" s="124">
        <f>SUM('Комунальні по МПД'!Q260,'Комунальні по МПД'!Q265,'Комунальні по МПД'!Q270,'Комунальні по МПД'!Q275,'Комунальні по МПД'!Q280,'Комунальні по МПД'!Q285)</f>
        <v>0</v>
      </c>
      <c r="Q34" s="163">
        <f>SUM('Комунальні по МПД'!R260,'Комунальні по МПД'!R265,'Комунальні по МПД'!R270,'Комунальні по МПД'!R275,'Комунальні по МПД'!R280,'Комунальні по МПД'!R285)</f>
        <v>102</v>
      </c>
      <c r="R34" s="162">
        <f>SUM('Комунальні по МПД'!S260,'Комунальні по МПД'!S265,'Комунальні по МПД'!S270,'Комунальні по МПД'!S275,'Комунальні по МПД'!S280,'Комунальні по МПД'!S285)</f>
        <v>112</v>
      </c>
      <c r="S34" s="766">
        <f>SUM('Комунальні по МПД'!T260,'Комунальні по МПД'!T265,'Комунальні по МПД'!T270,'Комунальні по МПД'!T275,'Комунальні по МПД'!T280,'Комунальні по МПД'!T285)</f>
        <v>0</v>
      </c>
      <c r="T34" s="766">
        <f>SUM('Комунальні по МПД'!U260,'Комунальні по МПД'!U265,'Комунальні по МПД'!U270,'Комунальні по МПД'!U275,'Комунальні по МПД'!U280,'Комунальні по МПД'!U285)</f>
        <v>0</v>
      </c>
      <c r="U34" s="124">
        <f>SUM('Комунальні по МПД'!V260,'Комунальні по МПД'!V265,'Комунальні по МПД'!V270,'Комунальні по МПД'!V275,'Комунальні по МПД'!V280,'Комунальні по МПД'!V285)</f>
        <v>427</v>
      </c>
      <c r="V34" s="124">
        <f>SUM('Комунальні по МПД'!W260,'Комунальні по МПД'!W265,'Комунальні по МПД'!W270,'Комунальні по МПД'!W275,'Комунальні по МПД'!W280,'Комунальні по МПД'!W285)</f>
        <v>12</v>
      </c>
      <c r="W34" s="163">
        <f>SUM('Комунальні по МПД'!X260,'Комунальні по МПД'!X265,'Комунальні по МПД'!X270,'Комунальні по МПД'!X275,'Комунальні по МПД'!X280,'Комунальні по МПД'!X285)</f>
        <v>0</v>
      </c>
      <c r="X34" s="162">
        <f>SUM('Комунальні по МПД'!Y260,'Комунальні по МПД'!Y265,'Комунальні по МПД'!Y270,'Комунальні по МПД'!Y275,'Комунальні по МПД'!Y280,'Комунальні по МПД'!Y285)</f>
        <v>497</v>
      </c>
      <c r="Y34" s="163">
        <f>SUM('Комунальні по МПД'!Z260,'Комунальні по МПД'!Z265,'Комунальні по МПД'!Z270,'Комунальні по МПД'!Z275,'Комунальні по МПД'!Z280,'Комунальні по МПД'!Z285)</f>
        <v>54</v>
      </c>
      <c r="Z34" s="86">
        <f>SUM('Комунальні по МПД'!AA260,'Комунальні по МПД'!AA265,'Комунальні по МПД'!AA270,'Комунальні по МПД'!AA275,'Комунальні по МПД'!AA280,'Комунальні по МПД'!AA285)</f>
        <v>0</v>
      </c>
      <c r="AA34" s="81">
        <f>SUM('Комунальні по МПД'!AB260,'Комунальні по МПД'!AB265,'Комунальні по МПД'!AB270,'Комунальні по МПД'!AB275,'Комунальні по МПД'!AB280,'Комунальні по МПД'!AB285)</f>
        <v>151</v>
      </c>
      <c r="AB34" s="81">
        <f>SUM('Комунальні по МПД'!AC260,'Комунальні по МПД'!AC265,'Комунальні по МПД'!AC270,'Комунальні по МПД'!AC275,'Комунальні по МПД'!AC280,'Комунальні по МПД'!AC285)</f>
        <v>145</v>
      </c>
      <c r="AC34" s="81">
        <f>SUM('Комунальні по МПД'!AD260,'Комунальні по МПД'!AD265,'Комунальні по МПД'!AD270,'Комунальні по МПД'!AD275,'Комунальні по МПД'!AD280,'Комунальні по МПД'!AD285)</f>
        <v>73</v>
      </c>
      <c r="AD34" s="81">
        <f>SUM('Комунальні по МПД'!AE260,'Комунальні по МПД'!AE265,'Комунальні по МПД'!AE270,'Комунальні по МПД'!AE275,'Комунальні по МПД'!AE280,'Комунальні по МПД'!AE285)</f>
        <v>397</v>
      </c>
      <c r="AE34" s="82">
        <f>SUM('Комунальні по МПД'!AF260,'Комунальні по МПД'!AF265,'Комунальні по МПД'!AF270,'Комунальні по МПД'!AF275,'Комунальні по МПД'!AF280,'Комунальні по МПД'!AF285)</f>
        <v>23</v>
      </c>
      <c r="AF34" s="449">
        <f>AVERAGE('Комунальні по МПД'!AG260,'Комунальні по МПД'!AG265,'Комунальні по МПД'!AG270,'Комунальні по МПД'!AG275,'Комунальні по МПД'!AG280,'Комунальні по МПД'!AG285)</f>
        <v>40</v>
      </c>
      <c r="AG34" s="445">
        <f>AVERAGE('Комунальні по МПД'!AH260,'Комунальні по МПД'!AH265,'Комунальні по МПД'!AH270,'Комунальні по МПД'!AH275,'Комунальні по МПД'!AH280,'Комунальні по МПД'!AH285)</f>
        <v>20.833333333333332</v>
      </c>
      <c r="AH34" s="449">
        <f>AVERAGE('Комунальні по МПД'!AI260,'Комунальні по МПД'!AI265,'Комунальні по МПД'!AI270,'Комунальні по МПД'!AI275,'Комунальні по МПД'!AI280,'Комунальні по МПД'!AI285)</f>
        <v>92.125</v>
      </c>
      <c r="AI34" s="158">
        <f>SUM('Комунальні по МПД'!AJ260,'Комунальні по МПД'!AJ265,'Комунальні по МПД'!AJ270,'Комунальні по МПД'!AJ275,'Комунальні по МПД'!AJ280,'Комунальні по МПД'!AJ285)</f>
        <v>552</v>
      </c>
      <c r="AJ34" s="90">
        <f>SUM('Комунальні по МПД'!AK260,'Комунальні по МПД'!AK265,'Комунальні по МПД'!AK270,'Комунальні по МПД'!AK275,'Комунальні по МПД'!AK280,'Комунальні по МПД'!AK285)</f>
        <v>0</v>
      </c>
      <c r="AK34" s="88">
        <f>SUM('Комунальні по МПД'!AL260,'Комунальні по МПД'!AL265,'Комунальні по МПД'!AL270,'Комунальні по МПД'!AL275,'Комунальні по МПД'!AL280,'Комунальні по МПД'!AL285)</f>
        <v>0</v>
      </c>
      <c r="AL34" s="89">
        <f>SUM('Комунальні по МПД'!AM260,'Комунальні по МПД'!AM265,'Комунальні по МПД'!AM270,'Комунальні по МПД'!AM275,'Комунальні по МПД'!AM280,'Комунальні по МПД'!AM285)</f>
        <v>0</v>
      </c>
      <c r="AM34" s="90">
        <f>SUM('Комунальні по МПД'!AN260,'Комунальні по МПД'!AN265,'Комунальні по МПД'!AN270,'Комунальні по МПД'!AN275,'Комунальні по МПД'!AN280,'Комунальні по МПД'!AN285)</f>
        <v>0</v>
      </c>
      <c r="AN34" s="88">
        <f>SUM('Комунальні по МПД'!AO260,'Комунальні по МПД'!AO265,'Комунальні по МПД'!AO270,'Комунальні по МПД'!AO275,'Комунальні по МПД'!AO280,'Комунальні по МПД'!AO285)</f>
        <v>0</v>
      </c>
      <c r="AO34" s="89">
        <f>SUM('Комунальні по МПД'!AP260,'Комунальні по МПД'!AP265,'Комунальні по МПД'!AP270,'Комунальні по МПД'!AP275,'Комунальні по МПД'!AP280,'Комунальні по МПД'!AP285)</f>
        <v>0</v>
      </c>
      <c r="AP34" s="86">
        <f>SUM('Комунальні по МПД'!AQ260,'Комунальні по МПД'!AQ265,'Комунальні по МПД'!AQ270,'Комунальні по МПД'!AQ275,'Комунальні по МПД'!AQ280,'Комунальні по МПД'!AQ285)</f>
        <v>71</v>
      </c>
      <c r="AQ34" s="81">
        <f>SUM('Комунальні по МПД'!AR260,'Комунальні по МПД'!AR265,'Комунальні по МПД'!AR270,'Комунальні по МПД'!AR275,'Комунальні по МПД'!AR280,'Комунальні по МПД'!AR285)</f>
        <v>103</v>
      </c>
      <c r="AR34" s="81">
        <f>SUM('Комунальні по МПД'!AS260,'Комунальні по МПД'!AS265,'Комунальні по МПД'!AS270,'Комунальні по МПД'!AS275,'Комунальні по МПД'!AS280,'Комунальні по МПД'!AS285)</f>
        <v>290</v>
      </c>
      <c r="AS34" s="81">
        <f>SUM('Комунальні по МПД'!AT260,'Комунальні по МПД'!AT265,'Комунальні по МПД'!AT270,'Комунальні по МПД'!AT275,'Комунальні по МПД'!AT280,'Комунальні по МПД'!AT285)</f>
        <v>87</v>
      </c>
      <c r="AT34" s="94">
        <f>SUM('Комунальні по МПД'!AU260,'Комунальні по МПД'!AU265,'Комунальні по МПД'!AU270,'Комунальні по МПД'!AU275,'Комунальні по МПД'!AU280,'Комунальні по МПД'!AU285)</f>
        <v>1</v>
      </c>
      <c r="AU34" s="159">
        <f>SUM('Комунальні по МПД'!AV260,'Комунальні по МПД'!AV265,'Комунальні по МПД'!AV270,'Комунальні по МПД'!AV275,'Комунальні по МПД'!AV280,'Комунальні по МПД'!AV285)</f>
        <v>24</v>
      </c>
      <c r="AV34" s="125">
        <f>SUM('Комунальні по МПД'!AW260,'Комунальні по МПД'!AW265,'Комунальні по МПД'!AW270,'Комунальні по МПД'!AW275,'Комунальні по МПД'!AW280,'Комунальні по МПД'!AW285)</f>
        <v>0</v>
      </c>
      <c r="AW34" s="125">
        <f>SUM('Комунальні по МПД'!AX260,'Комунальні по МПД'!AX265,'Комунальні по МПД'!AX270,'Комунальні по МПД'!AX275,'Комунальні по МПД'!AX280,'Комунальні по МПД'!AX285)</f>
        <v>5</v>
      </c>
      <c r="AX34" s="125">
        <f>SUM('Комунальні по МПД'!AY260,'Комунальні по МПД'!AY265,'Комунальні по МПД'!AY270,'Комунальні по МПД'!AY275,'Комунальні по МПД'!AY280,'Комунальні по МПД'!AY285)</f>
        <v>2</v>
      </c>
      <c r="AY34" s="125">
        <f>SUM('Комунальні по МПД'!AZ260,'Комунальні по МПД'!AZ265,'Комунальні по МПД'!AZ270,'Комунальні по МПД'!AZ275,'Комунальні по МПД'!AZ280,'Комунальні по МПД'!AZ285)</f>
        <v>1</v>
      </c>
      <c r="AZ34" s="125">
        <f>SUM('Комунальні по МПД'!BA260,'Комунальні по МПД'!BA265,'Комунальні по МПД'!BA270,'Комунальні по МПД'!BA275,'Комунальні по МПД'!BA280,'Комунальні по МПД'!BA285)</f>
        <v>6</v>
      </c>
      <c r="BA34" s="125">
        <f>SUM('Комунальні по МПД'!BB260,'Комунальні по МПД'!BB265,'Комунальні по МПД'!BB270,'Комунальні по МПД'!BB275,'Комунальні по МПД'!BB280,'Комунальні по МПД'!BB285)</f>
        <v>0</v>
      </c>
      <c r="BB34" s="125">
        <f>SUM('Комунальні по МПД'!BC260,'Комунальні по МПД'!BC265,'Комунальні по МПД'!BC270,'Комунальні по МПД'!BC275,'Комунальні по МПД'!BC280,'Комунальні по МПД'!BC285)</f>
        <v>5</v>
      </c>
      <c r="BC34" s="125">
        <f>SUM('Комунальні по МПД'!BD260,'Комунальні по МПД'!BD265,'Комунальні по МПД'!BD270,'Комунальні по МПД'!BD275,'Комунальні по МПД'!BD280,'Комунальні по МПД'!BD285)</f>
        <v>3</v>
      </c>
      <c r="BD34" s="126">
        <f>SUM('Комунальні по МПД'!BE260,'Комунальні по МПД'!BE265,'Комунальні по МПД'!BE270,'Комунальні по МПД'!BE275,'Комунальні по МПД'!BE280,'Комунальні по МПД'!BE285)</f>
        <v>2</v>
      </c>
    </row>
    <row r="35" spans="1:56" ht="31.5" x14ac:dyDescent="0.25">
      <c r="A35" s="1343"/>
      <c r="B35" s="1420"/>
      <c r="C35" s="114" t="s">
        <v>491</v>
      </c>
      <c r="D35" s="1301"/>
      <c r="E35" s="1411"/>
      <c r="F35" s="575">
        <f>SUM('Комунальні по МПД'!G261,'Комунальні по МПД'!G266,'Комунальні по МПД'!G271,'Комунальні по МПД'!G276,'Комунальні по МПД'!G281,'Комунальні по МПД'!G286)</f>
        <v>0</v>
      </c>
      <c r="G35" s="631">
        <f>SUM('Комунальні по МПД'!H261,'Комунальні по МПД'!H266,'Комунальні по МПД'!H271,'Комунальні по МПД'!H276,'Комунальні по МПД'!H281,'Комунальні по МПД'!H286)</f>
        <v>0</v>
      </c>
      <c r="H35" s="81">
        <f>SUM('Комунальні по МПД'!I261,'Комунальні по МПД'!I266,'Комунальні по МПД'!I271,'Комунальні по МПД'!I276,'Комунальні по МПД'!I281,'Комунальні по МПД'!I286)</f>
        <v>0</v>
      </c>
      <c r="I35" s="81">
        <f>SUM('Комунальні по МПД'!J261,'Комунальні по МПД'!J266,'Комунальні по МПД'!J271,'Комунальні по МПД'!J276,'Комунальні по МПД'!J281,'Комунальні по МПД'!J286)</f>
        <v>0</v>
      </c>
      <c r="J35" s="81">
        <f>SUM('Комунальні по МПД'!K261,'Комунальні по МПД'!K266,'Комунальні по МПД'!K271,'Комунальні по МПД'!K276,'Комунальні по МПД'!K281,'Комунальні по МПД'!K286)</f>
        <v>0</v>
      </c>
      <c r="K35" s="82">
        <f>SUM('Комунальні по МПД'!L261,'Комунальні по МПД'!L266,'Комунальні по МПД'!L271,'Комунальні по МПД'!L276,'Комунальні по МПД'!L281,'Комунальні по МПД'!L286)</f>
        <v>0</v>
      </c>
      <c r="L35" s="181">
        <f>SUM('Комунальні по МПД'!M261,'Комунальні по МПД'!M266,'Комунальні по МПД'!M271,'Комунальні по МПД'!M276,'Комунальні по МПД'!M281,'Комунальні по МПД'!M286)</f>
        <v>0</v>
      </c>
      <c r="M35" s="124">
        <f>SUM('Комунальні по МПД'!N261,'Комунальні по МПД'!N266,'Комунальні по МПД'!N271,'Комунальні по МПД'!N276,'Комунальні по МПД'!N281,'Комунальні по МПД'!N286)</f>
        <v>0</v>
      </c>
      <c r="N35" s="403">
        <f>SUM('Комунальні по МПД'!O261,'Комунальні по МПД'!O266,'Комунальні по МПД'!O271,'Комунальні по МПД'!O276,'Комунальні по МПД'!O281,'Комунальні по МПД'!O286)</f>
        <v>0</v>
      </c>
      <c r="O35" s="124">
        <f>SUM('Комунальні по МПД'!P261,'Комунальні по МПД'!P266,'Комунальні по МПД'!P271,'Комунальні по МПД'!P276,'Комунальні по МПД'!P281,'Комунальні по МПД'!P286)</f>
        <v>0</v>
      </c>
      <c r="P35" s="124">
        <f>SUM('Комунальні по МПД'!Q261,'Комунальні по МПД'!Q266,'Комунальні по МПД'!Q271,'Комунальні по МПД'!Q276,'Комунальні по МПД'!Q281,'Комунальні по МПД'!Q286)</f>
        <v>0</v>
      </c>
      <c r="Q35" s="163">
        <f>SUM('Комунальні по МПД'!R261,'Комунальні по МПД'!R266,'Комунальні по МПД'!R271,'Комунальні по МПД'!R276,'Комунальні по МПД'!R281,'Комунальні по МПД'!R286)</f>
        <v>0</v>
      </c>
      <c r="R35" s="162">
        <f>SUM('Комунальні по МПД'!S261,'Комунальні по МПД'!S266,'Комунальні по МПД'!S271,'Комунальні по МПД'!S276,'Комунальні по МПД'!S281,'Комунальні по МПД'!S286)</f>
        <v>0</v>
      </c>
      <c r="S35" s="766">
        <f>SUM('Комунальні по МПД'!T261,'Комунальні по МПД'!T266,'Комунальні по МПД'!T271,'Комунальні по МПД'!T276,'Комунальні по МПД'!T281,'Комунальні по МПД'!T286)</f>
        <v>0</v>
      </c>
      <c r="T35" s="766">
        <f>SUM('Комунальні по МПД'!U261,'Комунальні по МПД'!U266,'Комунальні по МПД'!U271,'Комунальні по МПД'!U276,'Комунальні по МПД'!U281,'Комунальні по МПД'!U286)</f>
        <v>0</v>
      </c>
      <c r="U35" s="124">
        <f>SUM('Комунальні по МПД'!V261,'Комунальні по МПД'!V266,'Комунальні по МПД'!V271,'Комунальні по МПД'!V276,'Комунальні по МПД'!V281,'Комунальні по МПД'!V286)</f>
        <v>0</v>
      </c>
      <c r="V35" s="124">
        <f>SUM('Комунальні по МПД'!W261,'Комунальні по МПД'!W266,'Комунальні по МПД'!W271,'Комунальні по МПД'!W276,'Комунальні по МПД'!W281,'Комунальні по МПД'!W286)</f>
        <v>0</v>
      </c>
      <c r="W35" s="163">
        <f>SUM('Комунальні по МПД'!X261,'Комунальні по МПД'!X266,'Комунальні по МПД'!X271,'Комунальні по МПД'!X276,'Комунальні по МПД'!X281,'Комунальні по МПД'!X286)</f>
        <v>0</v>
      </c>
      <c r="X35" s="162">
        <f>SUM('Комунальні по МПД'!Y261,'Комунальні по МПД'!Y266,'Комунальні по МПД'!Y271,'Комунальні по МПД'!Y276,'Комунальні по МПД'!Y281,'Комунальні по МПД'!Y286)</f>
        <v>0</v>
      </c>
      <c r="Y35" s="163">
        <f>SUM('Комунальні по МПД'!Z261,'Комунальні по МПД'!Z266,'Комунальні по МПД'!Z271,'Комунальні по МПД'!Z276,'Комунальні по МПД'!Z281,'Комунальні по МПД'!Z286)</f>
        <v>0</v>
      </c>
      <c r="Z35" s="86">
        <f>SUM('Комунальні по МПД'!AA261,'Комунальні по МПД'!AA266,'Комунальні по МПД'!AA271,'Комунальні по МПД'!AA276,'Комунальні по МПД'!AA281,'Комунальні по МПД'!AA286)</f>
        <v>0</v>
      </c>
      <c r="AA35" s="81">
        <f>SUM('Комунальні по МПД'!AB261,'Комунальні по МПД'!AB266,'Комунальні по МПД'!AB271,'Комунальні по МПД'!AB276,'Комунальні по МПД'!AB281,'Комунальні по МПД'!AB286)</f>
        <v>0</v>
      </c>
      <c r="AB35" s="81">
        <f>SUM('Комунальні по МПД'!AC261,'Комунальні по МПД'!AC266,'Комунальні по МПД'!AC271,'Комунальні по МПД'!AC276,'Комунальні по МПД'!AC281,'Комунальні по МПД'!AC286)</f>
        <v>0</v>
      </c>
      <c r="AC35" s="81">
        <f>SUM('Комунальні по МПД'!AD261,'Комунальні по МПД'!AD266,'Комунальні по МПД'!AD271,'Комунальні по МПД'!AD276,'Комунальні по МПД'!AD281,'Комунальні по МПД'!AD286)</f>
        <v>0</v>
      </c>
      <c r="AD35" s="81">
        <f>SUM('Комунальні по МПД'!AE261,'Комунальні по МПД'!AE266,'Комунальні по МПД'!AE271,'Комунальні по МПД'!AE276,'Комунальні по МПД'!AE281,'Комунальні по МПД'!AE286)</f>
        <v>0</v>
      </c>
      <c r="AE35" s="82">
        <f>SUM('Комунальні по МПД'!AF261,'Комунальні по МПД'!AF266,'Комунальні по МПД'!AF271,'Комунальні по МПД'!AF276,'Комунальні по МПД'!AF281,'Комунальні по МПД'!AF286)</f>
        <v>0</v>
      </c>
      <c r="AF35" s="449"/>
      <c r="AG35" s="445"/>
      <c r="AH35" s="449"/>
      <c r="AI35" s="158">
        <f>SUM('Комунальні по МПД'!AJ261,'Комунальні по МПД'!AJ266,'Комунальні по МПД'!AJ271,'Комунальні по МПД'!AJ276,'Комунальні по МПД'!AJ281,'Комунальні по МПД'!AJ286)</f>
        <v>0</v>
      </c>
      <c r="AJ35" s="90">
        <f>SUM('Комунальні по МПД'!AK261,'Комунальні по МПД'!AK266,'Комунальні по МПД'!AK271,'Комунальні по МПД'!AK276,'Комунальні по МПД'!AK281,'Комунальні по МПД'!AK286)</f>
        <v>0</v>
      </c>
      <c r="AK35" s="88">
        <f>SUM('Комунальні по МПД'!AL261,'Комунальні по МПД'!AL266,'Комунальні по МПД'!AL271,'Комунальні по МПД'!AL276,'Комунальні по МПД'!AL281,'Комунальні по МПД'!AL286)</f>
        <v>0</v>
      </c>
      <c r="AL35" s="89">
        <f>SUM('Комунальні по МПД'!AM261,'Комунальні по МПД'!AM266,'Комунальні по МПД'!AM271,'Комунальні по МПД'!AM276,'Комунальні по МПД'!AM281,'Комунальні по МПД'!AM286)</f>
        <v>0</v>
      </c>
      <c r="AM35" s="90">
        <f>SUM('Комунальні по МПД'!AN261,'Комунальні по МПД'!AN266,'Комунальні по МПД'!AN271,'Комунальні по МПД'!AN276,'Комунальні по МПД'!AN281,'Комунальні по МПД'!AN286)</f>
        <v>0</v>
      </c>
      <c r="AN35" s="88">
        <f>SUM('Комунальні по МПД'!AO261,'Комунальні по МПД'!AO266,'Комунальні по МПД'!AO271,'Комунальні по МПД'!AO276,'Комунальні по МПД'!AO281,'Комунальні по МПД'!AO286)</f>
        <v>0</v>
      </c>
      <c r="AO35" s="89">
        <f>SUM('Комунальні по МПД'!AP261,'Комунальні по МПД'!AP266,'Комунальні по МПД'!AP271,'Комунальні по МПД'!AP276,'Комунальні по МПД'!AP281,'Комунальні по МПД'!AP286)</f>
        <v>0</v>
      </c>
      <c r="AP35" s="86">
        <f>SUM('Комунальні по МПД'!AQ261,'Комунальні по МПД'!AQ266,'Комунальні по МПД'!AQ271,'Комунальні по МПД'!AQ276,'Комунальні по МПД'!AQ281,'Комунальні по МПД'!AQ286)</f>
        <v>0</v>
      </c>
      <c r="AQ35" s="81">
        <f>SUM('Комунальні по МПД'!AR261,'Комунальні по МПД'!AR266,'Комунальні по МПД'!AR271,'Комунальні по МПД'!AR276,'Комунальні по МПД'!AR281,'Комунальні по МПД'!AR286)</f>
        <v>0</v>
      </c>
      <c r="AR35" s="81">
        <f>SUM('Комунальні по МПД'!AS261,'Комунальні по МПД'!AS266,'Комунальні по МПД'!AS271,'Комунальні по МПД'!AS276,'Комунальні по МПД'!AS281,'Комунальні по МПД'!AS286)</f>
        <v>0</v>
      </c>
      <c r="AS35" s="81">
        <f>SUM('Комунальні по МПД'!AT261,'Комунальні по МПД'!AT266,'Комунальні по МПД'!AT271,'Комунальні по МПД'!AT276,'Комунальні по МПД'!AT281,'Комунальні по МПД'!AT286)</f>
        <v>0</v>
      </c>
      <c r="AT35" s="94">
        <f>SUM('Комунальні по МПД'!AU261,'Комунальні по МПД'!AU266,'Комунальні по МПД'!AU271,'Комунальні по МПД'!AU276,'Комунальні по МПД'!AU281,'Комунальні по МПД'!AU286)</f>
        <v>0</v>
      </c>
      <c r="AU35" s="159">
        <f>SUM('Комунальні по МПД'!AV261,'Комунальні по МПД'!AV266,'Комунальні по МПД'!AV271,'Комунальні по МПД'!AV276,'Комунальні по МПД'!AV281,'Комунальні по МПД'!AV286)</f>
        <v>0</v>
      </c>
      <c r="AV35" s="125">
        <f>SUM('Комунальні по МПД'!AW261,'Комунальні по МПД'!AW266,'Комунальні по МПД'!AW271,'Комунальні по МПД'!AW276,'Комунальні по МПД'!AW281,'Комунальні по МПД'!AW286)</f>
        <v>0</v>
      </c>
      <c r="AW35" s="125">
        <f>SUM('Комунальні по МПД'!AX261,'Комунальні по МПД'!AX266,'Комунальні по МПД'!AX271,'Комунальні по МПД'!AX276,'Комунальні по МПД'!AX281,'Комунальні по МПД'!AX286)</f>
        <v>0</v>
      </c>
      <c r="AX35" s="125">
        <f>SUM('Комунальні по МПД'!AY261,'Комунальні по МПД'!AY266,'Комунальні по МПД'!AY271,'Комунальні по МПД'!AY276,'Комунальні по МПД'!AY281,'Комунальні по МПД'!AY286)</f>
        <v>0</v>
      </c>
      <c r="AY35" s="125">
        <f>SUM('Комунальні по МПД'!AZ261,'Комунальні по МПД'!AZ266,'Комунальні по МПД'!AZ271,'Комунальні по МПД'!AZ276,'Комунальні по МПД'!AZ281,'Комунальні по МПД'!AZ286)</f>
        <v>0</v>
      </c>
      <c r="AZ35" s="125">
        <f>SUM('Комунальні по МПД'!BA261,'Комунальні по МПД'!BA266,'Комунальні по МПД'!BA271,'Комунальні по МПД'!BA276,'Комунальні по МПД'!BA281,'Комунальні по МПД'!BA286)</f>
        <v>0</v>
      </c>
      <c r="BA35" s="125">
        <f>SUM('Комунальні по МПД'!BB261,'Комунальні по МПД'!BB266,'Комунальні по МПД'!BB271,'Комунальні по МПД'!BB276,'Комунальні по МПД'!BB281,'Комунальні по МПД'!BB286)</f>
        <v>0</v>
      </c>
      <c r="BB35" s="125">
        <f>SUM('Комунальні по МПД'!BC261,'Комунальні по МПД'!BC266,'Комунальні по МПД'!BC271,'Комунальні по МПД'!BC276,'Комунальні по МПД'!BC281,'Комунальні по МПД'!BC286)</f>
        <v>0</v>
      </c>
      <c r="BC35" s="125">
        <f>SUM('Комунальні по МПД'!BD261,'Комунальні по МПД'!BD266,'Комунальні по МПД'!BD271,'Комунальні по МПД'!BD276,'Комунальні по МПД'!BD281,'Комунальні по МПД'!BD286)</f>
        <v>0</v>
      </c>
      <c r="BD35" s="126">
        <f>SUM('Комунальні по МПД'!BE261,'Комунальні по МПД'!BE266,'Комунальні по МПД'!BE271,'Комунальні по МПД'!BE276,'Комунальні по МПД'!BE281,'Комунальні по МПД'!BE286)</f>
        <v>0</v>
      </c>
    </row>
    <row r="36" spans="1:56" ht="16.5" thickBot="1" x14ac:dyDescent="0.3">
      <c r="A36" s="1344"/>
      <c r="B36" s="572"/>
      <c r="C36" s="582" t="s">
        <v>629</v>
      </c>
      <c r="D36" s="1302"/>
      <c r="E36" s="1427"/>
      <c r="F36" s="662">
        <f>SUM(F31:F35)</f>
        <v>653</v>
      </c>
      <c r="G36" s="634">
        <f t="shared" ref="G36:BD36" si="10">SUM(G31:G35)</f>
        <v>24</v>
      </c>
      <c r="H36" s="96">
        <f t="shared" si="10"/>
        <v>8</v>
      </c>
      <c r="I36" s="96">
        <f t="shared" si="10"/>
        <v>11</v>
      </c>
      <c r="J36" s="96">
        <f t="shared" si="10"/>
        <v>2</v>
      </c>
      <c r="K36" s="107">
        <f t="shared" si="10"/>
        <v>3</v>
      </c>
      <c r="L36" s="581">
        <f t="shared" si="10"/>
        <v>623</v>
      </c>
      <c r="M36" s="175">
        <f t="shared" si="10"/>
        <v>488</v>
      </c>
      <c r="N36" s="408">
        <f t="shared" ref="N36" si="11">SUM(N31:N35)</f>
        <v>0</v>
      </c>
      <c r="O36" s="175">
        <f t="shared" si="10"/>
        <v>0</v>
      </c>
      <c r="P36" s="175">
        <f t="shared" si="10"/>
        <v>0</v>
      </c>
      <c r="Q36" s="176">
        <f t="shared" si="10"/>
        <v>135</v>
      </c>
      <c r="R36" s="169">
        <f t="shared" si="10"/>
        <v>123</v>
      </c>
      <c r="S36" s="756">
        <f t="shared" ref="S36:T36" si="12">SUM(S31:S35)</f>
        <v>0</v>
      </c>
      <c r="T36" s="756">
        <f t="shared" si="12"/>
        <v>0</v>
      </c>
      <c r="U36" s="127">
        <f t="shared" si="10"/>
        <v>485</v>
      </c>
      <c r="V36" s="127">
        <f t="shared" si="10"/>
        <v>15</v>
      </c>
      <c r="W36" s="161">
        <f t="shared" si="10"/>
        <v>0</v>
      </c>
      <c r="X36" s="169">
        <f t="shared" si="10"/>
        <v>565</v>
      </c>
      <c r="Y36" s="161">
        <f t="shared" si="10"/>
        <v>58</v>
      </c>
      <c r="Z36" s="100">
        <f t="shared" si="10"/>
        <v>0</v>
      </c>
      <c r="AA36" s="92">
        <f t="shared" si="10"/>
        <v>177</v>
      </c>
      <c r="AB36" s="92">
        <f t="shared" si="10"/>
        <v>170</v>
      </c>
      <c r="AC36" s="92">
        <f t="shared" si="10"/>
        <v>88</v>
      </c>
      <c r="AD36" s="92">
        <f t="shared" si="10"/>
        <v>448</v>
      </c>
      <c r="AE36" s="93">
        <f t="shared" si="10"/>
        <v>23</v>
      </c>
      <c r="AF36" s="450">
        <f>AVERAGE(AF31:AF35)</f>
        <v>39.25</v>
      </c>
      <c r="AG36" s="446">
        <f>AVERAGE(AG31:AG35)</f>
        <v>19.916666666666664</v>
      </c>
      <c r="AH36" s="450"/>
      <c r="AI36" s="164">
        <f t="shared" si="10"/>
        <v>624</v>
      </c>
      <c r="AJ36" s="112">
        <f t="shared" si="10"/>
        <v>0</v>
      </c>
      <c r="AK36" s="110">
        <f t="shared" si="10"/>
        <v>0</v>
      </c>
      <c r="AL36" s="111">
        <f t="shared" si="10"/>
        <v>0</v>
      </c>
      <c r="AM36" s="112">
        <f t="shared" si="10"/>
        <v>23</v>
      </c>
      <c r="AN36" s="110">
        <f t="shared" si="10"/>
        <v>49</v>
      </c>
      <c r="AO36" s="111">
        <f t="shared" si="10"/>
        <v>0</v>
      </c>
      <c r="AP36" s="95">
        <f t="shared" si="10"/>
        <v>71</v>
      </c>
      <c r="AQ36" s="96">
        <f t="shared" si="10"/>
        <v>103</v>
      </c>
      <c r="AR36" s="96">
        <f t="shared" si="10"/>
        <v>290</v>
      </c>
      <c r="AS36" s="96">
        <f t="shared" si="10"/>
        <v>87</v>
      </c>
      <c r="AT36" s="108">
        <f t="shared" si="10"/>
        <v>1</v>
      </c>
      <c r="AU36" s="182">
        <f t="shared" si="10"/>
        <v>30</v>
      </c>
      <c r="AV36" s="178">
        <f t="shared" si="10"/>
        <v>0</v>
      </c>
      <c r="AW36" s="178">
        <f t="shared" si="10"/>
        <v>7</v>
      </c>
      <c r="AX36" s="178">
        <f t="shared" si="10"/>
        <v>4</v>
      </c>
      <c r="AY36" s="178">
        <f t="shared" si="10"/>
        <v>1</v>
      </c>
      <c r="AZ36" s="178">
        <f t="shared" si="10"/>
        <v>7</v>
      </c>
      <c r="BA36" s="178">
        <f t="shared" si="10"/>
        <v>0</v>
      </c>
      <c r="BB36" s="178">
        <f t="shared" si="10"/>
        <v>5</v>
      </c>
      <c r="BC36" s="178">
        <f t="shared" si="10"/>
        <v>4</v>
      </c>
      <c r="BD36" s="194">
        <f t="shared" si="10"/>
        <v>2</v>
      </c>
    </row>
    <row r="37" spans="1:56" ht="31.5" x14ac:dyDescent="0.25">
      <c r="A37" s="1342" t="s">
        <v>543</v>
      </c>
      <c r="B37" s="1418" t="s">
        <v>471</v>
      </c>
      <c r="C37" s="113" t="s">
        <v>485</v>
      </c>
      <c r="D37" s="1300">
        <v>73</v>
      </c>
      <c r="E37" s="1410">
        <f t="shared" ref="E37" si="13">D37-SUM(L37:L41)</f>
        <v>-11</v>
      </c>
      <c r="F37" s="591">
        <f>SUM('Комунальні по МПД'!G287,'Комунальні по МПД'!G292)</f>
        <v>33</v>
      </c>
      <c r="G37" s="630">
        <f>SUM('Комунальні по МПД'!H287,'Комунальні по МПД'!H292)</f>
        <v>0</v>
      </c>
      <c r="H37" s="77">
        <f>SUM('Комунальні по МПД'!I287,'Комунальні по МПД'!I292)</f>
        <v>0</v>
      </c>
      <c r="I37" s="72">
        <f>SUM('Комунальні по МПД'!J287,'Комунальні по МПД'!J292)</f>
        <v>0</v>
      </c>
      <c r="J37" s="72">
        <f>SUM('Комунальні по МПД'!K287,'Комунальні по МПД'!K292)</f>
        <v>0</v>
      </c>
      <c r="K37" s="73">
        <f>SUM('Комунальні по МПД'!L287,'Комунальні по МПД'!L292)</f>
        <v>0</v>
      </c>
      <c r="L37" s="148">
        <f>SUM('Комунальні по МПД'!M287,'Комунальні по МПД'!M292)</f>
        <v>33</v>
      </c>
      <c r="M37" s="119">
        <f>SUM('Комунальні по МПД'!N287,'Комунальні по МПД'!N292)</f>
        <v>0</v>
      </c>
      <c r="N37" s="119">
        <f>SUM('Комунальні по МПД'!O287,'Комунальні по МПД'!O292)</f>
        <v>0</v>
      </c>
      <c r="O37" s="119">
        <f>SUM('Комунальні по МПД'!P287,'Комунальні по МПД'!P292)</f>
        <v>0</v>
      </c>
      <c r="P37" s="119">
        <f>SUM('Комунальні по МПД'!Q287,'Комунальні по МПД'!Q292)</f>
        <v>0</v>
      </c>
      <c r="Q37" s="149">
        <f>SUM('Комунальні по МПД'!R287,'Комунальні по МПД'!R292)</f>
        <v>33</v>
      </c>
      <c r="R37" s="202">
        <f>SUM('Комунальні по МПД'!S287,'Комунальні по МПД'!S292)</f>
        <v>0</v>
      </c>
      <c r="S37" s="202">
        <f>SUM('Комунальні по МПД'!T287,'Комунальні по МПД'!T292)</f>
        <v>0</v>
      </c>
      <c r="T37" s="202">
        <f>SUM('Комунальні по МПД'!U287,'Комунальні по МПД'!U292)</f>
        <v>0</v>
      </c>
      <c r="U37" s="155">
        <f>SUM('Комунальні по МПД'!V287,'Комунальні по МПД'!V292)</f>
        <v>33</v>
      </c>
      <c r="V37" s="155">
        <f>SUM('Комунальні по МПД'!W287,'Комунальні по МПД'!W292)</f>
        <v>0</v>
      </c>
      <c r="W37" s="156">
        <f>SUM('Комунальні по МПД'!X287,'Комунальні по МПД'!X292)</f>
        <v>0</v>
      </c>
      <c r="X37" s="157">
        <f>SUM('Комунальні по МПД'!Y287,'Комунальні по МПД'!Y292)</f>
        <v>32</v>
      </c>
      <c r="Y37" s="156">
        <f>SUM('Комунальні по МПД'!Z287,'Комунальні по МПД'!Z292)</f>
        <v>1</v>
      </c>
      <c r="Z37" s="83">
        <f>SUM('Комунальні по МПД'!AA287,'Комунальні по МПД'!AA292)</f>
        <v>0</v>
      </c>
      <c r="AA37" s="84">
        <f>SUM('Комунальні по МПД'!AB287,'Комунальні по МПД'!AB292)</f>
        <v>2</v>
      </c>
      <c r="AB37" s="84">
        <f>SUM('Комунальні по МПД'!AC287,'Комунальні по МПД'!AC292)</f>
        <v>2</v>
      </c>
      <c r="AC37" s="84">
        <f>SUM('Комунальні по МПД'!AD287,'Комунальні по МПД'!AD292)</f>
        <v>0</v>
      </c>
      <c r="AD37" s="84">
        <f>SUM('Комунальні по МПД'!AE287,'Комунальні по МПД'!AE292)</f>
        <v>27</v>
      </c>
      <c r="AE37" s="85">
        <f>SUM('Комунальні по МПД'!AF287,'Комунальні по МПД'!AF292)</f>
        <v>0</v>
      </c>
      <c r="AF37" s="448">
        <f>AVERAGE('Комунальні по МПД'!AG287,'Комунальні по МПД'!AG292)</f>
        <v>42</v>
      </c>
      <c r="AG37" s="444">
        <f>AVERAGE('Комунальні по МПД'!AH287,'Комунальні по МПД'!AH292)</f>
        <v>23</v>
      </c>
      <c r="AH37" s="448">
        <f>AVERAGE('Комунальні по МПД'!AI287,'Комунальні по МПД'!AI292)</f>
        <v>85</v>
      </c>
      <c r="AI37" s="151">
        <f>SUM('Комунальні по МПД'!AJ287,'Комунальні по МПД'!AJ292)</f>
        <v>33</v>
      </c>
      <c r="AJ37" s="79">
        <f>SUM('Комунальні по МПД'!AK287,'Комунальні по МПД'!AK292)</f>
        <v>0</v>
      </c>
      <c r="AK37" s="77">
        <f>SUM('Комунальні по МПД'!AL287,'Комунальні по МПД'!AL292)</f>
        <v>0</v>
      </c>
      <c r="AL37" s="78">
        <f>SUM('Комунальні по МПД'!AM287,'Комунальні по МПД'!AM292)</f>
        <v>0</v>
      </c>
      <c r="AM37" s="74">
        <f>SUM('Комунальні по МПД'!AN287,'Комунальні по МПД'!AN292)</f>
        <v>19</v>
      </c>
      <c r="AN37" s="72">
        <f>SUM('Комунальні по МПД'!AO287,'Комунальні по МПД'!AO292)</f>
        <v>14</v>
      </c>
      <c r="AO37" s="73">
        <f>SUM('Комунальні по МПД'!AP287,'Комунальні по МПД'!AP292)</f>
        <v>0</v>
      </c>
      <c r="AP37" s="79">
        <f>SUM('Комунальні по МПД'!AQ287,'Комунальні по МПД'!AQ292)</f>
        <v>0</v>
      </c>
      <c r="AQ37" s="77">
        <f>SUM('Комунальні по МПД'!AR287,'Комунальні по МПД'!AR292)</f>
        <v>0</v>
      </c>
      <c r="AR37" s="77">
        <f>SUM('Комунальні по МПД'!AS287,'Комунальні по МПД'!AS292)</f>
        <v>0</v>
      </c>
      <c r="AS37" s="77">
        <f>SUM('Комунальні по МПД'!AT287,'Комунальні по МПД'!AT292)</f>
        <v>0</v>
      </c>
      <c r="AT37" s="78">
        <f>SUM('Комунальні по МПД'!AU287,'Комунальні по МПД'!AU292)</f>
        <v>0</v>
      </c>
      <c r="AU37" s="152">
        <f>SUM('Комунальні по МПД'!AV287,'Комунальні по МПД'!AV292)</f>
        <v>0</v>
      </c>
      <c r="AV37" s="120">
        <f>SUM('Комунальні по МПД'!AW287,'Комунальні по МПД'!AW292)</f>
        <v>0</v>
      </c>
      <c r="AW37" s="120">
        <f>SUM('Комунальні по МПД'!AX287,'Комунальні по МПД'!AX292)</f>
        <v>0</v>
      </c>
      <c r="AX37" s="120">
        <f>SUM('Комунальні по МПД'!AY287,'Комунальні по МПД'!AY292)</f>
        <v>0</v>
      </c>
      <c r="AY37" s="120">
        <f>SUM('Комунальні по МПД'!AZ287,'Комунальні по МПД'!AZ292)</f>
        <v>0</v>
      </c>
      <c r="AZ37" s="120">
        <f>SUM('Комунальні по МПД'!BA287,'Комунальні по МПД'!BA292)</f>
        <v>0</v>
      </c>
      <c r="BA37" s="120">
        <f>SUM('Комунальні по МПД'!BB287,'Комунальні по МПД'!BB292)</f>
        <v>0</v>
      </c>
      <c r="BB37" s="120">
        <f>SUM('Комунальні по МПД'!BC287,'Комунальні по МПД'!BC292)</f>
        <v>0</v>
      </c>
      <c r="BC37" s="120">
        <f>SUM('Комунальні по МПД'!BD287,'Комунальні по МПД'!BD292)</f>
        <v>0</v>
      </c>
      <c r="BD37" s="121">
        <f>SUM('Комунальні по МПД'!BE287,'Комунальні по МПД'!BE292)</f>
        <v>0</v>
      </c>
    </row>
    <row r="38" spans="1:56" ht="47.25" x14ac:dyDescent="0.25">
      <c r="A38" s="1343"/>
      <c r="B38" s="1419"/>
      <c r="C38" s="114" t="s">
        <v>490</v>
      </c>
      <c r="D38" s="1301"/>
      <c r="E38" s="1411"/>
      <c r="F38" s="592">
        <f>SUM('Комунальні по МПД'!G288,'Комунальні по МПД'!G293)</f>
        <v>0</v>
      </c>
      <c r="G38" s="631">
        <f>SUM('Комунальні по МПД'!H288,'Комунальні по МПД'!H293)</f>
        <v>0</v>
      </c>
      <c r="H38" s="81">
        <f>SUM('Комунальні по МПД'!I288,'Комунальні по МПД'!I293)</f>
        <v>0</v>
      </c>
      <c r="I38" s="81">
        <f>SUM('Комунальні по МПД'!J288,'Комунальні по МПД'!J293)</f>
        <v>0</v>
      </c>
      <c r="J38" s="81">
        <f>SUM('Комунальні по МПД'!K288,'Комунальні по МПД'!K293)</f>
        <v>0</v>
      </c>
      <c r="K38" s="82">
        <f>SUM('Комунальні по МПД'!L288,'Комунальні по МПД'!L293)</f>
        <v>0</v>
      </c>
      <c r="L38" s="154">
        <f>SUM('Комунальні по МПД'!M288,'Комунальні по МПД'!M293)</f>
        <v>0</v>
      </c>
      <c r="M38" s="124">
        <f>SUM('Комунальні по МПД'!N288,'Комунальні по МПД'!N293)</f>
        <v>0</v>
      </c>
      <c r="N38" s="403">
        <f>SUM('Комунальні по МПД'!O288,'Комунальні по МПД'!O293)</f>
        <v>0</v>
      </c>
      <c r="O38" s="124">
        <f>SUM('Комунальні по МПД'!P288,'Комунальні по МПД'!P293)</f>
        <v>0</v>
      </c>
      <c r="P38" s="124">
        <f>SUM('Комунальні по МПД'!Q288,'Комунальні по МПД'!Q293)</f>
        <v>0</v>
      </c>
      <c r="Q38" s="163">
        <f>SUM('Комунальні по МПД'!R288,'Комунальні по МПД'!R293)</f>
        <v>0</v>
      </c>
      <c r="R38" s="202">
        <f>SUM('Комунальні по МПД'!S288,'Комунальні по МПД'!S293)</f>
        <v>0</v>
      </c>
      <c r="S38" s="202">
        <f>SUM('Комунальні по МПД'!T288,'Комунальні по МПД'!T293)</f>
        <v>0</v>
      </c>
      <c r="T38" s="202">
        <f>SUM('Комунальні по МПД'!U288,'Комунальні по МПД'!U293)</f>
        <v>0</v>
      </c>
      <c r="U38" s="155">
        <f>SUM('Комунальні по МПД'!V288,'Комунальні по МПД'!V293)</f>
        <v>0</v>
      </c>
      <c r="V38" s="155">
        <f>SUM('Комунальні по МПД'!W288,'Комунальні по МПД'!W293)</f>
        <v>0</v>
      </c>
      <c r="W38" s="156">
        <f>SUM('Комунальні по МПД'!X288,'Комунальні по МПД'!X293)</f>
        <v>0</v>
      </c>
      <c r="X38" s="157">
        <f>SUM('Комунальні по МПД'!Y288,'Комунальні по МПД'!Y293)</f>
        <v>0</v>
      </c>
      <c r="Y38" s="156">
        <f>SUM('Комунальні по МПД'!Z288,'Комунальні по МПД'!Z293)</f>
        <v>0</v>
      </c>
      <c r="Z38" s="83">
        <f>SUM('Комунальні по МПД'!AA288,'Комунальні по МПД'!AA293)</f>
        <v>0</v>
      </c>
      <c r="AA38" s="84">
        <f>SUM('Комунальні по МПД'!AB288,'Комунальні по МПД'!AB293)</f>
        <v>0</v>
      </c>
      <c r="AB38" s="84">
        <f>SUM('Комунальні по МПД'!AC288,'Комунальні по МПД'!AC293)</f>
        <v>0</v>
      </c>
      <c r="AC38" s="84">
        <f>SUM('Комунальні по МПД'!AD288,'Комунальні по МПД'!AD293)</f>
        <v>0</v>
      </c>
      <c r="AD38" s="84">
        <f>SUM('Комунальні по МПД'!AE288,'Комунальні по МПД'!AE293)</f>
        <v>0</v>
      </c>
      <c r="AE38" s="85">
        <f>SUM('Комунальні по МПД'!AF288,'Комунальні по МПД'!AF293)</f>
        <v>0</v>
      </c>
      <c r="AF38" s="449"/>
      <c r="AG38" s="445"/>
      <c r="AH38" s="449"/>
      <c r="AI38" s="158">
        <f>SUM('Комунальні по МПД'!AJ288,'Комунальні по МПД'!AJ293)</f>
        <v>0</v>
      </c>
      <c r="AJ38" s="90">
        <f>SUM('Комунальні по МПД'!AK288,'Комунальні по МПД'!AK293)</f>
        <v>0</v>
      </c>
      <c r="AK38" s="88">
        <f>SUM('Комунальні по МПД'!AL288,'Комунальні по МПД'!AL293)</f>
        <v>0</v>
      </c>
      <c r="AL38" s="89">
        <f>SUM('Комунальні по МПД'!AM288,'Комунальні по МПД'!AM293)</f>
        <v>0</v>
      </c>
      <c r="AM38" s="90">
        <f>SUM('Комунальні по МПД'!AN288,'Комунальні по МПД'!AN293)</f>
        <v>0</v>
      </c>
      <c r="AN38" s="88">
        <f>SUM('Комунальні по МПД'!AO288,'Комунальні по МПД'!AO293)</f>
        <v>0</v>
      </c>
      <c r="AO38" s="89">
        <f>SUM('Комунальні по МПД'!AP288,'Комунальні по МПД'!AP293)</f>
        <v>0</v>
      </c>
      <c r="AP38" s="90">
        <f>SUM('Комунальні по МПД'!AQ288,'Комунальні по МПД'!AQ293)</f>
        <v>0</v>
      </c>
      <c r="AQ38" s="88">
        <f>SUM('Комунальні по МПД'!AR288,'Комунальні по МПД'!AR293)</f>
        <v>0</v>
      </c>
      <c r="AR38" s="88">
        <f>SUM('Комунальні по МПД'!AS288,'Комунальні по МПД'!AS293)</f>
        <v>0</v>
      </c>
      <c r="AS38" s="88">
        <f>SUM('Комунальні по МПД'!AT288,'Комунальні по МПД'!AT293)</f>
        <v>0</v>
      </c>
      <c r="AT38" s="89">
        <f>SUM('Комунальні по МПД'!AU288,'Комунальні по МПД'!AU293)</f>
        <v>0</v>
      </c>
      <c r="AU38" s="159">
        <f>SUM('Комунальні по МПД'!AV288,'Комунальні по МПД'!AV293)</f>
        <v>0</v>
      </c>
      <c r="AV38" s="125">
        <f>SUM('Комунальні по МПД'!AW288,'Комунальні по МПД'!AW293)</f>
        <v>0</v>
      </c>
      <c r="AW38" s="125">
        <f>SUM('Комунальні по МПД'!AX288,'Комунальні по МПД'!AX293)</f>
        <v>0</v>
      </c>
      <c r="AX38" s="125">
        <f>SUM('Комунальні по МПД'!AY288,'Комунальні по МПД'!AY293)</f>
        <v>0</v>
      </c>
      <c r="AY38" s="125">
        <f>SUM('Комунальні по МПД'!AZ288,'Комунальні по МПД'!AZ293)</f>
        <v>0</v>
      </c>
      <c r="AZ38" s="125">
        <f>SUM('Комунальні по МПД'!BA288,'Комунальні по МПД'!BA293)</f>
        <v>0</v>
      </c>
      <c r="BA38" s="125">
        <f>SUM('Комунальні по МПД'!BB288,'Комунальні по МПД'!BB293)</f>
        <v>0</v>
      </c>
      <c r="BB38" s="125">
        <f>SUM('Комунальні по МПД'!BC288,'Комунальні по МПД'!BC293)</f>
        <v>0</v>
      </c>
      <c r="BC38" s="125">
        <f>SUM('Комунальні по МПД'!BD288,'Комунальні по МПД'!BD293)</f>
        <v>0</v>
      </c>
      <c r="BD38" s="126">
        <f>SUM('Комунальні по МПД'!BE288,'Комунальні по МПД'!BE293)</f>
        <v>0</v>
      </c>
    </row>
    <row r="39" spans="1:56" ht="31.5" x14ac:dyDescent="0.25">
      <c r="A39" s="1343"/>
      <c r="B39" s="1419"/>
      <c r="C39" s="114" t="s">
        <v>486</v>
      </c>
      <c r="D39" s="1301"/>
      <c r="E39" s="1411"/>
      <c r="F39" s="592">
        <f>SUM('Комунальні по МПД'!G289,'Комунальні по МПД'!G294)</f>
        <v>1</v>
      </c>
      <c r="G39" s="631">
        <f>SUM('Комунальні по МПД'!H289,'Комунальні по МПД'!H294)</f>
        <v>0</v>
      </c>
      <c r="H39" s="81">
        <f>SUM('Комунальні по МПД'!I289,'Комунальні по МПД'!I294)</f>
        <v>0</v>
      </c>
      <c r="I39" s="81">
        <f>SUM('Комунальні по МПД'!J289,'Комунальні по МПД'!J294)</f>
        <v>0</v>
      </c>
      <c r="J39" s="88">
        <f>SUM('Комунальні по МПД'!K289,'Комунальні по МПД'!K294)</f>
        <v>0</v>
      </c>
      <c r="K39" s="82">
        <f>SUM('Комунальні по МПД'!L289,'Комунальні по МПД'!L294)</f>
        <v>0</v>
      </c>
      <c r="L39" s="154">
        <f>SUM('Комунальні по МПД'!M289,'Комунальні по МПД'!M294)</f>
        <v>1</v>
      </c>
      <c r="M39" s="124">
        <f>SUM('Комунальні по МПД'!N289,'Комунальні по МПД'!N294)</f>
        <v>0</v>
      </c>
      <c r="N39" s="403">
        <f>SUM('Комунальні по МПД'!O289,'Комунальні по МПД'!O294)</f>
        <v>1</v>
      </c>
      <c r="O39" s="118">
        <f>SUM('Комунальні по МПД'!P289,'Комунальні по МПД'!P294)</f>
        <v>0</v>
      </c>
      <c r="P39" s="661">
        <f>SUM('Комунальні по МПД'!Q289,'Комунальні по МПД'!Q294)</f>
        <v>0</v>
      </c>
      <c r="Q39" s="163">
        <f>SUM('Комунальні по МПД'!R289,'Комунальні по МПД'!R294)</f>
        <v>0</v>
      </c>
      <c r="R39" s="202">
        <f>SUM('Комунальні по МПД'!S289,'Комунальні по МПД'!S294)</f>
        <v>0</v>
      </c>
      <c r="S39" s="202">
        <f>SUM('Комунальні по МПД'!T289,'Комунальні по МПД'!T294)</f>
        <v>0</v>
      </c>
      <c r="T39" s="202">
        <f>SUM('Комунальні по МПД'!U289,'Комунальні по МПД'!U294)</f>
        <v>1</v>
      </c>
      <c r="U39" s="155">
        <f>SUM('Комунальні по МПД'!V289,'Комунальні по МПД'!V294)</f>
        <v>0</v>
      </c>
      <c r="V39" s="155">
        <f>SUM('Комунальні по МПД'!W289,'Комунальні по МПД'!W294)</f>
        <v>0</v>
      </c>
      <c r="W39" s="156">
        <f>SUM('Комунальні по МПД'!X289,'Комунальні по МПД'!X294)</f>
        <v>0</v>
      </c>
      <c r="X39" s="157">
        <f>SUM('Комунальні по МПД'!Y289,'Комунальні по МПД'!Y294)</f>
        <v>1</v>
      </c>
      <c r="Y39" s="156">
        <f>SUM('Комунальні по МПД'!Z289,'Комунальні по МПД'!Z294)</f>
        <v>0</v>
      </c>
      <c r="Z39" s="83">
        <f>SUM('Комунальні по МПД'!AA289,'Комунальні по МПД'!AA294)</f>
        <v>0</v>
      </c>
      <c r="AA39" s="84">
        <f>SUM('Комунальні по МПД'!AB289,'Комунальні по МПД'!AB294)</f>
        <v>0</v>
      </c>
      <c r="AB39" s="84">
        <f>SUM('Комунальні по МПД'!AC289,'Комунальні по МПД'!AC294)</f>
        <v>0</v>
      </c>
      <c r="AC39" s="84">
        <f>SUM('Комунальні по МПД'!AD289,'Комунальні по МПД'!AD294)</f>
        <v>0</v>
      </c>
      <c r="AD39" s="84">
        <f>SUM('Комунальні по МПД'!AE289,'Комунальні по МПД'!AE294)</f>
        <v>0</v>
      </c>
      <c r="AE39" s="85">
        <f>SUM('Комунальні по МПД'!AF289,'Комунальні по МПД'!AF294)</f>
        <v>0</v>
      </c>
      <c r="AF39" s="449"/>
      <c r="AG39" s="445"/>
      <c r="AH39" s="449"/>
      <c r="AI39" s="158">
        <f>SUM('Комунальні по МПД'!AJ289,'Комунальні по МПД'!AJ294)</f>
        <v>1</v>
      </c>
      <c r="AJ39" s="90">
        <f>SUM('Комунальні по МПД'!AK289,'Комунальні по МПД'!AK294)</f>
        <v>0</v>
      </c>
      <c r="AK39" s="88">
        <f>SUM('Комунальні по МПД'!AL289,'Комунальні по МПД'!AL294)</f>
        <v>1</v>
      </c>
      <c r="AL39" s="89">
        <f>SUM('Комунальні по МПД'!AM289,'Комунальні по МПД'!AM294)</f>
        <v>0</v>
      </c>
      <c r="AM39" s="90">
        <f>SUM('Комунальні по МПД'!AN289,'Комунальні по МПД'!AN294)</f>
        <v>0</v>
      </c>
      <c r="AN39" s="88">
        <f>SUM('Комунальні по МПД'!AO289,'Комунальні по МПД'!AO294)</f>
        <v>0</v>
      </c>
      <c r="AO39" s="89">
        <f>SUM('Комунальні по МПД'!AP289,'Комунальні по МПД'!AP294)</f>
        <v>0</v>
      </c>
      <c r="AP39" s="90">
        <f>SUM('Комунальні по МПД'!AQ289,'Комунальні по МПД'!AQ294)</f>
        <v>0</v>
      </c>
      <c r="AQ39" s="88">
        <f>SUM('Комунальні по МПД'!AR289,'Комунальні по МПД'!AR294)</f>
        <v>0</v>
      </c>
      <c r="AR39" s="88">
        <f>SUM('Комунальні по МПД'!AS289,'Комунальні по МПД'!AS294)</f>
        <v>0</v>
      </c>
      <c r="AS39" s="88">
        <f>SUM('Комунальні по МПД'!AT289,'Комунальні по МПД'!AT294)</f>
        <v>0</v>
      </c>
      <c r="AT39" s="89">
        <f>SUM('Комунальні по МПД'!AU289,'Комунальні по МПД'!AU294)</f>
        <v>0</v>
      </c>
      <c r="AU39" s="159">
        <f>SUM('Комунальні по МПД'!AV289,'Комунальні по МПД'!AV294)</f>
        <v>0</v>
      </c>
      <c r="AV39" s="125">
        <f>SUM('Комунальні по МПД'!AW289,'Комунальні по МПД'!AW294)</f>
        <v>0</v>
      </c>
      <c r="AW39" s="125">
        <f>SUM('Комунальні по МПД'!AX289,'Комунальні по МПД'!AX294)</f>
        <v>0</v>
      </c>
      <c r="AX39" s="125">
        <f>SUM('Комунальні по МПД'!AY289,'Комунальні по МПД'!AY294)</f>
        <v>0</v>
      </c>
      <c r="AY39" s="125">
        <f>SUM('Комунальні по МПД'!AZ289,'Комунальні по МПД'!AZ294)</f>
        <v>0</v>
      </c>
      <c r="AZ39" s="125">
        <f>SUM('Комунальні по МПД'!BA289,'Комунальні по МПД'!BA294)</f>
        <v>0</v>
      </c>
      <c r="BA39" s="125">
        <f>SUM('Комунальні по МПД'!BB289,'Комунальні по МПД'!BB294)</f>
        <v>0</v>
      </c>
      <c r="BB39" s="125">
        <f>SUM('Комунальні по МПД'!BC289,'Комунальні по МПД'!BC294)</f>
        <v>0</v>
      </c>
      <c r="BC39" s="125">
        <f>SUM('Комунальні по МПД'!BD289,'Комунальні по МПД'!BD294)</f>
        <v>0</v>
      </c>
      <c r="BD39" s="126">
        <f>SUM('Комунальні по МПД'!BE289,'Комунальні по МПД'!BE294)</f>
        <v>0</v>
      </c>
    </row>
    <row r="40" spans="1:56" ht="31.5" x14ac:dyDescent="0.25">
      <c r="A40" s="1343"/>
      <c r="B40" s="1419"/>
      <c r="C40" s="114" t="s">
        <v>15</v>
      </c>
      <c r="D40" s="1301"/>
      <c r="E40" s="1411"/>
      <c r="F40" s="592">
        <f>SUM('Комунальні по МПД'!G290,'Комунальні по МПД'!G295)</f>
        <v>50</v>
      </c>
      <c r="G40" s="631">
        <f>SUM('Комунальні по МПД'!H290,'Комунальні по МПД'!H295)</f>
        <v>4</v>
      </c>
      <c r="H40" s="81">
        <f>SUM('Комунальні по МПД'!I290,'Комунальні по МПД'!I295)</f>
        <v>4</v>
      </c>
      <c r="I40" s="81">
        <f>SUM('Комунальні по МПД'!J290,'Комунальні по МПД'!J295)</f>
        <v>0</v>
      </c>
      <c r="J40" s="81">
        <f>SUM('Комунальні по МПД'!K290,'Комунальні по МПД'!K295)</f>
        <v>0</v>
      </c>
      <c r="K40" s="82">
        <f>SUM('Комунальні по МПД'!L290,'Комунальні по МПД'!L295)</f>
        <v>0</v>
      </c>
      <c r="L40" s="154">
        <f>SUM('Комунальні по МПД'!M290,'Комунальні по МПД'!M295)</f>
        <v>50</v>
      </c>
      <c r="M40" s="124">
        <f>SUM('Комунальні по МПД'!N290,'Комунальні по МПД'!N295)</f>
        <v>0</v>
      </c>
      <c r="N40" s="403">
        <f>SUM('Комунальні по МПД'!O290,'Комунальні по МПД'!O295)</f>
        <v>0</v>
      </c>
      <c r="O40" s="124">
        <f>SUM('Комунальні по МПД'!P290,'Комунальні по МПД'!P295)</f>
        <v>0</v>
      </c>
      <c r="P40" s="124">
        <f>SUM('Комунальні по МПД'!Q290,'Комунальні по МПД'!Q295)</f>
        <v>0</v>
      </c>
      <c r="Q40" s="595">
        <f>SUM('Комунальні по МПД'!R290,'Комунальні по МПД'!R295)</f>
        <v>50</v>
      </c>
      <c r="R40" s="202">
        <f>SUM('Комунальні по МПД'!S290,'Комунальні по МПД'!S295)</f>
        <v>1</v>
      </c>
      <c r="S40" s="202">
        <f>SUM('Комунальні по МПД'!T290,'Комунальні по МПД'!T295)</f>
        <v>0</v>
      </c>
      <c r="T40" s="202">
        <f>SUM('Комунальні по МПД'!U290,'Комунальні по МПД'!U295)</f>
        <v>0</v>
      </c>
      <c r="U40" s="155">
        <f>SUM('Комунальні по МПД'!V290,'Комунальні по МПД'!V295)</f>
        <v>49</v>
      </c>
      <c r="V40" s="155">
        <f>SUM('Комунальні по МПД'!W290,'Комунальні по МПД'!W295)</f>
        <v>0</v>
      </c>
      <c r="W40" s="156">
        <f>SUM('Комунальні по МПД'!X290,'Комунальні по МПД'!X295)</f>
        <v>0</v>
      </c>
      <c r="X40" s="157">
        <f>SUM('Комунальні по МПД'!Y290,'Комунальні по МПД'!Y295)</f>
        <v>44</v>
      </c>
      <c r="Y40" s="156">
        <f>SUM('Комунальні по МПД'!Z290,'Комунальні по МПД'!Z295)</f>
        <v>6</v>
      </c>
      <c r="Z40" s="83">
        <f>SUM('Комунальні по МПД'!AA290,'Комунальні по МПД'!AA295)</f>
        <v>0</v>
      </c>
      <c r="AA40" s="84">
        <f>SUM('Комунальні по МПД'!AB290,'Комунальні по МПД'!AB295)</f>
        <v>5</v>
      </c>
      <c r="AB40" s="84">
        <f>SUM('Комунальні по МПД'!AC290,'Комунальні по МПД'!AC295)</f>
        <v>5</v>
      </c>
      <c r="AC40" s="84">
        <f>SUM('Комунальні по МПД'!AD290,'Комунальні по МПД'!AD295)</f>
        <v>0</v>
      </c>
      <c r="AD40" s="84">
        <f>SUM('Комунальні по МПД'!AE290,'Комунальні по МПД'!AE295)</f>
        <v>43</v>
      </c>
      <c r="AE40" s="85">
        <f>SUM('Комунальні по МПД'!AF290,'Комунальні по МПД'!AF295)</f>
        <v>0</v>
      </c>
      <c r="AF40" s="449">
        <f>AVERAGE('Комунальні по МПД'!AG290,'Комунальні по МПД'!AG295)</f>
        <v>43</v>
      </c>
      <c r="AG40" s="445">
        <f>AVERAGE('Комунальні по МПД'!AH290,'Комунальні по МПД'!AH295)</f>
        <v>26</v>
      </c>
      <c r="AH40" s="449">
        <f>AVERAGE('Комунальні по МПД'!AI290,'Комунальні по МПД'!AI295)</f>
        <v>7</v>
      </c>
      <c r="AI40" s="158">
        <f>SUM('Комунальні по МПД'!AJ290,'Комунальні по МПД'!AJ295)</f>
        <v>51</v>
      </c>
      <c r="AJ40" s="90">
        <f>SUM('Комунальні по МПД'!AK290,'Комунальні по МПД'!AK295)</f>
        <v>0</v>
      </c>
      <c r="AK40" s="88">
        <f>SUM('Комунальні по МПД'!AL290,'Комунальні по МПД'!AL295)</f>
        <v>0</v>
      </c>
      <c r="AL40" s="89">
        <f>SUM('Комунальні по МПД'!AM290,'Комунальні по МПД'!AM295)</f>
        <v>0</v>
      </c>
      <c r="AM40" s="90">
        <f>SUM('Комунальні по МПД'!AN290,'Комунальні по МПД'!AN295)</f>
        <v>0</v>
      </c>
      <c r="AN40" s="88">
        <f>SUM('Комунальні по МПД'!AO290,'Комунальні по МПД'!AO295)</f>
        <v>0</v>
      </c>
      <c r="AO40" s="89">
        <f>SUM('Комунальні по МПД'!AP290,'Комунальні по МПД'!AP295)</f>
        <v>0</v>
      </c>
      <c r="AP40" s="90">
        <f>SUM('Комунальні по МПД'!AQ290,'Комунальні по МПД'!AQ295)</f>
        <v>14</v>
      </c>
      <c r="AQ40" s="88">
        <f>SUM('Комунальні по МПД'!AR290,'Комунальні по МПД'!AR295)</f>
        <v>9</v>
      </c>
      <c r="AR40" s="88">
        <f>SUM('Комунальні по МПД'!AS290,'Комунальні по МПД'!AS295)</f>
        <v>19</v>
      </c>
      <c r="AS40" s="88">
        <f>SUM('Комунальні по МПД'!AT290,'Комунальні по МПД'!AT295)</f>
        <v>8</v>
      </c>
      <c r="AT40" s="89">
        <f>SUM('Комунальні по МПД'!AU290,'Комунальні по МПД'!AU295)</f>
        <v>1</v>
      </c>
      <c r="AU40" s="159">
        <f>SUM('Комунальні по МПД'!AV290,'Комунальні по МПД'!AV295)</f>
        <v>0</v>
      </c>
      <c r="AV40" s="125">
        <f>SUM('Комунальні по МПД'!AW290,'Комунальні по МПД'!AW295)</f>
        <v>0</v>
      </c>
      <c r="AW40" s="125">
        <f>SUM('Комунальні по МПД'!AX290,'Комунальні по МПД'!AX295)</f>
        <v>0</v>
      </c>
      <c r="AX40" s="125">
        <f>SUM('Комунальні по МПД'!AY290,'Комунальні по МПД'!AY295)</f>
        <v>0</v>
      </c>
      <c r="AY40" s="125">
        <f>SUM('Комунальні по МПД'!AZ290,'Комунальні по МПД'!AZ295)</f>
        <v>0</v>
      </c>
      <c r="AZ40" s="125">
        <f>SUM('Комунальні по МПД'!BA290,'Комунальні по МПД'!BA295)</f>
        <v>0</v>
      </c>
      <c r="BA40" s="125">
        <f>SUM('Комунальні по МПД'!BB290,'Комунальні по МПД'!BB295)</f>
        <v>0</v>
      </c>
      <c r="BB40" s="125">
        <f>SUM('Комунальні по МПД'!BC290,'Комунальні по МПД'!BC295)</f>
        <v>0</v>
      </c>
      <c r="BC40" s="125">
        <f>SUM('Комунальні по МПД'!BD290,'Комунальні по МПД'!BD295)</f>
        <v>0</v>
      </c>
      <c r="BD40" s="126">
        <f>SUM('Комунальні по МПД'!BE290,'Комунальні по МПД'!BE295)</f>
        <v>0</v>
      </c>
    </row>
    <row r="41" spans="1:56" ht="31.5" x14ac:dyDescent="0.25">
      <c r="A41" s="1343"/>
      <c r="B41" s="1420"/>
      <c r="C41" s="114" t="s">
        <v>491</v>
      </c>
      <c r="D41" s="1301"/>
      <c r="E41" s="1411"/>
      <c r="F41" s="592">
        <f>SUM('Комунальні по МПД'!G291,'Комунальні по МПД'!G296)</f>
        <v>0</v>
      </c>
      <c r="G41" s="631">
        <f>SUM('Комунальні по МПД'!H291,'Комунальні по МПД'!H296)</f>
        <v>0</v>
      </c>
      <c r="H41" s="81">
        <f>SUM('Комунальні по МПД'!I291,'Комунальні по МПД'!I296)</f>
        <v>0</v>
      </c>
      <c r="I41" s="81">
        <f>SUM('Комунальні по МПД'!J291,'Комунальні по МПД'!J296)</f>
        <v>0</v>
      </c>
      <c r="J41" s="81">
        <f>SUM('Комунальні по МПД'!K291,'Комунальні по МПД'!K296)</f>
        <v>0</v>
      </c>
      <c r="K41" s="82">
        <f>SUM('Комунальні по МПД'!L291,'Комунальні по МПД'!L296)</f>
        <v>0</v>
      </c>
      <c r="L41" s="154">
        <f>SUM('Комунальні по МПД'!M291,'Комунальні по МПД'!M296)</f>
        <v>0</v>
      </c>
      <c r="M41" s="124">
        <f>SUM('Комунальні по МПД'!N291,'Комунальні по МПД'!N296)</f>
        <v>0</v>
      </c>
      <c r="N41" s="403">
        <f>SUM('Комунальні по МПД'!O291,'Комунальні по МПД'!O296)</f>
        <v>0</v>
      </c>
      <c r="O41" s="124">
        <f>SUM('Комунальні по МПД'!P291,'Комунальні по МПД'!P296)</f>
        <v>0</v>
      </c>
      <c r="P41" s="124">
        <f>SUM('Комунальні по МПД'!Q291,'Комунальні по МПД'!Q296)</f>
        <v>0</v>
      </c>
      <c r="Q41" s="163">
        <f>SUM('Комунальні по МПД'!R291,'Комунальні по МПД'!R296)</f>
        <v>0</v>
      </c>
      <c r="R41" s="271">
        <f>SUM('Комунальні по МПД'!S291,'Комунальні по МПД'!S296)</f>
        <v>0</v>
      </c>
      <c r="S41" s="766">
        <f>SUM('Комунальні по МПД'!T291,'Комунальні по МПД'!T296)</f>
        <v>0</v>
      </c>
      <c r="T41" s="766">
        <f>SUM('Комунальні по МПД'!U291,'Комунальні по МПД'!U296)</f>
        <v>0</v>
      </c>
      <c r="U41" s="124">
        <f>SUM('Комунальні по МПД'!V291,'Комунальні по МПД'!V296)</f>
        <v>0</v>
      </c>
      <c r="V41" s="124">
        <f>SUM('Комунальні по МПД'!W291,'Комунальні по МПД'!W296)</f>
        <v>0</v>
      </c>
      <c r="W41" s="163">
        <f>SUM('Комунальні по МПД'!X291,'Комунальні по МПД'!X296)</f>
        <v>0</v>
      </c>
      <c r="X41" s="162">
        <f>SUM('Комунальні по МПД'!Y291,'Комунальні по МПД'!Y296)</f>
        <v>0</v>
      </c>
      <c r="Y41" s="163">
        <f>SUM('Комунальні по МПД'!Z291,'Комунальні по МПД'!Z296)</f>
        <v>0</v>
      </c>
      <c r="Z41" s="86">
        <f>SUM('Комунальні по МПД'!AA291,'Комунальні по МПД'!AA296)</f>
        <v>0</v>
      </c>
      <c r="AA41" s="81">
        <f>SUM('Комунальні по МПД'!AB291,'Комунальні по МПД'!AB296)</f>
        <v>0</v>
      </c>
      <c r="AB41" s="81">
        <f>SUM('Комунальні по МПД'!AC291,'Комунальні по МПД'!AC296)</f>
        <v>0</v>
      </c>
      <c r="AC41" s="81">
        <f>SUM('Комунальні по МПД'!AD291,'Комунальні по МПД'!AD296)</f>
        <v>0</v>
      </c>
      <c r="AD41" s="81">
        <f>SUM('Комунальні по МПД'!AE291,'Комунальні по МПД'!AE296)</f>
        <v>0</v>
      </c>
      <c r="AE41" s="94">
        <f>SUM('Комунальні по МПД'!AF291,'Комунальні по МПД'!AF296)</f>
        <v>0</v>
      </c>
      <c r="AF41" s="449"/>
      <c r="AG41" s="445"/>
      <c r="AH41" s="449"/>
      <c r="AI41" s="158">
        <f>SUM('Комунальні по МПД'!AJ291,'Комунальні по МПД'!AJ296)</f>
        <v>0</v>
      </c>
      <c r="AJ41" s="90">
        <f>SUM('Комунальні по МПД'!AK291,'Комунальні по МПД'!AK296)</f>
        <v>0</v>
      </c>
      <c r="AK41" s="88">
        <f>SUM('Комунальні по МПД'!AL291,'Комунальні по МПД'!AL296)</f>
        <v>0</v>
      </c>
      <c r="AL41" s="89">
        <f>SUM('Комунальні по МПД'!AM291,'Комунальні по МПД'!AM296)</f>
        <v>0</v>
      </c>
      <c r="AM41" s="90">
        <f>SUM('Комунальні по МПД'!AN291,'Комунальні по МПД'!AN296)</f>
        <v>0</v>
      </c>
      <c r="AN41" s="88">
        <f>SUM('Комунальні по МПД'!AO291,'Комунальні по МПД'!AO296)</f>
        <v>0</v>
      </c>
      <c r="AO41" s="89">
        <f>SUM('Комунальні по МПД'!AP291,'Комунальні по МПД'!AP296)</f>
        <v>0</v>
      </c>
      <c r="AP41" s="86">
        <f>SUM('Комунальні по МПД'!AQ291,'Комунальні по МПД'!AQ296)</f>
        <v>0</v>
      </c>
      <c r="AQ41" s="81">
        <f>SUM('Комунальні по МПД'!AR291,'Комунальні по МПД'!AR296)</f>
        <v>0</v>
      </c>
      <c r="AR41" s="81">
        <f>SUM('Комунальні по МПД'!AS291,'Комунальні по МПД'!AS296)</f>
        <v>0</v>
      </c>
      <c r="AS41" s="81">
        <f>SUM('Комунальні по МПД'!AT291,'Комунальні по МПД'!AT296)</f>
        <v>0</v>
      </c>
      <c r="AT41" s="82">
        <f>SUM('Комунальні по МПД'!AU291,'Комунальні по МПД'!AU296)</f>
        <v>0</v>
      </c>
      <c r="AU41" s="159">
        <f>SUM('Комунальні по МПД'!AV291,'Комунальні по МПД'!AV296)</f>
        <v>0</v>
      </c>
      <c r="AV41" s="125">
        <f>SUM('Комунальні по МПД'!AW291,'Комунальні по МПД'!AW296)</f>
        <v>0</v>
      </c>
      <c r="AW41" s="125">
        <f>SUM('Комунальні по МПД'!AX291,'Комунальні по МПД'!AX296)</f>
        <v>0</v>
      </c>
      <c r="AX41" s="125">
        <f>SUM('Комунальні по МПД'!AY291,'Комунальні по МПД'!AY296)</f>
        <v>0</v>
      </c>
      <c r="AY41" s="125">
        <f>SUM('Комунальні по МПД'!AZ291,'Комунальні по МПД'!AZ296)</f>
        <v>0</v>
      </c>
      <c r="AZ41" s="125">
        <f>SUM('Комунальні по МПД'!BA291,'Комунальні по МПД'!BA296)</f>
        <v>0</v>
      </c>
      <c r="BA41" s="125">
        <f>SUM('Комунальні по МПД'!BB291,'Комунальні по МПД'!BB296)</f>
        <v>0</v>
      </c>
      <c r="BB41" s="125">
        <f>SUM('Комунальні по МПД'!BC291,'Комунальні по МПД'!BC296)</f>
        <v>0</v>
      </c>
      <c r="BC41" s="125">
        <f>SUM('Комунальні по МПД'!BD291,'Комунальні по МПД'!BD296)</f>
        <v>0</v>
      </c>
      <c r="BD41" s="126">
        <f>SUM('Комунальні по МПД'!BE291,'Комунальні по МПД'!BE296)</f>
        <v>0</v>
      </c>
    </row>
    <row r="42" spans="1:56" ht="16.5" thickBot="1" x14ac:dyDescent="0.3">
      <c r="A42" s="1344"/>
      <c r="B42" s="464"/>
      <c r="C42" s="582" t="s">
        <v>629</v>
      </c>
      <c r="D42" s="1302"/>
      <c r="E42" s="1427"/>
      <c r="F42" s="653">
        <f>SUM(F37:F41)</f>
        <v>84</v>
      </c>
      <c r="G42" s="634">
        <f t="shared" ref="G42:BD42" si="14">SUM(G37:G41)</f>
        <v>4</v>
      </c>
      <c r="H42" s="96">
        <f t="shared" si="14"/>
        <v>4</v>
      </c>
      <c r="I42" s="96">
        <f t="shared" si="14"/>
        <v>0</v>
      </c>
      <c r="J42" s="96">
        <f t="shared" si="14"/>
        <v>0</v>
      </c>
      <c r="K42" s="107">
        <f t="shared" si="14"/>
        <v>0</v>
      </c>
      <c r="L42" s="174">
        <f t="shared" si="14"/>
        <v>84</v>
      </c>
      <c r="M42" s="175">
        <f t="shared" ref="M42:W42" si="15">SUM(M37:M41)</f>
        <v>0</v>
      </c>
      <c r="N42" s="408">
        <f t="shared" si="15"/>
        <v>1</v>
      </c>
      <c r="O42" s="175">
        <f t="shared" si="15"/>
        <v>0</v>
      </c>
      <c r="P42" s="175">
        <f t="shared" si="15"/>
        <v>0</v>
      </c>
      <c r="Q42" s="176">
        <f t="shared" si="15"/>
        <v>83</v>
      </c>
      <c r="R42" s="263">
        <f t="shared" si="15"/>
        <v>1</v>
      </c>
      <c r="S42" s="263">
        <f t="shared" si="15"/>
        <v>0</v>
      </c>
      <c r="T42" s="263">
        <f t="shared" si="15"/>
        <v>1</v>
      </c>
      <c r="U42" s="186">
        <f t="shared" si="15"/>
        <v>82</v>
      </c>
      <c r="V42" s="186">
        <f t="shared" si="15"/>
        <v>0</v>
      </c>
      <c r="W42" s="187">
        <f t="shared" si="15"/>
        <v>0</v>
      </c>
      <c r="X42" s="188">
        <f t="shared" si="14"/>
        <v>77</v>
      </c>
      <c r="Y42" s="187">
        <f t="shared" si="14"/>
        <v>7</v>
      </c>
      <c r="Z42" s="139">
        <f t="shared" si="14"/>
        <v>0</v>
      </c>
      <c r="AA42" s="140">
        <f t="shared" si="14"/>
        <v>7</v>
      </c>
      <c r="AB42" s="140">
        <f t="shared" si="14"/>
        <v>7</v>
      </c>
      <c r="AC42" s="140">
        <f t="shared" si="14"/>
        <v>0</v>
      </c>
      <c r="AD42" s="140">
        <f t="shared" si="14"/>
        <v>70</v>
      </c>
      <c r="AE42" s="141">
        <f t="shared" si="14"/>
        <v>0</v>
      </c>
      <c r="AF42" s="461">
        <f>AVERAGE(AF37:AF41)</f>
        <v>42.5</v>
      </c>
      <c r="AG42" s="462">
        <f>AVERAGE(AG37:AG41)</f>
        <v>24.5</v>
      </c>
      <c r="AH42" s="461"/>
      <c r="AI42" s="170">
        <f t="shared" si="14"/>
        <v>85</v>
      </c>
      <c r="AJ42" s="112">
        <f t="shared" si="14"/>
        <v>0</v>
      </c>
      <c r="AK42" s="110">
        <f t="shared" si="14"/>
        <v>1</v>
      </c>
      <c r="AL42" s="111">
        <f t="shared" si="14"/>
        <v>0</v>
      </c>
      <c r="AM42" s="112">
        <f t="shared" si="14"/>
        <v>19</v>
      </c>
      <c r="AN42" s="110">
        <f t="shared" si="14"/>
        <v>14</v>
      </c>
      <c r="AO42" s="111">
        <f t="shared" si="14"/>
        <v>0</v>
      </c>
      <c r="AP42" s="95">
        <f t="shared" si="14"/>
        <v>14</v>
      </c>
      <c r="AQ42" s="96">
        <f t="shared" si="14"/>
        <v>9</v>
      </c>
      <c r="AR42" s="96">
        <f t="shared" si="14"/>
        <v>19</v>
      </c>
      <c r="AS42" s="96">
        <f t="shared" si="14"/>
        <v>8</v>
      </c>
      <c r="AT42" s="107">
        <f t="shared" si="14"/>
        <v>1</v>
      </c>
      <c r="AU42" s="182">
        <f t="shared" si="14"/>
        <v>0</v>
      </c>
      <c r="AV42" s="178">
        <f t="shared" si="14"/>
        <v>0</v>
      </c>
      <c r="AW42" s="178">
        <f t="shared" si="14"/>
        <v>0</v>
      </c>
      <c r="AX42" s="178">
        <f t="shared" si="14"/>
        <v>0</v>
      </c>
      <c r="AY42" s="178">
        <f t="shared" si="14"/>
        <v>0</v>
      </c>
      <c r="AZ42" s="178">
        <f t="shared" si="14"/>
        <v>0</v>
      </c>
      <c r="BA42" s="178">
        <f t="shared" si="14"/>
        <v>0</v>
      </c>
      <c r="BB42" s="178">
        <f t="shared" si="14"/>
        <v>0</v>
      </c>
      <c r="BC42" s="178">
        <f t="shared" si="14"/>
        <v>0</v>
      </c>
      <c r="BD42" s="194">
        <f t="shared" si="14"/>
        <v>0</v>
      </c>
    </row>
    <row r="43" spans="1:56" ht="31.5" x14ac:dyDescent="0.25">
      <c r="A43" s="1342" t="s">
        <v>600</v>
      </c>
      <c r="B43" s="1421" t="s">
        <v>480</v>
      </c>
      <c r="C43" s="113" t="s">
        <v>485</v>
      </c>
      <c r="D43" s="1300">
        <v>563</v>
      </c>
      <c r="E43" s="1410">
        <f t="shared" ref="E43" si="16">D43-SUM(L43:L47)</f>
        <v>-234</v>
      </c>
      <c r="F43" s="574">
        <f>SUM('Комунальні по МПД'!G297,'Комунальні по МПД'!G302)</f>
        <v>110</v>
      </c>
      <c r="G43" s="630">
        <f>SUM('Комунальні по МПД'!H297,'Комунальні по МПД'!H302)</f>
        <v>3</v>
      </c>
      <c r="H43" s="72">
        <f>SUM('Комунальні по МПД'!I297,'Комунальні по МПД'!I302)</f>
        <v>0</v>
      </c>
      <c r="I43" s="72">
        <f>SUM('Комунальні по МПД'!J297,'Комунальні по МПД'!J302)</f>
        <v>3</v>
      </c>
      <c r="J43" s="72">
        <f>SUM('Комунальні по МПД'!K297,'Комунальні по МПД'!K302)</f>
        <v>0</v>
      </c>
      <c r="K43" s="73">
        <f>SUM('Комунальні по МПД'!L297,'Комунальні по МПД'!L302)</f>
        <v>0</v>
      </c>
      <c r="L43" s="199">
        <f>SUM('Комунальні по МПД'!M297,'Комунальні по МПД'!M302)</f>
        <v>110</v>
      </c>
      <c r="M43" s="119">
        <f>SUM('Комунальні по МПД'!N297,'Комунальні по МПД'!N302)</f>
        <v>0</v>
      </c>
      <c r="N43" s="119">
        <f>SUM('Комунальні по МПД'!O297,'Комунальні по МПД'!O302)</f>
        <v>0</v>
      </c>
      <c r="O43" s="119">
        <f>SUM('Комунальні по МПД'!P297,'Комунальні по МПД'!P302)</f>
        <v>0</v>
      </c>
      <c r="P43" s="119">
        <f>SUM('Комунальні по МПД'!Q297,'Комунальні по МПД'!Q302)</f>
        <v>0</v>
      </c>
      <c r="Q43" s="149">
        <f>SUM('Комунальні по МПД'!R297,'Комунальні по МПД'!R302)</f>
        <v>110</v>
      </c>
      <c r="R43" s="150">
        <f>SUM('Комунальні по МПД'!S297,'Комунальні по МПД'!S302)</f>
        <v>12</v>
      </c>
      <c r="S43" s="200">
        <f>SUM('Комунальні по МПД'!T297,'Комунальні по МПД'!T302)</f>
        <v>0</v>
      </c>
      <c r="T43" s="200">
        <f>SUM('Комунальні по МПД'!U297,'Комунальні по МПД'!U302)</f>
        <v>0</v>
      </c>
      <c r="U43" s="119">
        <f>SUM('Комунальні по МПД'!V297,'Комунальні по МПД'!V302)</f>
        <v>88</v>
      </c>
      <c r="V43" s="119">
        <f>SUM('Комунальні по МПД'!W297,'Комунальні по МПД'!W302)</f>
        <v>10</v>
      </c>
      <c r="W43" s="149">
        <f>SUM('Комунальні по МПД'!X297,'Комунальні по МПД'!X302)</f>
        <v>0</v>
      </c>
      <c r="X43" s="150">
        <f>SUM('Комунальні по МПД'!Y297,'Комунальні по МПД'!Y302)</f>
        <v>92</v>
      </c>
      <c r="Y43" s="149">
        <f>SUM('Комунальні по МПД'!Z297,'Комунальні по МПД'!Z302)</f>
        <v>18</v>
      </c>
      <c r="Z43" s="74">
        <f>SUM('Комунальні по МПД'!AA297,'Комунальні по МПД'!AA302)</f>
        <v>0</v>
      </c>
      <c r="AA43" s="72">
        <f>SUM('Комунальні по МПД'!AB297,'Комунальні по МПД'!AB302)</f>
        <v>20</v>
      </c>
      <c r="AB43" s="72">
        <f>SUM('Комунальні по МПД'!AC297,'Комунальні по МПД'!AC302)</f>
        <v>20</v>
      </c>
      <c r="AC43" s="72">
        <f>SUM('Комунальні по МПД'!AD297,'Комунальні по МПД'!AD302)</f>
        <v>5</v>
      </c>
      <c r="AD43" s="72">
        <f>SUM('Комунальні по МПД'!AE297,'Комунальні по МПД'!AE302)</f>
        <v>30</v>
      </c>
      <c r="AE43" s="73">
        <f>SUM('Комунальні по МПД'!AF297,'Комунальні по МПД'!AF302)</f>
        <v>1</v>
      </c>
      <c r="AF43" s="443">
        <f>AVERAGE('Комунальні по МПД'!AG297,'Комунальні по МПД'!AG302)</f>
        <v>43.6</v>
      </c>
      <c r="AG43" s="447">
        <f>AVERAGE('Комунальні по МПД'!AH297,'Комунальні по МПД'!AH302)</f>
        <v>24.7</v>
      </c>
      <c r="AH43" s="443">
        <f>AVERAGE('Комунальні по МПД'!AI297,'Комунальні по МПД'!AI302)</f>
        <v>11.1</v>
      </c>
      <c r="AI43" s="593">
        <f>SUM('Комунальні по МПД'!AJ297,'Комунальні по МПД'!AJ302)</f>
        <v>98</v>
      </c>
      <c r="AJ43" s="79">
        <f>SUM('Комунальні по МПД'!AK297,'Комунальні по МПД'!AK302)</f>
        <v>0</v>
      </c>
      <c r="AK43" s="77">
        <f>SUM('Комунальні по МПД'!AL297,'Комунальні по МПД'!AL302)</f>
        <v>0</v>
      </c>
      <c r="AL43" s="78">
        <f>SUM('Комунальні по МПД'!AM297,'Комунальні по МПД'!AM302)</f>
        <v>0</v>
      </c>
      <c r="AM43" s="74">
        <f>SUM('Комунальні по МПД'!AN297,'Комунальні по МПД'!AN302)</f>
        <v>19</v>
      </c>
      <c r="AN43" s="72">
        <f>SUM('Комунальні по МПД'!AO297,'Комунальні по МПД'!AO302)</f>
        <v>79</v>
      </c>
      <c r="AO43" s="73">
        <f>SUM('Комунальні по МПД'!AP297,'Комунальні по МПД'!AP302)</f>
        <v>0</v>
      </c>
      <c r="AP43" s="79">
        <f>SUM('Комунальні по МПД'!AQ297,'Комунальні по МПД'!AQ302)</f>
        <v>0</v>
      </c>
      <c r="AQ43" s="77">
        <f>SUM('Комунальні по МПД'!AR297,'Комунальні по МПД'!AR302)</f>
        <v>0</v>
      </c>
      <c r="AR43" s="77">
        <f>SUM('Комунальні по МПД'!AS297,'Комунальні по МПД'!AS302)</f>
        <v>0</v>
      </c>
      <c r="AS43" s="77">
        <f>SUM('Комунальні по МПД'!AT297,'Комунальні по МПД'!AT302)</f>
        <v>0</v>
      </c>
      <c r="AT43" s="78">
        <f>SUM('Комунальні по МПД'!AU297,'Комунальні по МПД'!AU302)</f>
        <v>0</v>
      </c>
      <c r="AU43" s="152">
        <f>SUM('Комунальні по МПД'!AV297,'Комунальні по МПД'!AV302)</f>
        <v>0</v>
      </c>
      <c r="AV43" s="120">
        <f>SUM('Комунальні по МПД'!AW297,'Комунальні по МПД'!AW302)</f>
        <v>0</v>
      </c>
      <c r="AW43" s="120">
        <f>SUM('Комунальні по МПД'!AX297,'Комунальні по МПД'!AX302)</f>
        <v>0</v>
      </c>
      <c r="AX43" s="120">
        <f>SUM('Комунальні по МПД'!AY297,'Комунальні по МПД'!AY302)</f>
        <v>0</v>
      </c>
      <c r="AY43" s="120">
        <f>SUM('Комунальні по МПД'!AZ297,'Комунальні по МПД'!AZ302)</f>
        <v>0</v>
      </c>
      <c r="AZ43" s="120">
        <f>SUM('Комунальні по МПД'!BA297,'Комунальні по МПД'!BA302)</f>
        <v>0</v>
      </c>
      <c r="BA43" s="120">
        <f>SUM('Комунальні по МПД'!BB297,'Комунальні по МПД'!BB302)</f>
        <v>0</v>
      </c>
      <c r="BB43" s="120">
        <f>SUM('Комунальні по МПД'!BC297,'Комунальні по МПД'!BC302)</f>
        <v>0</v>
      </c>
      <c r="BC43" s="120">
        <f>SUM('Комунальні по МПД'!BD297,'Комунальні по МПД'!BD302)</f>
        <v>0</v>
      </c>
      <c r="BD43" s="121">
        <f>SUM('Комунальні по МПД'!BE297,'Комунальні по МПД'!BE302)</f>
        <v>0</v>
      </c>
    </row>
    <row r="44" spans="1:56" ht="47.25" x14ac:dyDescent="0.25">
      <c r="A44" s="1343"/>
      <c r="B44" s="1422"/>
      <c r="C44" s="114" t="s">
        <v>490</v>
      </c>
      <c r="D44" s="1301"/>
      <c r="E44" s="1411"/>
      <c r="F44" s="575">
        <f>SUM('Комунальні по МПД'!G298,'Комунальні по МПД'!G303)</f>
        <v>0</v>
      </c>
      <c r="G44" s="631">
        <f>SUM('Комунальні по МПД'!H298,'Комунальні по МПД'!H303)</f>
        <v>0</v>
      </c>
      <c r="H44" s="81">
        <f>SUM('Комунальні по МПД'!I298,'Комунальні по МПД'!I303)</f>
        <v>0</v>
      </c>
      <c r="I44" s="81">
        <f>SUM('Комунальні по МПД'!J298,'Комунальні по МПД'!J303)</f>
        <v>0</v>
      </c>
      <c r="J44" s="81">
        <f>SUM('Комунальні по МПД'!K298,'Комунальні по МПД'!K303)</f>
        <v>0</v>
      </c>
      <c r="K44" s="82">
        <f>SUM('Комунальні по МПД'!L298,'Комунальні по МПД'!L303)</f>
        <v>0</v>
      </c>
      <c r="L44" s="181">
        <f>SUM('Комунальні по МПД'!M298,'Комунальні по МПД'!M303)</f>
        <v>0</v>
      </c>
      <c r="M44" s="124">
        <f>SUM('Комунальні по МПД'!N298,'Комунальні по МПД'!N303)</f>
        <v>0</v>
      </c>
      <c r="N44" s="403">
        <f>SUM('Комунальні по МПД'!O298,'Комунальні по МПД'!O303)</f>
        <v>0</v>
      </c>
      <c r="O44" s="124">
        <f>SUM('Комунальні по МПД'!P298,'Комунальні по МПД'!P303)</f>
        <v>0</v>
      </c>
      <c r="P44" s="124">
        <f>SUM('Комунальні по МПД'!Q298,'Комунальні по МПД'!Q303)</f>
        <v>0</v>
      </c>
      <c r="Q44" s="163">
        <f>SUM('Комунальні по МПД'!R298,'Комунальні по МПД'!R303)</f>
        <v>0</v>
      </c>
      <c r="R44" s="162">
        <f>SUM('Комунальні по МПД'!S298,'Комунальні по МПД'!S303)</f>
        <v>0</v>
      </c>
      <c r="S44" s="766">
        <f>SUM('Комунальні по МПД'!T298,'Комунальні по МПД'!T303)</f>
        <v>0</v>
      </c>
      <c r="T44" s="766">
        <f>SUM('Комунальні по МПД'!U298,'Комунальні по МПД'!U303)</f>
        <v>0</v>
      </c>
      <c r="U44" s="124">
        <f>SUM('Комунальні по МПД'!V298,'Комунальні по МПД'!V303)</f>
        <v>0</v>
      </c>
      <c r="V44" s="124">
        <f>SUM('Комунальні по МПД'!W298,'Комунальні по МПД'!W303)</f>
        <v>0</v>
      </c>
      <c r="W44" s="163">
        <f>SUM('Комунальні по МПД'!X298,'Комунальні по МПД'!X303)</f>
        <v>0</v>
      </c>
      <c r="X44" s="162">
        <f>SUM('Комунальні по МПД'!Y298,'Комунальні по МПД'!Y303)</f>
        <v>0</v>
      </c>
      <c r="Y44" s="163">
        <f>SUM('Комунальні по МПД'!Z298,'Комунальні по МПД'!Z303)</f>
        <v>0</v>
      </c>
      <c r="Z44" s="86">
        <f>SUM('Комунальні по МПД'!AA298,'Комунальні по МПД'!AA303)</f>
        <v>0</v>
      </c>
      <c r="AA44" s="81">
        <f>SUM('Комунальні по МПД'!AB298,'Комунальні по МПД'!AB303)</f>
        <v>0</v>
      </c>
      <c r="AB44" s="81">
        <f>SUM('Комунальні по МПД'!AC298,'Комунальні по МПД'!AC303)</f>
        <v>0</v>
      </c>
      <c r="AC44" s="81">
        <f>SUM('Комунальні по МПД'!AD298,'Комунальні по МПД'!AD303)</f>
        <v>0</v>
      </c>
      <c r="AD44" s="81">
        <f>SUM('Комунальні по МПД'!AE298,'Комунальні по МПД'!AE303)</f>
        <v>0</v>
      </c>
      <c r="AE44" s="82">
        <f>SUM('Комунальні по МПД'!AF298,'Комунальні по МПД'!AF303)</f>
        <v>0</v>
      </c>
      <c r="AF44" s="304"/>
      <c r="AG44" s="445"/>
      <c r="AH44" s="304"/>
      <c r="AI44" s="208">
        <f>SUM('Комунальні по МПД'!AJ298,'Комунальні по МПД'!AJ303)</f>
        <v>0</v>
      </c>
      <c r="AJ44" s="90">
        <f>SUM('Комунальні по МПД'!AK298,'Комунальні по МПД'!AK303)</f>
        <v>0</v>
      </c>
      <c r="AK44" s="88">
        <f>SUM('Комунальні по МПД'!AL298,'Комунальні по МПД'!AL303)</f>
        <v>0</v>
      </c>
      <c r="AL44" s="89">
        <f>SUM('Комунальні по МПД'!AM298,'Комунальні по МПД'!AM303)</f>
        <v>0</v>
      </c>
      <c r="AM44" s="90">
        <f>SUM('Комунальні по МПД'!AN298,'Комунальні по МПД'!AN303)</f>
        <v>0</v>
      </c>
      <c r="AN44" s="88">
        <f>SUM('Комунальні по МПД'!AO298,'Комунальні по МПД'!AO303)</f>
        <v>0</v>
      </c>
      <c r="AO44" s="89">
        <f>SUM('Комунальні по МПД'!AP298,'Комунальні по МПД'!AP303)</f>
        <v>0</v>
      </c>
      <c r="AP44" s="90">
        <f>SUM('Комунальні по МПД'!AQ298,'Комунальні по МПД'!AQ303)</f>
        <v>0</v>
      </c>
      <c r="AQ44" s="88">
        <f>SUM('Комунальні по МПД'!AR298,'Комунальні по МПД'!AR303)</f>
        <v>0</v>
      </c>
      <c r="AR44" s="88">
        <f>SUM('Комунальні по МПД'!AS298,'Комунальні по МПД'!AS303)</f>
        <v>0</v>
      </c>
      <c r="AS44" s="88">
        <f>SUM('Комунальні по МПД'!AT298,'Комунальні по МПД'!AT303)</f>
        <v>0</v>
      </c>
      <c r="AT44" s="89">
        <f>SUM('Комунальні по МПД'!AU298,'Комунальні по МПД'!AU303)</f>
        <v>0</v>
      </c>
      <c r="AU44" s="159">
        <f>SUM('Комунальні по МПД'!AV298,'Комунальні по МПД'!AV303)</f>
        <v>0</v>
      </c>
      <c r="AV44" s="125">
        <f>SUM('Комунальні по МПД'!AW298,'Комунальні по МПД'!AW303)</f>
        <v>0</v>
      </c>
      <c r="AW44" s="125">
        <f>SUM('Комунальні по МПД'!AX298,'Комунальні по МПД'!AX303)</f>
        <v>0</v>
      </c>
      <c r="AX44" s="125">
        <f>SUM('Комунальні по МПД'!AY298,'Комунальні по МПД'!AY303)</f>
        <v>0</v>
      </c>
      <c r="AY44" s="125">
        <f>SUM('Комунальні по МПД'!AZ298,'Комунальні по МПД'!AZ303)</f>
        <v>0</v>
      </c>
      <c r="AZ44" s="125">
        <f>SUM('Комунальні по МПД'!BA298,'Комунальні по МПД'!BA303)</f>
        <v>0</v>
      </c>
      <c r="BA44" s="125">
        <f>SUM('Комунальні по МПД'!BB298,'Комунальні по МПД'!BB303)</f>
        <v>0</v>
      </c>
      <c r="BB44" s="125">
        <f>SUM('Комунальні по МПД'!BC298,'Комунальні по МПД'!BC303)</f>
        <v>0</v>
      </c>
      <c r="BC44" s="125">
        <f>SUM('Комунальні по МПД'!BD298,'Комунальні по МПД'!BD303)</f>
        <v>0</v>
      </c>
      <c r="BD44" s="126">
        <f>SUM('Комунальні по МПД'!BE298,'Комунальні по МПД'!BE303)</f>
        <v>0</v>
      </c>
    </row>
    <row r="45" spans="1:56" ht="31.5" x14ac:dyDescent="0.25">
      <c r="A45" s="1343"/>
      <c r="B45" s="1422"/>
      <c r="C45" s="114" t="s">
        <v>486</v>
      </c>
      <c r="D45" s="1301"/>
      <c r="E45" s="1411"/>
      <c r="F45" s="575">
        <f>SUM('Комунальні по МПД'!G299,'Комунальні по МПД'!G304)</f>
        <v>10</v>
      </c>
      <c r="G45" s="631">
        <f>SUM('Комунальні по МПД'!H299,'Комунальні по МПД'!H304)</f>
        <v>0</v>
      </c>
      <c r="H45" s="81">
        <f>SUM('Комунальні по МПД'!I299,'Комунальні по МПД'!I304)</f>
        <v>0</v>
      </c>
      <c r="I45" s="81">
        <f>SUM('Комунальні по МПД'!J299,'Комунальні по МПД'!J304)</f>
        <v>0</v>
      </c>
      <c r="J45" s="81">
        <f>SUM('Комунальні по МПД'!K299,'Комунальні по МПД'!K304)</f>
        <v>0</v>
      </c>
      <c r="K45" s="82">
        <f>SUM('Комунальні по МПД'!L299,'Комунальні по МПД'!L304)</f>
        <v>0</v>
      </c>
      <c r="L45" s="181">
        <f>SUM('Комунальні по МПД'!M299,'Комунальні по МПД'!M304)</f>
        <v>10</v>
      </c>
      <c r="M45" s="124">
        <f>SUM('Комунальні по МПД'!N299,'Комунальні по МПД'!N304)</f>
        <v>0</v>
      </c>
      <c r="N45" s="403">
        <f>SUM('Комунальні по МПД'!O299,'Комунальні по МПД'!O304)</f>
        <v>10</v>
      </c>
      <c r="O45" s="118">
        <f>SUM('Комунальні по МПД'!P299,'Комунальні по МПД'!P304)</f>
        <v>0</v>
      </c>
      <c r="P45" s="661">
        <f>SUM('Комунальні по МПД'!Q299,'Комунальні по МПД'!Q304)</f>
        <v>0</v>
      </c>
      <c r="Q45" s="163">
        <f>SUM('Комунальні по МПД'!R299,'Комунальні по МПД'!R304)</f>
        <v>0</v>
      </c>
      <c r="R45" s="162">
        <f>SUM('Комунальні по МПД'!S299,'Комунальні по МПД'!S304)</f>
        <v>0</v>
      </c>
      <c r="S45" s="766">
        <f>SUM('Комунальні по МПД'!T299,'Комунальні по МПД'!T304)</f>
        <v>0</v>
      </c>
      <c r="T45" s="766">
        <f>SUM('Комунальні по МПД'!U299,'Комунальні по МПД'!U304)</f>
        <v>10</v>
      </c>
      <c r="U45" s="124">
        <f>SUM('Комунальні по МПД'!V299,'Комунальні по МПД'!V304)</f>
        <v>0</v>
      </c>
      <c r="V45" s="124">
        <f>SUM('Комунальні по МПД'!W299,'Комунальні по МПД'!W304)</f>
        <v>0</v>
      </c>
      <c r="W45" s="163">
        <f>SUM('Комунальні по МПД'!X299,'Комунальні по МПД'!X304)</f>
        <v>0</v>
      </c>
      <c r="X45" s="162">
        <f>SUM('Комунальні по МПД'!Y299,'Комунальні по МПД'!Y304)</f>
        <v>9</v>
      </c>
      <c r="Y45" s="163">
        <f>SUM('Комунальні по МПД'!Z299,'Комунальні по МПД'!Z304)</f>
        <v>1</v>
      </c>
      <c r="Z45" s="86">
        <f>SUM('Комунальні по МПД'!AA299,'Комунальні по МПД'!AA304)</f>
        <v>0</v>
      </c>
      <c r="AA45" s="81">
        <f>SUM('Комунальні по МПД'!AB299,'Комунальні по МПД'!AB304)</f>
        <v>4</v>
      </c>
      <c r="AB45" s="81">
        <f>SUM('Комунальні по МПД'!AC299,'Комунальні по МПД'!AC304)</f>
        <v>4</v>
      </c>
      <c r="AC45" s="81">
        <f>SUM('Комунальні по МПД'!AD299,'Комунальні по МПД'!AD304)</f>
        <v>0</v>
      </c>
      <c r="AD45" s="81">
        <f>SUM('Комунальні по МПД'!AE299,'Комунальні по МПД'!AE304)</f>
        <v>4</v>
      </c>
      <c r="AE45" s="82">
        <f>SUM('Комунальні по МПД'!AF299,'Комунальні по МПД'!AF304)</f>
        <v>0</v>
      </c>
      <c r="AF45" s="304"/>
      <c r="AG45" s="445"/>
      <c r="AH45" s="304"/>
      <c r="AI45" s="208">
        <f>SUM('Комунальні по МПД'!AJ299,'Комунальні по МПД'!AJ304)</f>
        <v>10</v>
      </c>
      <c r="AJ45" s="90">
        <f>SUM('Комунальні по МПД'!AK299,'Комунальні по МПД'!AK304)</f>
        <v>2</v>
      </c>
      <c r="AK45" s="88">
        <f>SUM('Комунальні по МПД'!AL299,'Комунальні по МПД'!AL304)</f>
        <v>8</v>
      </c>
      <c r="AL45" s="89">
        <f>SUM('Комунальні по МПД'!AM299,'Комунальні по МПД'!AM304)</f>
        <v>0</v>
      </c>
      <c r="AM45" s="90">
        <f>SUM('Комунальні по МПД'!AN299,'Комунальні по МПД'!AN304)</f>
        <v>0</v>
      </c>
      <c r="AN45" s="88">
        <f>SUM('Комунальні по МПД'!AO299,'Комунальні по МПД'!AO304)</f>
        <v>0</v>
      </c>
      <c r="AO45" s="89">
        <f>SUM('Комунальні по МПД'!AP299,'Комунальні по МПД'!AP304)</f>
        <v>0</v>
      </c>
      <c r="AP45" s="90">
        <f>SUM('Комунальні по МПД'!AQ299,'Комунальні по МПД'!AQ304)</f>
        <v>0</v>
      </c>
      <c r="AQ45" s="88">
        <f>SUM('Комунальні по МПД'!AR299,'Комунальні по МПД'!AR304)</f>
        <v>0</v>
      </c>
      <c r="AR45" s="88">
        <f>SUM('Комунальні по МПД'!AS299,'Комунальні по МПД'!AS304)</f>
        <v>0</v>
      </c>
      <c r="AS45" s="88">
        <f>SUM('Комунальні по МПД'!AT299,'Комунальні по МПД'!AT304)</f>
        <v>0</v>
      </c>
      <c r="AT45" s="89">
        <f>SUM('Комунальні по МПД'!AU299,'Комунальні по МПД'!AU304)</f>
        <v>0</v>
      </c>
      <c r="AU45" s="159">
        <f>SUM('Комунальні по МПД'!AV299,'Комунальні по МПД'!AV304)</f>
        <v>0</v>
      </c>
      <c r="AV45" s="125">
        <f>SUM('Комунальні по МПД'!AW299,'Комунальні по МПД'!AW304)</f>
        <v>0</v>
      </c>
      <c r="AW45" s="125">
        <f>SUM('Комунальні по МПД'!AX299,'Комунальні по МПД'!AX304)</f>
        <v>0</v>
      </c>
      <c r="AX45" s="125">
        <f>SUM('Комунальні по МПД'!AY299,'Комунальні по МПД'!AY304)</f>
        <v>0</v>
      </c>
      <c r="AY45" s="125">
        <f>SUM('Комунальні по МПД'!AZ299,'Комунальні по МПД'!AZ304)</f>
        <v>0</v>
      </c>
      <c r="AZ45" s="125">
        <f>SUM('Комунальні по МПД'!BA299,'Комунальні по МПД'!BA304)</f>
        <v>0</v>
      </c>
      <c r="BA45" s="125">
        <f>SUM('Комунальні по МПД'!BB299,'Комунальні по МПД'!BB304)</f>
        <v>0</v>
      </c>
      <c r="BB45" s="125">
        <f>SUM('Комунальні по МПД'!BC299,'Комунальні по МПД'!BC304)</f>
        <v>0</v>
      </c>
      <c r="BC45" s="125">
        <f>SUM('Комунальні по МПД'!BD299,'Комунальні по МПД'!BD304)</f>
        <v>0</v>
      </c>
      <c r="BD45" s="126">
        <f>SUM('Комунальні по МПД'!BE299,'Комунальні по МПД'!BE304)</f>
        <v>0</v>
      </c>
    </row>
    <row r="46" spans="1:56" ht="31.5" x14ac:dyDescent="0.25">
      <c r="A46" s="1343"/>
      <c r="B46" s="1422"/>
      <c r="C46" s="114" t="s">
        <v>15</v>
      </c>
      <c r="D46" s="1301"/>
      <c r="E46" s="1411"/>
      <c r="F46" s="575">
        <f>SUM('Комунальні по МПД'!G300,'Комунальні по МПД'!G305)</f>
        <v>695</v>
      </c>
      <c r="G46" s="631">
        <f>SUM('Комунальні по МПД'!H300,'Комунальні по МПД'!H305)</f>
        <v>18</v>
      </c>
      <c r="H46" s="81">
        <f>SUM('Комунальні по МПД'!I300,'Комунальні по МПД'!I305)</f>
        <v>13</v>
      </c>
      <c r="I46" s="81">
        <f>SUM('Комунальні по МПД'!J300,'Комунальні по МПД'!J305)</f>
        <v>0</v>
      </c>
      <c r="J46" s="81">
        <f>SUM('Комунальні по МПД'!K300,'Комунальні по МПД'!K305)</f>
        <v>4</v>
      </c>
      <c r="K46" s="82">
        <f>SUM('Комунальні по МПД'!L300,'Комунальні по МПД'!L305)</f>
        <v>1</v>
      </c>
      <c r="L46" s="181">
        <f>SUM('Комунальні по МПД'!M300,'Комунальні по МПД'!M305)</f>
        <v>677</v>
      </c>
      <c r="M46" s="124">
        <f>SUM('Комунальні по МПД'!N300,'Комунальні по МПД'!N305)</f>
        <v>0</v>
      </c>
      <c r="N46" s="403">
        <f>SUM('Комунальні по МПД'!O300,'Комунальні по МПД'!O305)</f>
        <v>0</v>
      </c>
      <c r="O46" s="124">
        <f>SUM('Комунальні по МПД'!P300,'Комунальні по МПД'!P305)</f>
        <v>0</v>
      </c>
      <c r="P46" s="124">
        <f>SUM('Комунальні по МПД'!Q300,'Комунальні по МПД'!Q305)</f>
        <v>0</v>
      </c>
      <c r="Q46" s="163">
        <f>SUM('Комунальні по МПД'!R300,'Комунальні по МПД'!R305)</f>
        <v>677</v>
      </c>
      <c r="R46" s="162">
        <f>SUM('Комунальні по МПД'!S300,'Комунальні по МПД'!S305)</f>
        <v>69</v>
      </c>
      <c r="S46" s="766">
        <f>SUM('Комунальні по МПД'!T300,'Комунальні по МПД'!T305)</f>
        <v>0</v>
      </c>
      <c r="T46" s="766">
        <f>SUM('Комунальні по МПД'!U300,'Комунальні по МПД'!U305)</f>
        <v>0</v>
      </c>
      <c r="U46" s="124">
        <f>SUM('Комунальні по МПД'!V300,'Комунальні по МПД'!V305)</f>
        <v>510</v>
      </c>
      <c r="V46" s="124">
        <f>SUM('Комунальні по МПД'!W300,'Комунальні по МПД'!W305)</f>
        <v>98</v>
      </c>
      <c r="W46" s="163">
        <f>SUM('Комунальні по МПД'!X300,'Комунальні по МПД'!X305)</f>
        <v>0</v>
      </c>
      <c r="X46" s="162">
        <f>SUM('Комунальні по МПД'!Y300,'Комунальні по МПД'!Y305)</f>
        <v>569</v>
      </c>
      <c r="Y46" s="163">
        <f>SUM('Комунальні по МПД'!Z300,'Комунальні по МПД'!Z305)</f>
        <v>108</v>
      </c>
      <c r="Z46" s="86">
        <f>SUM('Комунальні по МПД'!AA300,'Комунальні по МПД'!AA305)</f>
        <v>0</v>
      </c>
      <c r="AA46" s="81">
        <f>SUM('Комунальні по МПД'!AB300,'Комунальні по МПД'!AB305)</f>
        <v>114</v>
      </c>
      <c r="AB46" s="81">
        <f>SUM('Комунальні по МПД'!AC300,'Комунальні по МПД'!AC305)</f>
        <v>113</v>
      </c>
      <c r="AC46" s="81">
        <f>SUM('Комунальні по МПД'!AD300,'Комунальні по МПД'!AD305)</f>
        <v>45</v>
      </c>
      <c r="AD46" s="81">
        <f>SUM('Комунальні по МПД'!AE300,'Комунальні по МПД'!AE305)</f>
        <v>117</v>
      </c>
      <c r="AE46" s="82">
        <f>SUM('Комунальні по МПД'!AF300,'Комунальні по МПД'!AF305)</f>
        <v>21</v>
      </c>
      <c r="AF46" s="304">
        <f>AVERAGE('Комунальні по МПД'!AG300,'Комунальні по МПД'!AG305)</f>
        <v>44.05</v>
      </c>
      <c r="AG46" s="445">
        <f>AVERAGE('Комунальні по МПД'!AH300,'Комунальні по МПД'!AH305)</f>
        <v>24.9</v>
      </c>
      <c r="AH46" s="304">
        <f>AVERAGE('Комунальні по МПД'!AI300,'Комунальні по МПД'!AI305)</f>
        <v>100.9</v>
      </c>
      <c r="AI46" s="208">
        <f>SUM('Комунальні по МПД'!AJ300,'Комунальні по МПД'!AJ305)</f>
        <v>608</v>
      </c>
      <c r="AJ46" s="90">
        <f>SUM('Комунальні по МПД'!AK300,'Комунальні по МПД'!AK305)</f>
        <v>0</v>
      </c>
      <c r="AK46" s="88">
        <f>SUM('Комунальні по МПД'!AL300,'Комунальні по МПД'!AL305)</f>
        <v>0</v>
      </c>
      <c r="AL46" s="89">
        <f>SUM('Комунальні по МПД'!AM300,'Комунальні по МПД'!AM305)</f>
        <v>0</v>
      </c>
      <c r="AM46" s="90">
        <f>SUM('Комунальні по МПД'!AN300,'Комунальні по МПД'!AN305)</f>
        <v>0</v>
      </c>
      <c r="AN46" s="88">
        <f>SUM('Комунальні по МПД'!AO300,'Комунальні по МПД'!AO305)</f>
        <v>0</v>
      </c>
      <c r="AO46" s="89">
        <f>SUM('Комунальні по МПД'!AP300,'Комунальні по МПД'!AP305)</f>
        <v>0</v>
      </c>
      <c r="AP46" s="90">
        <f>SUM('Комунальні по МПД'!AQ300,'Комунальні по МПД'!AQ305)</f>
        <v>29</v>
      </c>
      <c r="AQ46" s="88">
        <f>SUM('Комунальні по МПД'!AR300,'Комунальні по МПД'!AR305)</f>
        <v>54</v>
      </c>
      <c r="AR46" s="88">
        <f>SUM('Комунальні по МПД'!AS300,'Комунальні по МПД'!AS305)</f>
        <v>503</v>
      </c>
      <c r="AS46" s="88">
        <f>SUM('Комунальні по МПД'!AT300,'Комунальні по МПД'!AT305)</f>
        <v>7</v>
      </c>
      <c r="AT46" s="89">
        <f>SUM('Комунальні по МПД'!AU300,'Комунальні по МПД'!AU305)</f>
        <v>15</v>
      </c>
      <c r="AU46" s="159">
        <f>SUM('Комунальні по МПД'!AV300,'Комунальні по МПД'!AV305)</f>
        <v>18</v>
      </c>
      <c r="AV46" s="125">
        <f>SUM('Комунальні по МПД'!AW300,'Комунальні по МПД'!AW305)</f>
        <v>0</v>
      </c>
      <c r="AW46" s="125">
        <f>SUM('Комунальні по МПД'!AX300,'Комунальні по МПД'!AX305)</f>
        <v>1</v>
      </c>
      <c r="AX46" s="125">
        <f>SUM('Комунальні по МПД'!AY300,'Комунальні по МПД'!AY305)</f>
        <v>1</v>
      </c>
      <c r="AY46" s="125">
        <f>SUM('Комунальні по МПД'!AZ300,'Комунальні по МПД'!AZ305)</f>
        <v>2</v>
      </c>
      <c r="AZ46" s="125">
        <f>SUM('Комунальні по МПД'!BA300,'Комунальні по МПД'!BA305)</f>
        <v>4</v>
      </c>
      <c r="BA46" s="125">
        <f>SUM('Комунальні по МПД'!BB300,'Комунальні по МПД'!BB305)</f>
        <v>0</v>
      </c>
      <c r="BB46" s="125">
        <f>SUM('Комунальні по МПД'!BC300,'Комунальні по МПД'!BC305)</f>
        <v>5</v>
      </c>
      <c r="BC46" s="125">
        <f>SUM('Комунальні по МПД'!BD300,'Комунальні по МПД'!BD305)</f>
        <v>4</v>
      </c>
      <c r="BD46" s="126">
        <f>SUM('Комунальні по МПД'!BE300,'Комунальні по МПД'!BE305)</f>
        <v>1</v>
      </c>
    </row>
    <row r="47" spans="1:56" ht="32.25" thickBot="1" x14ac:dyDescent="0.3">
      <c r="A47" s="1343"/>
      <c r="B47" s="1423"/>
      <c r="C47" s="114" t="s">
        <v>491</v>
      </c>
      <c r="D47" s="1301"/>
      <c r="E47" s="1411"/>
      <c r="F47" s="575">
        <f>SUM('Комунальні по МПД'!G301,'Комунальні по МПД'!G306)</f>
        <v>0</v>
      </c>
      <c r="G47" s="631">
        <f>SUM('Комунальні по МПД'!H301,'Комунальні по МПД'!H306)</f>
        <v>0</v>
      </c>
      <c r="H47" s="81">
        <f>SUM('Комунальні по МПД'!I301,'Комунальні по МПД'!I306)</f>
        <v>0</v>
      </c>
      <c r="I47" s="81">
        <f>SUM('Комунальні по МПД'!J301,'Комунальні по МПД'!J306)</f>
        <v>0</v>
      </c>
      <c r="J47" s="81">
        <f>SUM('Комунальні по МПД'!K301,'Комунальні по МПД'!K306)</f>
        <v>0</v>
      </c>
      <c r="K47" s="82">
        <f>SUM('Комунальні по МПД'!L301,'Комунальні по МПД'!L306)</f>
        <v>0</v>
      </c>
      <c r="L47" s="181">
        <f>SUM('Комунальні по МПД'!M301,'Комунальні по МПД'!M306)</f>
        <v>0</v>
      </c>
      <c r="M47" s="124">
        <f>SUM('Комунальні по МПД'!N301,'Комунальні по МПД'!N306)</f>
        <v>0</v>
      </c>
      <c r="N47" s="403">
        <f>SUM('Комунальні по МПД'!O301,'Комунальні по МПД'!O306)</f>
        <v>0</v>
      </c>
      <c r="O47" s="124">
        <f>SUM('Комунальні по МПД'!P301,'Комунальні по МПД'!P306)</f>
        <v>0</v>
      </c>
      <c r="P47" s="124">
        <f>SUM('Комунальні по МПД'!Q301,'Комунальні по МПД'!Q306)</f>
        <v>0</v>
      </c>
      <c r="Q47" s="163">
        <f>SUM('Комунальні по МПД'!R301,'Комунальні по МПД'!R306)</f>
        <v>0</v>
      </c>
      <c r="R47" s="162">
        <f>SUM('Комунальні по МПД'!S301,'Комунальні по МПД'!S306)</f>
        <v>0</v>
      </c>
      <c r="S47" s="766">
        <f>SUM('Комунальні по МПД'!T301,'Комунальні по МПД'!T306)</f>
        <v>0</v>
      </c>
      <c r="T47" s="766">
        <f>SUM('Комунальні по МПД'!U301,'Комунальні по МПД'!U306)</f>
        <v>0</v>
      </c>
      <c r="U47" s="124">
        <f>SUM('Комунальні по МПД'!V301,'Комунальні по МПД'!V306)</f>
        <v>0</v>
      </c>
      <c r="V47" s="124">
        <f>SUM('Комунальні по МПД'!W301,'Комунальні по МПД'!W306)</f>
        <v>0</v>
      </c>
      <c r="W47" s="163">
        <f>SUM('Комунальні по МПД'!X301,'Комунальні по МПД'!X306)</f>
        <v>0</v>
      </c>
      <c r="X47" s="162">
        <f>SUM('Комунальні по МПД'!Y301,'Комунальні по МПД'!Y306)</f>
        <v>0</v>
      </c>
      <c r="Y47" s="163">
        <f>SUM('Комунальні по МПД'!Z301,'Комунальні по МПД'!Z306)</f>
        <v>0</v>
      </c>
      <c r="Z47" s="86">
        <f>SUM('Комунальні по МПД'!AA301,'Комунальні по МПД'!AA306)</f>
        <v>0</v>
      </c>
      <c r="AA47" s="81">
        <f>SUM('Комунальні по МПД'!AB301,'Комунальні по МПД'!AB306)</f>
        <v>0</v>
      </c>
      <c r="AB47" s="81">
        <f>SUM('Комунальні по МПД'!AC301,'Комунальні по МПД'!AC306)</f>
        <v>0</v>
      </c>
      <c r="AC47" s="81">
        <f>SUM('Комунальні по МПД'!AD301,'Комунальні по МПД'!AD306)</f>
        <v>0</v>
      </c>
      <c r="AD47" s="81">
        <f>SUM('Комунальні по МПД'!AE301,'Комунальні по МПД'!AE306)</f>
        <v>0</v>
      </c>
      <c r="AE47" s="82">
        <f>SUM('Комунальні по МПД'!AF301,'Комунальні по МПД'!AF306)</f>
        <v>0</v>
      </c>
      <c r="AF47" s="442"/>
      <c r="AG47" s="446"/>
      <c r="AH47" s="442"/>
      <c r="AI47" s="209">
        <f>SUM('Комунальні по МПД'!AJ301,'Комунальні по МПД'!AJ306)</f>
        <v>0</v>
      </c>
      <c r="AJ47" s="90">
        <f>SUM('Комунальні по МПД'!AK301,'Комунальні по МПД'!AK306)</f>
        <v>0</v>
      </c>
      <c r="AK47" s="88">
        <f>SUM('Комунальні по МПД'!AL301,'Комунальні по МПД'!AL306)</f>
        <v>0</v>
      </c>
      <c r="AL47" s="89">
        <f>SUM('Комунальні по МПД'!AM301,'Комунальні по МПД'!AM306)</f>
        <v>0</v>
      </c>
      <c r="AM47" s="90">
        <f>SUM('Комунальні по МПД'!AN301,'Комунальні по МПД'!AN306)</f>
        <v>0</v>
      </c>
      <c r="AN47" s="88">
        <f>SUM('Комунальні по МПД'!AO301,'Комунальні по МПД'!AO306)</f>
        <v>0</v>
      </c>
      <c r="AO47" s="89">
        <f>SUM('Комунальні по МПД'!AP301,'Комунальні по МПД'!AP306)</f>
        <v>0</v>
      </c>
      <c r="AP47" s="86">
        <f>SUM('Комунальні по МПД'!AQ301,'Комунальні по МПД'!AQ306)</f>
        <v>0</v>
      </c>
      <c r="AQ47" s="81">
        <f>SUM('Комунальні по МПД'!AR301,'Комунальні по МПД'!AR306)</f>
        <v>0</v>
      </c>
      <c r="AR47" s="81">
        <f>SUM('Комунальні по МПД'!AS301,'Комунальні по МПД'!AS306)</f>
        <v>0</v>
      </c>
      <c r="AS47" s="81">
        <f>SUM('Комунальні по МПД'!AT301,'Комунальні по МПД'!AT306)</f>
        <v>0</v>
      </c>
      <c r="AT47" s="82">
        <f>SUM('Комунальні по МПД'!AU301,'Комунальні по МПД'!AU306)</f>
        <v>0</v>
      </c>
      <c r="AU47" s="159">
        <f>SUM('Комунальні по МПД'!AV301,'Комунальні по МПД'!AV306)</f>
        <v>0</v>
      </c>
      <c r="AV47" s="125">
        <f>SUM('Комунальні по МПД'!AW301,'Комунальні по МПД'!AW306)</f>
        <v>0</v>
      </c>
      <c r="AW47" s="125">
        <f>SUM('Комунальні по МПД'!AX301,'Комунальні по МПД'!AX306)</f>
        <v>0</v>
      </c>
      <c r="AX47" s="125">
        <f>SUM('Комунальні по МПД'!AY301,'Комунальні по МПД'!AY306)</f>
        <v>0</v>
      </c>
      <c r="AY47" s="125">
        <f>SUM('Комунальні по МПД'!AZ301,'Комунальні по МПД'!AZ306)</f>
        <v>0</v>
      </c>
      <c r="AZ47" s="125">
        <f>SUM('Комунальні по МПД'!BA301,'Комунальні по МПД'!BA306)</f>
        <v>0</v>
      </c>
      <c r="BA47" s="125">
        <f>SUM('Комунальні по МПД'!BB301,'Комунальні по МПД'!BB306)</f>
        <v>0</v>
      </c>
      <c r="BB47" s="125">
        <f>SUM('Комунальні по МПД'!BC301,'Комунальні по МПД'!BC306)</f>
        <v>0</v>
      </c>
      <c r="BC47" s="125">
        <f>SUM('Комунальні по МПД'!BD301,'Комунальні по МПД'!BD306)</f>
        <v>0</v>
      </c>
      <c r="BD47" s="126">
        <f>SUM('Комунальні по МПД'!BE301,'Комунальні по МПД'!BE306)</f>
        <v>0</v>
      </c>
    </row>
    <row r="48" spans="1:56" ht="16.5" thickBot="1" x14ac:dyDescent="0.3">
      <c r="A48" s="1344"/>
      <c r="B48" s="596"/>
      <c r="C48" s="582" t="s">
        <v>629</v>
      </c>
      <c r="D48" s="1302"/>
      <c r="E48" s="1427"/>
      <c r="F48" s="662">
        <f>SUM(F43:F47)</f>
        <v>815</v>
      </c>
      <c r="G48" s="634">
        <f t="shared" ref="G48:BD48" si="17">SUM(G43:G47)</f>
        <v>21</v>
      </c>
      <c r="H48" s="96">
        <f t="shared" si="17"/>
        <v>13</v>
      </c>
      <c r="I48" s="96">
        <f t="shared" si="17"/>
        <v>3</v>
      </c>
      <c r="J48" s="96">
        <f t="shared" si="17"/>
        <v>4</v>
      </c>
      <c r="K48" s="107">
        <f t="shared" si="17"/>
        <v>1</v>
      </c>
      <c r="L48" s="581">
        <f t="shared" si="17"/>
        <v>797</v>
      </c>
      <c r="M48" s="175">
        <f t="shared" ref="M48:W48" si="18">SUM(M43:M47)</f>
        <v>0</v>
      </c>
      <c r="N48" s="408">
        <f t="shared" si="18"/>
        <v>10</v>
      </c>
      <c r="O48" s="175">
        <f t="shared" si="18"/>
        <v>0</v>
      </c>
      <c r="P48" s="175">
        <f t="shared" si="18"/>
        <v>0</v>
      </c>
      <c r="Q48" s="176">
        <f t="shared" si="18"/>
        <v>787</v>
      </c>
      <c r="R48" s="177">
        <f t="shared" si="18"/>
        <v>81</v>
      </c>
      <c r="S48" s="757">
        <f t="shared" si="18"/>
        <v>0</v>
      </c>
      <c r="T48" s="757">
        <f t="shared" si="18"/>
        <v>10</v>
      </c>
      <c r="U48" s="175">
        <f t="shared" si="18"/>
        <v>598</v>
      </c>
      <c r="V48" s="175">
        <f t="shared" si="18"/>
        <v>108</v>
      </c>
      <c r="W48" s="176">
        <f t="shared" si="18"/>
        <v>0</v>
      </c>
      <c r="X48" s="169">
        <f t="shared" si="17"/>
        <v>670</v>
      </c>
      <c r="Y48" s="161">
        <f t="shared" si="17"/>
        <v>127</v>
      </c>
      <c r="Z48" s="100">
        <f t="shared" si="17"/>
        <v>0</v>
      </c>
      <c r="AA48" s="92">
        <f t="shared" si="17"/>
        <v>138</v>
      </c>
      <c r="AB48" s="92">
        <f t="shared" si="17"/>
        <v>137</v>
      </c>
      <c r="AC48" s="92">
        <f t="shared" si="17"/>
        <v>50</v>
      </c>
      <c r="AD48" s="92">
        <f t="shared" si="17"/>
        <v>151</v>
      </c>
      <c r="AE48" s="93">
        <f t="shared" si="17"/>
        <v>22</v>
      </c>
      <c r="AF48" s="569">
        <f>AVERAGE(AF43:AF47)</f>
        <v>43.825000000000003</v>
      </c>
      <c r="AG48" s="568">
        <f>AVERAGE(AG43:AG47)</f>
        <v>24.799999999999997</v>
      </c>
      <c r="AH48" s="569"/>
      <c r="AI48" s="579">
        <f t="shared" si="17"/>
        <v>716</v>
      </c>
      <c r="AJ48" s="112">
        <f t="shared" si="17"/>
        <v>2</v>
      </c>
      <c r="AK48" s="110">
        <f t="shared" si="17"/>
        <v>8</v>
      </c>
      <c r="AL48" s="111">
        <f t="shared" si="17"/>
        <v>0</v>
      </c>
      <c r="AM48" s="112">
        <f t="shared" si="17"/>
        <v>19</v>
      </c>
      <c r="AN48" s="110">
        <f t="shared" si="17"/>
        <v>79</v>
      </c>
      <c r="AO48" s="111">
        <f t="shared" si="17"/>
        <v>0</v>
      </c>
      <c r="AP48" s="95">
        <f t="shared" si="17"/>
        <v>29</v>
      </c>
      <c r="AQ48" s="96">
        <f t="shared" si="17"/>
        <v>54</v>
      </c>
      <c r="AR48" s="96">
        <f t="shared" si="17"/>
        <v>503</v>
      </c>
      <c r="AS48" s="96">
        <f t="shared" si="17"/>
        <v>7</v>
      </c>
      <c r="AT48" s="107">
        <f t="shared" si="17"/>
        <v>15</v>
      </c>
      <c r="AU48" s="182">
        <f t="shared" si="17"/>
        <v>18</v>
      </c>
      <c r="AV48" s="178">
        <f t="shared" si="17"/>
        <v>0</v>
      </c>
      <c r="AW48" s="178">
        <f t="shared" si="17"/>
        <v>1</v>
      </c>
      <c r="AX48" s="178">
        <f t="shared" si="17"/>
        <v>1</v>
      </c>
      <c r="AY48" s="178">
        <f t="shared" si="17"/>
        <v>2</v>
      </c>
      <c r="AZ48" s="178">
        <f t="shared" si="17"/>
        <v>4</v>
      </c>
      <c r="BA48" s="178">
        <f t="shared" si="17"/>
        <v>0</v>
      </c>
      <c r="BB48" s="178">
        <f t="shared" si="17"/>
        <v>5</v>
      </c>
      <c r="BC48" s="178">
        <f t="shared" si="17"/>
        <v>4</v>
      </c>
      <c r="BD48" s="194">
        <f t="shared" si="17"/>
        <v>1</v>
      </c>
    </row>
    <row r="49" spans="1:56" ht="31.5" x14ac:dyDescent="0.25">
      <c r="A49" s="1450" t="s">
        <v>530</v>
      </c>
      <c r="B49" s="1415" t="s">
        <v>111</v>
      </c>
      <c r="C49" s="113" t="s">
        <v>485</v>
      </c>
      <c r="D49" s="1300">
        <v>595</v>
      </c>
      <c r="E49" s="1410">
        <f t="shared" ref="E49" si="19">D49-SUM(L49:L53)</f>
        <v>65</v>
      </c>
      <c r="F49" s="591">
        <f>SUM('Комунальні по МПД'!G307,'Комунальні по МПД'!G312,'Комунальні по МПД'!G317,'Комунальні по МПД'!G322,'Комунальні по МПД'!G327,'Комунальні по МПД'!G332,'Комунальні по МПД'!G337,'Комунальні по МПД'!G342,'Комунальні по МПД'!G347,'Комунальні по МПД'!G352,'Комунальні по МПД'!G357)</f>
        <v>200</v>
      </c>
      <c r="G49" s="630">
        <f>SUM('Комунальні по МПД'!H307,'Комунальні по МПД'!H312,'Комунальні по МПД'!H317,'Комунальні по МПД'!H322,'Комунальні по МПД'!H327,'Комунальні по МПД'!H332,'Комунальні по МПД'!H337,'Комунальні по МПД'!H342,'Комунальні по МПД'!H347,'Комунальні по МПД'!H352,'Комунальні по МПД'!H357)</f>
        <v>10</v>
      </c>
      <c r="H49" s="72">
        <f>SUM('Комунальні по МПД'!I307,'Комунальні по МПД'!I312,'Комунальні по МПД'!I317,'Комунальні по МПД'!I322,'Комунальні по МПД'!I327,'Комунальні по МПД'!I332,'Комунальні по МПД'!I337,'Комунальні по МПД'!I342,'Комунальні по МПД'!I347,'Комунальні по МПД'!I352,'Комунальні по МПД'!I357)</f>
        <v>9</v>
      </c>
      <c r="I49" s="72">
        <f>SUM('Комунальні по МПД'!J307,'Комунальні по МПД'!J312,'Комунальні по МПД'!J317,'Комунальні по МПД'!J322,'Комунальні по МПД'!J327,'Комунальні по МПД'!J332,'Комунальні по МПД'!J337,'Комунальні по МПД'!J342,'Комунальні по МПД'!J347,'Комунальні по МПД'!J352,'Комунальні по МПД'!J357)</f>
        <v>1</v>
      </c>
      <c r="J49" s="72">
        <f>SUM('Комунальні по МПД'!K307,'Комунальні по МПД'!K312,'Комунальні по МПД'!K317,'Комунальні по МПД'!K322,'Комунальні по МПД'!K327,'Комунальні по МПД'!K332,'Комунальні по МПД'!K337,'Комунальні по МПД'!K342,'Комунальні по МПД'!K347,'Комунальні по МПД'!K352,'Комунальні по МПД'!K357)</f>
        <v>0</v>
      </c>
      <c r="K49" s="73">
        <f>SUM('Комунальні по МПД'!L307,'Комунальні по МПД'!L312,'Комунальні по МПД'!L317,'Комунальні по МПД'!L322,'Комунальні по МПД'!L327,'Комунальні по МПД'!L332,'Комунальні по МПД'!L337,'Комунальні по МПД'!L342,'Комунальні по МПД'!L347,'Комунальні по МПД'!L352,'Комунальні по МПД'!L357)</f>
        <v>0</v>
      </c>
      <c r="L49" s="199">
        <f>SUM('Комунальні по МПД'!M307,'Комунальні по МПД'!M312,'Комунальні по МПД'!M317,'Комунальні по МПД'!M322,'Комунальні по МПД'!M327,'Комунальні по МПД'!M332,'Комунальні по МПД'!M337,'Комунальні по МПД'!M342,'Комунальні по МПД'!M347,'Комунальні по МПД'!M352,'Комунальні по МПД'!M357)</f>
        <v>196</v>
      </c>
      <c r="M49" s="119">
        <f>SUM('Комунальні по МПД'!N307,'Комунальні по МПД'!N312,'Комунальні по МПД'!N317,'Комунальні по МПД'!N322,'Комунальні по МПД'!N327,'Комунальні по МПД'!N332,'Комунальні по МПД'!N337,'Комунальні по МПД'!N342,'Комунальні по МПД'!N347,'Комунальні по МПД'!N352,'Комунальні по МПД'!N357)</f>
        <v>144</v>
      </c>
      <c r="N49" s="119">
        <f>SUM('Комунальні по МПД'!O307,'Комунальні по МПД'!O312,'Комунальні по МПД'!O317,'Комунальні по МПД'!O322,'Комунальні по МПД'!O327,'Комунальні по МПД'!O332,'Комунальні по МПД'!O337,'Комунальні по МПД'!O342,'Комунальні по МПД'!O347,'Комунальні по МПД'!O352,'Комунальні по МПД'!O357)</f>
        <v>0</v>
      </c>
      <c r="O49" s="119">
        <f>SUM('Комунальні по МПД'!P307,'Комунальні по МПД'!P312,'Комунальні по МПД'!P317,'Комунальні по МПД'!P322,'Комунальні по МПД'!P327,'Комунальні по МПД'!P332,'Комунальні по МПД'!P337,'Комунальні по МПД'!P342,'Комунальні по МПД'!P347,'Комунальні по МПД'!P352,'Комунальні по МПД'!P357)</f>
        <v>1</v>
      </c>
      <c r="P49" s="119">
        <f>SUM('Комунальні по МПД'!Q307,'Комунальні по МПД'!Q312,'Комунальні по МПД'!Q317,'Комунальні по МПД'!Q322,'Комунальні по МПД'!Q327,'Комунальні по МПД'!Q332,'Комунальні по МПД'!Q337,'Комунальні по МПД'!Q342,'Комунальні по МПД'!Q347,'Комунальні по МПД'!Q352,'Комунальні по МПД'!Q357)</f>
        <v>0</v>
      </c>
      <c r="Q49" s="149">
        <f>SUM('Комунальні по МПД'!R307,'Комунальні по МПД'!R312,'Комунальні по МПД'!R317,'Комунальні по МПД'!R322,'Комунальні по МПД'!R327,'Комунальні по МПД'!R332,'Комунальні по МПД'!R337,'Комунальні по МПД'!R342,'Комунальні по МПД'!R347,'Комунальні по МПД'!R352,'Комунальні по МПД'!R357)</f>
        <v>51</v>
      </c>
      <c r="R49" s="150">
        <f>SUM('Комунальні по МПД'!S307,'Комунальні по МПД'!S312,'Комунальні по МПД'!S317,'Комунальні по МПД'!S322,'Комунальні по МПД'!S327,'Комунальні по МПД'!S332,'Комунальні по МПД'!S337,'Комунальні по МПД'!S342,'Комунальні по МПД'!S347,'Комунальні по МПД'!S352,'Комунальні по МПД'!S357)</f>
        <v>7</v>
      </c>
      <c r="S49" s="200">
        <f>SUM('Комунальні по МПД'!T307,'Комунальні по МПД'!T312,'Комунальні по МПД'!T317,'Комунальні по МПД'!T322,'Комунальні по МПД'!T327,'Комунальні по МПД'!T332,'Комунальні по МПД'!T337,'Комунальні по МПД'!T342,'Комунальні по МПД'!T347,'Комунальні по МПД'!T352,'Комунальні по МПД'!T357)</f>
        <v>5</v>
      </c>
      <c r="T49" s="200">
        <f>SUM('Комунальні по МПД'!U307,'Комунальні по МПД'!U312,'Комунальні по МПД'!U317,'Комунальні по МПД'!U322,'Комунальні по МПД'!U327,'Комунальні по МПД'!U332,'Комунальні по МПД'!U337,'Комунальні по МПД'!U342,'Комунальні по МПД'!U347,'Комунальні по МПД'!U352,'Комунальні по МПД'!U357)</f>
        <v>0</v>
      </c>
      <c r="U49" s="119">
        <f>SUM('Комунальні по МПД'!V307,'Комунальні по МПД'!V312,'Комунальні по МПД'!V317,'Комунальні по МПД'!V322,'Комунальні по МПД'!V327,'Комунальні по МПД'!V332,'Комунальні по МПД'!V337,'Комунальні по МПД'!V342,'Комунальні по МПД'!V347,'Комунальні по МПД'!V352,'Комунальні по МПД'!V357)</f>
        <v>175</v>
      </c>
      <c r="V49" s="119">
        <f>SUM('Комунальні по МПД'!W307,'Комунальні по МПД'!W312,'Комунальні по МПД'!W317,'Комунальні по МПД'!W322,'Комунальні по МПД'!W327,'Комунальні по МПД'!W332,'Комунальні по МПД'!W337,'Комунальні по МПД'!W342,'Комунальні по МПД'!W347,'Комунальні по МПД'!W352,'Комунальні по МПД'!W357)</f>
        <v>8</v>
      </c>
      <c r="W49" s="149">
        <f>SUM('Комунальні по МПД'!X307,'Комунальні по МПД'!X312,'Комунальні по МПД'!X317,'Комунальні по МПД'!X322,'Комунальні по МПД'!X327,'Комунальні по МПД'!X332,'Комунальні по МПД'!X337,'Комунальні по МПД'!X342,'Комунальні по МПД'!X347,'Комунальні по МПД'!X352,'Комунальні по МПД'!X357)</f>
        <v>1</v>
      </c>
      <c r="X49" s="202">
        <f>SUM('Комунальні по МПД'!Y307,'Комунальні по МПД'!Y312,'Комунальні по МПД'!Y317,'Комунальні по МПД'!Y322,'Комунальні по МПД'!Y327,'Комунальні по МПД'!Y332,'Комунальні по МПД'!Y337,'Комунальні по МПД'!Y342,'Комунальні по МПД'!Y347,'Комунальні по МПД'!Y352,'Комунальні по МПД'!Y357)</f>
        <v>175</v>
      </c>
      <c r="Y49" s="156">
        <f>SUM('Комунальні по МПД'!Z307,'Комунальні по МПД'!Z312,'Комунальні по МПД'!Z317,'Комунальні по МПД'!Z322,'Комунальні по МПД'!Z327,'Комунальні по МПД'!Z332,'Комунальні по МПД'!Z337,'Комунальні по МПД'!Z342,'Комунальні по МПД'!Z347,'Комунальні по МПД'!Z352,'Комунальні по МПД'!Z357)</f>
        <v>21</v>
      </c>
      <c r="Z49" s="83">
        <f>SUM('Комунальні по МПД'!AA307,'Комунальні по МПД'!AA312,'Комунальні по МПД'!AA317,'Комунальні по МПД'!AA322,'Комунальні по МПД'!AA327,'Комунальні по МПД'!AA332,'Комунальні по МПД'!AA337,'Комунальні по МПД'!AA342,'Комунальні по МПД'!AA347,'Комунальні по МПД'!AA352,'Комунальні по МПД'!AA357)</f>
        <v>0</v>
      </c>
      <c r="AA49" s="84">
        <f>SUM('Комунальні по МПД'!AB307,'Комунальні по МПД'!AB312,'Комунальні по МПД'!AB317,'Комунальні по МПД'!AB322,'Комунальні по МПД'!AB327,'Комунальні по МПД'!AB332,'Комунальні по МПД'!AB337,'Комунальні по МПД'!AB342,'Комунальні по МПД'!AB347,'Комунальні по МПД'!AB352,'Комунальні по МПД'!AB357)</f>
        <v>31</v>
      </c>
      <c r="AB49" s="84">
        <f>SUM('Комунальні по МПД'!AC307,'Комунальні по МПД'!AC312,'Комунальні по МПД'!AC317,'Комунальні по МПД'!AC322,'Комунальні по МПД'!AC327,'Комунальні по МПД'!AC332,'Комунальні по МПД'!AC337,'Комунальні по МПД'!AC342,'Комунальні по МПД'!AC347,'Комунальні по МПД'!AC352,'Комунальні по МПД'!AC357)</f>
        <v>30</v>
      </c>
      <c r="AC49" s="84">
        <f>SUM('Комунальні по МПД'!AD307,'Комунальні по МПД'!AD312,'Комунальні по МПД'!AD317,'Комунальні по МПД'!AD322,'Комунальні по МПД'!AD327,'Комунальні по МПД'!AD332,'Комунальні по МПД'!AD337,'Комунальні по МПД'!AD342,'Комунальні по МПД'!AD347,'Комунальні по МПД'!AD352,'Комунальні по МПД'!AD357)</f>
        <v>31</v>
      </c>
      <c r="AD49" s="84">
        <f>SUM('Комунальні по МПД'!AE307,'Комунальні по МПД'!AE312,'Комунальні по МПД'!AE317,'Комунальні по МПД'!AE322,'Комунальні по МПД'!AE327,'Комунальні по МПД'!AE332,'Комунальні по МПД'!AE337,'Комунальні по МПД'!AE342,'Комунальні по МПД'!AE347,'Комунальні по МПД'!AE352,'Комунальні по МПД'!AE357)</f>
        <v>112</v>
      </c>
      <c r="AE49" s="85">
        <f>SUM('Комунальні по МПД'!AF307,'Комунальні по МПД'!AF312,'Комунальні по МПД'!AF317,'Комунальні по МПД'!AF322,'Комунальні по МПД'!AF327,'Комунальні по МПД'!AF332,'Комунальні по МПД'!AF337,'Комунальні по МПД'!AF342,'Комунальні по МПД'!AF347,'Комунальні по МПД'!AF352,'Комунальні по МПД'!AF357)</f>
        <v>9</v>
      </c>
      <c r="AF49" s="448">
        <f>AVERAGE('Комунальні по МПД'!AG307,'Комунальні по МПД'!AG312,'Комунальні по МПД'!AG317,'Комунальні по МПД'!AG322,'Комунальні по МПД'!AG327,'Комунальні по МПД'!AG332,'Комунальні по МПД'!AG337,'Комунальні по МПД'!AG342,'Комунальні по МПД'!AG347,'Комунальні по МПД'!AG352,'Комунальні по МПД'!AG357)</f>
        <v>39.44</v>
      </c>
      <c r="AG49" s="444">
        <f>AVERAGE('Комунальні по МПД'!AH307,'Комунальні по МПД'!AH312,'Комунальні по МПД'!AH317,'Комунальні по МПД'!AH322,'Комунальні по МПД'!AH327,'Комунальні по МПД'!AH332,'Комунальні по МПД'!AH337,'Комунальні по МПД'!AH342,'Комунальні по МПД'!AH347,'Комунальні по МПД'!AH352,'Комунальні по МПД'!AH357)</f>
        <v>17.64</v>
      </c>
      <c r="AH49" s="448">
        <f>AVERAGE('Комунальні по МПД'!AI307,'Комунальні по МПД'!AI312,'Комунальні по МПД'!AI317,'Комунальні по МПД'!AI322,'Комунальні по МПД'!AI327,'Комунальні по МПД'!AI332,'Комунальні по МПД'!AI337,'Комунальні по МПД'!AI342,'Комунальні по МПД'!AI347,'Комунальні по МПД'!AI352,'Комунальні по МПД'!AI357)</f>
        <v>9.48</v>
      </c>
      <c r="AI49" s="207">
        <f>SUM('Комунальні по МПД'!AJ307,'Комунальні по МПД'!AJ312,'Комунальні по МПД'!AJ317,'Комунальні по МПД'!AJ322,'Комунальні по МПД'!AJ327,'Комунальні по МПД'!AJ332,'Комунальні по МПД'!AJ337,'Комунальні по МПД'!AJ342,'Комунальні по МПД'!AJ347,'Комунальні по МПД'!AJ352,'Комунальні по МПД'!AJ357)</f>
        <v>195</v>
      </c>
      <c r="AJ49" s="79">
        <f>SUM('Комунальні по МПД'!AK307,'Комунальні по МПД'!AK312,'Комунальні по МПД'!AK317,'Комунальні по МПД'!AK322,'Комунальні по МПД'!AK327,'Комунальні по МПД'!AK332,'Комунальні по МПД'!AK337,'Комунальні по МПД'!AK342,'Комунальні по МПД'!AK347,'Комунальні по МПД'!AK352,'Комунальні по МПД'!AK357)</f>
        <v>0</v>
      </c>
      <c r="AK49" s="77">
        <f>SUM('Комунальні по МПД'!AL307,'Комунальні по МПД'!AL312,'Комунальні по МПД'!AL317,'Комунальні по МПД'!AL322,'Комунальні по МПД'!AL327,'Комунальні по МПД'!AL332,'Комунальні по МПД'!AL337,'Комунальні по МПД'!AL342,'Комунальні по МПД'!AL347,'Комунальні по МПД'!AL352,'Комунальні по МПД'!AL357)</f>
        <v>0</v>
      </c>
      <c r="AL49" s="80">
        <f>SUM('Комунальні по МПД'!AM307,'Комунальні по МПД'!AM312,'Комунальні по МПД'!AM317,'Комунальні по МПД'!AM322,'Комунальні по МПД'!AM327,'Комунальні по МПД'!AM332,'Комунальні по МПД'!AM337,'Комунальні по МПД'!AM342,'Комунальні по МПД'!AM347,'Комунальні по МПД'!AM352,'Комунальні по МПД'!AM357)</f>
        <v>0</v>
      </c>
      <c r="AM49" s="74">
        <f>SUM('Комунальні по МПД'!AN307,'Комунальні по МПД'!AN312,'Комунальні по МПД'!AN317,'Комунальні по МПД'!AN322,'Комунальні по МПД'!AN327,'Комунальні по МПД'!AN332,'Комунальні по МПД'!AN337,'Комунальні по МПД'!AN342,'Комунальні по МПД'!AN347,'Комунальні по МПД'!AN352,'Комунальні по МПД'!AN357)</f>
        <v>43</v>
      </c>
      <c r="AN49" s="72">
        <f>SUM('Комунальні по МПД'!AO307,'Комунальні по МПД'!AO312,'Комунальні по МПД'!AO317,'Комунальні по МПД'!AO322,'Комунальні по МПД'!AO327,'Комунальні по МПД'!AO332,'Комунальні по МПД'!AO337,'Комунальні по МПД'!AO342,'Комунальні по МПД'!AO347,'Комунальні по МПД'!AO352,'Комунальні по МПД'!AO357)</f>
        <v>148</v>
      </c>
      <c r="AO49" s="75">
        <f>SUM('Комунальні по МПД'!AP307,'Комунальні по МПД'!AP312,'Комунальні по МПД'!AP317,'Комунальні по МПД'!AP322,'Комунальні по МПД'!AP327,'Комунальні по МПД'!AP332,'Комунальні по МПД'!AP337,'Комунальні по МПД'!AP342,'Комунальні по МПД'!AP347,'Комунальні по МПД'!AP352,'Комунальні по МПД'!AP357)</f>
        <v>4</v>
      </c>
      <c r="AP49" s="79">
        <f>SUM('Комунальні по МПД'!AQ307,'Комунальні по МПД'!AQ312,'Комунальні по МПД'!AQ317,'Комунальні по МПД'!AQ322,'Комунальні по МПД'!AQ327,'Комунальні по МПД'!AQ332,'Комунальні по МПД'!AQ337,'Комунальні по МПД'!AQ342,'Комунальні по МПД'!AQ347,'Комунальні по МПД'!AQ352,'Комунальні по МПД'!AQ357)</f>
        <v>0</v>
      </c>
      <c r="AQ49" s="77">
        <f>SUM('Комунальні по МПД'!AR307,'Комунальні по МПД'!AR312,'Комунальні по МПД'!AR317,'Комунальні по МПД'!AR322,'Комунальні по МПД'!AR327,'Комунальні по МПД'!AR332,'Комунальні по МПД'!AR337,'Комунальні по МПД'!AR342,'Комунальні по МПД'!AR347,'Комунальні по МПД'!AR352,'Комунальні по МПД'!AR357)</f>
        <v>0</v>
      </c>
      <c r="AR49" s="77">
        <f>SUM('Комунальні по МПД'!AS307,'Комунальні по МПД'!AS312,'Комунальні по МПД'!AS317,'Комунальні по МПД'!AS322,'Комунальні по МПД'!AS327,'Комунальні по МПД'!AS332,'Комунальні по МПД'!AS337,'Комунальні по МПД'!AS342,'Комунальні по МПД'!AS347,'Комунальні по МПД'!AS352,'Комунальні по МПД'!AS357)</f>
        <v>0</v>
      </c>
      <c r="AS49" s="77">
        <f>SUM('Комунальні по МПД'!AT307,'Комунальні по МПД'!AT312,'Комунальні по МПД'!AT317,'Комунальні по МПД'!AT322,'Комунальні по МПД'!AT327,'Комунальні по МПД'!AT332,'Комунальні по МПД'!AT337,'Комунальні по МПД'!AT342,'Комунальні по МПД'!AT347,'Комунальні по МПД'!AT352,'Комунальні по МПД'!AT357)</f>
        <v>0</v>
      </c>
      <c r="AT49" s="80">
        <f>SUM('Комунальні по МПД'!AU307,'Комунальні по МПД'!AU312,'Комунальні по МПД'!AU317,'Комунальні по МПД'!AU322,'Комунальні по МПД'!AU327,'Комунальні по МПД'!AU332,'Комунальні по МПД'!AU337,'Комунальні по МПД'!AU342,'Комунальні по МПД'!AU347,'Комунальні по МПД'!AU352,'Комунальні по МПД'!AU357)</f>
        <v>0</v>
      </c>
      <c r="AU49" s="152">
        <f>SUM('Комунальні по МПД'!AV307,'Комунальні по МПД'!AV312,'Комунальні по МПД'!AV317,'Комунальні по МПД'!AV322,'Комунальні по МПД'!AV327,'Комунальні по МПД'!AV332,'Комунальні по МПД'!AV337,'Комунальні по МПД'!AV342,'Комунальні по МПД'!AV347,'Комунальні по МПД'!AV352,'Комунальні по МПД'!AV357)</f>
        <v>4</v>
      </c>
      <c r="AV49" s="120">
        <f>SUM('Комунальні по МПД'!AW307,'Комунальні по МПД'!AW312,'Комунальні по МПД'!AW317,'Комунальні по МПД'!AW322,'Комунальні по МПД'!AW327,'Комунальні по МПД'!AW332,'Комунальні по МПД'!AW337,'Комунальні по МПД'!AW342,'Комунальні по МПД'!AW347,'Комунальні по МПД'!AW352,'Комунальні по МПД'!AW357)</f>
        <v>0</v>
      </c>
      <c r="AW49" s="120">
        <f>SUM('Комунальні по МПД'!AX307,'Комунальні по МПД'!AX312,'Комунальні по МПД'!AX317,'Комунальні по МПД'!AX322,'Комунальні по МПД'!AX327,'Комунальні по МПД'!AX332,'Комунальні по МПД'!AX337,'Комунальні по МПД'!AX342,'Комунальні по МПД'!AX347,'Комунальні по МПД'!AX352,'Комунальні по МПД'!AX357)</f>
        <v>0</v>
      </c>
      <c r="AX49" s="120">
        <f>SUM('Комунальні по МПД'!AY307,'Комунальні по МПД'!AY312,'Комунальні по МПД'!AY317,'Комунальні по МПД'!AY322,'Комунальні по МПД'!AY327,'Комунальні по МПД'!AY332,'Комунальні по МПД'!AY337,'Комунальні по МПД'!AY342,'Комунальні по МПД'!AY347,'Комунальні по МПД'!AY352,'Комунальні по МПД'!AY357)</f>
        <v>1</v>
      </c>
      <c r="AY49" s="120">
        <f>SUM('Комунальні по МПД'!AZ307,'Комунальні по МПД'!AZ312,'Комунальні по МПД'!AZ317,'Комунальні по МПД'!AZ322,'Комунальні по МПД'!AZ327,'Комунальні по МПД'!AZ332,'Комунальні по МПД'!AZ337,'Комунальні по МПД'!AZ342,'Комунальні по МПД'!AZ347,'Комунальні по МПД'!AZ352,'Комунальні по МПД'!AZ357)</f>
        <v>0</v>
      </c>
      <c r="AZ49" s="120">
        <f>SUM('Комунальні по МПД'!BA307,'Комунальні по МПД'!BA312,'Комунальні по МПД'!BA317,'Комунальні по МПД'!BA322,'Комунальні по МПД'!BA327,'Комунальні по МПД'!BA332,'Комунальні по МПД'!BA337,'Комунальні по МПД'!BA342,'Комунальні по МПД'!BA347,'Комунальні по МПД'!BA352,'Комунальні по МПД'!BA357)</f>
        <v>1</v>
      </c>
      <c r="BA49" s="120">
        <f>SUM('Комунальні по МПД'!BB307,'Комунальні по МПД'!BB312,'Комунальні по МПД'!BB317,'Комунальні по МПД'!BB322,'Комунальні по МПД'!BB327,'Комунальні по МПД'!BB332,'Комунальні по МПД'!BB337,'Комунальні по МПД'!BB342,'Комунальні по МПД'!BB347,'Комунальні по МПД'!BB352,'Комунальні по МПД'!BB357)</f>
        <v>0</v>
      </c>
      <c r="BB49" s="120">
        <f>SUM('Комунальні по МПД'!BC307,'Комунальні по МПД'!BC312,'Комунальні по МПД'!BC317,'Комунальні по МПД'!BC322,'Комунальні по МПД'!BC327,'Комунальні по МПД'!BC332,'Комунальні по МПД'!BC337,'Комунальні по МПД'!BC342,'Комунальні по МПД'!BC347,'Комунальні по МПД'!BC352,'Комунальні по МПД'!BC357)</f>
        <v>0</v>
      </c>
      <c r="BC49" s="120">
        <f>SUM('Комунальні по МПД'!BD307,'Комунальні по МПД'!BD312,'Комунальні по МПД'!BD317,'Комунальні по МПД'!BD322,'Комунальні по МПД'!BD327,'Комунальні по МПД'!BD332,'Комунальні по МПД'!BD337,'Комунальні по МПД'!BD342,'Комунальні по МПД'!BD347,'Комунальні по МПД'!BD352,'Комунальні по МПД'!BD357)</f>
        <v>1</v>
      </c>
      <c r="BD49" s="172">
        <f>SUM('Комунальні по МПД'!BE307,'Комунальні по МПД'!BE312,'Комунальні по МПД'!BE317,'Комунальні по МПД'!BE322,'Комунальні по МПД'!BE327,'Комунальні по МПД'!BE332,'Комунальні по МПД'!BE337,'Комунальні по МПД'!BE342,'Комунальні по МПД'!BE347,'Комунальні по МПД'!BE352,'Комунальні по МПД'!BE357)</f>
        <v>1</v>
      </c>
    </row>
    <row r="50" spans="1:56" ht="47.25" x14ac:dyDescent="0.25">
      <c r="A50" s="1451"/>
      <c r="B50" s="1416"/>
      <c r="C50" s="114" t="s">
        <v>490</v>
      </c>
      <c r="D50" s="1301"/>
      <c r="E50" s="1411"/>
      <c r="F50" s="592">
        <f>SUM('Комунальні по МПД'!G308,'Комунальні по МПД'!G313,'Комунальні по МПД'!G318,'Комунальні по МПД'!G323,'Комунальні по МПД'!G328,'Комунальні по МПД'!G333,'Комунальні по МПД'!G338,'Комунальні по МПД'!G343,'Комунальні по МПД'!G348,'Комунальні по МПД'!G353,'Комунальні по МПД'!G358)</f>
        <v>0</v>
      </c>
      <c r="G50" s="631">
        <f>SUM('Комунальні по МПД'!H308,'Комунальні по МПД'!H313,'Комунальні по МПД'!H318,'Комунальні по МПД'!H323,'Комунальні по МПД'!H328,'Комунальні по МПД'!H333,'Комунальні по МПД'!H338,'Комунальні по МПД'!H343,'Комунальні по МПД'!H348,'Комунальні по МПД'!H353,'Комунальні по МПД'!H358)</f>
        <v>0</v>
      </c>
      <c r="H50" s="81">
        <f>SUM('Комунальні по МПД'!I308,'Комунальні по МПД'!I313,'Комунальні по МПД'!I318,'Комунальні по МПД'!I323,'Комунальні по МПД'!I328,'Комунальні по МПД'!I333,'Комунальні по МПД'!I338,'Комунальні по МПД'!I343,'Комунальні по МПД'!I348,'Комунальні по МПД'!I353,'Комунальні по МПД'!I358)</f>
        <v>0</v>
      </c>
      <c r="I50" s="81">
        <f>SUM('Комунальні по МПД'!J308,'Комунальні по МПД'!J313,'Комунальні по МПД'!J318,'Комунальні по МПД'!J323,'Комунальні по МПД'!J328,'Комунальні по МПД'!J333,'Комунальні по МПД'!J338,'Комунальні по МПД'!J343,'Комунальні по МПД'!J348,'Комунальні по МПД'!J353,'Комунальні по МПД'!J358)</f>
        <v>0</v>
      </c>
      <c r="J50" s="81">
        <f>SUM('Комунальні по МПД'!K308,'Комунальні по МПД'!K313,'Комунальні по МПД'!K318,'Комунальні по МПД'!K323,'Комунальні по МПД'!K328,'Комунальні по МПД'!K333,'Комунальні по МПД'!K338,'Комунальні по МПД'!K343,'Комунальні по МПД'!K348,'Комунальні по МПД'!K353,'Комунальні по МПД'!K358)</f>
        <v>0</v>
      </c>
      <c r="K50" s="82">
        <f>SUM('Комунальні по МПД'!L308,'Комунальні по МПД'!L313,'Комунальні по МПД'!L318,'Комунальні по МПД'!L323,'Комунальні по МПД'!L328,'Комунальні по МПД'!L333,'Комунальні по МПД'!L338,'Комунальні по МПД'!L343,'Комунальні по МПД'!L348,'Комунальні по МПД'!L353,'Комунальні по МПД'!L358)</f>
        <v>0</v>
      </c>
      <c r="L50" s="181">
        <f>SUM('Комунальні по МПД'!M308,'Комунальні по МПД'!M313,'Комунальні по МПД'!M318,'Комунальні по МПД'!M323,'Комунальні по МПД'!M328,'Комунальні по МПД'!M333,'Комунальні по МПД'!M338,'Комунальні по МПД'!M343,'Комунальні по МПД'!M348,'Комунальні по МПД'!M353,'Комунальні по МПД'!M358)</f>
        <v>0</v>
      </c>
      <c r="M50" s="124">
        <f>SUM('Комунальні по МПД'!N308,'Комунальні по МПД'!N313,'Комунальні по МПД'!N318,'Комунальні по МПД'!N323,'Комунальні по МПД'!N328,'Комунальні по МПД'!N333,'Комунальні по МПД'!N338,'Комунальні по МПД'!N343,'Комунальні по МПД'!N348,'Комунальні по МПД'!N353,'Комунальні по МПД'!N358)</f>
        <v>0</v>
      </c>
      <c r="N50" s="403">
        <f>SUM('Комунальні по МПД'!O308,'Комунальні по МПД'!O313,'Комунальні по МПД'!O318,'Комунальні по МПД'!O323,'Комунальні по МПД'!O328,'Комунальні по МПД'!O333,'Комунальні по МПД'!O338,'Комунальні по МПД'!O343,'Комунальні по МПД'!O348,'Комунальні по МПД'!O353,'Комунальні по МПД'!O358)</f>
        <v>0</v>
      </c>
      <c r="O50" s="124">
        <f>SUM('Комунальні по МПД'!P308,'Комунальні по МПД'!P313,'Комунальні по МПД'!P318,'Комунальні по МПД'!P323,'Комунальні по МПД'!P328,'Комунальні по МПД'!P333,'Комунальні по МПД'!P338,'Комунальні по МПД'!P343,'Комунальні по МПД'!P348,'Комунальні по МПД'!P353,'Комунальні по МПД'!P358)</f>
        <v>0</v>
      </c>
      <c r="P50" s="124">
        <f>SUM('Комунальні по МПД'!Q308,'Комунальні по МПД'!Q313,'Комунальні по МПД'!Q318,'Комунальні по МПД'!Q323,'Комунальні по МПД'!Q328,'Комунальні по МПД'!Q333,'Комунальні по МПД'!Q338,'Комунальні по МПД'!Q343,'Комунальні по МПД'!Q348,'Комунальні по МПД'!Q353,'Комунальні по МПД'!Q358)</f>
        <v>0</v>
      </c>
      <c r="Q50" s="163">
        <f>SUM('Комунальні по МПД'!R308,'Комунальні по МПД'!R313,'Комунальні по МПД'!R318,'Комунальні по МПД'!R323,'Комунальні по МПД'!R328,'Комунальні по МПД'!R333,'Комунальні по МПД'!R338,'Комунальні по МПД'!R343,'Комунальні по МПД'!R348,'Комунальні по МПД'!R353,'Комунальні по МПД'!R358)</f>
        <v>0</v>
      </c>
      <c r="R50" s="162">
        <f>SUM('Комунальні по МПД'!S308,'Комунальні по МПД'!S313,'Комунальні по МПД'!S318,'Комунальні по МПД'!S323,'Комунальні по МПД'!S328,'Комунальні по МПД'!S333,'Комунальні по МПД'!S338,'Комунальні по МПД'!S343,'Комунальні по МПД'!S348,'Комунальні по МПД'!S353,'Комунальні по МПД'!S358)</f>
        <v>0</v>
      </c>
      <c r="S50" s="766">
        <f>SUM('Комунальні по МПД'!T308,'Комунальні по МПД'!T313,'Комунальні по МПД'!T318,'Комунальні по МПД'!T323,'Комунальні по МПД'!T328,'Комунальні по МПД'!T333,'Комунальні по МПД'!T338,'Комунальні по МПД'!T343,'Комунальні по МПД'!T348,'Комунальні по МПД'!T353,'Комунальні по МПД'!T358)</f>
        <v>0</v>
      </c>
      <c r="T50" s="766">
        <f>SUM('Комунальні по МПД'!U308,'Комунальні по МПД'!U313,'Комунальні по МПД'!U318,'Комунальні по МПД'!U323,'Комунальні по МПД'!U328,'Комунальні по МПД'!U333,'Комунальні по МПД'!U338,'Комунальні по МПД'!U343,'Комунальні по МПД'!U348,'Комунальні по МПД'!U353,'Комунальні по МПД'!U358)</f>
        <v>0</v>
      </c>
      <c r="U50" s="124">
        <f>SUM('Комунальні по МПД'!V308,'Комунальні по МПД'!V313,'Комунальні по МПД'!V318,'Комунальні по МПД'!V323,'Комунальні по МПД'!V328,'Комунальні по МПД'!V333,'Комунальні по МПД'!V338,'Комунальні по МПД'!V343,'Комунальні по МПД'!V348,'Комунальні по МПД'!V353,'Комунальні по МПД'!V358)</f>
        <v>0</v>
      </c>
      <c r="V50" s="124">
        <f>SUM('Комунальні по МПД'!W308,'Комунальні по МПД'!W313,'Комунальні по МПД'!W318,'Комунальні по МПД'!W323,'Комунальні по МПД'!W328,'Комунальні по МПД'!W333,'Комунальні по МПД'!W338,'Комунальні по МПД'!W343,'Комунальні по МПД'!W348,'Комунальні по МПД'!W353,'Комунальні по МПД'!W358)</f>
        <v>0</v>
      </c>
      <c r="W50" s="163">
        <f>SUM('Комунальні по МПД'!X308,'Комунальні по МПД'!X313,'Комунальні по МПД'!X318,'Комунальні по МПД'!X323,'Комунальні по МПД'!X328,'Комунальні по МПД'!X333,'Комунальні по МПД'!X338,'Комунальні по МПД'!X343,'Комунальні по МПД'!X348,'Комунальні по МПД'!X353,'Комунальні по МПД'!X358)</f>
        <v>0</v>
      </c>
      <c r="X50" s="202">
        <f>SUM('Комунальні по МПД'!Y308,'Комунальні по МПД'!Y313,'Комунальні по МПД'!Y318,'Комунальні по МПД'!Y323,'Комунальні по МПД'!Y328,'Комунальні по МПД'!Y333,'Комунальні по МПД'!Y338,'Комунальні по МПД'!Y343,'Комунальні по МПД'!Y348,'Комунальні по МПД'!Y353,'Комунальні по МПД'!Y358)</f>
        <v>0</v>
      </c>
      <c r="Y50" s="156">
        <f>SUM('Комунальні по МПД'!Z308,'Комунальні по МПД'!Z313,'Комунальні по МПД'!Z318,'Комунальні по МПД'!Z323,'Комунальні по МПД'!Z328,'Комунальні по МПД'!Z333,'Комунальні по МПД'!Z338,'Комунальні по МПД'!Z343,'Комунальні по МПД'!Z348,'Комунальні по МПД'!Z353,'Комунальні по МПД'!Z358)</f>
        <v>0</v>
      </c>
      <c r="Z50" s="83">
        <f>SUM('Комунальні по МПД'!AA308,'Комунальні по МПД'!AA313,'Комунальні по МПД'!AA318,'Комунальні по МПД'!AA323,'Комунальні по МПД'!AA328,'Комунальні по МПД'!AA333,'Комунальні по МПД'!AA338,'Комунальні по МПД'!AA343,'Комунальні по МПД'!AA348,'Комунальні по МПД'!AA353,'Комунальні по МПД'!AA358)</f>
        <v>0</v>
      </c>
      <c r="AA50" s="84">
        <f>SUM('Комунальні по МПД'!AB308,'Комунальні по МПД'!AB313,'Комунальні по МПД'!AB318,'Комунальні по МПД'!AB323,'Комунальні по МПД'!AB328,'Комунальні по МПД'!AB333,'Комунальні по МПД'!AB338,'Комунальні по МПД'!AB343,'Комунальні по МПД'!AB348,'Комунальні по МПД'!AB353,'Комунальні по МПД'!AB358)</f>
        <v>0</v>
      </c>
      <c r="AB50" s="84">
        <f>SUM('Комунальні по МПД'!AC308,'Комунальні по МПД'!AC313,'Комунальні по МПД'!AC318,'Комунальні по МПД'!AC323,'Комунальні по МПД'!AC328,'Комунальні по МПД'!AC333,'Комунальні по МПД'!AC338,'Комунальні по МПД'!AC343,'Комунальні по МПД'!AC348,'Комунальні по МПД'!AC353,'Комунальні по МПД'!AC358)</f>
        <v>0</v>
      </c>
      <c r="AC50" s="84">
        <f>SUM('Комунальні по МПД'!AD308,'Комунальні по МПД'!AD313,'Комунальні по МПД'!AD318,'Комунальні по МПД'!AD323,'Комунальні по МПД'!AD328,'Комунальні по МПД'!AD333,'Комунальні по МПД'!AD338,'Комунальні по МПД'!AD343,'Комунальні по МПД'!AD348,'Комунальні по МПД'!AD353,'Комунальні по МПД'!AD358)</f>
        <v>0</v>
      </c>
      <c r="AD50" s="84">
        <f>SUM('Комунальні по МПД'!AE308,'Комунальні по МПД'!AE313,'Комунальні по МПД'!AE318,'Комунальні по МПД'!AE323,'Комунальні по МПД'!AE328,'Комунальні по МПД'!AE333,'Комунальні по МПД'!AE338,'Комунальні по МПД'!AE343,'Комунальні по МПД'!AE348,'Комунальні по МПД'!AE353,'Комунальні по МПД'!AE358)</f>
        <v>0</v>
      </c>
      <c r="AE50" s="85">
        <f>SUM('Комунальні по МПД'!AF308,'Комунальні по МПД'!AF313,'Комунальні по МПД'!AF318,'Комунальні по МПД'!AF323,'Комунальні по МПД'!AF328,'Комунальні по МПД'!AF333,'Комунальні по МПД'!AF338,'Комунальні по МПД'!AF343,'Комунальні по МПД'!AF348,'Комунальні по МПД'!AF353,'Комунальні по МПД'!AF358)</f>
        <v>0</v>
      </c>
      <c r="AF50" s="449"/>
      <c r="AG50" s="445"/>
      <c r="AH50" s="449"/>
      <c r="AI50" s="208">
        <f>SUM('Комунальні по МПД'!AJ308,'Комунальні по МПД'!AJ313,'Комунальні по МПД'!AJ318,'Комунальні по МПД'!AJ323,'Комунальні по МПД'!AJ328,'Комунальні по МПД'!AJ333,'Комунальні по МПД'!AJ338,'Комунальні по МПД'!AJ343,'Комунальні по МПД'!AJ348,'Комунальні по МПД'!AJ353,'Комунальні по МПД'!AJ358)</f>
        <v>0</v>
      </c>
      <c r="AJ50" s="90">
        <f>SUM('Комунальні по МПД'!AK308,'Комунальні по МПД'!AK313,'Комунальні по МПД'!AK318,'Комунальні по МПД'!AK323,'Комунальні по МПД'!AK328,'Комунальні по МПД'!AK333,'Комунальні по МПД'!AK338,'Комунальні по МПД'!AK343,'Комунальні по МПД'!AK348,'Комунальні по МПД'!AK353,'Комунальні по МПД'!AK358)</f>
        <v>0</v>
      </c>
      <c r="AK50" s="88">
        <f>SUM('Комунальні по МПД'!AL308,'Комунальні по МПД'!AL313,'Комунальні по МПД'!AL318,'Комунальні по МПД'!AL323,'Комунальні по МПД'!AL328,'Комунальні по МПД'!AL333,'Комунальні по МПД'!AL338,'Комунальні по МПД'!AL343,'Комунальні по МПД'!AL348,'Комунальні по МПД'!AL353,'Комунальні по МПД'!AL358)</f>
        <v>0</v>
      </c>
      <c r="AL50" s="91">
        <f>SUM('Комунальні по МПД'!AM308,'Комунальні по МПД'!AM313,'Комунальні по МПД'!AM318,'Комунальні по МПД'!AM323,'Комунальні по МПД'!AM328,'Комунальні по МПД'!AM333,'Комунальні по МПД'!AM338,'Комунальні по МПД'!AM343,'Комунальні по МПД'!AM348,'Комунальні по МПД'!AM353,'Комунальні по МПД'!AM358)</f>
        <v>0</v>
      </c>
      <c r="AM50" s="90">
        <f>SUM('Комунальні по МПД'!AN308,'Комунальні по МПД'!AN313,'Комунальні по МПД'!AN318,'Комунальні по МПД'!AN323,'Комунальні по МПД'!AN328,'Комунальні по МПД'!AN333,'Комунальні по МПД'!AN338,'Комунальні по МПД'!AN343,'Комунальні по МПД'!AN348,'Комунальні по МПД'!AN353,'Комунальні по МПД'!AN358)</f>
        <v>0</v>
      </c>
      <c r="AN50" s="88">
        <f>SUM('Комунальні по МПД'!AO308,'Комунальні по МПД'!AO313,'Комунальні по МПД'!AO318,'Комунальні по МПД'!AO323,'Комунальні по МПД'!AO328,'Комунальні по МПД'!AO333,'Комунальні по МПД'!AO338,'Комунальні по МПД'!AO343,'Комунальні по МПД'!AO348,'Комунальні по МПД'!AO353,'Комунальні по МПД'!AO358)</f>
        <v>0</v>
      </c>
      <c r="AO50" s="91">
        <f>SUM('Комунальні по МПД'!AP308,'Комунальні по МПД'!AP313,'Комунальні по МПД'!AP318,'Комунальні по МПД'!AP323,'Комунальні по МПД'!AP328,'Комунальні по МПД'!AP333,'Комунальні по МПД'!AP338,'Комунальні по МПД'!AP343,'Комунальні по МПД'!AP348,'Комунальні по МПД'!AP353,'Комунальні по МПД'!AP358)</f>
        <v>0</v>
      </c>
      <c r="AP50" s="90">
        <f>SUM('Комунальні по МПД'!AQ308,'Комунальні по МПД'!AQ313,'Комунальні по МПД'!AQ318,'Комунальні по МПД'!AQ323,'Комунальні по МПД'!AQ328,'Комунальні по МПД'!AQ333,'Комунальні по МПД'!AQ338,'Комунальні по МПД'!AQ343,'Комунальні по МПД'!AQ348,'Комунальні по МПД'!AQ353,'Комунальні по МПД'!AQ358)</f>
        <v>0</v>
      </c>
      <c r="AQ50" s="88">
        <f>SUM('Комунальні по МПД'!AR308,'Комунальні по МПД'!AR313,'Комунальні по МПД'!AR318,'Комунальні по МПД'!AR323,'Комунальні по МПД'!AR328,'Комунальні по МПД'!AR333,'Комунальні по МПД'!AR338,'Комунальні по МПД'!AR343,'Комунальні по МПД'!AR348,'Комунальні по МПД'!AR353,'Комунальні по МПД'!AR358)</f>
        <v>0</v>
      </c>
      <c r="AR50" s="88">
        <f>SUM('Комунальні по МПД'!AS308,'Комунальні по МПД'!AS313,'Комунальні по МПД'!AS318,'Комунальні по МПД'!AS323,'Комунальні по МПД'!AS328,'Комунальні по МПД'!AS333,'Комунальні по МПД'!AS338,'Комунальні по МПД'!AS343,'Комунальні по МПД'!AS348,'Комунальні по МПД'!AS353,'Комунальні по МПД'!AS358)</f>
        <v>0</v>
      </c>
      <c r="AS50" s="88">
        <f>SUM('Комунальні по МПД'!AT308,'Комунальні по МПД'!AT313,'Комунальні по МПД'!AT318,'Комунальні по МПД'!AT323,'Комунальні по МПД'!AT328,'Комунальні по МПД'!AT333,'Комунальні по МПД'!AT338,'Комунальні по МПД'!AT343,'Комунальні по МПД'!AT348,'Комунальні по МПД'!AT353,'Комунальні по МПД'!AT358)</f>
        <v>0</v>
      </c>
      <c r="AT50" s="91">
        <f>SUM('Комунальні по МПД'!AU308,'Комунальні по МПД'!AU313,'Комунальні по МПД'!AU318,'Комунальні по МПД'!AU323,'Комунальні по МПД'!AU328,'Комунальні по МПД'!AU333,'Комунальні по МПД'!AU338,'Комунальні по МПД'!AU343,'Комунальні по МПД'!AU348,'Комунальні по МПД'!AU353,'Комунальні по МПД'!AU358)</f>
        <v>0</v>
      </c>
      <c r="AU50" s="159">
        <f>SUM('Комунальні по МПД'!AV308,'Комунальні по МПД'!AV313,'Комунальні по МПД'!AV318,'Комунальні по МПД'!AV323,'Комунальні по МПД'!AV328,'Комунальні по МПД'!AV333,'Комунальні по МПД'!AV338,'Комунальні по МПД'!AV343,'Комунальні по МПД'!AV348,'Комунальні по МПД'!AV353,'Комунальні по МПД'!AV358)</f>
        <v>0</v>
      </c>
      <c r="AV50" s="125">
        <f>SUM('Комунальні по МПД'!AW308,'Комунальні по МПД'!AW313,'Комунальні по МПД'!AW318,'Комунальні по МПД'!AW323,'Комунальні по МПД'!AW328,'Комунальні по МПД'!AW333,'Комунальні по МПД'!AW338,'Комунальні по МПД'!AW343,'Комунальні по МПД'!AW348,'Комунальні по МПД'!AW353,'Комунальні по МПД'!AW358)</f>
        <v>0</v>
      </c>
      <c r="AW50" s="125">
        <f>SUM('Комунальні по МПД'!AX308,'Комунальні по МПД'!AX313,'Комунальні по МПД'!AX318,'Комунальні по МПД'!AX323,'Комунальні по МПД'!AX328,'Комунальні по МПД'!AX333,'Комунальні по МПД'!AX338,'Комунальні по МПД'!AX343,'Комунальні по МПД'!AX348,'Комунальні по МПД'!AX353,'Комунальні по МПД'!AX358)</f>
        <v>0</v>
      </c>
      <c r="AX50" s="125">
        <f>SUM('Комунальні по МПД'!AY308,'Комунальні по МПД'!AY313,'Комунальні по МПД'!AY318,'Комунальні по МПД'!AY323,'Комунальні по МПД'!AY328,'Комунальні по МПД'!AY333,'Комунальні по МПД'!AY338,'Комунальні по МПД'!AY343,'Комунальні по МПД'!AY348,'Комунальні по МПД'!AY353,'Комунальні по МПД'!AY358)</f>
        <v>0</v>
      </c>
      <c r="AY50" s="125">
        <f>SUM('Комунальні по МПД'!AZ308,'Комунальні по МПД'!AZ313,'Комунальні по МПД'!AZ318,'Комунальні по МПД'!AZ323,'Комунальні по МПД'!AZ328,'Комунальні по МПД'!AZ333,'Комунальні по МПД'!AZ338,'Комунальні по МПД'!AZ343,'Комунальні по МПД'!AZ348,'Комунальні по МПД'!AZ353,'Комунальні по МПД'!AZ358)</f>
        <v>0</v>
      </c>
      <c r="AZ50" s="125">
        <f>SUM('Комунальні по МПД'!BA308,'Комунальні по МПД'!BA313,'Комунальні по МПД'!BA318,'Комунальні по МПД'!BA323,'Комунальні по МПД'!BA328,'Комунальні по МПД'!BA333,'Комунальні по МПД'!BA338,'Комунальні по МПД'!BA343,'Комунальні по МПД'!BA348,'Комунальні по МПД'!BA353,'Комунальні по МПД'!BA358)</f>
        <v>0</v>
      </c>
      <c r="BA50" s="125">
        <f>SUM('Комунальні по МПД'!BB308,'Комунальні по МПД'!BB313,'Комунальні по МПД'!BB318,'Комунальні по МПД'!BB323,'Комунальні по МПД'!BB328,'Комунальні по МПД'!BB333,'Комунальні по МПД'!BB338,'Комунальні по МПД'!BB343,'Комунальні по МПД'!BB348,'Комунальні по МПД'!BB353,'Комунальні по МПД'!BB358)</f>
        <v>0</v>
      </c>
      <c r="BB50" s="125">
        <f>SUM('Комунальні по МПД'!BC308,'Комунальні по МПД'!BC313,'Комунальні по МПД'!BC318,'Комунальні по МПД'!BC323,'Комунальні по МПД'!BC328,'Комунальні по МПД'!BC333,'Комунальні по МПД'!BC338,'Комунальні по МПД'!BC343,'Комунальні по МПД'!BC348,'Комунальні по МПД'!BC353,'Комунальні по МПД'!BC358)</f>
        <v>0</v>
      </c>
      <c r="BC50" s="125">
        <f>SUM('Комунальні по МПД'!BD308,'Комунальні по МПД'!BD313,'Комунальні по МПД'!BD318,'Комунальні по МПД'!BD323,'Комунальні по МПД'!BD328,'Комунальні по МПД'!BD333,'Комунальні по МПД'!BD338,'Комунальні по МПД'!BD343,'Комунальні по МПД'!BD348,'Комунальні по МПД'!BD353,'Комунальні по МПД'!BD358)</f>
        <v>0</v>
      </c>
      <c r="BD50" s="173">
        <f>SUM('Комунальні по МПД'!BE308,'Комунальні по МПД'!BE313,'Комунальні по МПД'!BE318,'Комунальні по МПД'!BE323,'Комунальні по МПД'!BE328,'Комунальні по МПД'!BE333,'Комунальні по МПД'!BE338,'Комунальні по МПД'!BE343,'Комунальні по МПД'!BE348,'Комунальні по МПД'!BE353,'Комунальні по МПД'!BE358)</f>
        <v>0</v>
      </c>
    </row>
    <row r="51" spans="1:56" ht="31.5" x14ac:dyDescent="0.25">
      <c r="A51" s="1451"/>
      <c r="B51" s="1416"/>
      <c r="C51" s="114" t="s">
        <v>486</v>
      </c>
      <c r="D51" s="1301"/>
      <c r="E51" s="1411"/>
      <c r="F51" s="592">
        <f>SUM('Комунальні по МПД'!G309,'Комунальні по МПД'!G314,'Комунальні по МПД'!G319,'Комунальні по МПД'!G324,'Комунальні по МПД'!G329,'Комунальні по МПД'!G334,'Комунальні по МПД'!G339,'Комунальні по МПД'!G344,'Комунальні по МПД'!G349,'Комунальні по МПД'!G354,'Комунальні по МПД'!G359)</f>
        <v>6</v>
      </c>
      <c r="G51" s="631">
        <f>SUM('Комунальні по МПД'!H309,'Комунальні по МПД'!H314,'Комунальні по МПД'!H319,'Комунальні по МПД'!H324,'Комунальні по МПД'!H329,'Комунальні по МПД'!H334,'Комунальні по МПД'!H339,'Комунальні по МПД'!H344,'Комунальні по МПД'!H349,'Комунальні по МПД'!H354,'Комунальні по МПД'!H359)</f>
        <v>0</v>
      </c>
      <c r="H51" s="81">
        <f>SUM('Комунальні по МПД'!I309,'Комунальні по МПД'!I314,'Комунальні по МПД'!I319,'Комунальні по МПД'!I324,'Комунальні по МПД'!I329,'Комунальні по МПД'!I334,'Комунальні по МПД'!I339,'Комунальні по МПД'!I344,'Комунальні по МПД'!I349,'Комунальні по МПД'!I354,'Комунальні по МПД'!I359)</f>
        <v>0</v>
      </c>
      <c r="I51" s="81">
        <f>SUM('Комунальні по МПД'!J309,'Комунальні по МПД'!J314,'Комунальні по МПД'!J319,'Комунальні по МПД'!J324,'Комунальні по МПД'!J329,'Комунальні по МПД'!J334,'Комунальні по МПД'!J339,'Комунальні по МПД'!J344,'Комунальні по МПД'!J349,'Комунальні по МПД'!J354,'Комунальні по МПД'!J359)</f>
        <v>0</v>
      </c>
      <c r="J51" s="81">
        <f>SUM('Комунальні по МПД'!K309,'Комунальні по МПД'!K314,'Комунальні по МПД'!K319,'Комунальні по МПД'!K324,'Комунальні по МПД'!K329,'Комунальні по МПД'!K334,'Комунальні по МПД'!K339,'Комунальні по МПД'!K344,'Комунальні по МПД'!K349,'Комунальні по МПД'!K354,'Комунальні по МПД'!K359)</f>
        <v>0</v>
      </c>
      <c r="K51" s="82">
        <f>SUM('Комунальні по МПД'!L309,'Комунальні по МПД'!L314,'Комунальні по МПД'!L319,'Комунальні по МПД'!L324,'Комунальні по МПД'!L329,'Комунальні по МПД'!L334,'Комунальні по МПД'!L339,'Комунальні по МПД'!L344,'Комунальні по МПД'!L349,'Комунальні по МПД'!L354,'Комунальні по МПД'!L359)</f>
        <v>0</v>
      </c>
      <c r="L51" s="181">
        <f>SUM('Комунальні по МПД'!M309,'Комунальні по МПД'!M314,'Комунальні по МПД'!M319,'Комунальні по МПД'!M324,'Комунальні по МПД'!M329,'Комунальні по МПД'!M334,'Комунальні по МПД'!M339,'Комунальні по МПД'!M344,'Комунальні по МПД'!M349,'Комунальні по МПД'!M354,'Комунальні по МПД'!M359)</f>
        <v>5</v>
      </c>
      <c r="M51" s="124">
        <f>SUM('Комунальні по МПД'!N309,'Комунальні по МПД'!N314,'Комунальні по МПД'!N319,'Комунальні по МПД'!N324,'Комунальні по МПД'!N329,'Комунальні по МПД'!N334,'Комунальні по МПД'!N339,'Комунальні по МПД'!N344,'Комунальні по МПД'!N349,'Комунальні по МПД'!N354,'Комунальні по МПД'!N359)</f>
        <v>0</v>
      </c>
      <c r="N51" s="403">
        <f>SUM('Комунальні по МПД'!O309,'Комунальні по МПД'!O314,'Комунальні по МПД'!O319,'Комунальні по МПД'!O324,'Комунальні по МПД'!O329,'Комунальні по МПД'!O334,'Комунальні по МПД'!O339,'Комунальні по МПД'!O344,'Комунальні по МПД'!O349,'Комунальні по МПД'!O354,'Комунальні по МПД'!O359)</f>
        <v>5</v>
      </c>
      <c r="O51" s="118">
        <f>SUM('Комунальні по МПД'!P309,'Комунальні по МПД'!P314,'Комунальні по МПД'!P319,'Комунальні по МПД'!P324,'Комунальні по МПД'!P329,'Комунальні по МПД'!P334,'Комунальні по МПД'!P339,'Комунальні по МПД'!P344,'Комунальні по МПД'!P349,'Комунальні по МПД'!P354,'Комунальні по МПД'!P359)</f>
        <v>0</v>
      </c>
      <c r="P51" s="661">
        <f>SUM('Комунальні по МПД'!Q309,'Комунальні по МПД'!Q314,'Комунальні по МПД'!Q319,'Комунальні по МПД'!Q324,'Комунальні по МПД'!Q329,'Комунальні по МПД'!Q334,'Комунальні по МПД'!Q339,'Комунальні по МПД'!Q344,'Комунальні по МПД'!Q349,'Комунальні по МПД'!Q354,'Комунальні по МПД'!Q359)</f>
        <v>0</v>
      </c>
      <c r="Q51" s="163">
        <f>SUM('Комунальні по МПД'!R309,'Комунальні по МПД'!R314,'Комунальні по МПД'!R319,'Комунальні по МПД'!R324,'Комунальні по МПД'!R329,'Комунальні по МПД'!R334,'Комунальні по МПД'!R339,'Комунальні по МПД'!R344,'Комунальні по МПД'!R349,'Комунальні по МПД'!R354,'Комунальні по МПД'!R359)</f>
        <v>0</v>
      </c>
      <c r="R51" s="162">
        <f>SUM('Комунальні по МПД'!S309,'Комунальні по МПД'!S314,'Комунальні по МПД'!S319,'Комунальні по МПД'!S324,'Комунальні по МПД'!S329,'Комунальні по МПД'!S334,'Комунальні по МПД'!S339,'Комунальні по МПД'!S344,'Комунальні по МПД'!S349,'Комунальні по МПД'!S354,'Комунальні по МПД'!S359)</f>
        <v>0</v>
      </c>
      <c r="S51" s="766">
        <f>SUM('Комунальні по МПД'!T309,'Комунальні по МПД'!T314,'Комунальні по МПД'!T319,'Комунальні по МПД'!T324,'Комунальні по МПД'!T329,'Комунальні по МПД'!T334,'Комунальні по МПД'!T339,'Комунальні по МПД'!T344,'Комунальні по МПД'!T349,'Комунальні по МПД'!T354,'Комунальні по МПД'!T359)</f>
        <v>0</v>
      </c>
      <c r="T51" s="766">
        <f>SUM('Комунальні по МПД'!U309,'Комунальні по МПД'!U314,'Комунальні по МПД'!U319,'Комунальні по МПД'!U324,'Комунальні по МПД'!U329,'Комунальні по МПД'!U334,'Комунальні по МПД'!U339,'Комунальні по МПД'!U344,'Комунальні по МПД'!U349,'Комунальні по МПД'!U354,'Комунальні по МПД'!U359)</f>
        <v>5</v>
      </c>
      <c r="U51" s="124">
        <f>SUM('Комунальні по МПД'!V309,'Комунальні по МПД'!V314,'Комунальні по МПД'!V319,'Комунальні по МПД'!V324,'Комунальні по МПД'!V329,'Комунальні по МПД'!V334,'Комунальні по МПД'!V339,'Комунальні по МПД'!V344,'Комунальні по МПД'!V349,'Комунальні по МПД'!V354,'Комунальні по МПД'!V359)</f>
        <v>0</v>
      </c>
      <c r="V51" s="124">
        <f>SUM('Комунальні по МПД'!W309,'Комунальні по МПД'!W314,'Комунальні по МПД'!W319,'Комунальні по МПД'!W324,'Комунальні по МПД'!W329,'Комунальні по МПД'!W334,'Комунальні по МПД'!W339,'Комунальні по МПД'!W344,'Комунальні по МПД'!W349,'Комунальні по МПД'!W354,'Комунальні по МПД'!W359)</f>
        <v>0</v>
      </c>
      <c r="W51" s="163">
        <f>SUM('Комунальні по МПД'!X309,'Комунальні по МПД'!X314,'Комунальні по МПД'!X319,'Комунальні по МПД'!X324,'Комунальні по МПД'!X329,'Комунальні по МПД'!X334,'Комунальні по МПД'!X339,'Комунальні по МПД'!X344,'Комунальні по МПД'!X349,'Комунальні по МПД'!X354,'Комунальні по МПД'!X359)</f>
        <v>0</v>
      </c>
      <c r="X51" s="202">
        <f>SUM('Комунальні по МПД'!Y309,'Комунальні по МПД'!Y314,'Комунальні по МПД'!Y319,'Комунальні по МПД'!Y324,'Комунальні по МПД'!Y329,'Комунальні по МПД'!Y334,'Комунальні по МПД'!Y339,'Комунальні по МПД'!Y344,'Комунальні по МПД'!Y349,'Комунальні по МПД'!Y354,'Комунальні по МПД'!Y359)</f>
        <v>5</v>
      </c>
      <c r="Y51" s="156">
        <f>SUM('Комунальні по МПД'!Z309,'Комунальні по МПД'!Z314,'Комунальні по МПД'!Z319,'Комунальні по МПД'!Z324,'Комунальні по МПД'!Z329,'Комунальні по МПД'!Z334,'Комунальні по МПД'!Z339,'Комунальні по МПД'!Z344,'Комунальні по МПД'!Z349,'Комунальні по МПД'!Z354,'Комунальні по МПД'!Z359)</f>
        <v>0</v>
      </c>
      <c r="Z51" s="83">
        <f>SUM('Комунальні по МПД'!AA309,'Комунальні по МПД'!AA314,'Комунальні по МПД'!AA319,'Комунальні по МПД'!AA324,'Комунальні по МПД'!AA329,'Комунальні по МПД'!AA334,'Комунальні по МПД'!AA339,'Комунальні по МПД'!AA344,'Комунальні по МПД'!AA349,'Комунальні по МПД'!AA354,'Комунальні по МПД'!AA359)</f>
        <v>0</v>
      </c>
      <c r="AA51" s="84">
        <f>SUM('Комунальні по МПД'!AB309,'Комунальні по МПД'!AB314,'Комунальні по МПД'!AB319,'Комунальні по МПД'!AB324,'Комунальні по МПД'!AB329,'Комунальні по МПД'!AB334,'Комунальні по МПД'!AB339,'Комунальні по МПД'!AB344,'Комунальні по МПД'!AB349,'Комунальні по МПД'!AB354,'Комунальні по МПД'!AB359)</f>
        <v>0</v>
      </c>
      <c r="AB51" s="84">
        <f>SUM('Комунальні по МПД'!AC309,'Комунальні по МПД'!AC314,'Комунальні по МПД'!AC319,'Комунальні по МПД'!AC324,'Комунальні по МПД'!AC329,'Комунальні по МПД'!AC334,'Комунальні по МПД'!AC339,'Комунальні по МПД'!AC344,'Комунальні по МПД'!AC349,'Комунальні по МПД'!AC354,'Комунальні по МПД'!AC359)</f>
        <v>0</v>
      </c>
      <c r="AC51" s="84">
        <f>SUM('Комунальні по МПД'!AD309,'Комунальні по МПД'!AD314,'Комунальні по МПД'!AD319,'Комунальні по МПД'!AD324,'Комунальні по МПД'!AD329,'Комунальні по МПД'!AD334,'Комунальні по МПД'!AD339,'Комунальні по МПД'!AD344,'Комунальні по МПД'!AD349,'Комунальні по МПД'!AD354,'Комунальні по МПД'!AD359)</f>
        <v>1</v>
      </c>
      <c r="AD51" s="84">
        <f>SUM('Комунальні по МПД'!AE309,'Комунальні по МПД'!AE314,'Комунальні по МПД'!AE319,'Комунальні по МПД'!AE324,'Комунальні по МПД'!AE329,'Комунальні по МПД'!AE334,'Комунальні по МПД'!AE339,'Комунальні по МПД'!AE344,'Комунальні по МПД'!AE349,'Комунальні по МПД'!AE354,'Комунальні по МПД'!AE359)</f>
        <v>2</v>
      </c>
      <c r="AE51" s="85">
        <f>SUM('Комунальні по МПД'!AF309,'Комунальні по МПД'!AF314,'Комунальні по МПД'!AF319,'Комунальні по МПД'!AF324,'Комунальні по МПД'!AF329,'Комунальні по МПД'!AF334,'Комунальні по МПД'!AF339,'Комунальні по МПД'!AF344,'Комунальні по МПД'!AF349,'Комунальні по МПД'!AF354,'Комунальні по МПД'!AF359)</f>
        <v>0</v>
      </c>
      <c r="AF51" s="449">
        <f>AVERAGE('Комунальні по МПД'!AG309,'Комунальні по МПД'!AG314,'Комунальні по МПД'!AG319,'Комунальні по МПД'!AG324,'Комунальні по МПД'!AG329,'Комунальні по МПД'!AG334,'Комунальні по МПД'!AG339,'Комунальні по МПД'!AG344,'Комунальні по МПД'!AG349,'Комунальні по МПД'!AG354,'Комунальні по МПД'!AG359)</f>
        <v>44.8</v>
      </c>
      <c r="AG51" s="445">
        <f>AVERAGE('Комунальні по МПД'!AH309,'Комунальні по МПД'!AH314,'Комунальні по МПД'!AH319,'Комунальні по МПД'!AH324,'Комунальні по МПД'!AH329,'Комунальні по МПД'!AH334,'Комунальні по МПД'!AH339,'Комунальні по МПД'!AH344,'Комунальні по МПД'!AH349,'Комунальні по МПД'!AH354,'Комунальні по МПД'!AH359)</f>
        <v>17.8</v>
      </c>
      <c r="AH51" s="449">
        <f>AVERAGE('Комунальні по МПД'!AI309,'Комунальні по МПД'!AI314,'Комунальні по МПД'!AI319,'Комунальні по МПД'!AI324,'Комунальні по МПД'!AI329,'Комунальні по МПД'!AI334,'Комунальні по МПД'!AI339,'Комунальні по МПД'!AI344,'Комунальні по МПД'!AI349,'Комунальні по МПД'!AI354,'Комунальні по МПД'!AI359)</f>
        <v>89.6</v>
      </c>
      <c r="AI51" s="208">
        <f>SUM('Комунальні по МПД'!AJ309,'Комунальні по МПД'!AJ314,'Комунальні по МПД'!AJ319,'Комунальні по МПД'!AJ324,'Комунальні по МПД'!AJ329,'Комунальні по МПД'!AJ334,'Комунальні по МПД'!AJ339,'Комунальні по МПД'!AJ344,'Комунальні по МПД'!AJ349,'Комунальні по МПД'!AJ354,'Комунальні по МПД'!AJ359)</f>
        <v>5</v>
      </c>
      <c r="AJ51" s="90">
        <f>SUM('Комунальні по МПД'!AK309,'Комунальні по МПД'!AK314,'Комунальні по МПД'!AK319,'Комунальні по МПД'!AK324,'Комунальні по МПД'!AK329,'Комунальні по МПД'!AK334,'Комунальні по МПД'!AK339,'Комунальні по МПД'!AK344,'Комунальні по МПД'!AK349,'Комунальні по МПД'!AK354,'Комунальні по МПД'!AK359)</f>
        <v>2</v>
      </c>
      <c r="AK51" s="88">
        <f>SUM('Комунальні по МПД'!AL309,'Комунальні по МПД'!AL314,'Комунальні по МПД'!AL319,'Комунальні по МПД'!AL324,'Комунальні по МПД'!AL329,'Комунальні по МПД'!AL334,'Комунальні по МПД'!AL339,'Комунальні по МПД'!AL344,'Комунальні по МПД'!AL349,'Комунальні по МПД'!AL354,'Комунальні по МПД'!AL359)</f>
        <v>2</v>
      </c>
      <c r="AL51" s="91">
        <f>SUM('Комунальні по МПД'!AM309,'Комунальні по МПД'!AM314,'Комунальні по МПД'!AM319,'Комунальні по МПД'!AM324,'Комунальні по МПД'!AM329,'Комунальні по МПД'!AM334,'Комунальні по МПД'!AM339,'Комунальні по МПД'!AM344,'Комунальні по МПД'!AM349,'Комунальні по МПД'!AM354,'Комунальні по МПД'!AM359)</f>
        <v>1</v>
      </c>
      <c r="AM51" s="90">
        <f>SUM('Комунальні по МПД'!AN309,'Комунальні по МПД'!AN314,'Комунальні по МПД'!AN319,'Комунальні по МПД'!AN324,'Комунальні по МПД'!AN329,'Комунальні по МПД'!AN334,'Комунальні по МПД'!AN339,'Комунальні по МПД'!AN344,'Комунальні по МПД'!AN349,'Комунальні по МПД'!AN354,'Комунальні по МПД'!AN359)</f>
        <v>0</v>
      </c>
      <c r="AN51" s="88">
        <f>SUM('Комунальні по МПД'!AO309,'Комунальні по МПД'!AO314,'Комунальні по МПД'!AO319,'Комунальні по МПД'!AO324,'Комунальні по МПД'!AO329,'Комунальні по МПД'!AO334,'Комунальні по МПД'!AO339,'Комунальні по МПД'!AO344,'Комунальні по МПД'!AO349,'Комунальні по МПД'!AO354,'Комунальні по МПД'!AO359)</f>
        <v>0</v>
      </c>
      <c r="AO51" s="91">
        <f>SUM('Комунальні по МПД'!AP309,'Комунальні по МПД'!AP314,'Комунальні по МПД'!AP319,'Комунальні по МПД'!AP324,'Комунальні по МПД'!AP329,'Комунальні по МПД'!AP334,'Комунальні по МПД'!AP339,'Комунальні по МПД'!AP344,'Комунальні по МПД'!AP349,'Комунальні по МПД'!AP354,'Комунальні по МПД'!AP359)</f>
        <v>0</v>
      </c>
      <c r="AP51" s="90">
        <f>SUM('Комунальні по МПД'!AQ309,'Комунальні по МПД'!AQ314,'Комунальні по МПД'!AQ319,'Комунальні по МПД'!AQ324,'Комунальні по МПД'!AQ329,'Комунальні по МПД'!AQ334,'Комунальні по МПД'!AQ339,'Комунальні по МПД'!AQ344,'Комунальні по МПД'!AQ349,'Комунальні по МПД'!AQ354,'Комунальні по МПД'!AQ359)</f>
        <v>0</v>
      </c>
      <c r="AQ51" s="88">
        <f>SUM('Комунальні по МПД'!AR309,'Комунальні по МПД'!AR314,'Комунальні по МПД'!AR319,'Комунальні по МПД'!AR324,'Комунальні по МПД'!AR329,'Комунальні по МПД'!AR334,'Комунальні по МПД'!AR339,'Комунальні по МПД'!AR344,'Комунальні по МПД'!AR349,'Комунальні по МПД'!AR354,'Комунальні по МПД'!AR359)</f>
        <v>0</v>
      </c>
      <c r="AR51" s="88">
        <f>SUM('Комунальні по МПД'!AS309,'Комунальні по МПД'!AS314,'Комунальні по МПД'!AS319,'Комунальні по МПД'!AS324,'Комунальні по МПД'!AS329,'Комунальні по МПД'!AS334,'Комунальні по МПД'!AS339,'Комунальні по МПД'!AS344,'Комунальні по МПД'!AS349,'Комунальні по МПД'!AS354,'Комунальні по МПД'!AS359)</f>
        <v>0</v>
      </c>
      <c r="AS51" s="88">
        <f>SUM('Комунальні по МПД'!AT309,'Комунальні по МПД'!AT314,'Комунальні по МПД'!AT319,'Комунальні по МПД'!AT324,'Комунальні по МПД'!AT329,'Комунальні по МПД'!AT334,'Комунальні по МПД'!AT339,'Комунальні по МПД'!AT344,'Комунальні по МПД'!AT349,'Комунальні по МПД'!AT354,'Комунальні по МПД'!AT359)</f>
        <v>0</v>
      </c>
      <c r="AT51" s="91">
        <f>SUM('Комунальні по МПД'!AU309,'Комунальні по МПД'!AU314,'Комунальні по МПД'!AU319,'Комунальні по МПД'!AU324,'Комунальні по МПД'!AU329,'Комунальні по МПД'!AU334,'Комунальні по МПД'!AU339,'Комунальні по МПД'!AU344,'Комунальні по МПД'!AU349,'Комунальні по МПД'!AU354,'Комунальні по МПД'!AU359)</f>
        <v>0</v>
      </c>
      <c r="AU51" s="159">
        <f>SUM('Комунальні по МПД'!AV309,'Комунальні по МПД'!AV314,'Комунальні по МПД'!AV319,'Комунальні по МПД'!AV324,'Комунальні по МПД'!AV329,'Комунальні по МПД'!AV334,'Комунальні по МПД'!AV339,'Комунальні по МПД'!AV344,'Комунальні по МПД'!AV349,'Комунальні по МПД'!AV354,'Комунальні по МПД'!AV359)</f>
        <v>1</v>
      </c>
      <c r="AV51" s="125">
        <f>SUM('Комунальні по МПД'!AW309,'Комунальні по МПД'!AW314,'Комунальні по МПД'!AW319,'Комунальні по МПД'!AW324,'Комунальні по МПД'!AW329,'Комунальні по МПД'!AW334,'Комунальні по МПД'!AW339,'Комунальні по МПД'!AW344,'Комунальні по МПД'!AW349,'Комунальні по МПД'!AW354,'Комунальні по МПД'!AW359)</f>
        <v>0</v>
      </c>
      <c r="AW51" s="125">
        <f>SUM('Комунальні по МПД'!AX309,'Комунальні по МПД'!AX314,'Комунальні по МПД'!AX319,'Комунальні по МПД'!AX324,'Комунальні по МПД'!AX329,'Комунальні по МПД'!AX334,'Комунальні по МПД'!AX339,'Комунальні по МПД'!AX344,'Комунальні по МПД'!AX349,'Комунальні по МПД'!AX354,'Комунальні по МПД'!AX359)</f>
        <v>0</v>
      </c>
      <c r="AX51" s="125">
        <f>SUM('Комунальні по МПД'!AY309,'Комунальні по МПД'!AY314,'Комунальні по МПД'!AY319,'Комунальні по МПД'!AY324,'Комунальні по МПД'!AY329,'Комунальні по МПД'!AY334,'Комунальні по МПД'!AY339,'Комунальні по МПД'!AY344,'Комунальні по МПД'!AY349,'Комунальні по МПД'!AY354,'Комунальні по МПД'!AY359)</f>
        <v>0</v>
      </c>
      <c r="AY51" s="125">
        <f>SUM('Комунальні по МПД'!AZ309,'Комунальні по МПД'!AZ314,'Комунальні по МПД'!AZ319,'Комунальні по МПД'!AZ324,'Комунальні по МПД'!AZ329,'Комунальні по МПД'!AZ334,'Комунальні по МПД'!AZ339,'Комунальні по МПД'!AZ344,'Комунальні по МПД'!AZ349,'Комунальні по МПД'!AZ354,'Комунальні по МПД'!AZ359)</f>
        <v>0</v>
      </c>
      <c r="AZ51" s="125">
        <f>SUM('Комунальні по МПД'!BA309,'Комунальні по МПД'!BA314,'Комунальні по МПД'!BA319,'Комунальні по МПД'!BA324,'Комунальні по МПД'!BA329,'Комунальні по МПД'!BA334,'Комунальні по МПД'!BA339,'Комунальні по МПД'!BA344,'Комунальні по МПД'!BA349,'Комунальні по МПД'!BA354,'Комунальні по МПД'!BA359)</f>
        <v>0</v>
      </c>
      <c r="BA51" s="125">
        <f>SUM('Комунальні по МПД'!BB309,'Комунальні по МПД'!BB314,'Комунальні по МПД'!BB319,'Комунальні по МПД'!BB324,'Комунальні по МПД'!BB329,'Комунальні по МПД'!BB334,'Комунальні по МПД'!BB339,'Комунальні по МПД'!BB344,'Комунальні по МПД'!BB349,'Комунальні по МПД'!BB354,'Комунальні по МПД'!BB359)</f>
        <v>0</v>
      </c>
      <c r="BB51" s="125">
        <f>SUM('Комунальні по МПД'!BC309,'Комунальні по МПД'!BC314,'Комунальні по МПД'!BC319,'Комунальні по МПД'!BC324,'Комунальні по МПД'!BC329,'Комунальні по МПД'!BC334,'Комунальні по МПД'!BC339,'Комунальні по МПД'!BC344,'Комунальні по МПД'!BC349,'Комунальні по МПД'!BC354,'Комунальні по МПД'!BC359)</f>
        <v>0</v>
      </c>
      <c r="BC51" s="125">
        <f>SUM('Комунальні по МПД'!BD309,'Комунальні по МПД'!BD314,'Комунальні по МПД'!BD319,'Комунальні по МПД'!BD324,'Комунальні по МПД'!BD329,'Комунальні по МПД'!BD334,'Комунальні по МПД'!BD339,'Комунальні по МПД'!BD344,'Комунальні по МПД'!BD349,'Комунальні по МПД'!BD354,'Комунальні по МПД'!BD359)</f>
        <v>0</v>
      </c>
      <c r="BD51" s="173">
        <f>SUM('Комунальні по МПД'!BE309,'Комунальні по МПД'!BE314,'Комунальні по МПД'!BE319,'Комунальні по МПД'!BE324,'Комунальні по МПД'!BE329,'Комунальні по МПД'!BE334,'Комунальні по МПД'!BE339,'Комунальні по МПД'!BE344,'Комунальні по МПД'!BE349,'Комунальні по МПД'!BE354,'Комунальні по МПД'!BE359)</f>
        <v>1</v>
      </c>
    </row>
    <row r="52" spans="1:56" ht="31.5" x14ac:dyDescent="0.25">
      <c r="A52" s="1451"/>
      <c r="B52" s="1416"/>
      <c r="C52" s="114" t="s">
        <v>15</v>
      </c>
      <c r="D52" s="1301"/>
      <c r="E52" s="1411"/>
      <c r="F52" s="592">
        <f>SUM('Комунальні по МПД'!G310,'Комунальні по МПД'!G315,'Комунальні по МПД'!G320,'Комунальні по МПД'!G325,'Комунальні по МПД'!G330,'Комунальні по МПД'!G335,'Комунальні по МПД'!G340,'Комунальні по МПД'!G345,'Комунальні по МПД'!G350,'Комунальні по МПД'!G355,'Комунальні по МПД'!G360)</f>
        <v>341</v>
      </c>
      <c r="G52" s="631">
        <f>SUM('Комунальні по МПД'!H310,'Комунальні по МПД'!H315,'Комунальні по МПД'!H320,'Комунальні по МПД'!H325,'Комунальні по МПД'!H330,'Комунальні по МПД'!H335,'Комунальні по МПД'!H340,'Комунальні по МПД'!H345,'Комунальні по МПД'!H350,'Комунальні по МПД'!H355,'Комунальні по МПД'!H360)</f>
        <v>11</v>
      </c>
      <c r="H52" s="81">
        <f>SUM('Комунальні по МПД'!I310,'Комунальні по МПД'!I315,'Комунальні по МПД'!I320,'Комунальні по МПД'!I325,'Комунальні по МПД'!I330,'Комунальні по МПД'!I335,'Комунальні по МПД'!I340,'Комунальні по МПД'!I345,'Комунальні по МПД'!I350,'Комунальні по МПД'!I355,'Комунальні по МПД'!I360)</f>
        <v>9</v>
      </c>
      <c r="I52" s="81">
        <f>SUM('Комунальні по МПД'!J310,'Комунальні по МПД'!J315,'Комунальні по МПД'!J320,'Комунальні по МПД'!J325,'Комунальні по МПД'!J330,'Комунальні по МПД'!J335,'Комунальні по МПД'!J340,'Комунальні по МПД'!J345,'Комунальні по МПД'!J350,'Комунальні по МПД'!J355,'Комунальні по МПД'!J360)</f>
        <v>1</v>
      </c>
      <c r="J52" s="81">
        <f>SUM('Комунальні по МПД'!K310,'Комунальні по МПД'!K315,'Комунальні по МПД'!K320,'Комунальні по МПД'!K325,'Комунальні по МПД'!K330,'Комунальні по МПД'!K335,'Комунальні по МПД'!K340,'Комунальні по МПД'!K345,'Комунальні по МПД'!K350,'Комунальні по МПД'!K355,'Комунальні по МПД'!K360)</f>
        <v>1</v>
      </c>
      <c r="K52" s="82">
        <f>SUM('Комунальні по МПД'!L310,'Комунальні по МПД'!L315,'Комунальні по МПД'!L320,'Комунальні по МПД'!L325,'Комунальні по МПД'!L330,'Комунальні по МПД'!L335,'Комунальні по МПД'!L340,'Комунальні по МПД'!L345,'Комунальні по МПД'!L350,'Комунальні по МПД'!L355,'Комунальні по МПД'!L360)</f>
        <v>0</v>
      </c>
      <c r="L52" s="181">
        <f>SUM('Комунальні по МПД'!M310,'Комунальні по МПД'!M315,'Комунальні по МПД'!M320,'Комунальні по МПД'!M325,'Комунальні по МПД'!M330,'Комунальні по МПД'!M335,'Комунальні по МПД'!M340,'Комунальні по МПД'!M345,'Комунальні по МПД'!M350,'Комунальні по МПД'!M355,'Комунальні по МПД'!M360)</f>
        <v>329</v>
      </c>
      <c r="M52" s="124">
        <f>SUM('Комунальні по МПД'!N310,'Комунальні по МПД'!N315,'Комунальні по МПД'!N320,'Комунальні по МПД'!N325,'Комунальні по МПД'!N330,'Комунальні по МПД'!N335,'Комунальні по МПД'!N340,'Комунальні по МПД'!N345,'Комунальні по МПД'!N350,'Комунальні по МПД'!N355,'Комунальні по МПД'!N360)</f>
        <v>234</v>
      </c>
      <c r="N52" s="403">
        <f>SUM('Комунальні по МПД'!O310,'Комунальні по МПД'!O315,'Комунальні по МПД'!O320,'Комунальні по МПД'!O325,'Комунальні по МПД'!O330,'Комунальні по МПД'!O335,'Комунальні по МПД'!O340,'Комунальні по МПД'!O345,'Комунальні по МПД'!O350,'Комунальні по МПД'!O355,'Комунальні по МПД'!O360)</f>
        <v>0</v>
      </c>
      <c r="O52" s="124">
        <f>SUM('Комунальні по МПД'!P310,'Комунальні по МПД'!P315,'Комунальні по МПД'!P320,'Комунальні по МПД'!P325,'Комунальні по МПД'!P330,'Комунальні по МПД'!P335,'Комунальні по МПД'!P340,'Комунальні по МПД'!P345,'Комунальні по МПД'!P350,'Комунальні по МПД'!P355,'Комунальні по МПД'!P360)</f>
        <v>0</v>
      </c>
      <c r="P52" s="124">
        <f>SUM('Комунальні по МПД'!Q310,'Комунальні по МПД'!Q315,'Комунальні по МПД'!Q320,'Комунальні по МПД'!Q325,'Комунальні по МПД'!Q330,'Комунальні по МПД'!Q335,'Комунальні по МПД'!Q340,'Комунальні по МПД'!Q345,'Комунальні по МПД'!Q350,'Комунальні по МПД'!Q355,'Комунальні по МПД'!Q360)</f>
        <v>0</v>
      </c>
      <c r="Q52" s="163">
        <f>SUM('Комунальні по МПД'!R310,'Комунальні по МПД'!R315,'Комунальні по МПД'!R320,'Комунальні по МПД'!R325,'Комунальні по МПД'!R330,'Комунальні по МПД'!R335,'Комунальні по МПД'!R340,'Комунальні по МПД'!R345,'Комунальні по МПД'!R350,'Комунальні по МПД'!R355,'Комунальні по МПД'!R360)</f>
        <v>95</v>
      </c>
      <c r="R52" s="162">
        <f>SUM('Комунальні по МПД'!S310,'Комунальні по МПД'!S315,'Комунальні по МПД'!S320,'Комунальні по МПД'!S325,'Комунальні по МПД'!S330,'Комунальні по МПД'!S335,'Комунальні по МПД'!S340,'Комунальні по МПД'!S345,'Комунальні по МПД'!S350,'Комунальні по МПД'!S355,'Комунальні по МПД'!S360)</f>
        <v>17</v>
      </c>
      <c r="S52" s="766">
        <f>SUM('Комунальні по МПД'!T310,'Комунальні по МПД'!T315,'Комунальні по МПД'!T320,'Комунальні по МПД'!T325,'Комунальні по МПД'!T330,'Комунальні по МПД'!T335,'Комунальні по МПД'!T340,'Комунальні по МПД'!T345,'Комунальні по МПД'!T350,'Комунальні по МПД'!T355,'Комунальні по МПД'!T360)</f>
        <v>4</v>
      </c>
      <c r="T52" s="766">
        <f>SUM('Комунальні по МПД'!U310,'Комунальні по МПД'!U315,'Комунальні по МПД'!U320,'Комунальні по МПД'!U325,'Комунальні по МПД'!U330,'Комунальні по МПД'!U335,'Комунальні по МПД'!U340,'Комунальні по МПД'!U345,'Комунальні по МПД'!U350,'Комунальні по МПД'!U355,'Комунальні по МПД'!U360)</f>
        <v>0</v>
      </c>
      <c r="U52" s="124">
        <f>SUM('Комунальні по МПД'!V310,'Комунальні по МПД'!V315,'Комунальні по МПД'!V320,'Комунальні по МПД'!V325,'Комунальні по МПД'!V330,'Комунальні по МПД'!V335,'Комунальні по МПД'!V340,'Комунальні по МПД'!V345,'Комунальні по МПД'!V350,'Комунальні по МПД'!V355,'Комунальні по МПД'!V360)</f>
        <v>294</v>
      </c>
      <c r="V52" s="124">
        <f>SUM('Комунальні по МПД'!W310,'Комунальні по МПД'!W315,'Комунальні по МПД'!W320,'Комунальні по МПД'!W325,'Комунальні по МПД'!W330,'Комунальні по МПД'!W335,'Комунальні по МПД'!W340,'Комунальні по МПД'!W345,'Комунальні по МПД'!W350,'Комунальні по МПД'!W355,'Комунальні по МПД'!W360)</f>
        <v>14</v>
      </c>
      <c r="W52" s="163">
        <f>SUM('Комунальні по МПД'!X310,'Комунальні по МПД'!X315,'Комунальні по МПД'!X320,'Комунальні по МПД'!X325,'Комунальні по МПД'!X330,'Комунальні по МПД'!X335,'Комунальні по МПД'!X340,'Комунальні по МПД'!X345,'Комунальні по МПД'!X350,'Комунальні по МПД'!X355,'Комунальні по МПД'!X360)</f>
        <v>0</v>
      </c>
      <c r="X52" s="202">
        <f>SUM('Комунальні по МПД'!Y310,'Комунальні по МПД'!Y315,'Комунальні по МПД'!Y320,'Комунальні по МПД'!Y325,'Комунальні по МПД'!Y330,'Комунальні по МПД'!Y335,'Комунальні по МПД'!Y340,'Комунальні по МПД'!Y345,'Комунальні по МПД'!Y350,'Комунальні по МПД'!Y355,'Комунальні по МПД'!Y360)</f>
        <v>298</v>
      </c>
      <c r="Y52" s="156">
        <f>SUM('Комунальні по МПД'!Z310,'Комунальні по МПД'!Z315,'Комунальні по МПД'!Z320,'Комунальні по МПД'!Z325,'Комунальні по МПД'!Z330,'Комунальні по МПД'!Z335,'Комунальні по МПД'!Z340,'Комунальні по МПД'!Z345,'Комунальні по МПД'!Z350,'Комунальні по МПД'!Z355,'Комунальні по МПД'!Z360)</f>
        <v>31</v>
      </c>
      <c r="Z52" s="83">
        <f>SUM('Комунальні по МПД'!AA310,'Комунальні по МПД'!AA315,'Комунальні по МПД'!AA320,'Комунальні по МПД'!AA325,'Комунальні по МПД'!AA330,'Комунальні по МПД'!AA335,'Комунальні по МПД'!AA340,'Комунальні по МПД'!AA345,'Комунальні по МПД'!AA350,'Комунальні по МПД'!AA355,'Комунальні по МПД'!AA360)</f>
        <v>0</v>
      </c>
      <c r="AA52" s="84">
        <f>SUM('Комунальні по МПД'!AB310,'Комунальні по МПД'!AB315,'Комунальні по МПД'!AB320,'Комунальні по МПД'!AB325,'Комунальні по МПД'!AB330,'Комунальні по МПД'!AB335,'Комунальні по МПД'!AB340,'Комунальні по МПД'!AB345,'Комунальні по МПД'!AB350,'Комунальні по МПД'!AB355,'Комунальні по МПД'!AB360)</f>
        <v>90</v>
      </c>
      <c r="AB52" s="84">
        <f>SUM('Комунальні по МПД'!AC310,'Комунальні по МПД'!AC315,'Комунальні по МПД'!AC320,'Комунальні по МПД'!AC325,'Комунальні по МПД'!AC330,'Комунальні по МПД'!AC335,'Комунальні по МПД'!AC340,'Комунальні по МПД'!AC345,'Комунальні по МПД'!AC350,'Комунальні по МПД'!AC355,'Комунальні по МПД'!AC360)</f>
        <v>85</v>
      </c>
      <c r="AC52" s="84">
        <f>SUM('Комунальні по МПД'!AD310,'Комунальні по МПД'!AD315,'Комунальні по МПД'!AD320,'Комунальні по МПД'!AD325,'Комунальні по МПД'!AD330,'Комунальні по МПД'!AD335,'Комунальні по МПД'!AD340,'Комунальні по МПД'!AD345,'Комунальні по МПД'!AD350,'Комунальні по МПД'!AD355,'Комунальні по МПД'!AD360)</f>
        <v>100</v>
      </c>
      <c r="AD52" s="84">
        <f>SUM('Комунальні по МПД'!AE310,'Комунальні по МПД'!AE315,'Комунальні по МПД'!AE320,'Комунальні по МПД'!AE325,'Комунальні по МПД'!AE330,'Комунальні по МПД'!AE335,'Комунальні по МПД'!AE340,'Комунальні по МПД'!AE345,'Комунальні по МПД'!AE350,'Комунальні по МПД'!AE355,'Комунальні по МПД'!AE360)</f>
        <v>199</v>
      </c>
      <c r="AE52" s="85">
        <f>SUM('Комунальні по МПД'!AF310,'Комунальні по МПД'!AF315,'Комунальні по МПД'!AF320,'Комунальні по МПД'!AF325,'Комунальні по МПД'!AF330,'Комунальні по МПД'!AF335,'Комунальні по МПД'!AF340,'Комунальні по МПД'!AF345,'Комунальні по МПД'!AF350,'Комунальні по МПД'!AF355,'Комунальні по МПД'!AF360)</f>
        <v>42</v>
      </c>
      <c r="AF52" s="449">
        <f>AVERAGE('Комунальні по МПД'!AG310,'Комунальні по МПД'!AG315,'Комунальні по МПД'!AG320,'Комунальні по МПД'!AG325,'Комунальні по МПД'!AG330,'Комунальні по МПД'!AG335,'Комунальні по МПД'!AG340,'Комунальні по МПД'!AG345,'Комунальні по МПД'!AG350,'Комунальні по МПД'!AG355,'Комунальні по МПД'!AG360)</f>
        <v>41.868181818181817</v>
      </c>
      <c r="AG52" s="445">
        <f>AVERAGE('Комунальні по МПД'!AH310,'Комунальні по МПД'!AH315,'Комунальні по МПД'!AH320,'Комунальні по МПД'!AH325,'Комунальні по МПД'!AH330,'Комунальні по МПД'!AH335,'Комунальні по МПД'!AH340,'Комунальні по МПД'!AH345,'Комунальні по МПД'!AH350,'Комунальні по МПД'!AH355,'Комунальні по МПД'!AH360)</f>
        <v>20.536363636363635</v>
      </c>
      <c r="AH52" s="449">
        <f>AVERAGE('Комунальні по МПД'!AI310,'Комунальні по МПД'!AI315,'Комунальні по МПД'!AI320,'Комунальні по МПД'!AI325,'Комунальні по МПД'!AI330,'Комунальні по МПД'!AI335,'Комунальні по МПД'!AI340,'Комунальні по МПД'!AI345,'Комунальні по МПД'!AI350,'Комунальні по МПД'!AI355,'Комунальні по МПД'!AI360)</f>
        <v>106.53818181818183</v>
      </c>
      <c r="AI52" s="208">
        <f>SUM('Комунальні по МПД'!AJ310,'Комунальні по МПД'!AJ315,'Комунальні по МПД'!AJ320,'Комунальні по МПД'!AJ325,'Комунальні по МПД'!AJ330,'Комунальні по МПД'!AJ335,'Комунальні по МПД'!AJ340,'Комунальні по МПД'!AJ345,'Комунальні по МПД'!AJ350,'Комунальні по МПД'!AJ355,'Комунальні по МПД'!AJ360)</f>
        <v>329</v>
      </c>
      <c r="AJ52" s="90">
        <f>SUM('Комунальні по МПД'!AK310,'Комунальні по МПД'!AK315,'Комунальні по МПД'!AK320,'Комунальні по МПД'!AK325,'Комунальні по МПД'!AK330,'Комунальні по МПД'!AK335,'Комунальні по МПД'!AK340,'Комунальні по МПД'!AK345,'Комунальні по МПД'!AK350,'Комунальні по МПД'!AK355,'Комунальні по МПД'!AK360)</f>
        <v>0</v>
      </c>
      <c r="AK52" s="88">
        <f>SUM('Комунальні по МПД'!AL310,'Комунальні по МПД'!AL315,'Комунальні по МПД'!AL320,'Комунальні по МПД'!AL325,'Комунальні по МПД'!AL330,'Комунальні по МПД'!AL335,'Комунальні по МПД'!AL340,'Комунальні по МПД'!AL345,'Комунальні по МПД'!AL350,'Комунальні по МПД'!AL355,'Комунальні по МПД'!AL360)</f>
        <v>0</v>
      </c>
      <c r="AL52" s="91">
        <f>SUM('Комунальні по МПД'!AM310,'Комунальні по МПД'!AM315,'Комунальні по МПД'!AM320,'Комунальні по МПД'!AM325,'Комунальні по МПД'!AM330,'Комунальні по МПД'!AM335,'Комунальні по МПД'!AM340,'Комунальні по МПД'!AM345,'Комунальні по МПД'!AM350,'Комунальні по МПД'!AM355,'Комунальні по МПД'!AM360)</f>
        <v>0</v>
      </c>
      <c r="AM52" s="90">
        <f>SUM('Комунальні по МПД'!AN310,'Комунальні по МПД'!AN315,'Комунальні по МПД'!AN320,'Комунальні по МПД'!AN325,'Комунальні по МПД'!AN330,'Комунальні по МПД'!AN335,'Комунальні по МПД'!AN340,'Комунальні по МПД'!AN345,'Комунальні по МПД'!AN350,'Комунальні по МПД'!AN355,'Комунальні по МПД'!AN360)</f>
        <v>0</v>
      </c>
      <c r="AN52" s="88">
        <f>SUM('Комунальні по МПД'!AO310,'Комунальні по МПД'!AO315,'Комунальні по МПД'!AO320,'Комунальні по МПД'!AO325,'Комунальні по МПД'!AO330,'Комунальні по МПД'!AO335,'Комунальні по МПД'!AO340,'Комунальні по МПД'!AO345,'Комунальні по МПД'!AO350,'Комунальні по МПД'!AO355,'Комунальні по МПД'!AO360)</f>
        <v>0</v>
      </c>
      <c r="AO52" s="91">
        <f>SUM('Комунальні по МПД'!AP310,'Комунальні по МПД'!AP315,'Комунальні по МПД'!AP320,'Комунальні по МПД'!AP325,'Комунальні по МПД'!AP330,'Комунальні по МПД'!AP335,'Комунальні по МПД'!AP340,'Комунальні по МПД'!AP345,'Комунальні по МПД'!AP350,'Комунальні по МПД'!AP355,'Комунальні по МПД'!AP360)</f>
        <v>0</v>
      </c>
      <c r="AP52" s="90">
        <f>SUM('Комунальні по МПД'!AQ310,'Комунальні по МПД'!AQ315,'Комунальні по МПД'!AQ320,'Комунальні по МПД'!AQ325,'Комунальні по МПД'!AQ330,'Комунальні по МПД'!AQ335,'Комунальні по МПД'!AQ340,'Комунальні по МПД'!AQ345,'Комунальні по МПД'!AQ350,'Комунальні по МПД'!AQ355,'Комунальні по МПД'!AQ360)</f>
        <v>32</v>
      </c>
      <c r="AQ52" s="88">
        <f>SUM('Комунальні по МПД'!AR310,'Комунальні по МПД'!AR315,'Комунальні по МПД'!AR320,'Комунальні по МПД'!AR325,'Комунальні по МПД'!AR330,'Комунальні по МПД'!AR335,'Комунальні по МПД'!AR340,'Комунальні по МПД'!AR345,'Комунальні по МПД'!AR350,'Комунальні по МПД'!AR355,'Комунальні по МПД'!AR360)</f>
        <v>47</v>
      </c>
      <c r="AR52" s="88">
        <f>SUM('Комунальні по МПД'!AS310,'Комунальні по МПД'!AS315,'Комунальні по МПД'!AS320,'Комунальні по МПД'!AS325,'Комунальні по МПД'!AS330,'Комунальні по МПД'!AS335,'Комунальні по МПД'!AS340,'Комунальні по МПД'!AS345,'Комунальні по МПД'!AS350,'Комунальні по МПД'!AS355,'Комунальні по МПД'!AS360)</f>
        <v>127</v>
      </c>
      <c r="AS52" s="88">
        <f>SUM('Комунальні по МПД'!AT310,'Комунальні по МПД'!AT315,'Комунальні по МПД'!AT320,'Комунальні по МПД'!AT325,'Комунальні по МПД'!AT330,'Комунальні по МПД'!AT335,'Комунальні по МПД'!AT340,'Комунальні по МПД'!AT345,'Комунальні по МПД'!AT350,'Комунальні по МПД'!AT355,'Комунальні по МПД'!AT360)</f>
        <v>88</v>
      </c>
      <c r="AT52" s="91">
        <f>SUM('Комунальні по МПД'!AU310,'Комунальні по МПД'!AU315,'Комунальні по МПД'!AU320,'Комунальні по МПД'!AU325,'Комунальні по МПД'!AU330,'Комунальні по МПД'!AU335,'Комунальні по МПД'!AU340,'Комунальні по МПД'!AU345,'Комунальні по МПД'!AU350,'Комунальні по МПД'!AU355,'Комунальні по МПД'!AU360)</f>
        <v>35</v>
      </c>
      <c r="AU52" s="159">
        <f>SUM('Комунальні по МПД'!AV310,'Комунальні по МПД'!AV315,'Комунальні по МПД'!AV320,'Комунальні по МПД'!AV325,'Комунальні по МПД'!AV330,'Комунальні по МПД'!AV335,'Комунальні по МПД'!AV340,'Комунальні по МПД'!AV345,'Комунальні по МПД'!AV350,'Комунальні по МПД'!AV355,'Комунальні по МПД'!AV360)</f>
        <v>12</v>
      </c>
      <c r="AV52" s="125">
        <f>SUM('Комунальні по МПД'!AW310,'Комунальні по МПД'!AW315,'Комунальні по МПД'!AW320,'Комунальні по МПД'!AW325,'Комунальні по МПД'!AW330,'Комунальні по МПД'!AW335,'Комунальні по МПД'!AW340,'Комунальні по МПД'!AW345,'Комунальні по МПД'!AW350,'Комунальні по МПД'!AW355,'Комунальні по МПД'!AW360)</f>
        <v>0</v>
      </c>
      <c r="AW52" s="125">
        <f>SUM('Комунальні по МПД'!AX310,'Комунальні по МПД'!AX315,'Комунальні по МПД'!AX320,'Комунальні по МПД'!AX325,'Комунальні по МПД'!AX330,'Комунальні по МПД'!AX335,'Комунальні по МПД'!AX340,'Комунальні по МПД'!AX345,'Комунальні по МПД'!AX350,'Комунальні по МПД'!AX355,'Комунальні по МПД'!AX360)</f>
        <v>0</v>
      </c>
      <c r="AX52" s="125">
        <f>SUM('Комунальні по МПД'!AY310,'Комунальні по МПД'!AY315,'Комунальні по МПД'!AY320,'Комунальні по МПД'!AY325,'Комунальні по МПД'!AY330,'Комунальні по МПД'!AY335,'Комунальні по МПД'!AY340,'Комунальні по МПД'!AY345,'Комунальні по МПД'!AY350,'Комунальні по МПД'!AY355,'Комунальні по МПД'!AY360)</f>
        <v>1</v>
      </c>
      <c r="AY52" s="125">
        <f>SUM('Комунальні по МПД'!AZ310,'Комунальні по МПД'!AZ315,'Комунальні по МПД'!AZ320,'Комунальні по МПД'!AZ325,'Комунальні по МПД'!AZ330,'Комунальні по МПД'!AZ335,'Комунальні по МПД'!AZ340,'Комунальні по МПД'!AZ345,'Комунальні по МПД'!AZ350,'Комунальні по МПД'!AZ355,'Комунальні по МПД'!AZ360)</f>
        <v>0</v>
      </c>
      <c r="AZ52" s="125">
        <f>SUM('Комунальні по МПД'!BA310,'Комунальні по МПД'!BA315,'Комунальні по МПД'!BA320,'Комунальні по МПД'!BA325,'Комунальні по МПД'!BA330,'Комунальні по МПД'!BA335,'Комунальні по МПД'!BA340,'Комунальні по МПД'!BA345,'Комунальні по МПД'!BA350,'Комунальні по МПД'!BA355,'Комунальні по МПД'!BA360)</f>
        <v>0</v>
      </c>
      <c r="BA52" s="125">
        <f>SUM('Комунальні по МПД'!BB310,'Комунальні по МПД'!BB315,'Комунальні по МПД'!BB320,'Комунальні по МПД'!BB325,'Комунальні по МПД'!BB330,'Комунальні по МПД'!BB335,'Комунальні по МПД'!BB340,'Комунальні по МПД'!BB345,'Комунальні по МПД'!BB350,'Комунальні по МПД'!BB355,'Комунальні по МПД'!BB360)</f>
        <v>0</v>
      </c>
      <c r="BB52" s="125">
        <f>SUM('Комунальні по МПД'!BC310,'Комунальні по МПД'!BC315,'Комунальні по МПД'!BC320,'Комунальні по МПД'!BC325,'Комунальні по МПД'!BC330,'Комунальні по МПД'!BC335,'Комунальні по МПД'!BC340,'Комунальні по МПД'!BC345,'Комунальні по МПД'!BC350,'Комунальні по МПД'!BC355,'Комунальні по МПД'!BC360)</f>
        <v>4</v>
      </c>
      <c r="BC52" s="125">
        <f>SUM('Комунальні по МПД'!BD310,'Комунальні по МПД'!BD315,'Комунальні по МПД'!BD320,'Комунальні по МПД'!BD325,'Комунальні по МПД'!BD330,'Комунальні по МПД'!BD335,'Комунальні по МПД'!BD340,'Комунальні по МПД'!BD345,'Комунальні по МПД'!BD350,'Комунальні по МПД'!BD355,'Комунальні по МПД'!BD360)</f>
        <v>2</v>
      </c>
      <c r="BD52" s="173">
        <f>SUM('Комунальні по МПД'!BE310,'Комунальні по МПД'!BE315,'Комунальні по МПД'!BE320,'Комунальні по МПД'!BE325,'Комунальні по МПД'!BE330,'Комунальні по МПД'!BE335,'Комунальні по МПД'!BE340,'Комунальні по МПД'!BE345,'Комунальні по МПД'!BE350,'Комунальні по МПД'!BE355,'Комунальні по МПД'!BE360)</f>
        <v>5</v>
      </c>
    </row>
    <row r="53" spans="1:56" ht="32.25" thickBot="1" x14ac:dyDescent="0.3">
      <c r="A53" s="1451"/>
      <c r="B53" s="1417"/>
      <c r="C53" s="114" t="s">
        <v>491</v>
      </c>
      <c r="D53" s="1301"/>
      <c r="E53" s="1411"/>
      <c r="F53" s="592">
        <f>SUM('Комунальні по МПД'!G311,'Комунальні по МПД'!G316,'Комунальні по МПД'!G321,'Комунальні по МПД'!G326,'Комунальні по МПД'!G331,'Комунальні по МПД'!G336,'Комунальні по МПД'!G341,'Комунальні по МПД'!G346,'Комунальні по МПД'!G351,'Комунальні по МПД'!G356,'Комунальні по МПД'!G361)</f>
        <v>0</v>
      </c>
      <c r="G53" s="631">
        <f>SUM('Комунальні по МПД'!H311,'Комунальні по МПД'!H316,'Комунальні по МПД'!H321,'Комунальні по МПД'!H326,'Комунальні по МПД'!H331,'Комунальні по МПД'!H336,'Комунальні по МПД'!H341,'Комунальні по МПД'!H346,'Комунальні по МПД'!H351,'Комунальні по МПД'!H356,'Комунальні по МПД'!H361)</f>
        <v>0</v>
      </c>
      <c r="H53" s="81">
        <f>SUM('Комунальні по МПД'!I311,'Комунальні по МПД'!I316,'Комунальні по МПД'!I321,'Комунальні по МПД'!I326,'Комунальні по МПД'!I331,'Комунальні по МПД'!I336,'Комунальні по МПД'!I341,'Комунальні по МПД'!I346,'Комунальні по МПД'!I351,'Комунальні по МПД'!I356,'Комунальні по МПД'!I361)</f>
        <v>0</v>
      </c>
      <c r="I53" s="81">
        <f>SUM('Комунальні по МПД'!J311,'Комунальні по МПД'!J316,'Комунальні по МПД'!J321,'Комунальні по МПД'!J326,'Комунальні по МПД'!J331,'Комунальні по МПД'!J336,'Комунальні по МПД'!J341,'Комунальні по МПД'!J346,'Комунальні по МПД'!J351,'Комунальні по МПД'!J356,'Комунальні по МПД'!J361)</f>
        <v>0</v>
      </c>
      <c r="J53" s="81">
        <f>SUM('Комунальні по МПД'!K311,'Комунальні по МПД'!K316,'Комунальні по МПД'!K321,'Комунальні по МПД'!K326,'Комунальні по МПД'!K331,'Комунальні по МПД'!K336,'Комунальні по МПД'!K341,'Комунальні по МПД'!K346,'Комунальні по МПД'!K351,'Комунальні по МПД'!K356,'Комунальні по МПД'!K361)</f>
        <v>0</v>
      </c>
      <c r="K53" s="82">
        <f>SUM('Комунальні по МПД'!L311,'Комунальні по МПД'!L316,'Комунальні по МПД'!L321,'Комунальні по МПД'!L326,'Комунальні по МПД'!L331,'Комунальні по МПД'!L336,'Комунальні по МПД'!L341,'Комунальні по МПД'!L346,'Комунальні по МПД'!L351,'Комунальні по МПД'!L356,'Комунальні по МПД'!L361)</f>
        <v>0</v>
      </c>
      <c r="L53" s="181">
        <f>SUM('Комунальні по МПД'!M311,'Комунальні по МПД'!M316,'Комунальні по МПД'!M321,'Комунальні по МПД'!M326,'Комунальні по МПД'!M331,'Комунальні по МПД'!M336,'Комунальні по МПД'!M341,'Комунальні по МПД'!M346,'Комунальні по МПД'!M351,'Комунальні по МПД'!M356,'Комунальні по МПД'!M361)</f>
        <v>0</v>
      </c>
      <c r="M53" s="124">
        <f>SUM('Комунальні по МПД'!N311,'Комунальні по МПД'!N316,'Комунальні по МПД'!N321,'Комунальні по МПД'!N326,'Комунальні по МПД'!N331,'Комунальні по МПД'!N336,'Комунальні по МПД'!N341,'Комунальні по МПД'!N346,'Комунальні по МПД'!N351,'Комунальні по МПД'!N356,'Комунальні по МПД'!N361)</f>
        <v>0</v>
      </c>
      <c r="N53" s="403">
        <f>SUM('Комунальні по МПД'!O311,'Комунальні по МПД'!O316,'Комунальні по МПД'!O321,'Комунальні по МПД'!O326,'Комунальні по МПД'!O331,'Комунальні по МПД'!O336,'Комунальні по МПД'!O341,'Комунальні по МПД'!O346,'Комунальні по МПД'!O351,'Комунальні по МПД'!O356,'Комунальні по МПД'!O361)</f>
        <v>0</v>
      </c>
      <c r="O53" s="124">
        <f>SUM('Комунальні по МПД'!P311,'Комунальні по МПД'!P316,'Комунальні по МПД'!P321,'Комунальні по МПД'!P326,'Комунальні по МПД'!P331,'Комунальні по МПД'!P336,'Комунальні по МПД'!P341,'Комунальні по МПД'!P346,'Комунальні по МПД'!P351,'Комунальні по МПД'!P356,'Комунальні по МПД'!P361)</f>
        <v>0</v>
      </c>
      <c r="P53" s="124">
        <f>SUM('Комунальні по МПД'!Q311,'Комунальні по МПД'!Q316,'Комунальні по МПД'!Q321,'Комунальні по МПД'!Q326,'Комунальні по МПД'!Q331,'Комунальні по МПД'!Q336,'Комунальні по МПД'!Q341,'Комунальні по МПД'!Q346,'Комунальні по МПД'!Q351,'Комунальні по МПД'!Q356,'Комунальні по МПД'!Q361)</f>
        <v>0</v>
      </c>
      <c r="Q53" s="163">
        <f>SUM('Комунальні по МПД'!R311,'Комунальні по МПД'!R316,'Комунальні по МПД'!R321,'Комунальні по МПД'!R326,'Комунальні по МПД'!R331,'Комунальні по МПД'!R336,'Комунальні по МПД'!R341,'Комунальні по МПД'!R346,'Комунальні по МПД'!R351,'Комунальні по МПД'!R356,'Комунальні по МПД'!R361)</f>
        <v>0</v>
      </c>
      <c r="R53" s="162">
        <f>SUM('Комунальні по МПД'!S311,'Комунальні по МПД'!S316,'Комунальні по МПД'!S321,'Комунальні по МПД'!S326,'Комунальні по МПД'!S331,'Комунальні по МПД'!S336,'Комунальні по МПД'!S341,'Комунальні по МПД'!S346,'Комунальні по МПД'!S351,'Комунальні по МПД'!S356,'Комунальні по МПД'!S361)</f>
        <v>0</v>
      </c>
      <c r="S53" s="766">
        <f>SUM('Комунальні по МПД'!T311,'Комунальні по МПД'!T316,'Комунальні по МПД'!T321,'Комунальні по МПД'!T326,'Комунальні по МПД'!T331,'Комунальні по МПД'!T336,'Комунальні по МПД'!T341,'Комунальні по МПД'!T346,'Комунальні по МПД'!T351,'Комунальні по МПД'!T356,'Комунальні по МПД'!T361)</f>
        <v>0</v>
      </c>
      <c r="T53" s="766">
        <f>SUM('Комунальні по МПД'!U311,'Комунальні по МПД'!U316,'Комунальні по МПД'!U321,'Комунальні по МПД'!U326,'Комунальні по МПД'!U331,'Комунальні по МПД'!U336,'Комунальні по МПД'!U341,'Комунальні по МПД'!U346,'Комунальні по МПД'!U351,'Комунальні по МПД'!U356,'Комунальні по МПД'!U361)</f>
        <v>0</v>
      </c>
      <c r="U53" s="124">
        <f>SUM('Комунальні по МПД'!V311,'Комунальні по МПД'!V316,'Комунальні по МПД'!V321,'Комунальні по МПД'!V326,'Комунальні по МПД'!V331,'Комунальні по МПД'!V336,'Комунальні по МПД'!V341,'Комунальні по МПД'!V346,'Комунальні по МПД'!V351,'Комунальні по МПД'!V356,'Комунальні по МПД'!V361)</f>
        <v>0</v>
      </c>
      <c r="V53" s="124">
        <f>SUM('Комунальні по МПД'!W311,'Комунальні по МПД'!W316,'Комунальні по МПД'!W321,'Комунальні по МПД'!W326,'Комунальні по МПД'!W331,'Комунальні по МПД'!W336,'Комунальні по МПД'!W341,'Комунальні по МПД'!W346,'Комунальні по МПД'!W351,'Комунальні по МПД'!W356,'Комунальні по МПД'!W361)</f>
        <v>0</v>
      </c>
      <c r="W53" s="163">
        <f>SUM('Комунальні по МПД'!X311,'Комунальні по МПД'!X316,'Комунальні по МПД'!X321,'Комунальні по МПД'!X326,'Комунальні по МПД'!X331,'Комунальні по МПД'!X336,'Комунальні по МПД'!X341,'Комунальні по МПД'!X346,'Комунальні по МПД'!X351,'Комунальні по МПД'!X356,'Комунальні по МПД'!X361)</f>
        <v>0</v>
      </c>
      <c r="X53" s="271">
        <f>SUM('Комунальні по МПД'!Y311,'Комунальні по МПД'!Y316,'Комунальні по МПД'!Y321,'Комунальні по МПД'!Y326,'Комунальні по МПД'!Y331,'Комунальні по МПД'!Y336,'Комунальні по МПД'!Y341,'Комунальні по МПД'!Y346,'Комунальні по МПД'!Y351,'Комунальні по МПД'!Y356,'Комунальні по МПД'!Y361)</f>
        <v>0</v>
      </c>
      <c r="Y53" s="163">
        <f>SUM('Комунальні по МПД'!Z311,'Комунальні по МПД'!Z316,'Комунальні по МПД'!Z321,'Комунальні по МПД'!Z326,'Комунальні по МПД'!Z331,'Комунальні по МПД'!Z336,'Комунальні по МПД'!Z341,'Комунальні по МПД'!Z346,'Комунальні по МПД'!Z351,'Комунальні по МПД'!Z356,'Комунальні по МПД'!Z361)</f>
        <v>0</v>
      </c>
      <c r="Z53" s="86">
        <f>SUM('Комунальні по МПД'!AA311,'Комунальні по МПД'!AA316,'Комунальні по МПД'!AA321,'Комунальні по МПД'!AA326,'Комунальні по МПД'!AA331,'Комунальні по МПД'!AA336,'Комунальні по МПД'!AA341,'Комунальні по МПД'!AA346,'Комунальні по МПД'!AA351,'Комунальні по МПД'!AA356,'Комунальні по МПД'!AA361)</f>
        <v>0</v>
      </c>
      <c r="AA53" s="81">
        <f>SUM('Комунальні по МПД'!AB311,'Комунальні по МПД'!AB316,'Комунальні по МПД'!AB321,'Комунальні по МПД'!AB326,'Комунальні по МПД'!AB331,'Комунальні по МПД'!AB336,'Комунальні по МПД'!AB341,'Комунальні по МПД'!AB346,'Комунальні по МПД'!AB351,'Комунальні по МПД'!AB356,'Комунальні по МПД'!AB361)</f>
        <v>0</v>
      </c>
      <c r="AB53" s="81">
        <f>SUM('Комунальні по МПД'!AC311,'Комунальні по МПД'!AC316,'Комунальні по МПД'!AC321,'Комунальні по МПД'!AC326,'Комунальні по МПД'!AC331,'Комунальні по МПД'!AC336,'Комунальні по МПД'!AC341,'Комунальні по МПД'!AC346,'Комунальні по МПД'!AC351,'Комунальні по МПД'!AC356,'Комунальні по МПД'!AC361)</f>
        <v>0</v>
      </c>
      <c r="AC53" s="81">
        <f>SUM('Комунальні по МПД'!AD311,'Комунальні по МПД'!AD316,'Комунальні по МПД'!AD321,'Комунальні по МПД'!AD326,'Комунальні по МПД'!AD331,'Комунальні по МПД'!AD336,'Комунальні по МПД'!AD341,'Комунальні по МПД'!AD346,'Комунальні по МПД'!AD351,'Комунальні по МПД'!AD356,'Комунальні по МПД'!AD361)</f>
        <v>0</v>
      </c>
      <c r="AD53" s="81">
        <f>SUM('Комунальні по МПД'!AE311,'Комунальні по МПД'!AE316,'Комунальні по МПД'!AE321,'Комунальні по МПД'!AE326,'Комунальні по МПД'!AE331,'Комунальні по МПД'!AE336,'Комунальні по МПД'!AE341,'Комунальні по МПД'!AE346,'Комунальні по МПД'!AE351,'Комунальні по МПД'!AE356,'Комунальні по МПД'!AE361)</f>
        <v>0</v>
      </c>
      <c r="AE53" s="94">
        <f>SUM('Комунальні по МПД'!AF311,'Комунальні по МПД'!AF316,'Комунальні по МПД'!AF321,'Комунальні по МПД'!AF326,'Комунальні по МПД'!AF331,'Комунальні по МПД'!AF336,'Комунальні по МПД'!AF341,'Комунальні по МПД'!AF346,'Комунальні по МПД'!AF351,'Комунальні по МПД'!AF356,'Комунальні по МПД'!AF361)</f>
        <v>0</v>
      </c>
      <c r="AF53" s="449"/>
      <c r="AG53" s="445"/>
      <c r="AH53" s="449"/>
      <c r="AI53" s="208">
        <f>SUM('Комунальні по МПД'!AJ311,'Комунальні по МПД'!AJ316,'Комунальні по МПД'!AJ321,'Комунальні по МПД'!AJ326,'Комунальні по МПД'!AJ331,'Комунальні по МПД'!AJ336,'Комунальні по МПД'!AJ341,'Комунальні по МПД'!AJ346,'Комунальні по МПД'!AJ351,'Комунальні по МПД'!AJ356,'Комунальні по МПД'!AJ361)</f>
        <v>0</v>
      </c>
      <c r="AJ53" s="90">
        <f>SUM('Комунальні по МПД'!AK311,'Комунальні по МПД'!AK316,'Комунальні по МПД'!AK321,'Комунальні по МПД'!AK326,'Комунальні по МПД'!AK331,'Комунальні по МПД'!AK336,'Комунальні по МПД'!AK341,'Комунальні по МПД'!AK346,'Комунальні по МПД'!AK351,'Комунальні по МПД'!AK356,'Комунальні по МПД'!AK361)</f>
        <v>0</v>
      </c>
      <c r="AK53" s="88">
        <f>SUM('Комунальні по МПД'!AL311,'Комунальні по МПД'!AL316,'Комунальні по МПД'!AL321,'Комунальні по МПД'!AL326,'Комунальні по МПД'!AL331,'Комунальні по МПД'!AL336,'Комунальні по МПД'!AL341,'Комунальні по МПД'!AL346,'Комунальні по МПД'!AL351,'Комунальні по МПД'!AL356,'Комунальні по МПД'!AL361)</f>
        <v>0</v>
      </c>
      <c r="AL53" s="91">
        <f>SUM('Комунальні по МПД'!AM311,'Комунальні по МПД'!AM316,'Комунальні по МПД'!AM321,'Комунальні по МПД'!AM326,'Комунальні по МПД'!AM331,'Комунальні по МПД'!AM336,'Комунальні по МПД'!AM341,'Комунальні по МПД'!AM346,'Комунальні по МПД'!AM351,'Комунальні по МПД'!AM356,'Комунальні по МПД'!AM361)</f>
        <v>0</v>
      </c>
      <c r="AM53" s="90">
        <f>SUM('Комунальні по МПД'!AN311,'Комунальні по МПД'!AN316,'Комунальні по МПД'!AN321,'Комунальні по МПД'!AN326,'Комунальні по МПД'!AN331,'Комунальні по МПД'!AN336,'Комунальні по МПД'!AN341,'Комунальні по МПД'!AN346,'Комунальні по МПД'!AN351,'Комунальні по МПД'!AN356,'Комунальні по МПД'!AN361)</f>
        <v>0</v>
      </c>
      <c r="AN53" s="88">
        <f>SUM('Комунальні по МПД'!AO311,'Комунальні по МПД'!AO316,'Комунальні по МПД'!AO321,'Комунальні по МПД'!AO326,'Комунальні по МПД'!AO331,'Комунальні по МПД'!AO336,'Комунальні по МПД'!AO341,'Комунальні по МПД'!AO346,'Комунальні по МПД'!AO351,'Комунальні по МПД'!AO356,'Комунальні по МПД'!AO361)</f>
        <v>0</v>
      </c>
      <c r="AO53" s="91">
        <f>SUM('Комунальні по МПД'!AP311,'Комунальні по МПД'!AP316,'Комунальні по МПД'!AP321,'Комунальні по МПД'!AP326,'Комунальні по МПД'!AP331,'Комунальні по МПД'!AP336,'Комунальні по МПД'!AP341,'Комунальні по МПД'!AP346,'Комунальні по МПД'!AP351,'Комунальні по МПД'!AP356,'Комунальні по МПД'!AP361)</f>
        <v>0</v>
      </c>
      <c r="AP53" s="86">
        <f>SUM('Комунальні по МПД'!AQ311,'Комунальні по МПД'!AQ316,'Комунальні по МПД'!AQ321,'Комунальні по МПД'!AQ326,'Комунальні по МПД'!AQ331,'Комунальні по МПД'!AQ336,'Комунальні по МПД'!AQ341,'Комунальні по МПД'!AQ346,'Комунальні по МПД'!AQ351,'Комунальні по МПД'!AQ356,'Комунальні по МПД'!AQ361)</f>
        <v>0</v>
      </c>
      <c r="AQ53" s="81">
        <f>SUM('Комунальні по МПД'!AR311,'Комунальні по МПД'!AR316,'Комунальні по МПД'!AR321,'Комунальні по МПД'!AR326,'Комунальні по МПД'!AR331,'Комунальні по МПД'!AR336,'Комунальні по МПД'!AR341,'Комунальні по МПД'!AR346,'Комунальні по МПД'!AR351,'Комунальні по МПД'!AR356,'Комунальні по МПД'!AR361)</f>
        <v>0</v>
      </c>
      <c r="AR53" s="81">
        <f>SUM('Комунальні по МПД'!AS311,'Комунальні по МПД'!AS316,'Комунальні по МПД'!AS321,'Комунальні по МПД'!AS326,'Комунальні по МПД'!AS331,'Комунальні по МПД'!AS336,'Комунальні по МПД'!AS341,'Комунальні по МПД'!AS346,'Комунальні по МПД'!AS351,'Комунальні по МПД'!AS356,'Комунальні по МПД'!AS361)</f>
        <v>0</v>
      </c>
      <c r="AS53" s="81">
        <f>SUM('Комунальні по МПД'!AT311,'Комунальні по МПД'!AT316,'Комунальні по МПД'!AT321,'Комунальні по МПД'!AT326,'Комунальні по МПД'!AT331,'Комунальні по МПД'!AT336,'Комунальні по МПД'!AT341,'Комунальні по МПД'!AT346,'Комунальні по МПД'!AT351,'Комунальні по МПД'!AT356,'Комунальні по МПД'!AT361)</f>
        <v>0</v>
      </c>
      <c r="AT53" s="94">
        <f>SUM('Комунальні по МПД'!AU311,'Комунальні по МПД'!AU316,'Комунальні по МПД'!AU321,'Комунальні по МПД'!AU326,'Комунальні по МПД'!AU331,'Комунальні по МПД'!AU336,'Комунальні по МПД'!AU341,'Комунальні по МПД'!AU346,'Комунальні по МПД'!AU351,'Комунальні по МПД'!AU356,'Комунальні по МПД'!AU361)</f>
        <v>0</v>
      </c>
      <c r="AU53" s="159">
        <f>SUM('Комунальні по МПД'!AV311,'Комунальні по МПД'!AV316,'Комунальні по МПД'!AV321,'Комунальні по МПД'!AV326,'Комунальні по МПД'!AV331,'Комунальні по МПД'!AV336,'Комунальні по МПД'!AV341,'Комунальні по МПД'!AV346,'Комунальні по МПД'!AV351,'Комунальні по МПД'!AV356,'Комунальні по МПД'!AV361)</f>
        <v>0</v>
      </c>
      <c r="AV53" s="125">
        <f>SUM('Комунальні по МПД'!AW311,'Комунальні по МПД'!AW316,'Комунальні по МПД'!AW321,'Комунальні по МПД'!AW326,'Комунальні по МПД'!AW331,'Комунальні по МПД'!AW336,'Комунальні по МПД'!AW341,'Комунальні по МПД'!AW346,'Комунальні по МПД'!AW351,'Комунальні по МПД'!AW356,'Комунальні по МПД'!AW361)</f>
        <v>0</v>
      </c>
      <c r="AW53" s="125">
        <f>SUM('Комунальні по МПД'!AX311,'Комунальні по МПД'!AX316,'Комунальні по МПД'!AX321,'Комунальні по МПД'!AX326,'Комунальні по МПД'!AX331,'Комунальні по МПД'!AX336,'Комунальні по МПД'!AX341,'Комунальні по МПД'!AX346,'Комунальні по МПД'!AX351,'Комунальні по МПД'!AX356,'Комунальні по МПД'!AX361)</f>
        <v>0</v>
      </c>
      <c r="AX53" s="125">
        <f>SUM('Комунальні по МПД'!AY311,'Комунальні по МПД'!AY316,'Комунальні по МПД'!AY321,'Комунальні по МПД'!AY326,'Комунальні по МПД'!AY331,'Комунальні по МПД'!AY336,'Комунальні по МПД'!AY341,'Комунальні по МПД'!AY346,'Комунальні по МПД'!AY351,'Комунальні по МПД'!AY356,'Комунальні по МПД'!AY361)</f>
        <v>0</v>
      </c>
      <c r="AY53" s="125">
        <f>SUM('Комунальні по МПД'!AZ311,'Комунальні по МПД'!AZ316,'Комунальні по МПД'!AZ321,'Комунальні по МПД'!AZ326,'Комунальні по МПД'!AZ331,'Комунальні по МПД'!AZ336,'Комунальні по МПД'!AZ341,'Комунальні по МПД'!AZ346,'Комунальні по МПД'!AZ351,'Комунальні по МПД'!AZ356,'Комунальні по МПД'!AZ361)</f>
        <v>0</v>
      </c>
      <c r="AZ53" s="125">
        <f>SUM('Комунальні по МПД'!BA311,'Комунальні по МПД'!BA316,'Комунальні по МПД'!BA321,'Комунальні по МПД'!BA326,'Комунальні по МПД'!BA331,'Комунальні по МПД'!BA336,'Комунальні по МПД'!BA341,'Комунальні по МПД'!BA346,'Комунальні по МПД'!BA351,'Комунальні по МПД'!BA356,'Комунальні по МПД'!BA361)</f>
        <v>0</v>
      </c>
      <c r="BA53" s="125">
        <f>SUM('Комунальні по МПД'!BB311,'Комунальні по МПД'!BB316,'Комунальні по МПД'!BB321,'Комунальні по МПД'!BB326,'Комунальні по МПД'!BB331,'Комунальні по МПД'!BB336,'Комунальні по МПД'!BB341,'Комунальні по МПД'!BB346,'Комунальні по МПД'!BB351,'Комунальні по МПД'!BB356,'Комунальні по МПД'!BB361)</f>
        <v>0</v>
      </c>
      <c r="BB53" s="125">
        <f>SUM('Комунальні по МПД'!BC311,'Комунальні по МПД'!BC316,'Комунальні по МПД'!BC321,'Комунальні по МПД'!BC326,'Комунальні по МПД'!BC331,'Комунальні по МПД'!BC336,'Комунальні по МПД'!BC341,'Комунальні по МПД'!BC346,'Комунальні по МПД'!BC351,'Комунальні по МПД'!BC356,'Комунальні по МПД'!BC361)</f>
        <v>0</v>
      </c>
      <c r="BC53" s="125">
        <f>SUM('Комунальні по МПД'!BD311,'Комунальні по МПД'!BD316,'Комунальні по МПД'!BD321,'Комунальні по МПД'!BD326,'Комунальні по МПД'!BD331,'Комунальні по МПД'!BD336,'Комунальні по МПД'!BD341,'Комунальні по МПД'!BD346,'Комунальні по МПД'!BD351,'Комунальні по МПД'!BD356,'Комунальні по МПД'!BD361)</f>
        <v>0</v>
      </c>
      <c r="BD53" s="173">
        <f>SUM('Комунальні по МПД'!BE311,'Комунальні по МПД'!BE316,'Комунальні по МПД'!BE321,'Комунальні по МПД'!BE326,'Комунальні по МПД'!BE331,'Комунальні по МПД'!BE336,'Комунальні по МПД'!BE341,'Комунальні по МПД'!BE346,'Комунальні по МПД'!BE351,'Комунальні по МПД'!BE356,'Комунальні по МПД'!BE361)</f>
        <v>0</v>
      </c>
    </row>
    <row r="54" spans="1:56" ht="16.5" thickBot="1" x14ac:dyDescent="0.3">
      <c r="A54" s="1452"/>
      <c r="B54" s="572"/>
      <c r="C54" s="582" t="s">
        <v>629</v>
      </c>
      <c r="D54" s="1302"/>
      <c r="E54" s="1427"/>
      <c r="F54" s="653">
        <f>SUM(F49:F53)</f>
        <v>547</v>
      </c>
      <c r="G54" s="634">
        <f t="shared" ref="G54:BD54" si="20">SUM(G49:G53)</f>
        <v>21</v>
      </c>
      <c r="H54" s="96">
        <f t="shared" si="20"/>
        <v>18</v>
      </c>
      <c r="I54" s="96">
        <f t="shared" si="20"/>
        <v>2</v>
      </c>
      <c r="J54" s="96">
        <f t="shared" si="20"/>
        <v>1</v>
      </c>
      <c r="K54" s="107">
        <f t="shared" si="20"/>
        <v>0</v>
      </c>
      <c r="L54" s="581">
        <f t="shared" si="20"/>
        <v>530</v>
      </c>
      <c r="M54" s="175">
        <f t="shared" ref="M54:W54" si="21">SUM(M49:M53)</f>
        <v>378</v>
      </c>
      <c r="N54" s="408">
        <f t="shared" si="21"/>
        <v>5</v>
      </c>
      <c r="O54" s="175">
        <f t="shared" si="21"/>
        <v>1</v>
      </c>
      <c r="P54" s="175">
        <f t="shared" si="21"/>
        <v>0</v>
      </c>
      <c r="Q54" s="176">
        <f t="shared" si="21"/>
        <v>146</v>
      </c>
      <c r="R54" s="169">
        <f t="shared" si="21"/>
        <v>24</v>
      </c>
      <c r="S54" s="756">
        <f t="shared" si="21"/>
        <v>9</v>
      </c>
      <c r="T54" s="756">
        <f t="shared" si="21"/>
        <v>5</v>
      </c>
      <c r="U54" s="127">
        <f t="shared" si="21"/>
        <v>469</v>
      </c>
      <c r="V54" s="127">
        <f t="shared" si="21"/>
        <v>22</v>
      </c>
      <c r="W54" s="161">
        <f t="shared" si="21"/>
        <v>1</v>
      </c>
      <c r="X54" s="202">
        <f t="shared" si="20"/>
        <v>478</v>
      </c>
      <c r="Y54" s="156">
        <f t="shared" si="20"/>
        <v>52</v>
      </c>
      <c r="Z54" s="83">
        <f t="shared" si="20"/>
        <v>0</v>
      </c>
      <c r="AA54" s="84">
        <f t="shared" si="20"/>
        <v>121</v>
      </c>
      <c r="AB54" s="84">
        <f t="shared" si="20"/>
        <v>115</v>
      </c>
      <c r="AC54" s="84">
        <f t="shared" si="20"/>
        <v>132</v>
      </c>
      <c r="AD54" s="84">
        <f t="shared" si="20"/>
        <v>313</v>
      </c>
      <c r="AE54" s="85">
        <f t="shared" si="20"/>
        <v>51</v>
      </c>
      <c r="AF54" s="461">
        <f>AVERAGE(AF49:AF53)</f>
        <v>42.036060606060602</v>
      </c>
      <c r="AG54" s="462">
        <f>AVERAGE(AG49:AG53)</f>
        <v>18.658787878787876</v>
      </c>
      <c r="AH54" s="461"/>
      <c r="AI54" s="578">
        <f t="shared" si="20"/>
        <v>529</v>
      </c>
      <c r="AJ54" s="112">
        <f t="shared" si="20"/>
        <v>2</v>
      </c>
      <c r="AK54" s="110">
        <f t="shared" si="20"/>
        <v>2</v>
      </c>
      <c r="AL54" s="134">
        <f t="shared" si="20"/>
        <v>1</v>
      </c>
      <c r="AM54" s="112">
        <f t="shared" si="20"/>
        <v>43</v>
      </c>
      <c r="AN54" s="110">
        <f t="shared" si="20"/>
        <v>148</v>
      </c>
      <c r="AO54" s="134">
        <f t="shared" si="20"/>
        <v>4</v>
      </c>
      <c r="AP54" s="95">
        <f t="shared" si="20"/>
        <v>32</v>
      </c>
      <c r="AQ54" s="96">
        <f t="shared" si="20"/>
        <v>47</v>
      </c>
      <c r="AR54" s="96">
        <f t="shared" si="20"/>
        <v>127</v>
      </c>
      <c r="AS54" s="96">
        <f t="shared" si="20"/>
        <v>88</v>
      </c>
      <c r="AT54" s="108">
        <f t="shared" si="20"/>
        <v>35</v>
      </c>
      <c r="AU54" s="182">
        <f t="shared" si="20"/>
        <v>17</v>
      </c>
      <c r="AV54" s="178">
        <f t="shared" si="20"/>
        <v>0</v>
      </c>
      <c r="AW54" s="178">
        <f t="shared" si="20"/>
        <v>0</v>
      </c>
      <c r="AX54" s="178">
        <f t="shared" si="20"/>
        <v>2</v>
      </c>
      <c r="AY54" s="178">
        <f t="shared" si="20"/>
        <v>0</v>
      </c>
      <c r="AZ54" s="178">
        <f t="shared" si="20"/>
        <v>1</v>
      </c>
      <c r="BA54" s="178">
        <f t="shared" si="20"/>
        <v>0</v>
      </c>
      <c r="BB54" s="178">
        <f t="shared" si="20"/>
        <v>4</v>
      </c>
      <c r="BC54" s="178">
        <f t="shared" si="20"/>
        <v>3</v>
      </c>
      <c r="BD54" s="179">
        <f t="shared" si="20"/>
        <v>7</v>
      </c>
    </row>
    <row r="55" spans="1:56" ht="31.5" x14ac:dyDescent="0.25">
      <c r="A55" s="1342" t="s">
        <v>533</v>
      </c>
      <c r="B55" s="1418"/>
      <c r="C55" s="113" t="s">
        <v>485</v>
      </c>
      <c r="D55" s="1300">
        <v>2311</v>
      </c>
      <c r="E55" s="1410">
        <f t="shared" ref="E55" si="22">D55-SUM(L55:L59)</f>
        <v>-390</v>
      </c>
      <c r="F55" s="591">
        <f>SUM('Комунальні по МПД'!G362,'Комунальні по МПД'!G367,'Комунальні по МПД'!G372,'Комунальні по МПД'!G377,'Комунальні по МПД'!G382,'Комунальні по МПД'!G387)</f>
        <v>512</v>
      </c>
      <c r="G55" s="630">
        <f>SUM('Комунальні по МПД'!H362,'Комунальні по МПД'!H367,'Комунальні по МПД'!H372,'Комунальні по МПД'!H377,'Комунальні по МПД'!H382,'Комунальні по МПД'!H387)</f>
        <v>9</v>
      </c>
      <c r="H55" s="72">
        <f>SUM('Комунальні по МПД'!I362,'Комунальні по МПД'!I367,'Комунальні по МПД'!I372,'Комунальні по МПД'!I377,'Комунальні по МПД'!I382,'Комунальні по МПД'!I387)</f>
        <v>6</v>
      </c>
      <c r="I55" s="72">
        <f>SUM('Комунальні по МПД'!J362,'Комунальні по МПД'!J367,'Комунальні по МПД'!J372,'Комунальні по МПД'!J377,'Комунальні по МПД'!J382,'Комунальні по МПД'!J387)</f>
        <v>3</v>
      </c>
      <c r="J55" s="72">
        <f>SUM('Комунальні по МПД'!K362,'Комунальні по МПД'!K367,'Комунальні по МПД'!K372,'Комунальні по МПД'!K377,'Комунальні по МПД'!K382,'Комунальні по МПД'!K387)</f>
        <v>0</v>
      </c>
      <c r="K55" s="75">
        <f>SUM('Комунальні по МПД'!L362,'Комунальні по МПД'!L367,'Комунальні по МПД'!L372,'Комунальні по МПД'!L377,'Комунальні по МПД'!L382,'Комунальні по МПД'!L387)</f>
        <v>0</v>
      </c>
      <c r="L55" s="199">
        <f>SUM('Комунальні по МПД'!M362,'Комунальні по МПД'!M367,'Комунальні по МПД'!M372,'Комунальні по МПД'!M377,'Комунальні по МПД'!M382,'Комунальні по МПД'!M387)</f>
        <v>499</v>
      </c>
      <c r="M55" s="119">
        <f>SUM('Комунальні по МПД'!N362,'Комунальні по МПД'!N367,'Комунальні по МПД'!N372,'Комунальні по МПД'!N377,'Комунальні по МПД'!N382,'Комунальні по МПД'!N387)</f>
        <v>449</v>
      </c>
      <c r="N55" s="119">
        <f>SUM('Комунальні по МПД'!O362,'Комунальні по МПД'!O367,'Комунальні по МПД'!O372,'Комунальні по МПД'!O377,'Комунальні по МПД'!O382,'Комунальні по МПД'!O387)</f>
        <v>0</v>
      </c>
      <c r="O55" s="119">
        <f>SUM('Комунальні по МПД'!P362,'Комунальні по МПД'!P367,'Комунальні по МПД'!P372,'Комунальні по МПД'!P377,'Комунальні по МПД'!P382,'Комунальні по МПД'!P387)</f>
        <v>0</v>
      </c>
      <c r="P55" s="119">
        <f>SUM('Комунальні по МПД'!Q362,'Комунальні по МПД'!Q367,'Комунальні по МПД'!Q372,'Комунальні по МПД'!Q377,'Комунальні по МПД'!Q382,'Комунальні по МПД'!Q387)</f>
        <v>0</v>
      </c>
      <c r="Q55" s="149">
        <f>SUM('Комунальні по МПД'!R362,'Комунальні по МПД'!R367,'Комунальні по МПД'!R372,'Комунальні по МПД'!R377,'Комунальні по МПД'!R382,'Комунальні по МПД'!R387)</f>
        <v>50</v>
      </c>
      <c r="R55" s="202">
        <f>SUM('Комунальні по МПД'!S362,'Комунальні по МПД'!S367,'Комунальні по МПД'!S372,'Комунальні по МПД'!S377,'Комунальні по МПД'!S382,'Комунальні по МПД'!S387)</f>
        <v>26</v>
      </c>
      <c r="S55" s="202">
        <f>SUM('Комунальні по МПД'!T362,'Комунальні по МПД'!T367,'Комунальні по МПД'!T372,'Комунальні по МПД'!T377,'Комунальні по МПД'!T382,'Комунальні по МПД'!T387)</f>
        <v>2</v>
      </c>
      <c r="T55" s="202">
        <f>SUM('Комунальні по МПД'!U362,'Комунальні по МПД'!U367,'Комунальні по МПД'!U372,'Комунальні по МПД'!U377,'Комунальні по МПД'!U382,'Комунальні по МПД'!U387)</f>
        <v>0</v>
      </c>
      <c r="U55" s="155">
        <f>SUM('Комунальні по МПД'!V362,'Комунальні по МПД'!V367,'Комунальні по МПД'!V372,'Комунальні по МПД'!V377,'Комунальні по МПД'!V382,'Комунальні по МПД'!V387)</f>
        <v>469</v>
      </c>
      <c r="V55" s="155">
        <f>SUM('Комунальні по МПД'!W362,'Комунальні по МПД'!W367,'Комунальні по МПД'!W372,'Комунальні по МПД'!W377,'Комунальні по МПД'!W382,'Комунальні по МПД'!W387)</f>
        <v>2</v>
      </c>
      <c r="W55" s="156">
        <f>SUM('Комунальні по МПД'!X362,'Комунальні по МПД'!X367,'Комунальні по МПД'!X372,'Комунальні по МПД'!X377,'Комунальні по МПД'!X382,'Комунальні по МПД'!X387)</f>
        <v>0</v>
      </c>
      <c r="X55" s="150">
        <f>SUM('Комунальні по МПД'!Y362,'Комунальні по МПД'!Y367,'Комунальні по МПД'!Y372,'Комунальні по МПД'!Y377,'Комунальні по МПД'!Y382,'Комунальні по МПД'!Y387)</f>
        <v>422</v>
      </c>
      <c r="Y55" s="149">
        <f>SUM('Комунальні по МПД'!Z362,'Комунальні по МПД'!Z367,'Комунальні по МПД'!Z372,'Комунальні по МПД'!Z377,'Комунальні по МПД'!Z382,'Комунальні по МПД'!Z387)</f>
        <v>77</v>
      </c>
      <c r="Z55" s="74">
        <f>SUM('Комунальні по МПД'!AA362,'Комунальні по МПД'!AA367,'Комунальні по МПД'!AA372,'Комунальні по МПД'!AA377,'Комунальні по МПД'!AA382,'Комунальні по МПД'!AA387)</f>
        <v>0</v>
      </c>
      <c r="AA55" s="72">
        <f>SUM('Комунальні по МПД'!AB362,'Комунальні по МПД'!AB367,'Комунальні по МПД'!AB372,'Комунальні по МПД'!AB377,'Комунальні по МПД'!AB382,'Комунальні по МПД'!AB387)</f>
        <v>141</v>
      </c>
      <c r="AB55" s="72">
        <f>SUM('Комунальні по МПД'!AC362,'Комунальні по МПД'!AC367,'Комунальні по МПД'!AC372,'Комунальні по МПД'!AC377,'Комунальні по МПД'!AC382,'Комунальні по МПД'!AC387)</f>
        <v>139</v>
      </c>
      <c r="AC55" s="72">
        <f>SUM('Комунальні по МПД'!AD362,'Комунальні по МПД'!AD367,'Комунальні по МПД'!AD372,'Комунальні по МПД'!AD377,'Комунальні по МПД'!AD382,'Комунальні по МПД'!AD387)</f>
        <v>12</v>
      </c>
      <c r="AD55" s="72">
        <f>SUM('Комунальні по МПД'!AE362,'Комунальні по МПД'!AE367,'Комунальні по МПД'!AE372,'Комунальні по МПД'!AE377,'Комунальні по МПД'!AE382,'Комунальні по МПД'!AE387)</f>
        <v>263</v>
      </c>
      <c r="AE55" s="75">
        <f>SUM('Комунальні по МПД'!AF362,'Комунальні по МПД'!AF367,'Комунальні по МПД'!AF372,'Комунальні по МПД'!AF377,'Комунальні по МПД'!AF382,'Комунальні по МПД'!AF387)</f>
        <v>10</v>
      </c>
      <c r="AF55" s="451">
        <f>AVERAGE('Комунальні по МПД'!AG362,'Комунальні по МПД'!AG367,'Комунальні по МПД'!AG372,'Комунальні по МПД'!AG377,'Комунальні по МПД'!AG382,'Комунальні по МПД'!AG387)</f>
        <v>42.5</v>
      </c>
      <c r="AG55" s="447">
        <f>AVERAGE('Комунальні по МПД'!AH362,'Комунальні по МПД'!AH367,'Комунальні по МПД'!AH372,'Комунальні по МПД'!AH377,'Комунальні по МПД'!AH382,'Комунальні по МПД'!AH387)</f>
        <v>20.100000000000001</v>
      </c>
      <c r="AH55" s="443">
        <f>AVERAGE('Комунальні по МПД'!AI362,'Комунальні по МПД'!AI367,'Комунальні по МПД'!AI372,'Комунальні по МПД'!AI377,'Комунальні по МПД'!AI382,'Комунальні по МПД'!AI387)</f>
        <v>9.8249999999999993</v>
      </c>
      <c r="AI55" s="593">
        <f>SUM('Комунальні по МПД'!AJ362,'Комунальні по МПД'!AJ367,'Комунальні по МПД'!AJ372,'Комунальні по МПД'!AJ377,'Комунальні по МПД'!AJ382,'Комунальні по МПД'!AJ387)</f>
        <v>499</v>
      </c>
      <c r="AJ55" s="79">
        <f>SUM('Комунальні по МПД'!AK362,'Комунальні по МПД'!AK367,'Комунальні по МПД'!AK372,'Комунальні по МПД'!AK377,'Комунальні по МПД'!AK382,'Комунальні по МПД'!AK387)</f>
        <v>0</v>
      </c>
      <c r="AK55" s="77">
        <f>SUM('Комунальні по МПД'!AL362,'Комунальні по МПД'!AL367,'Комунальні по МПД'!AL372,'Комунальні по МПД'!AL377,'Комунальні по МПД'!AL382,'Комунальні по МПД'!AL387)</f>
        <v>0</v>
      </c>
      <c r="AL55" s="80">
        <f>SUM('Комунальні по МПД'!AM362,'Комунальні по МПД'!AM367,'Комунальні по МПД'!AM372,'Комунальні по МПД'!AM377,'Комунальні по МПД'!AM382,'Комунальні по МПД'!AM387)</f>
        <v>0</v>
      </c>
      <c r="AM55" s="74">
        <f>SUM('Комунальні по МПД'!AN362,'Комунальні по МПД'!AN367,'Комунальні по МПД'!AN372,'Комунальні по МПД'!AN377,'Комунальні по МПД'!AN382,'Комунальні по МПД'!AN387)</f>
        <v>46</v>
      </c>
      <c r="AN55" s="72">
        <f>SUM('Комунальні по МПД'!AO362,'Комунальні по МПД'!AO367,'Комунальні по МПД'!AO372,'Комунальні по МПД'!AO377,'Комунальні по МПД'!AO382,'Комунальні по МПД'!AO387)</f>
        <v>453</v>
      </c>
      <c r="AO55" s="75">
        <f>SUM('Комунальні по МПД'!AP362,'Комунальні по МПД'!AP367,'Комунальні по МПД'!AP372,'Комунальні по МПД'!AP377,'Комунальні по МПД'!AP382,'Комунальні по МПД'!AP387)</f>
        <v>0</v>
      </c>
      <c r="AP55" s="79">
        <f>SUM('Комунальні по МПД'!AQ362,'Комунальні по МПД'!AQ367,'Комунальні по МПД'!AQ372,'Комунальні по МПД'!AQ377,'Комунальні по МПД'!AQ382,'Комунальні по МПД'!AQ387)</f>
        <v>0</v>
      </c>
      <c r="AQ55" s="77">
        <f>SUM('Комунальні по МПД'!AR362,'Комунальні по МПД'!AR367,'Комунальні по МПД'!AR372,'Комунальні по МПД'!AR377,'Комунальні по МПД'!AR382,'Комунальні по МПД'!AR387)</f>
        <v>0</v>
      </c>
      <c r="AR55" s="77">
        <f>SUM('Комунальні по МПД'!AS362,'Комунальні по МПД'!AS367,'Комунальні по МПД'!AS372,'Комунальні по МПД'!AS377,'Комунальні по МПД'!AS382,'Комунальні по МПД'!AS387)</f>
        <v>0</v>
      </c>
      <c r="AS55" s="77">
        <f>SUM('Комунальні по МПД'!AT362,'Комунальні по МПД'!AT367,'Комунальні по МПД'!AT372,'Комунальні по МПД'!AT377,'Комунальні по МПД'!AT382,'Комунальні по МПД'!AT387)</f>
        <v>0</v>
      </c>
      <c r="AT55" s="80">
        <f>SUM('Комунальні по МПД'!AU362,'Комунальні по МПД'!AU367,'Комунальні по МПД'!AU372,'Комунальні по МПД'!AU377,'Комунальні по МПД'!AU382,'Комунальні по МПД'!AU387)</f>
        <v>0</v>
      </c>
      <c r="AU55" s="152">
        <f>SUM('Комунальні по МПД'!AV362,'Комунальні по МПД'!AV367,'Комунальні по МПД'!AV372,'Комунальні по МПД'!AV377,'Комунальні по МПД'!AV382,'Комунальні по МПД'!AV387)</f>
        <v>13</v>
      </c>
      <c r="AV55" s="120">
        <f>SUM('Комунальні по МПД'!AW362,'Комунальні по МПД'!AW367,'Комунальні по МПД'!AW372,'Комунальні по МПД'!AW377,'Комунальні по МПД'!AW382,'Комунальні по МПД'!AW387)</f>
        <v>0</v>
      </c>
      <c r="AW55" s="120">
        <f>SUM('Комунальні по МПД'!AX362,'Комунальні по МПД'!AX367,'Комунальні по МПД'!AX372,'Комунальні по МПД'!AX377,'Комунальні по МПД'!AX382,'Комунальні по МПД'!AX387)</f>
        <v>0</v>
      </c>
      <c r="AX55" s="120">
        <f>SUM('Комунальні по МПД'!AY362,'Комунальні по МПД'!AY367,'Комунальні по МПД'!AY372,'Комунальні по МПД'!AY377,'Комунальні по МПД'!AY382,'Комунальні по МПД'!AY387)</f>
        <v>0</v>
      </c>
      <c r="AY55" s="120">
        <f>SUM('Комунальні по МПД'!AZ362,'Комунальні по МПД'!AZ367,'Комунальні по МПД'!AZ372,'Комунальні по МПД'!AZ377,'Комунальні по МПД'!AZ382,'Комунальні по МПД'!AZ387)</f>
        <v>0</v>
      </c>
      <c r="AZ55" s="120">
        <f>SUM('Комунальні по МПД'!BA362,'Комунальні по МПД'!BA367,'Комунальні по МПД'!BA372,'Комунальні по МПД'!BA377,'Комунальні по МПД'!BA382,'Комунальні по МПД'!BA387)</f>
        <v>11</v>
      </c>
      <c r="BA55" s="120">
        <f>SUM('Комунальні по МПД'!BB362,'Комунальні по МПД'!BB367,'Комунальні по МПД'!BB372,'Комунальні по МПД'!BB377,'Комунальні по МПД'!BB382,'Комунальні по МПД'!BB387)</f>
        <v>0</v>
      </c>
      <c r="BB55" s="120">
        <f>SUM('Комунальні по МПД'!BC362,'Комунальні по МПД'!BC367,'Комунальні по МПД'!BC372,'Комунальні по МПД'!BC377,'Комунальні по МПД'!BC382,'Комунальні по МПД'!BC387)</f>
        <v>0</v>
      </c>
      <c r="BC55" s="120">
        <f>SUM('Комунальні по МПД'!BD362,'Комунальні по МПД'!BD367,'Комунальні по МПД'!BD372,'Комунальні по МПД'!BD377,'Комунальні по МПД'!BD382,'Комунальні по МПД'!BD387)</f>
        <v>2</v>
      </c>
      <c r="BD55" s="121">
        <f>SUM('Комунальні по МПД'!BE362,'Комунальні по МПД'!BE367,'Комунальні по МПД'!BE372,'Комунальні по МПД'!BE377,'Комунальні по МПД'!BE382,'Комунальні по МПД'!BE387)</f>
        <v>0</v>
      </c>
    </row>
    <row r="56" spans="1:56" ht="47.25" x14ac:dyDescent="0.25">
      <c r="A56" s="1343"/>
      <c r="B56" s="1419"/>
      <c r="C56" s="114" t="s">
        <v>490</v>
      </c>
      <c r="D56" s="1301"/>
      <c r="E56" s="1411"/>
      <c r="F56" s="592">
        <f>SUM('Комунальні по МПД'!G363,'Комунальні по МПД'!G368,'Комунальні по МПД'!G373,'Комунальні по МПД'!G378,'Комунальні по МПД'!G383,'Комунальні по МПД'!G388)</f>
        <v>0</v>
      </c>
      <c r="G56" s="631">
        <f>SUM('Комунальні по МПД'!H363,'Комунальні по МПД'!H368,'Комунальні по МПД'!H373,'Комунальні по МПД'!H378,'Комунальні по МПД'!H383,'Комунальні по МПД'!H388)</f>
        <v>0</v>
      </c>
      <c r="H56" s="81">
        <f>SUM('Комунальні по МПД'!I363,'Комунальні по МПД'!I368,'Комунальні по МПД'!I373,'Комунальні по МПД'!I378,'Комунальні по МПД'!I383,'Комунальні по МПД'!I388)</f>
        <v>0</v>
      </c>
      <c r="I56" s="81">
        <f>SUM('Комунальні по МПД'!J363,'Комунальні по МПД'!J368,'Комунальні по МПД'!J373,'Комунальні по МПД'!J378,'Комунальні по МПД'!J383,'Комунальні по МПД'!J388)</f>
        <v>0</v>
      </c>
      <c r="J56" s="81">
        <f>SUM('Комунальні по МПД'!K363,'Комунальні по МПД'!K368,'Комунальні по МПД'!K373,'Комунальні по МПД'!K378,'Комунальні по МПД'!K383,'Комунальні по МПД'!K388)</f>
        <v>0</v>
      </c>
      <c r="K56" s="94">
        <f>SUM('Комунальні по МПД'!L363,'Комунальні по МПД'!L368,'Комунальні по МПД'!L373,'Комунальні по МПД'!L378,'Комунальні по МПД'!L383,'Комунальні по МПД'!L388)</f>
        <v>0</v>
      </c>
      <c r="L56" s="181">
        <f>SUM('Комунальні по МПД'!M363,'Комунальні по МПД'!M368,'Комунальні по МПД'!M373,'Комунальні по МПД'!M378,'Комунальні по МПД'!M383,'Комунальні по МПД'!M388)</f>
        <v>0</v>
      </c>
      <c r="M56" s="124">
        <f>SUM('Комунальні по МПД'!N363,'Комунальні по МПД'!N368,'Комунальні по МПД'!N373,'Комунальні по МПД'!N378,'Комунальні по МПД'!N383,'Комунальні по МПД'!N388)</f>
        <v>0</v>
      </c>
      <c r="N56" s="403">
        <f>SUM('Комунальні по МПД'!O363,'Комунальні по МПД'!O368,'Комунальні по МПД'!O373,'Комунальні по МПД'!O378,'Комунальні по МПД'!O383,'Комунальні по МПД'!O388)</f>
        <v>0</v>
      </c>
      <c r="O56" s="124">
        <f>SUM('Комунальні по МПД'!P363,'Комунальні по МПД'!P368,'Комунальні по МПД'!P373,'Комунальні по МПД'!P378,'Комунальні по МПД'!P383,'Комунальні по МПД'!P388)</f>
        <v>0</v>
      </c>
      <c r="P56" s="124">
        <f>SUM('Комунальні по МПД'!Q363,'Комунальні по МПД'!Q368,'Комунальні по МПД'!Q373,'Комунальні по МПД'!Q378,'Комунальні по МПД'!Q383,'Комунальні по МПД'!Q388)</f>
        <v>0</v>
      </c>
      <c r="Q56" s="163">
        <f>SUM('Комунальні по МПД'!R363,'Комунальні по МПД'!R368,'Комунальні по МПД'!R373,'Комунальні по МПД'!R378,'Комунальні по МПД'!R383,'Комунальні по МПД'!R388)</f>
        <v>0</v>
      </c>
      <c r="R56" s="202">
        <f>SUM('Комунальні по МПД'!S363,'Комунальні по МПД'!S368,'Комунальні по МПД'!S373,'Комунальні по МПД'!S378,'Комунальні по МПД'!S383,'Комунальні по МПД'!S388)</f>
        <v>0</v>
      </c>
      <c r="S56" s="202">
        <f>SUM('Комунальні по МПД'!T363,'Комунальні по МПД'!T368,'Комунальні по МПД'!T373,'Комунальні по МПД'!T378,'Комунальні по МПД'!T383,'Комунальні по МПД'!T388)</f>
        <v>0</v>
      </c>
      <c r="T56" s="202">
        <f>SUM('Комунальні по МПД'!U363,'Комунальні по МПД'!U368,'Комунальні по МПД'!U373,'Комунальні по МПД'!U378,'Комунальні по МПД'!U383,'Комунальні по МПД'!U388)</f>
        <v>0</v>
      </c>
      <c r="U56" s="155">
        <f>SUM('Комунальні по МПД'!V363,'Комунальні по МПД'!V368,'Комунальні по МПД'!V373,'Комунальні по МПД'!V378,'Комунальні по МПД'!V383,'Комунальні по МПД'!V388)</f>
        <v>0</v>
      </c>
      <c r="V56" s="155">
        <f>SUM('Комунальні по МПД'!W363,'Комунальні по МПД'!W368,'Комунальні по МПД'!W373,'Комунальні по МПД'!W378,'Комунальні по МПД'!W383,'Комунальні по МПД'!W388)</f>
        <v>0</v>
      </c>
      <c r="W56" s="156">
        <f>SUM('Комунальні по МПД'!X363,'Комунальні по МПД'!X368,'Комунальні по МПД'!X373,'Комунальні по МПД'!X378,'Комунальні по МПД'!X383,'Комунальні по МПД'!X388)</f>
        <v>0</v>
      </c>
      <c r="X56" s="157">
        <f>SUM('Комунальні по МПД'!Y363,'Комунальні по МПД'!Y368,'Комунальні по МПД'!Y373,'Комунальні по МПД'!Y378,'Комунальні по МПД'!Y383,'Комунальні по МПД'!Y388)</f>
        <v>0</v>
      </c>
      <c r="Y56" s="156">
        <f>SUM('Комунальні по МПД'!Z363,'Комунальні по МПД'!Z368,'Комунальні по МПД'!Z373,'Комунальні по МПД'!Z378,'Комунальні по МПД'!Z383,'Комунальні по МПД'!Z388)</f>
        <v>0</v>
      </c>
      <c r="Z56" s="83">
        <f>SUM('Комунальні по МПД'!AA363,'Комунальні по МПД'!AA368,'Комунальні по МПД'!AA373,'Комунальні по МПД'!AA378,'Комунальні по МПД'!AA383,'Комунальні по МПД'!AA388)</f>
        <v>0</v>
      </c>
      <c r="AA56" s="84">
        <f>SUM('Комунальні по МПД'!AB363,'Комунальні по МПД'!AB368,'Комунальні по МПД'!AB373,'Комунальні по МПД'!AB378,'Комунальні по МПД'!AB383,'Комунальні по МПД'!AB388)</f>
        <v>0</v>
      </c>
      <c r="AB56" s="84">
        <f>SUM('Комунальні по МПД'!AC363,'Комунальні по МПД'!AC368,'Комунальні по МПД'!AC373,'Комунальні по МПД'!AC378,'Комунальні по МПД'!AC383,'Комунальні по МПД'!AC388)</f>
        <v>0</v>
      </c>
      <c r="AC56" s="84">
        <f>SUM('Комунальні по МПД'!AD363,'Комунальні по МПД'!AD368,'Комунальні по МПД'!AD373,'Комунальні по МПД'!AD378,'Комунальні по МПД'!AD383,'Комунальні по МПД'!AD388)</f>
        <v>0</v>
      </c>
      <c r="AD56" s="84">
        <f>SUM('Комунальні по МПД'!AE363,'Комунальні по МПД'!AE368,'Комунальні по МПД'!AE373,'Комунальні по МПД'!AE378,'Комунальні по МПД'!AE383,'Комунальні по МПД'!AE388)</f>
        <v>0</v>
      </c>
      <c r="AE56" s="85">
        <f>SUM('Комунальні по МПД'!AF363,'Комунальні по МПД'!AF368,'Комунальні по МПД'!AF373,'Комунальні по МПД'!AF378,'Комунальні по МПД'!AF383,'Комунальні по МПД'!AF388)</f>
        <v>0</v>
      </c>
      <c r="AF56" s="449"/>
      <c r="AG56" s="445"/>
      <c r="AH56" s="304"/>
      <c r="AI56" s="208">
        <f>SUM('Комунальні по МПД'!AJ363,'Комунальні по МПД'!AJ368,'Комунальні по МПД'!AJ373,'Комунальні по МПД'!AJ378,'Комунальні по МПД'!AJ383,'Комунальні по МПД'!AJ388)</f>
        <v>0</v>
      </c>
      <c r="AJ56" s="90">
        <f>SUM('Комунальні по МПД'!AK363,'Комунальні по МПД'!AK368,'Комунальні по МПД'!AK373,'Комунальні по МПД'!AK378,'Комунальні по МПД'!AK383,'Комунальні по МПД'!AK388)</f>
        <v>0</v>
      </c>
      <c r="AK56" s="88">
        <f>SUM('Комунальні по МПД'!AL363,'Комунальні по МПД'!AL368,'Комунальні по МПД'!AL373,'Комунальні по МПД'!AL378,'Комунальні по МПД'!AL383,'Комунальні по МПД'!AL388)</f>
        <v>0</v>
      </c>
      <c r="AL56" s="91">
        <f>SUM('Комунальні по МПД'!AM363,'Комунальні по МПД'!AM368,'Комунальні по МПД'!AM373,'Комунальні по МПД'!AM378,'Комунальні по МПД'!AM383,'Комунальні по МПД'!AM388)</f>
        <v>0</v>
      </c>
      <c r="AM56" s="90">
        <f>SUM('Комунальні по МПД'!AN363,'Комунальні по МПД'!AN368,'Комунальні по МПД'!AN373,'Комунальні по МПД'!AN378,'Комунальні по МПД'!AN383,'Комунальні по МПД'!AN388)</f>
        <v>0</v>
      </c>
      <c r="AN56" s="88">
        <f>SUM('Комунальні по МПД'!AO363,'Комунальні по МПД'!AO368,'Комунальні по МПД'!AO373,'Комунальні по МПД'!AO378,'Комунальні по МПД'!AO383,'Комунальні по МПД'!AO388)</f>
        <v>0</v>
      </c>
      <c r="AO56" s="91">
        <f>SUM('Комунальні по МПД'!AP363,'Комунальні по МПД'!AP368,'Комунальні по МПД'!AP373,'Комунальні по МПД'!AP378,'Комунальні по МПД'!AP383,'Комунальні по МПД'!AP388)</f>
        <v>0</v>
      </c>
      <c r="AP56" s="90">
        <f>SUM('Комунальні по МПД'!AQ363,'Комунальні по МПД'!AQ368,'Комунальні по МПД'!AQ373,'Комунальні по МПД'!AQ378,'Комунальні по МПД'!AQ383,'Комунальні по МПД'!AQ388)</f>
        <v>0</v>
      </c>
      <c r="AQ56" s="88">
        <f>SUM('Комунальні по МПД'!AR363,'Комунальні по МПД'!AR368,'Комунальні по МПД'!AR373,'Комунальні по МПД'!AR378,'Комунальні по МПД'!AR383,'Комунальні по МПД'!AR388)</f>
        <v>0</v>
      </c>
      <c r="AR56" s="88">
        <f>SUM('Комунальні по МПД'!AS363,'Комунальні по МПД'!AS368,'Комунальні по МПД'!AS373,'Комунальні по МПД'!AS378,'Комунальні по МПД'!AS383,'Комунальні по МПД'!AS388)</f>
        <v>0</v>
      </c>
      <c r="AS56" s="88">
        <f>SUM('Комунальні по МПД'!AT363,'Комунальні по МПД'!AT368,'Комунальні по МПД'!AT373,'Комунальні по МПД'!AT378,'Комунальні по МПД'!AT383,'Комунальні по МПД'!AT388)</f>
        <v>0</v>
      </c>
      <c r="AT56" s="91">
        <f>SUM('Комунальні по МПД'!AU363,'Комунальні по МПД'!AU368,'Комунальні по МПД'!AU373,'Комунальні по МПД'!AU378,'Комунальні по МПД'!AU383,'Комунальні по МПД'!AU388)</f>
        <v>0</v>
      </c>
      <c r="AU56" s="159">
        <f>SUM('Комунальні по МПД'!AV363,'Комунальні по МПД'!AV368,'Комунальні по МПД'!AV373,'Комунальні по МПД'!AV378,'Комунальні по МПД'!AV383,'Комунальні по МПД'!AV388)</f>
        <v>0</v>
      </c>
      <c r="AV56" s="125">
        <f>SUM('Комунальні по МПД'!AW363,'Комунальні по МПД'!AW368,'Комунальні по МПД'!AW373,'Комунальні по МПД'!AW378,'Комунальні по МПД'!AW383,'Комунальні по МПД'!AW388)</f>
        <v>0</v>
      </c>
      <c r="AW56" s="125">
        <f>SUM('Комунальні по МПД'!AX363,'Комунальні по МПД'!AX368,'Комунальні по МПД'!AX373,'Комунальні по МПД'!AX378,'Комунальні по МПД'!AX383,'Комунальні по МПД'!AX388)</f>
        <v>0</v>
      </c>
      <c r="AX56" s="125">
        <f>SUM('Комунальні по МПД'!AY363,'Комунальні по МПД'!AY368,'Комунальні по МПД'!AY373,'Комунальні по МПД'!AY378,'Комунальні по МПД'!AY383,'Комунальні по МПД'!AY388)</f>
        <v>0</v>
      </c>
      <c r="AY56" s="125">
        <f>SUM('Комунальні по МПД'!AZ363,'Комунальні по МПД'!AZ368,'Комунальні по МПД'!AZ373,'Комунальні по МПД'!AZ378,'Комунальні по МПД'!AZ383,'Комунальні по МПД'!AZ388)</f>
        <v>0</v>
      </c>
      <c r="AZ56" s="125">
        <f>SUM('Комунальні по МПД'!BA363,'Комунальні по МПД'!BA368,'Комунальні по МПД'!BA373,'Комунальні по МПД'!BA378,'Комунальні по МПД'!BA383,'Комунальні по МПД'!BA388)</f>
        <v>0</v>
      </c>
      <c r="BA56" s="125">
        <f>SUM('Комунальні по МПД'!BB363,'Комунальні по МПД'!BB368,'Комунальні по МПД'!BB373,'Комунальні по МПД'!BB378,'Комунальні по МПД'!BB383,'Комунальні по МПД'!BB388)</f>
        <v>0</v>
      </c>
      <c r="BB56" s="125">
        <f>SUM('Комунальні по МПД'!BC363,'Комунальні по МПД'!BC368,'Комунальні по МПД'!BC373,'Комунальні по МПД'!BC378,'Комунальні по МПД'!BC383,'Комунальні по МПД'!BC388)</f>
        <v>0</v>
      </c>
      <c r="BC56" s="125">
        <f>SUM('Комунальні по МПД'!BD363,'Комунальні по МПД'!BD368,'Комунальні по МПД'!BD373,'Комунальні по МПД'!BD378,'Комунальні по МПД'!BD383,'Комунальні по МПД'!BD388)</f>
        <v>0</v>
      </c>
      <c r="BD56" s="126">
        <f>SUM('Комунальні по МПД'!BE363,'Комунальні по МПД'!BE368,'Комунальні по МПД'!BE373,'Комунальні по МПД'!BE378,'Комунальні по МПД'!BE383,'Комунальні по МПД'!BE388)</f>
        <v>0</v>
      </c>
    </row>
    <row r="57" spans="1:56" ht="31.5" x14ac:dyDescent="0.25">
      <c r="A57" s="1343"/>
      <c r="B57" s="1419"/>
      <c r="C57" s="114" t="s">
        <v>486</v>
      </c>
      <c r="D57" s="1301"/>
      <c r="E57" s="1411"/>
      <c r="F57" s="592">
        <f>SUM('Комунальні по МПД'!G364,'Комунальні по МПД'!G369,'Комунальні по МПД'!G374,'Комунальні по МПД'!G379,'Комунальні по МПД'!G384,'Комунальні по МПД'!G389)</f>
        <v>0</v>
      </c>
      <c r="G57" s="631">
        <f>SUM('Комунальні по МПД'!H364,'Комунальні по МПД'!H369,'Комунальні по МПД'!H374,'Комунальні по МПД'!H379,'Комунальні по МПД'!H384,'Комунальні по МПД'!H389)</f>
        <v>0</v>
      </c>
      <c r="H57" s="81">
        <f>SUM('Комунальні по МПД'!I364,'Комунальні по МПД'!I369,'Комунальні по МПД'!I374,'Комунальні по МПД'!I379,'Комунальні по МПД'!I384,'Комунальні по МПД'!I389)</f>
        <v>0</v>
      </c>
      <c r="I57" s="81">
        <f>SUM('Комунальні по МПД'!J364,'Комунальні по МПД'!J369,'Комунальні по МПД'!J374,'Комунальні по МПД'!J379,'Комунальні по МПД'!J384,'Комунальні по МПД'!J389)</f>
        <v>0</v>
      </c>
      <c r="J57" s="81">
        <f>SUM('Комунальні по МПД'!K364,'Комунальні по МПД'!K369,'Комунальні по МПД'!K374,'Комунальні по МПД'!K379,'Комунальні по МПД'!K384,'Комунальні по МПД'!K389)</f>
        <v>0</v>
      </c>
      <c r="K57" s="94">
        <f>SUM('Комунальні по МПД'!L364,'Комунальні по МПД'!L369,'Комунальні по МПД'!L374,'Комунальні по МПД'!L379,'Комунальні по МПД'!L384,'Комунальні по МПД'!L389)</f>
        <v>0</v>
      </c>
      <c r="L57" s="181">
        <f>SUM('Комунальні по МПД'!M364,'Комунальні по МПД'!M369,'Комунальні по МПД'!M374,'Комунальні по МПД'!M379,'Комунальні по МПД'!M384,'Комунальні по МПД'!M389)</f>
        <v>0</v>
      </c>
      <c r="M57" s="124">
        <f>SUM('Комунальні по МПД'!N364,'Комунальні по МПД'!N369,'Комунальні по МПД'!N374,'Комунальні по МПД'!N379,'Комунальні по МПД'!N384,'Комунальні по МПД'!N389)</f>
        <v>0</v>
      </c>
      <c r="N57" s="403">
        <f>SUM('Комунальні по МПД'!O364,'Комунальні по МПД'!O369,'Комунальні по МПД'!O374,'Комунальні по МПД'!O379,'Комунальні по МПД'!O384,'Комунальні по МПД'!O389)</f>
        <v>0</v>
      </c>
      <c r="O57" s="118">
        <f>SUM('Комунальні по МПД'!P364,'Комунальні по МПД'!P369,'Комунальні по МПД'!P374,'Комунальні по МПД'!P379,'Комунальні по МПД'!P384,'Комунальні по МПД'!P389)</f>
        <v>0</v>
      </c>
      <c r="P57" s="661">
        <f>SUM('Комунальні по МПД'!Q364,'Комунальні по МПД'!Q369,'Комунальні по МПД'!Q374,'Комунальні по МПД'!Q379,'Комунальні по МПД'!Q384,'Комунальні по МПД'!Q389)</f>
        <v>0</v>
      </c>
      <c r="Q57" s="163">
        <f>SUM('Комунальні по МПД'!R364,'Комунальні по МПД'!R369,'Комунальні по МПД'!R374,'Комунальні по МПД'!R379,'Комунальні по МПД'!R384,'Комунальні по МПД'!R389)</f>
        <v>0</v>
      </c>
      <c r="R57" s="202">
        <f>SUM('Комунальні по МПД'!S364,'Комунальні по МПД'!S369,'Комунальні по МПД'!S374,'Комунальні по МПД'!S379,'Комунальні по МПД'!S384,'Комунальні по МПД'!S389)</f>
        <v>0</v>
      </c>
      <c r="S57" s="202">
        <f>SUM('Комунальні по МПД'!T364,'Комунальні по МПД'!T369,'Комунальні по МПД'!T374,'Комунальні по МПД'!T379,'Комунальні по МПД'!T384,'Комунальні по МПД'!T389)</f>
        <v>0</v>
      </c>
      <c r="T57" s="202">
        <f>SUM('Комунальні по МПД'!U364,'Комунальні по МПД'!U369,'Комунальні по МПД'!U374,'Комунальні по МПД'!U379,'Комунальні по МПД'!U384,'Комунальні по МПД'!U389)</f>
        <v>0</v>
      </c>
      <c r="U57" s="155">
        <f>SUM('Комунальні по МПД'!V364,'Комунальні по МПД'!V369,'Комунальні по МПД'!V374,'Комунальні по МПД'!V379,'Комунальні по МПД'!V384,'Комунальні по МПД'!V389)</f>
        <v>0</v>
      </c>
      <c r="V57" s="155">
        <f>SUM('Комунальні по МПД'!W364,'Комунальні по МПД'!W369,'Комунальні по МПД'!W374,'Комунальні по МПД'!W379,'Комунальні по МПД'!W384,'Комунальні по МПД'!W389)</f>
        <v>0</v>
      </c>
      <c r="W57" s="156">
        <f>SUM('Комунальні по МПД'!X364,'Комунальні по МПД'!X369,'Комунальні по МПД'!X374,'Комунальні по МПД'!X379,'Комунальні по МПД'!X384,'Комунальні по МПД'!X389)</f>
        <v>0</v>
      </c>
      <c r="X57" s="157">
        <f>SUM('Комунальні по МПД'!Y364,'Комунальні по МПД'!Y369,'Комунальні по МПД'!Y374,'Комунальні по МПД'!Y379,'Комунальні по МПД'!Y384,'Комунальні по МПД'!Y389)</f>
        <v>0</v>
      </c>
      <c r="Y57" s="156">
        <f>SUM('Комунальні по МПД'!Z364,'Комунальні по МПД'!Z369,'Комунальні по МПД'!Z374,'Комунальні по МПД'!Z379,'Комунальні по МПД'!Z384,'Комунальні по МПД'!Z389)</f>
        <v>0</v>
      </c>
      <c r="Z57" s="83">
        <f>SUM('Комунальні по МПД'!AA364,'Комунальні по МПД'!AA369,'Комунальні по МПД'!AA374,'Комунальні по МПД'!AA379,'Комунальні по МПД'!AA384,'Комунальні по МПД'!AA389)</f>
        <v>0</v>
      </c>
      <c r="AA57" s="84">
        <f>SUM('Комунальні по МПД'!AB364,'Комунальні по МПД'!AB369,'Комунальні по МПД'!AB374,'Комунальні по МПД'!AB379,'Комунальні по МПД'!AB384,'Комунальні по МПД'!AB389)</f>
        <v>0</v>
      </c>
      <c r="AB57" s="84">
        <f>SUM('Комунальні по МПД'!AC364,'Комунальні по МПД'!AC369,'Комунальні по МПД'!AC374,'Комунальні по МПД'!AC379,'Комунальні по МПД'!AC384,'Комунальні по МПД'!AC389)</f>
        <v>0</v>
      </c>
      <c r="AC57" s="84">
        <f>SUM('Комунальні по МПД'!AD364,'Комунальні по МПД'!AD369,'Комунальні по МПД'!AD374,'Комунальні по МПД'!AD379,'Комунальні по МПД'!AD384,'Комунальні по МПД'!AD389)</f>
        <v>0</v>
      </c>
      <c r="AD57" s="84">
        <f>SUM('Комунальні по МПД'!AE364,'Комунальні по МПД'!AE369,'Комунальні по МПД'!AE374,'Комунальні по МПД'!AE379,'Комунальні по МПД'!AE384,'Комунальні по МПД'!AE389)</f>
        <v>0</v>
      </c>
      <c r="AE57" s="85">
        <f>SUM('Комунальні по МПД'!AF364,'Комунальні по МПД'!AF369,'Комунальні по МПД'!AF374,'Комунальні по МПД'!AF379,'Комунальні по МПД'!AF384,'Комунальні по МПД'!AF389)</f>
        <v>0</v>
      </c>
      <c r="AF57" s="449"/>
      <c r="AG57" s="445"/>
      <c r="AH57" s="304"/>
      <c r="AI57" s="208">
        <f>SUM('Комунальні по МПД'!AJ364,'Комунальні по МПД'!AJ369,'Комунальні по МПД'!AJ374,'Комунальні по МПД'!AJ379,'Комунальні по МПД'!AJ384,'Комунальні по МПД'!AJ389)</f>
        <v>0</v>
      </c>
      <c r="AJ57" s="90">
        <f>SUM('Комунальні по МПД'!AK364,'Комунальні по МПД'!AK369,'Комунальні по МПД'!AK374,'Комунальні по МПД'!AK379,'Комунальні по МПД'!AK384,'Комунальні по МПД'!AK389)</f>
        <v>0</v>
      </c>
      <c r="AK57" s="88">
        <f>SUM('Комунальні по МПД'!AL364,'Комунальні по МПД'!AL369,'Комунальні по МПД'!AL374,'Комунальні по МПД'!AL379,'Комунальні по МПД'!AL384,'Комунальні по МПД'!AL389)</f>
        <v>0</v>
      </c>
      <c r="AL57" s="91">
        <f>SUM('Комунальні по МПД'!AM364,'Комунальні по МПД'!AM369,'Комунальні по МПД'!AM374,'Комунальні по МПД'!AM379,'Комунальні по МПД'!AM384,'Комунальні по МПД'!AM389)</f>
        <v>0</v>
      </c>
      <c r="AM57" s="90">
        <f>SUM('Комунальні по МПД'!AN364,'Комунальні по МПД'!AN369,'Комунальні по МПД'!AN374,'Комунальні по МПД'!AN379,'Комунальні по МПД'!AN384,'Комунальні по МПД'!AN389)</f>
        <v>0</v>
      </c>
      <c r="AN57" s="88">
        <f>SUM('Комунальні по МПД'!AO364,'Комунальні по МПД'!AO369,'Комунальні по МПД'!AO374,'Комунальні по МПД'!AO379,'Комунальні по МПД'!AO384,'Комунальні по МПД'!AO389)</f>
        <v>0</v>
      </c>
      <c r="AO57" s="91">
        <f>SUM('Комунальні по МПД'!AP364,'Комунальні по МПД'!AP369,'Комунальні по МПД'!AP374,'Комунальні по МПД'!AP379,'Комунальні по МПД'!AP384,'Комунальні по МПД'!AP389)</f>
        <v>0</v>
      </c>
      <c r="AP57" s="90">
        <f>SUM('Комунальні по МПД'!AQ364,'Комунальні по МПД'!AQ369,'Комунальні по МПД'!AQ374,'Комунальні по МПД'!AQ379,'Комунальні по МПД'!AQ384,'Комунальні по МПД'!AQ389)</f>
        <v>0</v>
      </c>
      <c r="AQ57" s="88">
        <f>SUM('Комунальні по МПД'!AR364,'Комунальні по МПД'!AR369,'Комунальні по МПД'!AR374,'Комунальні по МПД'!AR379,'Комунальні по МПД'!AR384,'Комунальні по МПД'!AR389)</f>
        <v>0</v>
      </c>
      <c r="AR57" s="88">
        <f>SUM('Комунальні по МПД'!AS364,'Комунальні по МПД'!AS369,'Комунальні по МПД'!AS374,'Комунальні по МПД'!AS379,'Комунальні по МПД'!AS384,'Комунальні по МПД'!AS389)</f>
        <v>0</v>
      </c>
      <c r="AS57" s="88">
        <f>SUM('Комунальні по МПД'!AT364,'Комунальні по МПД'!AT369,'Комунальні по МПД'!AT374,'Комунальні по МПД'!AT379,'Комунальні по МПД'!AT384,'Комунальні по МПД'!AT389)</f>
        <v>0</v>
      </c>
      <c r="AT57" s="91">
        <f>SUM('Комунальні по МПД'!AU364,'Комунальні по МПД'!AU369,'Комунальні по МПД'!AU374,'Комунальні по МПД'!AU379,'Комунальні по МПД'!AU384,'Комунальні по МПД'!AU389)</f>
        <v>0</v>
      </c>
      <c r="AU57" s="159">
        <f>SUM('Комунальні по МПД'!AV364,'Комунальні по МПД'!AV369,'Комунальні по МПД'!AV374,'Комунальні по МПД'!AV379,'Комунальні по МПД'!AV384,'Комунальні по МПД'!AV389)</f>
        <v>0</v>
      </c>
      <c r="AV57" s="125">
        <f>SUM('Комунальні по МПД'!AW364,'Комунальні по МПД'!AW369,'Комунальні по МПД'!AW374,'Комунальні по МПД'!AW379,'Комунальні по МПД'!AW384,'Комунальні по МПД'!AW389)</f>
        <v>0</v>
      </c>
      <c r="AW57" s="125">
        <f>SUM('Комунальні по МПД'!AX364,'Комунальні по МПД'!AX369,'Комунальні по МПД'!AX374,'Комунальні по МПД'!AX379,'Комунальні по МПД'!AX384,'Комунальні по МПД'!AX389)</f>
        <v>0</v>
      </c>
      <c r="AX57" s="125">
        <f>SUM('Комунальні по МПД'!AY364,'Комунальні по МПД'!AY369,'Комунальні по МПД'!AY374,'Комунальні по МПД'!AY379,'Комунальні по МПД'!AY384,'Комунальні по МПД'!AY389)</f>
        <v>0</v>
      </c>
      <c r="AY57" s="125">
        <f>SUM('Комунальні по МПД'!AZ364,'Комунальні по МПД'!AZ369,'Комунальні по МПД'!AZ374,'Комунальні по МПД'!AZ379,'Комунальні по МПД'!AZ384,'Комунальні по МПД'!AZ389)</f>
        <v>0</v>
      </c>
      <c r="AZ57" s="125">
        <f>SUM('Комунальні по МПД'!BA364,'Комунальні по МПД'!BA369,'Комунальні по МПД'!BA374,'Комунальні по МПД'!BA379,'Комунальні по МПД'!BA384,'Комунальні по МПД'!BA389)</f>
        <v>0</v>
      </c>
      <c r="BA57" s="125">
        <f>SUM('Комунальні по МПД'!BB364,'Комунальні по МПД'!BB369,'Комунальні по МПД'!BB374,'Комунальні по МПД'!BB379,'Комунальні по МПД'!BB384,'Комунальні по МПД'!BB389)</f>
        <v>0</v>
      </c>
      <c r="BB57" s="125">
        <f>SUM('Комунальні по МПД'!BC364,'Комунальні по МПД'!BC369,'Комунальні по МПД'!BC374,'Комунальні по МПД'!BC379,'Комунальні по МПД'!BC384,'Комунальні по МПД'!BC389)</f>
        <v>0</v>
      </c>
      <c r="BC57" s="125">
        <f>SUM('Комунальні по МПД'!BD364,'Комунальні по МПД'!BD369,'Комунальні по МПД'!BD374,'Комунальні по МПД'!BD379,'Комунальні по МПД'!BD384,'Комунальні по МПД'!BD389)</f>
        <v>0</v>
      </c>
      <c r="BD57" s="126">
        <f>SUM('Комунальні по МПД'!BE364,'Комунальні по МПД'!BE369,'Комунальні по МПД'!BE374,'Комунальні по МПД'!BE379,'Комунальні по МПД'!BE384,'Комунальні по МПД'!BE389)</f>
        <v>0</v>
      </c>
    </row>
    <row r="58" spans="1:56" ht="31.5" x14ac:dyDescent="0.25">
      <c r="A58" s="1343"/>
      <c r="B58" s="1419"/>
      <c r="C58" s="114" t="s">
        <v>15</v>
      </c>
      <c r="D58" s="1301"/>
      <c r="E58" s="1411"/>
      <c r="F58" s="592">
        <f>SUM('Комунальні по МПД'!G365,'Комунальні по МПД'!G370,'Комунальні по МПД'!G375,'Комунальні по МПД'!G380,'Комунальні по МПД'!G385,'Комунальні по МПД'!G390)</f>
        <v>2283</v>
      </c>
      <c r="G58" s="631">
        <f>SUM('Комунальні по МПД'!H365,'Комунальні по МПД'!H370,'Комунальні по МПД'!H375,'Комунальні по МПД'!H380,'Комунальні по МПД'!H385,'Комунальні по МПД'!H390)</f>
        <v>30</v>
      </c>
      <c r="H58" s="81">
        <f>SUM('Комунальні по МПД'!I365,'Комунальні по МПД'!I370,'Комунальні по МПД'!I375,'Комунальні по МПД'!I380,'Комунальні по МПД'!I385,'Комунальні по МПД'!I390)</f>
        <v>20</v>
      </c>
      <c r="I58" s="81">
        <f>SUM('Комунальні по МПД'!J365,'Комунальні по МПД'!J370,'Комунальні по МПД'!J375,'Комунальні по МПД'!J380,'Комунальні по МПД'!J385,'Комунальні по МПД'!J390)</f>
        <v>6</v>
      </c>
      <c r="J58" s="81">
        <f>SUM('Комунальні по МПД'!K365,'Комунальні по МПД'!K370,'Комунальні по МПД'!K375,'Комунальні по МПД'!K380,'Комунальні по МПД'!K385,'Комунальні по МПД'!K390)</f>
        <v>4</v>
      </c>
      <c r="K58" s="94">
        <f>SUM('Комунальні по МПД'!L365,'Комунальні по МПД'!L370,'Комунальні по МПД'!L375,'Комунальні по МПД'!L380,'Комунальні по МПД'!L385,'Комунальні по МПД'!L390)</f>
        <v>0</v>
      </c>
      <c r="L58" s="181">
        <f>SUM('Комунальні по МПД'!M365,'Комунальні по МПД'!M370,'Комунальні по МПД'!M375,'Комунальні по МПД'!M380,'Комунальні по МПД'!M385,'Комунальні по МПД'!M390)</f>
        <v>2202</v>
      </c>
      <c r="M58" s="124">
        <f>SUM('Комунальні по МПД'!N365,'Комунальні по МПД'!N370,'Комунальні по МПД'!N375,'Комунальні по МПД'!N380,'Комунальні по МПД'!N385,'Комунальні по МПД'!N390)</f>
        <v>1963</v>
      </c>
      <c r="N58" s="403">
        <f>SUM('Комунальні по МПД'!O365,'Комунальні по МПД'!O370,'Комунальні по МПД'!O375,'Комунальні по МПД'!O380,'Комунальні по МПД'!O385,'Комунальні по МПД'!O390)</f>
        <v>0</v>
      </c>
      <c r="O58" s="124">
        <f>SUM('Комунальні по МПД'!P365,'Комунальні по МПД'!P370,'Комунальні по МПД'!P375,'Комунальні по МПД'!P380,'Комунальні по МПД'!P385,'Комунальні по МПД'!P390)</f>
        <v>0</v>
      </c>
      <c r="P58" s="124">
        <f>SUM('Комунальні по МПД'!Q365,'Комунальні по МПД'!Q370,'Комунальні по МПД'!Q375,'Комунальні по МПД'!Q380,'Комунальні по МПД'!Q385,'Комунальні по МПД'!Q390)</f>
        <v>16</v>
      </c>
      <c r="Q58" s="163">
        <f>SUM('Комунальні по МПД'!R365,'Комунальні по МПД'!R370,'Комунальні по МПД'!R375,'Комунальні по МПД'!R380,'Комунальні по МПД'!R385,'Комунальні по МПД'!R390)</f>
        <v>223</v>
      </c>
      <c r="R58" s="202">
        <f>SUM('Комунальні по МПД'!S365,'Комунальні по МПД'!S370,'Комунальні по МПД'!S375,'Комунальні по МПД'!S380,'Комунальні по МПД'!S385,'Комунальні по МПД'!S390)</f>
        <v>122</v>
      </c>
      <c r="S58" s="202">
        <f>SUM('Комунальні по МПД'!T365,'Комунальні по МПД'!T370,'Комунальні по МПД'!T375,'Комунальні по МПД'!T380,'Комунальні по МПД'!T385,'Комунальні по МПД'!T390)</f>
        <v>15</v>
      </c>
      <c r="T58" s="202">
        <f>SUM('Комунальні по МПД'!U365,'Комунальні по МПД'!U370,'Комунальні по МПД'!U375,'Комунальні по МПД'!U380,'Комунальні по МПД'!U385,'Комунальні по МПД'!U390)</f>
        <v>0</v>
      </c>
      <c r="U58" s="155">
        <f>SUM('Комунальні по МПД'!V365,'Комунальні по МПД'!V370,'Комунальні по МПД'!V375,'Комунальні по МПД'!V380,'Комунальні по МПД'!V385,'Комунальні по МПД'!V390)</f>
        <v>2018</v>
      </c>
      <c r="V58" s="155">
        <f>SUM('Комунальні по МПД'!W365,'Комунальні по МПД'!W370,'Комунальні по МПД'!W375,'Комунальні по МПД'!W380,'Комунальні по МПД'!W385,'Комунальні по МПД'!W390)</f>
        <v>47</v>
      </c>
      <c r="W58" s="156">
        <f>SUM('Комунальні по МПД'!X365,'Комунальні по МПД'!X370,'Комунальні по МПД'!X375,'Комунальні по МПД'!X380,'Комунальні по МПД'!X385,'Комунальні по МПД'!X390)</f>
        <v>0</v>
      </c>
      <c r="X58" s="157">
        <f>SUM('Комунальні по МПД'!Y365,'Комунальні по МПД'!Y370,'Комунальні по МПД'!Y375,'Комунальні по МПД'!Y380,'Комунальні по МПД'!Y385,'Комунальні по МПД'!Y390)</f>
        <v>1837</v>
      </c>
      <c r="Y58" s="156">
        <f>SUM('Комунальні по МПД'!Z365,'Комунальні по МПД'!Z370,'Комунальні по МПД'!Z375,'Комунальні по МПД'!Z380,'Комунальні по МПД'!Z385,'Комунальні по МПД'!Z390)</f>
        <v>365</v>
      </c>
      <c r="Z58" s="83">
        <f>SUM('Комунальні по МПД'!AA365,'Комунальні по МПД'!AA370,'Комунальні по МПД'!AA375,'Комунальні по МПД'!AA380,'Комунальні по МПД'!AA385,'Комунальні по МПД'!AA390)</f>
        <v>0</v>
      </c>
      <c r="AA58" s="84">
        <f>SUM('Комунальні по МПД'!AB365,'Комунальні по МПД'!AB370,'Комунальні по МПД'!AB375,'Комунальні по МПД'!AB380,'Комунальні по МПД'!AB385,'Комунальні по МПД'!AB390)</f>
        <v>619</v>
      </c>
      <c r="AB58" s="84">
        <f>SUM('Комунальні по МПД'!AC365,'Комунальні по МПД'!AC370,'Комунальні по МПД'!AC375,'Комунальні по МПД'!AC380,'Комунальні по МПД'!AC385,'Комунальні по МПД'!AC390)</f>
        <v>605</v>
      </c>
      <c r="AC58" s="84">
        <f>SUM('Комунальні по МПД'!AD365,'Комунальні по МПД'!AD370,'Комунальні по МПД'!AD375,'Комунальні по МПД'!AD380,'Комунальні по МПД'!AD385,'Комунальні по МПД'!AD390)</f>
        <v>149</v>
      </c>
      <c r="AD58" s="84">
        <f>SUM('Комунальні по МПД'!AE365,'Комунальні по МПД'!AE370,'Комунальні по МПД'!AE375,'Комунальні по МПД'!AE380,'Комунальні по МПД'!AE385,'Комунальні по МПД'!AE390)</f>
        <v>1216</v>
      </c>
      <c r="AE58" s="85">
        <f>SUM('Комунальні по МПД'!AF365,'Комунальні по МПД'!AF370,'Комунальні по МПД'!AF375,'Комунальні по МПД'!AF380,'Комунальні по МПД'!AF385,'Комунальні по МПД'!AF390)</f>
        <v>75</v>
      </c>
      <c r="AF58" s="449">
        <f>AVERAGE('Комунальні по МПД'!AG365,'Комунальні по МПД'!AG370,'Комунальні по МПД'!AG375,'Комунальні по МПД'!AG380,'Комунальні по МПД'!AG385,'Комунальні по МПД'!AG390)</f>
        <v>40.766666666666673</v>
      </c>
      <c r="AG58" s="445">
        <f>AVERAGE('Комунальні по МПД'!AH365,'Комунальні по МПД'!AH370,'Комунальні по МПД'!AH375,'Комунальні по МПД'!AH380,'Комунальні по МПД'!AH385,'Комунальні по МПД'!AH390)</f>
        <v>17.366666666666667</v>
      </c>
      <c r="AH58" s="304">
        <f>AVERAGE('Комунальні по МПД'!AI365,'Комунальні по МПД'!AI370,'Комунальні по МПД'!AI375,'Комунальні по МПД'!AI380,'Комунальні по МПД'!AI385,'Комунальні по МПД'!AI390)</f>
        <v>109.55</v>
      </c>
      <c r="AI58" s="208">
        <f>SUM('Комунальні по МПД'!AJ365,'Комунальні по МПД'!AJ370,'Комунальні по МПД'!AJ375,'Комунальні по МПД'!AJ380,'Комунальні по МПД'!AJ385,'Комунальні по МПД'!AJ390)</f>
        <v>2201</v>
      </c>
      <c r="AJ58" s="90">
        <f>SUM('Комунальні по МПД'!AK365,'Комунальні по МПД'!AK370,'Комунальні по МПД'!AK375,'Комунальні по МПД'!AK380,'Комунальні по МПД'!AK385,'Комунальні по МПД'!AK390)</f>
        <v>0</v>
      </c>
      <c r="AK58" s="88">
        <f>SUM('Комунальні по МПД'!AL365,'Комунальні по МПД'!AL370,'Комунальні по МПД'!AL375,'Комунальні по МПД'!AL380,'Комунальні по МПД'!AL385,'Комунальні по МПД'!AL390)</f>
        <v>0</v>
      </c>
      <c r="AL58" s="91">
        <f>SUM('Комунальні по МПД'!AM365,'Комунальні по МПД'!AM370,'Комунальні по МПД'!AM375,'Комунальні по МПД'!AM380,'Комунальні по МПД'!AM385,'Комунальні по МПД'!AM390)</f>
        <v>0</v>
      </c>
      <c r="AM58" s="90">
        <f>SUM('Комунальні по МПД'!AN365,'Комунальні по МПД'!AN370,'Комунальні по МПД'!AN375,'Комунальні по МПД'!AN380,'Комунальні по МПД'!AN385,'Комунальні по МПД'!AN390)</f>
        <v>0</v>
      </c>
      <c r="AN58" s="88">
        <f>SUM('Комунальні по МПД'!AO365,'Комунальні по МПД'!AO370,'Комунальні по МПД'!AO375,'Комунальні по МПД'!AO380,'Комунальні по МПД'!AO385,'Комунальні по МПД'!AO390)</f>
        <v>0</v>
      </c>
      <c r="AO58" s="91">
        <f>SUM('Комунальні по МПД'!AP365,'Комунальні по МПД'!AP370,'Комунальні по МПД'!AP375,'Комунальні по МПД'!AP380,'Комунальні по МПД'!AP385,'Комунальні по МПД'!AP390)</f>
        <v>0</v>
      </c>
      <c r="AP58" s="90">
        <f>SUM('Комунальні по МПД'!AQ365,'Комунальні по МПД'!AQ370,'Комунальні по МПД'!AQ375,'Комунальні по МПД'!AQ380,'Комунальні по МПД'!AQ385,'Комунальні по МПД'!AQ390)</f>
        <v>52</v>
      </c>
      <c r="AQ58" s="88">
        <f>SUM('Комунальні по МПД'!AR365,'Комунальні по МПД'!AR370,'Комунальні по МПД'!AR375,'Комунальні по МПД'!AR380,'Комунальні по МПД'!AR385,'Комунальні по МПД'!AR390)</f>
        <v>188</v>
      </c>
      <c r="AR58" s="88">
        <f>SUM('Комунальні по МПД'!AS365,'Комунальні по МПД'!AS370,'Комунальні по МПД'!AS375,'Комунальні по МПД'!AS380,'Комунальні по МПД'!AS385,'Комунальні по МПД'!AS390)</f>
        <v>1274</v>
      </c>
      <c r="AS58" s="88">
        <f>SUM('Комунальні по МПД'!AT365,'Комунальні по МПД'!AT370,'Комунальні по МПД'!AT375,'Комунальні по МПД'!AT380,'Комунальні по МПД'!AT385,'Комунальні по МПД'!AT390)</f>
        <v>670</v>
      </c>
      <c r="AT58" s="91">
        <f>SUM('Комунальні по МПД'!AU365,'Комунальні по МПД'!AU370,'Комунальні по МПД'!AU375,'Комунальні по МПД'!AU380,'Комунальні по МПД'!AU385,'Комунальні по МПД'!AU390)</f>
        <v>17</v>
      </c>
      <c r="AU58" s="159">
        <f>SUM('Комунальні по МПД'!AV365,'Комунальні по МПД'!AV370,'Комунальні по МПД'!AV375,'Комунальні по МПД'!AV380,'Комунальні по МПД'!AV385,'Комунальні по МПД'!AV390)</f>
        <v>81</v>
      </c>
      <c r="AV58" s="125">
        <f>SUM('Комунальні по МПД'!AW365,'Комунальні по МПД'!AW370,'Комунальні по МПД'!AW375,'Комунальні по МПД'!AW380,'Комунальні по МПД'!AW385,'Комунальні по МПД'!AW390)</f>
        <v>0</v>
      </c>
      <c r="AW58" s="125">
        <f>SUM('Комунальні по МПД'!AX365,'Комунальні по МПД'!AX370,'Комунальні по МПД'!AX375,'Комунальні по МПД'!AX380,'Комунальні по МПД'!AX385,'Комунальні по МПД'!AX390)</f>
        <v>0</v>
      </c>
      <c r="AX58" s="125">
        <f>SUM('Комунальні по МПД'!AY365,'Комунальні по МПД'!AY370,'Комунальні по МПД'!AY375,'Комунальні по МПД'!AY380,'Комунальні по МПД'!AY385,'Комунальні по МПД'!AY390)</f>
        <v>1</v>
      </c>
      <c r="AY58" s="125">
        <f>SUM('Комунальні по МПД'!AZ365,'Комунальні по МПД'!AZ370,'Комунальні по МПД'!AZ375,'Комунальні по МПД'!AZ380,'Комунальні по МПД'!AZ385,'Комунальні по МПД'!AZ390)</f>
        <v>2</v>
      </c>
      <c r="AZ58" s="125">
        <f>SUM('Комунальні по МПД'!BA365,'Комунальні по МПД'!BA370,'Комунальні по МПД'!BA375,'Комунальні по МПД'!BA380,'Комунальні по МПД'!BA385,'Комунальні по МПД'!BA390)</f>
        <v>72</v>
      </c>
      <c r="BA58" s="125">
        <f>SUM('Комунальні по МПД'!BB365,'Комунальні по МПД'!BB370,'Комунальні по МПД'!BB375,'Комунальні по МПД'!BB380,'Комунальні по МПД'!BB385,'Комунальні по МПД'!BB390)</f>
        <v>0</v>
      </c>
      <c r="BB58" s="125">
        <f>SUM('Комунальні по МПД'!BC365,'Комунальні по МПД'!BC370,'Комунальні по МПД'!BC375,'Комунальні по МПД'!BC380,'Комунальні по МПД'!BC385,'Комунальні по МПД'!BC390)</f>
        <v>2</v>
      </c>
      <c r="BC58" s="125">
        <f>SUM('Комунальні по МПД'!BD365,'Комунальні по МПД'!BD370,'Комунальні по МПД'!BD375,'Комунальні по МПД'!BD380,'Комунальні по МПД'!BD385,'Комунальні по МПД'!BD390)</f>
        <v>3</v>
      </c>
      <c r="BD58" s="126">
        <f>SUM('Комунальні по МПД'!BE365,'Комунальні по МПД'!BE370,'Комунальні по МПД'!BE375,'Комунальні по МПД'!BE380,'Комунальні по МПД'!BE385,'Комунальні по МПД'!BE390)</f>
        <v>1</v>
      </c>
    </row>
    <row r="59" spans="1:56" ht="31.5" x14ac:dyDescent="0.25">
      <c r="A59" s="1343"/>
      <c r="B59" s="1420"/>
      <c r="C59" s="114" t="s">
        <v>491</v>
      </c>
      <c r="D59" s="1301"/>
      <c r="E59" s="1411"/>
      <c r="F59" s="592">
        <f>SUM('Комунальні по МПД'!G366,'Комунальні по МПД'!G371,'Комунальні по МПД'!G376,'Комунальні по МПД'!G381,'Комунальні по МПД'!G386,'Комунальні по МПД'!G391)</f>
        <v>0</v>
      </c>
      <c r="G59" s="631">
        <f>SUM('Комунальні по МПД'!H366,'Комунальні по МПД'!H371,'Комунальні по МПД'!H376,'Комунальні по МПД'!H381,'Комунальні по МПД'!H386,'Комунальні по МПД'!H391)</f>
        <v>0</v>
      </c>
      <c r="H59" s="81">
        <f>SUM('Комунальні по МПД'!I366,'Комунальні по МПД'!I371,'Комунальні по МПД'!I376,'Комунальні по МПД'!I381,'Комунальні по МПД'!I386,'Комунальні по МПД'!I391)</f>
        <v>0</v>
      </c>
      <c r="I59" s="81">
        <f>SUM('Комунальні по МПД'!J366,'Комунальні по МПД'!J371,'Комунальні по МПД'!J376,'Комунальні по МПД'!J381,'Комунальні по МПД'!J386,'Комунальні по МПД'!J391)</f>
        <v>0</v>
      </c>
      <c r="J59" s="81">
        <f>SUM('Комунальні по МПД'!K366,'Комунальні по МПД'!K371,'Комунальні по МПД'!K376,'Комунальні по МПД'!K381,'Комунальні по МПД'!K386,'Комунальні по МПД'!K391)</f>
        <v>0</v>
      </c>
      <c r="K59" s="94">
        <f>SUM('Комунальні по МПД'!L366,'Комунальні по МПД'!L371,'Комунальні по МПД'!L376,'Комунальні по МПД'!L381,'Комунальні по МПД'!L386,'Комунальні по МПД'!L391)</f>
        <v>0</v>
      </c>
      <c r="L59" s="181">
        <f>SUM('Комунальні по МПД'!M366,'Комунальні по МПД'!M371,'Комунальні по МПД'!M376,'Комунальні по МПД'!M381,'Комунальні по МПД'!M386,'Комунальні по МПД'!M391)</f>
        <v>0</v>
      </c>
      <c r="M59" s="124">
        <f>SUM('Комунальні по МПД'!N366,'Комунальні по МПД'!N371,'Комунальні по МПД'!N376,'Комунальні по МПД'!N381,'Комунальні по МПД'!N386,'Комунальні по МПД'!N391)</f>
        <v>0</v>
      </c>
      <c r="N59" s="403">
        <f>SUM('Комунальні по МПД'!O366,'Комунальні по МПД'!O371,'Комунальні по МПД'!O376,'Комунальні по МПД'!O381,'Комунальні по МПД'!O386,'Комунальні по МПД'!O391)</f>
        <v>0</v>
      </c>
      <c r="O59" s="124">
        <f>SUM('Комунальні по МПД'!P366,'Комунальні по МПД'!P371,'Комунальні по МПД'!P376,'Комунальні по МПД'!P381,'Комунальні по МПД'!P386,'Комунальні по МПД'!P391)</f>
        <v>0</v>
      </c>
      <c r="P59" s="124">
        <f>SUM('Комунальні по МПД'!Q366,'Комунальні по МПД'!Q371,'Комунальні по МПД'!Q376,'Комунальні по МПД'!Q381,'Комунальні по МПД'!Q386,'Комунальні по МПД'!Q391)</f>
        <v>0</v>
      </c>
      <c r="Q59" s="163">
        <f>SUM('Комунальні по МПД'!R366,'Комунальні по МПД'!R371,'Комунальні по МПД'!R376,'Комунальні по МПД'!R381,'Комунальні по МПД'!R386,'Комунальні по МПД'!R391)</f>
        <v>0</v>
      </c>
      <c r="R59" s="271">
        <f>SUM('Комунальні по МПД'!S366,'Комунальні по МПД'!S371,'Комунальні по МПД'!S376,'Комунальні по МПД'!S381,'Комунальні по МПД'!S386,'Комунальні по МПД'!S391)</f>
        <v>0</v>
      </c>
      <c r="S59" s="766">
        <f>SUM('Комунальні по МПД'!T366,'Комунальні по МПД'!T371,'Комунальні по МПД'!T376,'Комунальні по МПД'!T381,'Комунальні по МПД'!T386,'Комунальні по МПД'!T391)</f>
        <v>0</v>
      </c>
      <c r="T59" s="766">
        <f>SUM('Комунальні по МПД'!U366,'Комунальні по МПД'!U371,'Комунальні по МПД'!U376,'Комунальні по МПД'!U381,'Комунальні по МПД'!U386,'Комунальні по МПД'!U391)</f>
        <v>0</v>
      </c>
      <c r="U59" s="124">
        <f>SUM('Комунальні по МПД'!V366,'Комунальні по МПД'!V371,'Комунальні по МПД'!V376,'Комунальні по МПД'!V381,'Комунальні по МПД'!V386,'Комунальні по МПД'!V391)</f>
        <v>0</v>
      </c>
      <c r="V59" s="124">
        <f>SUM('Комунальні по МПД'!W366,'Комунальні по МПД'!W371,'Комунальні по МПД'!W376,'Комунальні по МПД'!W381,'Комунальні по МПД'!W386,'Комунальні по МПД'!W391)</f>
        <v>0</v>
      </c>
      <c r="W59" s="163">
        <f>SUM('Комунальні по МПД'!X366,'Комунальні по МПД'!X371,'Комунальні по МПД'!X376,'Комунальні по МПД'!X381,'Комунальні по МПД'!X386,'Комунальні по МПД'!X391)</f>
        <v>0</v>
      </c>
      <c r="X59" s="162">
        <f>SUM('Комунальні по МПД'!Y366,'Комунальні по МПД'!Y371,'Комунальні по МПД'!Y376,'Комунальні по МПД'!Y381,'Комунальні по МПД'!Y386,'Комунальні по МПД'!Y391)</f>
        <v>0</v>
      </c>
      <c r="Y59" s="163">
        <f>SUM('Комунальні по МПД'!Z366,'Комунальні по МПД'!Z371,'Комунальні по МПД'!Z376,'Комунальні по МПД'!Z381,'Комунальні по МПД'!Z386,'Комунальні по МПД'!Z391)</f>
        <v>0</v>
      </c>
      <c r="Z59" s="86">
        <f>SUM('Комунальні по МПД'!AA366,'Комунальні по МПД'!AA371,'Комунальні по МПД'!AA376,'Комунальні по МПД'!AA381,'Комунальні по МПД'!AA386,'Комунальні по МПД'!AA391)</f>
        <v>0</v>
      </c>
      <c r="AA59" s="81">
        <f>SUM('Комунальні по МПД'!AB366,'Комунальні по МПД'!AB371,'Комунальні по МПД'!AB376,'Комунальні по МПД'!AB381,'Комунальні по МПД'!AB386,'Комунальні по МПД'!AB391)</f>
        <v>0</v>
      </c>
      <c r="AB59" s="81">
        <f>SUM('Комунальні по МПД'!AC366,'Комунальні по МПД'!AC371,'Комунальні по МПД'!AC376,'Комунальні по МПД'!AC381,'Комунальні по МПД'!AC386,'Комунальні по МПД'!AC391)</f>
        <v>0</v>
      </c>
      <c r="AC59" s="81">
        <f>SUM('Комунальні по МПД'!AD366,'Комунальні по МПД'!AD371,'Комунальні по МПД'!AD376,'Комунальні по МПД'!AD381,'Комунальні по МПД'!AD386,'Комунальні по МПД'!AD391)</f>
        <v>0</v>
      </c>
      <c r="AD59" s="81">
        <f>SUM('Комунальні по МПД'!AE366,'Комунальні по МПД'!AE371,'Комунальні по МПД'!AE376,'Комунальні по МПД'!AE381,'Комунальні по МПД'!AE386,'Комунальні по МПД'!AE391)</f>
        <v>0</v>
      </c>
      <c r="AE59" s="94">
        <f>SUM('Комунальні по МПД'!AF366,'Комунальні по МПД'!AF371,'Комунальні по МПД'!AF376,'Комунальні по МПД'!AF381,'Комунальні по МПД'!AF386,'Комунальні по МПД'!AF391)</f>
        <v>0</v>
      </c>
      <c r="AF59" s="450"/>
      <c r="AG59" s="446"/>
      <c r="AH59" s="442"/>
      <c r="AI59" s="209">
        <f>SUM('Комунальні по МПД'!AJ366,'Комунальні по МПД'!AJ371,'Комунальні по МПД'!AJ376,'Комунальні по МПД'!AJ381,'Комунальні по МПД'!AJ386,'Комунальні по МПД'!AJ391)</f>
        <v>0</v>
      </c>
      <c r="AJ59" s="90">
        <f>SUM('Комунальні по МПД'!AK366,'Комунальні по МПД'!AK371,'Комунальні по МПД'!AK376,'Комунальні по МПД'!AK381,'Комунальні по МПД'!AK386,'Комунальні по МПД'!AK391)</f>
        <v>0</v>
      </c>
      <c r="AK59" s="88">
        <f>SUM('Комунальні по МПД'!AL366,'Комунальні по МПД'!AL371,'Комунальні по МПД'!AL376,'Комунальні по МПД'!AL381,'Комунальні по МПД'!AL386,'Комунальні по МПД'!AL391)</f>
        <v>0</v>
      </c>
      <c r="AL59" s="91">
        <f>SUM('Комунальні по МПД'!AM366,'Комунальні по МПД'!AM371,'Комунальні по МПД'!AM376,'Комунальні по МПД'!AM381,'Комунальні по МПД'!AM386,'Комунальні по МПД'!AM391)</f>
        <v>0</v>
      </c>
      <c r="AM59" s="90">
        <f>SUM('Комунальні по МПД'!AN366,'Комунальні по МПД'!AN371,'Комунальні по МПД'!AN376,'Комунальні по МПД'!AN381,'Комунальні по МПД'!AN386,'Комунальні по МПД'!AN391)</f>
        <v>0</v>
      </c>
      <c r="AN59" s="88">
        <f>SUM('Комунальні по МПД'!AO366,'Комунальні по МПД'!AO371,'Комунальні по МПД'!AO376,'Комунальні по МПД'!AO381,'Комунальні по МПД'!AO386,'Комунальні по МПД'!AO391)</f>
        <v>0</v>
      </c>
      <c r="AO59" s="91">
        <f>SUM('Комунальні по МПД'!AP366,'Комунальні по МПД'!AP371,'Комунальні по МПД'!AP376,'Комунальні по МПД'!AP381,'Комунальні по МПД'!AP386,'Комунальні по МПД'!AP391)</f>
        <v>0</v>
      </c>
      <c r="AP59" s="86">
        <f>SUM('Комунальні по МПД'!AQ366,'Комунальні по МПД'!AQ371,'Комунальні по МПД'!AQ376,'Комунальні по МПД'!AQ381,'Комунальні по МПД'!AQ386,'Комунальні по МПД'!AQ391)</f>
        <v>0</v>
      </c>
      <c r="AQ59" s="81">
        <f>SUM('Комунальні по МПД'!AR366,'Комунальні по МПД'!AR371,'Комунальні по МПД'!AR376,'Комунальні по МПД'!AR381,'Комунальні по МПД'!AR386,'Комунальні по МПД'!AR391)</f>
        <v>0</v>
      </c>
      <c r="AR59" s="81">
        <f>SUM('Комунальні по МПД'!AS366,'Комунальні по МПД'!AS371,'Комунальні по МПД'!AS376,'Комунальні по МПД'!AS381,'Комунальні по МПД'!AS386,'Комунальні по МПД'!AS391)</f>
        <v>0</v>
      </c>
      <c r="AS59" s="81">
        <f>SUM('Комунальні по МПД'!AT366,'Комунальні по МПД'!AT371,'Комунальні по МПД'!AT376,'Комунальні по МПД'!AT381,'Комунальні по МПД'!AT386,'Комунальні по МПД'!AT391)</f>
        <v>0</v>
      </c>
      <c r="AT59" s="94">
        <f>SUM('Комунальні по МПД'!AU366,'Комунальні по МПД'!AU371,'Комунальні по МПД'!AU376,'Комунальні по МПД'!AU381,'Комунальні по МПД'!AU386,'Комунальні по МПД'!AU391)</f>
        <v>0</v>
      </c>
      <c r="AU59" s="159">
        <f>SUM('Комунальні по МПД'!AV366,'Комунальні по МПД'!AV371,'Комунальні по МПД'!AV376,'Комунальні по МПД'!AV381,'Комунальні по МПД'!AV386,'Комунальні по МПД'!AV391)</f>
        <v>0</v>
      </c>
      <c r="AV59" s="125">
        <f>SUM('Комунальні по МПД'!AW366,'Комунальні по МПД'!AW371,'Комунальні по МПД'!AW376,'Комунальні по МПД'!AW381,'Комунальні по МПД'!AW386,'Комунальні по МПД'!AW391)</f>
        <v>0</v>
      </c>
      <c r="AW59" s="125">
        <f>SUM('Комунальні по МПД'!AX366,'Комунальні по МПД'!AX371,'Комунальні по МПД'!AX376,'Комунальні по МПД'!AX381,'Комунальні по МПД'!AX386,'Комунальні по МПД'!AX391)</f>
        <v>0</v>
      </c>
      <c r="AX59" s="125">
        <f>SUM('Комунальні по МПД'!AY366,'Комунальні по МПД'!AY371,'Комунальні по МПД'!AY376,'Комунальні по МПД'!AY381,'Комунальні по МПД'!AY386,'Комунальні по МПД'!AY391)</f>
        <v>0</v>
      </c>
      <c r="AY59" s="125">
        <f>SUM('Комунальні по МПД'!AZ366,'Комунальні по МПД'!AZ371,'Комунальні по МПД'!AZ376,'Комунальні по МПД'!AZ381,'Комунальні по МПД'!AZ386,'Комунальні по МПД'!AZ391)</f>
        <v>0</v>
      </c>
      <c r="AZ59" s="125">
        <f>SUM('Комунальні по МПД'!BA366,'Комунальні по МПД'!BA371,'Комунальні по МПД'!BA376,'Комунальні по МПД'!BA381,'Комунальні по МПД'!BA386,'Комунальні по МПД'!BA391)</f>
        <v>0</v>
      </c>
      <c r="BA59" s="125">
        <f>SUM('Комунальні по МПД'!BB366,'Комунальні по МПД'!BB371,'Комунальні по МПД'!BB376,'Комунальні по МПД'!BB381,'Комунальні по МПД'!BB386,'Комунальні по МПД'!BB391)</f>
        <v>0</v>
      </c>
      <c r="BB59" s="125">
        <f>SUM('Комунальні по МПД'!BC366,'Комунальні по МПД'!BC371,'Комунальні по МПД'!BC376,'Комунальні по МПД'!BC381,'Комунальні по МПД'!BC386,'Комунальні по МПД'!BC391)</f>
        <v>0</v>
      </c>
      <c r="BC59" s="125">
        <f>SUM('Комунальні по МПД'!BD366,'Комунальні по МПД'!BD371,'Комунальні по МПД'!BD376,'Комунальні по МПД'!BD381,'Комунальні по МПД'!BD386,'Комунальні по МПД'!BD391)</f>
        <v>0</v>
      </c>
      <c r="BD59" s="126">
        <f>SUM('Комунальні по МПД'!BE366,'Комунальні по МПД'!BE371,'Комунальні по МПД'!BE376,'Комунальні по МПД'!BE381,'Комунальні по МПД'!BE386,'Комунальні по МПД'!BE391)</f>
        <v>0</v>
      </c>
    </row>
    <row r="60" spans="1:56" ht="16.5" thickBot="1" x14ac:dyDescent="0.3">
      <c r="A60" s="1344"/>
      <c r="B60" s="439"/>
      <c r="C60" s="582" t="s">
        <v>629</v>
      </c>
      <c r="D60" s="1302"/>
      <c r="E60" s="1427"/>
      <c r="F60" s="653">
        <f>SUM(F55:F59)</f>
        <v>2795</v>
      </c>
      <c r="G60" s="634">
        <f t="shared" ref="G60:BD60" si="23">SUM(G55:G59)</f>
        <v>39</v>
      </c>
      <c r="H60" s="96">
        <f t="shared" si="23"/>
        <v>26</v>
      </c>
      <c r="I60" s="96">
        <f t="shared" si="23"/>
        <v>9</v>
      </c>
      <c r="J60" s="96">
        <f t="shared" si="23"/>
        <v>4</v>
      </c>
      <c r="K60" s="108">
        <f t="shared" si="23"/>
        <v>0</v>
      </c>
      <c r="L60" s="581">
        <f t="shared" si="23"/>
        <v>2701</v>
      </c>
      <c r="M60" s="175">
        <f t="shared" ref="M60:W60" si="24">SUM(M55:M59)</f>
        <v>2412</v>
      </c>
      <c r="N60" s="408">
        <f t="shared" si="24"/>
        <v>0</v>
      </c>
      <c r="O60" s="175">
        <f t="shared" si="24"/>
        <v>0</v>
      </c>
      <c r="P60" s="175">
        <f t="shared" si="24"/>
        <v>16</v>
      </c>
      <c r="Q60" s="176">
        <f t="shared" si="24"/>
        <v>273</v>
      </c>
      <c r="R60" s="263">
        <f t="shared" si="24"/>
        <v>148</v>
      </c>
      <c r="S60" s="263">
        <f t="shared" si="24"/>
        <v>17</v>
      </c>
      <c r="T60" s="263">
        <f t="shared" si="24"/>
        <v>0</v>
      </c>
      <c r="U60" s="186">
        <f t="shared" si="24"/>
        <v>2487</v>
      </c>
      <c r="V60" s="186">
        <f t="shared" si="24"/>
        <v>49</v>
      </c>
      <c r="W60" s="187">
        <f t="shared" si="24"/>
        <v>0</v>
      </c>
      <c r="X60" s="188">
        <f t="shared" si="23"/>
        <v>2259</v>
      </c>
      <c r="Y60" s="187">
        <f t="shared" si="23"/>
        <v>442</v>
      </c>
      <c r="Z60" s="139">
        <f t="shared" si="23"/>
        <v>0</v>
      </c>
      <c r="AA60" s="140">
        <f t="shared" si="23"/>
        <v>760</v>
      </c>
      <c r="AB60" s="140">
        <f t="shared" si="23"/>
        <v>744</v>
      </c>
      <c r="AC60" s="140">
        <f t="shared" si="23"/>
        <v>161</v>
      </c>
      <c r="AD60" s="140">
        <f t="shared" si="23"/>
        <v>1479</v>
      </c>
      <c r="AE60" s="141">
        <f t="shared" si="23"/>
        <v>85</v>
      </c>
      <c r="AF60" s="567">
        <f>AVERAGE(AF55:AF59)</f>
        <v>41.63333333333334</v>
      </c>
      <c r="AG60" s="568">
        <f>AVERAGE(AG55:AG59)</f>
        <v>18.733333333333334</v>
      </c>
      <c r="AH60" s="569"/>
      <c r="AI60" s="579">
        <f t="shared" si="23"/>
        <v>2700</v>
      </c>
      <c r="AJ60" s="112">
        <f t="shared" si="23"/>
        <v>0</v>
      </c>
      <c r="AK60" s="110">
        <f t="shared" si="23"/>
        <v>0</v>
      </c>
      <c r="AL60" s="134">
        <f t="shared" si="23"/>
        <v>0</v>
      </c>
      <c r="AM60" s="112">
        <f t="shared" si="23"/>
        <v>46</v>
      </c>
      <c r="AN60" s="110">
        <f t="shared" si="23"/>
        <v>453</v>
      </c>
      <c r="AO60" s="134">
        <f t="shared" si="23"/>
        <v>0</v>
      </c>
      <c r="AP60" s="95">
        <f t="shared" si="23"/>
        <v>52</v>
      </c>
      <c r="AQ60" s="96">
        <f t="shared" si="23"/>
        <v>188</v>
      </c>
      <c r="AR60" s="96">
        <f t="shared" si="23"/>
        <v>1274</v>
      </c>
      <c r="AS60" s="96">
        <f t="shared" si="23"/>
        <v>670</v>
      </c>
      <c r="AT60" s="108">
        <f t="shared" si="23"/>
        <v>17</v>
      </c>
      <c r="AU60" s="182">
        <f t="shared" si="23"/>
        <v>94</v>
      </c>
      <c r="AV60" s="178">
        <f t="shared" si="23"/>
        <v>0</v>
      </c>
      <c r="AW60" s="178">
        <f t="shared" si="23"/>
        <v>0</v>
      </c>
      <c r="AX60" s="178">
        <f t="shared" si="23"/>
        <v>1</v>
      </c>
      <c r="AY60" s="178">
        <f t="shared" si="23"/>
        <v>2</v>
      </c>
      <c r="AZ60" s="178">
        <f t="shared" si="23"/>
        <v>83</v>
      </c>
      <c r="BA60" s="178">
        <f t="shared" si="23"/>
        <v>0</v>
      </c>
      <c r="BB60" s="178">
        <f t="shared" si="23"/>
        <v>2</v>
      </c>
      <c r="BC60" s="178">
        <f t="shared" si="23"/>
        <v>5</v>
      </c>
      <c r="BD60" s="194">
        <f t="shared" si="23"/>
        <v>1</v>
      </c>
    </row>
    <row r="61" spans="1:56" ht="31.5" x14ac:dyDescent="0.25">
      <c r="A61" s="1342" t="s">
        <v>601</v>
      </c>
      <c r="B61" s="1433" t="s">
        <v>375</v>
      </c>
      <c r="C61" s="113" t="s">
        <v>485</v>
      </c>
      <c r="D61" s="1460">
        <v>689</v>
      </c>
      <c r="E61" s="1467">
        <f t="shared" ref="E61" si="25">D61-SUM(L61:L65)</f>
        <v>217</v>
      </c>
      <c r="F61" s="204">
        <f>SUM('Комунальні по МПД'!G392,'Комунальні по МПД'!G397,'Комунальні по МПД'!G402)</f>
        <v>41</v>
      </c>
      <c r="G61" s="131">
        <f>SUM('Комунальні по МПД'!H392,'Комунальні по МПД'!H397,'Комунальні по МПД'!H402)</f>
        <v>1</v>
      </c>
      <c r="H61" s="72">
        <f>SUM('Комунальні по МПД'!I392,'Комунальні по МПД'!I397,'Комунальні по МПД'!I402)</f>
        <v>1</v>
      </c>
      <c r="I61" s="72">
        <f>SUM('Комунальні по МПД'!J392,'Комунальні по МПД'!J397,'Комунальні по МПД'!J402)</f>
        <v>0</v>
      </c>
      <c r="J61" s="72">
        <f>SUM('Комунальні по МПД'!K392,'Комунальні по МПД'!K397,'Комунальні по МПД'!K402)</f>
        <v>0</v>
      </c>
      <c r="K61" s="75">
        <f>SUM('Комунальні по МПД'!L392,'Комунальні по МПД'!L397,'Комунальні по МПД'!L402)</f>
        <v>0</v>
      </c>
      <c r="L61" s="199">
        <f>SUM('Комунальні по МПД'!M392,'Комунальні по МПД'!M397,'Комунальні по МПД'!M402)</f>
        <v>41</v>
      </c>
      <c r="M61" s="119">
        <f>SUM('Комунальні по МПД'!N392,'Комунальні по МПД'!N397,'Комунальні по МПД'!N402)</f>
        <v>0</v>
      </c>
      <c r="N61" s="119">
        <f>SUM('Комунальні по МПД'!O392,'Комунальні по МПД'!O397,'Комунальні по МПД'!O402)</f>
        <v>0</v>
      </c>
      <c r="O61" s="119">
        <f>SUM('Комунальні по МПД'!P392,'Комунальні по МПД'!P397,'Комунальні по МПД'!P402)</f>
        <v>0</v>
      </c>
      <c r="P61" s="119">
        <f>SUM('Комунальні по МПД'!Q392,'Комунальні по МПД'!Q397,'Комунальні по МПД'!Q402)</f>
        <v>0</v>
      </c>
      <c r="Q61" s="268">
        <f>SUM('Комунальні по МПД'!R392,'Комунальні по МПД'!R397,'Комунальні по МПД'!R402)</f>
        <v>41</v>
      </c>
      <c r="R61" s="150">
        <f>SUM('Комунальні по МПД'!S392,'Комунальні по МПД'!S397,'Комунальні по МПД'!S402)</f>
        <v>0</v>
      </c>
      <c r="S61" s="200">
        <f>SUM('Комунальні по МПД'!T392,'Комунальні по МПД'!T397,'Комунальні по МПД'!T402)</f>
        <v>0</v>
      </c>
      <c r="T61" s="200">
        <f>SUM('Комунальні по МПД'!U392,'Комунальні по МПД'!U397,'Комунальні по МПД'!U402)</f>
        <v>0</v>
      </c>
      <c r="U61" s="119">
        <f>SUM('Комунальні по МПД'!V392,'Комунальні по МПД'!V397,'Комунальні по МПД'!V402)</f>
        <v>40</v>
      </c>
      <c r="V61" s="119">
        <f>SUM('Комунальні по МПД'!W392,'Комунальні по МПД'!W397,'Комунальні по МПД'!W402)</f>
        <v>1</v>
      </c>
      <c r="W61" s="268">
        <f>SUM('Комунальні по МПД'!X392,'Комунальні по МПД'!X397,'Комунальні по МПД'!X402)</f>
        <v>0</v>
      </c>
      <c r="X61" s="150">
        <f>SUM('Комунальні по МПД'!Y392,'Комунальні по МПД'!Y397,'Комунальні по МПД'!Y402)</f>
        <v>37</v>
      </c>
      <c r="Y61" s="268">
        <f>SUM('Комунальні по МПД'!Z392,'Комунальні по МПД'!Z397,'Комунальні по МПД'!Z402)</f>
        <v>4</v>
      </c>
      <c r="Z61" s="74">
        <f>SUM('Комунальні по МПД'!AA392,'Комунальні по МПД'!AA397,'Комунальні по МПД'!AA402)</f>
        <v>0</v>
      </c>
      <c r="AA61" s="72">
        <f>SUM('Комунальні по МПД'!AB392,'Комунальні по МПД'!AB397,'Комунальні по МПД'!AB402)</f>
        <v>16</v>
      </c>
      <c r="AB61" s="72">
        <f>SUM('Комунальні по МПД'!AC392,'Комунальні по МПД'!AC397,'Комунальні по МПД'!AC402)</f>
        <v>16</v>
      </c>
      <c r="AC61" s="72">
        <f>SUM('Комунальні по МПД'!AD392,'Комунальні по МПД'!AD397,'Комунальні по МПД'!AD402)</f>
        <v>3</v>
      </c>
      <c r="AD61" s="72">
        <f>SUM('Комунальні по МПД'!AE392,'Комунальні по МПД'!AE397,'Комунальні по МПД'!AE402)</f>
        <v>20</v>
      </c>
      <c r="AE61" s="75">
        <f>SUM('Комунальні по МПД'!AF392,'Комунальні по МПД'!AF397,'Комунальні по МПД'!AF402)</f>
        <v>5</v>
      </c>
      <c r="AF61" s="448">
        <f>AVERAGE('Комунальні по МПД'!AG392,'Комунальні по МПД'!AG397,'Комунальні по МПД'!AG402)</f>
        <v>38</v>
      </c>
      <c r="AG61" s="467">
        <f>AVERAGE('Комунальні по МПД'!AH392,'Комунальні по МПД'!AH397,'Комунальні по МПД'!AH402)</f>
        <v>12</v>
      </c>
      <c r="AH61" s="448">
        <f>AVERAGE('Комунальні по МПД'!AI392,'Комунальні по МПД'!AI397,'Комунальні по МПД'!AI402)</f>
        <v>11.05</v>
      </c>
      <c r="AI61" s="207">
        <f>SUM('Комунальні по МПД'!AJ392,'Комунальні по МПД'!AJ397,'Комунальні по МПД'!AJ402)</f>
        <v>41</v>
      </c>
      <c r="AJ61" s="79">
        <f>SUM('Комунальні по МПД'!AK392,'Комунальні по МПД'!AK397,'Комунальні по МПД'!AK402)</f>
        <v>0</v>
      </c>
      <c r="AK61" s="77">
        <f>SUM('Комунальні по МПД'!AL392,'Комунальні по МПД'!AL397,'Комунальні по МПД'!AL402)</f>
        <v>0</v>
      </c>
      <c r="AL61" s="80">
        <f>SUM('Комунальні по МПД'!AM392,'Комунальні по МПД'!AM397,'Комунальні по МПД'!AM402)</f>
        <v>0</v>
      </c>
      <c r="AM61" s="74">
        <f>SUM('Комунальні по МПД'!AN392,'Комунальні по МПД'!AN397,'Комунальні по МПД'!AN402)</f>
        <v>0</v>
      </c>
      <c r="AN61" s="72">
        <f>SUM('Комунальні по МПД'!AO392,'Комунальні по МПД'!AO397,'Комунальні по МПД'!AO402)</f>
        <v>39</v>
      </c>
      <c r="AO61" s="75">
        <f>SUM('Комунальні по МПД'!AP392,'Комунальні по МПД'!AP397,'Комунальні по МПД'!AP402)</f>
        <v>2</v>
      </c>
      <c r="AP61" s="79">
        <f>SUM('Комунальні по МПД'!AQ392,'Комунальні по МПД'!AQ397,'Комунальні по МПД'!AQ402)</f>
        <v>0</v>
      </c>
      <c r="AQ61" s="77">
        <f>SUM('Комунальні по МПД'!AR392,'Комунальні по МПД'!AR397,'Комунальні по МПД'!AR402)</f>
        <v>0</v>
      </c>
      <c r="AR61" s="77">
        <f>SUM('Комунальні по МПД'!AS392,'Комунальні по МПД'!AS397,'Комунальні по МПД'!AS402)</f>
        <v>0</v>
      </c>
      <c r="AS61" s="77">
        <f>SUM('Комунальні по МПД'!AT392,'Комунальні по МПД'!AT397,'Комунальні по МПД'!AT402)</f>
        <v>0</v>
      </c>
      <c r="AT61" s="78">
        <f>SUM('Комунальні по МПД'!AU392,'Комунальні по МПД'!AU397,'Комунальні по МПД'!AU402)</f>
        <v>0</v>
      </c>
      <c r="AU61" s="152">
        <f>SUM('Комунальні по МПД'!AV392,'Комунальні по МПД'!AV397,'Комунальні по МПД'!AV402)</f>
        <v>0</v>
      </c>
      <c r="AV61" s="120">
        <f>SUM('Комунальні по МПД'!AW392,'Комунальні по МПД'!AW397,'Комунальні по МПД'!AW402)</f>
        <v>0</v>
      </c>
      <c r="AW61" s="120">
        <f>SUM('Комунальні по МПД'!AX392,'Комунальні по МПД'!AX397,'Комунальні по МПД'!AX402)</f>
        <v>0</v>
      </c>
      <c r="AX61" s="120">
        <f>SUM('Комунальні по МПД'!AY392,'Комунальні по МПД'!AY397,'Комунальні по МПД'!AY402)</f>
        <v>0</v>
      </c>
      <c r="AY61" s="120">
        <f>SUM('Комунальні по МПД'!AZ392,'Комунальні по МПД'!AZ397,'Комунальні по МПД'!AZ402)</f>
        <v>0</v>
      </c>
      <c r="AZ61" s="120">
        <f>SUM('Комунальні по МПД'!BA392,'Комунальні по МПД'!BA397,'Комунальні по МПД'!BA402)</f>
        <v>0</v>
      </c>
      <c r="BA61" s="120">
        <f>SUM('Комунальні по МПД'!BB392,'Комунальні по МПД'!BB397,'Комунальні по МПД'!BB402)</f>
        <v>0</v>
      </c>
      <c r="BB61" s="120">
        <f>SUM('Комунальні по МПД'!BC392,'Комунальні по МПД'!BC397,'Комунальні по МПД'!BC402)</f>
        <v>0</v>
      </c>
      <c r="BC61" s="120">
        <f>SUM('Комунальні по МПД'!BD392,'Комунальні по МПД'!BD397,'Комунальні по МПД'!BD402)</f>
        <v>0</v>
      </c>
      <c r="BD61" s="121">
        <f>SUM('Комунальні по МПД'!BE392,'Комунальні по МПД'!BE397,'Комунальні по МПД'!BE402)</f>
        <v>0</v>
      </c>
    </row>
    <row r="62" spans="1:56" ht="47.25" x14ac:dyDescent="0.25">
      <c r="A62" s="1343"/>
      <c r="B62" s="1425"/>
      <c r="C62" s="114" t="s">
        <v>490</v>
      </c>
      <c r="D62" s="1461"/>
      <c r="E62" s="1468"/>
      <c r="F62" s="205">
        <f>SUM('Комунальні по МПД'!G393,'Комунальні по МПД'!G398,'Комунальні по МПД'!G403)</f>
        <v>0</v>
      </c>
      <c r="G62" s="132">
        <f>SUM('Комунальні по МПД'!H393,'Комунальні по МПД'!H398,'Комунальні по МПД'!H403)</f>
        <v>0</v>
      </c>
      <c r="H62" s="81">
        <f>SUM('Комунальні по МПД'!I393,'Комунальні по МПД'!I398,'Комунальні по МПД'!I403)</f>
        <v>0</v>
      </c>
      <c r="I62" s="81">
        <f>SUM('Комунальні по МПД'!J393,'Комунальні по МПД'!J398,'Комунальні по МПД'!J403)</f>
        <v>0</v>
      </c>
      <c r="J62" s="81">
        <f>SUM('Комунальні по МПД'!K393,'Комунальні по МПД'!K398,'Комунальні по МПД'!K403)</f>
        <v>0</v>
      </c>
      <c r="K62" s="94">
        <f>SUM('Комунальні по МПД'!L393,'Комунальні по МПД'!L398,'Комунальні по МПД'!L403)</f>
        <v>0</v>
      </c>
      <c r="L62" s="181">
        <f>SUM('Комунальні по МПД'!M393,'Комунальні по МПД'!M398,'Комунальні по МПД'!M403)</f>
        <v>0</v>
      </c>
      <c r="M62" s="124">
        <f>SUM('Комунальні по МПД'!N393,'Комунальні по МПД'!N398,'Комунальні по МПД'!N403)</f>
        <v>0</v>
      </c>
      <c r="N62" s="403">
        <f>SUM('Комунальні по МПД'!O393,'Комунальні по МПД'!O398,'Комунальні по МПД'!O403)</f>
        <v>0</v>
      </c>
      <c r="O62" s="124">
        <f>SUM('Комунальні по МПД'!P393,'Комунальні по МПД'!P398,'Комунальні по МПД'!P403)</f>
        <v>0</v>
      </c>
      <c r="P62" s="124">
        <f>SUM('Комунальні по МПД'!Q393,'Комунальні по МПД'!Q398,'Комунальні по МПД'!Q403)</f>
        <v>0</v>
      </c>
      <c r="Q62" s="270">
        <f>SUM('Комунальні по МПД'!R393,'Комунальні по МПД'!R398,'Комунальні по МПД'!R403)</f>
        <v>0</v>
      </c>
      <c r="R62" s="162">
        <f>SUM('Комунальні по МПД'!S393,'Комунальні по МПД'!S398,'Комунальні по МПД'!S403)</f>
        <v>0</v>
      </c>
      <c r="S62" s="766">
        <f>SUM('Комунальні по МПД'!T393,'Комунальні по МПД'!T398,'Комунальні по МПД'!T403)</f>
        <v>0</v>
      </c>
      <c r="T62" s="766">
        <f>SUM('Комунальні по МПД'!U393,'Комунальні по МПД'!U398,'Комунальні по МПД'!U403)</f>
        <v>0</v>
      </c>
      <c r="U62" s="124">
        <f>SUM('Комунальні по МПД'!V393,'Комунальні по МПД'!V398,'Комунальні по МПД'!V403)</f>
        <v>0</v>
      </c>
      <c r="V62" s="124">
        <f>SUM('Комунальні по МПД'!W393,'Комунальні по МПД'!W398,'Комунальні по МПД'!W403)</f>
        <v>0</v>
      </c>
      <c r="W62" s="270">
        <f>SUM('Комунальні по МПД'!X393,'Комунальні по МПД'!X398,'Комунальні по МПД'!X403)</f>
        <v>0</v>
      </c>
      <c r="X62" s="162">
        <f>SUM('Комунальні по МПД'!Y393,'Комунальні по МПД'!Y398,'Комунальні по МПД'!Y403)</f>
        <v>0</v>
      </c>
      <c r="Y62" s="270">
        <f>SUM('Комунальні по МПД'!Z393,'Комунальні по МПД'!Z398,'Комунальні по МПД'!Z403)</f>
        <v>0</v>
      </c>
      <c r="Z62" s="86">
        <f>SUM('Комунальні по МПД'!AA393,'Комунальні по МПД'!AA398,'Комунальні по МПД'!AA403)</f>
        <v>0</v>
      </c>
      <c r="AA62" s="81">
        <f>SUM('Комунальні по МПД'!AB393,'Комунальні по МПД'!AB398,'Комунальні по МПД'!AB403)</f>
        <v>0</v>
      </c>
      <c r="AB62" s="81">
        <f>SUM('Комунальні по МПД'!AC393,'Комунальні по МПД'!AC398,'Комунальні по МПД'!AC403)</f>
        <v>0</v>
      </c>
      <c r="AC62" s="81">
        <f>SUM('Комунальні по МПД'!AD393,'Комунальні по МПД'!AD398,'Комунальні по МПД'!AD403)</f>
        <v>0</v>
      </c>
      <c r="AD62" s="81">
        <f>SUM('Комунальні по МПД'!AE393,'Комунальні по МПД'!AE398,'Комунальні по МПД'!AE403)</f>
        <v>0</v>
      </c>
      <c r="AE62" s="94">
        <f>SUM('Комунальні по МПД'!AF393,'Комунальні по МПД'!AF398,'Комунальні по МПД'!AF403)</f>
        <v>0</v>
      </c>
      <c r="AF62" s="449"/>
      <c r="AG62" s="468"/>
      <c r="AH62" s="449"/>
      <c r="AI62" s="208">
        <f>SUM('Комунальні по МПД'!AJ393,'Комунальні по МПД'!AJ398,'Комунальні по МПД'!AJ403)</f>
        <v>0</v>
      </c>
      <c r="AJ62" s="90">
        <f>SUM('Комунальні по МПД'!AK393,'Комунальні по МПД'!AK398,'Комунальні по МПД'!AK403)</f>
        <v>0</v>
      </c>
      <c r="AK62" s="88">
        <f>SUM('Комунальні по МПД'!AL393,'Комунальні по МПД'!AL398,'Комунальні по МПД'!AL403)</f>
        <v>0</v>
      </c>
      <c r="AL62" s="91">
        <f>SUM('Комунальні по МПД'!AM393,'Комунальні по МПД'!AM398,'Комунальні по МПД'!AM403)</f>
        <v>0</v>
      </c>
      <c r="AM62" s="90">
        <f>SUM('Комунальні по МПД'!AN393,'Комунальні по МПД'!AN398,'Комунальні по МПД'!AN403)</f>
        <v>0</v>
      </c>
      <c r="AN62" s="88">
        <f>SUM('Комунальні по МПД'!AO393,'Комунальні по МПД'!AO398,'Комунальні по МПД'!AO403)</f>
        <v>0</v>
      </c>
      <c r="AO62" s="91">
        <f>SUM('Комунальні по МПД'!AP393,'Комунальні по МПД'!AP398,'Комунальні по МПД'!AP403)</f>
        <v>0</v>
      </c>
      <c r="AP62" s="90">
        <f>SUM('Комунальні по МПД'!AQ393,'Комунальні по МПД'!AQ398,'Комунальні по МПД'!AQ403)</f>
        <v>0</v>
      </c>
      <c r="AQ62" s="88">
        <f>SUM('Комунальні по МПД'!AR393,'Комунальні по МПД'!AR398,'Комунальні по МПД'!AR403)</f>
        <v>0</v>
      </c>
      <c r="AR62" s="88">
        <f>SUM('Комунальні по МПД'!AS393,'Комунальні по МПД'!AS398,'Комунальні по МПД'!AS403)</f>
        <v>0</v>
      </c>
      <c r="AS62" s="88">
        <f>SUM('Комунальні по МПД'!AT393,'Комунальні по МПД'!AT398,'Комунальні по МПД'!AT403)</f>
        <v>0</v>
      </c>
      <c r="AT62" s="89">
        <f>SUM('Комунальні по МПД'!AU393,'Комунальні по МПД'!AU398,'Комунальні по МПД'!AU403)</f>
        <v>0</v>
      </c>
      <c r="AU62" s="159">
        <f>SUM('Комунальні по МПД'!AV393,'Комунальні по МПД'!AV398,'Комунальні по МПД'!AV403)</f>
        <v>0</v>
      </c>
      <c r="AV62" s="125">
        <f>SUM('Комунальні по МПД'!AW393,'Комунальні по МПД'!AW398,'Комунальні по МПД'!AW403)</f>
        <v>0</v>
      </c>
      <c r="AW62" s="125">
        <f>SUM('Комунальні по МПД'!AX393,'Комунальні по МПД'!AX398,'Комунальні по МПД'!AX403)</f>
        <v>0</v>
      </c>
      <c r="AX62" s="125">
        <f>SUM('Комунальні по МПД'!AY393,'Комунальні по МПД'!AY398,'Комунальні по МПД'!AY403)</f>
        <v>0</v>
      </c>
      <c r="AY62" s="125">
        <f>SUM('Комунальні по МПД'!AZ393,'Комунальні по МПД'!AZ398,'Комунальні по МПД'!AZ403)</f>
        <v>0</v>
      </c>
      <c r="AZ62" s="125">
        <f>SUM('Комунальні по МПД'!BA393,'Комунальні по МПД'!BA398,'Комунальні по МПД'!BA403)</f>
        <v>0</v>
      </c>
      <c r="BA62" s="125">
        <f>SUM('Комунальні по МПД'!BB393,'Комунальні по МПД'!BB398,'Комунальні по МПД'!BB403)</f>
        <v>0</v>
      </c>
      <c r="BB62" s="125">
        <f>SUM('Комунальні по МПД'!BC393,'Комунальні по МПД'!BC398,'Комунальні по МПД'!BC403)</f>
        <v>0</v>
      </c>
      <c r="BC62" s="125">
        <f>SUM('Комунальні по МПД'!BD393,'Комунальні по МПД'!BD398,'Комунальні по МПД'!BD403)</f>
        <v>0</v>
      </c>
      <c r="BD62" s="126">
        <f>SUM('Комунальні по МПД'!BE393,'Комунальні по МПД'!BE398,'Комунальні по МПД'!BE403)</f>
        <v>0</v>
      </c>
    </row>
    <row r="63" spans="1:56" ht="31.5" x14ac:dyDescent="0.25">
      <c r="A63" s="1343"/>
      <c r="B63" s="1425"/>
      <c r="C63" s="114" t="s">
        <v>486</v>
      </c>
      <c r="D63" s="1461"/>
      <c r="E63" s="1468"/>
      <c r="F63" s="205">
        <f>SUM('Комунальні по МПД'!G394,'Комунальні по МПД'!G399,'Комунальні по МПД'!G404)</f>
        <v>0</v>
      </c>
      <c r="G63" s="132">
        <f>SUM('Комунальні по МПД'!H394,'Комунальні по МПД'!H399,'Комунальні по МПД'!H404)</f>
        <v>1</v>
      </c>
      <c r="H63" s="81">
        <f>SUM('Комунальні по МПД'!I394,'Комунальні по МПД'!I399,'Комунальні по МПД'!I404)</f>
        <v>1</v>
      </c>
      <c r="I63" s="81">
        <f>SUM('Комунальні по МПД'!J394,'Комунальні по МПД'!J399,'Комунальні по МПД'!J404)</f>
        <v>0</v>
      </c>
      <c r="J63" s="81">
        <f>SUM('Комунальні по МПД'!K394,'Комунальні по МПД'!K399,'Комунальні по МПД'!K404)</f>
        <v>0</v>
      </c>
      <c r="K63" s="94">
        <f>SUM('Комунальні по МПД'!L394,'Комунальні по МПД'!L399,'Комунальні по МПД'!L404)</f>
        <v>0</v>
      </c>
      <c r="L63" s="181">
        <f>SUM('Комунальні по МПД'!M394,'Комунальні по МПД'!M399,'Комунальні по МПД'!M404)</f>
        <v>0</v>
      </c>
      <c r="M63" s="124">
        <f>SUM('Комунальні по МПД'!N394,'Комунальні по МПД'!N399,'Комунальні по МПД'!N404)</f>
        <v>0</v>
      </c>
      <c r="N63" s="403">
        <f>SUM('Комунальні по МПД'!O394,'Комунальні по МПД'!O399,'Комунальні по МПД'!O404)</f>
        <v>0</v>
      </c>
      <c r="O63" s="118">
        <f>SUM('Комунальні по МПД'!P394,'Комунальні по МПД'!P399,'Комунальні по МПД'!P404)</f>
        <v>0</v>
      </c>
      <c r="P63" s="661">
        <f>SUM('Комунальні по МПД'!Q394,'Комунальні по МПД'!Q399,'Комунальні по МПД'!Q404)</f>
        <v>0</v>
      </c>
      <c r="Q63" s="270">
        <f>SUM('Комунальні по МПД'!R394,'Комунальні по МПД'!R399,'Комунальні по МПД'!R404)</f>
        <v>0</v>
      </c>
      <c r="R63" s="162">
        <f>SUM('Комунальні по МПД'!S394,'Комунальні по МПД'!S399,'Комунальні по МПД'!S404)</f>
        <v>0</v>
      </c>
      <c r="S63" s="766">
        <f>SUM('Комунальні по МПД'!T394,'Комунальні по МПД'!T399,'Комунальні по МПД'!T404)</f>
        <v>0</v>
      </c>
      <c r="T63" s="766">
        <f>SUM('Комунальні по МПД'!U394,'Комунальні по МПД'!U399,'Комунальні по МПД'!U404)</f>
        <v>0</v>
      </c>
      <c r="U63" s="124">
        <f>SUM('Комунальні по МПД'!V394,'Комунальні по МПД'!V399,'Комунальні по МПД'!V404)</f>
        <v>0</v>
      </c>
      <c r="V63" s="124">
        <f>SUM('Комунальні по МПД'!W394,'Комунальні по МПД'!W399,'Комунальні по МПД'!W404)</f>
        <v>0</v>
      </c>
      <c r="W63" s="270">
        <f>SUM('Комунальні по МПД'!X394,'Комунальні по МПД'!X399,'Комунальні по МПД'!X404)</f>
        <v>0</v>
      </c>
      <c r="X63" s="162">
        <f>SUM('Комунальні по МПД'!Y394,'Комунальні по МПД'!Y399,'Комунальні по МПД'!Y404)</f>
        <v>0</v>
      </c>
      <c r="Y63" s="270">
        <f>SUM('Комунальні по МПД'!Z394,'Комунальні по МПД'!Z399,'Комунальні по МПД'!Z404)</f>
        <v>0</v>
      </c>
      <c r="Z63" s="86">
        <f>SUM('Комунальні по МПД'!AA394,'Комунальні по МПД'!AA399,'Комунальні по МПД'!AA404)</f>
        <v>0</v>
      </c>
      <c r="AA63" s="81">
        <f>SUM('Комунальні по МПД'!AB394,'Комунальні по МПД'!AB399,'Комунальні по МПД'!AB404)</f>
        <v>0</v>
      </c>
      <c r="AB63" s="81">
        <f>SUM('Комунальні по МПД'!AC394,'Комунальні по МПД'!AC399,'Комунальні по МПД'!AC404)</f>
        <v>0</v>
      </c>
      <c r="AC63" s="81">
        <f>SUM('Комунальні по МПД'!AD394,'Комунальні по МПД'!AD399,'Комунальні по МПД'!AD404)</f>
        <v>0</v>
      </c>
      <c r="AD63" s="81">
        <f>SUM('Комунальні по МПД'!AE394,'Комунальні по МПД'!AE399,'Комунальні по МПД'!AE404)</f>
        <v>0</v>
      </c>
      <c r="AE63" s="94">
        <f>SUM('Комунальні по МПД'!AF394,'Комунальні по МПД'!AF399,'Комунальні по МПД'!AF404)</f>
        <v>0</v>
      </c>
      <c r="AF63" s="449"/>
      <c r="AG63" s="468"/>
      <c r="AH63" s="449"/>
      <c r="AI63" s="208">
        <f>SUM('Комунальні по МПД'!AJ394,'Комунальні по МПД'!AJ399,'Комунальні по МПД'!AJ404)</f>
        <v>0</v>
      </c>
      <c r="AJ63" s="90">
        <f>SUM('Комунальні по МПД'!AK394,'Комунальні по МПД'!AK399,'Комунальні по МПД'!AK404)</f>
        <v>0</v>
      </c>
      <c r="AK63" s="88">
        <f>SUM('Комунальні по МПД'!AL394,'Комунальні по МПД'!AL399,'Комунальні по МПД'!AL404)</f>
        <v>0</v>
      </c>
      <c r="AL63" s="91">
        <f>SUM('Комунальні по МПД'!AM394,'Комунальні по МПД'!AM399,'Комунальні по МПД'!AM404)</f>
        <v>0</v>
      </c>
      <c r="AM63" s="90">
        <f>SUM('Комунальні по МПД'!AN394,'Комунальні по МПД'!AN399,'Комунальні по МПД'!AN404)</f>
        <v>0</v>
      </c>
      <c r="AN63" s="88">
        <f>SUM('Комунальні по МПД'!AO394,'Комунальні по МПД'!AO399,'Комунальні по МПД'!AO404)</f>
        <v>0</v>
      </c>
      <c r="AO63" s="91">
        <f>SUM('Комунальні по МПД'!AP394,'Комунальні по МПД'!AP399,'Комунальні по МПД'!AP404)</f>
        <v>0</v>
      </c>
      <c r="AP63" s="90">
        <f>SUM('Комунальні по МПД'!AQ394,'Комунальні по МПД'!AQ399,'Комунальні по МПД'!AQ404)</f>
        <v>0</v>
      </c>
      <c r="AQ63" s="88">
        <f>SUM('Комунальні по МПД'!AR394,'Комунальні по МПД'!AR399,'Комунальні по МПД'!AR404)</f>
        <v>0</v>
      </c>
      <c r="AR63" s="88">
        <f>SUM('Комунальні по МПД'!AS394,'Комунальні по МПД'!AS399,'Комунальні по МПД'!AS404)</f>
        <v>0</v>
      </c>
      <c r="AS63" s="88">
        <f>SUM('Комунальні по МПД'!AT394,'Комунальні по МПД'!AT399,'Комунальні по МПД'!AT404)</f>
        <v>0</v>
      </c>
      <c r="AT63" s="89">
        <f>SUM('Комунальні по МПД'!AU394,'Комунальні по МПД'!AU399,'Комунальні по МПД'!AU404)</f>
        <v>0</v>
      </c>
      <c r="AU63" s="159">
        <f>SUM('Комунальні по МПД'!AV394,'Комунальні по МПД'!AV399,'Комунальні по МПД'!AV404)</f>
        <v>0</v>
      </c>
      <c r="AV63" s="125">
        <f>SUM('Комунальні по МПД'!AW394,'Комунальні по МПД'!AW399,'Комунальні по МПД'!AW404)</f>
        <v>0</v>
      </c>
      <c r="AW63" s="125">
        <f>SUM('Комунальні по МПД'!AX394,'Комунальні по МПД'!AX399,'Комунальні по МПД'!AX404)</f>
        <v>0</v>
      </c>
      <c r="AX63" s="125">
        <f>SUM('Комунальні по МПД'!AY394,'Комунальні по МПД'!AY399,'Комунальні по МПД'!AY404)</f>
        <v>0</v>
      </c>
      <c r="AY63" s="125">
        <f>SUM('Комунальні по МПД'!AZ394,'Комунальні по МПД'!AZ399,'Комунальні по МПД'!AZ404)</f>
        <v>0</v>
      </c>
      <c r="AZ63" s="125">
        <f>SUM('Комунальні по МПД'!BA394,'Комунальні по МПД'!BA399,'Комунальні по МПД'!BA404)</f>
        <v>0</v>
      </c>
      <c r="BA63" s="125">
        <f>SUM('Комунальні по МПД'!BB394,'Комунальні по МПД'!BB399,'Комунальні по МПД'!BB404)</f>
        <v>0</v>
      </c>
      <c r="BB63" s="125">
        <f>SUM('Комунальні по МПД'!BC394,'Комунальні по МПД'!BC399,'Комунальні по МПД'!BC404)</f>
        <v>0</v>
      </c>
      <c r="BC63" s="125">
        <f>SUM('Комунальні по МПД'!BD394,'Комунальні по МПД'!BD399,'Комунальні по МПД'!BD404)</f>
        <v>0</v>
      </c>
      <c r="BD63" s="126">
        <f>SUM('Комунальні по МПД'!BE394,'Комунальні по МПД'!BE399,'Комунальні по МПД'!BE404)</f>
        <v>0</v>
      </c>
    </row>
    <row r="64" spans="1:56" ht="31.5" x14ac:dyDescent="0.25">
      <c r="A64" s="1343"/>
      <c r="B64" s="1425"/>
      <c r="C64" s="114" t="s">
        <v>15</v>
      </c>
      <c r="D64" s="1461"/>
      <c r="E64" s="1468"/>
      <c r="F64" s="205">
        <f>SUM('Комунальні по МПД'!G395,'Комунальні по МПД'!G400,'Комунальні по МПД'!G405)</f>
        <v>445</v>
      </c>
      <c r="G64" s="132">
        <f>SUM('Комунальні по МПД'!H395,'Комунальні по МПД'!H400,'Комунальні по МПД'!H405)</f>
        <v>3</v>
      </c>
      <c r="H64" s="81">
        <f>SUM('Комунальні по МПД'!I395,'Комунальні по МПД'!I400,'Комунальні по МПД'!I405)</f>
        <v>3</v>
      </c>
      <c r="I64" s="81">
        <f>SUM('Комунальні по МПД'!J395,'Комунальні по МПД'!J400,'Комунальні по МПД'!J405)</f>
        <v>0</v>
      </c>
      <c r="J64" s="81">
        <f>SUM('Комунальні по МПД'!K395,'Комунальні по МПД'!K400,'Комунальні по МПД'!K405)</f>
        <v>0</v>
      </c>
      <c r="K64" s="94">
        <f>SUM('Комунальні по МПД'!L395,'Комунальні по МПД'!L400,'Комунальні по МПД'!L405)</f>
        <v>0</v>
      </c>
      <c r="L64" s="181">
        <f>SUM('Комунальні по МПД'!M395,'Комунальні по МПД'!M400,'Комунальні по МПД'!M405)</f>
        <v>431</v>
      </c>
      <c r="M64" s="124">
        <f>SUM('Комунальні по МПД'!N395,'Комунальні по МПД'!N400,'Комунальні по МПД'!N405)</f>
        <v>0</v>
      </c>
      <c r="N64" s="403">
        <f>SUM('Комунальні по МПД'!O395,'Комунальні по МПД'!O400,'Комунальні по МПД'!O405)</f>
        <v>0</v>
      </c>
      <c r="O64" s="124">
        <f>SUM('Комунальні по МПД'!P395,'Комунальні по МПД'!P400,'Комунальні по МПД'!P405)</f>
        <v>0</v>
      </c>
      <c r="P64" s="124">
        <f>SUM('Комунальні по МПД'!Q395,'Комунальні по МПД'!Q400,'Комунальні по МПД'!Q405)</f>
        <v>0</v>
      </c>
      <c r="Q64" s="270">
        <f>SUM('Комунальні по МПД'!R395,'Комунальні по МПД'!R400,'Комунальні по МПД'!R405)</f>
        <v>431</v>
      </c>
      <c r="R64" s="162">
        <f>SUM('Комунальні по МПД'!S395,'Комунальні по МПД'!S400,'Комунальні по МПД'!S405)</f>
        <v>3</v>
      </c>
      <c r="S64" s="766">
        <f>SUM('Комунальні по МПД'!T395,'Комунальні по МПД'!T400,'Комунальні по МПД'!T405)</f>
        <v>0</v>
      </c>
      <c r="T64" s="766">
        <f>SUM('Комунальні по МПД'!U395,'Комунальні по МПД'!U400,'Комунальні по МПД'!U405)</f>
        <v>0</v>
      </c>
      <c r="U64" s="124">
        <f>SUM('Комунальні по МПД'!V395,'Комунальні по МПД'!V400,'Комунальні по МПД'!V405)</f>
        <v>423</v>
      </c>
      <c r="V64" s="124">
        <f>SUM('Комунальні по МПД'!W395,'Комунальні по МПД'!W400,'Комунальні по МПД'!W405)</f>
        <v>5</v>
      </c>
      <c r="W64" s="270">
        <f>SUM('Комунальні по МПД'!X395,'Комунальні по МПД'!X400,'Комунальні по МПД'!X405)</f>
        <v>0</v>
      </c>
      <c r="X64" s="162">
        <f>SUM('Комунальні по МПД'!Y395,'Комунальні по МПД'!Y400,'Комунальні по МПД'!Y405)</f>
        <v>384</v>
      </c>
      <c r="Y64" s="270">
        <f>SUM('Комунальні по МПД'!Z395,'Комунальні по МПД'!Z400,'Комунальні по МПД'!Z405)</f>
        <v>47</v>
      </c>
      <c r="Z64" s="86">
        <f>SUM('Комунальні по МПД'!AA395,'Комунальні по МПД'!AA400,'Комунальні по МПД'!AA405)</f>
        <v>0</v>
      </c>
      <c r="AA64" s="81">
        <f>SUM('Комунальні по МПД'!AB395,'Комунальні по МПД'!AB400,'Комунальні по МПД'!AB405)</f>
        <v>129</v>
      </c>
      <c r="AB64" s="81">
        <f>SUM('Комунальні по МПД'!AC395,'Комунальні по МПД'!AC400,'Комунальні по МПД'!AC405)</f>
        <v>122</v>
      </c>
      <c r="AC64" s="81">
        <f>SUM('Комунальні по МПД'!AD395,'Комунальні по МПД'!AD400,'Комунальні по МПД'!AD405)</f>
        <v>12</v>
      </c>
      <c r="AD64" s="81">
        <f>SUM('Комунальні по МПД'!AE395,'Комунальні по МПД'!AE400,'Комунальні по МПД'!AE405)</f>
        <v>259</v>
      </c>
      <c r="AE64" s="94">
        <f>SUM('Комунальні по МПД'!AF395,'Комунальні по МПД'!AF400,'Комунальні по МПД'!AF405)</f>
        <v>24</v>
      </c>
      <c r="AF64" s="449">
        <f>AVERAGE('Комунальні по МПД'!AG395,'Комунальні по МПД'!AG400,'Комунальні по МПД'!AG405)</f>
        <v>34.466666666666669</v>
      </c>
      <c r="AG64" s="468">
        <f>AVERAGE('Комунальні по МПД'!AH395,'Комунальні по МПД'!AH400,'Комунальні по МПД'!AH405)</f>
        <v>13.233333333333334</v>
      </c>
      <c r="AH64" s="449">
        <f>AVERAGE('Комунальні по МПД'!AI395,'Комунальні по МПД'!AI400,'Комунальні по МПД'!AI405)</f>
        <v>92.3</v>
      </c>
      <c r="AI64" s="208">
        <f>SUM('Комунальні по МПД'!AJ395,'Комунальні по МПД'!AJ400,'Комунальні по МПД'!AJ405)</f>
        <v>416</v>
      </c>
      <c r="AJ64" s="90">
        <f>SUM('Комунальні по МПД'!AK395,'Комунальні по МПД'!AK400,'Комунальні по МПД'!AK405)</f>
        <v>0</v>
      </c>
      <c r="AK64" s="88">
        <f>SUM('Комунальні по МПД'!AL395,'Комунальні по МПД'!AL400,'Комунальні по МПД'!AL405)</f>
        <v>0</v>
      </c>
      <c r="AL64" s="91">
        <f>SUM('Комунальні по МПД'!AM395,'Комунальні по МПД'!AM400,'Комунальні по МПД'!AM405)</f>
        <v>0</v>
      </c>
      <c r="AM64" s="90">
        <f>SUM('Комунальні по МПД'!AN395,'Комунальні по МПД'!AN400,'Комунальні по МПД'!AN405)</f>
        <v>0</v>
      </c>
      <c r="AN64" s="88">
        <f>SUM('Комунальні по МПД'!AO395,'Комунальні по МПД'!AO400,'Комунальні по МПД'!AO405)</f>
        <v>0</v>
      </c>
      <c r="AO64" s="91">
        <f>SUM('Комунальні по МПД'!AP395,'Комунальні по МПД'!AP400,'Комунальні по МПД'!AP405)</f>
        <v>0</v>
      </c>
      <c r="AP64" s="90">
        <f>SUM('Комунальні по МПД'!AQ395,'Комунальні по МПД'!AQ400,'Комунальні по МПД'!AQ405)</f>
        <v>26</v>
      </c>
      <c r="AQ64" s="88">
        <f>SUM('Комунальні по МПД'!AR395,'Комунальні по МПД'!AR400,'Комунальні по МПД'!AR405)</f>
        <v>165</v>
      </c>
      <c r="AR64" s="88">
        <f>SUM('Комунальні по МПД'!AS395,'Комунальні по МПД'!AS400,'Комунальні по МПД'!AS405)</f>
        <v>164</v>
      </c>
      <c r="AS64" s="88">
        <f>SUM('Комунальні по МПД'!AT395,'Комунальні по МПД'!AT400,'Комунальні по МПД'!AT405)</f>
        <v>52</v>
      </c>
      <c r="AT64" s="89">
        <f>SUM('Комунальні по МПД'!AU395,'Комунальні по МПД'!AU400,'Комунальні по МПД'!AU405)</f>
        <v>9</v>
      </c>
      <c r="AU64" s="159">
        <f>SUM('Комунальні по МПД'!AV395,'Комунальні по МПД'!AV400,'Комунальні по МПД'!AV405)</f>
        <v>14</v>
      </c>
      <c r="AV64" s="125">
        <f>SUM('Комунальні по МПД'!AW395,'Комунальні по МПД'!AW400,'Комунальні по МПД'!AW405)</f>
        <v>0</v>
      </c>
      <c r="AW64" s="125">
        <f>SUM('Комунальні по МПД'!AX395,'Комунальні по МПД'!AX400,'Комунальні по МПД'!AX405)</f>
        <v>0</v>
      </c>
      <c r="AX64" s="125">
        <f>SUM('Комунальні по МПД'!AY395,'Комунальні по МПД'!AY400,'Комунальні по МПД'!AY405)</f>
        <v>0</v>
      </c>
      <c r="AY64" s="125">
        <f>SUM('Комунальні по МПД'!AZ395,'Комунальні по МПД'!AZ400,'Комунальні по МПД'!AZ405)</f>
        <v>0</v>
      </c>
      <c r="AZ64" s="125">
        <f>SUM('Комунальні по МПД'!BA395,'Комунальні по МПД'!BA400,'Комунальні по МПД'!BA405)</f>
        <v>12</v>
      </c>
      <c r="BA64" s="125">
        <f>SUM('Комунальні по МПД'!BB395,'Комунальні по МПД'!BB400,'Комунальні по МПД'!BB405)</f>
        <v>0</v>
      </c>
      <c r="BB64" s="125">
        <f>SUM('Комунальні по МПД'!BC395,'Комунальні по МПД'!BC400,'Комунальні по МПД'!BC405)</f>
        <v>0</v>
      </c>
      <c r="BC64" s="125">
        <f>SUM('Комунальні по МПД'!BD395,'Комунальні по МПД'!BD400,'Комунальні по МПД'!BD405)</f>
        <v>0</v>
      </c>
      <c r="BD64" s="126">
        <f>SUM('Комунальні по МПД'!BE395,'Комунальні по МПД'!BE400,'Комунальні по МПД'!BE405)</f>
        <v>2</v>
      </c>
    </row>
    <row r="65" spans="1:56" ht="31.5" x14ac:dyDescent="0.25">
      <c r="A65" s="1343"/>
      <c r="B65" s="1426"/>
      <c r="C65" s="114" t="s">
        <v>491</v>
      </c>
      <c r="D65" s="1461"/>
      <c r="E65" s="1468"/>
      <c r="F65" s="205">
        <f>SUM('Комунальні по МПД'!G396,'Комунальні по МПД'!G401,'Комунальні по МПД'!G406)</f>
        <v>0</v>
      </c>
      <c r="G65" s="132">
        <f>SUM('Комунальні по МПД'!H396,'Комунальні по МПД'!H401,'Комунальні по МПД'!H406)</f>
        <v>0</v>
      </c>
      <c r="H65" s="81">
        <f>SUM('Комунальні по МПД'!I396,'Комунальні по МПД'!I401,'Комунальні по МПД'!I406)</f>
        <v>0</v>
      </c>
      <c r="I65" s="81">
        <f>SUM('Комунальні по МПД'!J396,'Комунальні по МПД'!J401,'Комунальні по МПД'!J406)</f>
        <v>0</v>
      </c>
      <c r="J65" s="81">
        <f>SUM('Комунальні по МПД'!K396,'Комунальні по МПД'!K401,'Комунальні по МПД'!K406)</f>
        <v>0</v>
      </c>
      <c r="K65" s="94">
        <f>SUM('Комунальні по МПД'!L396,'Комунальні по МПД'!L401,'Комунальні по МПД'!L406)</f>
        <v>0</v>
      </c>
      <c r="L65" s="181">
        <f>SUM('Комунальні по МПД'!M396,'Комунальні по МПД'!M401,'Комунальні по МПД'!M406)</f>
        <v>0</v>
      </c>
      <c r="M65" s="124">
        <f>SUM('Комунальні по МПД'!N396,'Комунальні по МПД'!N401,'Комунальні по МПД'!N406)</f>
        <v>0</v>
      </c>
      <c r="N65" s="403">
        <f>SUM('Комунальні по МПД'!O396,'Комунальні по МПД'!O401,'Комунальні по МПД'!O406)</f>
        <v>0</v>
      </c>
      <c r="O65" s="124">
        <f>SUM('Комунальні по МПД'!P396,'Комунальні по МПД'!P401,'Комунальні по МПД'!P406)</f>
        <v>0</v>
      </c>
      <c r="P65" s="124">
        <f>SUM('Комунальні по МПД'!Q396,'Комунальні по МПД'!Q401,'Комунальні по МПД'!Q406)</f>
        <v>0</v>
      </c>
      <c r="Q65" s="270">
        <f>SUM('Комунальні по МПД'!R396,'Комунальні по МПД'!R401,'Комунальні по МПД'!R406)</f>
        <v>0</v>
      </c>
      <c r="R65" s="162">
        <f>SUM('Комунальні по МПД'!S396,'Комунальні по МПД'!S401,'Комунальні по МПД'!S406)</f>
        <v>0</v>
      </c>
      <c r="S65" s="766">
        <f>SUM('Комунальні по МПД'!T396,'Комунальні по МПД'!T401,'Комунальні по МПД'!T406)</f>
        <v>0</v>
      </c>
      <c r="T65" s="766">
        <f>SUM('Комунальні по МПД'!U396,'Комунальні по МПД'!U401,'Комунальні по МПД'!U406)</f>
        <v>0</v>
      </c>
      <c r="U65" s="124">
        <f>SUM('Комунальні по МПД'!V396,'Комунальні по МПД'!V401,'Комунальні по МПД'!V406)</f>
        <v>0</v>
      </c>
      <c r="V65" s="124">
        <f>SUM('Комунальні по МПД'!W396,'Комунальні по МПД'!W401,'Комунальні по МПД'!W406)</f>
        <v>0</v>
      </c>
      <c r="W65" s="270">
        <f>SUM('Комунальні по МПД'!X396,'Комунальні по МПД'!X401,'Комунальні по МПД'!X406)</f>
        <v>0</v>
      </c>
      <c r="X65" s="162">
        <f>SUM('Комунальні по МПД'!Y396,'Комунальні по МПД'!Y401,'Комунальні по МПД'!Y406)</f>
        <v>0</v>
      </c>
      <c r="Y65" s="270">
        <f>SUM('Комунальні по МПД'!Z396,'Комунальні по МПД'!Z401,'Комунальні по МПД'!Z406)</f>
        <v>0</v>
      </c>
      <c r="Z65" s="86">
        <f>SUM('Комунальні по МПД'!AA396,'Комунальні по МПД'!AA401,'Комунальні по МПД'!AA406)</f>
        <v>0</v>
      </c>
      <c r="AA65" s="81">
        <f>SUM('Комунальні по МПД'!AB396,'Комунальні по МПД'!AB401,'Комунальні по МПД'!AB406)</f>
        <v>0</v>
      </c>
      <c r="AB65" s="81">
        <f>SUM('Комунальні по МПД'!AC396,'Комунальні по МПД'!AC401,'Комунальні по МПД'!AC406)</f>
        <v>0</v>
      </c>
      <c r="AC65" s="81">
        <f>SUM('Комунальні по МПД'!AD396,'Комунальні по МПД'!AD401,'Комунальні по МПД'!AD406)</f>
        <v>0</v>
      </c>
      <c r="AD65" s="81">
        <f>SUM('Комунальні по МПД'!AE396,'Комунальні по МПД'!AE401,'Комунальні по МПД'!AE406)</f>
        <v>0</v>
      </c>
      <c r="AE65" s="94">
        <f>SUM('Комунальні по МПД'!AF396,'Комунальні по МПД'!AF401,'Комунальні по МПД'!AF406)</f>
        <v>0</v>
      </c>
      <c r="AF65" s="449"/>
      <c r="AG65" s="468"/>
      <c r="AH65" s="449"/>
      <c r="AI65" s="208">
        <f>SUM('Комунальні по МПД'!AJ396,'Комунальні по МПД'!AJ401,'Комунальні по МПД'!AJ406)</f>
        <v>0</v>
      </c>
      <c r="AJ65" s="90">
        <f>SUM('Комунальні по МПД'!AK396,'Комунальні по МПД'!AK401,'Комунальні по МПД'!AK406)</f>
        <v>0</v>
      </c>
      <c r="AK65" s="88">
        <f>SUM('Комунальні по МПД'!AL396,'Комунальні по МПД'!AL401,'Комунальні по МПД'!AL406)</f>
        <v>0</v>
      </c>
      <c r="AL65" s="91">
        <f>SUM('Комунальні по МПД'!AM396,'Комунальні по МПД'!AM401,'Комунальні по МПД'!AM406)</f>
        <v>0</v>
      </c>
      <c r="AM65" s="90">
        <f>SUM('Комунальні по МПД'!AN396,'Комунальні по МПД'!AN401,'Комунальні по МПД'!AN406)</f>
        <v>0</v>
      </c>
      <c r="AN65" s="88">
        <f>SUM('Комунальні по МПД'!AO396,'Комунальні по МПД'!AO401,'Комунальні по МПД'!AO406)</f>
        <v>0</v>
      </c>
      <c r="AO65" s="91">
        <f>SUM('Комунальні по МПД'!AP396,'Комунальні по МПД'!AP401,'Комунальні по МПД'!AP406)</f>
        <v>0</v>
      </c>
      <c r="AP65" s="86">
        <f>SUM('Комунальні по МПД'!AQ396,'Комунальні по МПД'!AQ401,'Комунальні по МПД'!AQ406)</f>
        <v>0</v>
      </c>
      <c r="AQ65" s="81">
        <f>SUM('Комунальні по МПД'!AR396,'Комунальні по МПД'!AR401,'Комунальні по МПД'!AR406)</f>
        <v>0</v>
      </c>
      <c r="AR65" s="81">
        <f>SUM('Комунальні по МПД'!AS396,'Комунальні по МПД'!AS401,'Комунальні по МПД'!AS406)</f>
        <v>0</v>
      </c>
      <c r="AS65" s="81">
        <f>SUM('Комунальні по МПД'!AT396,'Комунальні по МПД'!AT401,'Комунальні по МПД'!AT406)</f>
        <v>0</v>
      </c>
      <c r="AT65" s="82">
        <f>SUM('Комунальні по МПД'!AU396,'Комунальні по МПД'!AU401,'Комунальні по МПД'!AU406)</f>
        <v>0</v>
      </c>
      <c r="AU65" s="159">
        <f>SUM('Комунальні по МПД'!AV396,'Комунальні по МПД'!AV401,'Комунальні по МПД'!AV406)</f>
        <v>0</v>
      </c>
      <c r="AV65" s="125">
        <f>SUM('Комунальні по МПД'!AW396,'Комунальні по МПД'!AW401,'Комунальні по МПД'!AW406)</f>
        <v>0</v>
      </c>
      <c r="AW65" s="125">
        <f>SUM('Комунальні по МПД'!AX396,'Комунальні по МПД'!AX401,'Комунальні по МПД'!AX406)</f>
        <v>0</v>
      </c>
      <c r="AX65" s="125">
        <f>SUM('Комунальні по МПД'!AY396,'Комунальні по МПД'!AY401,'Комунальні по МПД'!AY406)</f>
        <v>0</v>
      </c>
      <c r="AY65" s="125">
        <f>SUM('Комунальні по МПД'!AZ396,'Комунальні по МПД'!AZ401,'Комунальні по МПД'!AZ406)</f>
        <v>0</v>
      </c>
      <c r="AZ65" s="125">
        <f>SUM('Комунальні по МПД'!BA396,'Комунальні по МПД'!BA401,'Комунальні по МПД'!BA406)</f>
        <v>0</v>
      </c>
      <c r="BA65" s="125">
        <f>SUM('Комунальні по МПД'!BB396,'Комунальні по МПД'!BB401,'Комунальні по МПД'!BB406)</f>
        <v>0</v>
      </c>
      <c r="BB65" s="125">
        <f>SUM('Комунальні по МПД'!BC396,'Комунальні по МПД'!BC401,'Комунальні по МПД'!BC406)</f>
        <v>0</v>
      </c>
      <c r="BC65" s="125">
        <f>SUM('Комунальні по МПД'!BD396,'Комунальні по МПД'!BD401,'Комунальні по МПД'!BD406)</f>
        <v>0</v>
      </c>
      <c r="BD65" s="126">
        <f>SUM('Комунальні по МПД'!BE396,'Комунальні по МПД'!BE401,'Комунальні по МПД'!BE406)</f>
        <v>0</v>
      </c>
    </row>
    <row r="66" spans="1:56" ht="16.5" thickBot="1" x14ac:dyDescent="0.3">
      <c r="A66" s="1344"/>
      <c r="B66" s="439"/>
      <c r="C66" s="582" t="s">
        <v>629</v>
      </c>
      <c r="D66" s="1466"/>
      <c r="E66" s="1469"/>
      <c r="F66" s="657">
        <f>SUM(F61:F65)</f>
        <v>486</v>
      </c>
      <c r="G66" s="664">
        <f t="shared" ref="G66:BD66" si="26">SUM(G61:G65)</f>
        <v>5</v>
      </c>
      <c r="H66" s="96">
        <f t="shared" si="26"/>
        <v>5</v>
      </c>
      <c r="I66" s="96">
        <f t="shared" si="26"/>
        <v>0</v>
      </c>
      <c r="J66" s="96">
        <f t="shared" si="26"/>
        <v>0</v>
      </c>
      <c r="K66" s="108">
        <f t="shared" si="26"/>
        <v>0</v>
      </c>
      <c r="L66" s="581">
        <f t="shared" si="26"/>
        <v>472</v>
      </c>
      <c r="M66" s="175">
        <f t="shared" ref="M66:T66" si="27">SUM(M61:M65)</f>
        <v>0</v>
      </c>
      <c r="N66" s="408">
        <f t="shared" si="27"/>
        <v>0</v>
      </c>
      <c r="O66" s="175">
        <f t="shared" si="27"/>
        <v>0</v>
      </c>
      <c r="P66" s="175">
        <f t="shared" si="27"/>
        <v>0</v>
      </c>
      <c r="Q66" s="594">
        <f t="shared" si="27"/>
        <v>472</v>
      </c>
      <c r="R66" s="177">
        <f t="shared" si="27"/>
        <v>3</v>
      </c>
      <c r="S66" s="757">
        <f t="shared" si="27"/>
        <v>0</v>
      </c>
      <c r="T66" s="757">
        <f t="shared" si="27"/>
        <v>0</v>
      </c>
      <c r="U66" s="175">
        <f t="shared" si="26"/>
        <v>463</v>
      </c>
      <c r="V66" s="175">
        <f t="shared" si="26"/>
        <v>6</v>
      </c>
      <c r="W66" s="594">
        <f t="shared" si="26"/>
        <v>0</v>
      </c>
      <c r="X66" s="177">
        <f t="shared" si="26"/>
        <v>421</v>
      </c>
      <c r="Y66" s="594">
        <f t="shared" si="26"/>
        <v>51</v>
      </c>
      <c r="Z66" s="95">
        <f t="shared" si="26"/>
        <v>0</v>
      </c>
      <c r="AA66" s="96">
        <f t="shared" si="26"/>
        <v>145</v>
      </c>
      <c r="AB66" s="96">
        <f t="shared" si="26"/>
        <v>138</v>
      </c>
      <c r="AC66" s="96">
        <f t="shared" si="26"/>
        <v>15</v>
      </c>
      <c r="AD66" s="96">
        <f t="shared" si="26"/>
        <v>279</v>
      </c>
      <c r="AE66" s="108">
        <f t="shared" si="26"/>
        <v>29</v>
      </c>
      <c r="AF66" s="450">
        <f>AVERAGE(AF61:AF65)</f>
        <v>36.233333333333334</v>
      </c>
      <c r="AG66" s="469">
        <f>AVERAGE(AG61:AG65)</f>
        <v>12.616666666666667</v>
      </c>
      <c r="AH66" s="450"/>
      <c r="AI66" s="209">
        <f t="shared" si="26"/>
        <v>457</v>
      </c>
      <c r="AJ66" s="112">
        <f t="shared" si="26"/>
        <v>0</v>
      </c>
      <c r="AK66" s="110">
        <f t="shared" si="26"/>
        <v>0</v>
      </c>
      <c r="AL66" s="134">
        <f t="shared" si="26"/>
        <v>0</v>
      </c>
      <c r="AM66" s="112">
        <f t="shared" si="26"/>
        <v>0</v>
      </c>
      <c r="AN66" s="110">
        <f t="shared" si="26"/>
        <v>39</v>
      </c>
      <c r="AO66" s="134">
        <f t="shared" si="26"/>
        <v>2</v>
      </c>
      <c r="AP66" s="95">
        <f t="shared" si="26"/>
        <v>26</v>
      </c>
      <c r="AQ66" s="96">
        <f t="shared" si="26"/>
        <v>165</v>
      </c>
      <c r="AR66" s="96">
        <f t="shared" si="26"/>
        <v>164</v>
      </c>
      <c r="AS66" s="96">
        <f t="shared" si="26"/>
        <v>52</v>
      </c>
      <c r="AT66" s="107">
        <f t="shared" si="26"/>
        <v>9</v>
      </c>
      <c r="AU66" s="182">
        <f t="shared" si="26"/>
        <v>14</v>
      </c>
      <c r="AV66" s="178">
        <f t="shared" si="26"/>
        <v>0</v>
      </c>
      <c r="AW66" s="178">
        <f t="shared" si="26"/>
        <v>0</v>
      </c>
      <c r="AX66" s="178">
        <f t="shared" si="26"/>
        <v>0</v>
      </c>
      <c r="AY66" s="178">
        <f t="shared" si="26"/>
        <v>0</v>
      </c>
      <c r="AZ66" s="178">
        <f t="shared" si="26"/>
        <v>12</v>
      </c>
      <c r="BA66" s="178">
        <f t="shared" si="26"/>
        <v>0</v>
      </c>
      <c r="BB66" s="178">
        <f t="shared" si="26"/>
        <v>0</v>
      </c>
      <c r="BC66" s="178">
        <f t="shared" si="26"/>
        <v>0</v>
      </c>
      <c r="BD66" s="194">
        <f t="shared" si="26"/>
        <v>2</v>
      </c>
    </row>
    <row r="67" spans="1:56" ht="31.5" x14ac:dyDescent="0.25">
      <c r="A67" s="1437" t="s">
        <v>602</v>
      </c>
      <c r="B67" s="1447" t="s">
        <v>537</v>
      </c>
      <c r="C67" s="597" t="s">
        <v>485</v>
      </c>
      <c r="D67" s="1463">
        <v>940</v>
      </c>
      <c r="E67" s="1467">
        <f t="shared" ref="E67" si="28">D67-SUM(L67:L71)</f>
        <v>-25</v>
      </c>
      <c r="F67" s="599">
        <f>SUM('Комунальні по МПД'!G407,'Комунальні по МПД'!G412,'Комунальні по МПД'!G417,'Комунальні по МПД'!G422,'Комунальні по МПД'!G427,'Комунальні по МПД'!G432)</f>
        <v>40</v>
      </c>
      <c r="G67" s="665">
        <f>SUM('Комунальні по МПД'!H407,'Комунальні по МПД'!H412,'Комунальні по МПД'!H417,'Комунальні по МПД'!H422,'Комунальні по МПД'!H427,'Комунальні по МПД'!H432)</f>
        <v>0</v>
      </c>
      <c r="H67" s="602">
        <f>SUM('Комунальні по МПД'!I407,'Комунальні по МПД'!I412,'Комунальні по МПД'!I417,'Комунальні по МПД'!I422,'Комунальні по МПД'!I427,'Комунальні по МПД'!I432)</f>
        <v>0</v>
      </c>
      <c r="I67" s="602">
        <f>SUM('Комунальні по МПД'!J407,'Комунальні по МПД'!J412,'Комунальні по МПД'!J417,'Комунальні по МПД'!J422,'Комунальні по МПД'!J427,'Комунальні по МПД'!J432)</f>
        <v>0</v>
      </c>
      <c r="J67" s="602">
        <f>SUM('Комунальні по МПД'!K407,'Комунальні по МПД'!K412,'Комунальні по МПД'!K417,'Комунальні по МПД'!K422,'Комунальні по МПД'!K427,'Комунальні по МПД'!K432)</f>
        <v>0</v>
      </c>
      <c r="K67" s="603">
        <f>SUM('Комунальні по МПД'!L407,'Комунальні по МПД'!L412,'Комунальні по МПД'!L417,'Комунальні по МПД'!L422,'Комунальні по МПД'!L427,'Комунальні по МПД'!L432)</f>
        <v>0</v>
      </c>
      <c r="L67" s="607">
        <f>SUM('Комунальні по МПД'!M407,'Комунальні по МПД'!M412,'Комунальні по МПД'!M417,'Комунальні по МПД'!M422,'Комунальні по МПД'!M427,'Комунальні по МПД'!M432)</f>
        <v>40</v>
      </c>
      <c r="M67" s="368">
        <f>SUM('Комунальні по МПД'!N407,'Комунальні по МПД'!N412,'Комунальні по МПД'!N417,'Комунальні по МПД'!N422,'Комунальні по МПД'!N427,'Комунальні по МПД'!N432)</f>
        <v>40</v>
      </c>
      <c r="N67" s="368">
        <f>SUM('Комунальні по МПД'!O407,'Комунальні по МПД'!O412,'Комунальні по МПД'!O417,'Комунальні по МПД'!O422,'Комунальні по МПД'!O427,'Комунальні по МПД'!O432)</f>
        <v>0</v>
      </c>
      <c r="O67" s="368">
        <f>SUM('Комунальні по МПД'!P407,'Комунальні по МПД'!P412,'Комунальні по МПД'!P417,'Комунальні по МПД'!P422,'Комунальні по МПД'!P427,'Комунальні по МПД'!P432)</f>
        <v>0</v>
      </c>
      <c r="P67" s="368">
        <f>SUM('Комунальні по МПД'!Q407,'Комунальні по МПД'!Q412,'Комунальні по МПД'!Q417,'Комунальні по МПД'!Q422,'Комунальні по МПД'!Q427,'Комунальні по МПД'!Q432)</f>
        <v>0</v>
      </c>
      <c r="Q67" s="610">
        <f>SUM('Комунальні по МПД'!R407,'Комунальні по МПД'!R412,'Комунальні по МПД'!R417,'Комунальні по МПД'!R422,'Комунальні по МПД'!R427,'Комунальні по МПД'!R432)</f>
        <v>0</v>
      </c>
      <c r="R67" s="612">
        <f>SUM('Комунальні по МПД'!S407,'Комунальні по МПД'!S412,'Комунальні по МПД'!S417,'Комунальні по МПД'!S422,'Комунальні по МПД'!S427,'Комунальні по МПД'!S432)</f>
        <v>2</v>
      </c>
      <c r="S67" s="789">
        <f>SUM('Комунальні по МПД'!T407,'Комунальні по МПД'!T412,'Комунальні по МПД'!T417,'Комунальні по МПД'!T422,'Комунальні по МПД'!T427,'Комунальні по МПД'!T432)</f>
        <v>2</v>
      </c>
      <c r="T67" s="789">
        <f>SUM('Комунальні по МПД'!U407,'Комунальні по МПД'!U412,'Комунальні по МПД'!U417,'Комунальні по МПД'!U422,'Комунальні по МПД'!U427,'Комунальні по МПД'!U432)</f>
        <v>0</v>
      </c>
      <c r="U67" s="368">
        <f>SUM('Комунальні по МПД'!V407,'Комунальні по МПД'!V412,'Комунальні по МПД'!V417,'Комунальні по МПД'!V422,'Комунальні по МПД'!V427,'Комунальні по МПД'!V432)</f>
        <v>33</v>
      </c>
      <c r="V67" s="368">
        <f>SUM('Комунальні по МПД'!W407,'Комунальні по МПД'!W412,'Комунальні по МПД'!W417,'Комунальні по МПД'!W422,'Комунальні по МПД'!W427,'Комунальні по МПД'!W432)</f>
        <v>3</v>
      </c>
      <c r="W67" s="369">
        <f>SUM('Комунальні по МПД'!X407,'Комунальні по МПД'!X412,'Комунальні по МПД'!X417,'Комунальні по МПД'!X422,'Комунальні по МПД'!X427,'Комунальні по МПД'!X432)</f>
        <v>0</v>
      </c>
      <c r="X67" s="612">
        <f>SUM('Комунальні по МПД'!Y407,'Комунальні по МПД'!Y412,'Комунальні по МПД'!Y417,'Комунальні по МПД'!Y422,'Комунальні по МПД'!Y427,'Комунальні по МПД'!Y432)</f>
        <v>38</v>
      </c>
      <c r="Y67" s="369">
        <f>SUM('Комунальні по МПД'!Z407,'Комунальні по МПД'!Z412,'Комунальні по МПД'!Z417,'Комунальні по МПД'!Z422,'Комунальні по МПД'!Z427,'Комунальні по МПД'!Z432)</f>
        <v>2</v>
      </c>
      <c r="Z67" s="615">
        <f>SUM('Комунальні по МПД'!AA407,'Комунальні по МПД'!AA412,'Комунальні по МПД'!AA417,'Комунальні по МПД'!AA422,'Комунальні по МПД'!AA427,'Комунальні по МПД'!AA432)</f>
        <v>0</v>
      </c>
      <c r="AA67" s="602">
        <f>SUM('Комунальні по МПД'!AB407,'Комунальні по МПД'!AB412,'Комунальні по МПД'!AB417,'Комунальні по МПД'!AB422,'Комунальні по МПД'!AB427,'Комунальні по МПД'!AB432)</f>
        <v>6</v>
      </c>
      <c r="AB67" s="602">
        <f>SUM('Комунальні по МПД'!AC407,'Комунальні по МПД'!AC412,'Комунальні по МПД'!AC417,'Комунальні по МПД'!AC422,'Комунальні по МПД'!AC427,'Комунальні по МПД'!AC432)</f>
        <v>6</v>
      </c>
      <c r="AC67" s="602">
        <f>SUM('Комунальні по МПД'!AD407,'Комунальні по МПД'!AD412,'Комунальні по МПД'!AD417,'Комунальні по МПД'!AD422,'Комунальні по МПД'!AD427,'Комунальні по МПД'!AD432)</f>
        <v>3</v>
      </c>
      <c r="AD67" s="602">
        <f>SUM('Комунальні по МПД'!AE407,'Комунальні по МПД'!AE412,'Комунальні по МПД'!AE417,'Комунальні по МПД'!AE422,'Комунальні по МПД'!AE427,'Комунальні по МПД'!AE432)</f>
        <v>38</v>
      </c>
      <c r="AE67" s="603">
        <f>SUM('Комунальні по МПД'!AF407,'Комунальні по МПД'!AF412,'Комунальні по МПД'!AF417,'Комунальні по МПД'!AF422,'Комунальні по МПД'!AF427,'Комунальні по МПД'!AF432)</f>
        <v>4</v>
      </c>
      <c r="AF67" s="616">
        <f>AVERAGE('Комунальні по МПД'!AG407,'Комунальні по МПД'!AG412,'Комунальні по МПД'!AG417,'Комунальні по МПД'!AG422,'Комунальні по МПД'!AG427,'Комунальні по МПД'!AG432)</f>
        <v>35.200000000000003</v>
      </c>
      <c r="AG67" s="617">
        <f>AVERAGE('Комунальні по МПД'!AH407,'Комунальні по МПД'!AH412,'Комунальні по МПД'!AH417,'Комунальні по МПД'!AH422,'Комунальні по МПД'!AH427,'Комунальні по МПД'!AH432)</f>
        <v>7.8</v>
      </c>
      <c r="AH67" s="616">
        <f>AVERAGE('Комунальні по МПД'!AI407,'Комунальні по МПД'!AI412,'Комунальні по МПД'!AI417,'Комунальні по МПД'!AI422,'Комунальні по МПД'!AI427,'Комунальні по МПД'!AI432)</f>
        <v>16</v>
      </c>
      <c r="AI67" s="297">
        <f>SUM('Комунальні по МПД'!AJ407,'Комунальні по МПД'!AJ412,'Комунальні по МПД'!AJ417,'Комунальні по МПД'!AJ422,'Комунальні по МПД'!AJ427,'Комунальні по МПД'!AJ432)</f>
        <v>40</v>
      </c>
      <c r="AJ67" s="615">
        <f>SUM('Комунальні по МПД'!AK407,'Комунальні по МПД'!AK412,'Комунальні по МПД'!AK417,'Комунальні по МПД'!AK422,'Комунальні по МПД'!AK427,'Комунальні по МПД'!AK432)</f>
        <v>0</v>
      </c>
      <c r="AK67" s="602">
        <f>SUM('Комунальні по МПД'!AL407,'Комунальні по МПД'!AL412,'Комунальні по МПД'!AL417,'Комунальні по МПД'!AL422,'Комунальні по МПД'!AL427,'Комунальні по МПД'!AL432)</f>
        <v>0</v>
      </c>
      <c r="AL67" s="603">
        <f>SUM('Комунальні по МПД'!AM407,'Комунальні по МПД'!AM412,'Комунальні по МПД'!AM417,'Комунальні по МПД'!AM422,'Комунальні по МПД'!AM427,'Комунальні по МПД'!AM432)</f>
        <v>0</v>
      </c>
      <c r="AM67" s="74">
        <f>SUM('Комунальні по МПД'!AN407,'Комунальні по МПД'!AN412,'Комунальні по МПД'!AN417,'Комунальні по МПД'!AN422,'Комунальні по МПД'!AN427,'Комунальні по МПД'!AN432)</f>
        <v>1</v>
      </c>
      <c r="AN67" s="72">
        <f>SUM('Комунальні по МПД'!AO407,'Комунальні по МПД'!AO412,'Комунальні по МПД'!AO417,'Комунальні по МПД'!AO422,'Комунальні по МПД'!AO427,'Комунальні по МПД'!AO432)</f>
        <v>29</v>
      </c>
      <c r="AO67" s="73">
        <f>SUM('Комунальні по МПД'!AP407,'Комунальні по МПД'!AP412,'Комунальні по МПД'!AP417,'Комунальні по МПД'!AP422,'Комунальні по МПД'!AP427,'Комунальні по МПД'!AP432)</f>
        <v>10</v>
      </c>
      <c r="AP67" s="615">
        <f>SUM('Комунальні по МПД'!AQ407,'Комунальні по МПД'!AQ412,'Комунальні по МПД'!AQ417,'Комунальні по МПД'!AQ422,'Комунальні по МПД'!AQ427,'Комунальні по МПД'!AQ432)</f>
        <v>0</v>
      </c>
      <c r="AQ67" s="602">
        <f>SUM('Комунальні по МПД'!AR407,'Комунальні по МПД'!AR412,'Комунальні по МПД'!AR417,'Комунальні по МПД'!AR422,'Комунальні по МПД'!AR427,'Комунальні по МПД'!AR432)</f>
        <v>0</v>
      </c>
      <c r="AR67" s="602">
        <f>SUM('Комунальні по МПД'!AS407,'Комунальні по МПД'!AS412,'Комунальні по МПД'!AS417,'Комунальні по МПД'!AS422,'Комунальні по МПД'!AS427,'Комунальні по МПД'!AS432)</f>
        <v>0</v>
      </c>
      <c r="AS67" s="602">
        <f>SUM('Комунальні по МПД'!AT407,'Комунальні по МПД'!AT412,'Комунальні по МПД'!AT417,'Комунальні по МПД'!AT422,'Комунальні по МПД'!AT427,'Комунальні по МПД'!AT432)</f>
        <v>0</v>
      </c>
      <c r="AT67" s="603">
        <f>SUM('Комунальні по МПД'!AU407,'Комунальні по МПД'!AU412,'Комунальні по МПД'!AU417,'Комунальні по МПД'!AU422,'Комунальні по МПД'!AU427,'Комунальні по МПД'!AU432)</f>
        <v>0</v>
      </c>
      <c r="AU67" s="367">
        <f>SUM('Комунальні по МПД'!AV407,'Комунальні по МПД'!AV412,'Комунальні по МПД'!AV417,'Комунальні по МПД'!AV422,'Комунальні по МПД'!AV427,'Комунальні по МПД'!AV432)</f>
        <v>0</v>
      </c>
      <c r="AV67" s="368">
        <f>SUM('Комунальні по МПД'!AW407,'Комунальні по МПД'!AW412,'Комунальні по МПД'!AW417,'Комунальні по МПД'!AW422,'Комунальні по МПД'!AW427,'Комунальні по МПД'!AW432)</f>
        <v>0</v>
      </c>
      <c r="AW67" s="368">
        <f>SUM('Комунальні по МПД'!AX407,'Комунальні по МПД'!AX412,'Комунальні по МПД'!AX417,'Комунальні по МПД'!AX422,'Комунальні по МПД'!AX427,'Комунальні по МПД'!AX432)</f>
        <v>0</v>
      </c>
      <c r="AX67" s="368">
        <f>SUM('Комунальні по МПД'!AY407,'Комунальні по МПД'!AY412,'Комунальні по МПД'!AY417,'Комунальні по МПД'!AY422,'Комунальні по МПД'!AY427,'Комунальні по МПД'!AY432)</f>
        <v>0</v>
      </c>
      <c r="AY67" s="368">
        <f>SUM('Комунальні по МПД'!AZ407,'Комунальні по МПД'!AZ412,'Комунальні по МПД'!AZ417,'Комунальні по МПД'!AZ422,'Комунальні по МПД'!AZ427,'Комунальні по МПД'!AZ432)</f>
        <v>0</v>
      </c>
      <c r="AZ67" s="368">
        <f>SUM('Комунальні по МПД'!BA407,'Комунальні по МПД'!BA412,'Комунальні по МПД'!BA417,'Комунальні по МПД'!BA422,'Комунальні по МПД'!BA427,'Комунальні по МПД'!BA432)</f>
        <v>0</v>
      </c>
      <c r="BA67" s="368">
        <f>SUM('Комунальні по МПД'!BB407,'Комунальні по МПД'!BB412,'Комунальні по МПД'!BB417,'Комунальні по МПД'!BB422,'Комунальні по МПД'!BB427,'Комунальні по МПД'!BB432)</f>
        <v>0</v>
      </c>
      <c r="BB67" s="368">
        <f>SUM('Комунальні по МПД'!BC407,'Комунальні по МПД'!BC412,'Комунальні по МПД'!BC417,'Комунальні по МПД'!BC422,'Комунальні по МПД'!BC427,'Комунальні по МПД'!BC432)</f>
        <v>0</v>
      </c>
      <c r="BC67" s="368">
        <f>SUM('Комунальні по МПД'!BD407,'Комунальні по МПД'!BD412,'Комунальні по МПД'!BD417,'Комунальні по МПД'!BD422,'Комунальні по МПД'!BD427,'Комунальні по МПД'!BD432)</f>
        <v>0</v>
      </c>
      <c r="BD67" s="369">
        <f>SUM('Комунальні по МПД'!BE407,'Комунальні по МПД'!BE412,'Комунальні по МПД'!BE417,'Комунальні по МПД'!BE422,'Комунальні по МПД'!BE427,'Комунальні по МПД'!BE432)</f>
        <v>0</v>
      </c>
    </row>
    <row r="68" spans="1:56" ht="47.25" x14ac:dyDescent="0.25">
      <c r="A68" s="1437"/>
      <c r="B68" s="1448"/>
      <c r="C68" s="598" t="s">
        <v>490</v>
      </c>
      <c r="D68" s="1464"/>
      <c r="E68" s="1468"/>
      <c r="F68" s="600">
        <f>SUM('Комунальні по МПД'!G408,'Комунальні по МПД'!G413,'Комунальні по МПД'!G418,'Комунальні по МПД'!G423,'Комунальні по МПД'!G428,'Комунальні по МПД'!G433)</f>
        <v>0</v>
      </c>
      <c r="G68" s="666">
        <f>SUM('Комунальні по МПД'!H408,'Комунальні по МПД'!H413,'Комунальні по МПД'!H418,'Комунальні по МПД'!H423,'Комунальні по МПД'!H428,'Комунальні по МПД'!H433)</f>
        <v>0</v>
      </c>
      <c r="H68" s="601">
        <f>SUM('Комунальні по МПД'!I408,'Комунальні по МПД'!I413,'Комунальні по МПД'!I418,'Комунальні по МПД'!I423,'Комунальні по МПД'!I428,'Комунальні по МПД'!I433)</f>
        <v>0</v>
      </c>
      <c r="I68" s="601">
        <f>SUM('Комунальні по МПД'!J408,'Комунальні по МПД'!J413,'Комунальні по МПД'!J418,'Комунальні по МПД'!J423,'Комунальні по МПД'!J428,'Комунальні по МПД'!J433)</f>
        <v>0</v>
      </c>
      <c r="J68" s="601">
        <f>SUM('Комунальні по МПД'!K408,'Комунальні по МПД'!K413,'Комунальні по МПД'!K418,'Комунальні по МПД'!K423,'Комунальні по МПД'!K428,'Комунальні по МПД'!K433)</f>
        <v>0</v>
      </c>
      <c r="K68" s="604">
        <f>SUM('Комунальні по МПД'!L408,'Комунальні по МПД'!L413,'Комунальні по МПД'!L418,'Комунальні по МПД'!L423,'Комунальні по МПД'!L428,'Комунальні по МПД'!L433)</f>
        <v>0</v>
      </c>
      <c r="L68" s="608">
        <f>SUM('Комунальні по МПД'!M408,'Комунальні по МПД'!M413,'Комунальні по МПД'!M418,'Комунальні по МПД'!M423,'Комунальні по МПД'!M428,'Комунальні по МПД'!M433)</f>
        <v>0</v>
      </c>
      <c r="M68" s="553">
        <f>SUM('Комунальні по МПД'!N408,'Комунальні по МПД'!N413,'Комунальні по МПД'!N418,'Комунальні по МПД'!N423,'Комунальні по МПД'!N428,'Комунальні по МПД'!N433)</f>
        <v>0</v>
      </c>
      <c r="N68" s="366">
        <f>SUM('Комунальні по МПД'!O408,'Комунальні по МПД'!O413,'Комунальні по МПД'!O418,'Комунальні по МПД'!O423,'Комунальні по МПД'!O428,'Комунальні по МПД'!O433)</f>
        <v>0</v>
      </c>
      <c r="O68" s="553">
        <f>SUM('Комунальні по МПД'!P408,'Комунальні по МПД'!P413,'Комунальні по МПД'!P418,'Комунальні по МПД'!P423,'Комунальні по МПД'!P428,'Комунальні по МПД'!P433)</f>
        <v>0</v>
      </c>
      <c r="P68" s="553">
        <f>SUM('Комунальні по МПД'!Q408,'Комунальні по МПД'!Q413,'Комунальні по МПД'!Q418,'Комунальні по МПД'!Q423,'Комунальні по МПД'!Q428,'Комунальні по МПД'!Q433)</f>
        <v>0</v>
      </c>
      <c r="Q68" s="611">
        <f>SUM('Комунальні по МПД'!R408,'Комунальні по МПД'!R413,'Комунальні по МПД'!R418,'Комунальні по МПД'!R423,'Комунальні по МПД'!R428,'Комунальні по МПД'!R433)</f>
        <v>0</v>
      </c>
      <c r="R68" s="613">
        <f>SUM('Комунальні по МПД'!S408,'Комунальні по МПД'!S413,'Комунальні по МПД'!S418,'Комунальні по МПД'!S423,'Комунальні по МПД'!S428,'Комунальні по МПД'!S433)</f>
        <v>0</v>
      </c>
      <c r="S68" s="790">
        <f>SUM('Комунальні по МПД'!T408,'Комунальні по МПД'!T413,'Комунальні по МПД'!T418,'Комунальні по МПД'!T423,'Комунальні по МПД'!T428,'Комунальні по МПД'!T433)</f>
        <v>0</v>
      </c>
      <c r="T68" s="790">
        <f>SUM('Комунальні по МПД'!U408,'Комунальні по МПД'!U413,'Комунальні по МПД'!U418,'Комунальні по МПД'!U423,'Комунальні по МПД'!U428,'Комунальні по МПД'!U433)</f>
        <v>0</v>
      </c>
      <c r="U68" s="553">
        <f>SUM('Комунальні по МПД'!V408,'Комунальні по МПД'!V413,'Комунальні по МПД'!V418,'Комунальні по МПД'!V423,'Комунальні по МПД'!V428,'Комунальні по МПД'!V433)</f>
        <v>0</v>
      </c>
      <c r="V68" s="553">
        <f>SUM('Комунальні по МПД'!W408,'Комунальні по МПД'!W413,'Комунальні по МПД'!W418,'Комунальні по МПД'!W423,'Комунальні по МПД'!W428,'Комунальні по МПД'!W433)</f>
        <v>0</v>
      </c>
      <c r="W68" s="609">
        <f>SUM('Комунальні по МПД'!X408,'Комунальні по МПД'!X413,'Комунальні по МПД'!X418,'Комунальні по МПД'!X423,'Комунальні по МПД'!X428,'Комунальні по МПД'!X433)</f>
        <v>0</v>
      </c>
      <c r="X68" s="613">
        <f>SUM('Комунальні по МПД'!Y408,'Комунальні по МПД'!Y413,'Комунальні по МПД'!Y418,'Комунальні по МПД'!Y423,'Комунальні по МПД'!Y428,'Комунальні по МПД'!Y433)</f>
        <v>0</v>
      </c>
      <c r="Y68" s="609">
        <f>SUM('Комунальні по МПД'!Z408,'Комунальні по МПД'!Z413,'Комунальні по МПД'!Z418,'Комунальні по МПД'!Z423,'Комунальні по МПД'!Z428,'Комунальні по МПД'!Z433)</f>
        <v>0</v>
      </c>
      <c r="Z68" s="298">
        <f>SUM('Комунальні по МПД'!AA408,'Комунальні по МПД'!AA413,'Комунальні по МПД'!AA418,'Комунальні по МПД'!AA423,'Комунальні по МПД'!AA428,'Комунальні по МПД'!AA433)</f>
        <v>0</v>
      </c>
      <c r="AA68" s="601">
        <f>SUM('Комунальні по МПД'!AB408,'Комунальні по МПД'!AB413,'Комунальні по МПД'!AB418,'Комунальні по МПД'!AB423,'Комунальні по МПД'!AB428,'Комунальні по МПД'!AB433)</f>
        <v>0</v>
      </c>
      <c r="AB68" s="601">
        <f>SUM('Комунальні по МПД'!AC408,'Комунальні по МПД'!AC413,'Комунальні по МПД'!AC418,'Комунальні по МПД'!AC423,'Комунальні по МПД'!AC428,'Комунальні по МПД'!AC433)</f>
        <v>0</v>
      </c>
      <c r="AC68" s="601">
        <f>SUM('Комунальні по МПД'!AD408,'Комунальні по МПД'!AD413,'Комунальні по МПД'!AD418,'Комунальні по МПД'!AD423,'Комунальні по МПД'!AD428,'Комунальні по МПД'!AD433)</f>
        <v>0</v>
      </c>
      <c r="AD68" s="601">
        <f>SUM('Комунальні по МПД'!AE408,'Комунальні по МПД'!AE413,'Комунальні по МПД'!AE418,'Комунальні по МПД'!AE423,'Комунальні по МПД'!AE428,'Комунальні по МПД'!AE433)</f>
        <v>0</v>
      </c>
      <c r="AE68" s="604">
        <f>SUM('Комунальні по МПД'!AF408,'Комунальні по МПД'!AF413,'Комунальні по МПД'!AF418,'Комунальні по МПД'!AF423,'Комунальні по МПД'!AF428,'Комунальні по МПД'!AF433)</f>
        <v>0</v>
      </c>
      <c r="AF68" s="478"/>
      <c r="AG68" s="618"/>
      <c r="AH68" s="478"/>
      <c r="AI68" s="299">
        <f>SUM('Комунальні по МПД'!AJ408,'Комунальні по МПД'!AJ413,'Комунальні по МПД'!AJ418,'Комунальні по МПД'!AJ423,'Комунальні по МПД'!AJ428,'Комунальні по МПД'!AJ433)</f>
        <v>0</v>
      </c>
      <c r="AJ68" s="298">
        <f>SUM('Комунальні по МПД'!AK408,'Комунальні по МПД'!AK413,'Комунальні по МПД'!AK418,'Комунальні по МПД'!AK423,'Комунальні по МПД'!AK428,'Комунальні по МПД'!AK433)</f>
        <v>0</v>
      </c>
      <c r="AK68" s="601">
        <f>SUM('Комунальні по МПД'!AL408,'Комунальні по МПД'!AL413,'Комунальні по МПД'!AL418,'Комунальні по МПД'!AL423,'Комунальні по МПД'!AL428,'Комунальні по МПД'!AL433)</f>
        <v>0</v>
      </c>
      <c r="AL68" s="604">
        <f>SUM('Комунальні по МПД'!AM408,'Комунальні по МПД'!AM413,'Комунальні по МПД'!AM418,'Комунальні по МПД'!AM423,'Комунальні по МПД'!AM428,'Комунальні по МПД'!AM433)</f>
        <v>0</v>
      </c>
      <c r="AM68" s="298">
        <f>SUM('Комунальні по МПД'!AN408,'Комунальні по МПД'!AN413,'Комунальні по МПД'!AN418,'Комунальні по МПД'!AN423,'Комунальні по МПД'!AN428,'Комунальні по МПД'!AN433)</f>
        <v>0</v>
      </c>
      <c r="AN68" s="601">
        <f>SUM('Комунальні по МПД'!AO408,'Комунальні по МПД'!AO413,'Комунальні по МПД'!AO418,'Комунальні по МПД'!AO423,'Комунальні по МПД'!AO428,'Комунальні по МПД'!AO433)</f>
        <v>0</v>
      </c>
      <c r="AO68" s="604">
        <f>SUM('Комунальні по МПД'!AP408,'Комунальні по МПД'!AP413,'Комунальні по МПД'!AP418,'Комунальні по МПД'!AP423,'Комунальні по МПД'!AP428,'Комунальні по МПД'!AP433)</f>
        <v>0</v>
      </c>
      <c r="AP68" s="298">
        <f>SUM('Комунальні по МПД'!AQ408,'Комунальні по МПД'!AQ413,'Комунальні по МПД'!AQ418,'Комунальні по МПД'!AQ423,'Комунальні по МПД'!AQ428,'Комунальні по МПД'!AQ433)</f>
        <v>0</v>
      </c>
      <c r="AQ68" s="601">
        <f>SUM('Комунальні по МПД'!AR408,'Комунальні по МПД'!AR413,'Комунальні по МПД'!AR418,'Комунальні по МПД'!AR423,'Комунальні по МПД'!AR428,'Комунальні по МПД'!AR433)</f>
        <v>0</v>
      </c>
      <c r="AR68" s="601">
        <f>SUM('Комунальні по МПД'!AS408,'Комунальні по МПД'!AS413,'Комунальні по МПД'!AS418,'Комунальні по МПД'!AS423,'Комунальні по МПД'!AS428,'Комунальні по МПД'!AS433)</f>
        <v>0</v>
      </c>
      <c r="AS68" s="601">
        <f>SUM('Комунальні по МПД'!AT408,'Комунальні по МПД'!AT413,'Комунальні по МПД'!AT418,'Комунальні по МПД'!AT423,'Комунальні по МПД'!AT428,'Комунальні по МПД'!AT433)</f>
        <v>0</v>
      </c>
      <c r="AT68" s="604">
        <f>SUM('Комунальні по МПД'!AU408,'Комунальні по МПД'!AU413,'Комунальні по МПД'!AU418,'Комунальні по МПД'!AU423,'Комунальні по МПД'!AU428,'Комунальні по МПД'!AU433)</f>
        <v>0</v>
      </c>
      <c r="AU68" s="619">
        <f>SUM('Комунальні по МПД'!AV408,'Комунальні по МПД'!AV413,'Комунальні по МПД'!AV418,'Комунальні по МПД'!AV423,'Комунальні по МПД'!AV428,'Комунальні по МПД'!AV433)</f>
        <v>0</v>
      </c>
      <c r="AV68" s="553">
        <f>SUM('Комунальні по МПД'!AW408,'Комунальні по МПД'!AW413,'Комунальні по МПД'!AW418,'Комунальні по МПД'!AW423,'Комунальні по МПД'!AW428,'Комунальні по МПД'!AW433)</f>
        <v>0</v>
      </c>
      <c r="AW68" s="553">
        <f>SUM('Комунальні по МПД'!AX408,'Комунальні по МПД'!AX413,'Комунальні по МПД'!AX418,'Комунальні по МПД'!AX423,'Комунальні по МПД'!AX428,'Комунальні по МПД'!AX433)</f>
        <v>0</v>
      </c>
      <c r="AX68" s="553">
        <f>SUM('Комунальні по МПД'!AY408,'Комунальні по МПД'!AY413,'Комунальні по МПД'!AY418,'Комунальні по МПД'!AY423,'Комунальні по МПД'!AY428,'Комунальні по МПД'!AY433)</f>
        <v>0</v>
      </c>
      <c r="AY68" s="553">
        <f>SUM('Комунальні по МПД'!AZ408,'Комунальні по МПД'!AZ413,'Комунальні по МПД'!AZ418,'Комунальні по МПД'!AZ423,'Комунальні по МПД'!AZ428,'Комунальні по МПД'!AZ433)</f>
        <v>0</v>
      </c>
      <c r="AZ68" s="553">
        <f>SUM('Комунальні по МПД'!BA408,'Комунальні по МПД'!BA413,'Комунальні по МПД'!BA418,'Комунальні по МПД'!BA423,'Комунальні по МПД'!BA428,'Комунальні по МПД'!BA433)</f>
        <v>0</v>
      </c>
      <c r="BA68" s="553">
        <f>SUM('Комунальні по МПД'!BB408,'Комунальні по МПД'!BB413,'Комунальні по МПД'!BB418,'Комунальні по МПД'!BB423,'Комунальні по МПД'!BB428,'Комунальні по МПД'!BB433)</f>
        <v>0</v>
      </c>
      <c r="BB68" s="553">
        <f>SUM('Комунальні по МПД'!BC408,'Комунальні по МПД'!BC413,'Комунальні по МПД'!BC418,'Комунальні по МПД'!BC423,'Комунальні по МПД'!BC428,'Комунальні по МПД'!BC433)</f>
        <v>0</v>
      </c>
      <c r="BC68" s="553">
        <f>SUM('Комунальні по МПД'!BD408,'Комунальні по МПД'!BD413,'Комунальні по МПД'!BD418,'Комунальні по МПД'!BD423,'Комунальні по МПД'!BD428,'Комунальні по МПД'!BD433)</f>
        <v>0</v>
      </c>
      <c r="BD68" s="609">
        <f>SUM('Комунальні по МПД'!BE408,'Комунальні по МПД'!BE413,'Комунальні по МПД'!BE418,'Комунальні по МПД'!BE423,'Комунальні по МПД'!BE428,'Комунальні по МПД'!BE433)</f>
        <v>0</v>
      </c>
    </row>
    <row r="69" spans="1:56" ht="31.5" x14ac:dyDescent="0.25">
      <c r="A69" s="1437"/>
      <c r="B69" s="1448"/>
      <c r="C69" s="598" t="s">
        <v>486</v>
      </c>
      <c r="D69" s="1464"/>
      <c r="E69" s="1468"/>
      <c r="F69" s="600">
        <f>SUM('Комунальні по МПД'!G409,'Комунальні по МПД'!G414,'Комунальні по МПД'!G419,'Комунальні по МПД'!G424,'Комунальні по МПД'!G429,'Комунальні по МПД'!G434)</f>
        <v>0</v>
      </c>
      <c r="G69" s="666">
        <f>SUM('Комунальні по МПД'!H409,'Комунальні по МПД'!H414,'Комунальні по МПД'!H419,'Комунальні по МПД'!H424,'Комунальні по МПД'!H429,'Комунальні по МПД'!H434)</f>
        <v>0</v>
      </c>
      <c r="H69" s="601">
        <f>SUM('Комунальні по МПД'!I409,'Комунальні по МПД'!I414,'Комунальні по МПД'!I419,'Комунальні по МПД'!I424,'Комунальні по МПД'!I429,'Комунальні по МПД'!I434)</f>
        <v>0</v>
      </c>
      <c r="I69" s="601">
        <f>SUM('Комунальні по МПД'!J409,'Комунальні по МПД'!J414,'Комунальні по МПД'!J419,'Комунальні по МПД'!J424,'Комунальні по МПД'!J429,'Комунальні по МПД'!J434)</f>
        <v>0</v>
      </c>
      <c r="J69" s="601">
        <f>SUM('Комунальні по МПД'!K409,'Комунальні по МПД'!K414,'Комунальні по МПД'!K419,'Комунальні по МПД'!K424,'Комунальні по МПД'!K429,'Комунальні по МПД'!K434)</f>
        <v>0</v>
      </c>
      <c r="K69" s="604">
        <f>SUM('Комунальні по МПД'!L409,'Комунальні по МПД'!L414,'Комунальні по МПД'!L419,'Комунальні по МПД'!L424,'Комунальні по МПД'!L429,'Комунальні по МПД'!L434)</f>
        <v>0</v>
      </c>
      <c r="L69" s="608">
        <f>SUM('Комунальні по МПД'!M409,'Комунальні по МПД'!M414,'Комунальні по МПД'!M419,'Комунальні по МПД'!M424,'Комунальні по МПД'!M429,'Комунальні по МПД'!M434)</f>
        <v>0</v>
      </c>
      <c r="M69" s="553">
        <f>SUM('Комунальні по МПД'!N409,'Комунальні по МПД'!N414,'Комунальні по МПД'!N419,'Комунальні по МПД'!N424,'Комунальні по МПД'!N429,'Комунальні по МПД'!N434)</f>
        <v>0</v>
      </c>
      <c r="N69" s="366">
        <f>SUM('Комунальні по МПД'!O409,'Комунальні по МПД'!O414,'Комунальні по МПД'!O419,'Комунальні по МПД'!O424,'Комунальні по МПД'!O429,'Комунальні по МПД'!O434)</f>
        <v>0</v>
      </c>
      <c r="O69" s="553">
        <f>SUM('Комунальні по МПД'!P409,'Комунальні по МПД'!P414,'Комунальні по МПД'!P419,'Комунальні по МПД'!P424,'Комунальні по МПД'!P429,'Комунальні по МПД'!P434)</f>
        <v>0</v>
      </c>
      <c r="P69" s="133">
        <f>SUM('Комунальні по МПД'!Q409,'Комунальні по МПД'!Q414,'Комунальні по МПД'!Q419,'Комунальні по МПД'!Q424,'Комунальні по МПД'!Q429,'Комунальні по МПД'!Q434)</f>
        <v>0</v>
      </c>
      <c r="Q69" s="611">
        <f>SUM('Комунальні по МПД'!R409,'Комунальні по МПД'!R414,'Комунальні по МПД'!R419,'Комунальні по МПД'!R424,'Комунальні по МПД'!R429,'Комунальні по МПД'!R434)</f>
        <v>0</v>
      </c>
      <c r="R69" s="613">
        <f>SUM('Комунальні по МПД'!S409,'Комунальні по МПД'!S414,'Комунальні по МПД'!S419,'Комунальні по МПД'!S424,'Комунальні по МПД'!S429,'Комунальні по МПД'!S434)</f>
        <v>0</v>
      </c>
      <c r="S69" s="790">
        <f>SUM('Комунальні по МПД'!T409,'Комунальні по МПД'!T414,'Комунальні по МПД'!T419,'Комунальні по МПД'!T424,'Комунальні по МПД'!T429,'Комунальні по МПД'!T434)</f>
        <v>0</v>
      </c>
      <c r="T69" s="790">
        <f>SUM('Комунальні по МПД'!U409,'Комунальні по МПД'!U414,'Комунальні по МПД'!U419,'Комунальні по МПД'!U424,'Комунальні по МПД'!U429,'Комунальні по МПД'!U434)</f>
        <v>0</v>
      </c>
      <c r="U69" s="553">
        <f>SUM('Комунальні по МПД'!V409,'Комунальні по МПД'!V414,'Комунальні по МПД'!V419,'Комунальні по МПД'!V424,'Комунальні по МПД'!V429,'Комунальні по МПД'!V434)</f>
        <v>0</v>
      </c>
      <c r="V69" s="553">
        <f>SUM('Комунальні по МПД'!W409,'Комунальні по МПД'!W414,'Комунальні по МПД'!W419,'Комунальні по МПД'!W424,'Комунальні по МПД'!W429,'Комунальні по МПД'!W434)</f>
        <v>0</v>
      </c>
      <c r="W69" s="609">
        <f>SUM('Комунальні по МПД'!X409,'Комунальні по МПД'!X414,'Комунальні по МПД'!X419,'Комунальні по МПД'!X424,'Комунальні по МПД'!X429,'Комунальні по МПД'!X434)</f>
        <v>0</v>
      </c>
      <c r="X69" s="613">
        <f>SUM('Комунальні по МПД'!Y409,'Комунальні по МПД'!Y414,'Комунальні по МПД'!Y419,'Комунальні по МПД'!Y424,'Комунальні по МПД'!Y429,'Комунальні по МПД'!Y434)</f>
        <v>0</v>
      </c>
      <c r="Y69" s="609">
        <f>SUM('Комунальні по МПД'!Z409,'Комунальні по МПД'!Z414,'Комунальні по МПД'!Z419,'Комунальні по МПД'!Z424,'Комунальні по МПД'!Z429,'Комунальні по МПД'!Z434)</f>
        <v>0</v>
      </c>
      <c r="Z69" s="298">
        <f>SUM('Комунальні по МПД'!AA409,'Комунальні по МПД'!AA414,'Комунальні по МПД'!AA419,'Комунальні по МПД'!AA424,'Комунальні по МПД'!AA429,'Комунальні по МПД'!AA434)</f>
        <v>0</v>
      </c>
      <c r="AA69" s="601">
        <f>SUM('Комунальні по МПД'!AB409,'Комунальні по МПД'!AB414,'Комунальні по МПД'!AB419,'Комунальні по МПД'!AB424,'Комунальні по МПД'!AB429,'Комунальні по МПД'!AB434)</f>
        <v>0</v>
      </c>
      <c r="AB69" s="601">
        <f>SUM('Комунальні по МПД'!AC409,'Комунальні по МПД'!AC414,'Комунальні по МПД'!AC419,'Комунальні по МПД'!AC424,'Комунальні по МПД'!AC429,'Комунальні по МПД'!AC434)</f>
        <v>0</v>
      </c>
      <c r="AC69" s="601">
        <f>SUM('Комунальні по МПД'!AD409,'Комунальні по МПД'!AD414,'Комунальні по МПД'!AD419,'Комунальні по МПД'!AD424,'Комунальні по МПД'!AD429,'Комунальні по МПД'!AD434)</f>
        <v>0</v>
      </c>
      <c r="AD69" s="601">
        <f>SUM('Комунальні по МПД'!AE409,'Комунальні по МПД'!AE414,'Комунальні по МПД'!AE419,'Комунальні по МПД'!AE424,'Комунальні по МПД'!AE429,'Комунальні по МПД'!AE434)</f>
        <v>0</v>
      </c>
      <c r="AE69" s="604">
        <f>SUM('Комунальні по МПД'!AF409,'Комунальні по МПД'!AF414,'Комунальні по МПД'!AF419,'Комунальні по МПД'!AF424,'Комунальні по МПД'!AF429,'Комунальні по МПД'!AF434)</f>
        <v>0</v>
      </c>
      <c r="AF69" s="478"/>
      <c r="AG69" s="618"/>
      <c r="AH69" s="478"/>
      <c r="AI69" s="299">
        <f>SUM('Комунальні по МПД'!AJ409,'Комунальні по МПД'!AJ414,'Комунальні по МПД'!AJ419,'Комунальні по МПД'!AJ424,'Комунальні по МПД'!AJ429,'Комунальні по МПД'!AJ434)</f>
        <v>0</v>
      </c>
      <c r="AJ69" s="298">
        <f>SUM('Комунальні по МПД'!AK409,'Комунальні по МПД'!AK414,'Комунальні по МПД'!AK419,'Комунальні по МПД'!AK424,'Комунальні по МПД'!AK429,'Комунальні по МПД'!AK434)</f>
        <v>0</v>
      </c>
      <c r="AK69" s="601">
        <f>SUM('Комунальні по МПД'!AL409,'Комунальні по МПД'!AL414,'Комунальні по МПД'!AL419,'Комунальні по МПД'!AL424,'Комунальні по МПД'!AL429,'Комунальні по МПД'!AL434)</f>
        <v>0</v>
      </c>
      <c r="AL69" s="604">
        <f>SUM('Комунальні по МПД'!AM409,'Комунальні по МПД'!AM414,'Комунальні по МПД'!AM419,'Комунальні по МПД'!AM424,'Комунальні по МПД'!AM429,'Комунальні по МПД'!AM434)</f>
        <v>0</v>
      </c>
      <c r="AM69" s="298">
        <f>SUM('Комунальні по МПД'!AN409,'Комунальні по МПД'!AN414,'Комунальні по МПД'!AN419,'Комунальні по МПД'!AN424,'Комунальні по МПД'!AN429,'Комунальні по МПД'!AN434)</f>
        <v>0</v>
      </c>
      <c r="AN69" s="601">
        <f>SUM('Комунальні по МПД'!AO409,'Комунальні по МПД'!AO414,'Комунальні по МПД'!AO419,'Комунальні по МПД'!AO424,'Комунальні по МПД'!AO429,'Комунальні по МПД'!AO434)</f>
        <v>0</v>
      </c>
      <c r="AO69" s="604">
        <f>SUM('Комунальні по МПД'!AP409,'Комунальні по МПД'!AP414,'Комунальні по МПД'!AP419,'Комунальні по МПД'!AP424,'Комунальні по МПД'!AP429,'Комунальні по МПД'!AP434)</f>
        <v>0</v>
      </c>
      <c r="AP69" s="298">
        <f>SUM('Комунальні по МПД'!AQ409,'Комунальні по МПД'!AQ414,'Комунальні по МПД'!AQ419,'Комунальні по МПД'!AQ424,'Комунальні по МПД'!AQ429,'Комунальні по МПД'!AQ434)</f>
        <v>0</v>
      </c>
      <c r="AQ69" s="601">
        <f>SUM('Комунальні по МПД'!AR409,'Комунальні по МПД'!AR414,'Комунальні по МПД'!AR419,'Комунальні по МПД'!AR424,'Комунальні по МПД'!AR429,'Комунальні по МПД'!AR434)</f>
        <v>0</v>
      </c>
      <c r="AR69" s="601">
        <f>SUM('Комунальні по МПД'!AS409,'Комунальні по МПД'!AS414,'Комунальні по МПД'!AS419,'Комунальні по МПД'!AS424,'Комунальні по МПД'!AS429,'Комунальні по МПД'!AS434)</f>
        <v>0</v>
      </c>
      <c r="AS69" s="601">
        <f>SUM('Комунальні по МПД'!AT409,'Комунальні по МПД'!AT414,'Комунальні по МПД'!AT419,'Комунальні по МПД'!AT424,'Комунальні по МПД'!AT429,'Комунальні по МПД'!AT434)</f>
        <v>0</v>
      </c>
      <c r="AT69" s="604">
        <f>SUM('Комунальні по МПД'!AU409,'Комунальні по МПД'!AU414,'Комунальні по МПД'!AU419,'Комунальні по МПД'!AU424,'Комунальні по МПД'!AU429,'Комунальні по МПД'!AU434)</f>
        <v>0</v>
      </c>
      <c r="AU69" s="619">
        <f>SUM('Комунальні по МПД'!AV409,'Комунальні по МПД'!AV414,'Комунальні по МПД'!AV419,'Комунальні по МПД'!AV424,'Комунальні по МПД'!AV429,'Комунальні по МПД'!AV434)</f>
        <v>0</v>
      </c>
      <c r="AV69" s="553">
        <f>SUM('Комунальні по МПД'!AW409,'Комунальні по МПД'!AW414,'Комунальні по МПД'!AW419,'Комунальні по МПД'!AW424,'Комунальні по МПД'!AW429,'Комунальні по МПД'!AW434)</f>
        <v>0</v>
      </c>
      <c r="AW69" s="553">
        <f>SUM('Комунальні по МПД'!AX409,'Комунальні по МПД'!AX414,'Комунальні по МПД'!AX419,'Комунальні по МПД'!AX424,'Комунальні по МПД'!AX429,'Комунальні по МПД'!AX434)</f>
        <v>0</v>
      </c>
      <c r="AX69" s="553">
        <f>SUM('Комунальні по МПД'!AY409,'Комунальні по МПД'!AY414,'Комунальні по МПД'!AY419,'Комунальні по МПД'!AY424,'Комунальні по МПД'!AY429,'Комунальні по МПД'!AY434)</f>
        <v>0</v>
      </c>
      <c r="AY69" s="553">
        <f>SUM('Комунальні по МПД'!AZ409,'Комунальні по МПД'!AZ414,'Комунальні по МПД'!AZ419,'Комунальні по МПД'!AZ424,'Комунальні по МПД'!AZ429,'Комунальні по МПД'!AZ434)</f>
        <v>0</v>
      </c>
      <c r="AZ69" s="553">
        <f>SUM('Комунальні по МПД'!BA409,'Комунальні по МПД'!BA414,'Комунальні по МПД'!BA419,'Комунальні по МПД'!BA424,'Комунальні по МПД'!BA429,'Комунальні по МПД'!BA434)</f>
        <v>0</v>
      </c>
      <c r="BA69" s="553">
        <f>SUM('Комунальні по МПД'!BB409,'Комунальні по МПД'!BB414,'Комунальні по МПД'!BB419,'Комунальні по МПД'!BB424,'Комунальні по МПД'!BB429,'Комунальні по МПД'!BB434)</f>
        <v>0</v>
      </c>
      <c r="BB69" s="553">
        <f>SUM('Комунальні по МПД'!BC409,'Комунальні по МПД'!BC414,'Комунальні по МПД'!BC419,'Комунальні по МПД'!BC424,'Комунальні по МПД'!BC429,'Комунальні по МПД'!BC434)</f>
        <v>0</v>
      </c>
      <c r="BC69" s="553">
        <f>SUM('Комунальні по МПД'!BD409,'Комунальні по МПД'!BD414,'Комунальні по МПД'!BD419,'Комунальні по МПД'!BD424,'Комунальні по МПД'!BD429,'Комунальні по МПД'!BD434)</f>
        <v>0</v>
      </c>
      <c r="BD69" s="609">
        <f>SUM('Комунальні по МПД'!BE409,'Комунальні по МПД'!BE414,'Комунальні по МПД'!BE419,'Комунальні по МПД'!BE424,'Комунальні по МПД'!BE429,'Комунальні по МПД'!BE434)</f>
        <v>0</v>
      </c>
    </row>
    <row r="70" spans="1:56" ht="31.5" x14ac:dyDescent="0.25">
      <c r="A70" s="1437"/>
      <c r="B70" s="1448"/>
      <c r="C70" s="598" t="s">
        <v>15</v>
      </c>
      <c r="D70" s="1464"/>
      <c r="E70" s="1468"/>
      <c r="F70" s="106">
        <f>SUM('Комунальні по МПД'!G410,'Комунальні по МПД'!G415,'Комунальні по МПД'!G420,'Комунальні по МПД'!G425,'Комунальні по МПД'!G430,'Комунальні по МПД'!G435)</f>
        <v>940</v>
      </c>
      <c r="G70" s="631">
        <f>SUM('Комунальні по МПД'!H410,'Комунальні по МПД'!H415,'Комунальні по МПД'!H420,'Комунальні по МПД'!H425,'Комунальні по МПД'!H430,'Комунальні по МПД'!H435)</f>
        <v>25</v>
      </c>
      <c r="H70" s="81">
        <f>SUM('Комунальні по МПД'!I410,'Комунальні по МПД'!I415,'Комунальні по МПД'!I420,'Комунальні по МПД'!I425,'Комунальні по МПД'!I430,'Комунальні по МПД'!I435)</f>
        <v>9</v>
      </c>
      <c r="I70" s="81">
        <f>SUM('Комунальні по МПД'!J410,'Комунальні по МПД'!J415,'Комунальні по МПД'!J420,'Комунальні по МПД'!J425,'Комунальні по МПД'!J430,'Комунальні по МПД'!J435)</f>
        <v>15</v>
      </c>
      <c r="J70" s="81">
        <f>SUM('Комунальні по МПД'!K410,'Комунальні по МПД'!K415,'Комунальні по МПД'!K420,'Комунальні по МПД'!K425,'Комунальні по МПД'!K430,'Комунальні по МПД'!K435)</f>
        <v>1</v>
      </c>
      <c r="K70" s="82">
        <f>SUM('Комунальні по МПД'!L410,'Комунальні по МПД'!L415,'Комунальні по МПД'!L420,'Комунальні по МПД'!L425,'Комунальні по МПД'!L430,'Комунальні по МПД'!L435)</f>
        <v>0</v>
      </c>
      <c r="L70" s="181">
        <f>SUM('Комунальні по МПД'!M410,'Комунальні по МПД'!M415,'Комунальні по МПД'!M420,'Комунальні по МПД'!M425,'Комунальні по МПД'!M430,'Комунальні по МПД'!M435)</f>
        <v>925</v>
      </c>
      <c r="M70" s="124">
        <f>SUM('Комунальні по МПД'!N410,'Комунальні по МПД'!N415,'Комунальні по МПД'!N420,'Комунальні по МПД'!N425,'Комунальні по МПД'!N430,'Комунальні по МПД'!N435)</f>
        <v>925</v>
      </c>
      <c r="N70" s="403">
        <f>SUM('Комунальні по МПД'!O410,'Комунальні по МПД'!O415,'Комунальні по МПД'!O420,'Комунальні по МПД'!O425,'Комунальні по МПД'!O430,'Комунальні по МПД'!O435)</f>
        <v>0</v>
      </c>
      <c r="O70" s="124">
        <f>SUM('Комунальні по МПД'!P410,'Комунальні по МПД'!P415,'Комунальні по МПД'!P420,'Комунальні по МПД'!P425,'Комунальні по МПД'!P430,'Комунальні по МПД'!P435)</f>
        <v>0</v>
      </c>
      <c r="P70" s="124">
        <f>SUM('Комунальні по МПД'!Q410,'Комунальні по МПД'!Q415,'Комунальні по МПД'!Q420,'Комунальні по МПД'!Q425,'Комунальні по МПД'!Q430,'Комунальні по МПД'!Q435)</f>
        <v>0</v>
      </c>
      <c r="Q70" s="270">
        <f>SUM('Комунальні по МПД'!R410,'Комунальні по МПД'!R415,'Комунальні по МПД'!R420,'Комунальні по МПД'!R425,'Комунальні по МПД'!R430,'Комунальні по МПД'!R435)</f>
        <v>0</v>
      </c>
      <c r="R70" s="162">
        <f>SUM('Комунальні по МПД'!S410,'Комунальні по МПД'!S415,'Комунальні по МПД'!S420,'Комунальні по МПД'!S425,'Комунальні по МПД'!S430,'Комунальні по МПД'!S435)</f>
        <v>101</v>
      </c>
      <c r="S70" s="766">
        <f>SUM('Комунальні по МПД'!T410,'Комунальні по МПД'!T415,'Комунальні по МПД'!T420,'Комунальні по МПД'!T425,'Комунальні по МПД'!T430,'Комунальні по МПД'!T435)</f>
        <v>33</v>
      </c>
      <c r="T70" s="766">
        <f>SUM('Комунальні по МПД'!U410,'Комунальні по МПД'!U415,'Комунальні по МПД'!U420,'Комунальні по МПД'!U425,'Комунальні по МПД'!U430,'Комунальні по МПД'!U435)</f>
        <v>0</v>
      </c>
      <c r="U70" s="124">
        <f>SUM('Комунальні по МПД'!V410,'Комунальні по МПД'!V415,'Комунальні по МПД'!V420,'Комунальні по МПД'!V425,'Комунальні по МПД'!V430,'Комунальні по МПД'!V435)</f>
        <v>777</v>
      </c>
      <c r="V70" s="124">
        <f>SUM('Комунальні по МПД'!W410,'Комунальні по МПД'!W415,'Комунальні по МПД'!W420,'Комунальні по МПД'!W425,'Комунальні по МПД'!W430,'Комунальні по МПД'!W435)</f>
        <v>14</v>
      </c>
      <c r="W70" s="163">
        <f>SUM('Комунальні по МПД'!X410,'Комунальні по МПД'!X415,'Комунальні по МПД'!X420,'Комунальні по МПД'!X425,'Комунальні по МПД'!X430,'Комунальні по МПД'!X435)</f>
        <v>0</v>
      </c>
      <c r="X70" s="162">
        <f>SUM('Комунальні по МПД'!Y410,'Комунальні по МПД'!Y415,'Комунальні по МПД'!Y420,'Комунальні по МПД'!Y425,'Комунальні по МПД'!Y430,'Комунальні по МПД'!Y435)</f>
        <v>815</v>
      </c>
      <c r="Y70" s="163">
        <f>SUM('Комунальні по МПД'!Z410,'Комунальні по МПД'!Z415,'Комунальні по МПД'!Z420,'Комунальні по МПД'!Z425,'Комунальні по МПД'!Z430,'Комунальні по МПД'!Z435)</f>
        <v>110</v>
      </c>
      <c r="Z70" s="86">
        <f>SUM('Комунальні по МПД'!AA410,'Комунальні по МПД'!AA415,'Комунальні по МПД'!AA420,'Комунальні по МПД'!AA425,'Комунальні по МПД'!AA430,'Комунальні по МПД'!AA435)</f>
        <v>0</v>
      </c>
      <c r="AA70" s="81">
        <f>SUM('Комунальні по МПД'!AB410,'Комунальні по МПД'!AB415,'Комунальні по МПД'!AB420,'Комунальні по МПД'!AB425,'Комунальні по МПД'!AB430,'Комунальні по МПД'!AB435)</f>
        <v>207</v>
      </c>
      <c r="AB70" s="81">
        <f>SUM('Комунальні по МПД'!AC410,'Комунальні по МПД'!AC415,'Комунальні по МПД'!AC420,'Комунальні по МПД'!AC425,'Комунальні по МПД'!AC430,'Комунальні по МПД'!AC435)</f>
        <v>205</v>
      </c>
      <c r="AC70" s="81">
        <f>SUM('Комунальні по МПД'!AD410,'Комунальні по МПД'!AD415,'Комунальні по МПД'!AD420,'Комунальні по МПД'!AD425,'Комунальні по МПД'!AD430,'Комунальні по МПД'!AD435)</f>
        <v>46</v>
      </c>
      <c r="AD70" s="81">
        <f>SUM('Комунальні по МПД'!AE410,'Комунальні по МПД'!AE415,'Комунальні по МПД'!AE420,'Комунальні по МПД'!AE425,'Комунальні по МПД'!AE430,'Комунальні по МПД'!AE435)</f>
        <v>607</v>
      </c>
      <c r="AE70" s="82">
        <f>SUM('Комунальні по МПД'!AF410,'Комунальні по МПД'!AF415,'Комунальні по МПД'!AF420,'Комунальні по МПД'!AF425,'Комунальні по МПД'!AF430,'Комунальні по МПД'!AF435)</f>
        <v>72</v>
      </c>
      <c r="AF70" s="449">
        <f>AVERAGE('Комунальні по МПД'!AG410,'Комунальні по МПД'!AG415,'Комунальні по МПД'!AG420,'Комунальні по МПД'!AG425,'Комунальні по МПД'!AG430,'Комунальні по МПД'!AG435)</f>
        <v>38.18333333333333</v>
      </c>
      <c r="AG70" s="445">
        <f>AVERAGE('Комунальні по МПД'!AH410,'Комунальні по МПД'!AH415,'Комунальні по МПД'!AH420,'Комунальні по МПД'!AH425,'Комунальні по МПД'!AH430,'Комунальні по МПД'!AH435)</f>
        <v>15.266666666666666</v>
      </c>
      <c r="AH70" s="449">
        <f>AVERAGE('Комунальні по МПД'!AI410,'Комунальні по МПД'!AI415,'Комунальні по МПД'!AI420,'Комунальні по МПД'!AI425,'Комунальні по МПД'!AI430,'Комунальні по МПД'!AI435)</f>
        <v>102.83333333333333</v>
      </c>
      <c r="AI70" s="299">
        <f>SUM('Комунальні по МПД'!AJ410,'Комунальні по МПД'!AJ415,'Комунальні по МПД'!AJ420,'Комунальні по МПД'!AJ425,'Комунальні по МПД'!AJ430,'Комунальні по МПД'!AJ435)</f>
        <v>892</v>
      </c>
      <c r="AJ70" s="298">
        <f>SUM('Комунальні по МПД'!AK410,'Комунальні по МПД'!AK415,'Комунальні по МПД'!AK420,'Комунальні по МПД'!AK425,'Комунальні по МПД'!AK430,'Комунальні по МПД'!AK435)</f>
        <v>0</v>
      </c>
      <c r="AK70" s="601">
        <f>SUM('Комунальні по МПД'!AL410,'Комунальні по МПД'!AL415,'Комунальні по МПД'!AL420,'Комунальні по МПД'!AL425,'Комунальні по МПД'!AL430,'Комунальні по МПД'!AL435)</f>
        <v>0</v>
      </c>
      <c r="AL70" s="604">
        <f>SUM('Комунальні по МПД'!AM410,'Комунальні по МПД'!AM415,'Комунальні по МПД'!AM420,'Комунальні по МПД'!AM425,'Комунальні по МПД'!AM430,'Комунальні по МПД'!AM435)</f>
        <v>0</v>
      </c>
      <c r="AM70" s="298">
        <f>SUM('Комунальні по МПД'!AN410,'Комунальні по МПД'!AN415,'Комунальні по МПД'!AN420,'Комунальні по МПД'!AN425,'Комунальні по МПД'!AN430,'Комунальні по МПД'!AN435)</f>
        <v>0</v>
      </c>
      <c r="AN70" s="601">
        <f>SUM('Комунальні по МПД'!AO410,'Комунальні по МПД'!AO415,'Комунальні по МПД'!AO420,'Комунальні по МПД'!AO425,'Комунальні по МПД'!AO430,'Комунальні по МПД'!AO435)</f>
        <v>0</v>
      </c>
      <c r="AO70" s="604">
        <f>SUM('Комунальні по МПД'!AP410,'Комунальні по МПД'!AP415,'Комунальні по МПД'!AP420,'Комунальні по МПД'!AP425,'Комунальні по МПД'!AP430,'Комунальні по МПД'!AP435)</f>
        <v>0</v>
      </c>
      <c r="AP70" s="86">
        <f>SUM('Комунальні по МПД'!AQ410,'Комунальні по МПД'!AQ415,'Комунальні по МПД'!AQ420,'Комунальні по МПД'!AQ425,'Комунальні по МПД'!AQ430,'Комунальні по МПД'!AQ435)</f>
        <v>65</v>
      </c>
      <c r="AQ70" s="81">
        <f>SUM('Комунальні по МПД'!AR410,'Комунальні по МПД'!AR415,'Комунальні по МПД'!AR420,'Комунальні по МПД'!AR425,'Комунальні по МПД'!AR430,'Комунальні по МПД'!AR435)</f>
        <v>202</v>
      </c>
      <c r="AR70" s="81">
        <f>SUM('Комунальні по МПД'!AS410,'Комунальні по МПД'!AS415,'Комунальні по МПД'!AS420,'Комунальні по МПД'!AS425,'Комунальні по МПД'!AS430,'Комунальні по МПД'!AS435)</f>
        <v>379</v>
      </c>
      <c r="AS70" s="81">
        <f>SUM('Комунальні по МПД'!AT410,'Комунальні по МПД'!AT415,'Комунальні по МПД'!AT420,'Комунальні по МПД'!AT425,'Комунальні по МПД'!AT430,'Комунальні по МПД'!AT435)</f>
        <v>192</v>
      </c>
      <c r="AT70" s="82">
        <f>SUM('Комунальні по МПД'!AU410,'Комунальні по МПД'!AU415,'Комунальні по МПД'!AU420,'Комунальні по МПД'!AU425,'Комунальні по МПД'!AU430,'Комунальні по МПД'!AU435)</f>
        <v>54</v>
      </c>
      <c r="AU70" s="619">
        <f>SUM('Комунальні по МПД'!AV410,'Комунальні по МПД'!AV415,'Комунальні по МПД'!AV420,'Комунальні по МПД'!AV425,'Комунальні по МПД'!AV430,'Комунальні по МПД'!AV435)</f>
        <v>15</v>
      </c>
      <c r="AV70" s="553">
        <f>SUM('Комунальні по МПД'!AW410,'Комунальні по МПД'!AW415,'Комунальні по МПД'!AW420,'Комунальні по МПД'!AW425,'Комунальні по МПД'!AW430,'Комунальні по МПД'!AW435)</f>
        <v>0</v>
      </c>
      <c r="AW70" s="553">
        <f>SUM('Комунальні по МПД'!AX410,'Комунальні по МПД'!AX415,'Комунальні по МПД'!AX420,'Комунальні по МПД'!AX425,'Комунальні по МПД'!AX430,'Комунальні по МПД'!AX435)</f>
        <v>1</v>
      </c>
      <c r="AX70" s="553">
        <f>SUM('Комунальні по МПД'!AY410,'Комунальні по МПД'!AY415,'Комунальні по МПД'!AY420,'Комунальні по МПД'!AY425,'Комунальні по МПД'!AY430,'Комунальні по МПД'!AY435)</f>
        <v>0</v>
      </c>
      <c r="AY70" s="553">
        <f>SUM('Комунальні по МПД'!AZ410,'Комунальні по МПД'!AZ415,'Комунальні по МПД'!AZ420,'Комунальні по МПД'!AZ425,'Комунальні по МПД'!AZ430,'Комунальні по МПД'!AZ435)</f>
        <v>0</v>
      </c>
      <c r="AZ70" s="553">
        <f>SUM('Комунальні по МПД'!BA410,'Комунальні по МПД'!BA415,'Комунальні по МПД'!BA420,'Комунальні по МПД'!BA425,'Комунальні по МПД'!BA430,'Комунальні по МПД'!BA435)</f>
        <v>8</v>
      </c>
      <c r="BA70" s="553">
        <f>SUM('Комунальні по МПД'!BB410,'Комунальні по МПД'!BB415,'Комунальні по МПД'!BB420,'Комунальні по МПД'!BB425,'Комунальні по МПД'!BB430,'Комунальні по МПД'!BB435)</f>
        <v>1</v>
      </c>
      <c r="BB70" s="553">
        <f>SUM('Комунальні по МПД'!BC410,'Комунальні по МПД'!BC415,'Комунальні по МПД'!BC420,'Комунальні по МПД'!BC425,'Комунальні по МПД'!BC430,'Комунальні по МПД'!BC435)</f>
        <v>4</v>
      </c>
      <c r="BC70" s="553">
        <f>SUM('Комунальні по МПД'!BD410,'Комунальні по МПД'!BD415,'Комунальні по МПД'!BD420,'Комунальні по МПД'!BD425,'Комунальні по МПД'!BD430,'Комунальні по МПД'!BD435)</f>
        <v>1</v>
      </c>
      <c r="BD70" s="609">
        <f>SUM('Комунальні по МПД'!BE410,'Комунальні по МПД'!BE415,'Комунальні по МПД'!BE420,'Комунальні по МПД'!BE425,'Комунальні по МПД'!BE430,'Комунальні по МПД'!BE435)</f>
        <v>0</v>
      </c>
    </row>
    <row r="71" spans="1:56" ht="31.5" x14ac:dyDescent="0.25">
      <c r="A71" s="1437"/>
      <c r="B71" s="1449"/>
      <c r="C71" s="598" t="s">
        <v>491</v>
      </c>
      <c r="D71" s="1464"/>
      <c r="E71" s="1468"/>
      <c r="F71" s="600">
        <f>SUM('Комунальні по МПД'!G411,'Комунальні по МПД'!G416,'Комунальні по МПД'!G421,'Комунальні по МПД'!G426,'Комунальні по МПД'!G431,'Комунальні по МПД'!G436)</f>
        <v>0</v>
      </c>
      <c r="G71" s="666">
        <f>SUM('Комунальні по МПД'!H411,'Комунальні по МПД'!H416,'Комунальні по МПД'!H421,'Комунальні по МПД'!H426,'Комунальні по МПД'!H431,'Комунальні по МПД'!H436)</f>
        <v>0</v>
      </c>
      <c r="H71" s="601">
        <f>SUM('Комунальні по МПД'!I411,'Комунальні по МПД'!I416,'Комунальні по МПД'!I421,'Комунальні по МПД'!I426,'Комунальні по МПД'!I431,'Комунальні по МПД'!I436)</f>
        <v>0</v>
      </c>
      <c r="I71" s="601">
        <f>SUM('Комунальні по МПД'!J411,'Комунальні по МПД'!J416,'Комунальні по МПД'!J421,'Комунальні по МПД'!J426,'Комунальні по МПД'!J431,'Комунальні по МПД'!J436)</f>
        <v>0</v>
      </c>
      <c r="J71" s="601">
        <f>SUM('Комунальні по МПД'!K411,'Комунальні по МПД'!K416,'Комунальні по МПД'!K421,'Комунальні по МПД'!K426,'Комунальні по МПД'!K431,'Комунальні по МПД'!K436)</f>
        <v>0</v>
      </c>
      <c r="K71" s="604">
        <f>SUM('Комунальні по МПД'!L411,'Комунальні по МПД'!L416,'Комунальні по МПД'!L421,'Комунальні по МПД'!L426,'Комунальні по МПД'!L431,'Комунальні по МПД'!L436)</f>
        <v>0</v>
      </c>
      <c r="L71" s="608">
        <f>SUM('Комунальні по МПД'!M411,'Комунальні по МПД'!M416,'Комунальні по МПД'!M421,'Комунальні по МПД'!M426,'Комунальні по МПД'!M431,'Комунальні по МПД'!M436)</f>
        <v>0</v>
      </c>
      <c r="M71" s="553">
        <f>SUM('Комунальні по МПД'!N411,'Комунальні по МПД'!N416,'Комунальні по МПД'!N421,'Комунальні по МПД'!N426,'Комунальні по МПД'!N431,'Комунальні по МПД'!N436)</f>
        <v>0</v>
      </c>
      <c r="N71" s="366">
        <f>SUM('Комунальні по МПД'!O411,'Комунальні по МПД'!O416,'Комунальні по МПД'!O421,'Комунальні по МПД'!O426,'Комунальні по МПД'!O431,'Комунальні по МПД'!O436)</f>
        <v>0</v>
      </c>
      <c r="O71" s="553">
        <f>SUM('Комунальні по МПД'!P411,'Комунальні по МПД'!P416,'Комунальні по МПД'!P421,'Комунальні по МПД'!P426,'Комунальні по МПД'!P431,'Комунальні по МПД'!P436)</f>
        <v>0</v>
      </c>
      <c r="P71" s="553">
        <f>SUM('Комунальні по МПД'!Q411,'Комунальні по МПД'!Q416,'Комунальні по МПД'!Q421,'Комунальні по МПД'!Q426,'Комунальні по МПД'!Q431,'Комунальні по МПД'!Q436)</f>
        <v>0</v>
      </c>
      <c r="Q71" s="611">
        <f>SUM('Комунальні по МПД'!R411,'Комунальні по МПД'!R416,'Комунальні по МПД'!R421,'Комунальні по МПД'!R426,'Комунальні по МПД'!R431,'Комунальні по МПД'!R436)</f>
        <v>0</v>
      </c>
      <c r="R71" s="613">
        <f>SUM('Комунальні по МПД'!S411,'Комунальні по МПД'!S416,'Комунальні по МПД'!S421,'Комунальні по МПД'!S426,'Комунальні по МПД'!S431,'Комунальні по МПД'!S436)</f>
        <v>0</v>
      </c>
      <c r="S71" s="790">
        <f>SUM('Комунальні по МПД'!T411,'Комунальні по МПД'!T416,'Комунальні по МПД'!T421,'Комунальні по МПД'!T426,'Комунальні по МПД'!T431,'Комунальні по МПД'!T436)</f>
        <v>0</v>
      </c>
      <c r="T71" s="790">
        <f>SUM('Комунальні по МПД'!U411,'Комунальні по МПД'!U416,'Комунальні по МПД'!U421,'Комунальні по МПД'!U426,'Комунальні по МПД'!U431,'Комунальні по МПД'!U436)</f>
        <v>0</v>
      </c>
      <c r="U71" s="553">
        <f>SUM('Комунальні по МПД'!V411,'Комунальні по МПД'!V416,'Комунальні по МПД'!V421,'Комунальні по МПД'!V426,'Комунальні по МПД'!V431,'Комунальні по МПД'!V436)</f>
        <v>0</v>
      </c>
      <c r="V71" s="553">
        <f>SUM('Комунальні по МПД'!W411,'Комунальні по МПД'!W416,'Комунальні по МПД'!W421,'Комунальні по МПД'!W426,'Комунальні по МПД'!W431,'Комунальні по МПД'!W436)</f>
        <v>0</v>
      </c>
      <c r="W71" s="609">
        <f>SUM('Комунальні по МПД'!X411,'Комунальні по МПД'!X416,'Комунальні по МПД'!X421,'Комунальні по МПД'!X426,'Комунальні по МПД'!X431,'Комунальні по МПД'!X436)</f>
        <v>0</v>
      </c>
      <c r="X71" s="613">
        <f>SUM('Комунальні по МПД'!Y411,'Комунальні по МПД'!Y416,'Комунальні по МПД'!Y421,'Комунальні по МПД'!Y426,'Комунальні по МПД'!Y431,'Комунальні по МПД'!Y436)</f>
        <v>0</v>
      </c>
      <c r="Y71" s="609">
        <f>SUM('Комунальні по МПД'!Z411,'Комунальні по МПД'!Z416,'Комунальні по МПД'!Z421,'Комунальні по МПД'!Z426,'Комунальні по МПД'!Z431,'Комунальні по МПД'!Z436)</f>
        <v>0</v>
      </c>
      <c r="Z71" s="298">
        <f>SUM('Комунальні по МПД'!AA411,'Комунальні по МПД'!AA416,'Комунальні по МПД'!AA421,'Комунальні по МПД'!AA426,'Комунальні по МПД'!AA431,'Комунальні по МПД'!AA436)</f>
        <v>0</v>
      </c>
      <c r="AA71" s="601">
        <f>SUM('Комунальні по МПД'!AB411,'Комунальні по МПД'!AB416,'Комунальні по МПД'!AB421,'Комунальні по МПД'!AB426,'Комунальні по МПД'!AB431,'Комунальні по МПД'!AB436)</f>
        <v>0</v>
      </c>
      <c r="AB71" s="601">
        <f>SUM('Комунальні по МПД'!AC411,'Комунальні по МПД'!AC416,'Комунальні по МПД'!AC421,'Комунальні по МПД'!AC426,'Комунальні по МПД'!AC431,'Комунальні по МПД'!AC436)</f>
        <v>0</v>
      </c>
      <c r="AC71" s="601">
        <f>SUM('Комунальні по МПД'!AD411,'Комунальні по МПД'!AD416,'Комунальні по МПД'!AD421,'Комунальні по МПД'!AD426,'Комунальні по МПД'!AD431,'Комунальні по МПД'!AD436)</f>
        <v>0</v>
      </c>
      <c r="AD71" s="601">
        <f>SUM('Комунальні по МПД'!AE411,'Комунальні по МПД'!AE416,'Комунальні по МПД'!AE421,'Комунальні по МПД'!AE426,'Комунальні по МПД'!AE431,'Комунальні по МПД'!AE436)</f>
        <v>0</v>
      </c>
      <c r="AE71" s="604">
        <f>SUM('Комунальні по МПД'!AF411,'Комунальні по МПД'!AF416,'Комунальні по МПД'!AF421,'Комунальні по МПД'!AF426,'Комунальні по МПД'!AF431,'Комунальні по МПД'!AF436)</f>
        <v>0</v>
      </c>
      <c r="AF71" s="478"/>
      <c r="AG71" s="618"/>
      <c r="AH71" s="478"/>
      <c r="AI71" s="299">
        <f>SUM('Комунальні по МПД'!AJ411,'Комунальні по МПД'!AJ416,'Комунальні по МПД'!AJ421,'Комунальні по МПД'!AJ426,'Комунальні по МПД'!AJ431,'Комунальні по МПД'!AJ436)</f>
        <v>0</v>
      </c>
      <c r="AJ71" s="298">
        <f>SUM('Комунальні по МПД'!AK411,'Комунальні по МПД'!AK416,'Комунальні по МПД'!AK421,'Комунальні по МПД'!AK426,'Комунальні по МПД'!AK431,'Комунальні по МПД'!AK436)</f>
        <v>0</v>
      </c>
      <c r="AK71" s="601">
        <f>SUM('Комунальні по МПД'!AL411,'Комунальні по МПД'!AL416,'Комунальні по МПД'!AL421,'Комунальні по МПД'!AL426,'Комунальні по МПД'!AL431,'Комунальні по МПД'!AL436)</f>
        <v>0</v>
      </c>
      <c r="AL71" s="604">
        <f>SUM('Комунальні по МПД'!AM411,'Комунальні по МПД'!AM416,'Комунальні по МПД'!AM421,'Комунальні по МПД'!AM426,'Комунальні по МПД'!AM431,'Комунальні по МПД'!AM436)</f>
        <v>0</v>
      </c>
      <c r="AM71" s="298">
        <f>SUM('Комунальні по МПД'!AN411,'Комунальні по МПД'!AN416,'Комунальні по МПД'!AN421,'Комунальні по МПД'!AN426,'Комунальні по МПД'!AN431,'Комунальні по МПД'!AN436)</f>
        <v>0</v>
      </c>
      <c r="AN71" s="601">
        <f>SUM('Комунальні по МПД'!AO411,'Комунальні по МПД'!AO416,'Комунальні по МПД'!AO421,'Комунальні по МПД'!AO426,'Комунальні по МПД'!AO431,'Комунальні по МПД'!AO436)</f>
        <v>0</v>
      </c>
      <c r="AO71" s="604">
        <f>SUM('Комунальні по МПД'!AP411,'Комунальні по МПД'!AP416,'Комунальні по МПД'!AP421,'Комунальні по МПД'!AP426,'Комунальні по МПД'!AP431,'Комунальні по МПД'!AP436)</f>
        <v>0</v>
      </c>
      <c r="AP71" s="298">
        <f>SUM('Комунальні по МПД'!AQ411,'Комунальні по МПД'!AQ416,'Комунальні по МПД'!AQ421,'Комунальні по МПД'!AQ426,'Комунальні по МПД'!AQ431,'Комунальні по МПД'!AQ436)</f>
        <v>0</v>
      </c>
      <c r="AQ71" s="601">
        <f>SUM('Комунальні по МПД'!AR411,'Комунальні по МПД'!AR416,'Комунальні по МПД'!AR421,'Комунальні по МПД'!AR426,'Комунальні по МПД'!AR431,'Комунальні по МПД'!AR436)</f>
        <v>0</v>
      </c>
      <c r="AR71" s="601">
        <f>SUM('Комунальні по МПД'!AS411,'Комунальні по МПД'!AS416,'Комунальні по МПД'!AS421,'Комунальні по МПД'!AS426,'Комунальні по МПД'!AS431,'Комунальні по МПД'!AS436)</f>
        <v>0</v>
      </c>
      <c r="AS71" s="601">
        <f>SUM('Комунальні по МПД'!AT411,'Комунальні по МПД'!AT416,'Комунальні по МПД'!AT421,'Комунальні по МПД'!AT426,'Комунальні по МПД'!AT431,'Комунальні по МПД'!AT436)</f>
        <v>0</v>
      </c>
      <c r="AT71" s="604">
        <f>SUM('Комунальні по МПД'!AU411,'Комунальні по МПД'!AU416,'Комунальні по МПД'!AU421,'Комунальні по МПД'!AU426,'Комунальні по МПД'!AU431,'Комунальні по МПД'!AU436)</f>
        <v>0</v>
      </c>
      <c r="AU71" s="619">
        <f>SUM('Комунальні по МПД'!AV411,'Комунальні по МПД'!AV416,'Комунальні по МПД'!AV421,'Комунальні по МПД'!AV426,'Комунальні по МПД'!AV431,'Комунальні по МПД'!AV436)</f>
        <v>0</v>
      </c>
      <c r="AV71" s="553">
        <f>SUM('Комунальні по МПД'!AW411,'Комунальні по МПД'!AW416,'Комунальні по МПД'!AW421,'Комунальні по МПД'!AW426,'Комунальні по МПД'!AW431,'Комунальні по МПД'!AW436)</f>
        <v>0</v>
      </c>
      <c r="AW71" s="553">
        <f>SUM('Комунальні по МПД'!AX411,'Комунальні по МПД'!AX416,'Комунальні по МПД'!AX421,'Комунальні по МПД'!AX426,'Комунальні по МПД'!AX431,'Комунальні по МПД'!AX436)</f>
        <v>0</v>
      </c>
      <c r="AX71" s="553">
        <f>SUM('Комунальні по МПД'!AY411,'Комунальні по МПД'!AY416,'Комунальні по МПД'!AY421,'Комунальні по МПД'!AY426,'Комунальні по МПД'!AY431,'Комунальні по МПД'!AY436)</f>
        <v>0</v>
      </c>
      <c r="AY71" s="553">
        <f>SUM('Комунальні по МПД'!AZ411,'Комунальні по МПД'!AZ416,'Комунальні по МПД'!AZ421,'Комунальні по МПД'!AZ426,'Комунальні по МПД'!AZ431,'Комунальні по МПД'!AZ436)</f>
        <v>0</v>
      </c>
      <c r="AZ71" s="553">
        <f>SUM('Комунальні по МПД'!BA411,'Комунальні по МПД'!BA416,'Комунальні по МПД'!BA421,'Комунальні по МПД'!BA426,'Комунальні по МПД'!BA431,'Комунальні по МПД'!BA436)</f>
        <v>0</v>
      </c>
      <c r="BA71" s="553">
        <f>SUM('Комунальні по МПД'!BB411,'Комунальні по МПД'!BB416,'Комунальні по МПД'!BB421,'Комунальні по МПД'!BB426,'Комунальні по МПД'!BB431,'Комунальні по МПД'!BB436)</f>
        <v>0</v>
      </c>
      <c r="BB71" s="553">
        <f>SUM('Комунальні по МПД'!BC411,'Комунальні по МПД'!BC416,'Комунальні по МПД'!BC421,'Комунальні по МПД'!BC426,'Комунальні по МПД'!BC431,'Комунальні по МПД'!BC436)</f>
        <v>0</v>
      </c>
      <c r="BC71" s="553">
        <f>SUM('Комунальні по МПД'!BD411,'Комунальні по МПД'!BD416,'Комунальні по МПД'!BD421,'Комунальні по МПД'!BD426,'Комунальні по МПД'!BD431,'Комунальні по МПД'!BD436)</f>
        <v>0</v>
      </c>
      <c r="BD71" s="609">
        <f>SUM('Комунальні по МПД'!BE411,'Комунальні по МПД'!BE416,'Комунальні по МПД'!BE421,'Комунальні по МПД'!BE426,'Комунальні по МПД'!BE431,'Комунальні по МПД'!BE436)</f>
        <v>0</v>
      </c>
    </row>
    <row r="72" spans="1:56" ht="16.5" thickBot="1" x14ac:dyDescent="0.3">
      <c r="A72" s="1438"/>
      <c r="B72" s="440"/>
      <c r="C72" s="582" t="s">
        <v>629</v>
      </c>
      <c r="D72" s="1465"/>
      <c r="E72" s="1469"/>
      <c r="F72" s="653">
        <f>SUM(F67:F71)</f>
        <v>980</v>
      </c>
      <c r="G72" s="667">
        <f t="shared" ref="G72:BD72" si="29">SUM(G67:G71)</f>
        <v>25</v>
      </c>
      <c r="H72" s="620">
        <f t="shared" si="29"/>
        <v>9</v>
      </c>
      <c r="I72" s="620">
        <f t="shared" si="29"/>
        <v>15</v>
      </c>
      <c r="J72" s="620">
        <f t="shared" si="29"/>
        <v>1</v>
      </c>
      <c r="K72" s="621">
        <f t="shared" si="29"/>
        <v>0</v>
      </c>
      <c r="L72" s="622">
        <f t="shared" si="29"/>
        <v>965</v>
      </c>
      <c r="M72" s="623">
        <f t="shared" si="29"/>
        <v>965</v>
      </c>
      <c r="N72" s="783">
        <f t="shared" si="29"/>
        <v>0</v>
      </c>
      <c r="O72" s="623">
        <f t="shared" si="29"/>
        <v>0</v>
      </c>
      <c r="P72" s="623">
        <f t="shared" si="29"/>
        <v>0</v>
      </c>
      <c r="Q72" s="624">
        <f t="shared" si="29"/>
        <v>0</v>
      </c>
      <c r="R72" s="614">
        <f t="shared" si="29"/>
        <v>103</v>
      </c>
      <c r="S72" s="791">
        <f t="shared" si="29"/>
        <v>35</v>
      </c>
      <c r="T72" s="791">
        <f t="shared" si="29"/>
        <v>0</v>
      </c>
      <c r="U72" s="370">
        <f t="shared" si="29"/>
        <v>810</v>
      </c>
      <c r="V72" s="370">
        <f t="shared" si="29"/>
        <v>17</v>
      </c>
      <c r="W72" s="371">
        <f t="shared" si="29"/>
        <v>0</v>
      </c>
      <c r="X72" s="614">
        <f t="shared" si="29"/>
        <v>853</v>
      </c>
      <c r="Y72" s="371">
        <f t="shared" si="29"/>
        <v>112</v>
      </c>
      <c r="Z72" s="300">
        <f t="shared" si="29"/>
        <v>0</v>
      </c>
      <c r="AA72" s="605">
        <f t="shared" si="29"/>
        <v>213</v>
      </c>
      <c r="AB72" s="605">
        <f t="shared" si="29"/>
        <v>211</v>
      </c>
      <c r="AC72" s="605">
        <f t="shared" si="29"/>
        <v>49</v>
      </c>
      <c r="AD72" s="605">
        <f t="shared" si="29"/>
        <v>645</v>
      </c>
      <c r="AE72" s="606">
        <f t="shared" si="29"/>
        <v>76</v>
      </c>
      <c r="AF72" s="486">
        <f>AVERAGE(AF67:AF71)</f>
        <v>36.691666666666663</v>
      </c>
      <c r="AG72" s="625">
        <f>AVERAGE(AG67:AG71)</f>
        <v>11.533333333333333</v>
      </c>
      <c r="AH72" s="486"/>
      <c r="AI72" s="487">
        <f t="shared" si="29"/>
        <v>932</v>
      </c>
      <c r="AJ72" s="626">
        <f t="shared" si="29"/>
        <v>0</v>
      </c>
      <c r="AK72" s="620">
        <f t="shared" si="29"/>
        <v>0</v>
      </c>
      <c r="AL72" s="621">
        <f t="shared" si="29"/>
        <v>0</v>
      </c>
      <c r="AM72" s="626">
        <f t="shared" si="29"/>
        <v>1</v>
      </c>
      <c r="AN72" s="620">
        <f t="shared" si="29"/>
        <v>29</v>
      </c>
      <c r="AO72" s="621">
        <f t="shared" si="29"/>
        <v>10</v>
      </c>
      <c r="AP72" s="626">
        <f t="shared" si="29"/>
        <v>65</v>
      </c>
      <c r="AQ72" s="620">
        <f t="shared" si="29"/>
        <v>202</v>
      </c>
      <c r="AR72" s="620">
        <f t="shared" si="29"/>
        <v>379</v>
      </c>
      <c r="AS72" s="620">
        <f t="shared" si="29"/>
        <v>192</v>
      </c>
      <c r="AT72" s="621">
        <f t="shared" si="29"/>
        <v>54</v>
      </c>
      <c r="AU72" s="627">
        <f t="shared" si="29"/>
        <v>15</v>
      </c>
      <c r="AV72" s="623">
        <f t="shared" si="29"/>
        <v>0</v>
      </c>
      <c r="AW72" s="623">
        <f t="shared" si="29"/>
        <v>1</v>
      </c>
      <c r="AX72" s="623">
        <f t="shared" si="29"/>
        <v>0</v>
      </c>
      <c r="AY72" s="623">
        <f t="shared" si="29"/>
        <v>0</v>
      </c>
      <c r="AZ72" s="623">
        <f t="shared" si="29"/>
        <v>8</v>
      </c>
      <c r="BA72" s="623">
        <f t="shared" si="29"/>
        <v>1</v>
      </c>
      <c r="BB72" s="623">
        <f t="shared" si="29"/>
        <v>4</v>
      </c>
      <c r="BC72" s="623">
        <f t="shared" si="29"/>
        <v>1</v>
      </c>
      <c r="BD72" s="628">
        <f t="shared" si="29"/>
        <v>0</v>
      </c>
    </row>
    <row r="73" spans="1:56" ht="31.15" customHeight="1" x14ac:dyDescent="0.25">
      <c r="A73" s="1342" t="s">
        <v>542</v>
      </c>
      <c r="B73" s="1425" t="s">
        <v>384</v>
      </c>
      <c r="C73" s="113" t="s">
        <v>485</v>
      </c>
      <c r="D73" s="1460">
        <v>1274</v>
      </c>
      <c r="E73" s="1467">
        <f t="shared" ref="E73" si="30">D73-SUM(L73:L77)</f>
        <v>37</v>
      </c>
      <c r="F73" s="591">
        <f>SUM('Комунальні по МПД'!G437,'Комунальні по МПД'!G442,'Комунальні по МПД'!G447,'Комунальні по МПД'!G452,'Комунальні по МПД'!G457,'Комунальні по МПД'!G462,'Комунальні по МПД'!G467,'Комунальні по МПД'!G472,'Комунальні по МПД'!G477,'Комунальні по МПД'!G482,'Комунальні по МПД'!G487,'Комунальні по МПД'!G492,'Комунальні по МПД'!G497,'Комунальні по МПД'!G502)</f>
        <v>184</v>
      </c>
      <c r="G73" s="630">
        <f>SUM('Комунальні по МПД'!H437,'Комунальні по МПД'!H442,'Комунальні по МПД'!H447,'Комунальні по МПД'!H452,'Комунальні по МПД'!H457,'Комунальні по МПД'!H462,'Комунальні по МПД'!H467,'Комунальні по МПД'!H472,'Комунальні по МПД'!H477,'Комунальні по МПД'!H482,'Комунальні по МПД'!H487,'Комунальні по МПД'!H492,'Комунальні по МПД'!H497,'Комунальні по МПД'!H502)</f>
        <v>7</v>
      </c>
      <c r="H73" s="72">
        <f>SUM('Комунальні по МПД'!I437,'Комунальні по МПД'!I442,'Комунальні по МПД'!I447,'Комунальні по МПД'!I452,'Комунальні по МПД'!I457,'Комунальні по МПД'!I462,'Комунальні по МПД'!I467,'Комунальні по МПД'!I472,'Комунальні по МПД'!I477,'Комунальні по МПД'!I482,'Комунальні по МПД'!I487,'Комунальні по МПД'!I492,'Комунальні по МПД'!I497,'Комунальні по МПД'!I502)</f>
        <v>7</v>
      </c>
      <c r="I73" s="72">
        <f>SUM('Комунальні по МПД'!J437,'Комунальні по МПД'!J442,'Комунальні по МПД'!J447,'Комунальні по МПД'!J452,'Комунальні по МПД'!J457,'Комунальні по МПД'!J462,'Комунальні по МПД'!J467,'Комунальні по МПД'!J472,'Комунальні по МПД'!J477,'Комунальні по МПД'!J482,'Комунальні по МПД'!J487,'Комунальні по МПД'!J492,'Комунальні по МПД'!J497,'Комунальні по МПД'!J502)</f>
        <v>0</v>
      </c>
      <c r="J73" s="72">
        <f>SUM('Комунальні по МПД'!K437,'Комунальні по МПД'!K442,'Комунальні по МПД'!K447,'Комунальні по МПД'!K452,'Комунальні по МПД'!K457,'Комунальні по МПД'!K462,'Комунальні по МПД'!K467,'Комунальні по МПД'!K472,'Комунальні по МПД'!K477,'Комунальні по МПД'!K482,'Комунальні по МПД'!K487,'Комунальні по МПД'!K492,'Комунальні по МПД'!K497,'Комунальні по МПД'!K502)</f>
        <v>0</v>
      </c>
      <c r="K73" s="75">
        <f>SUM('Комунальні по МПД'!L437,'Комунальні по МПД'!L442,'Комунальні по МПД'!L447,'Комунальні по МПД'!L452,'Комунальні по МПД'!L457,'Комунальні по МПД'!L462,'Комунальні по МПД'!L467,'Комунальні по МПД'!L472,'Комунальні по МПД'!L477,'Комунальні по МПД'!L482,'Комунальні по МПД'!L487,'Комунальні по МПД'!L492,'Комунальні по МПД'!L497,'Комунальні по МПД'!L502)</f>
        <v>0</v>
      </c>
      <c r="L73" s="199">
        <f>SUM('Комунальні по МПД'!M437,'Комунальні по МПД'!M442,'Комунальні по МПД'!M447,'Комунальні по МПД'!M452,'Комунальні по МПД'!M457,'Комунальні по МПД'!M462,'Комунальні по МПД'!M467,'Комунальні по МПД'!M472,'Комунальні по МПД'!M477,'Комунальні по МПД'!M482,'Комунальні по МПД'!M487,'Комунальні по МПД'!M492,'Комунальні по МПД'!M497,'Комунальні по МПД'!M502)</f>
        <v>178</v>
      </c>
      <c r="M73" s="119">
        <f>SUM('Комунальні по МПД'!N437,'Комунальні по МПД'!N442,'Комунальні по МПД'!N447,'Комунальні по МПД'!N452,'Комунальні по МПД'!N457,'Комунальні по МПД'!N462,'Комунальні по МПД'!N467,'Комунальні по МПД'!N472,'Комунальні по МПД'!N477,'Комунальні по МПД'!N482,'Комунальні по МПД'!N487,'Комунальні по МПД'!N492,'Комунальні по МПД'!N497,'Комунальні по МПД'!N502)</f>
        <v>0</v>
      </c>
      <c r="N73" s="119">
        <f>SUM('Комунальні по МПД'!O437,'Комунальні по МПД'!O442,'Комунальні по МПД'!O447,'Комунальні по МПД'!O452,'Комунальні по МПД'!O457,'Комунальні по МПД'!O462,'Комунальні по МПД'!O467,'Комунальні по МПД'!O472,'Комунальні по МПД'!O477,'Комунальні по МПД'!O482,'Комунальні по МПД'!O487,'Комунальні по МПД'!O492,'Комунальні по МПД'!O497,'Комунальні по МПД'!O502)</f>
        <v>0</v>
      </c>
      <c r="O73" s="119">
        <f>SUM('Комунальні по МПД'!P437,'Комунальні по МПД'!P442,'Комунальні по МПД'!P447,'Комунальні по МПД'!P452,'Комунальні по МПД'!P457,'Комунальні по МПД'!P462,'Комунальні по МПД'!P467,'Комунальні по МПД'!P472,'Комунальні по МПД'!P477,'Комунальні по МПД'!P482,'Комунальні по МПД'!P487,'Комунальні по МПД'!P492,'Комунальні по МПД'!P497,'Комунальні по МПД'!P502)</f>
        <v>4</v>
      </c>
      <c r="P73" s="119">
        <f>SUM('Комунальні по МПД'!Q437,'Комунальні по МПД'!Q442,'Комунальні по МПД'!Q447,'Комунальні по МПД'!Q452,'Комунальні по МПД'!Q457,'Комунальні по МПД'!Q462,'Комунальні по МПД'!Q467,'Комунальні по МПД'!Q472,'Комунальні по МПД'!Q477,'Комунальні по МПД'!Q482,'Комунальні по МПД'!Q487,'Комунальні по МПД'!Q492,'Комунальні по МПД'!Q497,'Комунальні по МПД'!Q502)</f>
        <v>0</v>
      </c>
      <c r="Q73" s="149">
        <f>SUM('Комунальні по МПД'!R437,'Комунальні по МПД'!R442,'Комунальні по МПД'!R447,'Комунальні по МПД'!R452,'Комунальні по МПД'!R457,'Комунальні по МПД'!R462,'Комунальні по МПД'!R467,'Комунальні по МПД'!R472,'Комунальні по МПД'!R477,'Комунальні по МПД'!R482,'Комунальні по МПД'!R487,'Комунальні по МПД'!R492,'Комунальні по МПД'!R497,'Комунальні по МПД'!R502)</f>
        <v>174</v>
      </c>
      <c r="R73" s="202">
        <f>SUM('Комунальні по МПД'!S437,'Комунальні по МПД'!S442,'Комунальні по МПД'!S447,'Комунальні по МПД'!S452,'Комунальні по МПД'!S457,'Комунальні по МПД'!S462,'Комунальні по МПД'!S467,'Комунальні по МПД'!S472,'Комунальні по МПД'!S477,'Комунальні по МПД'!S482,'Комунальні по МПД'!S487,'Комунальні по МПД'!S492,'Комунальні по МПД'!S497,'Комунальні по МПД'!S502)</f>
        <v>14</v>
      </c>
      <c r="S73" s="202">
        <f>SUM('Комунальні по МПД'!T437,'Комунальні по МПД'!T442,'Комунальні по МПД'!T447,'Комунальні по МПД'!T452,'Комунальні по МПД'!T457,'Комунальні по МПД'!T462,'Комунальні по МПД'!T467,'Комунальні по МПД'!T472,'Комунальні по МПД'!T477,'Комунальні по МПД'!T482,'Комунальні по МПД'!T487,'Комунальні по МПД'!T492,'Комунальні по МПД'!T497,'Комунальні по МПД'!T502)</f>
        <v>0</v>
      </c>
      <c r="T73" s="202">
        <f>SUM('Комунальні по МПД'!U437,'Комунальні по МПД'!U442,'Комунальні по МПД'!U447,'Комунальні по МПД'!U452,'Комунальні по МПД'!U457,'Комунальні по МПД'!U462,'Комунальні по МПД'!U467,'Комунальні по МПД'!U472,'Комунальні по МПД'!U477,'Комунальні по МПД'!U482,'Комунальні по МПД'!U487,'Комунальні по МПД'!U492,'Комунальні по МПД'!U497,'Комунальні по МПД'!U502)</f>
        <v>0</v>
      </c>
      <c r="U73" s="155">
        <f>SUM('Комунальні по МПД'!V437,'Комунальні по МПД'!V442,'Комунальні по МПД'!V447,'Комунальні по МПД'!V452,'Комунальні по МПД'!V457,'Комунальні по МПД'!V462,'Комунальні по МПД'!V467,'Комунальні по МПД'!V472,'Комунальні по МПД'!V477,'Комунальні по МПД'!V482,'Комунальні по МПД'!V487,'Комунальні по МПД'!V492,'Комунальні по МПД'!V497,'Комунальні по МПД'!V502)</f>
        <v>155</v>
      </c>
      <c r="V73" s="155">
        <f>SUM('Комунальні по МПД'!W437,'Комунальні по МПД'!W442,'Комунальні по МПД'!W447,'Комунальні по МПД'!W452,'Комунальні по МПД'!W457,'Комунальні по МПД'!W462,'Комунальні по МПД'!W467,'Комунальні по МПД'!W472,'Комунальні по МПД'!W477,'Комунальні по МПД'!W482,'Комунальні по МПД'!W487,'Комунальні по МПД'!W492,'Комунальні по МПД'!W497,'Комунальні по МПД'!W502)</f>
        <v>5</v>
      </c>
      <c r="W73" s="156">
        <f>SUM('Комунальні по МПД'!X437,'Комунальні по МПД'!X442,'Комунальні по МПД'!X447,'Комунальні по МПД'!X452,'Комунальні по МПД'!X457,'Комунальні по МПД'!X462,'Комунальні по МПД'!X467,'Комунальні по МПД'!X472,'Комунальні по МПД'!X477,'Комунальні по МПД'!X482,'Комунальні по МПД'!X487,'Комунальні по МПД'!X492,'Комунальні по МПД'!X497,'Комунальні по МПД'!X502)</f>
        <v>4</v>
      </c>
      <c r="X73" s="157">
        <f>SUM('Комунальні по МПД'!Y437,'Комунальні по МПД'!Y442,'Комунальні по МПД'!Y447,'Комунальні по МПД'!Y452,'Комунальні по МПД'!Y457,'Комунальні по МПД'!Y462,'Комунальні по МПД'!Y467,'Комунальні по МПД'!Y472,'Комунальні по МПД'!Y477,'Комунальні по МПД'!Y482,'Комунальні по МПД'!Y487,'Комунальні по МПД'!Y492,'Комунальні по МПД'!Y497,'Комунальні по МПД'!Y502)</f>
        <v>165</v>
      </c>
      <c r="Y73" s="156">
        <f>SUM('Комунальні по МПД'!Z437,'Комунальні по МПД'!Z442,'Комунальні по МПД'!Z447,'Комунальні по МПД'!Z452,'Комунальні по МПД'!Z457,'Комунальні по МПД'!Z462,'Комунальні по МПД'!Z467,'Комунальні по МПД'!Z472,'Комунальні по МПД'!Z477,'Комунальні по МПД'!Z482,'Комунальні по МПД'!Z487,'Комунальні по МПД'!Z492,'Комунальні по МПД'!Z497,'Комунальні по МПД'!Z502)</f>
        <v>13</v>
      </c>
      <c r="Z73" s="83">
        <f>SUM('Комунальні по МПД'!AA437,'Комунальні по МПД'!AA442,'Комунальні по МПД'!AA447,'Комунальні по МПД'!AA452,'Комунальні по МПД'!AA457,'Комунальні по МПД'!AA462,'Комунальні по МПД'!AA467,'Комунальні по МПД'!AA472,'Комунальні по МПД'!AA477,'Комунальні по МПД'!AA482,'Комунальні по МПД'!AA487,'Комунальні по МПД'!AA492,'Комунальні по МПД'!AA497,'Комунальні по МПД'!AA502)</f>
        <v>0</v>
      </c>
      <c r="AA73" s="84">
        <f>SUM('Комунальні по МПД'!AB437,'Комунальні по МПД'!AB442,'Комунальні по МПД'!AB447,'Комунальні по МПД'!AB452,'Комунальні по МПД'!AB457,'Комунальні по МПД'!AB462,'Комунальні по МПД'!AB467,'Комунальні по МПД'!AB472,'Комунальні по МПД'!AB477,'Комунальні по МПД'!AB482,'Комунальні по МПД'!AB487,'Комунальні по МПД'!AB492,'Комунальні по МПД'!AB497,'Комунальні по МПД'!AB502)</f>
        <v>27</v>
      </c>
      <c r="AB73" s="84">
        <f>SUM('Комунальні по МПД'!AC437,'Комунальні по МПД'!AC442,'Комунальні по МПД'!AC447,'Комунальні по МПД'!AC452,'Комунальні по МПД'!AC457,'Комунальні по МПД'!AC462,'Комунальні по МПД'!AC467,'Комунальні по МПД'!AC472,'Комунальні по МПД'!AC477,'Комунальні по МПД'!AC482,'Комунальні по МПД'!AC487,'Комунальні по МПД'!AC492,'Комунальні по МПД'!AC497,'Комунальні по МПД'!AC502)</f>
        <v>24</v>
      </c>
      <c r="AC73" s="84">
        <f>SUM('Комунальні по МПД'!AD437,'Комунальні по МПД'!AD442,'Комунальні по МПД'!AD447,'Комунальні по МПД'!AD452,'Комунальні по МПД'!AD457,'Комунальні по МПД'!AD462,'Комунальні по МПД'!AD467,'Комунальні по МПД'!AD472,'Комунальні по МПД'!AD477,'Комунальні по МПД'!AD482,'Комунальні по МПД'!AD487,'Комунальні по МПД'!AD492,'Комунальні по МПД'!AD497,'Комунальні по МПД'!AD502)</f>
        <v>11</v>
      </c>
      <c r="AD73" s="84">
        <f>SUM('Комунальні по МПД'!AE437,'Комунальні по МПД'!AE442,'Комунальні по МПД'!AE447,'Комунальні по МПД'!AE452,'Комунальні по МПД'!AE457,'Комунальні по МПД'!AE462,'Комунальні по МПД'!AE467,'Комунальні по МПД'!AE472,'Комунальні по МПД'!AE477,'Комунальні по МПД'!AE482,'Комунальні по МПД'!AE487,'Комунальні по МПД'!AE492,'Комунальні по МПД'!AE497,'Комунальні по МПД'!AE502)</f>
        <v>61</v>
      </c>
      <c r="AE73" s="85">
        <f>SUM('Комунальні по МПД'!AF437,'Комунальні по МПД'!AF442,'Комунальні по МПД'!AF447,'Комунальні по МПД'!AF452,'Комунальні по МПД'!AF457,'Комунальні по МПД'!AF462,'Комунальні по МПД'!AF467,'Комунальні по МПД'!AF472,'Комунальні по МПД'!AF477,'Комунальні по МПД'!AF482,'Комунальні по МПД'!AF487,'Комунальні по МПД'!AF492,'Комунальні по МПД'!AF497,'Комунальні по МПД'!AF502)</f>
        <v>17</v>
      </c>
      <c r="AF73" s="448">
        <f>AVERAGE('Комунальні по МПД'!AG437,'Комунальні по МПД'!AG442,'Комунальні по МПД'!AG447,'Комунальні по МПД'!AG452,'Комунальні по МПД'!AG457,'Комунальні по МПД'!AG462,'Комунальні по МПД'!AG467,'Комунальні по МПД'!AG472,'Комунальні по МПД'!AG477,'Комунальні по МПД'!AG482,'Комунальні по МПД'!AG487,'Комунальні по МПД'!AG492,'Комунальні по МПД'!AG497,'Комунальні по МПД'!AG502)</f>
        <v>38.01428571428572</v>
      </c>
      <c r="AG73" s="444">
        <f>AVERAGE('Комунальні по МПД'!AH437,'Комунальні по МПД'!AH442,'Комунальні по МПД'!AH447,'Комунальні по МПД'!AH452,'Комунальні по МПД'!AH457,'Комунальні по МПД'!AH462,'Комунальні по МПД'!AH467,'Комунальні по МПД'!AH472,'Комунальні по МПД'!AH477,'Комунальні по МПД'!AH482,'Комунальні по МПД'!AH487,'Комунальні по МПД'!AH492,'Комунальні по МПД'!AH497,'Комунальні по МПД'!AH502)</f>
        <v>19.414285714285715</v>
      </c>
      <c r="AH73" s="448">
        <f>AVERAGE('Комунальні по МПД'!AI437,'Комунальні по МПД'!AI442,'Комунальні по МПД'!AI447,'Комунальні по МПД'!AI452,'Комунальні по МПД'!AI457,'Комунальні по МПД'!AI462,'Комунальні по МПД'!AI467,'Комунальні по МПД'!AI472,'Комунальні по МПД'!AI477,'Комунальні по МПД'!AI482,'Комунальні по МПД'!AI487,'Комунальні по МПД'!AI492,'Комунальні по МПД'!AI497,'Комунальні по МПД'!AI502)</f>
        <v>10.542857142857143</v>
      </c>
      <c r="AI73" s="151">
        <f>SUM('Комунальні по МПД'!AJ437,'Комунальні по МПД'!AJ442,'Комунальні по МПД'!AJ447,'Комунальні по МПД'!AJ452,'Комунальні по МПД'!AJ457,'Комунальні по МПД'!AJ462,'Комунальні по МПД'!AJ467,'Комунальні по МПД'!AJ472,'Комунальні по МПД'!AJ477,'Комунальні по МПД'!AJ482,'Комунальні по МПД'!AJ487,'Комунальні по МПД'!AJ492,'Комунальні по МПД'!AJ497,'Комунальні по МПД'!AJ502)</f>
        <v>178</v>
      </c>
      <c r="AJ73" s="79">
        <f>SUM('Комунальні по МПД'!AK437,'Комунальні по МПД'!AK442,'Комунальні по МПД'!AK447,'Комунальні по МПД'!AK452,'Комунальні по МПД'!AK457,'Комунальні по МПД'!AK462,'Комунальні по МПД'!AK467,'Комунальні по МПД'!AK472,'Комунальні по МПД'!AK477,'Комунальні по МПД'!AK482,'Комунальні по МПД'!AK487,'Комунальні по МПД'!AK492,'Комунальні по МПД'!AK497,'Комунальні по МПД'!AK502)</f>
        <v>0</v>
      </c>
      <c r="AK73" s="77">
        <f>SUM('Комунальні по МПД'!AL437,'Комунальні по МПД'!AL442,'Комунальні по МПД'!AL447,'Комунальні по МПД'!AL452,'Комунальні по МПД'!AL457,'Комунальні по МПД'!AL462,'Комунальні по МПД'!AL467,'Комунальні по МПД'!AL472,'Комунальні по МПД'!AL477,'Комунальні по МПД'!AL482,'Комунальні по МПД'!AL487,'Комунальні по МПД'!AL492,'Комунальні по МПД'!AL497,'Комунальні по МПД'!AL502)</f>
        <v>0</v>
      </c>
      <c r="AL73" s="80">
        <f>SUM('Комунальні по МПД'!AM437,'Комунальні по МПД'!AM442,'Комунальні по МПД'!AM447,'Комунальні по МПД'!AM452,'Комунальні по МПД'!AM457,'Комунальні по МПД'!AM462,'Комунальні по МПД'!AM467,'Комунальні по МПД'!AM472,'Комунальні по МПД'!AM477,'Комунальні по МПД'!AM482,'Комунальні по МПД'!AM487,'Комунальні по МПД'!AM492,'Комунальні по МПД'!AM497,'Комунальні по МПД'!AM502)</f>
        <v>0</v>
      </c>
      <c r="AM73" s="74">
        <f>SUM('Комунальні по МПД'!AN437,'Комунальні по МПД'!AN442,'Комунальні по МПД'!AN447,'Комунальні по МПД'!AN452,'Комунальні по МПД'!AN457,'Комунальні по МПД'!AN462,'Комунальні по МПД'!AN467,'Комунальні по МПД'!AN472,'Комунальні по МПД'!AN477,'Комунальні по МПД'!AN482,'Комунальні по МПД'!AN487,'Комунальні по МПД'!AN492,'Комунальні по МПД'!AN497,'Комунальні по МПД'!AN502)</f>
        <v>14</v>
      </c>
      <c r="AN73" s="72">
        <f>SUM('Комунальні по МПД'!AO437,'Комунальні по МПД'!AO442,'Комунальні по МПД'!AO447,'Комунальні по МПД'!AO452,'Комунальні по МПД'!AO457,'Комунальні по МПД'!AO462,'Комунальні по МПД'!AO467,'Комунальні по МПД'!AO472,'Комунальні по МПД'!AO477,'Комунальні по МПД'!AO482,'Комунальні по МПД'!AO487,'Комунальні по МПД'!AO492,'Комунальні по МПД'!AO497,'Комунальні по МПД'!AO502)</f>
        <v>164</v>
      </c>
      <c r="AO73" s="75">
        <f>SUM('Комунальні по МПД'!AP437,'Комунальні по МПД'!AP442,'Комунальні по МПД'!AP447,'Комунальні по МПД'!AP452,'Комунальні по МПД'!AP457,'Комунальні по МПД'!AP462,'Комунальні по МПД'!AP467,'Комунальні по МПД'!AP472,'Комунальні по МПД'!AP477,'Комунальні по МПД'!AP482,'Комунальні по МПД'!AP487,'Комунальні по МПД'!AP492,'Комунальні по МПД'!AP497,'Комунальні по МПД'!AP502)</f>
        <v>0</v>
      </c>
      <c r="AP73" s="79">
        <f>SUM('Комунальні по МПД'!AQ437,'Комунальні по МПД'!AQ442,'Комунальні по МПД'!AQ447,'Комунальні по МПД'!AQ452,'Комунальні по МПД'!AQ457,'Комунальні по МПД'!AQ462,'Комунальні по МПД'!AQ467,'Комунальні по МПД'!AQ472,'Комунальні по МПД'!AQ477,'Комунальні по МПД'!AQ482,'Комунальні по МПД'!AQ487,'Комунальні по МПД'!AQ492,'Комунальні по МПД'!AQ497,'Комунальні по МПД'!AQ502)</f>
        <v>0</v>
      </c>
      <c r="AQ73" s="77">
        <f>SUM('Комунальні по МПД'!AR437,'Комунальні по МПД'!AR442,'Комунальні по МПД'!AR447,'Комунальні по МПД'!AR452,'Комунальні по МПД'!AR457,'Комунальні по МПД'!AR462,'Комунальні по МПД'!AR467,'Комунальні по МПД'!AR472,'Комунальні по МПД'!AR477,'Комунальні по МПД'!AR482,'Комунальні по МПД'!AR487,'Комунальні по МПД'!AR492,'Комунальні по МПД'!AR497,'Комунальні по МПД'!AR502)</f>
        <v>0</v>
      </c>
      <c r="AR73" s="77">
        <f>SUM('Комунальні по МПД'!AS437,'Комунальні по МПД'!AS442,'Комунальні по МПД'!AS447,'Комунальні по МПД'!AS452,'Комунальні по МПД'!AS457,'Комунальні по МПД'!AS462,'Комунальні по МПД'!AS467,'Комунальні по МПД'!AS472,'Комунальні по МПД'!AS477,'Комунальні по МПД'!AS482,'Комунальні по МПД'!AS487,'Комунальні по МПД'!AS492,'Комунальні по МПД'!AS497,'Комунальні по МПД'!AS502)</f>
        <v>0</v>
      </c>
      <c r="AS73" s="77">
        <f>SUM('Комунальні по МПД'!AT437,'Комунальні по МПД'!AT442,'Комунальні по МПД'!AT447,'Комунальні по МПД'!AT452,'Комунальні по МПД'!AT457,'Комунальні по МПД'!AT462,'Комунальні по МПД'!AT467,'Комунальні по МПД'!AT472,'Комунальні по МПД'!AT477,'Комунальні по МПД'!AT482,'Комунальні по МПД'!AT487,'Комунальні по МПД'!AT492,'Комунальні по МПД'!AT497,'Комунальні по МПД'!AT502)</f>
        <v>0</v>
      </c>
      <c r="AT73" s="80">
        <f>SUM('Комунальні по МПД'!AU437,'Комунальні по МПД'!AU442,'Комунальні по МПД'!AU447,'Комунальні по МПД'!AU452,'Комунальні по МПД'!AU457,'Комунальні по МПД'!AU462,'Комунальні по МПД'!AU467,'Комунальні по МПД'!AU472,'Комунальні по МПД'!AU477,'Комунальні по МПД'!AU482,'Комунальні по МПД'!AU487,'Комунальні по МПД'!AU492,'Комунальні по МПД'!AU497,'Комунальні по МПД'!AU502)</f>
        <v>0</v>
      </c>
      <c r="AU73" s="152">
        <f>SUM('Комунальні по МПД'!AV437,'Комунальні по МПД'!AV442,'Комунальні по МПД'!AV447,'Комунальні по МПД'!AV452,'Комунальні по МПД'!AV457,'Комунальні по МПД'!AV462,'Комунальні по МПД'!AV467,'Комунальні по МПД'!AV472,'Комунальні по МПД'!AV477,'Комунальні по МПД'!AV482,'Комунальні по МПД'!AV487,'Комунальні по МПД'!AV492,'Комунальні по МПД'!AV497,'Комунальні по МПД'!AV502)</f>
        <v>6</v>
      </c>
      <c r="AV73" s="120">
        <f>SUM('Комунальні по МПД'!AW437,'Комунальні по МПД'!AW442,'Комунальні по МПД'!AW447,'Комунальні по МПД'!AW452,'Комунальні по МПД'!AW457,'Комунальні по МПД'!AW462,'Комунальні по МПД'!AW467,'Комунальні по МПД'!AW472,'Комунальні по МПД'!AW477,'Комунальні по МПД'!AW482,'Комунальні по МПД'!AW487,'Комунальні по МПД'!AW492,'Комунальні по МПД'!AW497,'Комунальні по МПД'!AW502)</f>
        <v>0</v>
      </c>
      <c r="AW73" s="120">
        <f>SUM('Комунальні по МПД'!AX437,'Комунальні по МПД'!AX442,'Комунальні по МПД'!AX447,'Комунальні по МПД'!AX452,'Комунальні по МПД'!AX457,'Комунальні по МПД'!AX462,'Комунальні по МПД'!AX467,'Комунальні по МПД'!AX472,'Комунальні по МПД'!AX477,'Комунальні по МПД'!AX482,'Комунальні по МПД'!AX487,'Комунальні по МПД'!AX492,'Комунальні по МПД'!AX497,'Комунальні по МПД'!AX502)</f>
        <v>0</v>
      </c>
      <c r="AX73" s="120">
        <f>SUM('Комунальні по МПД'!AY437,'Комунальні по МПД'!AY442,'Комунальні по МПД'!AY447,'Комунальні по МПД'!AY452,'Комунальні по МПД'!AY457,'Комунальні по МПД'!AY462,'Комунальні по МПД'!AY467,'Комунальні по МПД'!AY472,'Комунальні по МПД'!AY477,'Комунальні по МПД'!AY482,'Комунальні по МПД'!AY487,'Комунальні по МПД'!AY492,'Комунальні по МПД'!AY497,'Комунальні по МПД'!AY502)</f>
        <v>0</v>
      </c>
      <c r="AY73" s="120">
        <f>SUM('Комунальні по МПД'!AZ437,'Комунальні по МПД'!AZ442,'Комунальні по МПД'!AZ447,'Комунальні по МПД'!AZ452,'Комунальні по МПД'!AZ457,'Комунальні по МПД'!AZ462,'Комунальні по МПД'!AZ467,'Комунальні по МПД'!AZ472,'Комунальні по МПД'!AZ477,'Комунальні по МПД'!AZ482,'Комунальні по МПД'!AZ487,'Комунальні по МПД'!AZ492,'Комунальні по МПД'!AZ497,'Комунальні по МПД'!AZ502)</f>
        <v>1</v>
      </c>
      <c r="AZ73" s="120">
        <f>SUM('Комунальні по МПД'!BA437,'Комунальні по МПД'!BA442,'Комунальні по МПД'!BA447,'Комунальні по МПД'!BA452,'Комунальні по МПД'!BA457,'Комунальні по МПД'!BA462,'Комунальні по МПД'!BA467,'Комунальні по МПД'!BA472,'Комунальні по МПД'!BA477,'Комунальні по МПД'!BA482,'Комунальні по МПД'!BA487,'Комунальні по МПД'!BA492,'Комунальні по МПД'!BA497,'Комунальні по МПД'!BA502)</f>
        <v>3</v>
      </c>
      <c r="BA73" s="120">
        <f>SUM('Комунальні по МПД'!BB437,'Комунальні по МПД'!BB442,'Комунальні по МПД'!BB447,'Комунальні по МПД'!BB452,'Комунальні по МПД'!BB457,'Комунальні по МПД'!BB462,'Комунальні по МПД'!BB467,'Комунальні по МПД'!BB472,'Комунальні по МПД'!BB477,'Комунальні по МПД'!BB482,'Комунальні по МПД'!BB487,'Комунальні по МПД'!BB492,'Комунальні по МПД'!BB497,'Комунальні по МПД'!BB502)</f>
        <v>0</v>
      </c>
      <c r="BB73" s="120">
        <f>SUM('Комунальні по МПД'!BC437,'Комунальні по МПД'!BC442,'Комунальні по МПД'!BC447,'Комунальні по МПД'!BC452,'Комунальні по МПД'!BC457,'Комунальні по МПД'!BC462,'Комунальні по МПД'!BC467,'Комунальні по МПД'!BC472,'Комунальні по МПД'!BC477,'Комунальні по МПД'!BC482,'Комунальні по МПД'!BC487,'Комунальні по МПД'!BC492,'Комунальні по МПД'!BC497,'Комунальні по МПД'!BC502)</f>
        <v>1</v>
      </c>
      <c r="BC73" s="120">
        <f>SUM('Комунальні по МПД'!BD437,'Комунальні по МПД'!BD442,'Комунальні по МПД'!BD447,'Комунальні по МПД'!BD452,'Комунальні по МПД'!BD457,'Комунальні по МПД'!BD462,'Комунальні по МПД'!BD467,'Комунальні по МПД'!BD472,'Комунальні по МПД'!BD477,'Комунальні по МПД'!BD482,'Комунальні по МПД'!BD487,'Комунальні по МПД'!BD492,'Комунальні по МПД'!BD497,'Комунальні по МПД'!BD502)</f>
        <v>1</v>
      </c>
      <c r="BD73" s="121">
        <f>SUM('Комунальні по МПД'!BE437,'Комунальні по МПД'!BE442,'Комунальні по МПД'!BE447,'Комунальні по МПД'!BE452,'Комунальні по МПД'!BE457,'Комунальні по МПД'!BE462,'Комунальні по МПД'!BE467,'Комунальні по МПД'!BE472,'Комунальні по МПД'!BE477,'Комунальні по МПД'!BE482,'Комунальні по МПД'!BE487,'Комунальні по МПД'!BE492,'Комунальні по МПД'!BE497,'Комунальні по МПД'!BE502)</f>
        <v>0</v>
      </c>
    </row>
    <row r="74" spans="1:56" ht="47.25" x14ac:dyDescent="0.25">
      <c r="A74" s="1343"/>
      <c r="B74" s="1425"/>
      <c r="C74" s="114" t="s">
        <v>490</v>
      </c>
      <c r="D74" s="1461"/>
      <c r="E74" s="1468"/>
      <c r="F74" s="592">
        <f>SUM('Комунальні по МПД'!G438,'Комунальні по МПД'!G443,'Комунальні по МПД'!G448,'Комунальні по МПД'!G453,'Комунальні по МПД'!G458,'Комунальні по МПД'!G463,'Комунальні по МПД'!G468,'Комунальні по МПД'!G473,'Комунальні по МПД'!G478,'Комунальні по МПД'!G483,'Комунальні по МПД'!G488,'Комунальні по МПД'!G493,'Комунальні по МПД'!G498,'Комунальні по МПД'!G503)</f>
        <v>0</v>
      </c>
      <c r="G74" s="631">
        <f>SUM('Комунальні по МПД'!H438,'Комунальні по МПД'!H443,'Комунальні по МПД'!H448,'Комунальні по МПД'!H453,'Комунальні по МПД'!H458,'Комунальні по МПД'!H463,'Комунальні по МПД'!H468,'Комунальні по МПД'!H473,'Комунальні по МПД'!H478,'Комунальні по МПД'!H483,'Комунальні по МПД'!H488,'Комунальні по МПД'!H493,'Комунальні по МПД'!H498,'Комунальні по МПД'!H503)</f>
        <v>0</v>
      </c>
      <c r="H74" s="81">
        <f>SUM('Комунальні по МПД'!I438,'Комунальні по МПД'!I443,'Комунальні по МПД'!I448,'Комунальні по МПД'!I453,'Комунальні по МПД'!I458,'Комунальні по МПД'!I463,'Комунальні по МПД'!I468,'Комунальні по МПД'!I473,'Комунальні по МПД'!I478,'Комунальні по МПД'!I483,'Комунальні по МПД'!I488,'Комунальні по МПД'!I493,'Комунальні по МПД'!I498,'Комунальні по МПД'!I503)</f>
        <v>0</v>
      </c>
      <c r="I74" s="81">
        <f>SUM('Комунальні по МПД'!J438,'Комунальні по МПД'!J443,'Комунальні по МПД'!J448,'Комунальні по МПД'!J453,'Комунальні по МПД'!J458,'Комунальні по МПД'!J463,'Комунальні по МПД'!J468,'Комунальні по МПД'!J473,'Комунальні по МПД'!J478,'Комунальні по МПД'!J483,'Комунальні по МПД'!J488,'Комунальні по МПД'!J493,'Комунальні по МПД'!J498,'Комунальні по МПД'!J503)</f>
        <v>0</v>
      </c>
      <c r="J74" s="81">
        <f>SUM('Комунальні по МПД'!K438,'Комунальні по МПД'!K443,'Комунальні по МПД'!K448,'Комунальні по МПД'!K453,'Комунальні по МПД'!K458,'Комунальні по МПД'!K463,'Комунальні по МПД'!K468,'Комунальні по МПД'!K473,'Комунальні по МПД'!K478,'Комунальні по МПД'!K483,'Комунальні по МПД'!K488,'Комунальні по МПД'!K493,'Комунальні по МПД'!K498,'Комунальні по МПД'!K503)</f>
        <v>0</v>
      </c>
      <c r="K74" s="94">
        <f>SUM('Комунальні по МПД'!L438,'Комунальні по МПД'!L443,'Комунальні по МПД'!L448,'Комунальні по МПД'!L453,'Комунальні по МПД'!L458,'Комунальні по МПД'!L463,'Комунальні по МПД'!L468,'Комунальні по МПД'!L473,'Комунальні по МПД'!L478,'Комунальні по МПД'!L483,'Комунальні по МПД'!L488,'Комунальні по МПД'!L493,'Комунальні по МПД'!L498,'Комунальні по МПД'!L503)</f>
        <v>0</v>
      </c>
      <c r="L74" s="181">
        <f>SUM('Комунальні по МПД'!M438,'Комунальні по МПД'!M443,'Комунальні по МПД'!M448,'Комунальні по МПД'!M453,'Комунальні по МПД'!M458,'Комунальні по МПД'!M463,'Комунальні по МПД'!M468,'Комунальні по МПД'!M473,'Комунальні по МПД'!M478,'Комунальні по МПД'!M483,'Комунальні по МПД'!M488,'Комунальні по МПД'!M493,'Комунальні по МПД'!M498,'Комунальні по МПД'!M503)</f>
        <v>0</v>
      </c>
      <c r="M74" s="124">
        <f>SUM('Комунальні по МПД'!N438,'Комунальні по МПД'!N443,'Комунальні по МПД'!N448,'Комунальні по МПД'!N453,'Комунальні по МПД'!N458,'Комунальні по МПД'!N463,'Комунальні по МПД'!N468,'Комунальні по МПД'!N473,'Комунальні по МПД'!N478,'Комунальні по МПД'!N483,'Комунальні по МПД'!N488,'Комунальні по МПД'!N493,'Комунальні по МПД'!N498,'Комунальні по МПД'!N503)</f>
        <v>0</v>
      </c>
      <c r="N74" s="403">
        <f>SUM('Комунальні по МПД'!O438,'Комунальні по МПД'!O443,'Комунальні по МПД'!O448,'Комунальні по МПД'!O453,'Комунальні по МПД'!O458,'Комунальні по МПД'!O463,'Комунальні по МПД'!O468,'Комунальні по МПД'!O473,'Комунальні по МПД'!O478,'Комунальні по МПД'!O483,'Комунальні по МПД'!O488,'Комунальні по МПД'!O493,'Комунальні по МПД'!O498,'Комунальні по МПД'!O503)</f>
        <v>0</v>
      </c>
      <c r="O74" s="124">
        <f>SUM('Комунальні по МПД'!P438,'Комунальні по МПД'!P443,'Комунальні по МПД'!P448,'Комунальні по МПД'!P453,'Комунальні по МПД'!P458,'Комунальні по МПД'!P463,'Комунальні по МПД'!P468,'Комунальні по МПД'!P473,'Комунальні по МПД'!P478,'Комунальні по МПД'!P483,'Комунальні по МПД'!P488,'Комунальні по МПД'!P493,'Комунальні по МПД'!P498,'Комунальні по МПД'!P503)</f>
        <v>0</v>
      </c>
      <c r="P74" s="124">
        <f>SUM('Комунальні по МПД'!Q438,'Комунальні по МПД'!Q443,'Комунальні по МПД'!Q448,'Комунальні по МПД'!Q453,'Комунальні по МПД'!Q458,'Комунальні по МПД'!Q463,'Комунальні по МПД'!Q468,'Комунальні по МПД'!Q473,'Комунальні по МПД'!Q478,'Комунальні по МПД'!Q483,'Комунальні по МПД'!Q488,'Комунальні по МПД'!Q493,'Комунальні по МПД'!Q498,'Комунальні по МПД'!Q503)</f>
        <v>0</v>
      </c>
      <c r="Q74" s="163">
        <f>SUM('Комунальні по МПД'!R438,'Комунальні по МПД'!R443,'Комунальні по МПД'!R448,'Комунальні по МПД'!R453,'Комунальні по МПД'!R458,'Комунальні по МПД'!R463,'Комунальні по МПД'!R468,'Комунальні по МПД'!R473,'Комунальні по МПД'!R478,'Комунальні по МПД'!R483,'Комунальні по МПД'!R488,'Комунальні по МПД'!R493,'Комунальні по МПД'!R498,'Комунальні по МПД'!R503)</f>
        <v>0</v>
      </c>
      <c r="R74" s="202">
        <f>SUM('Комунальні по МПД'!S438,'Комунальні по МПД'!S443,'Комунальні по МПД'!S448,'Комунальні по МПД'!S453,'Комунальні по МПД'!S458,'Комунальні по МПД'!S463,'Комунальні по МПД'!S468,'Комунальні по МПД'!S473,'Комунальні по МПД'!S478,'Комунальні по МПД'!S483,'Комунальні по МПД'!S488,'Комунальні по МПД'!S493,'Комунальні по МПД'!S498,'Комунальні по МПД'!S503)</f>
        <v>0</v>
      </c>
      <c r="S74" s="202">
        <f>SUM('Комунальні по МПД'!T438,'Комунальні по МПД'!T443,'Комунальні по МПД'!T448,'Комунальні по МПД'!T453,'Комунальні по МПД'!T458,'Комунальні по МПД'!T463,'Комунальні по МПД'!T468,'Комунальні по МПД'!T473,'Комунальні по МПД'!T478,'Комунальні по МПД'!T483,'Комунальні по МПД'!T488,'Комунальні по МПД'!T493,'Комунальні по МПД'!T498,'Комунальні по МПД'!T503)</f>
        <v>0</v>
      </c>
      <c r="T74" s="202">
        <f>SUM('Комунальні по МПД'!U438,'Комунальні по МПД'!U443,'Комунальні по МПД'!U448,'Комунальні по МПД'!U453,'Комунальні по МПД'!U458,'Комунальні по МПД'!U463,'Комунальні по МПД'!U468,'Комунальні по МПД'!U473,'Комунальні по МПД'!U478,'Комунальні по МПД'!U483,'Комунальні по МПД'!U488,'Комунальні по МПД'!U493,'Комунальні по МПД'!U498,'Комунальні по МПД'!U503)</f>
        <v>0</v>
      </c>
      <c r="U74" s="155">
        <f>SUM('Комунальні по МПД'!V438,'Комунальні по МПД'!V443,'Комунальні по МПД'!V448,'Комунальні по МПД'!V453,'Комунальні по МПД'!V458,'Комунальні по МПД'!V463,'Комунальні по МПД'!V468,'Комунальні по МПД'!V473,'Комунальні по МПД'!V478,'Комунальні по МПД'!V483,'Комунальні по МПД'!V488,'Комунальні по МПД'!V493,'Комунальні по МПД'!V498,'Комунальні по МПД'!V503)</f>
        <v>0</v>
      </c>
      <c r="V74" s="155">
        <f>SUM('Комунальні по МПД'!W438,'Комунальні по МПД'!W443,'Комунальні по МПД'!W448,'Комунальні по МПД'!W453,'Комунальні по МПД'!W458,'Комунальні по МПД'!W463,'Комунальні по МПД'!W468,'Комунальні по МПД'!W473,'Комунальні по МПД'!W478,'Комунальні по МПД'!W483,'Комунальні по МПД'!W488,'Комунальні по МПД'!W493,'Комунальні по МПД'!W498,'Комунальні по МПД'!W503)</f>
        <v>0</v>
      </c>
      <c r="W74" s="156">
        <f>SUM('Комунальні по МПД'!X438,'Комунальні по МПД'!X443,'Комунальні по МПД'!X448,'Комунальні по МПД'!X453,'Комунальні по МПД'!X458,'Комунальні по МПД'!X463,'Комунальні по МПД'!X468,'Комунальні по МПД'!X473,'Комунальні по МПД'!X478,'Комунальні по МПД'!X483,'Комунальні по МПД'!X488,'Комунальні по МПД'!X493,'Комунальні по МПД'!X498,'Комунальні по МПД'!X503)</f>
        <v>0</v>
      </c>
      <c r="X74" s="157">
        <f>SUM('Комунальні по МПД'!Y438,'Комунальні по МПД'!Y443,'Комунальні по МПД'!Y448,'Комунальні по МПД'!Y453,'Комунальні по МПД'!Y458,'Комунальні по МПД'!Y463,'Комунальні по МПД'!Y468,'Комунальні по МПД'!Y473,'Комунальні по МПД'!Y478,'Комунальні по МПД'!Y483,'Комунальні по МПД'!Y488,'Комунальні по МПД'!Y493,'Комунальні по МПД'!Y498,'Комунальні по МПД'!Y503)</f>
        <v>0</v>
      </c>
      <c r="Y74" s="156">
        <f>SUM('Комунальні по МПД'!Z438,'Комунальні по МПД'!Z443,'Комунальні по МПД'!Z448,'Комунальні по МПД'!Z453,'Комунальні по МПД'!Z458,'Комунальні по МПД'!Z463,'Комунальні по МПД'!Z468,'Комунальні по МПД'!Z473,'Комунальні по МПД'!Z478,'Комунальні по МПД'!Z483,'Комунальні по МПД'!Z488,'Комунальні по МПД'!Z493,'Комунальні по МПД'!Z498,'Комунальні по МПД'!Z503)</f>
        <v>0</v>
      </c>
      <c r="Z74" s="83">
        <f>SUM('Комунальні по МПД'!AA438,'Комунальні по МПД'!AA443,'Комунальні по МПД'!AA448,'Комунальні по МПД'!AA453,'Комунальні по МПД'!AA458,'Комунальні по МПД'!AA463,'Комунальні по МПД'!AA468,'Комунальні по МПД'!AA473,'Комунальні по МПД'!AA478,'Комунальні по МПД'!AA483,'Комунальні по МПД'!AA488,'Комунальні по МПД'!AA493,'Комунальні по МПД'!AA498,'Комунальні по МПД'!AA503)</f>
        <v>0</v>
      </c>
      <c r="AA74" s="84">
        <f>SUM('Комунальні по МПД'!AB438,'Комунальні по МПД'!AB443,'Комунальні по МПД'!AB448,'Комунальні по МПД'!AB453,'Комунальні по МПД'!AB458,'Комунальні по МПД'!AB463,'Комунальні по МПД'!AB468,'Комунальні по МПД'!AB473,'Комунальні по МПД'!AB478,'Комунальні по МПД'!AB483,'Комунальні по МПД'!AB488,'Комунальні по МПД'!AB493,'Комунальні по МПД'!AB498,'Комунальні по МПД'!AB503)</f>
        <v>0</v>
      </c>
      <c r="AB74" s="84">
        <f>SUM('Комунальні по МПД'!AC438,'Комунальні по МПД'!AC443,'Комунальні по МПД'!AC448,'Комунальні по МПД'!AC453,'Комунальні по МПД'!AC458,'Комунальні по МПД'!AC463,'Комунальні по МПД'!AC468,'Комунальні по МПД'!AC473,'Комунальні по МПД'!AC478,'Комунальні по МПД'!AC483,'Комунальні по МПД'!AC488,'Комунальні по МПД'!AC493,'Комунальні по МПД'!AC498,'Комунальні по МПД'!AC503)</f>
        <v>0</v>
      </c>
      <c r="AC74" s="84">
        <f>SUM('Комунальні по МПД'!AD438,'Комунальні по МПД'!AD443,'Комунальні по МПД'!AD448,'Комунальні по МПД'!AD453,'Комунальні по МПД'!AD458,'Комунальні по МПД'!AD463,'Комунальні по МПД'!AD468,'Комунальні по МПД'!AD473,'Комунальні по МПД'!AD478,'Комунальні по МПД'!AD483,'Комунальні по МПД'!AD488,'Комунальні по МПД'!AD493,'Комунальні по МПД'!AD498,'Комунальні по МПД'!AD503)</f>
        <v>0</v>
      </c>
      <c r="AD74" s="84">
        <f>SUM('Комунальні по МПД'!AE438,'Комунальні по МПД'!AE443,'Комунальні по МПД'!AE448,'Комунальні по МПД'!AE453,'Комунальні по МПД'!AE458,'Комунальні по МПД'!AE463,'Комунальні по МПД'!AE468,'Комунальні по МПД'!AE473,'Комунальні по МПД'!AE478,'Комунальні по МПД'!AE483,'Комунальні по МПД'!AE488,'Комунальні по МПД'!AE493,'Комунальні по МПД'!AE498,'Комунальні по МПД'!AE503)</f>
        <v>0</v>
      </c>
      <c r="AE74" s="85">
        <f>SUM('Комунальні по МПД'!AF438,'Комунальні по МПД'!AF443,'Комунальні по МПД'!AF448,'Комунальні по МПД'!AF453,'Комунальні по МПД'!AF458,'Комунальні по МПД'!AF463,'Комунальні по МПД'!AF468,'Комунальні по МПД'!AF473,'Комунальні по МПД'!AF478,'Комунальні по МПД'!AF483,'Комунальні по МПД'!AF488,'Комунальні по МПД'!AF493,'Комунальні по МПД'!AF498,'Комунальні по МПД'!AF503)</f>
        <v>0</v>
      </c>
      <c r="AF74" s="449"/>
      <c r="AG74" s="445"/>
      <c r="AH74" s="449"/>
      <c r="AI74" s="158">
        <f>SUM('Комунальні по МПД'!AJ438,'Комунальні по МПД'!AJ443,'Комунальні по МПД'!AJ448,'Комунальні по МПД'!AJ453,'Комунальні по МПД'!AJ458,'Комунальні по МПД'!AJ463,'Комунальні по МПД'!AJ468,'Комунальні по МПД'!AJ473,'Комунальні по МПД'!AJ478,'Комунальні по МПД'!AJ483,'Комунальні по МПД'!AJ488,'Комунальні по МПД'!AJ493,'Комунальні по МПД'!AJ498,'Комунальні по МПД'!AJ503)</f>
        <v>0</v>
      </c>
      <c r="AJ74" s="90">
        <f>SUM('Комунальні по МПД'!AK438,'Комунальні по МПД'!AK443,'Комунальні по МПД'!AK448,'Комунальні по МПД'!AK453,'Комунальні по МПД'!AK458,'Комунальні по МПД'!AK463,'Комунальні по МПД'!AK468,'Комунальні по МПД'!AK473,'Комунальні по МПД'!AK478,'Комунальні по МПД'!AK483,'Комунальні по МПД'!AK488,'Комунальні по МПД'!AK493,'Комунальні по МПД'!AK498,'Комунальні по МПД'!AK503)</f>
        <v>0</v>
      </c>
      <c r="AK74" s="88">
        <f>SUM('Комунальні по МПД'!AL438,'Комунальні по МПД'!AL443,'Комунальні по МПД'!AL448,'Комунальні по МПД'!AL453,'Комунальні по МПД'!AL458,'Комунальні по МПД'!AL463,'Комунальні по МПД'!AL468,'Комунальні по МПД'!AL473,'Комунальні по МПД'!AL478,'Комунальні по МПД'!AL483,'Комунальні по МПД'!AL488,'Комунальні по МПД'!AL493,'Комунальні по МПД'!AL498,'Комунальні по МПД'!AL503)</f>
        <v>0</v>
      </c>
      <c r="AL74" s="91">
        <f>SUM('Комунальні по МПД'!AM438,'Комунальні по МПД'!AM443,'Комунальні по МПД'!AM448,'Комунальні по МПД'!AM453,'Комунальні по МПД'!AM458,'Комунальні по МПД'!AM463,'Комунальні по МПД'!AM468,'Комунальні по МПД'!AM473,'Комунальні по МПД'!AM478,'Комунальні по МПД'!AM483,'Комунальні по МПД'!AM488,'Комунальні по МПД'!AM493,'Комунальні по МПД'!AM498,'Комунальні по МПД'!AM503)</f>
        <v>0</v>
      </c>
      <c r="AM74" s="90">
        <f>SUM('Комунальні по МПД'!AN438,'Комунальні по МПД'!AN443,'Комунальні по МПД'!AN448,'Комунальні по МПД'!AN453,'Комунальні по МПД'!AN458,'Комунальні по МПД'!AN463,'Комунальні по МПД'!AN468,'Комунальні по МПД'!AN473,'Комунальні по МПД'!AN478,'Комунальні по МПД'!AN483,'Комунальні по МПД'!AN488,'Комунальні по МПД'!AN493,'Комунальні по МПД'!AN498,'Комунальні по МПД'!AN503)</f>
        <v>0</v>
      </c>
      <c r="AN74" s="88">
        <f>SUM('Комунальні по МПД'!AO438,'Комунальні по МПД'!AO443,'Комунальні по МПД'!AO448,'Комунальні по МПД'!AO453,'Комунальні по МПД'!AO458,'Комунальні по МПД'!AO463,'Комунальні по МПД'!AO468,'Комунальні по МПД'!AO473,'Комунальні по МПД'!AO478,'Комунальні по МПД'!AO483,'Комунальні по МПД'!AO488,'Комунальні по МПД'!AO493,'Комунальні по МПД'!AO498,'Комунальні по МПД'!AO503)</f>
        <v>0</v>
      </c>
      <c r="AO74" s="91">
        <f>SUM('Комунальні по МПД'!AP438,'Комунальні по МПД'!AP443,'Комунальні по МПД'!AP448,'Комунальні по МПД'!AP453,'Комунальні по МПД'!AP458,'Комунальні по МПД'!AP463,'Комунальні по МПД'!AP468,'Комунальні по МПД'!AP473,'Комунальні по МПД'!AP478,'Комунальні по МПД'!AP483,'Комунальні по МПД'!AP488,'Комунальні по МПД'!AP493,'Комунальні по МПД'!AP498,'Комунальні по МПД'!AP503)</f>
        <v>0</v>
      </c>
      <c r="AP74" s="90">
        <f>SUM('Комунальні по МПД'!AQ438,'Комунальні по МПД'!AQ443,'Комунальні по МПД'!AQ448,'Комунальні по МПД'!AQ453,'Комунальні по МПД'!AQ458,'Комунальні по МПД'!AQ463,'Комунальні по МПД'!AQ468,'Комунальні по МПД'!AQ473,'Комунальні по МПД'!AQ478,'Комунальні по МПД'!AQ483,'Комунальні по МПД'!AQ488,'Комунальні по МПД'!AQ493,'Комунальні по МПД'!AQ498,'Комунальні по МПД'!AQ503)</f>
        <v>0</v>
      </c>
      <c r="AQ74" s="88">
        <f>SUM('Комунальні по МПД'!AR438,'Комунальні по МПД'!AR443,'Комунальні по МПД'!AR448,'Комунальні по МПД'!AR453,'Комунальні по МПД'!AR458,'Комунальні по МПД'!AR463,'Комунальні по МПД'!AR468,'Комунальні по МПД'!AR473,'Комунальні по МПД'!AR478,'Комунальні по МПД'!AR483,'Комунальні по МПД'!AR488,'Комунальні по МПД'!AR493,'Комунальні по МПД'!AR498,'Комунальні по МПД'!AR503)</f>
        <v>0</v>
      </c>
      <c r="AR74" s="88">
        <f>SUM('Комунальні по МПД'!AS438,'Комунальні по МПД'!AS443,'Комунальні по МПД'!AS448,'Комунальні по МПД'!AS453,'Комунальні по МПД'!AS458,'Комунальні по МПД'!AS463,'Комунальні по МПД'!AS468,'Комунальні по МПД'!AS473,'Комунальні по МПД'!AS478,'Комунальні по МПД'!AS483,'Комунальні по МПД'!AS488,'Комунальні по МПД'!AS493,'Комунальні по МПД'!AS498,'Комунальні по МПД'!AS503)</f>
        <v>0</v>
      </c>
      <c r="AS74" s="88">
        <f>SUM('Комунальні по МПД'!AT438,'Комунальні по МПД'!AT443,'Комунальні по МПД'!AT448,'Комунальні по МПД'!AT453,'Комунальні по МПД'!AT458,'Комунальні по МПД'!AT463,'Комунальні по МПД'!AT468,'Комунальні по МПД'!AT473,'Комунальні по МПД'!AT478,'Комунальні по МПД'!AT483,'Комунальні по МПД'!AT488,'Комунальні по МПД'!AT493,'Комунальні по МПД'!AT498,'Комунальні по МПД'!AT503)</f>
        <v>0</v>
      </c>
      <c r="AT74" s="91">
        <f>SUM('Комунальні по МПД'!AU438,'Комунальні по МПД'!AU443,'Комунальні по МПД'!AU448,'Комунальні по МПД'!AU453,'Комунальні по МПД'!AU458,'Комунальні по МПД'!AU463,'Комунальні по МПД'!AU468,'Комунальні по МПД'!AU473,'Комунальні по МПД'!AU478,'Комунальні по МПД'!AU483,'Комунальні по МПД'!AU488,'Комунальні по МПД'!AU493,'Комунальні по МПД'!AU498,'Комунальні по МПД'!AU503)</f>
        <v>0</v>
      </c>
      <c r="AU74" s="159">
        <f>SUM('Комунальні по МПД'!AV438,'Комунальні по МПД'!AV443,'Комунальні по МПД'!AV448,'Комунальні по МПД'!AV453,'Комунальні по МПД'!AV458,'Комунальні по МПД'!AV463,'Комунальні по МПД'!AV468,'Комунальні по МПД'!AV473,'Комунальні по МПД'!AV478,'Комунальні по МПД'!AV483,'Комунальні по МПД'!AV488,'Комунальні по МПД'!AV493,'Комунальні по МПД'!AV498,'Комунальні по МПД'!AV503)</f>
        <v>0</v>
      </c>
      <c r="AV74" s="125">
        <f>SUM('Комунальні по МПД'!AW438,'Комунальні по МПД'!AW443,'Комунальні по МПД'!AW448,'Комунальні по МПД'!AW453,'Комунальні по МПД'!AW458,'Комунальні по МПД'!AW463,'Комунальні по МПД'!AW468,'Комунальні по МПД'!AW473,'Комунальні по МПД'!AW478,'Комунальні по МПД'!AW483,'Комунальні по МПД'!AW488,'Комунальні по МПД'!AW493,'Комунальні по МПД'!AW498,'Комунальні по МПД'!AW503)</f>
        <v>0</v>
      </c>
      <c r="AW74" s="125">
        <f>SUM('Комунальні по МПД'!AX438,'Комунальні по МПД'!AX443,'Комунальні по МПД'!AX448,'Комунальні по МПД'!AX453,'Комунальні по МПД'!AX458,'Комунальні по МПД'!AX463,'Комунальні по МПД'!AX468,'Комунальні по МПД'!AX473,'Комунальні по МПД'!AX478,'Комунальні по МПД'!AX483,'Комунальні по МПД'!AX488,'Комунальні по МПД'!AX493,'Комунальні по МПД'!AX498,'Комунальні по МПД'!AX503)</f>
        <v>0</v>
      </c>
      <c r="AX74" s="125">
        <f>SUM('Комунальні по МПД'!AY438,'Комунальні по МПД'!AY443,'Комунальні по МПД'!AY448,'Комунальні по МПД'!AY453,'Комунальні по МПД'!AY458,'Комунальні по МПД'!AY463,'Комунальні по МПД'!AY468,'Комунальні по МПД'!AY473,'Комунальні по МПД'!AY478,'Комунальні по МПД'!AY483,'Комунальні по МПД'!AY488,'Комунальні по МПД'!AY493,'Комунальні по МПД'!AY498,'Комунальні по МПД'!AY503)</f>
        <v>0</v>
      </c>
      <c r="AY74" s="125">
        <f>SUM('Комунальні по МПД'!AZ438,'Комунальні по МПД'!AZ443,'Комунальні по МПД'!AZ448,'Комунальні по МПД'!AZ453,'Комунальні по МПД'!AZ458,'Комунальні по МПД'!AZ463,'Комунальні по МПД'!AZ468,'Комунальні по МПД'!AZ473,'Комунальні по МПД'!AZ478,'Комунальні по МПД'!AZ483,'Комунальні по МПД'!AZ488,'Комунальні по МПД'!AZ493,'Комунальні по МПД'!AZ498,'Комунальні по МПД'!AZ503)</f>
        <v>0</v>
      </c>
      <c r="AZ74" s="125">
        <f>SUM('Комунальні по МПД'!BA438,'Комунальні по МПД'!BA443,'Комунальні по МПД'!BA448,'Комунальні по МПД'!BA453,'Комунальні по МПД'!BA458,'Комунальні по МПД'!BA463,'Комунальні по МПД'!BA468,'Комунальні по МПД'!BA473,'Комунальні по МПД'!BA478,'Комунальні по МПД'!BA483,'Комунальні по МПД'!BA488,'Комунальні по МПД'!BA493,'Комунальні по МПД'!BA498,'Комунальні по МПД'!BA503)</f>
        <v>0</v>
      </c>
      <c r="BA74" s="125">
        <f>SUM('Комунальні по МПД'!BB438,'Комунальні по МПД'!BB443,'Комунальні по МПД'!BB448,'Комунальні по МПД'!BB453,'Комунальні по МПД'!BB458,'Комунальні по МПД'!BB463,'Комунальні по МПД'!BB468,'Комунальні по МПД'!BB473,'Комунальні по МПД'!BB478,'Комунальні по МПД'!BB483,'Комунальні по МПД'!BB488,'Комунальні по МПД'!BB493,'Комунальні по МПД'!BB498,'Комунальні по МПД'!BB503)</f>
        <v>0</v>
      </c>
      <c r="BB74" s="125">
        <f>SUM('Комунальні по МПД'!BC438,'Комунальні по МПД'!BC443,'Комунальні по МПД'!BC448,'Комунальні по МПД'!BC453,'Комунальні по МПД'!BC458,'Комунальні по МПД'!BC463,'Комунальні по МПД'!BC468,'Комунальні по МПД'!BC473,'Комунальні по МПД'!BC478,'Комунальні по МПД'!BC483,'Комунальні по МПД'!BC488,'Комунальні по МПД'!BC493,'Комунальні по МПД'!BC498,'Комунальні по МПД'!BC503)</f>
        <v>0</v>
      </c>
      <c r="BC74" s="125">
        <f>SUM('Комунальні по МПД'!BD438,'Комунальні по МПД'!BD443,'Комунальні по МПД'!BD448,'Комунальні по МПД'!BD453,'Комунальні по МПД'!BD458,'Комунальні по МПД'!BD463,'Комунальні по МПД'!BD468,'Комунальні по МПД'!BD473,'Комунальні по МПД'!BD478,'Комунальні по МПД'!BD483,'Комунальні по МПД'!BD488,'Комунальні по МПД'!BD493,'Комунальні по МПД'!BD498,'Комунальні по МПД'!BD503)</f>
        <v>0</v>
      </c>
      <c r="BD74" s="126">
        <f>SUM('Комунальні по МПД'!BE438,'Комунальні по МПД'!BE443,'Комунальні по МПД'!BE448,'Комунальні по МПД'!BE453,'Комунальні по МПД'!BE458,'Комунальні по МПД'!BE463,'Комунальні по МПД'!BE468,'Комунальні по МПД'!BE473,'Комунальні по МПД'!BE478,'Комунальні по МПД'!BE483,'Комунальні по МПД'!BE488,'Комунальні по МПД'!BE493,'Комунальні по МПД'!BE498,'Комунальні по МПД'!BE503)</f>
        <v>0</v>
      </c>
    </row>
    <row r="75" spans="1:56" ht="31.5" x14ac:dyDescent="0.25">
      <c r="A75" s="1343"/>
      <c r="B75" s="1425"/>
      <c r="C75" s="114" t="s">
        <v>486</v>
      </c>
      <c r="D75" s="1461"/>
      <c r="E75" s="1468"/>
      <c r="F75" s="592">
        <f>SUM('Комунальні по МПД'!G439,'Комунальні по МПД'!G444,'Комунальні по МПД'!G449,'Комунальні по МПД'!G454,'Комунальні по МПД'!G459,'Комунальні по МПД'!G464,'Комунальні по МПД'!G469,'Комунальні по МПД'!G474,'Комунальні по МПД'!G479,'Комунальні по МПД'!G484,'Комунальні по МПД'!G489,'Комунальні по МПД'!G494,'Комунальні по МПД'!G499,'Комунальні по МПД'!G504)</f>
        <v>45</v>
      </c>
      <c r="G75" s="631">
        <f>SUM('Комунальні по МПД'!H439,'Комунальні по МПД'!H444,'Комунальні по МПД'!H449,'Комунальні по МПД'!H454,'Комунальні по МПД'!H459,'Комунальні по МПД'!H464,'Комунальні по МПД'!H469,'Комунальні по МПД'!H474,'Комунальні по МПД'!H479,'Комунальні по МПД'!H484,'Комунальні по МПД'!H489,'Комунальні по МПД'!H494,'Комунальні по МПД'!H499,'Комунальні по МПД'!H504)</f>
        <v>0</v>
      </c>
      <c r="H75" s="81">
        <f>SUM('Комунальні по МПД'!I439,'Комунальні по МПД'!I444,'Комунальні по МПД'!I449,'Комунальні по МПД'!I454,'Комунальні по МПД'!I459,'Комунальні по МПД'!I464,'Комунальні по МПД'!I469,'Комунальні по МПД'!I474,'Комунальні по МПД'!I479,'Комунальні по МПД'!I484,'Комунальні по МПД'!I489,'Комунальні по МПД'!I494,'Комунальні по МПД'!I499,'Комунальні по МПД'!I504)</f>
        <v>0</v>
      </c>
      <c r="I75" s="81">
        <f>SUM('Комунальні по МПД'!J439,'Комунальні по МПД'!J444,'Комунальні по МПД'!J449,'Комунальні по МПД'!J454,'Комунальні по МПД'!J459,'Комунальні по МПД'!J464,'Комунальні по МПД'!J469,'Комунальні по МПД'!J474,'Комунальні по МПД'!J479,'Комунальні по МПД'!J484,'Комунальні по МПД'!J489,'Комунальні по МПД'!J494,'Комунальні по МПД'!J499,'Комунальні по МПД'!J504)</f>
        <v>0</v>
      </c>
      <c r="J75" s="81">
        <f>SUM('Комунальні по МПД'!K439,'Комунальні по МПД'!K444,'Комунальні по МПД'!K449,'Комунальні по МПД'!K454,'Комунальні по МПД'!K459,'Комунальні по МПД'!K464,'Комунальні по МПД'!K469,'Комунальні по МПД'!K474,'Комунальні по МПД'!K479,'Комунальні по МПД'!K484,'Комунальні по МПД'!K489,'Комунальні по МПД'!K494,'Комунальні по МПД'!K499,'Комунальні по МПД'!K504)</f>
        <v>0</v>
      </c>
      <c r="K75" s="94">
        <f>SUM('Комунальні по МПД'!L439,'Комунальні по МПД'!L444,'Комунальні по МПД'!L449,'Комунальні по МПД'!L454,'Комунальні по МПД'!L459,'Комунальні по МПД'!L464,'Комунальні по МПД'!L469,'Комунальні по МПД'!L474,'Комунальні по МПД'!L479,'Комунальні по МПД'!L484,'Комунальні по МПД'!L489,'Комунальні по МПД'!L494,'Комунальні по МПД'!L499,'Комунальні по МПД'!L504)</f>
        <v>0</v>
      </c>
      <c r="L75" s="181">
        <f>SUM('Комунальні по МПД'!M439,'Комунальні по МПД'!M444,'Комунальні по МПД'!M449,'Комунальні по МПД'!M454,'Комунальні по МПД'!M459,'Комунальні по МПД'!M464,'Комунальні по МПД'!M469,'Комунальні по МПД'!M474,'Комунальні по МПД'!M479,'Комунальні по МПД'!M484,'Комунальні по МПД'!M489,'Комунальні по МПД'!M494,'Комунальні по МПД'!M499,'Комунальні по МПД'!M504)</f>
        <v>44</v>
      </c>
      <c r="M75" s="124">
        <f>SUM('Комунальні по МПД'!N439,'Комунальні по МПД'!N444,'Комунальні по МПД'!N449,'Комунальні по МПД'!N454,'Комунальні по МПД'!N459,'Комунальні по МПД'!N464,'Комунальні по МПД'!N469,'Комунальні по МПД'!N474,'Комунальні по МПД'!N479,'Комунальні по МПД'!N484,'Комунальні по МПД'!N489,'Комунальні по МПД'!N494,'Комунальні по МПД'!N499,'Комунальні по МПД'!N504)</f>
        <v>0</v>
      </c>
      <c r="N75" s="403">
        <f>SUM('Комунальні по МПД'!O439,'Комунальні по МПД'!O444,'Комунальні по МПД'!O449,'Комунальні по МПД'!O454,'Комунальні по МПД'!O459,'Комунальні по МПД'!O464,'Комунальні по МПД'!O469,'Комунальні по МПД'!O474,'Комунальні по МПД'!O479,'Комунальні по МПД'!O484,'Комунальні по МПД'!O489,'Комунальні по МПД'!O494,'Комунальні по МПД'!O499,'Комунальні по МПД'!O504)</f>
        <v>44</v>
      </c>
      <c r="O75" s="118">
        <f>SUM('Комунальні по МПД'!P439,'Комунальні по МПД'!P444,'Комунальні по МПД'!P449,'Комунальні по МПД'!P454,'Комунальні по МПД'!P459,'Комунальні по МПД'!P464,'Комунальні по МПД'!P469,'Комунальні по МПД'!P474,'Комунальні по МПД'!P479,'Комунальні по МПД'!P484,'Комунальні по МПД'!P489,'Комунальні по МПД'!P494,'Комунальні по МПД'!P499,'Комунальні по МПД'!P504)</f>
        <v>0</v>
      </c>
      <c r="P75" s="661">
        <f>SUM('Комунальні по МПД'!Q439,'Комунальні по МПД'!Q444,'Комунальні по МПД'!Q449,'Комунальні по МПД'!Q454,'Комунальні по МПД'!Q459,'Комунальні по МПД'!Q464,'Комунальні по МПД'!Q469,'Комунальні по МПД'!Q474,'Комунальні по МПД'!Q479,'Комунальні по МПД'!Q484,'Комунальні по МПД'!Q489,'Комунальні по МПД'!Q494,'Комунальні по МПД'!Q499,'Комунальні по МПД'!Q504)</f>
        <v>0</v>
      </c>
      <c r="Q75" s="163">
        <f>SUM('Комунальні по МПД'!R439,'Комунальні по МПД'!R444,'Комунальні по МПД'!R449,'Комунальні по МПД'!R454,'Комунальні по МПД'!R459,'Комунальні по МПД'!R464,'Комунальні по МПД'!R469,'Комунальні по МПД'!R474,'Комунальні по МПД'!R479,'Комунальні по МПД'!R484,'Комунальні по МПД'!R489,'Комунальні по МПД'!R494,'Комунальні по МПД'!R499,'Комунальні по МПД'!R504)</f>
        <v>0</v>
      </c>
      <c r="R75" s="202">
        <f>SUM('Комунальні по МПД'!S439,'Комунальні по МПД'!S444,'Комунальні по МПД'!S449,'Комунальні по МПД'!S454,'Комунальні по МПД'!S459,'Комунальні по МПД'!S464,'Комунальні по МПД'!S469,'Комунальні по МПД'!S474,'Комунальні по МПД'!S479,'Комунальні по МПД'!S484,'Комунальні по МПД'!S489,'Комунальні по МПД'!S494,'Комунальні по МПД'!S499,'Комунальні по МПД'!S504)</f>
        <v>0</v>
      </c>
      <c r="S75" s="202">
        <f>SUM('Комунальні по МПД'!T439,'Комунальні по МПД'!T444,'Комунальні по МПД'!T449,'Комунальні по МПД'!T454,'Комунальні по МПД'!T459,'Комунальні по МПД'!T464,'Комунальні по МПД'!T469,'Комунальні по МПД'!T474,'Комунальні по МПД'!T479,'Комунальні по МПД'!T484,'Комунальні по МПД'!T489,'Комунальні по МПД'!T494,'Комунальні по МПД'!T499,'Комунальні по МПД'!T504)</f>
        <v>0</v>
      </c>
      <c r="T75" s="202">
        <f>SUM('Комунальні по МПД'!U439,'Комунальні по МПД'!U444,'Комунальні по МПД'!U449,'Комунальні по МПД'!U454,'Комунальні по МПД'!U459,'Комунальні по МПД'!U464,'Комунальні по МПД'!U469,'Комунальні по МПД'!U474,'Комунальні по МПД'!U479,'Комунальні по МПД'!U484,'Комунальні по МПД'!U489,'Комунальні по МПД'!U494,'Комунальні по МПД'!U499,'Комунальні по МПД'!U504)</f>
        <v>44</v>
      </c>
      <c r="U75" s="155">
        <f>SUM('Комунальні по МПД'!V439,'Комунальні по МПД'!V444,'Комунальні по МПД'!V449,'Комунальні по МПД'!V454,'Комунальні по МПД'!V459,'Комунальні по МПД'!V464,'Комунальні по МПД'!V469,'Комунальні по МПД'!V474,'Комунальні по МПД'!V479,'Комунальні по МПД'!V484,'Комунальні по МПД'!V489,'Комунальні по МПД'!V494,'Комунальні по МПД'!V499,'Комунальні по МПД'!V504)</f>
        <v>0</v>
      </c>
      <c r="V75" s="155">
        <f>SUM('Комунальні по МПД'!W439,'Комунальні по МПД'!W444,'Комунальні по МПД'!W449,'Комунальні по МПД'!W454,'Комунальні по МПД'!W459,'Комунальні по МПД'!W464,'Комунальні по МПД'!W469,'Комунальні по МПД'!W474,'Комунальні по МПД'!W479,'Комунальні по МПД'!W484,'Комунальні по МПД'!W489,'Комунальні по МПД'!W494,'Комунальні по МПД'!W499,'Комунальні по МПД'!W504)</f>
        <v>0</v>
      </c>
      <c r="W75" s="156">
        <f>SUM('Комунальні по МПД'!X439,'Комунальні по МПД'!X444,'Комунальні по МПД'!X449,'Комунальні по МПД'!X454,'Комунальні по МПД'!X459,'Комунальні по МПД'!X464,'Комунальні по МПД'!X469,'Комунальні по МПД'!X474,'Комунальні по МПД'!X479,'Комунальні по МПД'!X484,'Комунальні по МПД'!X489,'Комунальні по МПД'!X494,'Комунальні по МПД'!X499,'Комунальні по МПД'!X504)</f>
        <v>0</v>
      </c>
      <c r="X75" s="157">
        <f>SUM('Комунальні по МПД'!Y439,'Комунальні по МПД'!Y444,'Комунальні по МПД'!Y449,'Комунальні по МПД'!Y454,'Комунальні по МПД'!Y459,'Комунальні по МПД'!Y464,'Комунальні по МПД'!Y469,'Комунальні по МПД'!Y474,'Комунальні по МПД'!Y479,'Комунальні по МПД'!Y484,'Комунальні по МПД'!Y489,'Комунальні по МПД'!Y494,'Комунальні по МПД'!Y499,'Комунальні по МПД'!Y504)</f>
        <v>42</v>
      </c>
      <c r="Y75" s="156">
        <f>SUM('Комунальні по МПД'!Z439,'Комунальні по МПД'!Z444,'Комунальні по МПД'!Z449,'Комунальні по МПД'!Z454,'Комунальні по МПД'!Z459,'Комунальні по МПД'!Z464,'Комунальні по МПД'!Z469,'Комунальні по МПД'!Z474,'Комунальні по МПД'!Z479,'Комунальні по МПД'!Z484,'Комунальні по МПД'!Z489,'Комунальні по МПД'!Z494,'Комунальні по МПД'!Z499,'Комунальні по МПД'!Z504)</f>
        <v>2</v>
      </c>
      <c r="Z75" s="83">
        <f>SUM('Комунальні по МПД'!AA439,'Комунальні по МПД'!AA444,'Комунальні по МПД'!AA449,'Комунальні по МПД'!AA454,'Комунальні по МПД'!AA459,'Комунальні по МПД'!AA464,'Комунальні по МПД'!AA469,'Комунальні по МПД'!AA474,'Комунальні по МПД'!AA479,'Комунальні по МПД'!AA484,'Комунальні по МПД'!AA489,'Комунальні по МПД'!AA494,'Комунальні по МПД'!AA499,'Комунальні по МПД'!AA504)</f>
        <v>0</v>
      </c>
      <c r="AA75" s="84">
        <f>SUM('Комунальні по МПД'!AB439,'Комунальні по МПД'!AB444,'Комунальні по МПД'!AB449,'Комунальні по МПД'!AB454,'Комунальні по МПД'!AB459,'Комунальні по МПД'!AB464,'Комунальні по МПД'!AB469,'Комунальні по МПД'!AB474,'Комунальні по МПД'!AB479,'Комунальні по МПД'!AB484,'Комунальні по МПД'!AB489,'Комунальні по МПД'!AB494,'Комунальні по МПД'!AB499,'Комунальні по МПД'!AB504)</f>
        <v>4</v>
      </c>
      <c r="AB75" s="84">
        <f>SUM('Комунальні по МПД'!AC439,'Комунальні по МПД'!AC444,'Комунальні по МПД'!AC449,'Комунальні по МПД'!AC454,'Комунальні по МПД'!AC459,'Комунальні по МПД'!AC464,'Комунальні по МПД'!AC469,'Комунальні по МПД'!AC474,'Комунальні по МПД'!AC479,'Комунальні по МПД'!AC484,'Комунальні по МПД'!AC489,'Комунальні по МПД'!AC494,'Комунальні по МПД'!AC499,'Комунальні по МПД'!AC504)</f>
        <v>3</v>
      </c>
      <c r="AC75" s="84">
        <f>SUM('Комунальні по МПД'!AD439,'Комунальні по МПД'!AD444,'Комунальні по МПД'!AD449,'Комунальні по МПД'!AD454,'Комунальні по МПД'!AD459,'Комунальні по МПД'!AD464,'Комунальні по МПД'!AD469,'Комунальні по МПД'!AD474,'Комунальні по МПД'!AD479,'Комунальні по МПД'!AD484,'Комунальні по МПД'!AD489,'Комунальні по МПД'!AD494,'Комунальні по МПД'!AD499,'Комунальні по МПД'!AD504)</f>
        <v>2</v>
      </c>
      <c r="AD75" s="84">
        <f>SUM('Комунальні по МПД'!AE439,'Комунальні по МПД'!AE444,'Комунальні по МПД'!AE449,'Комунальні по МПД'!AE454,'Комунальні по МПД'!AE459,'Комунальні по МПД'!AE464,'Комунальні по МПД'!AE469,'Комунальні по МПД'!AE474,'Комунальні по МПД'!AE479,'Комунальні по МПД'!AE484,'Комунальні по МПД'!AE489,'Комунальні по МПД'!AE494,'Комунальні по МПД'!AE499,'Комунальні по МПД'!AE504)</f>
        <v>11</v>
      </c>
      <c r="AE75" s="85">
        <f>SUM('Комунальні по МПД'!AF439,'Комунальні по МПД'!AF444,'Комунальні по МПД'!AF449,'Комунальні по МПД'!AF454,'Комунальні по МПД'!AF459,'Комунальні по МПД'!AF464,'Комунальні по МПД'!AF469,'Комунальні по МПД'!AF474,'Комунальні по МПД'!AF479,'Комунальні по МПД'!AF484,'Комунальні по МПД'!AF489,'Комунальні по МПД'!AF494,'Комунальні по МПД'!AF499,'Комунальні по МПД'!AF504)</f>
        <v>1</v>
      </c>
      <c r="AF75" s="449">
        <f>AVERAGE('Комунальні по МПД'!AG439,'Комунальні по МПД'!AG444,'Комунальні по МПД'!AG449,'Комунальні по МПД'!AG454,'Комунальні по МПД'!AG459,'Комунальні по МПД'!AG464,'Комунальні по МПД'!AG469,'Комунальні по МПД'!AG474,'Комунальні по МПД'!AG479,'Комунальні по МПД'!AG484,'Комунальні по МПД'!AG489,'Комунальні по МПД'!AG494,'Комунальні по МПД'!AG499,'Комунальні по МПД'!AG504)</f>
        <v>39</v>
      </c>
      <c r="AG75" s="445">
        <f>AVERAGE('Комунальні по МПД'!AH439,'Комунальні по МПД'!AH444,'Комунальні по МПД'!AH449,'Комунальні по МПД'!AH454,'Комунальні по МПД'!AH459,'Комунальні по МПД'!AH464,'Комунальні по МПД'!AH469,'Комунальні по МПД'!AH474,'Комунальні по МПД'!AH479,'Комунальні по МПД'!AH484,'Комунальні по МПД'!AH489,'Комунальні по МПД'!AH494,'Комунальні по МПД'!AH499,'Комунальні по МПД'!AH504)</f>
        <v>16</v>
      </c>
      <c r="AH75" s="449">
        <f>AVERAGE('Комунальні по МПД'!AI439,'Комунальні по МПД'!AI444,'Комунальні по МПД'!AI449,'Комунальні по МПД'!AI454,'Комунальні по МПД'!AI459,'Комунальні по МПД'!AI464,'Комунальні по МПД'!AI469,'Комунальні по МПД'!AI474,'Комунальні по МПД'!AI479,'Комунальні по МПД'!AI484,'Комунальні по МПД'!AI489,'Комунальні по МПД'!AI494,'Комунальні по МПД'!AI499,'Комунальні по МПД'!AI504)</f>
        <v>100.38</v>
      </c>
      <c r="AI75" s="158">
        <f>SUM('Комунальні по МПД'!AJ439,'Комунальні по МПД'!AJ444,'Комунальні по МПД'!AJ449,'Комунальні по МПД'!AJ454,'Комунальні по МПД'!AJ459,'Комунальні по МПД'!AJ464,'Комунальні по МПД'!AJ469,'Комунальні по МПД'!AJ474,'Комунальні по МПД'!AJ479,'Комунальні по МПД'!AJ484,'Комунальні по МПД'!AJ489,'Комунальні по МПД'!AJ494,'Комунальні по МПД'!AJ499,'Комунальні по МПД'!AJ504)</f>
        <v>44</v>
      </c>
      <c r="AJ75" s="90">
        <f>SUM('Комунальні по МПД'!AK439,'Комунальні по МПД'!AK444,'Комунальні по МПД'!AK449,'Комунальні по МПД'!AK454,'Комунальні по МПД'!AK459,'Комунальні по МПД'!AK464,'Комунальні по МПД'!AK469,'Комунальні по МПД'!AK474,'Комунальні по МПД'!AK479,'Комунальні по МПД'!AK484,'Комунальні по МПД'!AK489,'Комунальні по МПД'!AK494,'Комунальні по МПД'!AK499,'Комунальні по МПД'!AK504)</f>
        <v>23</v>
      </c>
      <c r="AK75" s="88">
        <f>SUM('Комунальні по МПД'!AL439,'Комунальні по МПД'!AL444,'Комунальні по МПД'!AL449,'Комунальні по МПД'!AL454,'Комунальні по МПД'!AL459,'Комунальні по МПД'!AL464,'Комунальні по МПД'!AL469,'Комунальні по МПД'!AL474,'Комунальні по МПД'!AL479,'Комунальні по МПД'!AL484,'Комунальні по МПД'!AL489,'Комунальні по МПД'!AL494,'Комунальні по МПД'!AL499,'Комунальні по МПД'!AL504)</f>
        <v>21</v>
      </c>
      <c r="AL75" s="91">
        <f>SUM('Комунальні по МПД'!AM439,'Комунальні по МПД'!AM444,'Комунальні по МПД'!AM449,'Комунальні по МПД'!AM454,'Комунальні по МПД'!AM459,'Комунальні по МПД'!AM464,'Комунальні по МПД'!AM469,'Комунальні по МПД'!AM474,'Комунальні по МПД'!AM479,'Комунальні по МПД'!AM484,'Комунальні по МПД'!AM489,'Комунальні по МПД'!AM494,'Комунальні по МПД'!AM499,'Комунальні по МПД'!AM504)</f>
        <v>0</v>
      </c>
      <c r="AM75" s="90">
        <f>SUM('Комунальні по МПД'!AN439,'Комунальні по МПД'!AN444,'Комунальні по МПД'!AN449,'Комунальні по МПД'!AN454,'Комунальні по МПД'!AN459,'Комунальні по МПД'!AN464,'Комунальні по МПД'!AN469,'Комунальні по МПД'!AN474,'Комунальні по МПД'!AN479,'Комунальні по МПД'!AN484,'Комунальні по МПД'!AN489,'Комунальні по МПД'!AN494,'Комунальні по МПД'!AN499,'Комунальні по МПД'!AN504)</f>
        <v>0</v>
      </c>
      <c r="AN75" s="88">
        <f>SUM('Комунальні по МПД'!AO439,'Комунальні по МПД'!AO444,'Комунальні по МПД'!AO449,'Комунальні по МПД'!AO454,'Комунальні по МПД'!AO459,'Комунальні по МПД'!AO464,'Комунальні по МПД'!AO469,'Комунальні по МПД'!AO474,'Комунальні по МПД'!AO479,'Комунальні по МПД'!AO484,'Комунальні по МПД'!AO489,'Комунальні по МПД'!AO494,'Комунальні по МПД'!AO499,'Комунальні по МПД'!AO504)</f>
        <v>0</v>
      </c>
      <c r="AO75" s="91">
        <f>SUM('Комунальні по МПД'!AP439,'Комунальні по МПД'!AP444,'Комунальні по МПД'!AP449,'Комунальні по МПД'!AP454,'Комунальні по МПД'!AP459,'Комунальні по МПД'!AP464,'Комунальні по МПД'!AP469,'Комунальні по МПД'!AP474,'Комунальні по МПД'!AP479,'Комунальні по МПД'!AP484,'Комунальні по МПД'!AP489,'Комунальні по МПД'!AP494,'Комунальні по МПД'!AP499,'Комунальні по МПД'!AP504)</f>
        <v>0</v>
      </c>
      <c r="AP75" s="90">
        <f>SUM('Комунальні по МПД'!AQ439,'Комунальні по МПД'!AQ444,'Комунальні по МПД'!AQ449,'Комунальні по МПД'!AQ454,'Комунальні по МПД'!AQ459,'Комунальні по МПД'!AQ464,'Комунальні по МПД'!AQ469,'Комунальні по МПД'!AQ474,'Комунальні по МПД'!AQ479,'Комунальні по МПД'!AQ484,'Комунальні по МПД'!AQ489,'Комунальні по МПД'!AQ494,'Комунальні по МПД'!AQ499,'Комунальні по МПД'!AQ504)</f>
        <v>0</v>
      </c>
      <c r="AQ75" s="88">
        <f>SUM('Комунальні по МПД'!AR439,'Комунальні по МПД'!AR444,'Комунальні по МПД'!AR449,'Комунальні по МПД'!AR454,'Комунальні по МПД'!AR459,'Комунальні по МПД'!AR464,'Комунальні по МПД'!AR469,'Комунальні по МПД'!AR474,'Комунальні по МПД'!AR479,'Комунальні по МПД'!AR484,'Комунальні по МПД'!AR489,'Комунальні по МПД'!AR494,'Комунальні по МПД'!AR499,'Комунальні по МПД'!AR504)</f>
        <v>0</v>
      </c>
      <c r="AR75" s="88">
        <f>SUM('Комунальні по МПД'!AS439,'Комунальні по МПД'!AS444,'Комунальні по МПД'!AS449,'Комунальні по МПД'!AS454,'Комунальні по МПД'!AS459,'Комунальні по МПД'!AS464,'Комунальні по МПД'!AS469,'Комунальні по МПД'!AS474,'Комунальні по МПД'!AS479,'Комунальні по МПД'!AS484,'Комунальні по МПД'!AS489,'Комунальні по МПД'!AS494,'Комунальні по МПД'!AS499,'Комунальні по МПД'!AS504)</f>
        <v>0</v>
      </c>
      <c r="AS75" s="88">
        <f>SUM('Комунальні по МПД'!AT439,'Комунальні по МПД'!AT444,'Комунальні по МПД'!AT449,'Комунальні по МПД'!AT454,'Комунальні по МПД'!AT459,'Комунальні по МПД'!AT464,'Комунальні по МПД'!AT469,'Комунальні по МПД'!AT474,'Комунальні по МПД'!AT479,'Комунальні по МПД'!AT484,'Комунальні по МПД'!AT489,'Комунальні по МПД'!AT494,'Комунальні по МПД'!AT499,'Комунальні по МПД'!AT504)</f>
        <v>0</v>
      </c>
      <c r="AT75" s="91">
        <f>SUM('Комунальні по МПД'!AU439,'Комунальні по МПД'!AU444,'Комунальні по МПД'!AU449,'Комунальні по МПД'!AU454,'Комунальні по МПД'!AU459,'Комунальні по МПД'!AU464,'Комунальні по МПД'!AU469,'Комунальні по МПД'!AU474,'Комунальні по МПД'!AU479,'Комунальні по МПД'!AU484,'Комунальні по МПД'!AU489,'Комунальні по МПД'!AU494,'Комунальні по МПД'!AU499,'Комунальні по МПД'!AU504)</f>
        <v>0</v>
      </c>
      <c r="AU75" s="159">
        <f>SUM('Комунальні по МПД'!AV439,'Комунальні по МПД'!AV444,'Комунальні по МПД'!AV449,'Комунальні по МПД'!AV454,'Комунальні по МПД'!AV459,'Комунальні по МПД'!AV464,'Комунальні по МПД'!AV469,'Комунальні по МПД'!AV474,'Комунальні по МПД'!AV479,'Комунальні по МПД'!AV484,'Комунальні по МПД'!AV489,'Комунальні по МПД'!AV494,'Комунальні по МПД'!AV499,'Комунальні по МПД'!AV504)</f>
        <v>1</v>
      </c>
      <c r="AV75" s="125">
        <f>SUM('Комунальні по МПД'!AW439,'Комунальні по МПД'!AW444,'Комунальні по МПД'!AW449,'Комунальні по МПД'!AW454,'Комунальні по МПД'!AW459,'Комунальні по МПД'!AW464,'Комунальні по МПД'!AW469,'Комунальні по МПД'!AW474,'Комунальні по МПД'!AW479,'Комунальні по МПД'!AW484,'Комунальні по МПД'!AW489,'Комунальні по МПД'!AW494,'Комунальні по МПД'!AW499,'Комунальні по МПД'!AW504)</f>
        <v>0</v>
      </c>
      <c r="AW75" s="125">
        <f>SUM('Комунальні по МПД'!AX439,'Комунальні по МПД'!AX444,'Комунальні по МПД'!AX449,'Комунальні по МПД'!AX454,'Комунальні по МПД'!AX459,'Комунальні по МПД'!AX464,'Комунальні по МПД'!AX469,'Комунальні по МПД'!AX474,'Комунальні по МПД'!AX479,'Комунальні по МПД'!AX484,'Комунальні по МПД'!AX489,'Комунальні по МПД'!AX494,'Комунальні по МПД'!AX499,'Комунальні по МПД'!AX504)</f>
        <v>0</v>
      </c>
      <c r="AX75" s="125">
        <f>SUM('Комунальні по МПД'!AY439,'Комунальні по МПД'!AY444,'Комунальні по МПД'!AY449,'Комунальні по МПД'!AY454,'Комунальні по МПД'!AY459,'Комунальні по МПД'!AY464,'Комунальні по МПД'!AY469,'Комунальні по МПД'!AY474,'Комунальні по МПД'!AY479,'Комунальні по МПД'!AY484,'Комунальні по МПД'!AY489,'Комунальні по МПД'!AY494,'Комунальні по МПД'!AY499,'Комунальні по МПД'!AY504)</f>
        <v>0</v>
      </c>
      <c r="AY75" s="125">
        <f>SUM('Комунальні по МПД'!AZ439,'Комунальні по МПД'!AZ444,'Комунальні по МПД'!AZ449,'Комунальні по МПД'!AZ454,'Комунальні по МПД'!AZ459,'Комунальні по МПД'!AZ464,'Комунальні по МПД'!AZ469,'Комунальні по МПД'!AZ474,'Комунальні по МПД'!AZ479,'Комунальні по МПД'!AZ484,'Комунальні по МПД'!AZ489,'Комунальні по МПД'!AZ494,'Комунальні по МПД'!AZ499,'Комунальні по МПД'!AZ504)</f>
        <v>0</v>
      </c>
      <c r="AZ75" s="125">
        <f>SUM('Комунальні по МПД'!BA439,'Комунальні по МПД'!BA444,'Комунальні по МПД'!BA449,'Комунальні по МПД'!BA454,'Комунальні по МПД'!BA459,'Комунальні по МПД'!BA464,'Комунальні по МПД'!BA469,'Комунальні по МПД'!BA474,'Комунальні по МПД'!BA479,'Комунальні по МПД'!BA484,'Комунальні по МПД'!BA489,'Комунальні по МПД'!BA494,'Комунальні по МПД'!BA499,'Комунальні по МПД'!BA504)</f>
        <v>0</v>
      </c>
      <c r="BA75" s="125">
        <f>SUM('Комунальні по МПД'!BB439,'Комунальні по МПД'!BB444,'Комунальні по МПД'!BB449,'Комунальні по МПД'!BB454,'Комунальні по МПД'!BB459,'Комунальні по МПД'!BB464,'Комунальні по МПД'!BB469,'Комунальні по МПД'!BB474,'Комунальні по МПД'!BB479,'Комунальні по МПД'!BB484,'Комунальні по МПД'!BB489,'Комунальні по МПД'!BB494,'Комунальні по МПД'!BB499,'Комунальні по МПД'!BB504)</f>
        <v>0</v>
      </c>
      <c r="BB75" s="125">
        <f>SUM('Комунальні по МПД'!BC439,'Комунальні по МПД'!BC444,'Комунальні по МПД'!BC449,'Комунальні по МПД'!BC454,'Комунальні по МПД'!BC459,'Комунальні по МПД'!BC464,'Комунальні по МПД'!BC469,'Комунальні по МПД'!BC474,'Комунальні по МПД'!BC479,'Комунальні по МПД'!BC484,'Комунальні по МПД'!BC489,'Комунальні по МПД'!BC494,'Комунальні по МПД'!BC499,'Комунальні по МПД'!BC504)</f>
        <v>1</v>
      </c>
      <c r="BC75" s="125">
        <f>SUM('Комунальні по МПД'!BD439,'Комунальні по МПД'!BD444,'Комунальні по МПД'!BD449,'Комунальні по МПД'!BD454,'Комунальні по МПД'!BD459,'Комунальні по МПД'!BD464,'Комунальні по МПД'!BD469,'Комунальні по МПД'!BD474,'Комунальні по МПД'!BD479,'Комунальні по МПД'!BD484,'Комунальні по МПД'!BD489,'Комунальні по МПД'!BD494,'Комунальні по МПД'!BD499,'Комунальні по МПД'!BD504)</f>
        <v>0</v>
      </c>
      <c r="BD75" s="126">
        <f>SUM('Комунальні по МПД'!BE439,'Комунальні по МПД'!BE444,'Комунальні по МПД'!BE449,'Комунальні по МПД'!BE454,'Комунальні по МПД'!BE459,'Комунальні по МПД'!BE464,'Комунальні по МПД'!BE469,'Комунальні по МПД'!BE474,'Комунальні по МПД'!BE479,'Комунальні по МПД'!BE484,'Комунальні по МПД'!BE489,'Комунальні по МПД'!BE494,'Комунальні по МПД'!BE499,'Комунальні по МПД'!BE504)</f>
        <v>0</v>
      </c>
    </row>
    <row r="76" spans="1:56" ht="31.5" x14ac:dyDescent="0.25">
      <c r="A76" s="1343"/>
      <c r="B76" s="1425"/>
      <c r="C76" s="114" t="s">
        <v>15</v>
      </c>
      <c r="D76" s="1461"/>
      <c r="E76" s="1468"/>
      <c r="F76" s="592">
        <f>SUM('Комунальні по МПД'!G440,'Комунальні по МПД'!G445,'Комунальні по МПД'!G450,'Комунальні по МПД'!G455,'Комунальні по МПД'!G460,'Комунальні по МПД'!G465,'Комунальні по МПД'!G470,'Комунальні по МПД'!G475,'Комунальні по МПД'!G480,'Комунальні по МПД'!G485,'Комунальні по МПД'!G490,'Комунальні по МПД'!G495,'Комунальні по МПД'!G500,'Комунальні по МПД'!G505)</f>
        <v>1049</v>
      </c>
      <c r="G76" s="631">
        <f>SUM('Комунальні по МПД'!H440,'Комунальні по МПД'!H445,'Комунальні по МПД'!H450,'Комунальні по МПД'!H455,'Комунальні по МПД'!H460,'Комунальні по МПД'!H465,'Комунальні по МПД'!H470,'Комунальні по МПД'!H475,'Комунальні по МПД'!H480,'Комунальні по МПД'!H485,'Комунальні по МПД'!H490,'Комунальні по МПД'!H495,'Комунальні по МПД'!H500,'Комунальні по МПД'!H505)</f>
        <v>39</v>
      </c>
      <c r="H76" s="81">
        <f>SUM('Комунальні по МПД'!I440,'Комунальні по МПД'!I445,'Комунальні по МПД'!I450,'Комунальні по МПД'!I455,'Комунальні по МПД'!I460,'Комунальні по МПД'!I465,'Комунальні по МПД'!I470,'Комунальні по МПД'!I475,'Комунальні по МПД'!I480,'Комунальні по МПД'!I485,'Комунальні по МПД'!I490,'Комунальні по МПД'!I495,'Комунальні по МПД'!I500,'Комунальні по МПД'!I505)</f>
        <v>33</v>
      </c>
      <c r="I76" s="81">
        <f>SUM('Комунальні по МПД'!J440,'Комунальні по МПД'!J445,'Комунальні по МПД'!J450,'Комунальні по МПД'!J455,'Комунальні по МПД'!J460,'Комунальні по МПД'!J465,'Комунальні по МПД'!J470,'Комунальні по МПД'!J475,'Комунальні по МПД'!J480,'Комунальні по МПД'!J485,'Комунальні по МПД'!J490,'Комунальні по МПД'!J495,'Комунальні по МПД'!J500,'Комунальні по МПД'!J505)</f>
        <v>0</v>
      </c>
      <c r="J76" s="81">
        <f>SUM('Комунальні по МПД'!K440,'Комунальні по МПД'!K445,'Комунальні по МПД'!K450,'Комунальні по МПД'!K455,'Комунальні по МПД'!K460,'Комунальні по МПД'!K465,'Комунальні по МПД'!K470,'Комунальні по МПД'!K475,'Комунальні по МПД'!K480,'Комунальні по МПД'!K485,'Комунальні по МПД'!K490,'Комунальні по МПД'!K495,'Комунальні по МПД'!K500,'Комунальні по МПД'!K505)</f>
        <v>6</v>
      </c>
      <c r="K76" s="94">
        <f>SUM('Комунальні по МПД'!L440,'Комунальні по МПД'!L445,'Комунальні по МПД'!L450,'Комунальні по МПД'!L455,'Комунальні по МПД'!L460,'Комунальні по МПД'!L465,'Комунальні по МПД'!L470,'Комунальні по МПД'!L475,'Комунальні по МПД'!L480,'Комунальні по МПД'!L485,'Комунальні по МПД'!L490,'Комунальні по МПД'!L495,'Комунальні по МПД'!L500,'Комунальні по МПД'!L505)</f>
        <v>0</v>
      </c>
      <c r="L76" s="181">
        <f>SUM('Комунальні по МПД'!M440,'Комунальні по МПД'!M445,'Комунальні по МПД'!M450,'Комунальні по МПД'!M455,'Комунальні по МПД'!M460,'Комунальні по МПД'!M465,'Комунальні по МПД'!M470,'Комунальні по МПД'!M475,'Комунальні по МПД'!M480,'Комунальні по МПД'!M485,'Комунальні по МПД'!M490,'Комунальні по МПД'!M495,'Комунальні по МПД'!M500,'Комунальні по МПД'!M505)</f>
        <v>1015</v>
      </c>
      <c r="M76" s="124">
        <f>SUM('Комунальні по МПД'!N440,'Комунальні по МПД'!N445,'Комунальні по МПД'!N450,'Комунальні по МПД'!N455,'Комунальні по МПД'!N460,'Комунальні по МПД'!N465,'Комунальні по МПД'!N470,'Комунальні по МПД'!N475,'Комунальні по МПД'!N480,'Комунальні по МПД'!N485,'Комунальні по МПД'!N490,'Комунальні по МПД'!N495,'Комунальні по МПД'!N500,'Комунальні по МПД'!N505)</f>
        <v>0</v>
      </c>
      <c r="N76" s="403">
        <f>SUM('Комунальні по МПД'!O440,'Комунальні по МПД'!O445,'Комунальні по МПД'!O450,'Комунальні по МПД'!O455,'Комунальні по МПД'!O460,'Комунальні по МПД'!O465,'Комунальні по МПД'!O470,'Комунальні по МПД'!O475,'Комунальні по МПД'!O480,'Комунальні по МПД'!O485,'Комунальні по МПД'!O490,'Комунальні по МПД'!O495,'Комунальні по МПД'!O500,'Комунальні по МПД'!O505)</f>
        <v>0</v>
      </c>
      <c r="O76" s="124">
        <f>SUM('Комунальні по МПД'!P440,'Комунальні по МПД'!P445,'Комунальні по МПД'!P450,'Комунальні по МПД'!P455,'Комунальні по МПД'!P460,'Комунальні по МПД'!P465,'Комунальні по МПД'!P470,'Комунальні по МПД'!P475,'Комунальні по МПД'!P480,'Комунальні по МПД'!P485,'Комунальні по МПД'!P490,'Комунальні по МПД'!P495,'Комунальні по МПД'!P500,'Комунальні по МПД'!P505)</f>
        <v>13</v>
      </c>
      <c r="P76" s="124">
        <f>SUM('Комунальні по МПД'!Q440,'Комунальні по МПД'!Q445,'Комунальні по МПД'!Q450,'Комунальні по МПД'!Q455,'Комунальні по МПД'!Q460,'Комунальні по МПД'!Q465,'Комунальні по МПД'!Q470,'Комунальні по МПД'!Q475,'Комунальні по МПД'!Q480,'Комунальні по МПД'!Q485,'Комунальні по МПД'!Q490,'Комунальні по МПД'!Q495,'Комунальні по МПД'!Q500,'Комунальні по МПД'!Q505)</f>
        <v>0</v>
      </c>
      <c r="Q76" s="163">
        <f>SUM('Комунальні по МПД'!R440,'Комунальні по МПД'!R445,'Комунальні по МПД'!R450,'Комунальні по МПД'!R455,'Комунальні по МПД'!R460,'Комунальні по МПД'!R465,'Комунальні по МПД'!R470,'Комунальні по МПД'!R475,'Комунальні по МПД'!R480,'Комунальні по МПД'!R485,'Комунальні по МПД'!R490,'Комунальні по МПД'!R495,'Комунальні по МПД'!R500,'Комунальні по МПД'!R505)</f>
        <v>1002</v>
      </c>
      <c r="R76" s="202">
        <f>SUM('Комунальні по МПД'!S440,'Комунальні по МПД'!S445,'Комунальні по МПД'!S450,'Комунальні по МПД'!S455,'Комунальні по МПД'!S460,'Комунальні по МПД'!S465,'Комунальні по МПД'!S470,'Комунальні по МПД'!S475,'Комунальні по МПД'!S480,'Комунальні по МПД'!S485,'Комунальні по МПД'!S490,'Комунальні по МПД'!S495,'Комунальні по МПД'!S500,'Комунальні по МПД'!S505)</f>
        <v>109</v>
      </c>
      <c r="S76" s="202">
        <f>SUM('Комунальні по МПД'!T440,'Комунальні по МПД'!T445,'Комунальні по МПД'!T450,'Комунальні по МПД'!T455,'Комунальні по МПД'!T460,'Комунальні по МПД'!T465,'Комунальні по МПД'!T470,'Комунальні по МПД'!T475,'Комунальні по МПД'!T480,'Комунальні по МПД'!T485,'Комунальні по МПД'!T490,'Комунальні по МПД'!T495,'Комунальні по МПД'!T500,'Комунальні по МПД'!T505)</f>
        <v>0</v>
      </c>
      <c r="T76" s="202">
        <f>SUM('Комунальні по МПД'!U440,'Комунальні по МПД'!U445,'Комунальні по МПД'!U450,'Комунальні по МПД'!U455,'Комунальні по МПД'!U460,'Комунальні по МПД'!U465,'Комунальні по МПД'!U470,'Комунальні по МПД'!U475,'Комунальні по МПД'!U480,'Комунальні по МПД'!U485,'Комунальні по МПД'!U490,'Комунальні по МПД'!U495,'Комунальні по МПД'!U500,'Комунальні по МПД'!U505)</f>
        <v>0</v>
      </c>
      <c r="U76" s="155">
        <f>SUM('Комунальні по МПД'!V440,'Комунальні по МПД'!V445,'Комунальні по МПД'!V450,'Комунальні по МПД'!V455,'Комунальні по МПД'!V460,'Комунальні по МПД'!V465,'Комунальні по МПД'!V470,'Комунальні по МПД'!V475,'Комунальні по МПД'!V480,'Комунальні по МПД'!V485,'Комунальні по МПД'!V490,'Комунальні по МПД'!V495,'Комунальні по МПД'!V500,'Комунальні по МПД'!V505)</f>
        <v>878</v>
      </c>
      <c r="V76" s="155">
        <f>SUM('Комунальні по МПД'!W440,'Комунальні по МПД'!W445,'Комунальні по МПД'!W450,'Комунальні по МПД'!W455,'Комунальні по МПД'!W460,'Комунальні по МПД'!W465,'Комунальні по МПД'!W470,'Комунальні по МПД'!W475,'Комунальні по МПД'!W480,'Комунальні по МПД'!W485,'Комунальні по МПД'!W490,'Комунальні по МПД'!W495,'Комунальні по МПД'!W500,'Комунальні по МПД'!W505)</f>
        <v>15</v>
      </c>
      <c r="W76" s="156">
        <f>SUM('Комунальні по МПД'!X440,'Комунальні по МПД'!X445,'Комунальні по МПД'!X450,'Комунальні по МПД'!X455,'Комунальні по МПД'!X460,'Комунальні по МПД'!X465,'Комунальні по МПД'!X470,'Комунальні по МПД'!X475,'Комунальні по МПД'!X480,'Комунальні по МПД'!X485,'Комунальні по МПД'!X490,'Комунальні по МПД'!X495,'Комунальні по МПД'!X500,'Комунальні по МПД'!X505)</f>
        <v>13</v>
      </c>
      <c r="X76" s="157">
        <f>SUM('Комунальні по МПД'!Y440,'Комунальні по МПД'!Y445,'Комунальні по МПД'!Y450,'Комунальні по МПД'!Y455,'Комунальні по МПД'!Y460,'Комунальні по МПД'!Y465,'Комунальні по МПД'!Y470,'Комунальні по МПД'!Y475,'Комунальні по МПД'!Y480,'Комунальні по МПД'!Y485,'Комунальні по МПД'!Y490,'Комунальні по МПД'!Y495,'Комунальні по МПД'!Y500,'Комунальні по МПД'!Y505)</f>
        <v>881</v>
      </c>
      <c r="Y76" s="156">
        <f>SUM('Комунальні по МПД'!Z440,'Комунальні по МПД'!Z445,'Комунальні по МПД'!Z450,'Комунальні по МПД'!Z455,'Комунальні по МПД'!Z460,'Комунальні по МПД'!Z465,'Комунальні по МПД'!Z470,'Комунальні по МПД'!Z475,'Комунальні по МПД'!Z480,'Комунальні по МПД'!Z485,'Комунальні по МПД'!Z490,'Комунальні по МПД'!Z495,'Комунальні по МПД'!Z500,'Комунальні по МПД'!Z505)</f>
        <v>134</v>
      </c>
      <c r="Z76" s="83">
        <f>SUM('Комунальні по МПД'!AA440,'Комунальні по МПД'!AA445,'Комунальні по МПД'!AA450,'Комунальні по МПД'!AA455,'Комунальні по МПД'!AA460,'Комунальні по МПД'!AA465,'Комунальні по МПД'!AA470,'Комунальні по МПД'!AA475,'Комунальні по МПД'!AA480,'Комунальні по МПД'!AA485,'Комунальні по МПД'!AA490,'Комунальні по МПД'!AA495,'Комунальні по МПД'!AA500,'Комунальні по МПД'!AA505)</f>
        <v>0</v>
      </c>
      <c r="AA76" s="84">
        <f>SUM('Комунальні по МПД'!AB440,'Комунальні по МПД'!AB445,'Комунальні по МПД'!AB450,'Комунальні по МПД'!AB455,'Комунальні по МПД'!AB460,'Комунальні по МПД'!AB465,'Комунальні по МПД'!AB470,'Комунальні по МПД'!AB475,'Комунальні по МПД'!AB480,'Комунальні по МПД'!AB485,'Комунальні по МПД'!AB490,'Комунальні по МПД'!AB495,'Комунальні по МПД'!AB500,'Комунальні по МПД'!AB505)</f>
        <v>279</v>
      </c>
      <c r="AB76" s="84">
        <f>SUM('Комунальні по МПД'!AC440,'Комунальні по МПД'!AC445,'Комунальні по МПД'!AC450,'Комунальні по МПД'!AC455,'Комунальні по МПД'!AC460,'Комунальні по МПД'!AC465,'Комунальні по МПД'!AC470,'Комунальні по МПД'!AC475,'Комунальні по МПД'!AC480,'Комунальні по МПД'!AC485,'Комунальні по МПД'!AC490,'Комунальні по МПД'!AC495,'Комунальні по МПД'!AC500,'Комунальні по МПД'!AC505)</f>
        <v>253</v>
      </c>
      <c r="AC76" s="84">
        <f>SUM('Комунальні по МПД'!AD440,'Комунальні по МПД'!AD445,'Комунальні по МПД'!AD450,'Комунальні по МПД'!AD455,'Комунальні по МПД'!AD460,'Комунальні по МПД'!AD465,'Комунальні по МПД'!AD470,'Комунальні по МПД'!AD475,'Комунальні по МПД'!AD480,'Комунальні по МПД'!AD485,'Комунальні по МПД'!AD490,'Комунальні по МПД'!AD495,'Комунальні по МПД'!AD500,'Комунальні по МПД'!AD505)</f>
        <v>89</v>
      </c>
      <c r="AD76" s="84">
        <f>SUM('Комунальні по МПД'!AE440,'Комунальні по МПД'!AE445,'Комунальні по МПД'!AE450,'Комунальні по МПД'!AE455,'Комунальні по МПД'!AE460,'Комунальні по МПД'!AE465,'Комунальні по МПД'!AE470,'Комунальні по МПД'!AE475,'Комунальні по МПД'!AE480,'Комунальні по МПД'!AE485,'Комунальні по МПД'!AE490,'Комунальні по МПД'!AE495,'Комунальні по МПД'!AE500,'Комунальні по МПД'!AE505)</f>
        <v>343</v>
      </c>
      <c r="AE76" s="85">
        <f>SUM('Комунальні по МПД'!AF440,'Комунальні по МПД'!AF445,'Комунальні по МПД'!AF450,'Комунальні по МПД'!AF455,'Комунальні по МПД'!AF460,'Комунальні по МПД'!AF465,'Комунальні по МПД'!AF470,'Комунальні по МПД'!AF475,'Комунальні по МПД'!AF480,'Комунальні по МПД'!AF485,'Комунальні по МПД'!AF490,'Комунальні по МПД'!AF495,'Комунальні по МПД'!AF500,'Комунальні по МПД'!AF505)</f>
        <v>132</v>
      </c>
      <c r="AF76" s="449">
        <f>AVERAGE('Комунальні по МПД'!AG440,'Комунальні по МПД'!AG445,'Комунальні по МПД'!AG450,'Комунальні по МПД'!AG455,'Комунальні по МПД'!AG460,'Комунальні по МПД'!AG465,'Комунальні по МПД'!AG470,'Комунальні по МПД'!AG475,'Комунальні по МПД'!AG480,'Комунальні по МПД'!AG485,'Комунальні по МПД'!AG490,'Комунальні по МПД'!AG495,'Комунальні по МПД'!AG500,'Комунальні по МПД'!AG505)</f>
        <v>39.223076923076924</v>
      </c>
      <c r="AG76" s="445">
        <f>AVERAGE('Комунальні по МПД'!AH440,'Комунальні по МПД'!AH445,'Комунальні по МПД'!AH450,'Комунальні по МПД'!AH455,'Комунальні по МПД'!AH460,'Комунальні по МПД'!AH465,'Комунальні по МПД'!AH470,'Комунальні по МПД'!AH475,'Комунальні по МПД'!AH480,'Комунальні по МПД'!AH485,'Комунальні по МПД'!AH490,'Комунальні по МПД'!AH495,'Комунальні по МПД'!AH500,'Комунальні по МПД'!AH505)</f>
        <v>16.869230769230771</v>
      </c>
      <c r="AH76" s="449">
        <f>AVERAGE('Комунальні по МПД'!AI440,'Комунальні по МПД'!AI445,'Комунальні по МПД'!AI450,'Комунальні по МПД'!AI455,'Комунальні по МПД'!AI460,'Комунальні по МПД'!AI465,'Комунальні по МПД'!AI470,'Комунальні по МПД'!AI475,'Комунальні по МПД'!AI480,'Комунальні по МПД'!AI485,'Комунальні по МПД'!AI490,'Комунальні по МПД'!AI495,'Комунальні по МПД'!AI500,'Комунальні по МПД'!AI505)</f>
        <v>103.675</v>
      </c>
      <c r="AI76" s="158">
        <f>SUM('Комунальні по МПД'!AJ440,'Комунальні по МПД'!AJ445,'Комунальні по МПД'!AJ450,'Комунальні по МПД'!AJ455,'Комунальні по МПД'!AJ460,'Комунальні по МПД'!AJ465,'Комунальні по МПД'!AJ470,'Комунальні по МПД'!AJ475,'Комунальні по МПД'!AJ480,'Комунальні по МПД'!AJ485,'Комунальні по МПД'!AJ490,'Комунальні по МПД'!AJ495,'Комунальні по МПД'!AJ500,'Комунальні по МПД'!AJ505)</f>
        <v>1002</v>
      </c>
      <c r="AJ76" s="90">
        <f>SUM('Комунальні по МПД'!AK440,'Комунальні по МПД'!AK445,'Комунальні по МПД'!AK450,'Комунальні по МПД'!AK455,'Комунальні по МПД'!AK460,'Комунальні по МПД'!AK465,'Комунальні по МПД'!AK470,'Комунальні по МПД'!AK475,'Комунальні по МПД'!AK480,'Комунальні по МПД'!AK485,'Комунальні по МПД'!AK490,'Комунальні по МПД'!AK495,'Комунальні по МПД'!AK500,'Комунальні по МПД'!AK505)</f>
        <v>0</v>
      </c>
      <c r="AK76" s="88">
        <f>SUM('Комунальні по МПД'!AL440,'Комунальні по МПД'!AL445,'Комунальні по МПД'!AL450,'Комунальні по МПД'!AL455,'Комунальні по МПД'!AL460,'Комунальні по МПД'!AL465,'Комунальні по МПД'!AL470,'Комунальні по МПД'!AL475,'Комунальні по МПД'!AL480,'Комунальні по МПД'!AL485,'Комунальні по МПД'!AL490,'Комунальні по МПД'!AL495,'Комунальні по МПД'!AL500,'Комунальні по МПД'!AL505)</f>
        <v>0</v>
      </c>
      <c r="AL76" s="91">
        <f>SUM('Комунальні по МПД'!AM440,'Комунальні по МПД'!AM445,'Комунальні по МПД'!AM450,'Комунальні по МПД'!AM455,'Комунальні по МПД'!AM460,'Комунальні по МПД'!AM465,'Комунальні по МПД'!AM470,'Комунальні по МПД'!AM475,'Комунальні по МПД'!AM480,'Комунальні по МПД'!AM485,'Комунальні по МПД'!AM490,'Комунальні по МПД'!AM495,'Комунальні по МПД'!AM500,'Комунальні по МПД'!AM505)</f>
        <v>0</v>
      </c>
      <c r="AM76" s="90">
        <f>SUM('Комунальні по МПД'!AN440,'Комунальні по МПД'!AN445,'Комунальні по МПД'!AN450,'Комунальні по МПД'!AN455,'Комунальні по МПД'!AN460,'Комунальні по МПД'!AN465,'Комунальні по МПД'!AN470,'Комунальні по МПД'!AN475,'Комунальні по МПД'!AN480,'Комунальні по МПД'!AN485,'Комунальні по МПД'!AN490,'Комунальні по МПД'!AN495,'Комунальні по МПД'!AN500,'Комунальні по МПД'!AN505)</f>
        <v>0</v>
      </c>
      <c r="AN76" s="88">
        <f>SUM('Комунальні по МПД'!AO440,'Комунальні по МПД'!AO445,'Комунальні по МПД'!AO450,'Комунальні по МПД'!AO455,'Комунальні по МПД'!AO460,'Комунальні по МПД'!AO465,'Комунальні по МПД'!AO470,'Комунальні по МПД'!AO475,'Комунальні по МПД'!AO480,'Комунальні по МПД'!AO485,'Комунальні по МПД'!AO490,'Комунальні по МПД'!AO495,'Комунальні по МПД'!AO500,'Комунальні по МПД'!AO505)</f>
        <v>0</v>
      </c>
      <c r="AO76" s="91">
        <f>SUM('Комунальні по МПД'!AP440,'Комунальні по МПД'!AP445,'Комунальні по МПД'!AP450,'Комунальні по МПД'!AP455,'Комунальні по МПД'!AP460,'Комунальні по МПД'!AP465,'Комунальні по МПД'!AP470,'Комунальні по МПД'!AP475,'Комунальні по МПД'!AP480,'Комунальні по МПД'!AP485,'Комунальні по МПД'!AP490,'Комунальні по МПД'!AP495,'Комунальні по МПД'!AP500,'Комунальні по МПД'!AP505)</f>
        <v>0</v>
      </c>
      <c r="AP76" s="90">
        <f>SUM('Комунальні по МПД'!AQ440,'Комунальні по МПД'!AQ445,'Комунальні по МПД'!AQ450,'Комунальні по МПД'!AQ455,'Комунальні по МПД'!AQ460,'Комунальні по МПД'!AQ465,'Комунальні по МПД'!AQ470,'Комунальні по МПД'!AQ475,'Комунальні по МПД'!AQ480,'Комунальні по МПД'!AQ485,'Комунальні по МПД'!AQ490,'Комунальні по МПД'!AQ495,'Комунальні по МПД'!AQ500,'Комунальні по МПД'!AQ505)</f>
        <v>89</v>
      </c>
      <c r="AQ76" s="88">
        <f>SUM('Комунальні по МПД'!AR440,'Комунальні по МПД'!AR445,'Комунальні по МПД'!AR450,'Комунальні по МПД'!AR455,'Комунальні по МПД'!AR460,'Комунальні по МПД'!AR465,'Комунальні по МПД'!AR470,'Комунальні по МПД'!AR475,'Комунальні по МПД'!AR480,'Комунальні по МПД'!AR485,'Комунальні по МПД'!AR490,'Комунальні по МПД'!AR495,'Комунальні по МПД'!AR500,'Комунальні по МПД'!AR505)</f>
        <v>295</v>
      </c>
      <c r="AR76" s="88">
        <f>SUM('Комунальні по МПД'!AS440,'Комунальні по МПД'!AS445,'Комунальні по МПД'!AS450,'Комунальні по МПД'!AS455,'Комунальні по МПД'!AS460,'Комунальні по МПД'!AS465,'Комунальні по МПД'!AS470,'Комунальні по МПД'!AS475,'Комунальні по МПД'!AS480,'Комунальні по МПД'!AS485,'Комунальні по МПД'!AS490,'Комунальні по МПД'!AS495,'Комунальні по МПД'!AS500,'Комунальні по МПД'!AS505)</f>
        <v>460</v>
      </c>
      <c r="AS76" s="88">
        <f>SUM('Комунальні по МПД'!AT440,'Комунальні по МПД'!AT445,'Комунальні по МПД'!AT450,'Комунальні по МПД'!AT455,'Комунальні по МПД'!AT460,'Комунальні по МПД'!AT465,'Комунальні по МПД'!AT470,'Комунальні по МПД'!AT475,'Комунальні по МПД'!AT480,'Комунальні по МПД'!AT485,'Комунальні по МПД'!AT490,'Комунальні по МПД'!AT495,'Комунальні по МПД'!AT500,'Комунальні по МПД'!AT505)</f>
        <v>142</v>
      </c>
      <c r="AT76" s="91">
        <f>SUM('Комунальні по МПД'!AU440,'Комунальні по МПД'!AU445,'Комунальні по МПД'!AU450,'Комунальні по МПД'!AU455,'Комунальні по МПД'!AU460,'Комунальні по МПД'!AU465,'Комунальні по МПД'!AU470,'Комунальні по МПД'!AU475,'Комунальні по МПД'!AU480,'Комунальні по МПД'!AU485,'Комунальні по МПД'!AU490,'Комунальні по МПД'!AU495,'Комунальні по МПД'!AU500,'Комунальні по МПД'!AU505)</f>
        <v>16</v>
      </c>
      <c r="AU76" s="159">
        <f>SUM('Комунальні по МПД'!AV440,'Комунальні по МПД'!AV445,'Комунальні по МПД'!AV450,'Комунальні по МПД'!AV455,'Комунальні по МПД'!AV460,'Комунальні по МПД'!AV465,'Комунальні по МПД'!AV470,'Комунальні по МПД'!AV475,'Комунальні по МПД'!AV480,'Комунальні по МПД'!AV485,'Комунальні по МПД'!AV490,'Комунальні по МПД'!AV495,'Комунальні по МПД'!AV500,'Комунальні по МПД'!AV505)</f>
        <v>34</v>
      </c>
      <c r="AV76" s="125">
        <f>SUM('Комунальні по МПД'!AW440,'Комунальні по МПД'!AW445,'Комунальні по МПД'!AW450,'Комунальні по МПД'!AW455,'Комунальні по МПД'!AW460,'Комунальні по МПД'!AW465,'Комунальні по МПД'!AW470,'Комунальні по МПД'!AW475,'Комунальні по МПД'!AW480,'Комунальні по МПД'!AW485,'Комунальні по МПД'!AW490,'Комунальні по МПД'!AW495,'Комунальні по МПД'!AW500,'Комунальні по МПД'!AW505)</f>
        <v>0</v>
      </c>
      <c r="AW76" s="125">
        <f>SUM('Комунальні по МПД'!AX440,'Комунальні по МПД'!AX445,'Комунальні по МПД'!AX450,'Комунальні по МПД'!AX455,'Комунальні по МПД'!AX460,'Комунальні по МПД'!AX465,'Комунальні по МПД'!AX470,'Комунальні по МПД'!AX475,'Комунальні по МПД'!AX480,'Комунальні по МПД'!AX485,'Комунальні по МПД'!AX490,'Комунальні по МПД'!AX495,'Комунальні по МПД'!AX500,'Комунальні по МПД'!AX505)</f>
        <v>2</v>
      </c>
      <c r="AX76" s="125">
        <f>SUM('Комунальні по МПД'!AY440,'Комунальні по МПД'!AY445,'Комунальні по МПД'!AY450,'Комунальні по МПД'!AY455,'Комунальні по МПД'!AY460,'Комунальні по МПД'!AY465,'Комунальні по МПД'!AY470,'Комунальні по МПД'!AY475,'Комунальні по МПД'!AY480,'Комунальні по МПД'!AY485,'Комунальні по МПД'!AY490,'Комунальні по МПД'!AY495,'Комунальні по МПД'!AY500,'Комунальні по МПД'!AY505)</f>
        <v>3</v>
      </c>
      <c r="AY76" s="125">
        <f>SUM('Комунальні по МПД'!AZ440,'Комунальні по МПД'!AZ445,'Комунальні по МПД'!AZ450,'Комунальні по МПД'!AZ455,'Комунальні по МПД'!AZ460,'Комунальні по МПД'!AZ465,'Комунальні по МПД'!AZ470,'Комунальні по МПД'!AZ475,'Комунальні по МПД'!AZ480,'Комунальні по МПД'!AZ485,'Комунальні по МПД'!AZ490,'Комунальні по МПД'!AZ495,'Комунальні по МПД'!AZ500,'Комунальні по МПД'!AZ505)</f>
        <v>0</v>
      </c>
      <c r="AZ76" s="125">
        <f>SUM('Комунальні по МПД'!BA440,'Комунальні по МПД'!BA445,'Комунальні по МПД'!BA450,'Комунальні по МПД'!BA455,'Комунальні по МПД'!BA460,'Комунальні по МПД'!BA465,'Комунальні по МПД'!BA470,'Комунальні по МПД'!BA475,'Комунальні по МПД'!BA480,'Комунальні по МПД'!BA485,'Комунальні по МПД'!BA490,'Комунальні по МПД'!BA495,'Комунальні по МПД'!BA500,'Комунальні по МПД'!BA505)</f>
        <v>12</v>
      </c>
      <c r="BA76" s="125">
        <f>SUM('Комунальні по МПД'!BB440,'Комунальні по МПД'!BB445,'Комунальні по МПД'!BB450,'Комунальні по МПД'!BB455,'Комунальні по МПД'!BB460,'Комунальні по МПД'!BB465,'Комунальні по МПД'!BB470,'Комунальні по МПД'!BB475,'Комунальні по МПД'!BB480,'Комунальні по МПД'!BB485,'Комунальні по МПД'!BB490,'Комунальні по МПД'!BB495,'Комунальні по МПД'!BB500,'Комунальні по МПД'!BB505)</f>
        <v>0</v>
      </c>
      <c r="BB76" s="125">
        <f>SUM('Комунальні по МПД'!BC440,'Комунальні по МПД'!BC445,'Комунальні по МПД'!BC450,'Комунальні по МПД'!BC455,'Комунальні по МПД'!BC460,'Комунальні по МПД'!BC465,'Комунальні по МПД'!BC470,'Комунальні по МПД'!BC475,'Комунальні по МПД'!BC480,'Комунальні по МПД'!BC485,'Комунальні по МПД'!BC490,'Комунальні по МПД'!BC495,'Комунальні по МПД'!BC500,'Комунальні по МПД'!BC505)</f>
        <v>5</v>
      </c>
      <c r="BC76" s="125">
        <f>SUM('Комунальні по МПД'!BD440,'Комунальні по МПД'!BD445,'Комунальні по МПД'!BD450,'Комунальні по МПД'!BD455,'Комунальні по МПД'!BD460,'Комунальні по МПД'!BD465,'Комунальні по МПД'!BD470,'Комунальні по МПД'!BD475,'Комунальні по МПД'!BD480,'Комунальні по МПД'!BD485,'Комунальні по МПД'!BD490,'Комунальні по МПД'!BD495,'Комунальні по МПД'!BD500,'Комунальні по МПД'!BD505)</f>
        <v>10</v>
      </c>
      <c r="BD76" s="126">
        <f>SUM('Комунальні по МПД'!BE440,'Комунальні по МПД'!BE445,'Комунальні по МПД'!BE450,'Комунальні по МПД'!BE455,'Комунальні по МПД'!BE460,'Комунальні по МПД'!BE465,'Комунальні по МПД'!BE470,'Комунальні по МПД'!BE475,'Комунальні по МПД'!BE480,'Комунальні по МПД'!BE485,'Комунальні по МПД'!BE490,'Комунальні по МПД'!BE495,'Комунальні по МПД'!BE500,'Комунальні по МПД'!BE505)</f>
        <v>2</v>
      </c>
    </row>
    <row r="77" spans="1:56" ht="31.5" x14ac:dyDescent="0.25">
      <c r="A77" s="1343"/>
      <c r="B77" s="1446"/>
      <c r="C77" s="114" t="s">
        <v>491</v>
      </c>
      <c r="D77" s="1461"/>
      <c r="E77" s="1468"/>
      <c r="F77" s="592">
        <f>SUM('Комунальні по МПД'!G441,'Комунальні по МПД'!G446,'Комунальні по МПД'!G451,'Комунальні по МПД'!G456,'Комунальні по МПД'!G461,'Комунальні по МПД'!G466,'Комунальні по МПД'!G471,'Комунальні по МПД'!G476,'Комунальні по МПД'!G481,'Комунальні по МПД'!G486,'Комунальні по МПД'!G491,'Комунальні по МПД'!G496,'Комунальні по МПД'!G501,'Комунальні по МПД'!G506)</f>
        <v>0</v>
      </c>
      <c r="G77" s="631">
        <f>SUM('Комунальні по МПД'!H441,'Комунальні по МПД'!H446,'Комунальні по МПД'!H451,'Комунальні по МПД'!H456,'Комунальні по МПД'!H461,'Комунальні по МПД'!H466,'Комунальні по МПД'!H471,'Комунальні по МПД'!H476,'Комунальні по МПД'!H481,'Комунальні по МПД'!H486,'Комунальні по МПД'!H491,'Комунальні по МПД'!H496,'Комунальні по МПД'!H501,'Комунальні по МПД'!H506)</f>
        <v>0</v>
      </c>
      <c r="H77" s="81">
        <f>SUM('Комунальні по МПД'!I441,'Комунальні по МПД'!I446,'Комунальні по МПД'!I451,'Комунальні по МПД'!I456,'Комунальні по МПД'!I461,'Комунальні по МПД'!I466,'Комунальні по МПД'!I471,'Комунальні по МПД'!I476,'Комунальні по МПД'!I481,'Комунальні по МПД'!I486,'Комунальні по МПД'!I491,'Комунальні по МПД'!I496,'Комунальні по МПД'!I501,'Комунальні по МПД'!I506)</f>
        <v>0</v>
      </c>
      <c r="I77" s="81">
        <f>SUM('Комунальні по МПД'!J441,'Комунальні по МПД'!J446,'Комунальні по МПД'!J451,'Комунальні по МПД'!J456,'Комунальні по МПД'!J461,'Комунальні по МПД'!J466,'Комунальні по МПД'!J471,'Комунальні по МПД'!J476,'Комунальні по МПД'!J481,'Комунальні по МПД'!J486,'Комунальні по МПД'!J491,'Комунальні по МПД'!J496,'Комунальні по МПД'!J501,'Комунальні по МПД'!J506)</f>
        <v>0</v>
      </c>
      <c r="J77" s="81">
        <f>SUM('Комунальні по МПД'!K441,'Комунальні по МПД'!K446,'Комунальні по МПД'!K451,'Комунальні по МПД'!K456,'Комунальні по МПД'!K461,'Комунальні по МПД'!K466,'Комунальні по МПД'!K471,'Комунальні по МПД'!K476,'Комунальні по МПД'!K481,'Комунальні по МПД'!K486,'Комунальні по МПД'!K491,'Комунальні по МПД'!K496,'Комунальні по МПД'!K501,'Комунальні по МПД'!K506)</f>
        <v>0</v>
      </c>
      <c r="K77" s="94">
        <f>SUM('Комунальні по МПД'!L441,'Комунальні по МПД'!L446,'Комунальні по МПД'!L451,'Комунальні по МПД'!L456,'Комунальні по МПД'!L461,'Комунальні по МПД'!L466,'Комунальні по МПД'!L471,'Комунальні по МПД'!L476,'Комунальні по МПД'!L481,'Комунальні по МПД'!L486,'Комунальні по МПД'!L491,'Комунальні по МПД'!L496,'Комунальні по МПД'!L501,'Комунальні по МПД'!L506)</f>
        <v>0</v>
      </c>
      <c r="L77" s="181">
        <f>SUM('Комунальні по МПД'!M441,'Комунальні по МПД'!M446,'Комунальні по МПД'!M451,'Комунальні по МПД'!M456,'Комунальні по МПД'!M461,'Комунальні по МПД'!M466,'Комунальні по МПД'!M471,'Комунальні по МПД'!M476,'Комунальні по МПД'!M481,'Комунальні по МПД'!M486,'Комунальні по МПД'!M491,'Комунальні по МПД'!M496,'Комунальні по МПД'!M501,'Комунальні по МПД'!M506)</f>
        <v>0</v>
      </c>
      <c r="M77" s="124">
        <f>SUM('Комунальні по МПД'!N441,'Комунальні по МПД'!N446,'Комунальні по МПД'!N451,'Комунальні по МПД'!N456,'Комунальні по МПД'!N461,'Комунальні по МПД'!N466,'Комунальні по МПД'!N471,'Комунальні по МПД'!N476,'Комунальні по МПД'!N481,'Комунальні по МПД'!N486,'Комунальні по МПД'!N491,'Комунальні по МПД'!N496,'Комунальні по МПД'!N501,'Комунальні по МПД'!N506)</f>
        <v>0</v>
      </c>
      <c r="N77" s="403">
        <f>SUM('Комунальні по МПД'!O441,'Комунальні по МПД'!O446,'Комунальні по МПД'!O451,'Комунальні по МПД'!O456,'Комунальні по МПД'!O461,'Комунальні по МПД'!O466,'Комунальні по МПД'!O471,'Комунальні по МПД'!O476,'Комунальні по МПД'!O481,'Комунальні по МПД'!O486,'Комунальні по МПД'!O491,'Комунальні по МПД'!O496,'Комунальні по МПД'!O501,'Комунальні по МПД'!O506)</f>
        <v>0</v>
      </c>
      <c r="O77" s="124">
        <f>SUM('Комунальні по МПД'!P441,'Комунальні по МПД'!P446,'Комунальні по МПД'!P451,'Комунальні по МПД'!P456,'Комунальні по МПД'!P461,'Комунальні по МПД'!P466,'Комунальні по МПД'!P471,'Комунальні по МПД'!P476,'Комунальні по МПД'!P481,'Комунальні по МПД'!P486,'Комунальні по МПД'!P491,'Комунальні по МПД'!P496,'Комунальні по МПД'!P501,'Комунальні по МПД'!P506)</f>
        <v>0</v>
      </c>
      <c r="P77" s="124">
        <f>SUM('Комунальні по МПД'!Q441,'Комунальні по МПД'!Q446,'Комунальні по МПД'!Q451,'Комунальні по МПД'!Q456,'Комунальні по МПД'!Q461,'Комунальні по МПД'!Q466,'Комунальні по МПД'!Q471,'Комунальні по МПД'!Q476,'Комунальні по МПД'!Q481,'Комунальні по МПД'!Q486,'Комунальні по МПД'!Q491,'Комунальні по МПД'!Q496,'Комунальні по МПД'!Q501,'Комунальні по МПД'!Q506)</f>
        <v>0</v>
      </c>
      <c r="Q77" s="163">
        <f>SUM('Комунальні по МПД'!R441,'Комунальні по МПД'!R446,'Комунальні по МПД'!R451,'Комунальні по МПД'!R456,'Комунальні по МПД'!R461,'Комунальні по МПД'!R466,'Комунальні по МПД'!R471,'Комунальні по МПД'!R476,'Комунальні по МПД'!R481,'Комунальні по МПД'!R486,'Комунальні по МПД'!R491,'Комунальні по МПД'!R496,'Комунальні по МПД'!R501,'Комунальні по МПД'!R506)</f>
        <v>0</v>
      </c>
      <c r="R77" s="271">
        <f>SUM('Комунальні по МПД'!S441,'Комунальні по МПД'!S446,'Комунальні по МПД'!S451,'Комунальні по МПД'!S456,'Комунальні по МПД'!S461,'Комунальні по МПД'!S466,'Комунальні по МПД'!S471,'Комунальні по МПД'!S476,'Комунальні по МПД'!S481,'Комунальні по МПД'!S486,'Комунальні по МПД'!S491,'Комунальні по МПД'!S496,'Комунальні по МПД'!S501,'Комунальні по МПД'!S506)</f>
        <v>0</v>
      </c>
      <c r="S77" s="766">
        <f>SUM('Комунальні по МПД'!T441,'Комунальні по МПД'!T446,'Комунальні по МПД'!T451,'Комунальні по МПД'!T456,'Комунальні по МПД'!T461,'Комунальні по МПД'!T466,'Комунальні по МПД'!T471,'Комунальні по МПД'!T476,'Комунальні по МПД'!T481,'Комунальні по МПД'!T486,'Комунальні по МПД'!T491,'Комунальні по МПД'!T496,'Комунальні по МПД'!T501,'Комунальні по МПД'!T506)</f>
        <v>0</v>
      </c>
      <c r="T77" s="766">
        <f>SUM('Комунальні по МПД'!U441,'Комунальні по МПД'!U446,'Комунальні по МПД'!U451,'Комунальні по МПД'!U456,'Комунальні по МПД'!U461,'Комунальні по МПД'!U466,'Комунальні по МПД'!U471,'Комунальні по МПД'!U476,'Комунальні по МПД'!U481,'Комунальні по МПД'!U486,'Комунальні по МПД'!U491,'Комунальні по МПД'!U496,'Комунальні по МПД'!U501,'Комунальні по МПД'!U506)</f>
        <v>0</v>
      </c>
      <c r="U77" s="124">
        <f>SUM('Комунальні по МПД'!V441,'Комунальні по МПД'!V446,'Комунальні по МПД'!V451,'Комунальні по МПД'!V456,'Комунальні по МПД'!V461,'Комунальні по МПД'!V466,'Комунальні по МПД'!V471,'Комунальні по МПД'!V476,'Комунальні по МПД'!V481,'Комунальні по МПД'!V486,'Комунальні по МПД'!V491,'Комунальні по МПД'!V496,'Комунальні по МПД'!V501,'Комунальні по МПД'!V506)</f>
        <v>0</v>
      </c>
      <c r="V77" s="124">
        <f>SUM('Комунальні по МПД'!W441,'Комунальні по МПД'!W446,'Комунальні по МПД'!W451,'Комунальні по МПД'!W456,'Комунальні по МПД'!W461,'Комунальні по МПД'!W466,'Комунальні по МПД'!W471,'Комунальні по МПД'!W476,'Комунальні по МПД'!W481,'Комунальні по МПД'!W486,'Комунальні по МПД'!W491,'Комунальні по МПД'!W496,'Комунальні по МПД'!W501,'Комунальні по МПД'!W506)</f>
        <v>0</v>
      </c>
      <c r="W77" s="163">
        <f>SUM('Комунальні по МПД'!X441,'Комунальні по МПД'!X446,'Комунальні по МПД'!X451,'Комунальні по МПД'!X456,'Комунальні по МПД'!X461,'Комунальні по МПД'!X466,'Комунальні по МПД'!X471,'Комунальні по МПД'!X476,'Комунальні по МПД'!X481,'Комунальні по МПД'!X486,'Комунальні по МПД'!X491,'Комунальні по МПД'!X496,'Комунальні по МПД'!X501,'Комунальні по МПД'!X506)</f>
        <v>0</v>
      </c>
      <c r="X77" s="162">
        <f>SUM('Комунальні по МПД'!Y441,'Комунальні по МПД'!Y446,'Комунальні по МПД'!Y451,'Комунальні по МПД'!Y456,'Комунальні по МПД'!Y461,'Комунальні по МПД'!Y466,'Комунальні по МПД'!Y471,'Комунальні по МПД'!Y476,'Комунальні по МПД'!Y481,'Комунальні по МПД'!Y486,'Комунальні по МПД'!Y491,'Комунальні по МПД'!Y496,'Комунальні по МПД'!Y501,'Комунальні по МПД'!Y506)</f>
        <v>0</v>
      </c>
      <c r="Y77" s="163">
        <f>SUM('Комунальні по МПД'!Z441,'Комунальні по МПД'!Z446,'Комунальні по МПД'!Z451,'Комунальні по МПД'!Z456,'Комунальні по МПД'!Z461,'Комунальні по МПД'!Z466,'Комунальні по МПД'!Z471,'Комунальні по МПД'!Z476,'Комунальні по МПД'!Z481,'Комунальні по МПД'!Z486,'Комунальні по МПД'!Z491,'Комунальні по МПД'!Z496,'Комунальні по МПД'!Z501,'Комунальні по МПД'!Z506)</f>
        <v>0</v>
      </c>
      <c r="Z77" s="86">
        <f>SUM('Комунальні по МПД'!AA441,'Комунальні по МПД'!AA446,'Комунальні по МПД'!AA451,'Комунальні по МПД'!AA456,'Комунальні по МПД'!AA461,'Комунальні по МПД'!AA466,'Комунальні по МПД'!AA471,'Комунальні по МПД'!AA476,'Комунальні по МПД'!AA481,'Комунальні по МПД'!AA486,'Комунальні по МПД'!AA491,'Комунальні по МПД'!AA496,'Комунальні по МПД'!AA501,'Комунальні по МПД'!AA506)</f>
        <v>0</v>
      </c>
      <c r="AA77" s="81">
        <f>SUM('Комунальні по МПД'!AB441,'Комунальні по МПД'!AB446,'Комунальні по МПД'!AB451,'Комунальні по МПД'!AB456,'Комунальні по МПД'!AB461,'Комунальні по МПД'!AB466,'Комунальні по МПД'!AB471,'Комунальні по МПД'!AB476,'Комунальні по МПД'!AB481,'Комунальні по МПД'!AB486,'Комунальні по МПД'!AB491,'Комунальні по МПД'!AB496,'Комунальні по МПД'!AB501,'Комунальні по МПД'!AB506)</f>
        <v>0</v>
      </c>
      <c r="AB77" s="81">
        <f>SUM('Комунальні по МПД'!AC441,'Комунальні по МПД'!AC446,'Комунальні по МПД'!AC451,'Комунальні по МПД'!AC456,'Комунальні по МПД'!AC461,'Комунальні по МПД'!AC466,'Комунальні по МПД'!AC471,'Комунальні по МПД'!AC476,'Комунальні по МПД'!AC481,'Комунальні по МПД'!AC486,'Комунальні по МПД'!AC491,'Комунальні по МПД'!AC496,'Комунальні по МПД'!AC501,'Комунальні по МПД'!AC506)</f>
        <v>0</v>
      </c>
      <c r="AC77" s="81">
        <f>SUM('Комунальні по МПД'!AD441,'Комунальні по МПД'!AD446,'Комунальні по МПД'!AD451,'Комунальні по МПД'!AD456,'Комунальні по МПД'!AD461,'Комунальні по МПД'!AD466,'Комунальні по МПД'!AD471,'Комунальні по МПД'!AD476,'Комунальні по МПД'!AD481,'Комунальні по МПД'!AD486,'Комунальні по МПД'!AD491,'Комунальні по МПД'!AD496,'Комунальні по МПД'!AD501,'Комунальні по МПД'!AD506)</f>
        <v>0</v>
      </c>
      <c r="AD77" s="81">
        <f>SUM('Комунальні по МПД'!AE441,'Комунальні по МПД'!AE446,'Комунальні по МПД'!AE451,'Комунальні по МПД'!AE456,'Комунальні по МПД'!AE461,'Комунальні по МПД'!AE466,'Комунальні по МПД'!AE471,'Комунальні по МПД'!AE476,'Комунальні по МПД'!AE481,'Комунальні по МПД'!AE486,'Комунальні по МПД'!AE491,'Комунальні по МПД'!AE496,'Комунальні по МПД'!AE501,'Комунальні по МПД'!AE506)</f>
        <v>0</v>
      </c>
      <c r="AE77" s="94">
        <f>SUM('Комунальні по МПД'!AF441,'Комунальні по МПД'!AF446,'Комунальні по МПД'!AF451,'Комунальні по МПД'!AF456,'Комунальні по МПД'!AF461,'Комунальні по МПД'!AF466,'Комунальні по МПД'!AF471,'Комунальні по МПД'!AF476,'Комунальні по МПД'!AF481,'Комунальні по МПД'!AF486,'Комунальні по МПД'!AF491,'Комунальні по МПД'!AF496,'Комунальні по МПД'!AF501,'Комунальні по МПД'!AF506)</f>
        <v>0</v>
      </c>
      <c r="AF77" s="449"/>
      <c r="AG77" s="445"/>
      <c r="AH77" s="449"/>
      <c r="AI77" s="158">
        <f>SUM('Комунальні по МПД'!AJ441,'Комунальні по МПД'!AJ446,'Комунальні по МПД'!AJ451,'Комунальні по МПД'!AJ456,'Комунальні по МПД'!AJ461,'Комунальні по МПД'!AJ466,'Комунальні по МПД'!AJ471,'Комунальні по МПД'!AJ476,'Комунальні по МПД'!AJ481,'Комунальні по МПД'!AJ486,'Комунальні по МПД'!AJ491,'Комунальні по МПД'!AJ496,'Комунальні по МПД'!AJ501,'Комунальні по МПД'!AJ506)</f>
        <v>0</v>
      </c>
      <c r="AJ77" s="90">
        <f>SUM('Комунальні по МПД'!AK441,'Комунальні по МПД'!AK446,'Комунальні по МПД'!AK451,'Комунальні по МПД'!AK456,'Комунальні по МПД'!AK461,'Комунальні по МПД'!AK466,'Комунальні по МПД'!AK471,'Комунальні по МПД'!AK476,'Комунальні по МПД'!AK481,'Комунальні по МПД'!AK486,'Комунальні по МПД'!AK491,'Комунальні по МПД'!AK496,'Комунальні по МПД'!AK501,'Комунальні по МПД'!AK506)</f>
        <v>0</v>
      </c>
      <c r="AK77" s="88">
        <f>SUM('Комунальні по МПД'!AL441,'Комунальні по МПД'!AL446,'Комунальні по МПД'!AL451,'Комунальні по МПД'!AL456,'Комунальні по МПД'!AL461,'Комунальні по МПД'!AL466,'Комунальні по МПД'!AL471,'Комунальні по МПД'!AL476,'Комунальні по МПД'!AL481,'Комунальні по МПД'!AL486,'Комунальні по МПД'!AL491,'Комунальні по МПД'!AL496,'Комунальні по МПД'!AL501,'Комунальні по МПД'!AL506)</f>
        <v>0</v>
      </c>
      <c r="AL77" s="91">
        <f>SUM('Комунальні по МПД'!AM441,'Комунальні по МПД'!AM446,'Комунальні по МПД'!AM451,'Комунальні по МПД'!AM456,'Комунальні по МПД'!AM461,'Комунальні по МПД'!AM466,'Комунальні по МПД'!AM471,'Комунальні по МПД'!AM476,'Комунальні по МПД'!AM481,'Комунальні по МПД'!AM486,'Комунальні по МПД'!AM491,'Комунальні по МПД'!AM496,'Комунальні по МПД'!AM501,'Комунальні по МПД'!AM506)</f>
        <v>0</v>
      </c>
      <c r="AM77" s="90">
        <f>SUM('Комунальні по МПД'!AN441,'Комунальні по МПД'!AN446,'Комунальні по МПД'!AN451,'Комунальні по МПД'!AN456,'Комунальні по МПД'!AN461,'Комунальні по МПД'!AN466,'Комунальні по МПД'!AN471,'Комунальні по МПД'!AN476,'Комунальні по МПД'!AN481,'Комунальні по МПД'!AN486,'Комунальні по МПД'!AN491,'Комунальні по МПД'!AN496,'Комунальні по МПД'!AN501,'Комунальні по МПД'!AN506)</f>
        <v>0</v>
      </c>
      <c r="AN77" s="88">
        <f>SUM('Комунальні по МПД'!AO441,'Комунальні по МПД'!AO446,'Комунальні по МПД'!AO451,'Комунальні по МПД'!AO456,'Комунальні по МПД'!AO461,'Комунальні по МПД'!AO466,'Комунальні по МПД'!AO471,'Комунальні по МПД'!AO476,'Комунальні по МПД'!AO481,'Комунальні по МПД'!AO486,'Комунальні по МПД'!AO491,'Комунальні по МПД'!AO496,'Комунальні по МПД'!AO501,'Комунальні по МПД'!AO506)</f>
        <v>0</v>
      </c>
      <c r="AO77" s="91">
        <f>SUM('Комунальні по МПД'!AP441,'Комунальні по МПД'!AP446,'Комунальні по МПД'!AP451,'Комунальні по МПД'!AP456,'Комунальні по МПД'!AP461,'Комунальні по МПД'!AP466,'Комунальні по МПД'!AP471,'Комунальні по МПД'!AP476,'Комунальні по МПД'!AP481,'Комунальні по МПД'!AP486,'Комунальні по МПД'!AP491,'Комунальні по МПД'!AP496,'Комунальні по МПД'!AP501,'Комунальні по МПД'!AP506)</f>
        <v>0</v>
      </c>
      <c r="AP77" s="86">
        <f>SUM('Комунальні по МПД'!AQ441,'Комунальні по МПД'!AQ446,'Комунальні по МПД'!AQ451,'Комунальні по МПД'!AQ456,'Комунальні по МПД'!AQ461,'Комунальні по МПД'!AQ466,'Комунальні по МПД'!AQ471,'Комунальні по МПД'!AQ476,'Комунальні по МПД'!AQ481,'Комунальні по МПД'!AQ486,'Комунальні по МПД'!AQ491,'Комунальні по МПД'!AQ496,'Комунальні по МПД'!AQ501,'Комунальні по МПД'!AQ506)</f>
        <v>0</v>
      </c>
      <c r="AQ77" s="81">
        <f>SUM('Комунальні по МПД'!AR441,'Комунальні по МПД'!AR446,'Комунальні по МПД'!AR451,'Комунальні по МПД'!AR456,'Комунальні по МПД'!AR461,'Комунальні по МПД'!AR466,'Комунальні по МПД'!AR471,'Комунальні по МПД'!AR476,'Комунальні по МПД'!AR481,'Комунальні по МПД'!AR486,'Комунальні по МПД'!AR491,'Комунальні по МПД'!AR496,'Комунальні по МПД'!AR501,'Комунальні по МПД'!AR506)</f>
        <v>0</v>
      </c>
      <c r="AR77" s="81">
        <f>SUM('Комунальні по МПД'!AS441,'Комунальні по МПД'!AS446,'Комунальні по МПД'!AS451,'Комунальні по МПД'!AS456,'Комунальні по МПД'!AS461,'Комунальні по МПД'!AS466,'Комунальні по МПД'!AS471,'Комунальні по МПД'!AS476,'Комунальні по МПД'!AS481,'Комунальні по МПД'!AS486,'Комунальні по МПД'!AS491,'Комунальні по МПД'!AS496,'Комунальні по МПД'!AS501,'Комунальні по МПД'!AS506)</f>
        <v>0</v>
      </c>
      <c r="AS77" s="81">
        <f>SUM('Комунальні по МПД'!AT441,'Комунальні по МПД'!AT446,'Комунальні по МПД'!AT451,'Комунальні по МПД'!AT456,'Комунальні по МПД'!AT461,'Комунальні по МПД'!AT466,'Комунальні по МПД'!AT471,'Комунальні по МПД'!AT476,'Комунальні по МПД'!AT481,'Комунальні по МПД'!AT486,'Комунальні по МПД'!AT491,'Комунальні по МПД'!AT496,'Комунальні по МПД'!AT501,'Комунальні по МПД'!AT506)</f>
        <v>0</v>
      </c>
      <c r="AT77" s="94">
        <f>SUM('Комунальні по МПД'!AU441,'Комунальні по МПД'!AU446,'Комунальні по МПД'!AU451,'Комунальні по МПД'!AU456,'Комунальні по МПД'!AU461,'Комунальні по МПД'!AU466,'Комунальні по МПД'!AU471,'Комунальні по МПД'!AU476,'Комунальні по МПД'!AU481,'Комунальні по МПД'!AU486,'Комунальні по МПД'!AU491,'Комунальні по МПД'!AU496,'Комунальні по МПД'!AU501,'Комунальні по МПД'!AU506)</f>
        <v>0</v>
      </c>
      <c r="AU77" s="159">
        <f>SUM('Комунальні по МПД'!AV441,'Комунальні по МПД'!AV446,'Комунальні по МПД'!AV451,'Комунальні по МПД'!AV456,'Комунальні по МПД'!AV461,'Комунальні по МПД'!AV466,'Комунальні по МПД'!AV471,'Комунальні по МПД'!AV476,'Комунальні по МПД'!AV481,'Комунальні по МПД'!AV486,'Комунальні по МПД'!AV491,'Комунальні по МПД'!AV496,'Комунальні по МПД'!AV501,'Комунальні по МПД'!AV506)</f>
        <v>0</v>
      </c>
      <c r="AV77" s="125">
        <f>SUM('Комунальні по МПД'!AW441,'Комунальні по МПД'!AW446,'Комунальні по МПД'!AW451,'Комунальні по МПД'!AW456,'Комунальні по МПД'!AW461,'Комунальні по МПД'!AW466,'Комунальні по МПД'!AW471,'Комунальні по МПД'!AW476,'Комунальні по МПД'!AW481,'Комунальні по МПД'!AW486,'Комунальні по МПД'!AW491,'Комунальні по МПД'!AW496,'Комунальні по МПД'!AW501,'Комунальні по МПД'!AW506)</f>
        <v>0</v>
      </c>
      <c r="AW77" s="125">
        <f>SUM('Комунальні по МПД'!AX441,'Комунальні по МПД'!AX446,'Комунальні по МПД'!AX451,'Комунальні по МПД'!AX456,'Комунальні по МПД'!AX461,'Комунальні по МПД'!AX466,'Комунальні по МПД'!AX471,'Комунальні по МПД'!AX476,'Комунальні по МПД'!AX481,'Комунальні по МПД'!AX486,'Комунальні по МПД'!AX491,'Комунальні по МПД'!AX496,'Комунальні по МПД'!AX501,'Комунальні по МПД'!AX506)</f>
        <v>0</v>
      </c>
      <c r="AX77" s="125">
        <f>SUM('Комунальні по МПД'!AY441,'Комунальні по МПД'!AY446,'Комунальні по МПД'!AY451,'Комунальні по МПД'!AY456,'Комунальні по МПД'!AY461,'Комунальні по МПД'!AY466,'Комунальні по МПД'!AY471,'Комунальні по МПД'!AY476,'Комунальні по МПД'!AY481,'Комунальні по МПД'!AY486,'Комунальні по МПД'!AY491,'Комунальні по МПД'!AY496,'Комунальні по МПД'!AY501,'Комунальні по МПД'!AY506)</f>
        <v>0</v>
      </c>
      <c r="AY77" s="125">
        <f>SUM('Комунальні по МПД'!AZ441,'Комунальні по МПД'!AZ446,'Комунальні по МПД'!AZ451,'Комунальні по МПД'!AZ456,'Комунальні по МПД'!AZ461,'Комунальні по МПД'!AZ466,'Комунальні по МПД'!AZ471,'Комунальні по МПД'!AZ476,'Комунальні по МПД'!AZ481,'Комунальні по МПД'!AZ486,'Комунальні по МПД'!AZ491,'Комунальні по МПД'!AZ496,'Комунальні по МПД'!AZ501,'Комунальні по МПД'!AZ506)</f>
        <v>0</v>
      </c>
      <c r="AZ77" s="125">
        <f>SUM('Комунальні по МПД'!BA441,'Комунальні по МПД'!BA446,'Комунальні по МПД'!BA451,'Комунальні по МПД'!BA456,'Комунальні по МПД'!BA461,'Комунальні по МПД'!BA466,'Комунальні по МПД'!BA471,'Комунальні по МПД'!BA476,'Комунальні по МПД'!BA481,'Комунальні по МПД'!BA486,'Комунальні по МПД'!BA491,'Комунальні по МПД'!BA496,'Комунальні по МПД'!BA501,'Комунальні по МПД'!BA506)</f>
        <v>0</v>
      </c>
      <c r="BA77" s="125">
        <f>SUM('Комунальні по МПД'!BB441,'Комунальні по МПД'!BB446,'Комунальні по МПД'!BB451,'Комунальні по МПД'!BB456,'Комунальні по МПД'!BB461,'Комунальні по МПД'!BB466,'Комунальні по МПД'!BB471,'Комунальні по МПД'!BB476,'Комунальні по МПД'!BB481,'Комунальні по МПД'!BB486,'Комунальні по МПД'!BB491,'Комунальні по МПД'!BB496,'Комунальні по МПД'!BB501,'Комунальні по МПД'!BB506)</f>
        <v>0</v>
      </c>
      <c r="BB77" s="125">
        <f>SUM('Комунальні по МПД'!BC441,'Комунальні по МПД'!BC446,'Комунальні по МПД'!BC451,'Комунальні по МПД'!BC456,'Комунальні по МПД'!BC461,'Комунальні по МПД'!BC466,'Комунальні по МПД'!BC471,'Комунальні по МПД'!BC476,'Комунальні по МПД'!BC481,'Комунальні по МПД'!BC486,'Комунальні по МПД'!BC491,'Комунальні по МПД'!BC496,'Комунальні по МПД'!BC501,'Комунальні по МПД'!BC506)</f>
        <v>0</v>
      </c>
      <c r="BC77" s="125">
        <f>SUM('Комунальні по МПД'!BD441,'Комунальні по МПД'!BD446,'Комунальні по МПД'!BD451,'Комунальні по МПД'!BD456,'Комунальні по МПД'!BD461,'Комунальні по МПД'!BD466,'Комунальні по МПД'!BD471,'Комунальні по МПД'!BD476,'Комунальні по МПД'!BD481,'Комунальні по МПД'!BD486,'Комунальні по МПД'!BD491,'Комунальні по МПД'!BD496,'Комунальні по МПД'!BD501,'Комунальні по МПД'!BD506)</f>
        <v>0</v>
      </c>
      <c r="BD77" s="126">
        <f>SUM('Комунальні по МПД'!BE441,'Комунальні по МПД'!BE446,'Комунальні по МПД'!BE451,'Комунальні по МПД'!BE456,'Комунальні по МПД'!BE461,'Комунальні по МПД'!BE466,'Комунальні по МПД'!BE471,'Комунальні по МПД'!BE476,'Комунальні по МПД'!BE481,'Комунальні по МПД'!BE486,'Комунальні по МПД'!BE491,'Комунальні по МПД'!BE496,'Комунальні по МПД'!BE501,'Комунальні по МПД'!BE506)</f>
        <v>0</v>
      </c>
    </row>
    <row r="78" spans="1:56" ht="16.5" thickBot="1" x14ac:dyDescent="0.3">
      <c r="A78" s="1344"/>
      <c r="B78" s="570"/>
      <c r="C78" s="582" t="s">
        <v>629</v>
      </c>
      <c r="D78" s="1462"/>
      <c r="E78" s="1469"/>
      <c r="F78" s="653">
        <f>SUM(F73:F77)</f>
        <v>1278</v>
      </c>
      <c r="G78" s="634">
        <f t="shared" ref="G78:BD78" si="31">SUM(G73:G77)</f>
        <v>46</v>
      </c>
      <c r="H78" s="96">
        <f t="shared" si="31"/>
        <v>40</v>
      </c>
      <c r="I78" s="96">
        <f t="shared" si="31"/>
        <v>0</v>
      </c>
      <c r="J78" s="96">
        <f t="shared" si="31"/>
        <v>6</v>
      </c>
      <c r="K78" s="108">
        <f t="shared" si="31"/>
        <v>0</v>
      </c>
      <c r="L78" s="581">
        <f t="shared" si="31"/>
        <v>1237</v>
      </c>
      <c r="M78" s="175">
        <f t="shared" si="31"/>
        <v>0</v>
      </c>
      <c r="N78" s="408">
        <f t="shared" si="31"/>
        <v>44</v>
      </c>
      <c r="O78" s="175">
        <f t="shared" si="31"/>
        <v>17</v>
      </c>
      <c r="P78" s="175">
        <f t="shared" si="31"/>
        <v>0</v>
      </c>
      <c r="Q78" s="176">
        <f t="shared" si="31"/>
        <v>1176</v>
      </c>
      <c r="R78" s="202">
        <f t="shared" si="31"/>
        <v>123</v>
      </c>
      <c r="S78" s="202">
        <f t="shared" si="31"/>
        <v>0</v>
      </c>
      <c r="T78" s="202">
        <f t="shared" si="31"/>
        <v>44</v>
      </c>
      <c r="U78" s="155">
        <f t="shared" si="31"/>
        <v>1033</v>
      </c>
      <c r="V78" s="155">
        <f t="shared" si="31"/>
        <v>20</v>
      </c>
      <c r="W78" s="156">
        <f t="shared" si="31"/>
        <v>17</v>
      </c>
      <c r="X78" s="157">
        <f t="shared" si="31"/>
        <v>1088</v>
      </c>
      <c r="Y78" s="156">
        <f t="shared" si="31"/>
        <v>149</v>
      </c>
      <c r="Z78" s="83">
        <f t="shared" si="31"/>
        <v>0</v>
      </c>
      <c r="AA78" s="84">
        <f t="shared" si="31"/>
        <v>310</v>
      </c>
      <c r="AB78" s="84">
        <f t="shared" si="31"/>
        <v>280</v>
      </c>
      <c r="AC78" s="84">
        <f t="shared" si="31"/>
        <v>102</v>
      </c>
      <c r="AD78" s="84">
        <f t="shared" si="31"/>
        <v>415</v>
      </c>
      <c r="AE78" s="85">
        <f t="shared" si="31"/>
        <v>150</v>
      </c>
      <c r="AF78" s="450">
        <f>AVERAGE(AF73:AF77)</f>
        <v>38.74578754578755</v>
      </c>
      <c r="AG78" s="446">
        <f>AVERAGE(AG73:AG77)</f>
        <v>17.427838827838826</v>
      </c>
      <c r="AH78" s="450"/>
      <c r="AI78" s="164">
        <f t="shared" si="31"/>
        <v>1224</v>
      </c>
      <c r="AJ78" s="112">
        <f t="shared" si="31"/>
        <v>23</v>
      </c>
      <c r="AK78" s="110">
        <f t="shared" si="31"/>
        <v>21</v>
      </c>
      <c r="AL78" s="134">
        <f t="shared" si="31"/>
        <v>0</v>
      </c>
      <c r="AM78" s="112">
        <f t="shared" si="31"/>
        <v>14</v>
      </c>
      <c r="AN78" s="110">
        <f t="shared" si="31"/>
        <v>164</v>
      </c>
      <c r="AO78" s="134">
        <f t="shared" si="31"/>
        <v>0</v>
      </c>
      <c r="AP78" s="95">
        <f t="shared" si="31"/>
        <v>89</v>
      </c>
      <c r="AQ78" s="96">
        <f t="shared" si="31"/>
        <v>295</v>
      </c>
      <c r="AR78" s="96">
        <f t="shared" si="31"/>
        <v>460</v>
      </c>
      <c r="AS78" s="96">
        <f t="shared" si="31"/>
        <v>142</v>
      </c>
      <c r="AT78" s="108">
        <f t="shared" si="31"/>
        <v>16</v>
      </c>
      <c r="AU78" s="182">
        <f t="shared" si="31"/>
        <v>41</v>
      </c>
      <c r="AV78" s="178">
        <f t="shared" si="31"/>
        <v>0</v>
      </c>
      <c r="AW78" s="178">
        <f t="shared" si="31"/>
        <v>2</v>
      </c>
      <c r="AX78" s="178">
        <f t="shared" si="31"/>
        <v>3</v>
      </c>
      <c r="AY78" s="178">
        <f t="shared" si="31"/>
        <v>1</v>
      </c>
      <c r="AZ78" s="178">
        <f t="shared" si="31"/>
        <v>15</v>
      </c>
      <c r="BA78" s="178">
        <f t="shared" si="31"/>
        <v>0</v>
      </c>
      <c r="BB78" s="178">
        <f t="shared" si="31"/>
        <v>7</v>
      </c>
      <c r="BC78" s="178">
        <f t="shared" si="31"/>
        <v>11</v>
      </c>
      <c r="BD78" s="194">
        <f t="shared" si="31"/>
        <v>2</v>
      </c>
    </row>
    <row r="79" spans="1:56" ht="31.5" x14ac:dyDescent="0.25">
      <c r="A79" s="1342" t="s">
        <v>603</v>
      </c>
      <c r="B79" s="1443">
        <v>43443757</v>
      </c>
      <c r="C79" s="113" t="s">
        <v>485</v>
      </c>
      <c r="D79" s="1460">
        <v>1448</v>
      </c>
      <c r="E79" s="1467">
        <f t="shared" ref="E79" si="32">D79-SUM(L79:L83)</f>
        <v>221</v>
      </c>
      <c r="F79" s="591">
        <f>SUM('Комунальні по МПД'!G507,'Комунальні по МПД'!G512,'Комунальні по МПД'!G517,'Комунальні по МПД'!G522,'Комунальні по МПД'!G527,'Комунальні по МПД'!G532,'Комунальні по МПД'!G537,'Комунальні по МПД'!G542,'Комунальні по МПД'!G547,'Комунальні по МПД'!G552,'Комунальні по МПД'!G557,'Комунальні по МПД'!G562,'Комунальні по МПД'!G567,'Комунальні по МПД'!G572+'Комунальні по МПД'!G577)</f>
        <v>56</v>
      </c>
      <c r="G79" s="630">
        <f>SUM('Комунальні по МПД'!H507,'Комунальні по МПД'!H512,'Комунальні по МПД'!H517,'Комунальні по МПД'!H522,'Комунальні по МПД'!H527,'Комунальні по МПД'!H532,'Комунальні по МПД'!H537,'Комунальні по МПД'!H542,'Комунальні по МПД'!H547,'Комунальні по МПД'!H552,'Комунальні по МПД'!H557,'Комунальні по МПД'!H562,'Комунальні по МПД'!H567,'Комунальні по МПД'!H572+'Комунальні по МПД'!H577)</f>
        <v>0</v>
      </c>
      <c r="H79" s="72">
        <f>SUM('Комунальні по МПД'!I507,'Комунальні по МПД'!I512,'Комунальні по МПД'!I517,'Комунальні по МПД'!I522,'Комунальні по МПД'!I527,'Комунальні по МПД'!I532,'Комунальні по МПД'!I537,'Комунальні по МПД'!I542,'Комунальні по МПД'!I547,'Комунальні по МПД'!I552,'Комунальні по МПД'!I557,'Комунальні по МПД'!I562,'Комунальні по МПД'!I567,'Комунальні по МПД'!I572+'Комунальні по МПД'!I577)</f>
        <v>0</v>
      </c>
      <c r="I79" s="72">
        <f>SUM('Комунальні по МПД'!J507,'Комунальні по МПД'!J512,'Комунальні по МПД'!J517,'Комунальні по МПД'!J522,'Комунальні по МПД'!J527,'Комунальні по МПД'!J532,'Комунальні по МПД'!J537,'Комунальні по МПД'!J542,'Комунальні по МПД'!J547,'Комунальні по МПД'!J552,'Комунальні по МПД'!J557,'Комунальні по МПД'!J562,'Комунальні по МПД'!J567,'Комунальні по МПД'!J572+'Комунальні по МПД'!J577)</f>
        <v>0</v>
      </c>
      <c r="J79" s="72">
        <f>SUM('Комунальні по МПД'!K507,'Комунальні по МПД'!K512,'Комунальні по МПД'!K517,'Комунальні по МПД'!K522,'Комунальні по МПД'!K527,'Комунальні по МПД'!K532,'Комунальні по МПД'!K537,'Комунальні по МПД'!K542,'Комунальні по МПД'!K547,'Комунальні по МПД'!K552,'Комунальні по МПД'!K557,'Комунальні по МПД'!K562,'Комунальні по МПД'!K567,'Комунальні по МПД'!K572+'Комунальні по МПД'!K577)</f>
        <v>0</v>
      </c>
      <c r="K79" s="75">
        <f>SUM('Комунальні по МПД'!L507,'Комунальні по МПД'!L512,'Комунальні по МПД'!L517,'Комунальні по МПД'!L522,'Комунальні по МПД'!L527,'Комунальні по МПД'!L532,'Комунальні по МПД'!L537,'Комунальні по МПД'!L542,'Комунальні по МПД'!L547,'Комунальні по МПД'!L552,'Комунальні по МПД'!L557,'Комунальні по МПД'!L562,'Комунальні по МПД'!L567,'Комунальні по МПД'!L572+'Комунальні по МПД'!L577)</f>
        <v>0</v>
      </c>
      <c r="L79" s="199">
        <f>SUM('Комунальні по МПД'!M507,'Комунальні по МПД'!M512,'Комунальні по МПД'!M517,'Комунальні по МПД'!M522,'Комунальні по МПД'!M527,'Комунальні по МПД'!M532,'Комунальні по МПД'!M537,'Комунальні по МПД'!M542,'Комунальні по МПД'!M547,'Комунальні по МПД'!M552,'Комунальні по МПД'!M557,'Комунальні по МПД'!M562,'Комунальні по МПД'!M567,'Комунальні по МПД'!M572+'Комунальні по МПД'!M577)</f>
        <v>54</v>
      </c>
      <c r="M79" s="119">
        <f>SUM('Комунальні по МПД'!N507,'Комунальні по МПД'!N512,'Комунальні по МПД'!N517,'Комунальні по МПД'!N522,'Комунальні по МПД'!N527,'Комунальні по МПД'!N532,'Комунальні по МПД'!N537,'Комунальні по МПД'!N542,'Комунальні по МПД'!N547,'Комунальні по МПД'!N552,'Комунальні по МПД'!N557,'Комунальні по МПД'!N562,'Комунальні по МПД'!N567,'Комунальні по МПД'!N572+'Комунальні по МПД'!N577)</f>
        <v>0</v>
      </c>
      <c r="N79" s="119">
        <f>SUM('Комунальні по МПД'!O507,'Комунальні по МПД'!O512,'Комунальні по МПД'!O517,'Комунальні по МПД'!O522,'Комунальні по МПД'!O527,'Комунальні по МПД'!O532,'Комунальні по МПД'!O537,'Комунальні по МПД'!O542,'Комунальні по МПД'!O547,'Комунальні по МПД'!O552,'Комунальні по МПД'!O557,'Комунальні по МПД'!O562,'Комунальні по МПД'!O567,'Комунальні по МПД'!O572+'Комунальні по МПД'!O577)</f>
        <v>0</v>
      </c>
      <c r="O79" s="119">
        <f>SUM('Комунальні по МПД'!P507,'Комунальні по МПД'!P512,'Комунальні по МПД'!P517,'Комунальні по МПД'!P522,'Комунальні по МПД'!P527,'Комунальні по МПД'!P532,'Комунальні по МПД'!P537,'Комунальні по МПД'!P542,'Комунальні по МПД'!P547,'Комунальні по МПД'!P552,'Комунальні по МПД'!P557,'Комунальні по МПД'!P562,'Комунальні по МПД'!P567,'Комунальні по МПД'!P572+'Комунальні по МПД'!P577)</f>
        <v>1</v>
      </c>
      <c r="P79" s="119">
        <f>SUM('Комунальні по МПД'!Q507,'Комунальні по МПД'!Q512,'Комунальні по МПД'!Q517,'Комунальні по МПД'!Q522,'Комунальні по МПД'!Q527,'Комунальні по МПД'!Q532,'Комунальні по МПД'!Q537,'Комунальні по МПД'!Q542,'Комунальні по МПД'!Q547,'Комунальні по МПД'!Q552,'Комунальні по МПД'!Q557,'Комунальні по МПД'!Q562,'Комунальні по МПД'!Q567,'Комунальні по МПД'!Q572+'Комунальні по МПД'!Q577)</f>
        <v>0</v>
      </c>
      <c r="Q79" s="149">
        <f>SUM('Комунальні по МПД'!R507,'Комунальні по МПД'!R512,'Комунальні по МПД'!R517,'Комунальні по МПД'!R522,'Комунальні по МПД'!R527,'Комунальні по МПД'!R532,'Комунальні по МПД'!R537,'Комунальні по МПД'!R542,'Комунальні по МПД'!R547,'Комунальні по МПД'!R552,'Комунальні по МПД'!R557,'Комунальні по МПД'!R562,'Комунальні по МПД'!R567,'Комунальні по МПД'!R572+'Комунальні по МПД'!R577)</f>
        <v>53</v>
      </c>
      <c r="R79" s="200">
        <f>SUM('Комунальні по МПД'!S507,'Комунальні по МПД'!S512,'Комунальні по МПД'!S517,'Комунальні по МПД'!S522,'Комунальні по МПД'!S527,'Комунальні по МПД'!S532,'Комунальні по МПД'!S537,'Комунальні по МПД'!S542,'Комунальні по МПД'!S547,'Комунальні по МПД'!S552,'Комунальні по МПД'!S557,'Комунальні по МПД'!S562,'Комунальні по МПД'!S567,'Комунальні по МПД'!S572+'Комунальні по МПД'!S577)</f>
        <v>0</v>
      </c>
      <c r="S79" s="200">
        <f>SUM('Комунальні по МПД'!T507,'Комунальні по МПД'!T512,'Комунальні по МПД'!T517,'Комунальні по МПД'!T522,'Комунальні по МПД'!T527,'Комунальні по МПД'!T532,'Комунальні по МПД'!T537,'Комунальні по МПД'!T542,'Комунальні по МПД'!T547,'Комунальні по МПД'!T552,'Комунальні по МПД'!T557,'Комунальні по МПД'!T562,'Комунальні по МПД'!T567,'Комунальні по МПД'!T572+'Комунальні по МПД'!T577)</f>
        <v>0</v>
      </c>
      <c r="T79" s="200">
        <f>SUM('Комунальні по МПД'!U507,'Комунальні по МПД'!U512,'Комунальні по МПД'!U517,'Комунальні по МПД'!U522,'Комунальні по МПД'!U527,'Комунальні по МПД'!U532,'Комунальні по МПД'!U537,'Комунальні по МПД'!U542,'Комунальні по МПД'!U547,'Комунальні по МПД'!U552,'Комунальні по МПД'!U557,'Комунальні по МПД'!U562,'Комунальні по МПД'!U567,'Комунальні по МПД'!U572+'Комунальні по МПД'!U577)</f>
        <v>0</v>
      </c>
      <c r="U79" s="119">
        <f>SUM('Комунальні по МПД'!V507,'Комунальні по МПД'!V512,'Комунальні по МПД'!V517,'Комунальні по МПД'!V522,'Комунальні по МПД'!V527,'Комунальні по МПД'!V532,'Комунальні по МПД'!V537,'Комунальні по МПД'!V542,'Комунальні по МПД'!V547,'Комунальні по МПД'!V552,'Комунальні по МПД'!V557,'Комунальні по МПД'!V562,'Комунальні по МПД'!V567,'Комунальні по МПД'!V572+'Комунальні по МПД'!V577)</f>
        <v>53</v>
      </c>
      <c r="V79" s="119">
        <f>SUM('Комунальні по МПД'!W507,'Комунальні по МПД'!W512,'Комунальні по МПД'!W517,'Комунальні по МПД'!W522,'Комунальні по МПД'!W527,'Комунальні по МПД'!W532,'Комунальні по МПД'!W537,'Комунальні по МПД'!W542,'Комунальні по МПД'!W547,'Комунальні по МПД'!W552,'Комунальні по МПД'!W557,'Комунальні по МПД'!W562,'Комунальні по МПД'!W567,'Комунальні по МПД'!W572+'Комунальні по МПД'!W577)</f>
        <v>0</v>
      </c>
      <c r="W79" s="149">
        <f>SUM('Комунальні по МПД'!X507,'Комунальні по МПД'!X512,'Комунальні по МПД'!X517,'Комунальні по МПД'!X522,'Комунальні по МПД'!X527,'Комунальні по МПД'!X532,'Комунальні по МПД'!X537,'Комунальні по МПД'!X542,'Комунальні по МПД'!X547,'Комунальні по МПД'!X552,'Комунальні по МПД'!X557,'Комунальні по МПД'!X562,'Комунальні по МПД'!X567,'Комунальні по МПД'!X572+'Комунальні по МПД'!X577)</f>
        <v>1</v>
      </c>
      <c r="X79" s="150">
        <f>SUM('Комунальні по МПД'!Y507,'Комунальні по МПД'!Y512,'Комунальні по МПД'!Y517,'Комунальні по МПД'!Y522,'Комунальні по МПД'!Y527,'Комунальні по МПД'!Y532,'Комунальні по МПД'!Y537,'Комунальні по МПД'!Y542,'Комунальні по МПД'!Y547,'Комунальні по МПД'!Y552,'Комунальні по МПД'!Y557,'Комунальні по МПД'!Y562,'Комунальні по МПД'!Y567,'Комунальні по МПД'!Y572+'Комунальні по МПД'!Y577)</f>
        <v>44</v>
      </c>
      <c r="Y79" s="149">
        <f>SUM('Комунальні по МПД'!Z507,'Комунальні по МПД'!Z512,'Комунальні по МПД'!Z517,'Комунальні по МПД'!Z522,'Комунальні по МПД'!Z527,'Комунальні по МПД'!Z532,'Комунальні по МПД'!Z537,'Комунальні по МПД'!Z542,'Комунальні по МПД'!Z547,'Комунальні по МПД'!Z552,'Комунальні по МПД'!Z557,'Комунальні по МПД'!Z562,'Комунальні по МПД'!Z567,'Комунальні по МПД'!Z572+'Комунальні по МПД'!Z577)</f>
        <v>10</v>
      </c>
      <c r="Z79" s="74">
        <f>SUM('Комунальні по МПД'!AA507,'Комунальні по МПД'!AA512,'Комунальні по МПД'!AA517,'Комунальні по МПД'!AA522,'Комунальні по МПД'!AA527,'Комунальні по МПД'!AA532,'Комунальні по МПД'!AA537,'Комунальні по МПД'!AA542,'Комунальні по МПД'!AA547,'Комунальні по МПД'!AA552,'Комунальні по МПД'!AA557,'Комунальні по МПД'!AA562,'Комунальні по МПД'!AA567,'Комунальні по МПД'!AA572+'Комунальні по МПД'!AA577)</f>
        <v>0</v>
      </c>
      <c r="AA79" s="72">
        <f>SUM('Комунальні по МПД'!AB507,'Комунальні по МПД'!AB512,'Комунальні по МПД'!AB517,'Комунальні по МПД'!AB522,'Комунальні по МПД'!AB527,'Комунальні по МПД'!AB532,'Комунальні по МПД'!AB537,'Комунальні по МПД'!AB542,'Комунальні по МПД'!AB547,'Комунальні по МПД'!AB552,'Комунальні по МПД'!AB557,'Комунальні по МПД'!AB562,'Комунальні по МПД'!AB567,'Комунальні по МПД'!AB572+'Комунальні по МПД'!AB577)</f>
        <v>26</v>
      </c>
      <c r="AB79" s="72">
        <f>SUM('Комунальні по МПД'!AC507,'Комунальні по МПД'!AC512,'Комунальні по МПД'!AC517,'Комунальні по МПД'!AC522,'Комунальні по МПД'!AC527,'Комунальні по МПД'!AC532,'Комунальні по МПД'!AC537,'Комунальні по МПД'!AC542,'Комунальні по МПД'!AC547,'Комунальні по МПД'!AC552,'Комунальні по МПД'!AC557,'Комунальні по МПД'!AC562,'Комунальні по МПД'!AC567,'Комунальні по МПД'!AC572+'Комунальні по МПД'!AC577)</f>
        <v>25</v>
      </c>
      <c r="AC79" s="72">
        <f>SUM('Комунальні по МПД'!AD507,'Комунальні по МПД'!AD512,'Комунальні по МПД'!AD517,'Комунальні по МПД'!AD522,'Комунальні по МПД'!AD527,'Комунальні по МПД'!AD532,'Комунальні по МПД'!AD537,'Комунальні по МПД'!AD542,'Комунальні по МПД'!AD547,'Комунальні по МПД'!AD552,'Комунальні по МПД'!AD557,'Комунальні по МПД'!AD562,'Комунальні по МПД'!AD567,'Комунальні по МПД'!AD572+'Комунальні по МПД'!AD577)</f>
        <v>1</v>
      </c>
      <c r="AD79" s="72">
        <f>SUM('Комунальні по МПД'!AE507,'Комунальні по МПД'!AE512,'Комунальні по МПД'!AE517,'Комунальні по МПД'!AE522,'Комунальні по МПД'!AE527,'Комунальні по МПД'!AE532,'Комунальні по МПД'!AE537,'Комунальні по МПД'!AE542,'Комунальні по МПД'!AE547,'Комунальні по МПД'!AE552,'Комунальні по МПД'!AE557,'Комунальні по МПД'!AE562,'Комунальні по МПД'!AE567,'Комунальні по МПД'!AE572+'Комунальні по МПД'!AE577)</f>
        <v>5</v>
      </c>
      <c r="AE79" s="75">
        <f>SUM('Комунальні по МПД'!AF507,'Комунальні по МПД'!AF512,'Комунальні по МПД'!AF517,'Комунальні по МПД'!AF522,'Комунальні по МПД'!AF527,'Комунальні по МПД'!AF532,'Комунальні по МПД'!AF537,'Комунальні по МПД'!AF542,'Комунальні по МПД'!AF547,'Комунальні по МПД'!AF552,'Комунальні по МПД'!AF557,'Комунальні по МПД'!AF562,'Комунальні по МПД'!AF567,'Комунальні по МПД'!AF572+'Комунальні по МПД'!AF577)</f>
        <v>1</v>
      </c>
      <c r="AF79" s="448">
        <f>AVERAGE('Комунальні по МПД'!AG507,'Комунальні по МПД'!AG512,'Комунальні по МПД'!AG517,'Комунальні по МПД'!AG522,'Комунальні по МПД'!AG527,'Комунальні по МПД'!AG532,'Комунальні по МПД'!AG537,'Комунальні по МПД'!AG542,'Комунальні по МПД'!AG547,'Комунальні по МПД'!AG552,'Комунальні по МПД'!AG557,'Комунальні по МПД'!AG562,'Комунальні по МПД'!AG567,'Комунальні по МПД'!AG572+'Комунальні по МПД'!AG577)</f>
        <v>28.666666666666668</v>
      </c>
      <c r="AG79" s="467">
        <f>AVERAGE('Комунальні по МПД'!AH507,'Комунальні по МПД'!AH512,'Комунальні по МПД'!AH517,'Комунальні по МПД'!AH522,'Комунальні по МПД'!AH527,'Комунальні по МПД'!AH532,'Комунальні по МПД'!AH537,'Комунальні по МПД'!AH542,'Комунальні по МПД'!AH547,'Комунальні по МПД'!AH552,'Комунальні по МПД'!AH557,'Комунальні по МПД'!AH562,'Комунальні по МПД'!AH567,'Комунальні по МПД'!AH572+'Комунальні по МПД'!AH577)</f>
        <v>10.333333333333334</v>
      </c>
      <c r="AH79" s="448">
        <f>AVERAGE('Комунальні по МПД'!AI507,'Комунальні по МПД'!AI512,'Комунальні по МПД'!AI517,'Комунальні по МПД'!AI522,'Комунальні по МПД'!AI527,'Комунальні по МПД'!AI532,'Комунальні по МПД'!AI537,'Комунальні по МПД'!AI542,'Комунальні по МПД'!AI547,'Комунальні по МПД'!AI552,'Комунальні по МПД'!AI557,'Комунальні по МПД'!AI562,'Комунальні по МПД'!AI567,'Комунальні по МПД'!AI572+'Комунальні по МПД'!AI577)</f>
        <v>7.333333333333333</v>
      </c>
      <c r="AI79" s="151">
        <f>SUM('Комунальні по МПД'!AJ507,'Комунальні по МПД'!AJ512,'Комунальні по МПД'!AJ517,'Комунальні по МПД'!AJ522,'Комунальні по МПД'!AJ527,'Комунальні по МПД'!AJ532,'Комунальні по МПД'!AJ537,'Комунальні по МПД'!AJ542,'Комунальні по МПД'!AJ547,'Комунальні по МПД'!AJ552,'Комунальні по МПД'!AJ557,'Комунальні по МПД'!AJ562,'Комунальні по МПД'!AJ567,'Комунальні по МПД'!AJ572+'Комунальні по МПД'!AJ577)</f>
        <v>54</v>
      </c>
      <c r="AJ79" s="76"/>
      <c r="AK79" s="77"/>
      <c r="AL79" s="78"/>
      <c r="AM79" s="74">
        <f>SUM('Комунальні по МПД'!AN507,'Комунальні по МПД'!AN512,'Комунальні по МПД'!AN517,'Комунальні по МПД'!AN522,'Комунальні по МПД'!AN527,'Комунальні по МПД'!AN532,'Комунальні по МПД'!AN537,'Комунальні по МПД'!AN542,'Комунальні по МПД'!AN547,'Комунальні по МПД'!AN552,'Комунальні по МПД'!AN557,'Комунальні по МПД'!AN562,'Комунальні по МПД'!AN567,'Комунальні по МПД'!AN572+'Комунальні по МПД'!AN577)</f>
        <v>12</v>
      </c>
      <c r="AN79" s="72">
        <f>SUM('Комунальні по МПД'!AO507,'Комунальні по МПД'!AO512,'Комунальні по МПД'!AO517,'Комунальні по МПД'!AO522,'Комунальні по МПД'!AO527,'Комунальні по МПД'!AO532,'Комунальні по МПД'!AO537,'Комунальні по МПД'!AO542,'Комунальні по МПД'!AO547,'Комунальні по МПД'!AO552,'Комунальні по МПД'!AO557,'Комунальні по МПД'!AO562,'Комунальні по МПД'!AO567,'Комунальні по МПД'!AO572+'Комунальні по МПД'!AO577)</f>
        <v>40</v>
      </c>
      <c r="AO79" s="73">
        <f>SUM('Комунальні по МПД'!AP507,'Комунальні по МПД'!AP512,'Комунальні по МПД'!AP517,'Комунальні по МПД'!AP522,'Комунальні по МПД'!AP527,'Комунальні по МПД'!AP532,'Комунальні по МПД'!AP537,'Комунальні по МПД'!AP542,'Комунальні по МПД'!AP547,'Комунальні по МПД'!AP552,'Комунальні по МПД'!AP557,'Комунальні по МПД'!AP562,'Комунальні по МПД'!AP567,'Комунальні по МПД'!AP572+'Комунальні по МПД'!AP577)</f>
        <v>2</v>
      </c>
      <c r="AP79" s="79"/>
      <c r="AQ79" s="77"/>
      <c r="AR79" s="77"/>
      <c r="AS79" s="77"/>
      <c r="AT79" s="80"/>
      <c r="AU79" s="152">
        <f>SUM('Комунальні по МПД'!AV507,'Комунальні по МПД'!AV512,'Комунальні по МПД'!AV517,'Комунальні по МПД'!AV522,'Комунальні по МПД'!AV527,'Комунальні по МПД'!AV532,'Комунальні по МПД'!AV537,'Комунальні по МПД'!AV542,'Комунальні по МПД'!AV547,'Комунальні по МПД'!AV552,'Комунальні по МПД'!AV557,'Комунальні по МПД'!AV562,'Комунальні по МПД'!AV567,'Комунальні по МПД'!AV572+'Комунальні по МПД'!AV577)</f>
        <v>2</v>
      </c>
      <c r="AV79" s="120">
        <f>SUM('Комунальні по МПД'!AW507,'Комунальні по МПД'!AW512,'Комунальні по МПД'!AW517,'Комунальні по МПД'!AW522,'Комунальні по МПД'!AW527,'Комунальні по МПД'!AW532,'Комунальні по МПД'!AW537,'Комунальні по МПД'!AW542,'Комунальні по МПД'!AW547,'Комунальні по МПД'!AW552,'Комунальні по МПД'!AW557,'Комунальні по МПД'!AW562,'Комунальні по МПД'!AW567,'Комунальні по МПД'!AW572+'Комунальні по МПД'!AW577)</f>
        <v>0</v>
      </c>
      <c r="AW79" s="120">
        <f>SUM('Комунальні по МПД'!AX507,'Комунальні по МПД'!AX512,'Комунальні по МПД'!AX517,'Комунальні по МПД'!AX522,'Комунальні по МПД'!AX527,'Комунальні по МПД'!AX532,'Комунальні по МПД'!AX537,'Комунальні по МПД'!AX542,'Комунальні по МПД'!AX547,'Комунальні по МПД'!AX552,'Комунальні по МПД'!AX557,'Комунальні по МПД'!AX562,'Комунальні по МПД'!AX567,'Комунальні по МПД'!AX572+'Комунальні по МПД'!AX577)</f>
        <v>1</v>
      </c>
      <c r="AX79" s="120">
        <f>SUM('Комунальні по МПД'!AY507,'Комунальні по МПД'!AY512,'Комунальні по МПД'!AY517,'Комунальні по МПД'!AY522,'Комунальні по МПД'!AY527,'Комунальні по МПД'!AY532,'Комунальні по МПД'!AY537,'Комунальні по МПД'!AY542,'Комунальні по МПД'!AY547,'Комунальні по МПД'!AY552,'Комунальні по МПД'!AY557,'Комунальні по МПД'!AY562,'Комунальні по МПД'!AY567,'Комунальні по МПД'!AY572+'Комунальні по МПД'!AY577)</f>
        <v>0</v>
      </c>
      <c r="AY79" s="120">
        <f>SUM('Комунальні по МПД'!AZ507,'Комунальні по МПД'!AZ512,'Комунальні по МПД'!AZ517,'Комунальні по МПД'!AZ522,'Комунальні по МПД'!AZ527,'Комунальні по МПД'!AZ532,'Комунальні по МПД'!AZ537,'Комунальні по МПД'!AZ542,'Комунальні по МПД'!AZ547,'Комунальні по МПД'!AZ552,'Комунальні по МПД'!AZ557,'Комунальні по МПД'!AZ562,'Комунальні по МПД'!AZ567,'Комунальні по МПД'!AZ572+'Комунальні по МПД'!AZ577)</f>
        <v>0</v>
      </c>
      <c r="AZ79" s="120">
        <f>SUM('Комунальні по МПД'!BA507,'Комунальні по МПД'!BA512,'Комунальні по МПД'!BA517,'Комунальні по МПД'!BA522,'Комунальні по МПД'!BA527,'Комунальні по МПД'!BA532,'Комунальні по МПД'!BA537,'Комунальні по МПД'!BA542,'Комунальні по МПД'!BA547,'Комунальні по МПД'!BA552,'Комунальні по МПД'!BA557,'Комунальні по МПД'!BA562,'Комунальні по МПД'!BA567,'Комунальні по МПД'!BA572+'Комунальні по МПД'!BA577)</f>
        <v>1</v>
      </c>
      <c r="BA79" s="120">
        <f>SUM('Комунальні по МПД'!BB507,'Комунальні по МПД'!BB512,'Комунальні по МПД'!BB517,'Комунальні по МПД'!BB522,'Комунальні по МПД'!BB527,'Комунальні по МПД'!BB532,'Комунальні по МПД'!BB537,'Комунальні по МПД'!BB542,'Комунальні по МПД'!BB547,'Комунальні по МПД'!BB552,'Комунальні по МПД'!BB557,'Комунальні по МПД'!BB562,'Комунальні по МПД'!BB567,'Комунальні по МПД'!BB572+'Комунальні по МПД'!BB577)</f>
        <v>0</v>
      </c>
      <c r="BB79" s="120">
        <f>SUM('Комунальні по МПД'!BC507,'Комунальні по МПД'!BC512,'Комунальні по МПД'!BC517,'Комунальні по МПД'!BC522,'Комунальні по МПД'!BC527,'Комунальні по МПД'!BC532,'Комунальні по МПД'!BC537,'Комунальні по МПД'!BC542,'Комунальні по МПД'!BC547,'Комунальні по МПД'!BC552,'Комунальні по МПД'!BC557,'Комунальні по МПД'!BC562,'Комунальні по МПД'!BC567,'Комунальні по МПД'!BC572+'Комунальні по МПД'!BC577)</f>
        <v>0</v>
      </c>
      <c r="BC79" s="120">
        <f>SUM('Комунальні по МПД'!BD507,'Комунальні по МПД'!BD512,'Комунальні по МПД'!BD517,'Комунальні по МПД'!BD522,'Комунальні по МПД'!BD527,'Комунальні по МПД'!BD532,'Комунальні по МПД'!BD537,'Комунальні по МПД'!BD542,'Комунальні по МПД'!BD547,'Комунальні по МПД'!BD552,'Комунальні по МПД'!BD557,'Комунальні по МПД'!BD562,'Комунальні по МПД'!BD567,'Комунальні по МПД'!BD572+'Комунальні по МПД'!BD577)</f>
        <v>0</v>
      </c>
      <c r="BD79" s="121">
        <f>SUM('Комунальні по МПД'!BE507,'Комунальні по МПД'!BE512,'Комунальні по МПД'!BE517,'Комунальні по МПД'!BE522,'Комунальні по МПД'!BE527,'Комунальні по МПД'!BE532,'Комунальні по МПД'!BE537,'Комунальні по МПД'!BE542,'Комунальні по МПД'!BE547,'Комунальні по МПД'!BE552,'Комунальні по МПД'!BE557,'Комунальні по МПД'!BE562,'Комунальні по МПД'!BE567,'Комунальні по МПД'!BE572+'Комунальні по МПД'!BE577)</f>
        <v>0</v>
      </c>
    </row>
    <row r="80" spans="1:56" ht="47.25" x14ac:dyDescent="0.25">
      <c r="A80" s="1343"/>
      <c r="B80" s="1444"/>
      <c r="C80" s="114" t="s">
        <v>490</v>
      </c>
      <c r="D80" s="1461"/>
      <c r="E80" s="1468"/>
      <c r="F80" s="592">
        <f>SUM('Комунальні по МПД'!G508,'Комунальні по МПД'!G513,'Комунальні по МПД'!G518,'Комунальні по МПД'!G523,'Комунальні по МПД'!G528,'Комунальні по МПД'!G533,'Комунальні по МПД'!G538,'Комунальні по МПД'!G543,'Комунальні по МПД'!G548,'Комунальні по МПД'!G553,'Комунальні по МПД'!G558,'Комунальні по МПД'!G563,'Комунальні по МПД'!G568,'Комунальні по МПД'!G573+'Комунальні по МПД'!G578)</f>
        <v>0</v>
      </c>
      <c r="G80" s="631">
        <f>SUM('Комунальні по МПД'!H508,'Комунальні по МПД'!H513,'Комунальні по МПД'!H518,'Комунальні по МПД'!H523,'Комунальні по МПД'!H528,'Комунальні по МПД'!H533,'Комунальні по МПД'!H538,'Комунальні по МПД'!H543,'Комунальні по МПД'!H548,'Комунальні по МПД'!H553,'Комунальні по МПД'!H558,'Комунальні по МПД'!H563,'Комунальні по МПД'!H568,'Комунальні по МПД'!H573+'Комунальні по МПД'!H578)</f>
        <v>0</v>
      </c>
      <c r="H80" s="81">
        <f>SUM('Комунальні по МПД'!I508,'Комунальні по МПД'!I513,'Комунальні по МПД'!I518,'Комунальні по МПД'!I523,'Комунальні по МПД'!I528,'Комунальні по МПД'!I533,'Комунальні по МПД'!I538,'Комунальні по МПД'!I543,'Комунальні по МПД'!I548,'Комунальні по МПД'!I553,'Комунальні по МПД'!I558,'Комунальні по МПД'!I563,'Комунальні по МПД'!I568,'Комунальні по МПД'!I573+'Комунальні по МПД'!I578)</f>
        <v>0</v>
      </c>
      <c r="I80" s="81">
        <f>SUM('Комунальні по МПД'!J508,'Комунальні по МПД'!J513,'Комунальні по МПД'!J518,'Комунальні по МПД'!J523,'Комунальні по МПД'!J528,'Комунальні по МПД'!J533,'Комунальні по МПД'!J538,'Комунальні по МПД'!J543,'Комунальні по МПД'!J548,'Комунальні по МПД'!J553,'Комунальні по МПД'!J558,'Комунальні по МПД'!J563,'Комунальні по МПД'!J568,'Комунальні по МПД'!J573+'Комунальні по МПД'!J578)</f>
        <v>0</v>
      </c>
      <c r="J80" s="81">
        <f>SUM('Комунальні по МПД'!K508,'Комунальні по МПД'!K513,'Комунальні по МПД'!K518,'Комунальні по МПД'!K523,'Комунальні по МПД'!K528,'Комунальні по МПД'!K533,'Комунальні по МПД'!K538,'Комунальні по МПД'!K543,'Комунальні по МПД'!K548,'Комунальні по МПД'!K553,'Комунальні по МПД'!K558,'Комунальні по МПД'!K563,'Комунальні по МПД'!K568,'Комунальні по МПД'!K573+'Комунальні по МПД'!K578)</f>
        <v>0</v>
      </c>
      <c r="K80" s="94">
        <f>SUM('Комунальні по МПД'!L508,'Комунальні по МПД'!L513,'Комунальні по МПД'!L518,'Комунальні по МПД'!L523,'Комунальні по МПД'!L528,'Комунальні по МПД'!L533,'Комунальні по МПД'!L538,'Комунальні по МПД'!L543,'Комунальні по МПД'!L548,'Комунальні по МПД'!L553,'Комунальні по МПД'!L558,'Комунальні по МПД'!L563,'Комунальні по МПД'!L568,'Комунальні по МПД'!L573+'Комунальні по МПД'!L578)</f>
        <v>0</v>
      </c>
      <c r="L80" s="181">
        <f>SUM('Комунальні по МПД'!M508,'Комунальні по МПД'!M513,'Комунальні по МПД'!M518,'Комунальні по МПД'!M523,'Комунальні по МПД'!M528,'Комунальні по МПД'!M533,'Комунальні по МПД'!M538,'Комунальні по МПД'!M543,'Комунальні по МПД'!M548,'Комунальні по МПД'!M553,'Комунальні по МПД'!M558,'Комунальні по МПД'!M563,'Комунальні по МПД'!M568,'Комунальні по МПД'!M573+'Комунальні по МПД'!M578)</f>
        <v>0</v>
      </c>
      <c r="M80" s="124">
        <f>SUM('Комунальні по МПД'!N508,'Комунальні по МПД'!N513,'Комунальні по МПД'!N518,'Комунальні по МПД'!N523,'Комунальні по МПД'!N528,'Комунальні по МПД'!N533,'Комунальні по МПД'!N538,'Комунальні по МПД'!N543,'Комунальні по МПД'!N548,'Комунальні по МПД'!N553,'Комунальні по МПД'!N558,'Комунальні по МПД'!N563,'Комунальні по МПД'!N568,'Комунальні по МПД'!N573+'Комунальні по МПД'!N578)</f>
        <v>0</v>
      </c>
      <c r="N80" s="403">
        <f>SUM('Комунальні по МПД'!O508,'Комунальні по МПД'!O513,'Комунальні по МПД'!O518,'Комунальні по МПД'!O523,'Комунальні по МПД'!O528,'Комунальні по МПД'!O533,'Комунальні по МПД'!O538,'Комунальні по МПД'!O543,'Комунальні по МПД'!O548,'Комунальні по МПД'!O553,'Комунальні по МПД'!O558,'Комунальні по МПД'!O563,'Комунальні по МПД'!O568,'Комунальні по МПД'!O573+'Комунальні по МПД'!O578)</f>
        <v>0</v>
      </c>
      <c r="O80" s="124">
        <f>SUM('Комунальні по МПД'!P508,'Комунальні по МПД'!P513,'Комунальні по МПД'!P518,'Комунальні по МПД'!P523,'Комунальні по МПД'!P528,'Комунальні по МПД'!P533,'Комунальні по МПД'!P538,'Комунальні по МПД'!P543,'Комунальні по МПД'!P548,'Комунальні по МПД'!P553,'Комунальні по МПД'!P558,'Комунальні по МПД'!P563,'Комунальні по МПД'!P568,'Комунальні по МПД'!P573+'Комунальні по МПД'!P578)</f>
        <v>0</v>
      </c>
      <c r="P80" s="124">
        <f>SUM('Комунальні по МПД'!Q508,'Комунальні по МПД'!Q513,'Комунальні по МПД'!Q518,'Комунальні по МПД'!Q523,'Комунальні по МПД'!Q528,'Комунальні по МПД'!Q533,'Комунальні по МПД'!Q538,'Комунальні по МПД'!Q543,'Комунальні по МПД'!Q548,'Комунальні по МПД'!Q553,'Комунальні по МПД'!Q558,'Комунальні по МПД'!Q563,'Комунальні по МПД'!Q568,'Комунальні по МПД'!Q573+'Комунальні по МПД'!Q578)</f>
        <v>0</v>
      </c>
      <c r="Q80" s="163">
        <f>SUM('Комунальні по МПД'!R508,'Комунальні по МПД'!R513,'Комунальні по МПД'!R518,'Комунальні по МПД'!R523,'Комунальні по МПД'!R528,'Комунальні по МПД'!R533,'Комунальні по МПД'!R538,'Комунальні по МПД'!R543,'Комунальні по МПД'!R548,'Комунальні по МПД'!R553,'Комунальні по МПД'!R558,'Комунальні по МПД'!R563,'Комунальні по МПД'!R568,'Комунальні по МПД'!R573+'Комунальні по МПД'!R578)</f>
        <v>0</v>
      </c>
      <c r="R80" s="202">
        <f>SUM('Комунальні по МПД'!S508,'Комунальні по МПД'!S513,'Комунальні по МПД'!S518,'Комунальні по МПД'!S523,'Комунальні по МПД'!S528,'Комунальні по МПД'!S533,'Комунальні по МПД'!S538,'Комунальні по МПД'!S543,'Комунальні по МПД'!S548,'Комунальні по МПД'!S553,'Комунальні по МПД'!S558,'Комунальні по МПД'!S563,'Комунальні по МПД'!S568,'Комунальні по МПД'!S573+'Комунальні по МПД'!S578)</f>
        <v>0</v>
      </c>
      <c r="S80" s="202">
        <f>SUM('Комунальні по МПД'!T508,'Комунальні по МПД'!T513,'Комунальні по МПД'!T518,'Комунальні по МПД'!T523,'Комунальні по МПД'!T528,'Комунальні по МПД'!T533,'Комунальні по МПД'!T538,'Комунальні по МПД'!T543,'Комунальні по МПД'!T548,'Комунальні по МПД'!T553,'Комунальні по МПД'!T558,'Комунальні по МПД'!T563,'Комунальні по МПД'!T568,'Комунальні по МПД'!T573+'Комунальні по МПД'!T578)</f>
        <v>0</v>
      </c>
      <c r="T80" s="202">
        <f>SUM('Комунальні по МПД'!U508,'Комунальні по МПД'!U513,'Комунальні по МПД'!U518,'Комунальні по МПД'!U523,'Комунальні по МПД'!U528,'Комунальні по МПД'!U533,'Комунальні по МПД'!U538,'Комунальні по МПД'!U543,'Комунальні по МПД'!U548,'Комунальні по МПД'!U553,'Комунальні по МПД'!U558,'Комунальні по МПД'!U563,'Комунальні по МПД'!U568,'Комунальні по МПД'!U573+'Комунальні по МПД'!U578)</f>
        <v>0</v>
      </c>
      <c r="U80" s="155">
        <f>SUM('Комунальні по МПД'!V508,'Комунальні по МПД'!V513,'Комунальні по МПД'!V518,'Комунальні по МПД'!V523,'Комунальні по МПД'!V528,'Комунальні по МПД'!V533,'Комунальні по МПД'!V538,'Комунальні по МПД'!V543,'Комунальні по МПД'!V548,'Комунальні по МПД'!V553,'Комунальні по МПД'!V558,'Комунальні по МПД'!V563,'Комунальні по МПД'!V568,'Комунальні по МПД'!V573+'Комунальні по МПД'!V578)</f>
        <v>0</v>
      </c>
      <c r="V80" s="155">
        <f>SUM('Комунальні по МПД'!W508,'Комунальні по МПД'!W513,'Комунальні по МПД'!W518,'Комунальні по МПД'!W523,'Комунальні по МПД'!W528,'Комунальні по МПД'!W533,'Комунальні по МПД'!W538,'Комунальні по МПД'!W543,'Комунальні по МПД'!W548,'Комунальні по МПД'!W553,'Комунальні по МПД'!W558,'Комунальні по МПД'!W563,'Комунальні по МПД'!W568,'Комунальні по МПД'!W573+'Комунальні по МПД'!W578)</f>
        <v>0</v>
      </c>
      <c r="W80" s="156">
        <f>SUM('Комунальні по МПД'!X508,'Комунальні по МПД'!X513,'Комунальні по МПД'!X518,'Комунальні по МПД'!X523,'Комунальні по МПД'!X528,'Комунальні по МПД'!X533,'Комунальні по МПД'!X538,'Комунальні по МПД'!X543,'Комунальні по МПД'!X548,'Комунальні по МПД'!X553,'Комунальні по МПД'!X558,'Комунальні по МПД'!X563,'Комунальні по МПД'!X568,'Комунальні по МПД'!X573+'Комунальні по МПД'!X578)</f>
        <v>0</v>
      </c>
      <c r="X80" s="157">
        <f>SUM('Комунальні по МПД'!Y508,'Комунальні по МПД'!Y513,'Комунальні по МПД'!Y518,'Комунальні по МПД'!Y523,'Комунальні по МПД'!Y528,'Комунальні по МПД'!Y533,'Комунальні по МПД'!Y538,'Комунальні по МПД'!Y543,'Комунальні по МПД'!Y548,'Комунальні по МПД'!Y553,'Комунальні по МПД'!Y558,'Комунальні по МПД'!Y563,'Комунальні по МПД'!Y568,'Комунальні по МПД'!Y573+'Комунальні по МПД'!Y578)</f>
        <v>0</v>
      </c>
      <c r="Y80" s="156">
        <f>SUM('Комунальні по МПД'!Z508,'Комунальні по МПД'!Z513,'Комунальні по МПД'!Z518,'Комунальні по МПД'!Z523,'Комунальні по МПД'!Z528,'Комунальні по МПД'!Z533,'Комунальні по МПД'!Z538,'Комунальні по МПД'!Z543,'Комунальні по МПД'!Z548,'Комунальні по МПД'!Z553,'Комунальні по МПД'!Z558,'Комунальні по МПД'!Z563,'Комунальні по МПД'!Z568,'Комунальні по МПД'!Z573+'Комунальні по МПД'!Z578)</f>
        <v>0</v>
      </c>
      <c r="Z80" s="83">
        <f>SUM('Комунальні по МПД'!AA508,'Комунальні по МПД'!AA513,'Комунальні по МПД'!AA518,'Комунальні по МПД'!AA523,'Комунальні по МПД'!AA528,'Комунальні по МПД'!AA533,'Комунальні по МПД'!AA538,'Комунальні по МПД'!AA543,'Комунальні по МПД'!AA548,'Комунальні по МПД'!AA553,'Комунальні по МПД'!AA558,'Комунальні по МПД'!AA563,'Комунальні по МПД'!AA568,'Комунальні по МПД'!AA573+'Комунальні по МПД'!AA578)</f>
        <v>0</v>
      </c>
      <c r="AA80" s="84">
        <f>SUM('Комунальні по МПД'!AB508,'Комунальні по МПД'!AB513,'Комунальні по МПД'!AB518,'Комунальні по МПД'!AB523,'Комунальні по МПД'!AB528,'Комунальні по МПД'!AB533,'Комунальні по МПД'!AB538,'Комунальні по МПД'!AB543,'Комунальні по МПД'!AB548,'Комунальні по МПД'!AB553,'Комунальні по МПД'!AB558,'Комунальні по МПД'!AB563,'Комунальні по МПД'!AB568,'Комунальні по МПД'!AB573+'Комунальні по МПД'!AB578)</f>
        <v>0</v>
      </c>
      <c r="AB80" s="84">
        <f>SUM('Комунальні по МПД'!AC508,'Комунальні по МПД'!AC513,'Комунальні по МПД'!AC518,'Комунальні по МПД'!AC523,'Комунальні по МПД'!AC528,'Комунальні по МПД'!AC533,'Комунальні по МПД'!AC538,'Комунальні по МПД'!AC543,'Комунальні по МПД'!AC548,'Комунальні по МПД'!AC553,'Комунальні по МПД'!AC558,'Комунальні по МПД'!AC563,'Комунальні по МПД'!AC568,'Комунальні по МПД'!AC573+'Комунальні по МПД'!AC578)</f>
        <v>0</v>
      </c>
      <c r="AC80" s="84">
        <f>SUM('Комунальні по МПД'!AD508,'Комунальні по МПД'!AD513,'Комунальні по МПД'!AD518,'Комунальні по МПД'!AD523,'Комунальні по МПД'!AD528,'Комунальні по МПД'!AD533,'Комунальні по МПД'!AD538,'Комунальні по МПД'!AD543,'Комунальні по МПД'!AD548,'Комунальні по МПД'!AD553,'Комунальні по МПД'!AD558,'Комунальні по МПД'!AD563,'Комунальні по МПД'!AD568,'Комунальні по МПД'!AD573+'Комунальні по МПД'!AD578)</f>
        <v>0</v>
      </c>
      <c r="AD80" s="84">
        <f>SUM('Комунальні по МПД'!AE508,'Комунальні по МПД'!AE513,'Комунальні по МПД'!AE518,'Комунальні по МПД'!AE523,'Комунальні по МПД'!AE528,'Комунальні по МПД'!AE533,'Комунальні по МПД'!AE538,'Комунальні по МПД'!AE543,'Комунальні по МПД'!AE548,'Комунальні по МПД'!AE553,'Комунальні по МПД'!AE558,'Комунальні по МПД'!AE563,'Комунальні по МПД'!AE568,'Комунальні по МПД'!AE573+'Комунальні по МПД'!AE578)</f>
        <v>0</v>
      </c>
      <c r="AE80" s="85">
        <f>SUM('Комунальні по МПД'!AF508,'Комунальні по МПД'!AF513,'Комунальні по МПД'!AF518,'Комунальні по МПД'!AF523,'Комунальні по МПД'!AF528,'Комунальні по МПД'!AF533,'Комунальні по МПД'!AF538,'Комунальні по МПД'!AF543,'Комунальні по МПД'!AF548,'Комунальні по МПД'!AF553,'Комунальні по МПД'!AF558,'Комунальні по МПД'!AF563,'Комунальні по МПД'!AF568,'Комунальні по МПД'!AF573+'Комунальні по МПД'!AF578)</f>
        <v>0</v>
      </c>
      <c r="AF80" s="449">
        <f>AVERAGE('Комунальні по МПД'!AG508,'Комунальні по МПД'!AG513,'Комунальні по МПД'!AG518,'Комунальні по МПД'!AG523,'Комунальні по МПД'!AG528,'Комунальні по МПД'!AG533,'Комунальні по МПД'!AG538,'Комунальні по МПД'!AG543,'Комунальні по МПД'!AG548,'Комунальні по МПД'!AG553,'Комунальні по МПД'!AG558,'Комунальні по МПД'!AG563,'Комунальні по МПД'!AG568,'Комунальні по МПД'!AG573+'Комунальні по МПД'!AG578)</f>
        <v>0</v>
      </c>
      <c r="AG80" s="468">
        <f>AVERAGE('Комунальні по МПД'!AH508,'Комунальні по МПД'!AH513,'Комунальні по МПД'!AH518,'Комунальні по МПД'!AH523,'Комунальні по МПД'!AH528,'Комунальні по МПД'!AH533,'Комунальні по МПД'!AH538,'Комунальні по МПД'!AH543,'Комунальні по МПД'!AH548,'Комунальні по МПД'!AH553,'Комунальні по МПД'!AH558,'Комунальні по МПД'!AH563,'Комунальні по МПД'!AH568,'Комунальні по МПД'!AH573+'Комунальні по МПД'!AH578)</f>
        <v>0</v>
      </c>
      <c r="AH80" s="449">
        <f>AVERAGE('Комунальні по МПД'!AI508,'Комунальні по МПД'!AI513,'Комунальні по МПД'!AI518,'Комунальні по МПД'!AI523,'Комунальні по МПД'!AI528,'Комунальні по МПД'!AI533,'Комунальні по МПД'!AI538,'Комунальні по МПД'!AI543,'Комунальні по МПД'!AI548,'Комунальні по МПД'!AI553,'Комунальні по МПД'!AI558,'Комунальні по МПД'!AI563,'Комунальні по МПД'!AI568,'Комунальні по МПД'!AI573+'Комунальні по МПД'!AI578)</f>
        <v>0</v>
      </c>
      <c r="AI80" s="158">
        <f>SUM('Комунальні по МПД'!AJ508,'Комунальні по МПД'!AJ513,'Комунальні по МПД'!AJ518,'Комунальні по МПД'!AJ523,'Комунальні по МПД'!AJ528,'Комунальні по МПД'!AJ533,'Комунальні по МПД'!AJ538,'Комунальні по МПД'!AJ543,'Комунальні по МПД'!AJ548,'Комунальні по МПД'!AJ553,'Комунальні по МПД'!AJ558,'Комунальні по МПД'!AJ563,'Комунальні по МПД'!AJ568,'Комунальні по МПД'!AJ573+'Комунальні по МПД'!AJ578)</f>
        <v>0</v>
      </c>
      <c r="AJ80" s="87"/>
      <c r="AK80" s="88"/>
      <c r="AL80" s="89"/>
      <c r="AM80" s="90">
        <f>SUM('Комунальні по МПД'!AN508,'Комунальні по МПД'!AN513,'Комунальні по МПД'!AN518,'Комунальні по МПД'!AN523,'Комунальні по МПД'!AN528,'Комунальні по МПД'!AN533,'Комунальні по МПД'!AN538,'Комунальні по МПД'!AN543,'Комунальні по МПД'!AN548,'Комунальні по МПД'!AN553,'Комунальні по МПД'!AN558,'Комунальні по МПД'!AN563,'Комунальні по МПД'!AN568,'Комунальні по МПД'!AN573+'Комунальні по МПД'!AN578)</f>
        <v>0</v>
      </c>
      <c r="AN80" s="88">
        <f>SUM('Комунальні по МПД'!AO508,'Комунальні по МПД'!AO513,'Комунальні по МПД'!AO518,'Комунальні по МПД'!AO523,'Комунальні по МПД'!AO528,'Комунальні по МПД'!AO533,'Комунальні по МПД'!AO538,'Комунальні по МПД'!AO543,'Комунальні по МПД'!AO548,'Комунальні по МПД'!AO553,'Комунальні по МПД'!AO558,'Комунальні по МПД'!AO563,'Комунальні по МПД'!AO568,'Комунальні по МПД'!AO573+'Комунальні по МПД'!AO578)</f>
        <v>0</v>
      </c>
      <c r="AO80" s="89">
        <f>SUM('Комунальні по МПД'!AP508,'Комунальні по МПД'!AP513,'Комунальні по МПД'!AP518,'Комунальні по МПД'!AP523,'Комунальні по МПД'!AP528,'Комунальні по МПД'!AP533,'Комунальні по МПД'!AP538,'Комунальні по МПД'!AP543,'Комунальні по МПД'!AP548,'Комунальні по МПД'!AP553,'Комунальні по МПД'!AP558,'Комунальні по МПД'!AP563,'Комунальні по МПД'!AP568,'Комунальні по МПД'!AP573+'Комунальні по МПД'!AP578)</f>
        <v>0</v>
      </c>
      <c r="AP80" s="90"/>
      <c r="AQ80" s="88"/>
      <c r="AR80" s="88"/>
      <c r="AS80" s="88"/>
      <c r="AT80" s="91"/>
      <c r="AU80" s="159">
        <f>SUM('Комунальні по МПД'!AV508,'Комунальні по МПД'!AV513,'Комунальні по МПД'!AV518,'Комунальні по МПД'!AV523,'Комунальні по МПД'!AV528,'Комунальні по МПД'!AV533,'Комунальні по МПД'!AV538,'Комунальні по МПД'!AV543,'Комунальні по МПД'!AV548,'Комунальні по МПД'!AV553,'Комунальні по МПД'!AV558,'Комунальні по МПД'!AV563,'Комунальні по МПД'!AV568,'Комунальні по МПД'!AV573+'Комунальні по МПД'!AV578)</f>
        <v>0</v>
      </c>
      <c r="AV80" s="125">
        <f>SUM('Комунальні по МПД'!AW508,'Комунальні по МПД'!AW513,'Комунальні по МПД'!AW518,'Комунальні по МПД'!AW523,'Комунальні по МПД'!AW528,'Комунальні по МПД'!AW533,'Комунальні по МПД'!AW538,'Комунальні по МПД'!AW543,'Комунальні по МПД'!AW548,'Комунальні по МПД'!AW553,'Комунальні по МПД'!AW558,'Комунальні по МПД'!AW563,'Комунальні по МПД'!AW568,'Комунальні по МПД'!AW573+'Комунальні по МПД'!AW578)</f>
        <v>0</v>
      </c>
      <c r="AW80" s="125">
        <f>SUM('Комунальні по МПД'!AX508,'Комунальні по МПД'!AX513,'Комунальні по МПД'!AX518,'Комунальні по МПД'!AX523,'Комунальні по МПД'!AX528,'Комунальні по МПД'!AX533,'Комунальні по МПД'!AX538,'Комунальні по МПД'!AX543,'Комунальні по МПД'!AX548,'Комунальні по МПД'!AX553,'Комунальні по МПД'!AX558,'Комунальні по МПД'!AX563,'Комунальні по МПД'!AX568,'Комунальні по МПД'!AX573+'Комунальні по МПД'!AX578)</f>
        <v>0</v>
      </c>
      <c r="AX80" s="125">
        <f>SUM('Комунальні по МПД'!AY508,'Комунальні по МПД'!AY513,'Комунальні по МПД'!AY518,'Комунальні по МПД'!AY523,'Комунальні по МПД'!AY528,'Комунальні по МПД'!AY533,'Комунальні по МПД'!AY538,'Комунальні по МПД'!AY543,'Комунальні по МПД'!AY548,'Комунальні по МПД'!AY553,'Комунальні по МПД'!AY558,'Комунальні по МПД'!AY563,'Комунальні по МПД'!AY568,'Комунальні по МПД'!AY573+'Комунальні по МПД'!AY578)</f>
        <v>0</v>
      </c>
      <c r="AY80" s="125">
        <f>SUM('Комунальні по МПД'!AZ508,'Комунальні по МПД'!AZ513,'Комунальні по МПД'!AZ518,'Комунальні по МПД'!AZ523,'Комунальні по МПД'!AZ528,'Комунальні по МПД'!AZ533,'Комунальні по МПД'!AZ538,'Комунальні по МПД'!AZ543,'Комунальні по МПД'!AZ548,'Комунальні по МПД'!AZ553,'Комунальні по МПД'!AZ558,'Комунальні по МПД'!AZ563,'Комунальні по МПД'!AZ568,'Комунальні по МПД'!AZ573+'Комунальні по МПД'!AZ578)</f>
        <v>0</v>
      </c>
      <c r="AZ80" s="125">
        <f>SUM('Комунальні по МПД'!BA508,'Комунальні по МПД'!BA513,'Комунальні по МПД'!BA518,'Комунальні по МПД'!BA523,'Комунальні по МПД'!BA528,'Комунальні по МПД'!BA533,'Комунальні по МПД'!BA538,'Комунальні по МПД'!BA543,'Комунальні по МПД'!BA548,'Комунальні по МПД'!BA553,'Комунальні по МПД'!BA558,'Комунальні по МПД'!BA563,'Комунальні по МПД'!BA568,'Комунальні по МПД'!BA573+'Комунальні по МПД'!BA578)</f>
        <v>0</v>
      </c>
      <c r="BA80" s="125">
        <f>SUM('Комунальні по МПД'!BB508,'Комунальні по МПД'!BB513,'Комунальні по МПД'!BB518,'Комунальні по МПД'!BB523,'Комунальні по МПД'!BB528,'Комунальні по МПД'!BB533,'Комунальні по МПД'!BB538,'Комунальні по МПД'!BB543,'Комунальні по МПД'!BB548,'Комунальні по МПД'!BB553,'Комунальні по МПД'!BB558,'Комунальні по МПД'!BB563,'Комунальні по МПД'!BB568,'Комунальні по МПД'!BB573+'Комунальні по МПД'!BB578)</f>
        <v>0</v>
      </c>
      <c r="BB80" s="125">
        <f>SUM('Комунальні по МПД'!BC508,'Комунальні по МПД'!BC513,'Комунальні по МПД'!BC518,'Комунальні по МПД'!BC523,'Комунальні по МПД'!BC528,'Комунальні по МПД'!BC533,'Комунальні по МПД'!BC538,'Комунальні по МПД'!BC543,'Комунальні по МПД'!BC548,'Комунальні по МПД'!BC553,'Комунальні по МПД'!BC558,'Комунальні по МПД'!BC563,'Комунальні по МПД'!BC568,'Комунальні по МПД'!BC573+'Комунальні по МПД'!BC578)</f>
        <v>0</v>
      </c>
      <c r="BC80" s="125">
        <f>SUM('Комунальні по МПД'!BD508,'Комунальні по МПД'!BD513,'Комунальні по МПД'!BD518,'Комунальні по МПД'!BD523,'Комунальні по МПД'!BD528,'Комунальні по МПД'!BD533,'Комунальні по МПД'!BD538,'Комунальні по МПД'!BD543,'Комунальні по МПД'!BD548,'Комунальні по МПД'!BD553,'Комунальні по МПД'!BD558,'Комунальні по МПД'!BD563,'Комунальні по МПД'!BD568,'Комунальні по МПД'!BD573+'Комунальні по МПД'!BD578)</f>
        <v>0</v>
      </c>
      <c r="BD80" s="126">
        <f>SUM('Комунальні по МПД'!BE508,'Комунальні по МПД'!BE513,'Комунальні по МПД'!BE518,'Комунальні по МПД'!BE523,'Комунальні по МПД'!BE528,'Комунальні по МПД'!BE533,'Комунальні по МПД'!BE538,'Комунальні по МПД'!BE543,'Комунальні по МПД'!BE548,'Комунальні по МПД'!BE553,'Комунальні по МПД'!BE558,'Комунальні по МПД'!BE563,'Комунальні по МПД'!BE568,'Комунальні по МПД'!BE573+'Комунальні по МПД'!BE578)</f>
        <v>0</v>
      </c>
    </row>
    <row r="81" spans="1:57" ht="31.5" x14ac:dyDescent="0.25">
      <c r="A81" s="1343"/>
      <c r="B81" s="1444"/>
      <c r="C81" s="114" t="s">
        <v>486</v>
      </c>
      <c r="D81" s="1461"/>
      <c r="E81" s="1468"/>
      <c r="F81" s="592">
        <f>SUM('Комунальні по МПД'!G509,'Комунальні по МПД'!G514,'Комунальні по МПД'!G519,'Комунальні по МПД'!G524,'Комунальні по МПД'!G529,'Комунальні по МПД'!G534,'Комунальні по МПД'!G539,'Комунальні по МПД'!G544,'Комунальні по МПД'!G549,'Комунальні по МПД'!G554,'Комунальні по МПД'!G559,'Комунальні по МПД'!G564,'Комунальні по МПД'!G569,'Комунальні по МПД'!G574+'Комунальні по МПД'!G579)</f>
        <v>0</v>
      </c>
      <c r="G81" s="631">
        <f>SUM('Комунальні по МПД'!H509,'Комунальні по МПД'!H514,'Комунальні по МПД'!H519,'Комунальні по МПД'!H524,'Комунальні по МПД'!H529,'Комунальні по МПД'!H534,'Комунальні по МПД'!H539,'Комунальні по МПД'!H544,'Комунальні по МПД'!H549,'Комунальні по МПД'!H554,'Комунальні по МПД'!H559,'Комунальні по МПД'!H564,'Комунальні по МПД'!H569,'Комунальні по МПД'!H574+'Комунальні по МПД'!H579)</f>
        <v>0</v>
      </c>
      <c r="H81" s="81">
        <f>SUM('Комунальні по МПД'!I509,'Комунальні по МПД'!I514,'Комунальні по МПД'!I519,'Комунальні по МПД'!I524,'Комунальні по МПД'!I529,'Комунальні по МПД'!I534,'Комунальні по МПД'!I539,'Комунальні по МПД'!I544,'Комунальні по МПД'!I549,'Комунальні по МПД'!I554,'Комунальні по МПД'!I559,'Комунальні по МПД'!I564,'Комунальні по МПД'!I569,'Комунальні по МПД'!I574+'Комунальні по МПД'!I579)</f>
        <v>0</v>
      </c>
      <c r="I81" s="81">
        <f>SUM('Комунальні по МПД'!J509,'Комунальні по МПД'!J514,'Комунальні по МПД'!J519,'Комунальні по МПД'!J524,'Комунальні по МПД'!J529,'Комунальні по МПД'!J534,'Комунальні по МПД'!J539,'Комунальні по МПД'!J544,'Комунальні по МПД'!J549,'Комунальні по МПД'!J554,'Комунальні по МПД'!J559,'Комунальні по МПД'!J564,'Комунальні по МПД'!J569,'Комунальні по МПД'!J574+'Комунальні по МПД'!J579)</f>
        <v>0</v>
      </c>
      <c r="J81" s="81">
        <f>SUM('Комунальні по МПД'!K509,'Комунальні по МПД'!K514,'Комунальні по МПД'!K519,'Комунальні по МПД'!K524,'Комунальні по МПД'!K529,'Комунальні по МПД'!K534,'Комунальні по МПД'!K539,'Комунальні по МПД'!K544,'Комунальні по МПД'!K549,'Комунальні по МПД'!K554,'Комунальні по МПД'!K559,'Комунальні по МПД'!K564,'Комунальні по МПД'!K569,'Комунальні по МПД'!K574+'Комунальні по МПД'!K579)</f>
        <v>0</v>
      </c>
      <c r="K81" s="94">
        <f>SUM('Комунальні по МПД'!L509,'Комунальні по МПД'!L514,'Комунальні по МПД'!L519,'Комунальні по МПД'!L524,'Комунальні по МПД'!L529,'Комунальні по МПД'!L534,'Комунальні по МПД'!L539,'Комунальні по МПД'!L544,'Комунальні по МПД'!L549,'Комунальні по МПД'!L554,'Комунальні по МПД'!L559,'Комунальні по МПД'!L564,'Комунальні по МПД'!L569,'Комунальні по МПД'!L574+'Комунальні по МПД'!L579)</f>
        <v>0</v>
      </c>
      <c r="L81" s="181">
        <f>SUM('Комунальні по МПД'!M509,'Комунальні по МПД'!M514,'Комунальні по МПД'!M519,'Комунальні по МПД'!M524,'Комунальні по МПД'!M529,'Комунальні по МПД'!M534,'Комунальні по МПД'!M539,'Комунальні по МПД'!M544,'Комунальні по МПД'!M549,'Комунальні по МПД'!M554,'Комунальні по МПД'!M559,'Комунальні по МПД'!M564,'Комунальні по МПД'!M569,'Комунальні по МПД'!M574+'Комунальні по МПД'!M579)</f>
        <v>0</v>
      </c>
      <c r="M81" s="124">
        <f>SUM('Комунальні по МПД'!N509,'Комунальні по МПД'!N514,'Комунальні по МПД'!N519,'Комунальні по МПД'!N524,'Комунальні по МПД'!N529,'Комунальні по МПД'!N534,'Комунальні по МПД'!N539,'Комунальні по МПД'!N544,'Комунальні по МПД'!N549,'Комунальні по МПД'!N554,'Комунальні по МПД'!N559,'Комунальні по МПД'!N564,'Комунальні по МПД'!N569,'Комунальні по МПД'!N574+'Комунальні по МПД'!N579)</f>
        <v>0</v>
      </c>
      <c r="N81" s="403">
        <f>SUM('Комунальні по МПД'!O509,'Комунальні по МПД'!O514,'Комунальні по МПД'!O519,'Комунальні по МПД'!O524,'Комунальні по МПД'!O529,'Комунальні по МПД'!O534,'Комунальні по МПД'!O539,'Комунальні по МПД'!O544,'Комунальні по МПД'!O549,'Комунальні по МПД'!O554,'Комунальні по МПД'!O559,'Комунальні по МПД'!O564,'Комунальні по МПД'!O569,'Комунальні по МПД'!O574+'Комунальні по МПД'!O579)</f>
        <v>0</v>
      </c>
      <c r="O81" s="118">
        <f>SUM('Комунальні по МПД'!P509,'Комунальні по МПД'!P514,'Комунальні по МПД'!P519,'Комунальні по МПД'!P524,'Комунальні по МПД'!P529,'Комунальні по МПД'!P534,'Комунальні по МПД'!P539,'Комунальні по МПД'!P544,'Комунальні по МПД'!P549,'Комунальні по МПД'!P554,'Комунальні по МПД'!P559,'Комунальні по МПД'!P564,'Комунальні по МПД'!P569,'Комунальні по МПД'!P574+'Комунальні по МПД'!P579)</f>
        <v>0</v>
      </c>
      <c r="P81" s="661">
        <f>SUM('Комунальні по МПД'!Q509,'Комунальні по МПД'!Q514,'Комунальні по МПД'!Q519,'Комунальні по МПД'!Q524,'Комунальні по МПД'!Q529,'Комунальні по МПД'!Q534,'Комунальні по МПД'!Q539,'Комунальні по МПД'!Q544,'Комунальні по МПД'!Q549,'Комунальні по МПД'!Q554,'Комунальні по МПД'!Q559,'Комунальні по МПД'!Q564,'Комунальні по МПД'!Q569,'Комунальні по МПД'!Q574+'Комунальні по МПД'!Q579)</f>
        <v>0</v>
      </c>
      <c r="Q81" s="163">
        <f>SUM('Комунальні по МПД'!R509,'Комунальні по МПД'!R514,'Комунальні по МПД'!R519,'Комунальні по МПД'!R524,'Комунальні по МПД'!R529,'Комунальні по МПД'!R534,'Комунальні по МПД'!R539,'Комунальні по МПД'!R544,'Комунальні по МПД'!R549,'Комунальні по МПД'!R554,'Комунальні по МПД'!R559,'Комунальні по МПД'!R564,'Комунальні по МПД'!R569,'Комунальні по МПД'!R574+'Комунальні по МПД'!R579)</f>
        <v>0</v>
      </c>
      <c r="R81" s="202">
        <f>SUM('Комунальні по МПД'!S509,'Комунальні по МПД'!S514,'Комунальні по МПД'!S519,'Комунальні по МПД'!S524,'Комунальні по МПД'!S529,'Комунальні по МПД'!S534,'Комунальні по МПД'!S539,'Комунальні по МПД'!S544,'Комунальні по МПД'!S549,'Комунальні по МПД'!S554,'Комунальні по МПД'!S559,'Комунальні по МПД'!S564,'Комунальні по МПД'!S569,'Комунальні по МПД'!S574+'Комунальні по МПД'!S579)</f>
        <v>0</v>
      </c>
      <c r="S81" s="202">
        <f>SUM('Комунальні по МПД'!T509,'Комунальні по МПД'!T514,'Комунальні по МПД'!T519,'Комунальні по МПД'!T524,'Комунальні по МПД'!T529,'Комунальні по МПД'!T534,'Комунальні по МПД'!T539,'Комунальні по МПД'!T544,'Комунальні по МПД'!T549,'Комунальні по МПД'!T554,'Комунальні по МПД'!T559,'Комунальні по МПД'!T564,'Комунальні по МПД'!T569,'Комунальні по МПД'!T574+'Комунальні по МПД'!T579)</f>
        <v>0</v>
      </c>
      <c r="T81" s="202">
        <f>SUM('Комунальні по МПД'!U509,'Комунальні по МПД'!U514,'Комунальні по МПД'!U519,'Комунальні по МПД'!U524,'Комунальні по МПД'!U529,'Комунальні по МПД'!U534,'Комунальні по МПД'!U539,'Комунальні по МПД'!U544,'Комунальні по МПД'!U549,'Комунальні по МПД'!U554,'Комунальні по МПД'!U559,'Комунальні по МПД'!U564,'Комунальні по МПД'!U569,'Комунальні по МПД'!U574+'Комунальні по МПД'!U579)</f>
        <v>0</v>
      </c>
      <c r="U81" s="155">
        <f>SUM('Комунальні по МПД'!V509,'Комунальні по МПД'!V514,'Комунальні по МПД'!V519,'Комунальні по МПД'!V524,'Комунальні по МПД'!V529,'Комунальні по МПД'!V534,'Комунальні по МПД'!V539,'Комунальні по МПД'!V544,'Комунальні по МПД'!V549,'Комунальні по МПД'!V554,'Комунальні по МПД'!V559,'Комунальні по МПД'!V564,'Комунальні по МПД'!V569,'Комунальні по МПД'!V574+'Комунальні по МПД'!V579)</f>
        <v>0</v>
      </c>
      <c r="V81" s="155">
        <f>SUM('Комунальні по МПД'!W509,'Комунальні по МПД'!W514,'Комунальні по МПД'!W519,'Комунальні по МПД'!W524,'Комунальні по МПД'!W529,'Комунальні по МПД'!W534,'Комунальні по МПД'!W539,'Комунальні по МПД'!W544,'Комунальні по МПД'!W549,'Комунальні по МПД'!W554,'Комунальні по МПД'!W559,'Комунальні по МПД'!W564,'Комунальні по МПД'!W569,'Комунальні по МПД'!W574+'Комунальні по МПД'!W579)</f>
        <v>0</v>
      </c>
      <c r="W81" s="156">
        <f>SUM('Комунальні по МПД'!X509,'Комунальні по МПД'!X514,'Комунальні по МПД'!X519,'Комунальні по МПД'!X524,'Комунальні по МПД'!X529,'Комунальні по МПД'!X534,'Комунальні по МПД'!X539,'Комунальні по МПД'!X544,'Комунальні по МПД'!X549,'Комунальні по МПД'!X554,'Комунальні по МПД'!X559,'Комунальні по МПД'!X564,'Комунальні по МПД'!X569,'Комунальні по МПД'!X574+'Комунальні по МПД'!X579)</f>
        <v>0</v>
      </c>
      <c r="X81" s="157">
        <f>SUM('Комунальні по МПД'!Y509,'Комунальні по МПД'!Y514,'Комунальні по МПД'!Y519,'Комунальні по МПД'!Y524,'Комунальні по МПД'!Y529,'Комунальні по МПД'!Y534,'Комунальні по МПД'!Y539,'Комунальні по МПД'!Y544,'Комунальні по МПД'!Y549,'Комунальні по МПД'!Y554,'Комунальні по МПД'!Y559,'Комунальні по МПД'!Y564,'Комунальні по МПД'!Y569,'Комунальні по МПД'!Y574+'Комунальні по МПД'!Y579)</f>
        <v>0</v>
      </c>
      <c r="Y81" s="156">
        <f>SUM('Комунальні по МПД'!Z509,'Комунальні по МПД'!Z514,'Комунальні по МПД'!Z519,'Комунальні по МПД'!Z524,'Комунальні по МПД'!Z529,'Комунальні по МПД'!Z534,'Комунальні по МПД'!Z539,'Комунальні по МПД'!Z544,'Комунальні по МПД'!Z549,'Комунальні по МПД'!Z554,'Комунальні по МПД'!Z559,'Комунальні по МПД'!Z564,'Комунальні по МПД'!Z569,'Комунальні по МПД'!Z574+'Комунальні по МПД'!Z579)</f>
        <v>0</v>
      </c>
      <c r="Z81" s="83">
        <f>SUM('Комунальні по МПД'!AA509,'Комунальні по МПД'!AA514,'Комунальні по МПД'!AA519,'Комунальні по МПД'!AA524,'Комунальні по МПД'!AA529,'Комунальні по МПД'!AA534,'Комунальні по МПД'!AA539,'Комунальні по МПД'!AA544,'Комунальні по МПД'!AA549,'Комунальні по МПД'!AA554,'Комунальні по МПД'!AA559,'Комунальні по МПД'!AA564,'Комунальні по МПД'!AA569,'Комунальні по МПД'!AA574+'Комунальні по МПД'!AA579)</f>
        <v>0</v>
      </c>
      <c r="AA81" s="84">
        <f>SUM('Комунальні по МПД'!AB509,'Комунальні по МПД'!AB514,'Комунальні по МПД'!AB519,'Комунальні по МПД'!AB524,'Комунальні по МПД'!AB529,'Комунальні по МПД'!AB534,'Комунальні по МПД'!AB539,'Комунальні по МПД'!AB544,'Комунальні по МПД'!AB549,'Комунальні по МПД'!AB554,'Комунальні по МПД'!AB559,'Комунальні по МПД'!AB564,'Комунальні по МПД'!AB569,'Комунальні по МПД'!AB574+'Комунальні по МПД'!AB579)</f>
        <v>0</v>
      </c>
      <c r="AB81" s="84">
        <f>SUM('Комунальні по МПД'!AC509,'Комунальні по МПД'!AC514,'Комунальні по МПД'!AC519,'Комунальні по МПД'!AC524,'Комунальні по МПД'!AC529,'Комунальні по МПД'!AC534,'Комунальні по МПД'!AC539,'Комунальні по МПД'!AC544,'Комунальні по МПД'!AC549,'Комунальні по МПД'!AC554,'Комунальні по МПД'!AC559,'Комунальні по МПД'!AC564,'Комунальні по МПД'!AC569,'Комунальні по МПД'!AC574+'Комунальні по МПД'!AC579)</f>
        <v>0</v>
      </c>
      <c r="AC81" s="84">
        <f>SUM('Комунальні по МПД'!AD509,'Комунальні по МПД'!AD514,'Комунальні по МПД'!AD519,'Комунальні по МПД'!AD524,'Комунальні по МПД'!AD529,'Комунальні по МПД'!AD534,'Комунальні по МПД'!AD539,'Комунальні по МПД'!AD544,'Комунальні по МПД'!AD549,'Комунальні по МПД'!AD554,'Комунальні по МПД'!AD559,'Комунальні по МПД'!AD564,'Комунальні по МПД'!AD569,'Комунальні по МПД'!AD574+'Комунальні по МПД'!AD579)</f>
        <v>0</v>
      </c>
      <c r="AD81" s="84">
        <f>SUM('Комунальні по МПД'!AE509,'Комунальні по МПД'!AE514,'Комунальні по МПД'!AE519,'Комунальні по МПД'!AE524,'Комунальні по МПД'!AE529,'Комунальні по МПД'!AE534,'Комунальні по МПД'!AE539,'Комунальні по МПД'!AE544,'Комунальні по МПД'!AE549,'Комунальні по МПД'!AE554,'Комунальні по МПД'!AE559,'Комунальні по МПД'!AE564,'Комунальні по МПД'!AE569,'Комунальні по МПД'!AE574+'Комунальні по МПД'!AE579)</f>
        <v>0</v>
      </c>
      <c r="AE81" s="85">
        <f>SUM('Комунальні по МПД'!AF509,'Комунальні по МПД'!AF514,'Комунальні по МПД'!AF519,'Комунальні по МПД'!AF524,'Комунальні по МПД'!AF529,'Комунальні по МПД'!AF534,'Комунальні по МПД'!AF539,'Комунальні по МПД'!AF544,'Комунальні по МПД'!AF549,'Комунальні по МПД'!AF554,'Комунальні по МПД'!AF559,'Комунальні по МПД'!AF564,'Комунальні по МПД'!AF569,'Комунальні по МПД'!AF574+'Комунальні по МПД'!AF579)</f>
        <v>0</v>
      </c>
      <c r="AF81" s="449">
        <f>AVERAGE('Комунальні по МПД'!AG509,'Комунальні по МПД'!AG514,'Комунальні по МПД'!AG519,'Комунальні по МПД'!AG524,'Комунальні по МПД'!AG529,'Комунальні по МПД'!AG534,'Комунальні по МПД'!AG539,'Комунальні по МПД'!AG544,'Комунальні по МПД'!AG549,'Комунальні по МПД'!AG554,'Комунальні по МПД'!AG559,'Комунальні по МПД'!AG564,'Комунальні по МПД'!AG569,'Комунальні по МПД'!AG574+'Комунальні по МПД'!AG579)</f>
        <v>0</v>
      </c>
      <c r="AG81" s="468">
        <f>AVERAGE('Комунальні по МПД'!AH509,'Комунальні по МПД'!AH514,'Комунальні по МПД'!AH519,'Комунальні по МПД'!AH524,'Комунальні по МПД'!AH529,'Комунальні по МПД'!AH534,'Комунальні по МПД'!AH539,'Комунальні по МПД'!AH544,'Комунальні по МПД'!AH549,'Комунальні по МПД'!AH554,'Комунальні по МПД'!AH559,'Комунальні по МПД'!AH564,'Комунальні по МПД'!AH569,'Комунальні по МПД'!AH574+'Комунальні по МПД'!AH579)</f>
        <v>0</v>
      </c>
      <c r="AH81" s="449">
        <f>AVERAGE('Комунальні по МПД'!AI509,'Комунальні по МПД'!AI514,'Комунальні по МПД'!AI519,'Комунальні по МПД'!AI524,'Комунальні по МПД'!AI529,'Комунальні по МПД'!AI534,'Комунальні по МПД'!AI539,'Комунальні по МПД'!AI544,'Комунальні по МПД'!AI549,'Комунальні по МПД'!AI554,'Комунальні по МПД'!AI559,'Комунальні по МПД'!AI564,'Комунальні по МПД'!AI569,'Комунальні по МПД'!AI574+'Комунальні по МПД'!AI579)</f>
        <v>0</v>
      </c>
      <c r="AI81" s="158">
        <f>SUM('Комунальні по МПД'!AJ509,'Комунальні по МПД'!AJ514,'Комунальні по МПД'!AJ519,'Комунальні по МПД'!AJ524,'Комунальні по МПД'!AJ529,'Комунальні по МПД'!AJ534,'Комунальні по МПД'!AJ539,'Комунальні по МПД'!AJ544,'Комунальні по МПД'!AJ549,'Комунальні по МПД'!AJ554,'Комунальні по МПД'!AJ559,'Комунальні по МПД'!AJ564,'Комунальні по МПД'!AJ569,'Комунальні по МПД'!AJ574+'Комунальні по МПД'!AJ579)</f>
        <v>0</v>
      </c>
      <c r="AJ81" s="87">
        <f>SUM('Комунальні по МПД'!AK509,'Комунальні по МПД'!AK514,'Комунальні по МПД'!AK519,'Комунальні по МПД'!AK524,'Комунальні по МПД'!AK529,'Комунальні по МПД'!AK534,'Комунальні по МПД'!AK539,'Комунальні по МПД'!AK544,'Комунальні по МПД'!AK549,'Комунальні по МПД'!AK554,'Комунальні по МПД'!AK559,'Комунальні по МПД'!AK564,'Комунальні по МПД'!AK569,'Комунальні по МПД'!AK574+'Комунальні по МПД'!AK579)</f>
        <v>0</v>
      </c>
      <c r="AK81" s="88">
        <f>SUM('Комунальні по МПД'!AL509,'Комунальні по МПД'!AL514,'Комунальні по МПД'!AL519,'Комунальні по МПД'!AL524,'Комунальні по МПД'!AL529,'Комунальні по МПД'!AL534,'Комунальні по МПД'!AL539,'Комунальні по МПД'!AL544,'Комунальні по МПД'!AL549,'Комунальні по МПД'!AL554,'Комунальні по МПД'!AL559,'Комунальні по МПД'!AL564,'Комунальні по МПД'!AL569,'Комунальні по МПД'!AL574+'Комунальні по МПД'!AL579)</f>
        <v>0</v>
      </c>
      <c r="AL81" s="89">
        <f>SUM('Комунальні по МПД'!AM509,'Комунальні по МПД'!AM514,'Комунальні по МПД'!AM519,'Комунальні по МПД'!AM524,'Комунальні по МПД'!AM529,'Комунальні по МПД'!AM534,'Комунальні по МПД'!AM539,'Комунальні по МПД'!AM544,'Комунальні по МПД'!AM549,'Комунальні по МПД'!AM554,'Комунальні по МПД'!AM559,'Комунальні по МПД'!AM564,'Комунальні по МПД'!AM569,'Комунальні по МПД'!AM574+'Комунальні по МПД'!AM579)</f>
        <v>0</v>
      </c>
      <c r="AM81" s="90"/>
      <c r="AN81" s="88"/>
      <c r="AO81" s="89"/>
      <c r="AP81" s="90"/>
      <c r="AQ81" s="88"/>
      <c r="AR81" s="88"/>
      <c r="AS81" s="88"/>
      <c r="AT81" s="91"/>
      <c r="AU81" s="159">
        <f>SUM('Комунальні по МПД'!AV509,'Комунальні по МПД'!AV514,'Комунальні по МПД'!AV519,'Комунальні по МПД'!AV524,'Комунальні по МПД'!AV529,'Комунальні по МПД'!AV534,'Комунальні по МПД'!AV539,'Комунальні по МПД'!AV544,'Комунальні по МПД'!AV549,'Комунальні по МПД'!AV554,'Комунальні по МПД'!AV559,'Комунальні по МПД'!AV564,'Комунальні по МПД'!AV569,'Комунальні по МПД'!AV574+'Комунальні по МПД'!AV579)</f>
        <v>0</v>
      </c>
      <c r="AV81" s="125">
        <f>SUM('Комунальні по МПД'!AW509,'Комунальні по МПД'!AW514,'Комунальні по МПД'!AW519,'Комунальні по МПД'!AW524,'Комунальні по МПД'!AW529,'Комунальні по МПД'!AW534,'Комунальні по МПД'!AW539,'Комунальні по МПД'!AW544,'Комунальні по МПД'!AW549,'Комунальні по МПД'!AW554,'Комунальні по МПД'!AW559,'Комунальні по МПД'!AW564,'Комунальні по МПД'!AW569,'Комунальні по МПД'!AW574+'Комунальні по МПД'!AW579)</f>
        <v>0</v>
      </c>
      <c r="AW81" s="125">
        <f>SUM('Комунальні по МПД'!AX509,'Комунальні по МПД'!AX514,'Комунальні по МПД'!AX519,'Комунальні по МПД'!AX524,'Комунальні по МПД'!AX529,'Комунальні по МПД'!AX534,'Комунальні по МПД'!AX539,'Комунальні по МПД'!AX544,'Комунальні по МПД'!AX549,'Комунальні по МПД'!AX554,'Комунальні по МПД'!AX559,'Комунальні по МПД'!AX564,'Комунальні по МПД'!AX569,'Комунальні по МПД'!AX574+'Комунальні по МПД'!AX579)</f>
        <v>0</v>
      </c>
      <c r="AX81" s="125">
        <f>SUM('Комунальні по МПД'!AY509,'Комунальні по МПД'!AY514,'Комунальні по МПД'!AY519,'Комунальні по МПД'!AY524,'Комунальні по МПД'!AY529,'Комунальні по МПД'!AY534,'Комунальні по МПД'!AY539,'Комунальні по МПД'!AY544,'Комунальні по МПД'!AY549,'Комунальні по МПД'!AY554,'Комунальні по МПД'!AY559,'Комунальні по МПД'!AY564,'Комунальні по МПД'!AY569,'Комунальні по МПД'!AY574+'Комунальні по МПД'!AY579)</f>
        <v>0</v>
      </c>
      <c r="AY81" s="125">
        <f>SUM('Комунальні по МПД'!AZ509,'Комунальні по МПД'!AZ514,'Комунальні по МПД'!AZ519,'Комунальні по МПД'!AZ524,'Комунальні по МПД'!AZ529,'Комунальні по МПД'!AZ534,'Комунальні по МПД'!AZ539,'Комунальні по МПД'!AZ544,'Комунальні по МПД'!AZ549,'Комунальні по МПД'!AZ554,'Комунальні по МПД'!AZ559,'Комунальні по МПД'!AZ564,'Комунальні по МПД'!AZ569,'Комунальні по МПД'!AZ574+'Комунальні по МПД'!AZ579)</f>
        <v>0</v>
      </c>
      <c r="AZ81" s="125">
        <f>SUM('Комунальні по МПД'!BA509,'Комунальні по МПД'!BA514,'Комунальні по МПД'!BA519,'Комунальні по МПД'!BA524,'Комунальні по МПД'!BA529,'Комунальні по МПД'!BA534,'Комунальні по МПД'!BA539,'Комунальні по МПД'!BA544,'Комунальні по МПД'!BA549,'Комунальні по МПД'!BA554,'Комунальні по МПД'!BA559,'Комунальні по МПД'!BA564,'Комунальні по МПД'!BA569,'Комунальні по МПД'!BA574+'Комунальні по МПД'!BA579)</f>
        <v>0</v>
      </c>
      <c r="BA81" s="125">
        <f>SUM('Комунальні по МПД'!BB509,'Комунальні по МПД'!BB514,'Комунальні по МПД'!BB519,'Комунальні по МПД'!BB524,'Комунальні по МПД'!BB529,'Комунальні по МПД'!BB534,'Комунальні по МПД'!BB539,'Комунальні по МПД'!BB544,'Комунальні по МПД'!BB549,'Комунальні по МПД'!BB554,'Комунальні по МПД'!BB559,'Комунальні по МПД'!BB564,'Комунальні по МПД'!BB569,'Комунальні по МПД'!BB574+'Комунальні по МПД'!BB579)</f>
        <v>0</v>
      </c>
      <c r="BB81" s="125">
        <f>SUM('Комунальні по МПД'!BC509,'Комунальні по МПД'!BC514,'Комунальні по МПД'!BC519,'Комунальні по МПД'!BC524,'Комунальні по МПД'!BC529,'Комунальні по МПД'!BC534,'Комунальні по МПД'!BC539,'Комунальні по МПД'!BC544,'Комунальні по МПД'!BC549,'Комунальні по МПД'!BC554,'Комунальні по МПД'!BC559,'Комунальні по МПД'!BC564,'Комунальні по МПД'!BC569,'Комунальні по МПД'!BC574+'Комунальні по МПД'!BC579)</f>
        <v>0</v>
      </c>
      <c r="BC81" s="125">
        <f>SUM('Комунальні по МПД'!BD509,'Комунальні по МПД'!BD514,'Комунальні по МПД'!BD519,'Комунальні по МПД'!BD524,'Комунальні по МПД'!BD529,'Комунальні по МПД'!BD534,'Комунальні по МПД'!BD539,'Комунальні по МПД'!BD544,'Комунальні по МПД'!BD549,'Комунальні по МПД'!BD554,'Комунальні по МПД'!BD559,'Комунальні по МПД'!BD564,'Комунальні по МПД'!BD569,'Комунальні по МПД'!BD574+'Комунальні по МПД'!BD579)</f>
        <v>0</v>
      </c>
      <c r="BD81" s="126">
        <f>SUM('Комунальні по МПД'!BE509,'Комунальні по МПД'!BE514,'Комунальні по МПД'!BE519,'Комунальні по МПД'!BE524,'Комунальні по МПД'!BE529,'Комунальні по МПД'!BE534,'Комунальні по МПД'!BE539,'Комунальні по МПД'!BE544,'Комунальні по МПД'!BE549,'Комунальні по МПД'!BE554,'Комунальні по МПД'!BE559,'Комунальні по МПД'!BE564,'Комунальні по МПД'!BE569,'Комунальні по МПД'!BE574+'Комунальні по МПД'!BE579)</f>
        <v>0</v>
      </c>
    </row>
    <row r="82" spans="1:57" ht="31.5" x14ac:dyDescent="0.25">
      <c r="A82" s="1343"/>
      <c r="B82" s="1444"/>
      <c r="C82" s="114" t="s">
        <v>15</v>
      </c>
      <c r="D82" s="1461"/>
      <c r="E82" s="1468"/>
      <c r="F82" s="592">
        <f>SUM('Комунальні по МПД'!G510,'Комунальні по МПД'!G515,'Комунальні по МПД'!G520,'Комунальні по МПД'!G525,'Комунальні по МПД'!G530,'Комунальні по МПД'!G535,'Комунальні по МПД'!G540,'Комунальні по МПД'!G545,'Комунальні по МПД'!G550,'Комунальні по МПД'!G555,'Комунальні по МПД'!G560,'Комунальні по МПД'!G565,'Комунальні по МПД'!G570,'Комунальні по МПД'!G575+'Комунальні по МПД'!G580)</f>
        <v>1207</v>
      </c>
      <c r="G82" s="631">
        <f>SUM('Комунальні по МПД'!H510,'Комунальні по МПД'!H515,'Комунальні по МПД'!H520,'Комунальні по МПД'!H525,'Комунальні по МПД'!H530,'Комунальні по МПД'!H535,'Комунальні по МПД'!H540,'Комунальні по МПД'!H545,'Комунальні по МПД'!H550,'Комунальні по МПД'!H555,'Комунальні по МПД'!H560,'Комунальні по МПД'!H565,'Комунальні по МПД'!H570,'Комунальні по МПД'!H575+'Комунальні по МПД'!H580)</f>
        <v>10</v>
      </c>
      <c r="H82" s="81">
        <f>SUM('Комунальні по МПД'!I510,'Комунальні по МПД'!I515,'Комунальні по МПД'!I520,'Комунальні по МПД'!I525,'Комунальні по МПД'!I530,'Комунальні по МПД'!I535,'Комунальні по МПД'!I540,'Комунальні по МПД'!I545,'Комунальні по МПД'!I550,'Комунальні по МПД'!I555,'Комунальні по МПД'!I560,'Комунальні по МПД'!I565,'Комунальні по МПД'!I570,'Комунальні по МПД'!I575+'Комунальні по МПД'!I580)</f>
        <v>6</v>
      </c>
      <c r="I82" s="81">
        <f>SUM('Комунальні по МПД'!J510,'Комунальні по МПД'!J515,'Комунальні по МПД'!J520,'Комунальні по МПД'!J525,'Комунальні по МПД'!J530,'Комунальні по МПД'!J535,'Комунальні по МПД'!J540,'Комунальні по МПД'!J545,'Комунальні по МПД'!J550,'Комунальні по МПД'!J555,'Комунальні по МПД'!J560,'Комунальні по МПД'!J565,'Комунальні по МПД'!J570,'Комунальні по МПД'!J575+'Комунальні по МПД'!J580)</f>
        <v>3</v>
      </c>
      <c r="J82" s="81">
        <f>SUM('Комунальні по МПД'!K510,'Комунальні по МПД'!K515,'Комунальні по МПД'!K520,'Комунальні по МПД'!K525,'Комунальні по МПД'!K530,'Комунальні по МПД'!K535,'Комунальні по МПД'!K540,'Комунальні по МПД'!K545,'Комунальні по МПД'!K550,'Комунальні по МПД'!K555,'Комунальні по МПД'!K560,'Комунальні по МПД'!K565,'Комунальні по МПД'!K570,'Комунальні по МПД'!K575+'Комунальні по МПД'!K580)</f>
        <v>1</v>
      </c>
      <c r="K82" s="94">
        <f>SUM('Комунальні по МПД'!L510,'Комунальні по МПД'!L515,'Комунальні по МПД'!L520,'Комунальні по МПД'!L525,'Комунальні по МПД'!L530,'Комунальні по МПД'!L535,'Комунальні по МПД'!L540,'Комунальні по МПД'!L545,'Комунальні по МПД'!L550,'Комунальні по МПД'!L555,'Комунальні по МПД'!L560,'Комунальні по МПД'!L565,'Комунальні по МПД'!L570,'Комунальні по МПД'!L575+'Комунальні по МПД'!L580)</f>
        <v>0</v>
      </c>
      <c r="L82" s="181">
        <f>SUM('Комунальні по МПД'!M510,'Комунальні по МПД'!M515,'Комунальні по МПД'!M520,'Комунальні по МПД'!M525,'Комунальні по МПД'!M530,'Комунальні по МПД'!M535,'Комунальні по МПД'!M540,'Комунальні по МПД'!M545,'Комунальні по МПД'!M550,'Комунальні по МПД'!M555,'Комунальні по МПД'!M560,'Комунальні по МПД'!M565,'Комунальні по МПД'!M570,'Комунальні по МПД'!M575+'Комунальні по МПД'!M580)</f>
        <v>1173</v>
      </c>
      <c r="M82" s="124">
        <f>SUM('Комунальні по МПД'!N510,'Комунальні по МПД'!N515,'Комунальні по МПД'!N520,'Комунальні по МПД'!N525,'Комунальні по МПД'!N530,'Комунальні по МПД'!N535,'Комунальні по МПД'!N540,'Комунальні по МПД'!N545,'Комунальні по МПД'!N550,'Комунальні по МПД'!N555,'Комунальні по МПД'!N560,'Комунальні по МПД'!N565,'Комунальні по МПД'!N570,'Комунальні по МПД'!N575+'Комунальні по МПД'!N580)</f>
        <v>0</v>
      </c>
      <c r="N82" s="403">
        <f>SUM('Комунальні по МПД'!O510,'Комунальні по МПД'!O515,'Комунальні по МПД'!O520,'Комунальні по МПД'!O525,'Комунальні по МПД'!O530,'Комунальні по МПД'!O535,'Комунальні по МПД'!O540,'Комунальні по МПД'!O545,'Комунальні по МПД'!O550,'Комунальні по МПД'!O555,'Комунальні по МПД'!O560,'Комунальні по МПД'!O565,'Комунальні по МПД'!O570,'Комунальні по МПД'!O575+'Комунальні по МПД'!O580)</f>
        <v>0</v>
      </c>
      <c r="O82" s="124">
        <f>SUM('Комунальні по МПД'!P510,'Комунальні по МПД'!P515,'Комунальні по МПД'!P520,'Комунальні по МПД'!P525,'Комунальні по МПД'!P530,'Комунальні по МПД'!P535,'Комунальні по МПД'!P540,'Комунальні по МПД'!P545,'Комунальні по МПД'!P550,'Комунальні по МПД'!P555,'Комунальні по МПД'!P560,'Комунальні по МПД'!P565,'Комунальні по МПД'!P570,'Комунальні по МПД'!P575+'Комунальні по МПД'!P580)</f>
        <v>83</v>
      </c>
      <c r="P82" s="124">
        <f>SUM('Комунальні по МПД'!Q510,'Комунальні по МПД'!Q515,'Комунальні по МПД'!Q520,'Комунальні по МПД'!Q525,'Комунальні по МПД'!Q530,'Комунальні по МПД'!Q535,'Комунальні по МПД'!Q540,'Комунальні по МПД'!Q545,'Комунальні по МПД'!Q550,'Комунальні по МПД'!Q555,'Комунальні по МПД'!Q560,'Комунальні по МПД'!Q565,'Комунальні по МПД'!Q570,'Комунальні по МПД'!Q575+'Комунальні по МПД'!Q580)</f>
        <v>0</v>
      </c>
      <c r="Q82" s="163">
        <f>SUM('Комунальні по МПД'!R510,'Комунальні по МПД'!R515,'Комунальні по МПД'!R520,'Комунальні по МПД'!R525,'Комунальні по МПД'!R530,'Комунальні по МПД'!R535,'Комунальні по МПД'!R540,'Комунальні по МПД'!R545,'Комунальні по МПД'!R550,'Комунальні по МПД'!R555,'Комунальні по МПД'!R560,'Комунальні по МПД'!R565,'Комунальні по МПД'!R570,'Комунальні по МПД'!R575+'Комунальні по МПД'!R580)</f>
        <v>1090</v>
      </c>
      <c r="R82" s="202">
        <f>SUM('Комунальні по МПД'!S510,'Комунальні по МПД'!S515,'Комунальні по МПД'!S520,'Комунальні по МПД'!S525,'Комунальні по МПД'!S530,'Комунальні по МПД'!S535,'Комунальні по МПД'!S540,'Комунальні по МПД'!S545,'Комунальні по МПД'!S550,'Комунальні по МПД'!S555,'Комунальні по МПД'!S560,'Комунальні по МПД'!S565,'Комунальні по МПД'!S570,'Комунальні по МПД'!S575+'Комунальні по МПД'!S580)</f>
        <v>67</v>
      </c>
      <c r="S82" s="202">
        <f>SUM('Комунальні по МПД'!T510,'Комунальні по МПД'!T515,'Комунальні по МПД'!T520,'Комунальні по МПД'!T525,'Комунальні по МПД'!T530,'Комунальні по МПД'!T535,'Комунальні по МПД'!T540,'Комунальні по МПД'!T545,'Комунальні по МПД'!T550,'Комунальні по МПД'!T555,'Комунальні по МПД'!T560,'Комунальні по МПД'!T565,'Комунальні по МПД'!T570,'Комунальні по МПД'!T575+'Комунальні по МПД'!T580)</f>
        <v>0</v>
      </c>
      <c r="T82" s="202">
        <f>SUM('Комунальні по МПД'!U510,'Комунальні по МПД'!U515,'Комунальні по МПД'!U520,'Комунальні по МПД'!U525,'Комунальні по МПД'!U530,'Комунальні по МПД'!U535,'Комунальні по МПД'!U540,'Комунальні по МПД'!U545,'Комунальні по МПД'!U550,'Комунальні по МПД'!U555,'Комунальні по МПД'!U560,'Комунальні по МПД'!U565,'Комунальні по МПД'!U570,'Комунальні по МПД'!U575+'Комунальні по МПД'!U580)</f>
        <v>0</v>
      </c>
      <c r="U82" s="155">
        <f>SUM('Комунальні по МПД'!V510,'Комунальні по МПД'!V515,'Комунальні по МПД'!V520,'Комунальні по МПД'!V525,'Комунальні по МПД'!V530,'Комунальні по МПД'!V535,'Комунальні по МПД'!V540,'Комунальні по МПД'!V545,'Комунальні по МПД'!V550,'Комунальні по МПД'!V555,'Комунальні по МПД'!V560,'Комунальні по МПД'!V565,'Комунальні по МПД'!V570,'Комунальні по МПД'!V575+'Комунальні по МПД'!V580)</f>
        <v>1023</v>
      </c>
      <c r="V82" s="155">
        <f>SUM('Комунальні по МПД'!W510,'Комунальні по МПД'!W515,'Комунальні по МПД'!W520,'Комунальні по МПД'!W525,'Комунальні по МПД'!W530,'Комунальні по МПД'!W535,'Комунальні по МПД'!W540,'Комунальні по МПД'!W545,'Комунальні по МПД'!W550,'Комунальні по МПД'!W555,'Комунальні по МПД'!W560,'Комунальні по МПД'!W565,'Комунальні по МПД'!W570,'Комунальні по МПД'!W575+'Комунальні по МПД'!W580)</f>
        <v>0</v>
      </c>
      <c r="W82" s="156">
        <f>SUM('Комунальні по МПД'!X510,'Комунальні по МПД'!X515,'Комунальні по МПД'!X520,'Комунальні по МПД'!X525,'Комунальні по МПД'!X530,'Комунальні по МПД'!X535,'Комунальні по МПД'!X540,'Комунальні по МПД'!X545,'Комунальні по МПД'!X550,'Комунальні по МПД'!X555,'Комунальні по МПД'!X560,'Комунальні по МПД'!X565,'Комунальні по МПД'!X570,'Комунальні по МПД'!X575+'Комунальні по МПД'!X580)</f>
        <v>83</v>
      </c>
      <c r="X82" s="157">
        <f>SUM('Комунальні по МПД'!Y510,'Комунальні по МПД'!Y515,'Комунальні по МПД'!Y520,'Комунальні по МПД'!Y525,'Комунальні по МПД'!Y530,'Комунальні по МПД'!Y535,'Комунальні по МПД'!Y540,'Комунальні по МПД'!Y545,'Комунальні по МПД'!Y550,'Комунальні по МПД'!Y555,'Комунальні по МПД'!Y560,'Комунальні по МПД'!Y565,'Комунальні по МПД'!Y570,'Комунальні по МПД'!Y575+'Комунальні по МПД'!Y580)</f>
        <v>1005</v>
      </c>
      <c r="Y82" s="156">
        <f>SUM('Комунальні по МПД'!Z510,'Комунальні по МПД'!Z515,'Комунальні по МПД'!Z520,'Комунальні по МПД'!Z525,'Комунальні по МПД'!Z530,'Комунальні по МПД'!Z535,'Комунальні по МПД'!Z540,'Комунальні по МПД'!Z545,'Комунальні по МПД'!Z550,'Комунальні по МПД'!Z555,'Комунальні по МПД'!Z560,'Комунальні по МПД'!Z565,'Комунальні по МПД'!Z570,'Комунальні по МПД'!Z575+'Комунальні по МПД'!Z580)</f>
        <v>168</v>
      </c>
      <c r="Z82" s="83">
        <f>SUM('Комунальні по МПД'!AA510,'Комунальні по МПД'!AA515,'Комунальні по МПД'!AA520,'Комунальні по МПД'!AA525,'Комунальні по МПД'!AA530,'Комунальні по МПД'!AA535,'Комунальні по МПД'!AA540,'Комунальні по МПД'!AA545,'Комунальні по МПД'!AA550,'Комунальні по МПД'!AA555,'Комунальні по МПД'!AA560,'Комунальні по МПД'!AA565,'Комунальні по МПД'!AA570,'Комунальні по МПД'!AA575+'Комунальні по МПД'!AA580)</f>
        <v>0</v>
      </c>
      <c r="AA82" s="84">
        <f>SUM('Комунальні по МПД'!AB510,'Комунальні по МПД'!AB515,'Комунальні по МПД'!AB520,'Комунальні по МПД'!AB525,'Комунальні по МПД'!AB530,'Комунальні по МПД'!AB535,'Комунальні по МПД'!AB540,'Комунальні по МПД'!AB545,'Комунальні по МПД'!AB550,'Комунальні по МПД'!AB555,'Комунальні по МПД'!AB560,'Комунальні по МПД'!AB565,'Комунальні по МПД'!AB570,'Комунальні по МПД'!AB575+'Комунальні по МПД'!AB580)</f>
        <v>396</v>
      </c>
      <c r="AB82" s="84">
        <f>SUM('Комунальні по МПД'!AC510,'Комунальні по МПД'!AC515,'Комунальні по МПД'!AC520,'Комунальні по МПД'!AC525,'Комунальні по МПД'!AC530,'Комунальні по МПД'!AC535,'Комунальні по МПД'!AC540,'Комунальні по МПД'!AC545,'Комунальні по МПД'!AC550,'Комунальні по МПД'!AC555,'Комунальні по МПД'!AC560,'Комунальні по МПД'!AC565,'Комунальні по МПД'!AC570,'Комунальні по МПД'!AC575+'Комунальні по МПД'!AC580)</f>
        <v>376</v>
      </c>
      <c r="AC82" s="84">
        <f>SUM('Комунальні по МПД'!AD510,'Комунальні по МПД'!AD515,'Комунальні по МПД'!AD520,'Комунальні по МПД'!AD525,'Комунальні по МПД'!AD530,'Комунальні по МПД'!AD535,'Комунальні по МПД'!AD540,'Комунальні по МПД'!AD545,'Комунальні по МПД'!AD550,'Комунальні по МПД'!AD555,'Комунальні по МПД'!AD560,'Комунальні по МПД'!AD565,'Комунальні по МПД'!AD570,'Комунальні по МПД'!AD575+'Комунальні по МПД'!AD580)</f>
        <v>98</v>
      </c>
      <c r="AD82" s="84">
        <f>SUM('Комунальні по МПД'!AE510,'Комунальні по МПД'!AE515,'Комунальні по МПД'!AE520,'Комунальні по МПД'!AE525,'Комунальні по МПД'!AE530,'Комунальні по МПД'!AE535,'Комунальні по МПД'!AE540,'Комунальні по МПД'!AE545,'Комунальні по МПД'!AE550,'Комунальні по МПД'!AE555,'Комунальні по МПД'!AE560,'Комунальні по МПД'!AE565,'Комунальні по МПД'!AE570,'Комунальні по МПД'!AE575+'Комунальні по МПД'!AE580)</f>
        <v>492</v>
      </c>
      <c r="AE82" s="85">
        <f>SUM('Комунальні по МПД'!AF510,'Комунальні по МПД'!AF515,'Комунальні по МПД'!AF520,'Комунальні по МПД'!AF525,'Комунальні по МПД'!AF530,'Комунальні по МПД'!AF535,'Комунальні по МПД'!AF540,'Комунальні по МПД'!AF545,'Комунальні по МПД'!AF550,'Комунальні по МПД'!AF555,'Комунальні по МПД'!AF560,'Комунальні по МПД'!AF565,'Комунальні по МПД'!AF570,'Комунальні по МПД'!AF575+'Комунальні по МПД'!AF580)</f>
        <v>78</v>
      </c>
      <c r="AF82" s="449">
        <f>AVERAGE('Комунальні по МПД'!AG510,'Комунальні по МПД'!AG515,'Комунальні по МПД'!AG520,'Комунальні по МПД'!AG525,'Комунальні по МПД'!AG530,'Комунальні по МПД'!AG535,'Комунальні по МПД'!AG540,'Комунальні по МПД'!AG545,'Комунальні по МПД'!AG550,'Комунальні по МПД'!AG555,'Комунальні по МПД'!AG560,'Комунальні по МПД'!AG565,'Комунальні по МПД'!AG570,'Комунальні по МПД'!AG575+'Комунальні по МПД'!AG580)</f>
        <v>46.692307692307693</v>
      </c>
      <c r="AG82" s="468">
        <f>AVERAGE('Комунальні по МПД'!AH510,'Комунальні по МПД'!AH515,'Комунальні по МПД'!AH520,'Комунальні по МПД'!AH525,'Комунальні по МПД'!AH530,'Комунальні по МПД'!AH535,'Комунальні по МПД'!AH540,'Комунальні по МПД'!AH545,'Комунальні по МПД'!AH550,'Комунальні по МПД'!AH555,'Комунальні по МПД'!AH560,'Комунальні по МПД'!AH565,'Комунальні по МПД'!AH570,'Комунальні по МПД'!AH575+'Комунальні по МПД'!AH580)</f>
        <v>20.615384615384617</v>
      </c>
      <c r="AH82" s="449">
        <f>AVERAGE('Комунальні по МПД'!AI510,'Комунальні по МПД'!AI515,'Комунальні по МПД'!AI520,'Комунальні по МПД'!AI525,'Комунальні по МПД'!AI530,'Комунальні по МПД'!AI535,'Комунальні по МПД'!AI540,'Комунальні по МПД'!AI545,'Комунальні по МПД'!AI550,'Комунальні по МПД'!AI555,'Комунальні по МПД'!AI560,'Комунальні по МПД'!AI565,'Комунальні по МПД'!AI570,'Комунальні по МПД'!AI575+'Комунальні по МПД'!AI580)</f>
        <v>113.92307692307692</v>
      </c>
      <c r="AI82" s="158">
        <f>SUM('Комунальні по МПД'!AJ510,'Комунальні по МПД'!AJ515,'Комунальні по МПД'!AJ520,'Комунальні по МПД'!AJ525,'Комунальні по МПД'!AJ530,'Комунальні по МПД'!AJ535,'Комунальні по МПД'!AJ540,'Комунальні по МПД'!AJ545,'Комунальні по МПД'!AJ550,'Комунальні по МПД'!AJ555,'Комунальні по МПД'!AJ560,'Комунальні по МПД'!AJ565,'Комунальні по МПД'!AJ570,'Комунальні по МПД'!AJ575+'Комунальні по МПД'!AJ580)</f>
        <v>1177</v>
      </c>
      <c r="AJ82" s="87"/>
      <c r="AK82" s="88"/>
      <c r="AL82" s="89"/>
      <c r="AM82" s="90"/>
      <c r="AN82" s="88"/>
      <c r="AO82" s="89"/>
      <c r="AP82" s="90">
        <f>SUM('Комунальні по МПД'!AQ510,'Комунальні по МПД'!AQ515,'Комунальні по МПД'!AQ520,'Комунальні по МПД'!AQ525,'Комунальні по МПД'!AQ530,'Комунальні по МПД'!AQ535,'Комунальні по МПД'!AQ540,'Комунальні по МПД'!AQ545,'Комунальні по МПД'!AQ550,'Комунальні по МПД'!AQ555,'Комунальні по МПД'!AQ560,'Комунальні по МПД'!AQ565,'Комунальні по МПД'!AQ570,'Комунальні по МПД'!AQ575+'Комунальні по МПД'!AQ580)</f>
        <v>107</v>
      </c>
      <c r="AQ82" s="88">
        <f>SUM('Комунальні по МПД'!AR510,'Комунальні по МПД'!AR515,'Комунальні по МПД'!AR520,'Комунальні по МПД'!AR525,'Комунальні по МПД'!AR530,'Комунальні по МПД'!AR535,'Комунальні по МПД'!AR540,'Комунальні по МПД'!AR545,'Комунальні по МПД'!AR550,'Комунальні по МПД'!AR555,'Комунальні по МПД'!AR560,'Комунальні по МПД'!AR565,'Комунальні по МПД'!AR570,'Комунальні по МПД'!AR575+'Комунальні по МПД'!AR580)</f>
        <v>196</v>
      </c>
      <c r="AR82" s="88">
        <f>SUM('Комунальні по МПД'!AS510,'Комунальні по МПД'!AS515,'Комунальні по МПД'!AS520,'Комунальні по МПД'!AS525,'Комунальні по МПД'!AS530,'Комунальні по МПД'!AS535,'Комунальні по МПД'!AS540,'Комунальні по МПД'!AS545,'Комунальні по МПД'!AS550,'Комунальні по МПД'!AS555,'Комунальні по МПД'!AS560,'Комунальні по МПД'!AS565,'Комунальні по МПД'!AS570,'Комунальні по МПД'!AS575+'Комунальні по МПД'!AS580)</f>
        <v>415</v>
      </c>
      <c r="AS82" s="88">
        <f>SUM('Комунальні по МПД'!AT510,'Комунальні по МПД'!AT515,'Комунальні по МПД'!AT520,'Комунальні по МПД'!AT525,'Комунальні по МПД'!AT530,'Комунальні по МПД'!AT535,'Комунальні по МПД'!AT540,'Комунальні по МПД'!AT545,'Комунальні по МПД'!AT550,'Комунальні по МПД'!AT555,'Комунальні по МПД'!AT560,'Комунальні по МПД'!AT565,'Комунальні по МПД'!AT570,'Комунальні по МПД'!AT575+'Комунальні по МПД'!AT580)</f>
        <v>254</v>
      </c>
      <c r="AT82" s="91">
        <f>SUM('Комунальні по МПД'!AU510,'Комунальні по МПД'!AU515,'Комунальні по МПД'!AU520,'Комунальні по МПД'!AU525,'Комунальні по МПД'!AU530,'Комунальні по МПД'!AU535,'Комунальні по МПД'!AU540,'Комунальні по МПД'!AU545,'Комунальні по МПД'!AU550,'Комунальні по МПД'!AU555,'Комунальні по МПД'!AU560,'Комунальні по МПД'!AU565,'Комунальні по МПД'!AU570,'Комунальні по МПД'!AU575+'Комунальні по МПД'!AU580)</f>
        <v>205</v>
      </c>
      <c r="AU82" s="159">
        <f>SUM('Комунальні по МПД'!AV510,'Комунальні по МПД'!AV515,'Комунальні по МПД'!AV520,'Комунальні по МПД'!AV525,'Комунальні по МПД'!AV530,'Комунальні по МПД'!AV535,'Комунальні по МПД'!AV540,'Комунальні по МПД'!AV545,'Комунальні по МПД'!AV550,'Комунальні по МПД'!AV555,'Комунальні по МПД'!AV560,'Комунальні по МПД'!AV565,'Комунальні по МПД'!AV570,'Комунальні по МПД'!AV575+'Комунальні по МПД'!AV580)</f>
        <v>34</v>
      </c>
      <c r="AV82" s="125">
        <f>SUM('Комунальні по МПД'!AW510,'Комунальні по МПД'!AW515,'Комунальні по МПД'!AW520,'Комунальні по МПД'!AW525,'Комунальні по МПД'!AW530,'Комунальні по МПД'!AW535,'Комунальні по МПД'!AW540,'Комунальні по МПД'!AW545,'Комунальні по МПД'!AW550,'Комунальні по МПД'!AW555,'Комунальні по МПД'!AW560,'Комунальні по МПД'!AW565,'Комунальні по МПД'!AW570,'Комунальні по МПД'!AW575+'Комунальні по МПД'!AW580)</f>
        <v>0</v>
      </c>
      <c r="AW82" s="125">
        <f>SUM('Комунальні по МПД'!AX510,'Комунальні по МПД'!AX515,'Комунальні по МПД'!AX520,'Комунальні по МПД'!AX525,'Комунальні по МПД'!AX530,'Комунальні по МПД'!AX535,'Комунальні по МПД'!AX540,'Комунальні по МПД'!AX545,'Комунальні по МПД'!AX550,'Комунальні по МПД'!AX555,'Комунальні по МПД'!AX560,'Комунальні по МПД'!AX565,'Комунальні по МПД'!AX570,'Комунальні по МПД'!AX575+'Комунальні по МПД'!AX580)</f>
        <v>6</v>
      </c>
      <c r="AX82" s="125">
        <f>SUM('Комунальні по МПД'!AY510,'Комунальні по МПД'!AY515,'Комунальні по МПД'!AY520,'Комунальні по МПД'!AY525,'Комунальні по МПД'!AY530,'Комунальні по МПД'!AY535,'Комунальні по МПД'!AY540,'Комунальні по МПД'!AY545,'Комунальні по МПД'!AY550,'Комунальні по МПД'!AY555,'Комунальні по МПД'!AY560,'Комунальні по МПД'!AY565,'Комунальні по МПД'!AY570,'Комунальні по МПД'!AY575+'Комунальні по МПД'!AY580)</f>
        <v>5</v>
      </c>
      <c r="AY82" s="125">
        <f>SUM('Комунальні по МПД'!AZ510,'Комунальні по МПД'!AZ515,'Комунальні по МПД'!AZ520,'Комунальні по МПД'!AZ525,'Комунальні по МПД'!AZ530,'Комунальні по МПД'!AZ535,'Комунальні по МПД'!AZ540,'Комунальні по МПД'!AZ545,'Комунальні по МПД'!AZ550,'Комунальні по МПД'!AZ555,'Комунальні по МПД'!AZ560,'Комунальні по МПД'!AZ565,'Комунальні по МПД'!AZ570,'Комунальні по МПД'!AZ575+'Комунальні по МПД'!AZ580)</f>
        <v>0</v>
      </c>
      <c r="AZ82" s="125">
        <f>SUM('Комунальні по МПД'!BA510,'Комунальні по МПД'!BA515,'Комунальні по МПД'!BA520,'Комунальні по МПД'!BA525,'Комунальні по МПД'!BA530,'Комунальні по МПД'!BA535,'Комунальні по МПД'!BA540,'Комунальні по МПД'!BA545,'Комунальні по МПД'!BA550,'Комунальні по МПД'!BA555,'Комунальні по МПД'!BA560,'Комунальні по МПД'!BA565,'Комунальні по МПД'!BA570,'Комунальні по МПД'!BA575+'Комунальні по МПД'!BA580)</f>
        <v>8</v>
      </c>
      <c r="BA82" s="125">
        <f>SUM('Комунальні по МПД'!BB510,'Комунальні по МПД'!BB515,'Комунальні по МПД'!BB520,'Комунальні по МПД'!BB525,'Комунальні по МПД'!BB530,'Комунальні по МПД'!BB535,'Комунальні по МПД'!BB540,'Комунальні по МПД'!BB545,'Комунальні по МПД'!BB550,'Комунальні по МПД'!BB555,'Комунальні по МПД'!BB560,'Комунальні по МПД'!BB565,'Комунальні по МПД'!BB570,'Комунальні по МПД'!BB575+'Комунальні по МПД'!BB580)</f>
        <v>0</v>
      </c>
      <c r="BB82" s="125">
        <f>SUM('Комунальні по МПД'!BC510,'Комунальні по МПД'!BC515,'Комунальні по МПД'!BC520,'Комунальні по МПД'!BC525,'Комунальні по МПД'!BC530,'Комунальні по МПД'!BC535,'Комунальні по МПД'!BC540,'Комунальні по МПД'!BC545,'Комунальні по МПД'!BC550,'Комунальні по МПД'!BC555,'Комунальні по МПД'!BC560,'Комунальні по МПД'!BC565,'Комунальні по МПД'!BC570,'Комунальні по МПД'!BC575+'Комунальні по МПД'!BC580)</f>
        <v>7</v>
      </c>
      <c r="BC82" s="125">
        <f>SUM('Комунальні по МПД'!BD510,'Комунальні по МПД'!BD515,'Комунальні по МПД'!BD520,'Комунальні по МПД'!BD525,'Комунальні по МПД'!BD530,'Комунальні по МПД'!BD535,'Комунальні по МПД'!BD540,'Комунальні по МПД'!BD545,'Комунальні по МПД'!BD550,'Комунальні по МПД'!BD555,'Комунальні по МПД'!BD560,'Комунальні по МПД'!BD565,'Комунальні по МПД'!BD570,'Комунальні по МПД'!BD575+'Комунальні по МПД'!BD580)</f>
        <v>4</v>
      </c>
      <c r="BD82" s="126">
        <f>SUM('Комунальні по МПД'!BE510,'Комунальні по МПД'!BE515,'Комунальні по МПД'!BE520,'Комунальні по МПД'!BE525,'Комунальні по МПД'!BE530,'Комунальні по МПД'!BE535,'Комунальні по МПД'!BE540,'Комунальні по МПД'!BE545,'Комунальні по МПД'!BE550,'Комунальні по МПД'!BE555,'Комунальні по МПД'!BE560,'Комунальні по МПД'!BE565,'Комунальні по МПД'!BE570,'Комунальні по МПД'!BE575+'Комунальні по МПД'!BE580)</f>
        <v>4</v>
      </c>
    </row>
    <row r="83" spans="1:57" ht="31.5" x14ac:dyDescent="0.25">
      <c r="A83" s="1343"/>
      <c r="B83" s="1445"/>
      <c r="C83" s="114" t="s">
        <v>491</v>
      </c>
      <c r="D83" s="1461"/>
      <c r="E83" s="1468"/>
      <c r="F83" s="592">
        <f>SUM('Комунальні по МПД'!G511,'Комунальні по МПД'!G516,'Комунальні по МПД'!G521,'Комунальні по МПД'!G526,'Комунальні по МПД'!G531,'Комунальні по МПД'!G536,'Комунальні по МПД'!G541,'Комунальні по МПД'!G546,'Комунальні по МПД'!G551,'Комунальні по МПД'!G556,'Комунальні по МПД'!G561,'Комунальні по МПД'!G566,'Комунальні по МПД'!G571,'Комунальні по МПД'!G576+'Комунальні по МПД'!G581)</f>
        <v>0</v>
      </c>
      <c r="G83" s="631">
        <f>SUM('Комунальні по МПД'!H511,'Комунальні по МПД'!H516,'Комунальні по МПД'!H521,'Комунальні по МПД'!H526,'Комунальні по МПД'!H531,'Комунальні по МПД'!H536,'Комунальні по МПД'!H541,'Комунальні по МПД'!H546,'Комунальні по МПД'!H551,'Комунальні по МПД'!H556,'Комунальні по МПД'!H561,'Комунальні по МПД'!H566,'Комунальні по МПД'!H571,'Комунальні по МПД'!H576+'Комунальні по МПД'!H581)</f>
        <v>0</v>
      </c>
      <c r="H83" s="81">
        <f>SUM('Комунальні по МПД'!I511,'Комунальні по МПД'!I516,'Комунальні по МПД'!I521,'Комунальні по МПД'!I526,'Комунальні по МПД'!I531,'Комунальні по МПД'!I536,'Комунальні по МПД'!I541,'Комунальні по МПД'!I546,'Комунальні по МПД'!I551,'Комунальні по МПД'!I556,'Комунальні по МПД'!I561,'Комунальні по МПД'!I566,'Комунальні по МПД'!I571,'Комунальні по МПД'!I576+'Комунальні по МПД'!I581)</f>
        <v>0</v>
      </c>
      <c r="I83" s="81">
        <f>SUM('Комунальні по МПД'!J511,'Комунальні по МПД'!J516,'Комунальні по МПД'!J521,'Комунальні по МПД'!J526,'Комунальні по МПД'!J531,'Комунальні по МПД'!J536,'Комунальні по МПД'!J541,'Комунальні по МПД'!J546,'Комунальні по МПД'!J551,'Комунальні по МПД'!J556,'Комунальні по МПД'!J561,'Комунальні по МПД'!J566,'Комунальні по МПД'!J571,'Комунальні по МПД'!J576+'Комунальні по МПД'!J581)</f>
        <v>0</v>
      </c>
      <c r="J83" s="81">
        <f>SUM('Комунальні по МПД'!K511,'Комунальні по МПД'!K516,'Комунальні по МПД'!K521,'Комунальні по МПД'!K526,'Комунальні по МПД'!K531,'Комунальні по МПД'!K536,'Комунальні по МПД'!K541,'Комунальні по МПД'!K546,'Комунальні по МПД'!K551,'Комунальні по МПД'!K556,'Комунальні по МПД'!K561,'Комунальні по МПД'!K566,'Комунальні по МПД'!K571,'Комунальні по МПД'!K576+'Комунальні по МПД'!K581)</f>
        <v>0</v>
      </c>
      <c r="K83" s="94">
        <f>SUM('Комунальні по МПД'!L511,'Комунальні по МПД'!L516,'Комунальні по МПД'!L521,'Комунальні по МПД'!L526,'Комунальні по МПД'!L531,'Комунальні по МПД'!L536,'Комунальні по МПД'!L541,'Комунальні по МПД'!L546,'Комунальні по МПД'!L551,'Комунальні по МПД'!L556,'Комунальні по МПД'!L561,'Комунальні по МПД'!L566,'Комунальні по МПД'!L571,'Комунальні по МПД'!L576+'Комунальні по МПД'!L581)</f>
        <v>0</v>
      </c>
      <c r="L83" s="181">
        <f>SUM('Комунальні по МПД'!M511,'Комунальні по МПД'!M516,'Комунальні по МПД'!M521,'Комунальні по МПД'!M526,'Комунальні по МПД'!M531,'Комунальні по МПД'!M536,'Комунальні по МПД'!M541,'Комунальні по МПД'!M546,'Комунальні по МПД'!M551,'Комунальні по МПД'!M556,'Комунальні по МПД'!M561,'Комунальні по МПД'!M566,'Комунальні по МПД'!M571,'Комунальні по МПД'!M576+'Комунальні по МПД'!M581)</f>
        <v>0</v>
      </c>
      <c r="M83" s="124">
        <f>SUM('Комунальні по МПД'!N511,'Комунальні по МПД'!N516,'Комунальні по МПД'!N521,'Комунальні по МПД'!N526,'Комунальні по МПД'!N531,'Комунальні по МПД'!N536,'Комунальні по МПД'!N541,'Комунальні по МПД'!N546,'Комунальні по МПД'!N551,'Комунальні по МПД'!N556,'Комунальні по МПД'!N561,'Комунальні по МПД'!N566,'Комунальні по МПД'!N571,'Комунальні по МПД'!N576+'Комунальні по МПД'!N581)</f>
        <v>0</v>
      </c>
      <c r="N83" s="403">
        <f>SUM('Комунальні по МПД'!O511,'Комунальні по МПД'!O516,'Комунальні по МПД'!O521,'Комунальні по МПД'!O526,'Комунальні по МПД'!O531,'Комунальні по МПД'!O536,'Комунальні по МПД'!O541,'Комунальні по МПД'!O546,'Комунальні по МПД'!O551,'Комунальні по МПД'!O556,'Комунальні по МПД'!O561,'Комунальні по МПД'!O566,'Комунальні по МПД'!O571,'Комунальні по МПД'!O576+'Комунальні по МПД'!O581)</f>
        <v>0</v>
      </c>
      <c r="O83" s="124">
        <f>SUM('Комунальні по МПД'!P511,'Комунальні по МПД'!P516,'Комунальні по МПД'!P521,'Комунальні по МПД'!P526,'Комунальні по МПД'!P531,'Комунальні по МПД'!P536,'Комунальні по МПД'!P541,'Комунальні по МПД'!P546,'Комунальні по МПД'!P551,'Комунальні по МПД'!P556,'Комунальні по МПД'!P561,'Комунальні по МПД'!P566,'Комунальні по МПД'!P571,'Комунальні по МПД'!P576+'Комунальні по МПД'!P581)</f>
        <v>0</v>
      </c>
      <c r="P83" s="124">
        <f>SUM('Комунальні по МПД'!Q511,'Комунальні по МПД'!Q516,'Комунальні по МПД'!Q521,'Комунальні по МПД'!Q526,'Комунальні по МПД'!Q531,'Комунальні по МПД'!Q536,'Комунальні по МПД'!Q541,'Комунальні по МПД'!Q546,'Комунальні по МПД'!Q551,'Комунальні по МПД'!Q556,'Комунальні по МПД'!Q561,'Комунальні по МПД'!Q566,'Комунальні по МПД'!Q571,'Комунальні по МПД'!Q576+'Комунальні по МПД'!Q581)</f>
        <v>0</v>
      </c>
      <c r="Q83" s="163">
        <f>SUM('Комунальні по МПД'!R511,'Комунальні по МПД'!R516,'Комунальні по МПД'!R521,'Комунальні по МПД'!R526,'Комунальні по МПД'!R531,'Комунальні по МПД'!R536,'Комунальні по МПД'!R541,'Комунальні по МПД'!R546,'Комунальні по МПД'!R551,'Комунальні по МПД'!R556,'Комунальні по МПД'!R561,'Комунальні по МПД'!R566,'Комунальні по МПД'!R571,'Комунальні по МПД'!R576+'Комунальні по МПД'!R581)</f>
        <v>0</v>
      </c>
      <c r="R83" s="271">
        <f>SUM('Комунальні по МПД'!S511,'Комунальні по МПД'!S516,'Комунальні по МПД'!S521,'Комунальні по МПД'!S526,'Комунальні по МПД'!S531,'Комунальні по МПД'!S536,'Комунальні по МПД'!S541,'Комунальні по МПД'!S546,'Комунальні по МПД'!S551,'Комунальні по МПД'!S556,'Комунальні по МПД'!S561,'Комунальні по МПД'!S566,'Комунальні по МПД'!S571,'Комунальні по МПД'!S576+'Комунальні по МПД'!S581)</f>
        <v>0</v>
      </c>
      <c r="S83" s="766">
        <f>SUM('Комунальні по МПД'!T511,'Комунальні по МПД'!T516,'Комунальні по МПД'!T521,'Комунальні по МПД'!T526,'Комунальні по МПД'!T531,'Комунальні по МПД'!T536,'Комунальні по МПД'!T541,'Комунальні по МПД'!T546,'Комунальні по МПД'!T551,'Комунальні по МПД'!T556,'Комунальні по МПД'!T561,'Комунальні по МПД'!T566,'Комунальні по МПД'!T571,'Комунальні по МПД'!T576+'Комунальні по МПД'!T581)</f>
        <v>0</v>
      </c>
      <c r="T83" s="766">
        <f>SUM('Комунальні по МПД'!U511,'Комунальні по МПД'!U516,'Комунальні по МПД'!U521,'Комунальні по МПД'!U526,'Комунальні по МПД'!U531,'Комунальні по МПД'!U536,'Комунальні по МПД'!U541,'Комунальні по МПД'!U546,'Комунальні по МПД'!U551,'Комунальні по МПД'!U556,'Комунальні по МПД'!U561,'Комунальні по МПД'!U566,'Комунальні по МПД'!U571,'Комунальні по МПД'!U576+'Комунальні по МПД'!U581)</f>
        <v>0</v>
      </c>
      <c r="U83" s="124">
        <f>SUM('Комунальні по МПД'!V511,'Комунальні по МПД'!V516,'Комунальні по МПД'!V521,'Комунальні по МПД'!V526,'Комунальні по МПД'!V531,'Комунальні по МПД'!V536,'Комунальні по МПД'!V541,'Комунальні по МПД'!V546,'Комунальні по МПД'!V551,'Комунальні по МПД'!V556,'Комунальні по МПД'!V561,'Комунальні по МПД'!V566,'Комунальні по МПД'!V571,'Комунальні по МПД'!V576+'Комунальні по МПД'!V581)</f>
        <v>0</v>
      </c>
      <c r="V83" s="124">
        <f>SUM('Комунальні по МПД'!W511,'Комунальні по МПД'!W516,'Комунальні по МПД'!W521,'Комунальні по МПД'!W526,'Комунальні по МПД'!W531,'Комунальні по МПД'!W536,'Комунальні по МПД'!W541,'Комунальні по МПД'!W546,'Комунальні по МПД'!W551,'Комунальні по МПД'!W556,'Комунальні по МПД'!W561,'Комунальні по МПД'!W566,'Комунальні по МПД'!W571,'Комунальні по МПД'!W576+'Комунальні по МПД'!W581)</f>
        <v>0</v>
      </c>
      <c r="W83" s="163">
        <f>SUM('Комунальні по МПД'!X511,'Комунальні по МПД'!X516,'Комунальні по МПД'!X521,'Комунальні по МПД'!X526,'Комунальні по МПД'!X531,'Комунальні по МПД'!X536,'Комунальні по МПД'!X541,'Комунальні по МПД'!X546,'Комунальні по МПД'!X551,'Комунальні по МПД'!X556,'Комунальні по МПД'!X561,'Комунальні по МПД'!X566,'Комунальні по МПД'!X571,'Комунальні по МПД'!X576+'Комунальні по МПД'!X581)</f>
        <v>0</v>
      </c>
      <c r="X83" s="162">
        <f>SUM('Комунальні по МПД'!Y511,'Комунальні по МПД'!Y516,'Комунальні по МПД'!Y521,'Комунальні по МПД'!Y526,'Комунальні по МПД'!Y531,'Комунальні по МПД'!Y536,'Комунальні по МПД'!Y541,'Комунальні по МПД'!Y546,'Комунальні по МПД'!Y551,'Комунальні по МПД'!Y556,'Комунальні по МПД'!Y561,'Комунальні по МПД'!Y566,'Комунальні по МПД'!Y571,'Комунальні по МПД'!Y576+'Комунальні по МПД'!Y581)</f>
        <v>0</v>
      </c>
      <c r="Y83" s="163">
        <f>SUM('Комунальні по МПД'!Z511,'Комунальні по МПД'!Z516,'Комунальні по МПД'!Z521,'Комунальні по МПД'!Z526,'Комунальні по МПД'!Z531,'Комунальні по МПД'!Z536,'Комунальні по МПД'!Z541,'Комунальні по МПД'!Z546,'Комунальні по МПД'!Z551,'Комунальні по МПД'!Z556,'Комунальні по МПД'!Z561,'Комунальні по МПД'!Z566,'Комунальні по МПД'!Z571,'Комунальні по МПД'!Z576+'Комунальні по МПД'!Z581)</f>
        <v>0</v>
      </c>
      <c r="Z83" s="86">
        <f>SUM('Комунальні по МПД'!AA511,'Комунальні по МПД'!AA516,'Комунальні по МПД'!AA521,'Комунальні по МПД'!AA526,'Комунальні по МПД'!AA531,'Комунальні по МПД'!AA536,'Комунальні по МПД'!AA541,'Комунальні по МПД'!AA546,'Комунальні по МПД'!AA551,'Комунальні по МПД'!AA556,'Комунальні по МПД'!AA561,'Комунальні по МПД'!AA566,'Комунальні по МПД'!AA571,'Комунальні по МПД'!AA576+'Комунальні по МПД'!AA581)</f>
        <v>0</v>
      </c>
      <c r="AA83" s="81">
        <f>SUM('Комунальні по МПД'!AB511,'Комунальні по МПД'!AB516,'Комунальні по МПД'!AB521,'Комунальні по МПД'!AB526,'Комунальні по МПД'!AB531,'Комунальні по МПД'!AB536,'Комунальні по МПД'!AB541,'Комунальні по МПД'!AB546,'Комунальні по МПД'!AB551,'Комунальні по МПД'!AB556,'Комунальні по МПД'!AB561,'Комунальні по МПД'!AB566,'Комунальні по МПД'!AB571,'Комунальні по МПД'!AB576+'Комунальні по МПД'!AB581)</f>
        <v>0</v>
      </c>
      <c r="AB83" s="81">
        <f>SUM('Комунальні по МПД'!AC511,'Комунальні по МПД'!AC516,'Комунальні по МПД'!AC521,'Комунальні по МПД'!AC526,'Комунальні по МПД'!AC531,'Комунальні по МПД'!AC536,'Комунальні по МПД'!AC541,'Комунальні по МПД'!AC546,'Комунальні по МПД'!AC551,'Комунальні по МПД'!AC556,'Комунальні по МПД'!AC561,'Комунальні по МПД'!AC566,'Комунальні по МПД'!AC571,'Комунальні по МПД'!AC576+'Комунальні по МПД'!AC581)</f>
        <v>0</v>
      </c>
      <c r="AC83" s="81">
        <f>SUM('Комунальні по МПД'!AD511,'Комунальні по МПД'!AD516,'Комунальні по МПД'!AD521,'Комунальні по МПД'!AD526,'Комунальні по МПД'!AD531,'Комунальні по МПД'!AD536,'Комунальні по МПД'!AD541,'Комунальні по МПД'!AD546,'Комунальні по МПД'!AD551,'Комунальні по МПД'!AD556,'Комунальні по МПД'!AD561,'Комунальні по МПД'!AD566,'Комунальні по МПД'!AD571,'Комунальні по МПД'!AD576+'Комунальні по МПД'!AD581)</f>
        <v>0</v>
      </c>
      <c r="AD83" s="81">
        <f>SUM('Комунальні по МПД'!AE511,'Комунальні по МПД'!AE516,'Комунальні по МПД'!AE521,'Комунальні по МПД'!AE526,'Комунальні по МПД'!AE531,'Комунальні по МПД'!AE536,'Комунальні по МПД'!AE541,'Комунальні по МПД'!AE546,'Комунальні по МПД'!AE551,'Комунальні по МПД'!AE556,'Комунальні по МПД'!AE561,'Комунальні по МПД'!AE566,'Комунальні по МПД'!AE571,'Комунальні по МПД'!AE576+'Комунальні по МПД'!AE581)</f>
        <v>0</v>
      </c>
      <c r="AE83" s="94">
        <f>SUM('Комунальні по МПД'!AF511,'Комунальні по МПД'!AF516,'Комунальні по МПД'!AF521,'Комунальні по МПД'!AF526,'Комунальні по МПД'!AF531,'Комунальні по МПД'!AF536,'Комунальні по МПД'!AF541,'Комунальні по МПД'!AF546,'Комунальні по МПД'!AF551,'Комунальні по МПД'!AF556,'Комунальні по МПД'!AF561,'Комунальні по МПД'!AF566,'Комунальні по МПД'!AF571,'Комунальні по МПД'!AF576+'Комунальні по МПД'!AF581)</f>
        <v>0</v>
      </c>
      <c r="AF83" s="449">
        <f>AVERAGE('Комунальні по МПД'!AG511,'Комунальні по МПД'!AG516,'Комунальні по МПД'!AG521,'Комунальні по МПД'!AG526,'Комунальні по МПД'!AG531,'Комунальні по МПД'!AG536,'Комунальні по МПД'!AG541,'Комунальні по МПД'!AG546,'Комунальні по МПД'!AG551,'Комунальні по МПД'!AG556,'Комунальні по МПД'!AG561,'Комунальні по МПД'!AG566,'Комунальні по МПД'!AG571,'Комунальні по МПД'!AG576+'Комунальні по МПД'!AG581)</f>
        <v>0</v>
      </c>
      <c r="AG83" s="468">
        <f>AVERAGE('Комунальні по МПД'!AH511,'Комунальні по МПД'!AH516,'Комунальні по МПД'!AH521,'Комунальні по МПД'!AH526,'Комунальні по МПД'!AH531,'Комунальні по МПД'!AH536,'Комунальні по МПД'!AH541,'Комунальні по МПД'!AH546,'Комунальні по МПД'!AH551,'Комунальні по МПД'!AH556,'Комунальні по МПД'!AH561,'Комунальні по МПД'!AH566,'Комунальні по МПД'!AH571,'Комунальні по МПД'!AH576+'Комунальні по МПД'!AH581)</f>
        <v>0</v>
      </c>
      <c r="AH83" s="449">
        <f>AVERAGE('Комунальні по МПД'!AI511,'Комунальні по МПД'!AI516,'Комунальні по МПД'!AI521,'Комунальні по МПД'!AI526,'Комунальні по МПД'!AI531,'Комунальні по МПД'!AI536,'Комунальні по МПД'!AI541,'Комунальні по МПД'!AI546,'Комунальні по МПД'!AI551,'Комунальні по МПД'!AI556,'Комунальні по МПД'!AI561,'Комунальні по МПД'!AI566,'Комунальні по МПД'!AI571,'Комунальні по МПД'!AI576+'Комунальні по МПД'!AI581)</f>
        <v>0</v>
      </c>
      <c r="AI83" s="158">
        <f>SUM('Комунальні по МПД'!AJ511,'Комунальні по МПД'!AJ516,'Комунальні по МПД'!AJ521,'Комунальні по МПД'!AJ526,'Комунальні по МПД'!AJ531,'Комунальні по МПД'!AJ536,'Комунальні по МПД'!AJ541,'Комунальні по МПД'!AJ546,'Комунальні по МПД'!AJ551,'Комунальні по МПД'!AJ556,'Комунальні по МПД'!AJ561,'Комунальні по МПД'!AJ566,'Комунальні по МПД'!AJ571,'Комунальні по МПД'!AJ576+'Комунальні по МПД'!AJ581)</f>
        <v>0</v>
      </c>
      <c r="AJ83" s="87"/>
      <c r="AK83" s="88"/>
      <c r="AL83" s="89"/>
      <c r="AM83" s="90"/>
      <c r="AN83" s="88"/>
      <c r="AO83" s="89"/>
      <c r="AP83" s="86">
        <f>SUM('Комунальні по МПД'!AQ511,'Комунальні по МПД'!AQ516,'Комунальні по МПД'!AQ521,'Комунальні по МПД'!AQ526,'Комунальні по МПД'!AQ531,'Комунальні по МПД'!AQ536,'Комунальні по МПД'!AQ541,'Комунальні по МПД'!AQ546,'Комунальні по МПД'!AQ551,'Комунальні по МПД'!AQ556,'Комунальні по МПД'!AQ561,'Комунальні по МПД'!AQ566,'Комунальні по МПД'!AQ571,'Комунальні по МПД'!AQ576+'Комунальні по МПД'!AQ581)</f>
        <v>0</v>
      </c>
      <c r="AQ83" s="81">
        <f>SUM('Комунальні по МПД'!AR511,'Комунальні по МПД'!AR516,'Комунальні по МПД'!AR521,'Комунальні по МПД'!AR526,'Комунальні по МПД'!AR531,'Комунальні по МПД'!AR536,'Комунальні по МПД'!AR541,'Комунальні по МПД'!AR546,'Комунальні по МПД'!AR551,'Комунальні по МПД'!AR556,'Комунальні по МПД'!AR561,'Комунальні по МПД'!AR566,'Комунальні по МПД'!AR571,'Комунальні по МПД'!AR576+'Комунальні по МПД'!AR581)</f>
        <v>0</v>
      </c>
      <c r="AR83" s="81">
        <f>SUM('Комунальні по МПД'!AS511,'Комунальні по МПД'!AS516,'Комунальні по МПД'!AS521,'Комунальні по МПД'!AS526,'Комунальні по МПД'!AS531,'Комунальні по МПД'!AS536,'Комунальні по МПД'!AS541,'Комунальні по МПД'!AS546,'Комунальні по МПД'!AS551,'Комунальні по МПД'!AS556,'Комунальні по МПД'!AS561,'Комунальні по МПД'!AS566,'Комунальні по МПД'!AS571,'Комунальні по МПД'!AS576+'Комунальні по МПД'!AS581)</f>
        <v>0</v>
      </c>
      <c r="AS83" s="81">
        <f>SUM('Комунальні по МПД'!AT511,'Комунальні по МПД'!AT516,'Комунальні по МПД'!AT521,'Комунальні по МПД'!AT526,'Комунальні по МПД'!AT531,'Комунальні по МПД'!AT536,'Комунальні по МПД'!AT541,'Комунальні по МПД'!AT546,'Комунальні по МПД'!AT551,'Комунальні по МПД'!AT556,'Комунальні по МПД'!AT561,'Комунальні по МПД'!AT566,'Комунальні по МПД'!AT571,'Комунальні по МПД'!AT576+'Комунальні по МПД'!AT581)</f>
        <v>0</v>
      </c>
      <c r="AT83" s="94">
        <f>SUM('Комунальні по МПД'!AU511,'Комунальні по МПД'!AU516,'Комунальні по МПД'!AU521,'Комунальні по МПД'!AU526,'Комунальні по МПД'!AU531,'Комунальні по МПД'!AU536,'Комунальні по МПД'!AU541,'Комунальні по МПД'!AU546,'Комунальні по МПД'!AU551,'Комунальні по МПД'!AU556,'Комунальні по МПД'!AU561,'Комунальні по МПД'!AU566,'Комунальні по МПД'!AU571,'Комунальні по МПД'!AU576+'Комунальні по МПД'!AU581)</f>
        <v>0</v>
      </c>
      <c r="AU83" s="159">
        <f>SUM('Комунальні по МПД'!AV511,'Комунальні по МПД'!AV516,'Комунальні по МПД'!AV521,'Комунальні по МПД'!AV526,'Комунальні по МПД'!AV531,'Комунальні по МПД'!AV536,'Комунальні по МПД'!AV541,'Комунальні по МПД'!AV546,'Комунальні по МПД'!AV551,'Комунальні по МПД'!AV556,'Комунальні по МПД'!AV561,'Комунальні по МПД'!AV566,'Комунальні по МПД'!AV571,'Комунальні по МПД'!AV576+'Комунальні по МПД'!AV581)</f>
        <v>0</v>
      </c>
      <c r="AV83" s="125">
        <f>SUM('Комунальні по МПД'!AW511,'Комунальні по МПД'!AW516,'Комунальні по МПД'!AW521,'Комунальні по МПД'!AW526,'Комунальні по МПД'!AW531,'Комунальні по МПД'!AW536,'Комунальні по МПД'!AW541,'Комунальні по МПД'!AW546,'Комунальні по МПД'!AW551,'Комунальні по МПД'!AW556,'Комунальні по МПД'!AW561,'Комунальні по МПД'!AW566,'Комунальні по МПД'!AW571,'Комунальні по МПД'!AW576+'Комунальні по МПД'!AW581)</f>
        <v>0</v>
      </c>
      <c r="AW83" s="125">
        <f>SUM('Комунальні по МПД'!AX511,'Комунальні по МПД'!AX516,'Комунальні по МПД'!AX521,'Комунальні по МПД'!AX526,'Комунальні по МПД'!AX531,'Комунальні по МПД'!AX536,'Комунальні по МПД'!AX541,'Комунальні по МПД'!AX546,'Комунальні по МПД'!AX551,'Комунальні по МПД'!AX556,'Комунальні по МПД'!AX561,'Комунальні по МПД'!AX566,'Комунальні по МПД'!AX571,'Комунальні по МПД'!AX576+'Комунальні по МПД'!AX581)</f>
        <v>0</v>
      </c>
      <c r="AX83" s="125">
        <f>SUM('Комунальні по МПД'!AY511,'Комунальні по МПД'!AY516,'Комунальні по МПД'!AY521,'Комунальні по МПД'!AY526,'Комунальні по МПД'!AY531,'Комунальні по МПД'!AY536,'Комунальні по МПД'!AY541,'Комунальні по МПД'!AY546,'Комунальні по МПД'!AY551,'Комунальні по МПД'!AY556,'Комунальні по МПД'!AY561,'Комунальні по МПД'!AY566,'Комунальні по МПД'!AY571,'Комунальні по МПД'!AY576+'Комунальні по МПД'!AY581)</f>
        <v>0</v>
      </c>
      <c r="AY83" s="125">
        <f>SUM('Комунальні по МПД'!AZ511,'Комунальні по МПД'!AZ516,'Комунальні по МПД'!AZ521,'Комунальні по МПД'!AZ526,'Комунальні по МПД'!AZ531,'Комунальні по МПД'!AZ536,'Комунальні по МПД'!AZ541,'Комунальні по МПД'!AZ546,'Комунальні по МПД'!AZ551,'Комунальні по МПД'!AZ556,'Комунальні по МПД'!AZ561,'Комунальні по МПД'!AZ566,'Комунальні по МПД'!AZ571,'Комунальні по МПД'!AZ576+'Комунальні по МПД'!AZ581)</f>
        <v>0</v>
      </c>
      <c r="AZ83" s="125">
        <f>SUM('Комунальні по МПД'!BA511,'Комунальні по МПД'!BA516,'Комунальні по МПД'!BA521,'Комунальні по МПД'!BA526,'Комунальні по МПД'!BA531,'Комунальні по МПД'!BA536,'Комунальні по МПД'!BA541,'Комунальні по МПД'!BA546,'Комунальні по МПД'!BA551,'Комунальні по МПД'!BA556,'Комунальні по МПД'!BA561,'Комунальні по МПД'!BA566,'Комунальні по МПД'!BA571,'Комунальні по МПД'!BA576+'Комунальні по МПД'!BA581)</f>
        <v>0</v>
      </c>
      <c r="BA83" s="125">
        <f>SUM('Комунальні по МПД'!BB511,'Комунальні по МПД'!BB516,'Комунальні по МПД'!BB521,'Комунальні по МПД'!BB526,'Комунальні по МПД'!BB531,'Комунальні по МПД'!BB536,'Комунальні по МПД'!BB541,'Комунальні по МПД'!BB546,'Комунальні по МПД'!BB551,'Комунальні по МПД'!BB556,'Комунальні по МПД'!BB561,'Комунальні по МПД'!BB566,'Комунальні по МПД'!BB571,'Комунальні по МПД'!BB576+'Комунальні по МПД'!BB581)</f>
        <v>0</v>
      </c>
      <c r="BB83" s="125">
        <f>SUM('Комунальні по МПД'!BC511,'Комунальні по МПД'!BC516,'Комунальні по МПД'!BC521,'Комунальні по МПД'!BC526,'Комунальні по МПД'!BC531,'Комунальні по МПД'!BC536,'Комунальні по МПД'!BC541,'Комунальні по МПД'!BC546,'Комунальні по МПД'!BC551,'Комунальні по МПД'!BC556,'Комунальні по МПД'!BC561,'Комунальні по МПД'!BC566,'Комунальні по МПД'!BC571,'Комунальні по МПД'!BC576+'Комунальні по МПД'!BC581)</f>
        <v>0</v>
      </c>
      <c r="BC83" s="125">
        <f>SUM('Комунальні по МПД'!BD511,'Комунальні по МПД'!BD516,'Комунальні по МПД'!BD521,'Комунальні по МПД'!BD526,'Комунальні по МПД'!BD531,'Комунальні по МПД'!BD536,'Комунальні по МПД'!BD541,'Комунальні по МПД'!BD546,'Комунальні по МПД'!BD551,'Комунальні по МПД'!BD556,'Комунальні по МПД'!BD561,'Комунальні по МПД'!BD566,'Комунальні по МПД'!BD571,'Комунальні по МПД'!BD576+'Комунальні по МПД'!BD581)</f>
        <v>0</v>
      </c>
      <c r="BD83" s="126">
        <f>SUM('Комунальні по МПД'!BE511,'Комунальні по МПД'!BE516,'Комунальні по МПД'!BE521,'Комунальні по МПД'!BE526,'Комунальні по МПД'!BE531,'Комунальні по МПД'!BE536,'Комунальні по МПД'!BE541,'Комунальні по МПД'!BE546,'Комунальні по МПД'!BE551,'Комунальні по МПД'!BE556,'Комунальні по МПД'!BE561,'Комунальні по МПД'!BE566,'Комунальні по МПД'!BE571,'Комунальні по МПД'!BE576+'Комунальні по МПД'!BE581)</f>
        <v>0</v>
      </c>
    </row>
    <row r="84" spans="1:57" ht="16.5" thickBot="1" x14ac:dyDescent="0.3">
      <c r="A84" s="1344"/>
      <c r="B84" s="571"/>
      <c r="C84" s="582" t="s">
        <v>629</v>
      </c>
      <c r="D84" s="1462"/>
      <c r="E84" s="1469"/>
      <c r="F84" s="653">
        <f>SUM(F79:F83)</f>
        <v>1263</v>
      </c>
      <c r="G84" s="634">
        <f t="shared" ref="G84:BD84" si="33">SUM(G79:G83)</f>
        <v>10</v>
      </c>
      <c r="H84" s="96">
        <f t="shared" si="33"/>
        <v>6</v>
      </c>
      <c r="I84" s="96">
        <f t="shared" si="33"/>
        <v>3</v>
      </c>
      <c r="J84" s="96">
        <f t="shared" si="33"/>
        <v>1</v>
      </c>
      <c r="K84" s="108">
        <f t="shared" si="33"/>
        <v>0</v>
      </c>
      <c r="L84" s="581">
        <f t="shared" si="33"/>
        <v>1227</v>
      </c>
      <c r="M84" s="175">
        <f t="shared" ref="M84:T84" si="34">SUM(M79:M83)</f>
        <v>0</v>
      </c>
      <c r="N84" s="408">
        <f t="shared" si="34"/>
        <v>0</v>
      </c>
      <c r="O84" s="175">
        <f t="shared" si="34"/>
        <v>84</v>
      </c>
      <c r="P84" s="175">
        <f t="shared" si="34"/>
        <v>0</v>
      </c>
      <c r="Q84" s="176">
        <f t="shared" si="34"/>
        <v>1143</v>
      </c>
      <c r="R84" s="263">
        <f t="shared" si="34"/>
        <v>67</v>
      </c>
      <c r="S84" s="263">
        <f t="shared" si="34"/>
        <v>0</v>
      </c>
      <c r="T84" s="263">
        <f t="shared" si="34"/>
        <v>0</v>
      </c>
      <c r="U84" s="186">
        <f t="shared" si="33"/>
        <v>1076</v>
      </c>
      <c r="V84" s="186">
        <f t="shared" si="33"/>
        <v>0</v>
      </c>
      <c r="W84" s="187">
        <f t="shared" si="33"/>
        <v>84</v>
      </c>
      <c r="X84" s="188">
        <f t="shared" si="33"/>
        <v>1049</v>
      </c>
      <c r="Y84" s="187">
        <f t="shared" si="33"/>
        <v>178</v>
      </c>
      <c r="Z84" s="139">
        <f t="shared" si="33"/>
        <v>0</v>
      </c>
      <c r="AA84" s="140">
        <f t="shared" si="33"/>
        <v>422</v>
      </c>
      <c r="AB84" s="140">
        <f t="shared" si="33"/>
        <v>401</v>
      </c>
      <c r="AC84" s="140">
        <f t="shared" si="33"/>
        <v>99</v>
      </c>
      <c r="AD84" s="140">
        <f t="shared" si="33"/>
        <v>497</v>
      </c>
      <c r="AE84" s="141">
        <f t="shared" si="33"/>
        <v>79</v>
      </c>
      <c r="AF84" s="461">
        <f>AVERAGE(AF79:AF83)</f>
        <v>15.071794871794873</v>
      </c>
      <c r="AG84" s="577">
        <f>AVERAGE(AG79:AG83)</f>
        <v>6.18974358974359</v>
      </c>
      <c r="AH84" s="461"/>
      <c r="AI84" s="170">
        <f t="shared" si="33"/>
        <v>1231</v>
      </c>
      <c r="AJ84" s="109">
        <f t="shared" si="33"/>
        <v>0</v>
      </c>
      <c r="AK84" s="110">
        <f t="shared" si="33"/>
        <v>0</v>
      </c>
      <c r="AL84" s="111">
        <f t="shared" si="33"/>
        <v>0</v>
      </c>
      <c r="AM84" s="112">
        <f t="shared" si="33"/>
        <v>12</v>
      </c>
      <c r="AN84" s="110">
        <f t="shared" si="33"/>
        <v>40</v>
      </c>
      <c r="AO84" s="111">
        <f t="shared" si="33"/>
        <v>2</v>
      </c>
      <c r="AP84" s="95">
        <f t="shared" si="33"/>
        <v>107</v>
      </c>
      <c r="AQ84" s="96">
        <f t="shared" si="33"/>
        <v>196</v>
      </c>
      <c r="AR84" s="96">
        <f t="shared" si="33"/>
        <v>415</v>
      </c>
      <c r="AS84" s="96">
        <f t="shared" si="33"/>
        <v>254</v>
      </c>
      <c r="AT84" s="108">
        <f t="shared" si="33"/>
        <v>205</v>
      </c>
      <c r="AU84" s="182">
        <f t="shared" si="33"/>
        <v>36</v>
      </c>
      <c r="AV84" s="178">
        <f t="shared" si="33"/>
        <v>0</v>
      </c>
      <c r="AW84" s="178">
        <f t="shared" si="33"/>
        <v>7</v>
      </c>
      <c r="AX84" s="178">
        <f t="shared" si="33"/>
        <v>5</v>
      </c>
      <c r="AY84" s="178">
        <f t="shared" si="33"/>
        <v>0</v>
      </c>
      <c r="AZ84" s="178">
        <f t="shared" si="33"/>
        <v>9</v>
      </c>
      <c r="BA84" s="178">
        <f t="shared" si="33"/>
        <v>0</v>
      </c>
      <c r="BB84" s="178">
        <f t="shared" si="33"/>
        <v>7</v>
      </c>
      <c r="BC84" s="178">
        <f t="shared" si="33"/>
        <v>4</v>
      </c>
      <c r="BD84" s="194">
        <f t="shared" si="33"/>
        <v>4</v>
      </c>
    </row>
    <row r="85" spans="1:57" ht="31.5" x14ac:dyDescent="0.25">
      <c r="A85" s="1342" t="s">
        <v>545</v>
      </c>
      <c r="B85" s="1418" t="s">
        <v>546</v>
      </c>
      <c r="C85" s="113" t="s">
        <v>485</v>
      </c>
      <c r="D85" s="1300">
        <v>1128</v>
      </c>
      <c r="E85" s="1410">
        <f t="shared" ref="E85" si="35">D85-SUM(L85:L89)</f>
        <v>81</v>
      </c>
      <c r="F85" s="591">
        <f>SUM('Комунальні по МПД'!G582,'Комунальні по МПД'!G587,'Комунальні по МПД'!G592,'Комунальні по МПД'!G597,'Комунальні по МПД'!G602,'Комунальні по МПД'!G607,'Комунальні по МПД'!G612,'Комунальні по МПД'!G617)</f>
        <v>128</v>
      </c>
      <c r="G85" s="630">
        <f>SUM('Комунальні по МПД'!H582,'Комунальні по МПД'!H587,'Комунальні по МПД'!H592,'Комунальні по МПД'!H597,'Комунальні по МПД'!H602,'Комунальні по МПД'!H607,'Комунальні по МПД'!H612,'Комунальні по МПД'!H617)</f>
        <v>1</v>
      </c>
      <c r="H85" s="72">
        <f>SUM('Комунальні по МПД'!I582,'Комунальні по МПД'!I587,'Комунальні по МПД'!I592,'Комунальні по МПД'!I597,'Комунальні по МПД'!I602,'Комунальні по МПД'!I607,'Комунальні по МПД'!I612,'Комунальні по МПД'!I617)</f>
        <v>0</v>
      </c>
      <c r="I85" s="72">
        <f>SUM('Комунальні по МПД'!J582,'Комунальні по МПД'!J587,'Комунальні по МПД'!J592,'Комунальні по МПД'!J597,'Комунальні по МПД'!J602,'Комунальні по МПД'!J607,'Комунальні по МПД'!J612,'Комунальні по МПД'!J617)</f>
        <v>0</v>
      </c>
      <c r="J85" s="72">
        <f>SUM('Комунальні по МПД'!K582,'Комунальні по МПД'!K587,'Комунальні по МПД'!K592,'Комунальні по МПД'!K597,'Комунальні по МПД'!K602,'Комунальні по МПД'!K607,'Комунальні по МПД'!K612,'Комунальні по МПД'!K617)</f>
        <v>0</v>
      </c>
      <c r="K85" s="73">
        <f>SUM('Комунальні по МПД'!L582,'Комунальні по МПД'!L587,'Комунальні по МПД'!L592,'Комунальні по МПД'!L597,'Комунальні по МПД'!L602,'Комунальні по МПД'!L607,'Комунальні по МПД'!L612,'Комунальні по МПД'!L617)</f>
        <v>1</v>
      </c>
      <c r="L85" s="199">
        <f>SUM('Комунальні по МПД'!M582,'Комунальні по МПД'!M587,'Комунальні по МПД'!M592,'Комунальні по МПД'!M597,'Комунальні по МПД'!M602,'Комунальні по МПД'!M607,'Комунальні по МПД'!M612,'Комунальні по МПД'!M617)</f>
        <v>126</v>
      </c>
      <c r="M85" s="119">
        <f>SUM('Комунальні по МПД'!N582,'Комунальні по МПД'!N587,'Комунальні по МПД'!N592,'Комунальні по МПД'!N597,'Комунальні по МПД'!N602,'Комунальні по МПД'!N607,'Комунальні по МПД'!N612,'Комунальні по МПД'!N617)</f>
        <v>0</v>
      </c>
      <c r="N85" s="119">
        <f>SUM('Комунальні по МПД'!O582,'Комунальні по МПД'!O587,'Комунальні по МПД'!O592,'Комунальні по МПД'!O597,'Комунальні по МПД'!O602,'Комунальні по МПД'!O607,'Комунальні по МПД'!O612,'Комунальні по МПД'!O617)</f>
        <v>0</v>
      </c>
      <c r="O85" s="119">
        <f>SUM('Комунальні по МПД'!P582,'Комунальні по МПД'!P587,'Комунальні по МПД'!P592,'Комунальні по МПД'!P597,'Комунальні по МПД'!P602,'Комунальні по МПД'!P607,'Комунальні по МПД'!P612,'Комунальні по МПД'!P617)</f>
        <v>0</v>
      </c>
      <c r="P85" s="119">
        <f>SUM('Комунальні по МПД'!Q582,'Комунальні по МПД'!Q587,'Комунальні по МПД'!Q592,'Комунальні по МПД'!Q597,'Комунальні по МПД'!Q602,'Комунальні по МПД'!Q607,'Комунальні по МПД'!Q612,'Комунальні по МПД'!Q617)</f>
        <v>0</v>
      </c>
      <c r="Q85" s="149">
        <f>SUM('Комунальні по МПД'!R582,'Комунальні по МПД'!R587,'Комунальні по МПД'!R592,'Комунальні по МПД'!R597,'Комунальні по МПД'!R602,'Комунальні по МПД'!R607,'Комунальні по МПД'!R612,'Комунальні по МПД'!R617)</f>
        <v>126</v>
      </c>
      <c r="R85" s="150">
        <f>SUM('Комунальні по МПД'!S582,'Комунальні по МПД'!S587,'Комунальні по МПД'!S592,'Комунальні по МПД'!S597,'Комунальні по МПД'!S602,'Комунальні по МПД'!S607,'Комунальні по МПД'!S612,'Комунальні по МПД'!S617)</f>
        <v>4</v>
      </c>
      <c r="S85" s="200">
        <f>SUM('Комунальні по МПД'!T582,'Комунальні по МПД'!T587,'Комунальні по МПД'!T592,'Комунальні по МПД'!T597,'Комунальні по МПД'!T602,'Комунальні по МПД'!T607,'Комунальні по МПД'!T612,'Комунальні по МПД'!T617)</f>
        <v>0</v>
      </c>
      <c r="T85" s="200">
        <f>SUM('Комунальні по МПД'!U582,'Комунальні по МПД'!U587,'Комунальні по МПД'!U592,'Комунальні по МПД'!U597,'Комунальні по МПД'!U602,'Комунальні по МПД'!U607,'Комунальні по МПД'!U612,'Комунальні по МПД'!U617)</f>
        <v>0</v>
      </c>
      <c r="U85" s="119">
        <f>SUM('Комунальні по МПД'!V582,'Комунальні по МПД'!V587,'Комунальні по МПД'!V592,'Комунальні по МПД'!V597,'Комунальні по МПД'!V602,'Комунальні по МПД'!V607,'Комунальні по МПД'!V612,'Комунальні по МПД'!V617)</f>
        <v>105</v>
      </c>
      <c r="V85" s="119">
        <f>SUM('Комунальні по МПД'!W582,'Комунальні по МПД'!W587,'Комунальні по МПД'!W592,'Комунальні по МПД'!W597,'Комунальні по МПД'!W602,'Комунальні по МПД'!W607,'Комунальні по МПД'!W612,'Комунальні по МПД'!W617)</f>
        <v>17</v>
      </c>
      <c r="W85" s="149">
        <f>SUM('Комунальні по МПД'!X582,'Комунальні по МПД'!X587,'Комунальні по МПД'!X592,'Комунальні по МПД'!X597,'Комунальні по МПД'!X602,'Комунальні по МПД'!X607,'Комунальні по МПД'!X612,'Комунальні по МПД'!X617)</f>
        <v>0</v>
      </c>
      <c r="X85" s="150">
        <f>SUM('Комунальні по МПД'!Y582,'Комунальні по МПД'!Y587,'Комунальні по МПД'!Y592,'Комунальні по МПД'!Y597,'Комунальні по МПД'!Y602,'Комунальні по МПД'!Y607,'Комунальні по МПД'!Y612,'Комунальні по МПД'!Y617)</f>
        <v>96</v>
      </c>
      <c r="Y85" s="149">
        <f>SUM('Комунальні по МПД'!Z582,'Комунальні по МПД'!Z587,'Комунальні по МПД'!Z592,'Комунальні по МПД'!Z597,'Комунальні по МПД'!Z602,'Комунальні по МПД'!Z607,'Комунальні по МПД'!Z612,'Комунальні по МПД'!Z617)</f>
        <v>30</v>
      </c>
      <c r="Z85" s="74">
        <f>SUM('Комунальні по МПД'!AA582,'Комунальні по МПД'!AA587,'Комунальні по МПД'!AA592,'Комунальні по МПД'!AA597,'Комунальні по МПД'!AA602,'Комунальні по МПД'!AA607,'Комунальні по МПД'!AA612,'Комунальні по МПД'!AA617)</f>
        <v>0</v>
      </c>
      <c r="AA85" s="72">
        <f>SUM('Комунальні по МПД'!AB582,'Комунальні по МПД'!AB587,'Комунальні по МПД'!AB592,'Комунальні по МПД'!AB597,'Комунальні по МПД'!AB602,'Комунальні по МПД'!AB607,'Комунальні по МПД'!AB612,'Комунальні по МПД'!AB617)</f>
        <v>60</v>
      </c>
      <c r="AB85" s="72">
        <f>SUM('Комунальні по МПД'!AC582,'Комунальні по МПД'!AC587,'Комунальні по МПД'!AC592,'Комунальні по МПД'!AC597,'Комунальні по МПД'!AC602,'Комунальні по МПД'!AC607,'Комунальні по МПД'!AC612,'Комунальні по МПД'!AC617)</f>
        <v>60</v>
      </c>
      <c r="AC85" s="72">
        <f>SUM('Комунальні по МПД'!AD582,'Комунальні по МПД'!AD587,'Комунальні по МПД'!AD592,'Комунальні по МПД'!AD597,'Комунальні по МПД'!AD602,'Комунальні по МПД'!AD607,'Комунальні по МПД'!AD612,'Комунальні по МПД'!AD617)</f>
        <v>8</v>
      </c>
      <c r="AD85" s="72">
        <f>SUM('Комунальні по МПД'!AE582,'Комунальні по МПД'!AE587,'Комунальні по МПД'!AE592,'Комунальні по МПД'!AE597,'Комунальні по МПД'!AE602,'Комунальні по МПД'!AE607,'Комунальні по МПД'!AE612,'Комунальні по МПД'!AE617)</f>
        <v>80</v>
      </c>
      <c r="AE85" s="73">
        <f>SUM('Комунальні по МПД'!AF582,'Комунальні по МПД'!AF587,'Комунальні по МПД'!AF592,'Комунальні по МПД'!AF597,'Комунальні по МПД'!AF602,'Комунальні по МПД'!AF607,'Комунальні по МПД'!AF612,'Комунальні по МПД'!AF617)</f>
        <v>5</v>
      </c>
      <c r="AF85" s="451">
        <f>AVERAGE('Комунальні по МПД'!AG582,'Комунальні по МПД'!AG587,'Комунальні по МПД'!AG592,'Комунальні по МПД'!AG597,'Комунальні по МПД'!AG602,'Комунальні по МПД'!AG607,'Комунальні по МПД'!AG612,'Комунальні по МПД'!AG617)</f>
        <v>47.87</v>
      </c>
      <c r="AG85" s="447">
        <f>AVERAGE('Комунальні по МПД'!AH582,'Комунальні по МПД'!AH587,'Комунальні по МПД'!AH592,'Комунальні по МПД'!AH597,'Комунальні по МПД'!AH602,'Комунальні по МПД'!AH607,'Комунальні по МПД'!AH612,'Комунальні по МПД'!AH617)</f>
        <v>28.23</v>
      </c>
      <c r="AH85" s="451">
        <f>AVERAGE('Комунальні по МПД'!AI582,'Комунальні по МПД'!AI587,'Комунальні по МПД'!AI592,'Комунальні по МПД'!AI597,'Комунальні по МПД'!AI602,'Комунальні по МПД'!AI607,'Комунальні по МПД'!AI612,'Комунальні по МПД'!AI617)</f>
        <v>13.16</v>
      </c>
      <c r="AI85" s="593">
        <f>SUM('Комунальні по МПД'!AJ582,'Комунальні по МПД'!AJ587,'Комунальні по МПД'!AJ592,'Комунальні по МПД'!AJ597,'Комунальні по МПД'!AJ602,'Комунальні по МПД'!AJ607,'Комунальні по МПД'!AJ612,'Комунальні по МПД'!AJ617)</f>
        <v>126</v>
      </c>
      <c r="AJ85" s="79">
        <f>SUM('Комунальні по МПД'!AK582,'Комунальні по МПД'!AK587,'Комунальні по МПД'!AK592,'Комунальні по МПД'!AK597,'Комунальні по МПД'!AK602,'Комунальні по МПД'!AK607,'Комунальні по МПД'!AK612,'Комунальні по МПД'!AK617)</f>
        <v>0</v>
      </c>
      <c r="AK85" s="77">
        <f>SUM('Комунальні по МПД'!AL582,'Комунальні по МПД'!AL587,'Комунальні по МПД'!AL592,'Комунальні по МПД'!AL597,'Комунальні по МПД'!AL602,'Комунальні по МПД'!AL607,'Комунальні по МПД'!AL612,'Комунальні по МПД'!AL617)</f>
        <v>0</v>
      </c>
      <c r="AL85" s="78">
        <f>SUM('Комунальні по МПД'!AM582,'Комунальні по МПД'!AM587,'Комунальні по МПД'!AM592,'Комунальні по МПД'!AM597,'Комунальні по МПД'!AM602,'Комунальні по МПД'!AM607,'Комунальні по МПД'!AM612,'Комунальні по МПД'!AM617)</f>
        <v>0</v>
      </c>
      <c r="AM85" s="74">
        <f>SUM('Комунальні по МПД'!AN582,'Комунальні по МПД'!AN587,'Комунальні по МПД'!AN592,'Комунальні по МПД'!AN597,'Комунальні по МПД'!AN602,'Комунальні по МПД'!AN607,'Комунальні по МПД'!AN612,'Комунальні по МПД'!AN617)</f>
        <v>8</v>
      </c>
      <c r="AN85" s="72">
        <f>SUM('Комунальні по МПД'!AO582,'Комунальні по МПД'!AO587,'Комунальні по МПД'!AO592,'Комунальні по МПД'!AO597,'Комунальні по МПД'!AO602,'Комунальні по МПД'!AO607,'Комунальні по МПД'!AO612,'Комунальні по МПД'!AO617)</f>
        <v>102</v>
      </c>
      <c r="AO85" s="73">
        <f>SUM('Комунальні по МПД'!AP582,'Комунальні по МПД'!AP587,'Комунальні по МПД'!AP592,'Комунальні по МПД'!AP597,'Комунальні по МПД'!AP602,'Комунальні по МПД'!AP607,'Комунальні по МПД'!AP612,'Комунальні по МПД'!AP617)</f>
        <v>16</v>
      </c>
      <c r="AP85" s="79">
        <f>SUM('Комунальні по МПД'!AQ582,'Комунальні по МПД'!AQ587,'Комунальні по МПД'!AQ592,'Комунальні по МПД'!AQ597,'Комунальні по МПД'!AQ602,'Комунальні по МПД'!AQ607,'Комунальні по МПД'!AQ612,'Комунальні по МПД'!AQ617)</f>
        <v>0</v>
      </c>
      <c r="AQ85" s="77">
        <f>SUM('Комунальні по МПД'!AR582,'Комунальні по МПД'!AR587,'Комунальні по МПД'!AR592,'Комунальні по МПД'!AR597,'Комунальні по МПД'!AR602,'Комунальні по МПД'!AR607,'Комунальні по МПД'!AR612,'Комунальні по МПД'!AR617)</f>
        <v>0</v>
      </c>
      <c r="AR85" s="77">
        <f>SUM('Комунальні по МПД'!AS582,'Комунальні по МПД'!AS587,'Комунальні по МПД'!AS592,'Комунальні по МПД'!AS597,'Комунальні по МПД'!AS602,'Комунальні по МПД'!AS607,'Комунальні по МПД'!AS612,'Комунальні по МПД'!AS617)</f>
        <v>0</v>
      </c>
      <c r="AS85" s="77">
        <f>SUM('Комунальні по МПД'!AT582,'Комунальні по МПД'!AT587,'Комунальні по МПД'!AT592,'Комунальні по МПД'!AT597,'Комунальні по МПД'!AT602,'Комунальні по МПД'!AT607,'Комунальні по МПД'!AT612,'Комунальні по МПД'!AT617)</f>
        <v>0</v>
      </c>
      <c r="AT85" s="78">
        <f>SUM('Комунальні по МПД'!AU582,'Комунальні по МПД'!AU587,'Комунальні по МПД'!AU592,'Комунальні по МПД'!AU597,'Комунальні по МПД'!AU602,'Комунальні по МПД'!AU607,'Комунальні по МПД'!AU612,'Комунальні по МПД'!AU617)</f>
        <v>0</v>
      </c>
      <c r="AU85" s="152">
        <f>SUM('Комунальні по МПД'!AV582,'Комунальні по МПД'!AV587,'Комунальні по МПД'!AV592,'Комунальні по МПД'!AV597,'Комунальні по МПД'!AV602,'Комунальні по МПД'!AV607,'Комунальні по МПД'!AV612,'Комунальні по МПД'!AV617)</f>
        <v>2</v>
      </c>
      <c r="AV85" s="120">
        <f>SUM('Комунальні по МПД'!AW582,'Комунальні по МПД'!AW587,'Комунальні по МПД'!AW592,'Комунальні по МПД'!AW597,'Комунальні по МПД'!AW602,'Комунальні по МПД'!AW607,'Комунальні по МПД'!AW612,'Комунальні по МПД'!AW617)</f>
        <v>0</v>
      </c>
      <c r="AW85" s="120">
        <f>SUM('Комунальні по МПД'!AX582,'Комунальні по МПД'!AX587,'Комунальні по МПД'!AX592,'Комунальні по МПД'!AX597,'Комунальні по МПД'!AX602,'Комунальні по МПД'!AX607,'Комунальні по МПД'!AX612,'Комунальні по МПД'!AX617)</f>
        <v>0</v>
      </c>
      <c r="AX85" s="120">
        <f>SUM('Комунальні по МПД'!AY582,'Комунальні по МПД'!AY587,'Комунальні по МПД'!AY592,'Комунальні по МПД'!AY597,'Комунальні по МПД'!AY602,'Комунальні по МПД'!AY607,'Комунальні по МПД'!AY612,'Комунальні по МПД'!AY617)</f>
        <v>0</v>
      </c>
      <c r="AY85" s="120">
        <f>SUM('Комунальні по МПД'!AZ582,'Комунальні по МПД'!AZ587,'Комунальні по МПД'!AZ592,'Комунальні по МПД'!AZ597,'Комунальні по МПД'!AZ602,'Комунальні по МПД'!AZ607,'Комунальні по МПД'!AZ612,'Комунальні по МПД'!AZ617)</f>
        <v>0</v>
      </c>
      <c r="AZ85" s="120">
        <f>SUM('Комунальні по МПД'!BA582,'Комунальні по МПД'!BA587,'Комунальні по МПД'!BA592,'Комунальні по МПД'!BA597,'Комунальні по МПД'!BA602,'Комунальні по МПД'!BA607,'Комунальні по МПД'!BA612,'Комунальні по МПД'!BA617)</f>
        <v>2</v>
      </c>
      <c r="BA85" s="120">
        <f>SUM('Комунальні по МПД'!BB582,'Комунальні по МПД'!BB587,'Комунальні по МПД'!BB592,'Комунальні по МПД'!BB597,'Комунальні по МПД'!BB602,'Комунальні по МПД'!BB607,'Комунальні по МПД'!BB612,'Комунальні по МПД'!BB617)</f>
        <v>0</v>
      </c>
      <c r="BB85" s="120">
        <f>SUM('Комунальні по МПД'!BC582,'Комунальні по МПД'!BC587,'Комунальні по МПД'!BC592,'Комунальні по МПД'!BC597,'Комунальні по МПД'!BC602,'Комунальні по МПД'!BC607,'Комунальні по МПД'!BC612,'Комунальні по МПД'!BC617)</f>
        <v>0</v>
      </c>
      <c r="BC85" s="120">
        <f>SUM('Комунальні по МПД'!BD582,'Комунальні по МПД'!BD587,'Комунальні по МПД'!BD592,'Комунальні по МПД'!BD597,'Комунальні по МПД'!BD602,'Комунальні по МПД'!BD607,'Комунальні по МПД'!BD612,'Комунальні по МПД'!BD617)</f>
        <v>0</v>
      </c>
      <c r="BD85" s="121">
        <f>SUM('Комунальні по МПД'!BE582,'Комунальні по МПД'!BE587,'Комунальні по МПД'!BE592,'Комунальні по МПД'!BE597,'Комунальні по МПД'!BE602,'Комунальні по МПД'!BE607,'Комунальні по МПД'!BE612,'Комунальні по МПД'!BE617)</f>
        <v>0</v>
      </c>
      <c r="BE85" s="117"/>
    </row>
    <row r="86" spans="1:57" ht="47.25" x14ac:dyDescent="0.25">
      <c r="A86" s="1343"/>
      <c r="B86" s="1419"/>
      <c r="C86" s="114" t="s">
        <v>490</v>
      </c>
      <c r="D86" s="1301"/>
      <c r="E86" s="1411"/>
      <c r="F86" s="592">
        <f>SUM('Комунальні по МПД'!G583,'Комунальні по МПД'!G588,'Комунальні по МПД'!G593,'Комунальні по МПД'!G598,'Комунальні по МПД'!G603,'Комунальні по МПД'!G608,'Комунальні по МПД'!G613,'Комунальні по МПД'!G618)</f>
        <v>0</v>
      </c>
      <c r="G86" s="631">
        <f>SUM('Комунальні по МПД'!H583,'Комунальні по МПД'!H588,'Комунальні по МПД'!H593,'Комунальні по МПД'!H598,'Комунальні по МПД'!H603,'Комунальні по МПД'!H608,'Комунальні по МПД'!H613,'Комунальні по МПД'!H618)</f>
        <v>0</v>
      </c>
      <c r="H86" s="81">
        <f>SUM('Комунальні по МПД'!I583,'Комунальні по МПД'!I588,'Комунальні по МПД'!I593,'Комунальні по МПД'!I598,'Комунальні по МПД'!I603,'Комунальні по МПД'!I608,'Комунальні по МПД'!I613,'Комунальні по МПД'!I618)</f>
        <v>0</v>
      </c>
      <c r="I86" s="81">
        <f>SUM('Комунальні по МПД'!J583,'Комунальні по МПД'!J588,'Комунальні по МПД'!J593,'Комунальні по МПД'!J598,'Комунальні по МПД'!J603,'Комунальні по МПД'!J608,'Комунальні по МПД'!J613,'Комунальні по МПД'!J618)</f>
        <v>0</v>
      </c>
      <c r="J86" s="81">
        <f>SUM('Комунальні по МПД'!K583,'Комунальні по МПД'!K588,'Комунальні по МПД'!K593,'Комунальні по МПД'!K598,'Комунальні по МПД'!K603,'Комунальні по МПД'!K608,'Комунальні по МПД'!K613,'Комунальні по МПД'!K618)</f>
        <v>0</v>
      </c>
      <c r="K86" s="82">
        <f>SUM('Комунальні по МПД'!L583,'Комунальні по МПД'!L588,'Комунальні по МПД'!L593,'Комунальні по МПД'!L598,'Комунальні по МПД'!L603,'Комунальні по МПД'!L608,'Комунальні по МПД'!L613,'Комунальні по МПД'!L618)</f>
        <v>0</v>
      </c>
      <c r="L86" s="181">
        <f>SUM('Комунальні по МПД'!M583,'Комунальні по МПД'!M588,'Комунальні по МПД'!M593,'Комунальні по МПД'!M598,'Комунальні по МПД'!M603,'Комунальні по МПД'!M608,'Комунальні по МПД'!M613,'Комунальні по МПД'!M618)</f>
        <v>0</v>
      </c>
      <c r="M86" s="124">
        <f>SUM('Комунальні по МПД'!N583,'Комунальні по МПД'!N588,'Комунальні по МПД'!N593,'Комунальні по МПД'!N598,'Комунальні по МПД'!N603,'Комунальні по МПД'!N608,'Комунальні по МПД'!N613,'Комунальні по МПД'!N618)</f>
        <v>0</v>
      </c>
      <c r="N86" s="403">
        <f>SUM('Комунальні по МПД'!O583,'Комунальні по МПД'!O588,'Комунальні по МПД'!O593,'Комунальні по МПД'!O598,'Комунальні по МПД'!O603,'Комунальні по МПД'!O608,'Комунальні по МПД'!O613,'Комунальні по МПД'!O618)</f>
        <v>0</v>
      </c>
      <c r="O86" s="124">
        <f>SUM('Комунальні по МПД'!P583,'Комунальні по МПД'!P588,'Комунальні по МПД'!P593,'Комунальні по МПД'!P598,'Комунальні по МПД'!P603,'Комунальні по МПД'!P608,'Комунальні по МПД'!P613,'Комунальні по МПД'!P618)</f>
        <v>0</v>
      </c>
      <c r="P86" s="124">
        <f>SUM('Комунальні по МПД'!Q583,'Комунальні по МПД'!Q588,'Комунальні по МПД'!Q593,'Комунальні по МПД'!Q598,'Комунальні по МПД'!Q603,'Комунальні по МПД'!Q608,'Комунальні по МПД'!Q613,'Комунальні по МПД'!Q618)</f>
        <v>0</v>
      </c>
      <c r="Q86" s="163">
        <f>SUM('Комунальні по МПД'!R583,'Комунальні по МПД'!R588,'Комунальні по МПД'!R593,'Комунальні по МПД'!R598,'Комунальні по МПД'!R603,'Комунальні по МПД'!R608,'Комунальні по МПД'!R613,'Комунальні по МПД'!R618)</f>
        <v>0</v>
      </c>
      <c r="R86" s="162">
        <f>SUM('Комунальні по МПД'!S583,'Комунальні по МПД'!S588,'Комунальні по МПД'!S593,'Комунальні по МПД'!S598,'Комунальні по МПД'!S603,'Комунальні по МПД'!S608,'Комунальні по МПД'!S613,'Комунальні по МПД'!S618)</f>
        <v>0</v>
      </c>
      <c r="S86" s="766">
        <f>SUM('Комунальні по МПД'!T583,'Комунальні по МПД'!T588,'Комунальні по МПД'!T593,'Комунальні по МПД'!T598,'Комунальні по МПД'!T603,'Комунальні по МПД'!T608,'Комунальні по МПД'!T613,'Комунальні по МПД'!T618)</f>
        <v>0</v>
      </c>
      <c r="T86" s="766">
        <f>SUM('Комунальні по МПД'!U583,'Комунальні по МПД'!U588,'Комунальні по МПД'!U593,'Комунальні по МПД'!U598,'Комунальні по МПД'!U603,'Комунальні по МПД'!U608,'Комунальні по МПД'!U613,'Комунальні по МПД'!U618)</f>
        <v>0</v>
      </c>
      <c r="U86" s="124">
        <f>SUM('Комунальні по МПД'!V583,'Комунальні по МПД'!V588,'Комунальні по МПД'!V593,'Комунальні по МПД'!V598,'Комунальні по МПД'!V603,'Комунальні по МПД'!V608,'Комунальні по МПД'!V613,'Комунальні по МПД'!V618)</f>
        <v>0</v>
      </c>
      <c r="V86" s="124">
        <f>SUM('Комунальні по МПД'!W583,'Комунальні по МПД'!W588,'Комунальні по МПД'!W593,'Комунальні по МПД'!W598,'Комунальні по МПД'!W603,'Комунальні по МПД'!W608,'Комунальні по МПД'!W613,'Комунальні по МПД'!W618)</f>
        <v>0</v>
      </c>
      <c r="W86" s="163">
        <f>SUM('Комунальні по МПД'!X583,'Комунальні по МПД'!X588,'Комунальні по МПД'!X593,'Комунальні по МПД'!X598,'Комунальні по МПД'!X603,'Комунальні по МПД'!X608,'Комунальні по МПД'!X613,'Комунальні по МПД'!X618)</f>
        <v>0</v>
      </c>
      <c r="X86" s="162">
        <f>SUM('Комунальні по МПД'!Y583,'Комунальні по МПД'!Y588,'Комунальні по МПД'!Y593,'Комунальні по МПД'!Y598,'Комунальні по МПД'!Y603,'Комунальні по МПД'!Y608,'Комунальні по МПД'!Y613,'Комунальні по МПД'!Y618)</f>
        <v>0</v>
      </c>
      <c r="Y86" s="163">
        <f>SUM('Комунальні по МПД'!Z583,'Комунальні по МПД'!Z588,'Комунальні по МПД'!Z593,'Комунальні по МПД'!Z598,'Комунальні по МПД'!Z603,'Комунальні по МПД'!Z608,'Комунальні по МПД'!Z613,'Комунальні по МПД'!Z618)</f>
        <v>0</v>
      </c>
      <c r="Z86" s="86">
        <f>SUM('Комунальні по МПД'!AA583,'Комунальні по МПД'!AA588,'Комунальні по МПД'!AA593,'Комунальні по МПД'!AA598,'Комунальні по МПД'!AA603,'Комунальні по МПД'!AA608,'Комунальні по МПД'!AA613,'Комунальні по МПД'!AA618)</f>
        <v>0</v>
      </c>
      <c r="AA86" s="81">
        <f>SUM('Комунальні по МПД'!AB583,'Комунальні по МПД'!AB588,'Комунальні по МПД'!AB593,'Комунальні по МПД'!AB598,'Комунальні по МПД'!AB603,'Комунальні по МПД'!AB608,'Комунальні по МПД'!AB613,'Комунальні по МПД'!AB618)</f>
        <v>0</v>
      </c>
      <c r="AB86" s="81">
        <f>SUM('Комунальні по МПД'!AC583,'Комунальні по МПД'!AC588,'Комунальні по МПД'!AC593,'Комунальні по МПД'!AC598,'Комунальні по МПД'!AC603,'Комунальні по МПД'!AC608,'Комунальні по МПД'!AC613,'Комунальні по МПД'!AC618)</f>
        <v>0</v>
      </c>
      <c r="AC86" s="81">
        <f>SUM('Комунальні по МПД'!AD583,'Комунальні по МПД'!AD588,'Комунальні по МПД'!AD593,'Комунальні по МПД'!AD598,'Комунальні по МПД'!AD603,'Комунальні по МПД'!AD608,'Комунальні по МПД'!AD613,'Комунальні по МПД'!AD618)</f>
        <v>0</v>
      </c>
      <c r="AD86" s="81">
        <f>SUM('Комунальні по МПД'!AE583,'Комунальні по МПД'!AE588,'Комунальні по МПД'!AE593,'Комунальні по МПД'!AE598,'Комунальні по МПД'!AE603,'Комунальні по МПД'!AE608,'Комунальні по МПД'!AE613,'Комунальні по МПД'!AE618)</f>
        <v>0</v>
      </c>
      <c r="AE86" s="82">
        <f>SUM('Комунальні по МПД'!AF583,'Комунальні по МПД'!AF588,'Комунальні по МПД'!AF593,'Комунальні по МПД'!AF598,'Комунальні по МПД'!AF603,'Комунальні по МПД'!AF608,'Комунальні по МПД'!AF613,'Комунальні по МПД'!AF618)</f>
        <v>0</v>
      </c>
      <c r="AF86" s="449"/>
      <c r="AG86" s="445"/>
      <c r="AH86" s="449"/>
      <c r="AI86" s="208">
        <f>SUM('Комунальні по МПД'!AJ583,'Комунальні по МПД'!AJ588,'Комунальні по МПД'!AJ593,'Комунальні по МПД'!AJ598,'Комунальні по МПД'!AJ603,'Комунальні по МПД'!AJ608,'Комунальні по МПД'!AJ613,'Комунальні по МПД'!AJ618)</f>
        <v>0</v>
      </c>
      <c r="AJ86" s="90">
        <f>SUM('Комунальні по МПД'!AK583,'Комунальні по МПД'!AK588,'Комунальні по МПД'!AK593,'Комунальні по МПД'!AK598,'Комунальні по МПД'!AK603,'Комунальні по МПД'!AK608,'Комунальні по МПД'!AK613,'Комунальні по МПД'!AK618)</f>
        <v>0</v>
      </c>
      <c r="AK86" s="88">
        <f>SUM('Комунальні по МПД'!AL583,'Комунальні по МПД'!AL588,'Комунальні по МПД'!AL593,'Комунальні по МПД'!AL598,'Комунальні по МПД'!AL603,'Комунальні по МПД'!AL608,'Комунальні по МПД'!AL613,'Комунальні по МПД'!AL618)</f>
        <v>0</v>
      </c>
      <c r="AL86" s="89">
        <f>SUM('Комунальні по МПД'!AM583,'Комунальні по МПД'!AM588,'Комунальні по МПД'!AM593,'Комунальні по МПД'!AM598,'Комунальні по МПД'!AM603,'Комунальні по МПД'!AM608,'Комунальні по МПД'!AM613,'Комунальні по МПД'!AM618)</f>
        <v>0</v>
      </c>
      <c r="AM86" s="90">
        <f>SUM('Комунальні по МПД'!AN583,'Комунальні по МПД'!AN588,'Комунальні по МПД'!AN593,'Комунальні по МПД'!AN598,'Комунальні по МПД'!AN603,'Комунальні по МПД'!AN608,'Комунальні по МПД'!AN613,'Комунальні по МПД'!AN618)</f>
        <v>0</v>
      </c>
      <c r="AN86" s="88">
        <f>SUM('Комунальні по МПД'!AO583,'Комунальні по МПД'!AO588,'Комунальні по МПД'!AO593,'Комунальні по МПД'!AO598,'Комунальні по МПД'!AO603,'Комунальні по МПД'!AO608,'Комунальні по МПД'!AO613,'Комунальні по МПД'!AO618)</f>
        <v>0</v>
      </c>
      <c r="AO86" s="89">
        <f>SUM('Комунальні по МПД'!AP583,'Комунальні по МПД'!AP588,'Комунальні по МПД'!AP593,'Комунальні по МПД'!AP598,'Комунальні по МПД'!AP603,'Комунальні по МПД'!AP608,'Комунальні по МПД'!AP613,'Комунальні по МПД'!AP618)</f>
        <v>0</v>
      </c>
      <c r="AP86" s="90">
        <f>SUM('Комунальні по МПД'!AQ583,'Комунальні по МПД'!AQ588,'Комунальні по МПД'!AQ593,'Комунальні по МПД'!AQ598,'Комунальні по МПД'!AQ603,'Комунальні по МПД'!AQ608,'Комунальні по МПД'!AQ613,'Комунальні по МПД'!AQ618)</f>
        <v>0</v>
      </c>
      <c r="AQ86" s="88">
        <f>SUM('Комунальні по МПД'!AR583,'Комунальні по МПД'!AR588,'Комунальні по МПД'!AR593,'Комунальні по МПД'!AR598,'Комунальні по МПД'!AR603,'Комунальні по МПД'!AR608,'Комунальні по МПД'!AR613,'Комунальні по МПД'!AR618)</f>
        <v>0</v>
      </c>
      <c r="AR86" s="88">
        <f>SUM('Комунальні по МПД'!AS583,'Комунальні по МПД'!AS588,'Комунальні по МПД'!AS593,'Комунальні по МПД'!AS598,'Комунальні по МПД'!AS603,'Комунальні по МПД'!AS608,'Комунальні по МПД'!AS613,'Комунальні по МПД'!AS618)</f>
        <v>0</v>
      </c>
      <c r="AS86" s="88">
        <f>SUM('Комунальні по МПД'!AT583,'Комунальні по МПД'!AT588,'Комунальні по МПД'!AT593,'Комунальні по МПД'!AT598,'Комунальні по МПД'!AT603,'Комунальні по МПД'!AT608,'Комунальні по МПД'!AT613,'Комунальні по МПД'!AT618)</f>
        <v>0</v>
      </c>
      <c r="AT86" s="89">
        <f>SUM('Комунальні по МПД'!AU583,'Комунальні по МПД'!AU588,'Комунальні по МПД'!AU593,'Комунальні по МПД'!AU598,'Комунальні по МПД'!AU603,'Комунальні по МПД'!AU608,'Комунальні по МПД'!AU613,'Комунальні по МПД'!AU618)</f>
        <v>0</v>
      </c>
      <c r="AU86" s="159">
        <f>SUM('Комунальні по МПД'!AV583,'Комунальні по МПД'!AV588,'Комунальні по МПД'!AV593,'Комунальні по МПД'!AV598,'Комунальні по МПД'!AV603,'Комунальні по МПД'!AV608,'Комунальні по МПД'!AV613,'Комунальні по МПД'!AV618)</f>
        <v>0</v>
      </c>
      <c r="AV86" s="125">
        <f>SUM('Комунальні по МПД'!AW583,'Комунальні по МПД'!AW588,'Комунальні по МПД'!AW593,'Комунальні по МПД'!AW598,'Комунальні по МПД'!AW603,'Комунальні по МПД'!AW608,'Комунальні по МПД'!AW613,'Комунальні по МПД'!AW618)</f>
        <v>0</v>
      </c>
      <c r="AW86" s="125">
        <f>SUM('Комунальні по МПД'!AX583,'Комунальні по МПД'!AX588,'Комунальні по МПД'!AX593,'Комунальні по МПД'!AX598,'Комунальні по МПД'!AX603,'Комунальні по МПД'!AX608,'Комунальні по МПД'!AX613,'Комунальні по МПД'!AX618)</f>
        <v>0</v>
      </c>
      <c r="AX86" s="125">
        <f>SUM('Комунальні по МПД'!AY583,'Комунальні по МПД'!AY588,'Комунальні по МПД'!AY593,'Комунальні по МПД'!AY598,'Комунальні по МПД'!AY603,'Комунальні по МПД'!AY608,'Комунальні по МПД'!AY613,'Комунальні по МПД'!AY618)</f>
        <v>0</v>
      </c>
      <c r="AY86" s="125">
        <f>SUM('Комунальні по МПД'!AZ583,'Комунальні по МПД'!AZ588,'Комунальні по МПД'!AZ593,'Комунальні по МПД'!AZ598,'Комунальні по МПД'!AZ603,'Комунальні по МПД'!AZ608,'Комунальні по МПД'!AZ613,'Комунальні по МПД'!AZ618)</f>
        <v>0</v>
      </c>
      <c r="AZ86" s="125">
        <f>SUM('Комунальні по МПД'!BA583,'Комунальні по МПД'!BA588,'Комунальні по МПД'!BA593,'Комунальні по МПД'!BA598,'Комунальні по МПД'!BA603,'Комунальні по МПД'!BA608,'Комунальні по МПД'!BA613,'Комунальні по МПД'!BA618)</f>
        <v>0</v>
      </c>
      <c r="BA86" s="125">
        <f>SUM('Комунальні по МПД'!BB583,'Комунальні по МПД'!BB588,'Комунальні по МПД'!BB593,'Комунальні по МПД'!BB598,'Комунальні по МПД'!BB603,'Комунальні по МПД'!BB608,'Комунальні по МПД'!BB613,'Комунальні по МПД'!BB618)</f>
        <v>0</v>
      </c>
      <c r="BB86" s="125">
        <f>SUM('Комунальні по МПД'!BC583,'Комунальні по МПД'!BC588,'Комунальні по МПД'!BC593,'Комунальні по МПД'!BC598,'Комунальні по МПД'!BC603,'Комунальні по МПД'!BC608,'Комунальні по МПД'!BC613,'Комунальні по МПД'!BC618)</f>
        <v>0</v>
      </c>
      <c r="BC86" s="125">
        <f>SUM('Комунальні по МПД'!BD583,'Комунальні по МПД'!BD588,'Комунальні по МПД'!BD593,'Комунальні по МПД'!BD598,'Комунальні по МПД'!BD603,'Комунальні по МПД'!BD608,'Комунальні по МПД'!BD613,'Комунальні по МПД'!BD618)</f>
        <v>0</v>
      </c>
      <c r="BD86" s="126">
        <f>SUM('Комунальні по МПД'!BE583,'Комунальні по МПД'!BE588,'Комунальні по МПД'!BE593,'Комунальні по МПД'!BE598,'Комунальні по МПД'!BE603,'Комунальні по МПД'!BE608,'Комунальні по МПД'!BE613,'Комунальні по МПД'!BE618)</f>
        <v>0</v>
      </c>
      <c r="BE86" s="117"/>
    </row>
    <row r="87" spans="1:57" ht="31.5" x14ac:dyDescent="0.25">
      <c r="A87" s="1343"/>
      <c r="B87" s="1419"/>
      <c r="C87" s="114" t="s">
        <v>486</v>
      </c>
      <c r="D87" s="1301"/>
      <c r="E87" s="1411"/>
      <c r="F87" s="592">
        <f>SUM('Комунальні по МПД'!G584,'Комунальні по МПД'!G589,'Комунальні по МПД'!G594,'Комунальні по МПД'!G599,'Комунальні по МПД'!G604,'Комунальні по МПД'!G609,'Комунальні по МПД'!G614,'Комунальні по МПД'!G619)</f>
        <v>0</v>
      </c>
      <c r="G87" s="631">
        <f>SUM('Комунальні по МПД'!H584,'Комунальні по МПД'!H589,'Комунальні по МПД'!H594,'Комунальні по МПД'!H599,'Комунальні по МПД'!H604,'Комунальні по МПД'!H609,'Комунальні по МПД'!H614,'Комунальні по МПД'!H619)</f>
        <v>0</v>
      </c>
      <c r="H87" s="81">
        <f>SUM('Комунальні по МПД'!I584,'Комунальні по МПД'!I589,'Комунальні по МПД'!I594,'Комунальні по МПД'!I599,'Комунальні по МПД'!I604,'Комунальні по МПД'!I609,'Комунальні по МПД'!I614,'Комунальні по МПД'!I619)</f>
        <v>0</v>
      </c>
      <c r="I87" s="81">
        <f>SUM('Комунальні по МПД'!J584,'Комунальні по МПД'!J589,'Комунальні по МПД'!J594,'Комунальні по МПД'!J599,'Комунальні по МПД'!J604,'Комунальні по МПД'!J609,'Комунальні по МПД'!J614,'Комунальні по МПД'!J619)</f>
        <v>0</v>
      </c>
      <c r="J87" s="81">
        <f>SUM('Комунальні по МПД'!K584,'Комунальні по МПД'!K589,'Комунальні по МПД'!K594,'Комунальні по МПД'!K599,'Комунальні по МПД'!K604,'Комунальні по МПД'!K609,'Комунальні по МПД'!K614,'Комунальні по МПД'!K619)</f>
        <v>0</v>
      </c>
      <c r="K87" s="82">
        <f>SUM('Комунальні по МПД'!L584,'Комунальні по МПД'!L589,'Комунальні по МПД'!L594,'Комунальні по МПД'!L599,'Комунальні по МПД'!L604,'Комунальні по МПД'!L609,'Комунальні по МПД'!L614,'Комунальні по МПД'!L619)</f>
        <v>0</v>
      </c>
      <c r="L87" s="181">
        <f>SUM('Комунальні по МПД'!M584,'Комунальні по МПД'!M589,'Комунальні по МПД'!M594,'Комунальні по МПД'!M599,'Комунальні по МПД'!M604,'Комунальні по МПД'!M609,'Комунальні по МПД'!M614,'Комунальні по МПД'!M619)</f>
        <v>0</v>
      </c>
      <c r="M87" s="124">
        <f>SUM('Комунальні по МПД'!N584,'Комунальні по МПД'!N589,'Комунальні по МПД'!N594,'Комунальні по МПД'!N599,'Комунальні по МПД'!N604,'Комунальні по МПД'!N609,'Комунальні по МПД'!N614,'Комунальні по МПД'!N619)</f>
        <v>0</v>
      </c>
      <c r="N87" s="403">
        <f>SUM('Комунальні по МПД'!O584,'Комунальні по МПД'!O589,'Комунальні по МПД'!O594,'Комунальні по МПД'!O599,'Комунальні по МПД'!O604,'Комунальні по МПД'!O609,'Комунальні по МПД'!O614,'Комунальні по МПД'!O619)</f>
        <v>0</v>
      </c>
      <c r="O87" s="118">
        <f>SUM('Комунальні по МПД'!P584,'Комунальні по МПД'!P589,'Комунальні по МПД'!P594,'Комунальні по МПД'!P599,'Комунальні по МПД'!P604,'Комунальні по МПД'!P609,'Комунальні по МПД'!P614,'Комунальні по МПД'!P619)</f>
        <v>0</v>
      </c>
      <c r="P87" s="661">
        <f>SUM('Комунальні по МПД'!Q584,'Комунальні по МПД'!Q589,'Комунальні по МПД'!Q594,'Комунальні по МПД'!Q599,'Комунальні по МПД'!Q604,'Комунальні по МПД'!Q609,'Комунальні по МПД'!Q614,'Комунальні по МПД'!Q619)</f>
        <v>0</v>
      </c>
      <c r="Q87" s="163">
        <f>SUM('Комунальні по МПД'!R584,'Комунальні по МПД'!R589,'Комунальні по МПД'!R594,'Комунальні по МПД'!R599,'Комунальні по МПД'!R604,'Комунальні по МПД'!R609,'Комунальні по МПД'!R614,'Комунальні по МПД'!R619)</f>
        <v>0</v>
      </c>
      <c r="R87" s="162">
        <f>SUM('Комунальні по МПД'!S584,'Комунальні по МПД'!S589,'Комунальні по МПД'!S594,'Комунальні по МПД'!S599,'Комунальні по МПД'!S604,'Комунальні по МПД'!S609,'Комунальні по МПД'!S614,'Комунальні по МПД'!S619)</f>
        <v>0</v>
      </c>
      <c r="S87" s="766">
        <f>SUM('Комунальні по МПД'!T584,'Комунальні по МПД'!T589,'Комунальні по МПД'!T594,'Комунальні по МПД'!T599,'Комунальні по МПД'!T604,'Комунальні по МПД'!T609,'Комунальні по МПД'!T614,'Комунальні по МПД'!T619)</f>
        <v>0</v>
      </c>
      <c r="T87" s="766">
        <f>SUM('Комунальні по МПД'!U584,'Комунальні по МПД'!U589,'Комунальні по МПД'!U594,'Комунальні по МПД'!U599,'Комунальні по МПД'!U604,'Комунальні по МПД'!U609,'Комунальні по МПД'!U614,'Комунальні по МПД'!U619)</f>
        <v>0</v>
      </c>
      <c r="U87" s="124">
        <f>SUM('Комунальні по МПД'!V584,'Комунальні по МПД'!V589,'Комунальні по МПД'!V594,'Комунальні по МПД'!V599,'Комунальні по МПД'!V604,'Комунальні по МПД'!V609,'Комунальні по МПД'!V614,'Комунальні по МПД'!V619)</f>
        <v>0</v>
      </c>
      <c r="V87" s="124">
        <f>SUM('Комунальні по МПД'!W584,'Комунальні по МПД'!W589,'Комунальні по МПД'!W594,'Комунальні по МПД'!W599,'Комунальні по МПД'!W604,'Комунальні по МПД'!W609,'Комунальні по МПД'!W614,'Комунальні по МПД'!W619)</f>
        <v>0</v>
      </c>
      <c r="W87" s="163">
        <f>SUM('Комунальні по МПД'!X584,'Комунальні по МПД'!X589,'Комунальні по МПД'!X594,'Комунальні по МПД'!X599,'Комунальні по МПД'!X604,'Комунальні по МПД'!X609,'Комунальні по МПД'!X614,'Комунальні по МПД'!X619)</f>
        <v>0</v>
      </c>
      <c r="X87" s="162">
        <f>SUM('Комунальні по МПД'!Y584,'Комунальні по МПД'!Y589,'Комунальні по МПД'!Y594,'Комунальні по МПД'!Y599,'Комунальні по МПД'!Y604,'Комунальні по МПД'!Y609,'Комунальні по МПД'!Y614,'Комунальні по МПД'!Y619)</f>
        <v>0</v>
      </c>
      <c r="Y87" s="163">
        <f>SUM('Комунальні по МПД'!Z584,'Комунальні по МПД'!Z589,'Комунальні по МПД'!Z594,'Комунальні по МПД'!Z599,'Комунальні по МПД'!Z604,'Комунальні по МПД'!Z609,'Комунальні по МПД'!Z614,'Комунальні по МПД'!Z619)</f>
        <v>0</v>
      </c>
      <c r="Z87" s="86">
        <f>SUM('Комунальні по МПД'!AA584,'Комунальні по МПД'!AA589,'Комунальні по МПД'!AA594,'Комунальні по МПД'!AA599,'Комунальні по МПД'!AA604,'Комунальні по МПД'!AA609,'Комунальні по МПД'!AA614,'Комунальні по МПД'!AA619)</f>
        <v>0</v>
      </c>
      <c r="AA87" s="81">
        <f>SUM('Комунальні по МПД'!AB584,'Комунальні по МПД'!AB589,'Комунальні по МПД'!AB594,'Комунальні по МПД'!AB599,'Комунальні по МПД'!AB604,'Комунальні по МПД'!AB609,'Комунальні по МПД'!AB614,'Комунальні по МПД'!AB619)</f>
        <v>0</v>
      </c>
      <c r="AB87" s="81">
        <f>SUM('Комунальні по МПД'!AC584,'Комунальні по МПД'!AC589,'Комунальні по МПД'!AC594,'Комунальні по МПД'!AC599,'Комунальні по МПД'!AC604,'Комунальні по МПД'!AC609,'Комунальні по МПД'!AC614,'Комунальні по МПД'!AC619)</f>
        <v>0</v>
      </c>
      <c r="AC87" s="81">
        <f>SUM('Комунальні по МПД'!AD584,'Комунальні по МПД'!AD589,'Комунальні по МПД'!AD594,'Комунальні по МПД'!AD599,'Комунальні по МПД'!AD604,'Комунальні по МПД'!AD609,'Комунальні по МПД'!AD614,'Комунальні по МПД'!AD619)</f>
        <v>0</v>
      </c>
      <c r="AD87" s="81">
        <f>SUM('Комунальні по МПД'!AE584,'Комунальні по МПД'!AE589,'Комунальні по МПД'!AE594,'Комунальні по МПД'!AE599,'Комунальні по МПД'!AE604,'Комунальні по МПД'!AE609,'Комунальні по МПД'!AE614,'Комунальні по МПД'!AE619)</f>
        <v>0</v>
      </c>
      <c r="AE87" s="82">
        <f>SUM('Комунальні по МПД'!AF584,'Комунальні по МПД'!AF589,'Комунальні по МПД'!AF594,'Комунальні по МПД'!AF599,'Комунальні по МПД'!AF604,'Комунальні по МПД'!AF609,'Комунальні по МПД'!AF614,'Комунальні по МПД'!AF619)</f>
        <v>0</v>
      </c>
      <c r="AF87" s="449"/>
      <c r="AG87" s="445"/>
      <c r="AH87" s="449"/>
      <c r="AI87" s="208">
        <f>SUM('Комунальні по МПД'!AJ584,'Комунальні по МПД'!AJ589,'Комунальні по МПД'!AJ594,'Комунальні по МПД'!AJ599,'Комунальні по МПД'!AJ604,'Комунальні по МПД'!AJ609,'Комунальні по МПД'!AJ614,'Комунальні по МПД'!AJ619)</f>
        <v>0</v>
      </c>
      <c r="AJ87" s="90">
        <f>SUM('Комунальні по МПД'!AK584,'Комунальні по МПД'!AK589,'Комунальні по МПД'!AK594,'Комунальні по МПД'!AK599,'Комунальні по МПД'!AK604,'Комунальні по МПД'!AK609,'Комунальні по МПД'!AK614,'Комунальні по МПД'!AK619)</f>
        <v>0</v>
      </c>
      <c r="AK87" s="88">
        <f>SUM('Комунальні по МПД'!AL584,'Комунальні по МПД'!AL589,'Комунальні по МПД'!AL594,'Комунальні по МПД'!AL599,'Комунальні по МПД'!AL604,'Комунальні по МПД'!AL609,'Комунальні по МПД'!AL614,'Комунальні по МПД'!AL619)</f>
        <v>0</v>
      </c>
      <c r="AL87" s="89">
        <f>SUM('Комунальні по МПД'!AM584,'Комунальні по МПД'!AM589,'Комунальні по МПД'!AM594,'Комунальні по МПД'!AM599,'Комунальні по МПД'!AM604,'Комунальні по МПД'!AM609,'Комунальні по МПД'!AM614,'Комунальні по МПД'!AM619)</f>
        <v>0</v>
      </c>
      <c r="AM87" s="90">
        <f>SUM('Комунальні по МПД'!AN584,'Комунальні по МПД'!AN589,'Комунальні по МПД'!AN594,'Комунальні по МПД'!AN599,'Комунальні по МПД'!AN604,'Комунальні по МПД'!AN609,'Комунальні по МПД'!AN614,'Комунальні по МПД'!AN619)</f>
        <v>0</v>
      </c>
      <c r="AN87" s="88">
        <f>SUM('Комунальні по МПД'!AO584,'Комунальні по МПД'!AO589,'Комунальні по МПД'!AO594,'Комунальні по МПД'!AO599,'Комунальні по МПД'!AO604,'Комунальні по МПД'!AO609,'Комунальні по МПД'!AO614,'Комунальні по МПД'!AO619)</f>
        <v>0</v>
      </c>
      <c r="AO87" s="89">
        <f>SUM('Комунальні по МПД'!AP584,'Комунальні по МПД'!AP589,'Комунальні по МПД'!AP594,'Комунальні по МПД'!AP599,'Комунальні по МПД'!AP604,'Комунальні по МПД'!AP609,'Комунальні по МПД'!AP614,'Комунальні по МПД'!AP619)</f>
        <v>0</v>
      </c>
      <c r="AP87" s="90">
        <f>SUM('Комунальні по МПД'!AQ584,'Комунальні по МПД'!AQ589,'Комунальні по МПД'!AQ594,'Комунальні по МПД'!AQ599,'Комунальні по МПД'!AQ604,'Комунальні по МПД'!AQ609,'Комунальні по МПД'!AQ614,'Комунальні по МПД'!AQ619)</f>
        <v>0</v>
      </c>
      <c r="AQ87" s="88">
        <f>SUM('Комунальні по МПД'!AR584,'Комунальні по МПД'!AR589,'Комунальні по МПД'!AR594,'Комунальні по МПД'!AR599,'Комунальні по МПД'!AR604,'Комунальні по МПД'!AR609,'Комунальні по МПД'!AR614,'Комунальні по МПД'!AR619)</f>
        <v>0</v>
      </c>
      <c r="AR87" s="88">
        <f>SUM('Комунальні по МПД'!AS584,'Комунальні по МПД'!AS589,'Комунальні по МПД'!AS594,'Комунальні по МПД'!AS599,'Комунальні по МПД'!AS604,'Комунальні по МПД'!AS609,'Комунальні по МПД'!AS614,'Комунальні по МПД'!AS619)</f>
        <v>0</v>
      </c>
      <c r="AS87" s="88">
        <f>SUM('Комунальні по МПД'!AT584,'Комунальні по МПД'!AT589,'Комунальні по МПД'!AT594,'Комунальні по МПД'!AT599,'Комунальні по МПД'!AT604,'Комунальні по МПД'!AT609,'Комунальні по МПД'!AT614,'Комунальні по МПД'!AT619)</f>
        <v>0</v>
      </c>
      <c r="AT87" s="89">
        <f>SUM('Комунальні по МПД'!AU584,'Комунальні по МПД'!AU589,'Комунальні по МПД'!AU594,'Комунальні по МПД'!AU599,'Комунальні по МПД'!AU604,'Комунальні по МПД'!AU609,'Комунальні по МПД'!AU614,'Комунальні по МПД'!AU619)</f>
        <v>0</v>
      </c>
      <c r="AU87" s="159">
        <f>SUM('Комунальні по МПД'!AV584,'Комунальні по МПД'!AV589,'Комунальні по МПД'!AV594,'Комунальні по МПД'!AV599,'Комунальні по МПД'!AV604,'Комунальні по МПД'!AV609,'Комунальні по МПД'!AV614,'Комунальні по МПД'!AV619)</f>
        <v>0</v>
      </c>
      <c r="AV87" s="125">
        <f>SUM('Комунальні по МПД'!AW584,'Комунальні по МПД'!AW589,'Комунальні по МПД'!AW594,'Комунальні по МПД'!AW599,'Комунальні по МПД'!AW604,'Комунальні по МПД'!AW609,'Комунальні по МПД'!AW614,'Комунальні по МПД'!AW619)</f>
        <v>0</v>
      </c>
      <c r="AW87" s="125">
        <f>SUM('Комунальні по МПД'!AX584,'Комунальні по МПД'!AX589,'Комунальні по МПД'!AX594,'Комунальні по МПД'!AX599,'Комунальні по МПД'!AX604,'Комунальні по МПД'!AX609,'Комунальні по МПД'!AX614,'Комунальні по МПД'!AX619)</f>
        <v>0</v>
      </c>
      <c r="AX87" s="125">
        <f>SUM('Комунальні по МПД'!AY584,'Комунальні по МПД'!AY589,'Комунальні по МПД'!AY594,'Комунальні по МПД'!AY599,'Комунальні по МПД'!AY604,'Комунальні по МПД'!AY609,'Комунальні по МПД'!AY614,'Комунальні по МПД'!AY619)</f>
        <v>0</v>
      </c>
      <c r="AY87" s="125">
        <f>SUM('Комунальні по МПД'!AZ584,'Комунальні по МПД'!AZ589,'Комунальні по МПД'!AZ594,'Комунальні по МПД'!AZ599,'Комунальні по МПД'!AZ604,'Комунальні по МПД'!AZ609,'Комунальні по МПД'!AZ614,'Комунальні по МПД'!AZ619)</f>
        <v>0</v>
      </c>
      <c r="AZ87" s="125">
        <f>SUM('Комунальні по МПД'!BA584,'Комунальні по МПД'!BA589,'Комунальні по МПД'!BA594,'Комунальні по МПД'!BA599,'Комунальні по МПД'!BA604,'Комунальні по МПД'!BA609,'Комунальні по МПД'!BA614,'Комунальні по МПД'!BA619)</f>
        <v>0</v>
      </c>
      <c r="BA87" s="125">
        <f>SUM('Комунальні по МПД'!BB584,'Комунальні по МПД'!BB589,'Комунальні по МПД'!BB594,'Комунальні по МПД'!BB599,'Комунальні по МПД'!BB604,'Комунальні по МПД'!BB609,'Комунальні по МПД'!BB614,'Комунальні по МПД'!BB619)</f>
        <v>0</v>
      </c>
      <c r="BB87" s="125">
        <f>SUM('Комунальні по МПД'!BC584,'Комунальні по МПД'!BC589,'Комунальні по МПД'!BC594,'Комунальні по МПД'!BC599,'Комунальні по МПД'!BC604,'Комунальні по МПД'!BC609,'Комунальні по МПД'!BC614,'Комунальні по МПД'!BC619)</f>
        <v>0</v>
      </c>
      <c r="BC87" s="125">
        <f>SUM('Комунальні по МПД'!BD584,'Комунальні по МПД'!BD589,'Комунальні по МПД'!BD594,'Комунальні по МПД'!BD599,'Комунальні по МПД'!BD604,'Комунальні по МПД'!BD609,'Комунальні по МПД'!BD614,'Комунальні по МПД'!BD619)</f>
        <v>0</v>
      </c>
      <c r="BD87" s="126">
        <f>SUM('Комунальні по МПД'!BE584,'Комунальні по МПД'!BE589,'Комунальні по МПД'!BE594,'Комунальні по МПД'!BE599,'Комунальні по МПД'!BE604,'Комунальні по МПД'!BE609,'Комунальні по МПД'!BE614,'Комунальні по МПД'!BE619)</f>
        <v>0</v>
      </c>
      <c r="BE87" s="117"/>
    </row>
    <row r="88" spans="1:57" ht="31.5" x14ac:dyDescent="0.25">
      <c r="A88" s="1343"/>
      <c r="B88" s="1419"/>
      <c r="C88" s="114" t="s">
        <v>15</v>
      </c>
      <c r="D88" s="1301"/>
      <c r="E88" s="1411"/>
      <c r="F88" s="592">
        <f>SUM('Комунальні по МПД'!G585,'Комунальні по МПД'!G590,'Комунальні по МПД'!G595,'Комунальні по МПД'!G600,'Комунальні по МПД'!G605,'Комунальні по МПД'!G610,'Комунальні по МПД'!G615,'Комунальні по МПД'!G620)</f>
        <v>951</v>
      </c>
      <c r="G88" s="631">
        <f>SUM('Комунальні по МПД'!H585,'Комунальні по МПД'!H590,'Комунальні по МПД'!H595,'Комунальні по МПД'!H600,'Комунальні по МПД'!H605,'Комунальні по МПД'!H610,'Комунальні по МПД'!H615,'Комунальні по МПД'!H620)</f>
        <v>71</v>
      </c>
      <c r="H88" s="81">
        <f>SUM('Комунальні по МПД'!I585,'Комунальні по МПД'!I590,'Комунальні по МПД'!I595,'Комунальні по МПД'!I600,'Комунальні по МПД'!I605,'Комунальні по МПД'!I610,'Комунальні по МПД'!I615,'Комунальні по МПД'!I620)</f>
        <v>20</v>
      </c>
      <c r="I88" s="81">
        <f>SUM('Комунальні по МПД'!J585,'Комунальні по МПД'!J590,'Комунальні по МПД'!J595,'Комунальні по МПД'!J600,'Комунальні по МПД'!J605,'Комунальні по МПД'!J610,'Комунальні по МПД'!J615,'Комунальні по МПД'!J620)</f>
        <v>48</v>
      </c>
      <c r="J88" s="81">
        <f>SUM('Комунальні по МПД'!K585,'Комунальні по МПД'!K590,'Комунальні по МПД'!K595,'Комунальні по МПД'!K600,'Комунальні по МПД'!K605,'Комунальні по МПД'!K610,'Комунальні по МПД'!K615,'Комунальні по МПД'!K620)</f>
        <v>3</v>
      </c>
      <c r="K88" s="82">
        <f>SUM('Комунальні по МПД'!L585,'Комунальні по МПД'!L590,'Комунальні по МПД'!L595,'Комунальні по МПД'!L600,'Комунальні по МПД'!L605,'Комунальні по МПД'!L610,'Комунальні по МПД'!L615,'Комунальні по МПД'!L620)</f>
        <v>0</v>
      </c>
      <c r="L88" s="181">
        <f>SUM('Комунальні по МПД'!M585,'Комунальні по МПД'!M590,'Комунальні по МПД'!M595,'Комунальні по МПД'!M600,'Комунальні по МПД'!M605,'Комунальні по МПД'!M610,'Комунальні по МПД'!M615,'Комунальні по МПД'!M620)</f>
        <v>921</v>
      </c>
      <c r="M88" s="124">
        <f>SUM('Комунальні по МПД'!N585,'Комунальні по МПД'!N590,'Комунальні по МПД'!N595,'Комунальні по МПД'!N600,'Комунальні по МПД'!N605,'Комунальні по МПД'!N610,'Комунальні по МПД'!N615,'Комунальні по МПД'!N620)</f>
        <v>624</v>
      </c>
      <c r="N88" s="403">
        <f>SUM('Комунальні по МПД'!O585,'Комунальні по МПД'!O590,'Комунальні по МПД'!O595,'Комунальні по МПД'!O600,'Комунальні по МПД'!O605,'Комунальні по МПД'!O610,'Комунальні по МПД'!O615,'Комунальні по МПД'!O620)</f>
        <v>0</v>
      </c>
      <c r="O88" s="124">
        <f>SUM('Комунальні по МПД'!P585,'Комунальні по МПД'!P590,'Комунальні по МПД'!P595,'Комунальні по МПД'!P600,'Комунальні по МПД'!P605,'Комунальні по МПД'!P610,'Комунальні по МПД'!P615,'Комунальні по МПД'!P620)</f>
        <v>0</v>
      </c>
      <c r="P88" s="124">
        <f>SUM('Комунальні по МПД'!Q585,'Комунальні по МПД'!Q590,'Комунальні по МПД'!Q595,'Комунальні по МПД'!Q600,'Комунальні по МПД'!Q605,'Комунальні по МПД'!Q610,'Комунальні по МПД'!Q615,'Комунальні по МПД'!Q620)</f>
        <v>0</v>
      </c>
      <c r="Q88" s="163">
        <f>SUM('Комунальні по МПД'!R585,'Комунальні по МПД'!R590,'Комунальні по МПД'!R595,'Комунальні по МПД'!R600,'Комунальні по МПД'!R605,'Комунальні по МПД'!R610,'Комунальні по МПД'!R615,'Комунальні по МПД'!R620)</f>
        <v>297</v>
      </c>
      <c r="R88" s="162">
        <f>SUM('Комунальні по МПД'!S585,'Комунальні по МПД'!S590,'Комунальні по МПД'!S595,'Комунальні по МПД'!S600,'Комунальні по МПД'!S605,'Комунальні по МПД'!S610,'Комунальні по МПД'!S615,'Комунальні по МПД'!S620)</f>
        <v>102</v>
      </c>
      <c r="S88" s="766">
        <f>SUM('Комунальні по МПД'!T585,'Комунальні по МПД'!T590,'Комунальні по МПД'!T595,'Комунальні по МПД'!T600,'Комунальні по МПД'!T605,'Комунальні по МПД'!T610,'Комунальні по МПД'!T615,'Комунальні по МПД'!T620)</f>
        <v>0</v>
      </c>
      <c r="T88" s="766">
        <f>SUM('Комунальні по МПД'!U585,'Комунальні по МПД'!U590,'Комунальні по МПД'!U595,'Комунальні по МПД'!U600,'Комунальні по МПД'!U605,'Комунальні по МПД'!U610,'Комунальні по МПД'!U615,'Комунальні по МПД'!U620)</f>
        <v>0</v>
      </c>
      <c r="U88" s="124">
        <f>SUM('Комунальні по МПД'!V585,'Комунальні по МПД'!V590,'Комунальні по МПД'!V595,'Комунальні по МПД'!V600,'Комунальні по МПД'!V605,'Комунальні по МПД'!V610,'Комунальні по МПД'!V615,'Комунальні по МПД'!V620)</f>
        <v>779</v>
      </c>
      <c r="V88" s="124">
        <f>SUM('Комунальні по МПД'!W585,'Комунальні по МПД'!W590,'Комунальні по МПД'!W595,'Комунальні по МПД'!W600,'Комунальні по МПД'!W605,'Комунальні по МПД'!W610,'Комунальні по МПД'!W615,'Комунальні по МПД'!W620)</f>
        <v>40</v>
      </c>
      <c r="W88" s="163">
        <f>SUM('Комунальні по МПД'!X585,'Комунальні по МПД'!X590,'Комунальні по МПД'!X595,'Комунальні по МПД'!X600,'Комунальні по МПД'!X605,'Комунальні по МПД'!X610,'Комунальні по МПД'!X615,'Комунальні по МПД'!X620)</f>
        <v>0</v>
      </c>
      <c r="X88" s="162">
        <f>SUM('Комунальні по МПД'!Y585,'Комунальні по МПД'!Y590,'Комунальні по МПД'!Y595,'Комунальні по МПД'!Y600,'Комунальні по МПД'!Y605,'Комунальні по МПД'!Y610,'Комунальні по МПД'!Y615,'Комунальні по МПД'!Y620)</f>
        <v>779</v>
      </c>
      <c r="Y88" s="163">
        <f>SUM('Комунальні по МПД'!Z585,'Комунальні по МПД'!Z590,'Комунальні по МПД'!Z595,'Комунальні по МПД'!Z600,'Комунальні по МПД'!Z605,'Комунальні по МПД'!Z610,'Комунальні по МПД'!Z615,'Комунальні по МПД'!Z620)</f>
        <v>142</v>
      </c>
      <c r="Z88" s="86">
        <f>SUM('Комунальні по МПД'!AA585,'Комунальні по МПД'!AA590,'Комунальні по МПД'!AA595,'Комунальні по МПД'!AA600,'Комунальні по МПД'!AA605,'Комунальні по МПД'!AA610,'Комунальні по МПД'!AA615,'Комунальні по МПД'!AA620)</f>
        <v>0</v>
      </c>
      <c r="AA88" s="81">
        <f>SUM('Комунальні по МПД'!AB585,'Комунальні по МПД'!AB590,'Комунальні по МПД'!AB595,'Комунальні по МПД'!AB600,'Комунальні по МПД'!AB605,'Комунальні по МПД'!AB610,'Комунальні по МПД'!AB615,'Комунальні по МПД'!AB620)</f>
        <v>365</v>
      </c>
      <c r="AB88" s="81">
        <f>SUM('Комунальні по МПД'!AC585,'Комунальні по МПД'!AC590,'Комунальні по МПД'!AC595,'Комунальні по МПД'!AC600,'Комунальні по МПД'!AC605,'Комунальні по МПД'!AC610,'Комунальні по МПД'!AC615,'Комунальні по МПД'!AC620)</f>
        <v>361</v>
      </c>
      <c r="AC88" s="81">
        <f>SUM('Комунальні по МПД'!AD585,'Комунальні по МПД'!AD590,'Комунальні по МПД'!AD595,'Комунальні по МПД'!AD600,'Комунальні по МПД'!AD605,'Комунальні по МПД'!AD610,'Комунальні по МПД'!AD615,'Комунальні по МПД'!AD620)</f>
        <v>40</v>
      </c>
      <c r="AD88" s="81">
        <f>SUM('Комунальні по МПД'!AE585,'Комунальні по МПД'!AE590,'Комунальні по МПД'!AE595,'Комунальні по МПД'!AE600,'Комунальні по МПД'!AE605,'Комунальні по МПД'!AE610,'Комунальні по МПД'!AE615,'Комунальні по МПД'!AE620)</f>
        <v>463</v>
      </c>
      <c r="AE88" s="82">
        <f>SUM('Комунальні по МПД'!AF585,'Комунальні по МПД'!AF590,'Комунальні по МПД'!AF595,'Комунальні по МПД'!AF600,'Комунальні по МПД'!AF605,'Комунальні по МПД'!AF610,'Комунальні по МПД'!AF615,'Комунальні по МПД'!AF620)</f>
        <v>50</v>
      </c>
      <c r="AF88" s="449">
        <f>AVERAGE('Комунальні по МПД'!AG585,'Комунальні по МПД'!AG590,'Комунальні по МПД'!AG595,'Комунальні по МПД'!AG600,'Комунальні по МПД'!AG605,'Комунальні по МПД'!AG610,'Комунальні по МПД'!AG615,'Комунальні по МПД'!AG620)</f>
        <v>41.077500000000001</v>
      </c>
      <c r="AG88" s="445">
        <f>AVERAGE('Комунальні по МПД'!AH585,'Комунальні по МПД'!AH590,'Комунальні по МПД'!AH595,'Комунальні по МПД'!AH600,'Комунальні по МПД'!AH605,'Комунальні по МПД'!AH610,'Комунальні по МПД'!AH615,'Комунальні по МПД'!AH620)</f>
        <v>20.80125</v>
      </c>
      <c r="AH88" s="449">
        <f>AVERAGE('Комунальні по МПД'!AI585,'Комунальні по МПД'!AI590,'Комунальні по МПД'!AI595,'Комунальні по МПД'!AI600,'Комунальні по МПД'!AI605,'Комунальні по МПД'!AI610,'Комунальні по МПД'!AI615,'Комунальні по МПД'!AI620)</f>
        <v>99.681250000000006</v>
      </c>
      <c r="AI88" s="208">
        <f>SUM('Комунальні по МПД'!AJ585,'Комунальні по МПД'!AJ590,'Комунальні по МПД'!AJ595,'Комунальні по МПД'!AJ600,'Комунальні по МПД'!AJ605,'Комунальні по МПД'!AJ610,'Комунальні по МПД'!AJ615,'Комунальні по МПД'!AJ620)</f>
        <v>906</v>
      </c>
      <c r="AJ88" s="90">
        <f>SUM('Комунальні по МПД'!AK585,'Комунальні по МПД'!AK590,'Комунальні по МПД'!AK595,'Комунальні по МПД'!AK600,'Комунальні по МПД'!AK605,'Комунальні по МПД'!AK610,'Комунальні по МПД'!AK615,'Комунальні по МПД'!AK620)</f>
        <v>0</v>
      </c>
      <c r="AK88" s="88">
        <f>SUM('Комунальні по МПД'!AL585,'Комунальні по МПД'!AL590,'Комунальні по МПД'!AL595,'Комунальні по МПД'!AL600,'Комунальні по МПД'!AL605,'Комунальні по МПД'!AL610,'Комунальні по МПД'!AL615,'Комунальні по МПД'!AL620)</f>
        <v>0</v>
      </c>
      <c r="AL88" s="89">
        <f>SUM('Комунальні по МПД'!AM585,'Комунальні по МПД'!AM590,'Комунальні по МПД'!AM595,'Комунальні по МПД'!AM600,'Комунальні по МПД'!AM605,'Комунальні по МПД'!AM610,'Комунальні по МПД'!AM615,'Комунальні по МПД'!AM620)</f>
        <v>0</v>
      </c>
      <c r="AM88" s="90">
        <f>SUM('Комунальні по МПД'!AN585,'Комунальні по МПД'!AN590,'Комунальні по МПД'!AN595,'Комунальні по МПД'!AN600,'Комунальні по МПД'!AN605,'Комунальні по МПД'!AN610,'Комунальні по МПД'!AN615,'Комунальні по МПД'!AN620)</f>
        <v>0</v>
      </c>
      <c r="AN88" s="88">
        <f>SUM('Комунальні по МПД'!AO585,'Комунальні по МПД'!AO590,'Комунальні по МПД'!AO595,'Комунальні по МПД'!AO600,'Комунальні по МПД'!AO605,'Комунальні по МПД'!AO610,'Комунальні по МПД'!AO615,'Комунальні по МПД'!AO620)</f>
        <v>0</v>
      </c>
      <c r="AO88" s="89">
        <f>SUM('Комунальні по МПД'!AP585,'Комунальні по МПД'!AP590,'Комунальні по МПД'!AP595,'Комунальні по МПД'!AP600,'Комунальні по МПД'!AP605,'Комунальні по МПД'!AP610,'Комунальні по МПД'!AP615,'Комунальні по МПД'!AP620)</f>
        <v>0</v>
      </c>
      <c r="AP88" s="90">
        <f>SUM('Комунальні по МПД'!AQ585,'Комунальні по МПД'!AQ590,'Комунальні по МПД'!AQ595,'Комунальні по МПД'!AQ600,'Комунальні по МПД'!AQ605,'Комунальні по МПД'!AQ610,'Комунальні по МПД'!AQ615,'Комунальні по МПД'!AQ620)</f>
        <v>56</v>
      </c>
      <c r="AQ88" s="88">
        <f>SUM('Комунальні по МПД'!AR585,'Комунальні по МПД'!AR590,'Комунальні по МПД'!AR595,'Комунальні по МПД'!AR600,'Комунальні по МПД'!AR605,'Комунальні по МПД'!AR610,'Комунальні по МПД'!AR615,'Комунальні по МПД'!AR620)</f>
        <v>124</v>
      </c>
      <c r="AR88" s="88">
        <f>SUM('Комунальні по МПД'!AS585,'Комунальні по МПД'!AS590,'Комунальні по МПД'!AS595,'Комунальні по МПД'!AS600,'Комунальні по МПД'!AS605,'Комунальні по МПД'!AS610,'Комунальні по МПД'!AS615,'Комунальні по МПД'!AS620)</f>
        <v>541</v>
      </c>
      <c r="AS88" s="88">
        <f>SUM('Комунальні по МПД'!AT585,'Комунальні по МПД'!AT590,'Комунальні по МПД'!AT595,'Комунальні по МПД'!AT600,'Комунальні по МПД'!AT605,'Комунальні по МПД'!AT610,'Комунальні по МПД'!AT615,'Комунальні по МПД'!AT620)</f>
        <v>159</v>
      </c>
      <c r="AT88" s="89">
        <f>SUM('Комунальні по МПД'!AU585,'Комунальні по МПД'!AU590,'Комунальні по МПД'!AU595,'Комунальні по МПД'!AU600,'Комунальні по МПД'!AU605,'Комунальні по МПД'!AU610,'Комунальні по МПД'!AU615,'Комунальні по МПД'!AU620)</f>
        <v>26</v>
      </c>
      <c r="AU88" s="159">
        <f>SUM('Комунальні по МПД'!AV585,'Комунальні по МПД'!AV590,'Комунальні по МПД'!AV595,'Комунальні по МПД'!AV600,'Комунальні по МПД'!AV605,'Комунальні по МПД'!AV610,'Комунальні по МПД'!AV615,'Комунальні по МПД'!AV620)</f>
        <v>30</v>
      </c>
      <c r="AV88" s="125">
        <f>SUM('Комунальні по МПД'!AW585,'Комунальні по МПД'!AW590,'Комунальні по МПД'!AW595,'Комунальні по МПД'!AW600,'Комунальні по МПД'!AW605,'Комунальні по МПД'!AW610,'Комунальні по МПД'!AW615,'Комунальні по МПД'!AW620)</f>
        <v>0</v>
      </c>
      <c r="AW88" s="125">
        <f>SUM('Комунальні по МПД'!AX585,'Комунальні по МПД'!AX590,'Комунальні по МПД'!AX595,'Комунальні по МПД'!AX600,'Комунальні по МПД'!AX605,'Комунальні по МПД'!AX610,'Комунальні по МПД'!AX615,'Комунальні по МПД'!AX620)</f>
        <v>0</v>
      </c>
      <c r="AX88" s="125">
        <f>SUM('Комунальні по МПД'!AY585,'Комунальні по МПД'!AY590,'Комунальні по МПД'!AY595,'Комунальні по МПД'!AY600,'Комунальні по МПД'!AY605,'Комунальні по МПД'!AY610,'Комунальні по МПД'!AY615,'Комунальні по МПД'!AY620)</f>
        <v>0</v>
      </c>
      <c r="AY88" s="125">
        <f>SUM('Комунальні по МПД'!AZ585,'Комунальні по МПД'!AZ590,'Комунальні по МПД'!AZ595,'Комунальні по МПД'!AZ600,'Комунальні по МПД'!AZ605,'Комунальні по МПД'!AZ610,'Комунальні по МПД'!AZ615,'Комунальні по МПД'!AZ620)</f>
        <v>1</v>
      </c>
      <c r="AZ88" s="125">
        <f>SUM('Комунальні по МПД'!BA585,'Комунальні по МПД'!BA590,'Комунальні по МПД'!BA595,'Комунальні по МПД'!BA600,'Комунальні по МПД'!BA605,'Комунальні по МПД'!BA610,'Комунальні по МПД'!BA615,'Комунальні по МПД'!BA620)</f>
        <v>21</v>
      </c>
      <c r="BA88" s="125">
        <f>SUM('Комунальні по МПД'!BB585,'Комунальні по МПД'!BB590,'Комунальні по МПД'!BB595,'Комунальні по МПД'!BB600,'Комунальні по МПД'!BB605,'Комунальні по МПД'!BB610,'Комунальні по МПД'!BB615,'Комунальні по МПД'!BB620)</f>
        <v>0</v>
      </c>
      <c r="BB88" s="125">
        <f>SUM('Комунальні по МПД'!BC585,'Комунальні по МПД'!BC590,'Комунальні по МПД'!BC595,'Комунальні по МПД'!BC600,'Комунальні по МПД'!BC605,'Комунальні по МПД'!BC610,'Комунальні по МПД'!BC615,'Комунальні по МПД'!BC620)</f>
        <v>1</v>
      </c>
      <c r="BC88" s="125">
        <f>SUM('Комунальні по МПД'!BD585,'Комунальні по МПД'!BD590,'Комунальні по МПД'!BD595,'Комунальні по МПД'!BD600,'Комунальні по МПД'!BD605,'Комунальні по МПД'!BD610,'Комунальні по МПД'!BD615,'Комунальні по МПД'!BD620)</f>
        <v>6</v>
      </c>
      <c r="BD88" s="126">
        <f>SUM('Комунальні по МПД'!BE585,'Комунальні по МПД'!BE590,'Комунальні по МПД'!BE595,'Комунальні по МПД'!BE600,'Комунальні по МПД'!BE605,'Комунальні по МПД'!BE610,'Комунальні по МПД'!BE615,'Комунальні по МПД'!BE620)</f>
        <v>1</v>
      </c>
      <c r="BE88" s="117"/>
    </row>
    <row r="89" spans="1:57" ht="31.5" x14ac:dyDescent="0.25">
      <c r="A89" s="1343"/>
      <c r="B89" s="1420"/>
      <c r="C89" s="114" t="s">
        <v>491</v>
      </c>
      <c r="D89" s="1301"/>
      <c r="E89" s="1411"/>
      <c r="F89" s="592">
        <f>SUM('Комунальні по МПД'!G586,'Комунальні по МПД'!G591,'Комунальні по МПД'!G596,'Комунальні по МПД'!G601,'Комунальні по МПД'!G606,'Комунальні по МПД'!G611,'Комунальні по МПД'!G616,'Комунальні по МПД'!G621)</f>
        <v>0</v>
      </c>
      <c r="G89" s="631">
        <f>SUM('Комунальні по МПД'!H586,'Комунальні по МПД'!H591,'Комунальні по МПД'!H596,'Комунальні по МПД'!H601,'Комунальні по МПД'!H606,'Комунальні по МПД'!H611,'Комунальні по МПД'!H616,'Комунальні по МПД'!H621)</f>
        <v>0</v>
      </c>
      <c r="H89" s="81">
        <f>SUM('Комунальні по МПД'!I586,'Комунальні по МПД'!I591,'Комунальні по МПД'!I596,'Комунальні по МПД'!I601,'Комунальні по МПД'!I606,'Комунальні по МПД'!I611,'Комунальні по МПД'!I616,'Комунальні по МПД'!I621)</f>
        <v>0</v>
      </c>
      <c r="I89" s="81">
        <f>SUM('Комунальні по МПД'!J586,'Комунальні по МПД'!J591,'Комунальні по МПД'!J596,'Комунальні по МПД'!J601,'Комунальні по МПД'!J606,'Комунальні по МПД'!J611,'Комунальні по МПД'!J616,'Комунальні по МПД'!J621)</f>
        <v>0</v>
      </c>
      <c r="J89" s="81">
        <f>SUM('Комунальні по МПД'!K586,'Комунальні по МПД'!K591,'Комунальні по МПД'!K596,'Комунальні по МПД'!K601,'Комунальні по МПД'!K606,'Комунальні по МПД'!K611,'Комунальні по МПД'!K616,'Комунальні по МПД'!K621)</f>
        <v>0</v>
      </c>
      <c r="K89" s="82">
        <f>SUM('Комунальні по МПД'!L586,'Комунальні по МПД'!L591,'Комунальні по МПД'!L596,'Комунальні по МПД'!L601,'Комунальні по МПД'!L606,'Комунальні по МПД'!L611,'Комунальні по МПД'!L616,'Комунальні по МПД'!L621)</f>
        <v>0</v>
      </c>
      <c r="L89" s="181">
        <f>SUM('Комунальні по МПД'!M586,'Комунальні по МПД'!M591,'Комунальні по МПД'!M596,'Комунальні по МПД'!M601,'Комунальні по МПД'!M606,'Комунальні по МПД'!M611,'Комунальні по МПД'!M616,'Комунальні по МПД'!M621)</f>
        <v>0</v>
      </c>
      <c r="M89" s="124">
        <f>SUM('Комунальні по МПД'!N586,'Комунальні по МПД'!N591,'Комунальні по МПД'!N596,'Комунальні по МПД'!N601,'Комунальні по МПД'!N606,'Комунальні по МПД'!N611,'Комунальні по МПД'!N616,'Комунальні по МПД'!N621)</f>
        <v>0</v>
      </c>
      <c r="N89" s="403">
        <f>SUM('Комунальні по МПД'!O586,'Комунальні по МПД'!O591,'Комунальні по МПД'!O596,'Комунальні по МПД'!O601,'Комунальні по МПД'!O606,'Комунальні по МПД'!O611,'Комунальні по МПД'!O616,'Комунальні по МПД'!O621)</f>
        <v>0</v>
      </c>
      <c r="O89" s="124">
        <f>SUM('Комунальні по МПД'!P586,'Комунальні по МПД'!P591,'Комунальні по МПД'!P596,'Комунальні по МПД'!P601,'Комунальні по МПД'!P606,'Комунальні по МПД'!P611,'Комунальні по МПД'!P616,'Комунальні по МПД'!P621)</f>
        <v>0</v>
      </c>
      <c r="P89" s="124">
        <f>SUM('Комунальні по МПД'!Q586,'Комунальні по МПД'!Q591,'Комунальні по МПД'!Q596,'Комунальні по МПД'!Q601,'Комунальні по МПД'!Q606,'Комунальні по МПД'!Q611,'Комунальні по МПД'!Q616,'Комунальні по МПД'!Q621)</f>
        <v>0</v>
      </c>
      <c r="Q89" s="163">
        <f>SUM('Комунальні по МПД'!R586,'Комунальні по МПД'!R591,'Комунальні по МПД'!R596,'Комунальні по МПД'!R601,'Комунальні по МПД'!R606,'Комунальні по МПД'!R611,'Комунальні по МПД'!R616,'Комунальні по МПД'!R621)</f>
        <v>0</v>
      </c>
      <c r="R89" s="162">
        <f>SUM('Комунальні по МПД'!S586,'Комунальні по МПД'!S591,'Комунальні по МПД'!S596,'Комунальні по МПД'!S601,'Комунальні по МПД'!S606,'Комунальні по МПД'!S611,'Комунальні по МПД'!S616,'Комунальні по МПД'!S621)</f>
        <v>0</v>
      </c>
      <c r="S89" s="766">
        <f>SUM('Комунальні по МПД'!T586,'Комунальні по МПД'!T591,'Комунальні по МПД'!T596,'Комунальні по МПД'!T601,'Комунальні по МПД'!T606,'Комунальні по МПД'!T611,'Комунальні по МПД'!T616,'Комунальні по МПД'!T621)</f>
        <v>0</v>
      </c>
      <c r="T89" s="766">
        <f>SUM('Комунальні по МПД'!U586,'Комунальні по МПД'!U591,'Комунальні по МПД'!U596,'Комунальні по МПД'!U601,'Комунальні по МПД'!U606,'Комунальні по МПД'!U611,'Комунальні по МПД'!U616,'Комунальні по МПД'!U621)</f>
        <v>0</v>
      </c>
      <c r="U89" s="124">
        <f>SUM('Комунальні по МПД'!V586,'Комунальні по МПД'!V591,'Комунальні по МПД'!V596,'Комунальні по МПД'!V601,'Комунальні по МПД'!V606,'Комунальні по МПД'!V611,'Комунальні по МПД'!V616,'Комунальні по МПД'!V621)</f>
        <v>0</v>
      </c>
      <c r="V89" s="124">
        <f>SUM('Комунальні по МПД'!W586,'Комунальні по МПД'!W591,'Комунальні по МПД'!W596,'Комунальні по МПД'!W601,'Комунальні по МПД'!W606,'Комунальні по МПД'!W611,'Комунальні по МПД'!W616,'Комунальні по МПД'!W621)</f>
        <v>0</v>
      </c>
      <c r="W89" s="163">
        <f>SUM('Комунальні по МПД'!X586,'Комунальні по МПД'!X591,'Комунальні по МПД'!X596,'Комунальні по МПД'!X601,'Комунальні по МПД'!X606,'Комунальні по МПД'!X611,'Комунальні по МПД'!X616,'Комунальні по МПД'!X621)</f>
        <v>0</v>
      </c>
      <c r="X89" s="162">
        <f>SUM('Комунальні по МПД'!Y586,'Комунальні по МПД'!Y591,'Комунальні по МПД'!Y596,'Комунальні по МПД'!Y601,'Комунальні по МПД'!Y606,'Комунальні по МПД'!Y611,'Комунальні по МПД'!Y616,'Комунальні по МПД'!Y621)</f>
        <v>0</v>
      </c>
      <c r="Y89" s="163">
        <f>SUM('Комунальні по МПД'!Z586,'Комунальні по МПД'!Z591,'Комунальні по МПД'!Z596,'Комунальні по МПД'!Z601,'Комунальні по МПД'!Z606,'Комунальні по МПД'!Z611,'Комунальні по МПД'!Z616,'Комунальні по МПД'!Z621)</f>
        <v>0</v>
      </c>
      <c r="Z89" s="86">
        <f>SUM('Комунальні по МПД'!AA586,'Комунальні по МПД'!AA591,'Комунальні по МПД'!AA596,'Комунальні по МПД'!AA601,'Комунальні по МПД'!AA606,'Комунальні по МПД'!AA611,'Комунальні по МПД'!AA616,'Комунальні по МПД'!AA621)</f>
        <v>0</v>
      </c>
      <c r="AA89" s="81">
        <f>SUM('Комунальні по МПД'!AB586,'Комунальні по МПД'!AB591,'Комунальні по МПД'!AB596,'Комунальні по МПД'!AB601,'Комунальні по МПД'!AB606,'Комунальні по МПД'!AB611,'Комунальні по МПД'!AB616,'Комунальні по МПД'!AB621)</f>
        <v>0</v>
      </c>
      <c r="AB89" s="81">
        <f>SUM('Комунальні по МПД'!AC586,'Комунальні по МПД'!AC591,'Комунальні по МПД'!AC596,'Комунальні по МПД'!AC601,'Комунальні по МПД'!AC606,'Комунальні по МПД'!AC611,'Комунальні по МПД'!AC616,'Комунальні по МПД'!AC621)</f>
        <v>0</v>
      </c>
      <c r="AC89" s="81">
        <f>SUM('Комунальні по МПД'!AD586,'Комунальні по МПД'!AD591,'Комунальні по МПД'!AD596,'Комунальні по МПД'!AD601,'Комунальні по МПД'!AD606,'Комунальні по МПД'!AD611,'Комунальні по МПД'!AD616,'Комунальні по МПД'!AD621)</f>
        <v>0</v>
      </c>
      <c r="AD89" s="81">
        <f>SUM('Комунальні по МПД'!AE586,'Комунальні по МПД'!AE591,'Комунальні по МПД'!AE596,'Комунальні по МПД'!AE601,'Комунальні по МПД'!AE606,'Комунальні по МПД'!AE611,'Комунальні по МПД'!AE616,'Комунальні по МПД'!AE621)</f>
        <v>0</v>
      </c>
      <c r="AE89" s="82">
        <f>SUM('Комунальні по МПД'!AF586,'Комунальні по МПД'!AF591,'Комунальні по МПД'!AF596,'Комунальні по МПД'!AF601,'Комунальні по МПД'!AF606,'Комунальні по МПД'!AF611,'Комунальні по МПД'!AF616,'Комунальні по МПД'!AF621)</f>
        <v>0</v>
      </c>
      <c r="AF89" s="449"/>
      <c r="AG89" s="445"/>
      <c r="AH89" s="449"/>
      <c r="AI89" s="208">
        <f>SUM('Комунальні по МПД'!AJ586,'Комунальні по МПД'!AJ591,'Комунальні по МПД'!AJ596,'Комунальні по МПД'!AJ601,'Комунальні по МПД'!AJ606,'Комунальні по МПД'!AJ611,'Комунальні по МПД'!AJ616,'Комунальні по МПД'!AJ621)</f>
        <v>0</v>
      </c>
      <c r="AJ89" s="90">
        <f>SUM('Комунальні по МПД'!AK586,'Комунальні по МПД'!AK591,'Комунальні по МПД'!AK596,'Комунальні по МПД'!AK601,'Комунальні по МПД'!AK606,'Комунальні по МПД'!AK611,'Комунальні по МПД'!AK616,'Комунальні по МПД'!AK621)</f>
        <v>0</v>
      </c>
      <c r="AK89" s="88">
        <f>SUM('Комунальні по МПД'!AL586,'Комунальні по МПД'!AL591,'Комунальні по МПД'!AL596,'Комунальні по МПД'!AL601,'Комунальні по МПД'!AL606,'Комунальні по МПД'!AL611,'Комунальні по МПД'!AL616,'Комунальні по МПД'!AL621)</f>
        <v>0</v>
      </c>
      <c r="AL89" s="89">
        <f>SUM('Комунальні по МПД'!AM586,'Комунальні по МПД'!AM591,'Комунальні по МПД'!AM596,'Комунальні по МПД'!AM601,'Комунальні по МПД'!AM606,'Комунальні по МПД'!AM611,'Комунальні по МПД'!AM616,'Комунальні по МПД'!AM621)</f>
        <v>0</v>
      </c>
      <c r="AM89" s="90">
        <f>SUM('Комунальні по МПД'!AN586,'Комунальні по МПД'!AN591,'Комунальні по МПД'!AN596,'Комунальні по МПД'!AN601,'Комунальні по МПД'!AN606,'Комунальні по МПД'!AN611,'Комунальні по МПД'!AN616,'Комунальні по МПД'!AN621)</f>
        <v>0</v>
      </c>
      <c r="AN89" s="88">
        <f>SUM('Комунальні по МПД'!AO586,'Комунальні по МПД'!AO591,'Комунальні по МПД'!AO596,'Комунальні по МПД'!AO601,'Комунальні по МПД'!AO606,'Комунальні по МПД'!AO611,'Комунальні по МПД'!AO616,'Комунальні по МПД'!AO621)</f>
        <v>0</v>
      </c>
      <c r="AO89" s="89">
        <f>SUM('Комунальні по МПД'!AP586,'Комунальні по МПД'!AP591,'Комунальні по МПД'!AP596,'Комунальні по МПД'!AP601,'Комунальні по МПД'!AP606,'Комунальні по МПД'!AP611,'Комунальні по МПД'!AP616,'Комунальні по МПД'!AP621)</f>
        <v>0</v>
      </c>
      <c r="AP89" s="86">
        <f>SUM('Комунальні по МПД'!AQ586,'Комунальні по МПД'!AQ591,'Комунальні по МПД'!AQ596,'Комунальні по МПД'!AQ601,'Комунальні по МПД'!AQ606,'Комунальні по МПД'!AQ611,'Комунальні по МПД'!AQ616,'Комунальні по МПД'!AQ621)</f>
        <v>0</v>
      </c>
      <c r="AQ89" s="81">
        <f>SUM('Комунальні по МПД'!AR586,'Комунальні по МПД'!AR591,'Комунальні по МПД'!AR596,'Комунальні по МПД'!AR601,'Комунальні по МПД'!AR606,'Комунальні по МПД'!AR611,'Комунальні по МПД'!AR616,'Комунальні по МПД'!AR621)</f>
        <v>0</v>
      </c>
      <c r="AR89" s="81">
        <f>SUM('Комунальні по МПД'!AS586,'Комунальні по МПД'!AS591,'Комунальні по МПД'!AS596,'Комунальні по МПД'!AS601,'Комунальні по МПД'!AS606,'Комунальні по МПД'!AS611,'Комунальні по МПД'!AS616,'Комунальні по МПД'!AS621)</f>
        <v>0</v>
      </c>
      <c r="AS89" s="81">
        <f>SUM('Комунальні по МПД'!AT586,'Комунальні по МПД'!AT591,'Комунальні по МПД'!AT596,'Комунальні по МПД'!AT601,'Комунальні по МПД'!AT606,'Комунальні по МПД'!AT611,'Комунальні по МПД'!AT616,'Комунальні по МПД'!AT621)</f>
        <v>0</v>
      </c>
      <c r="AT89" s="82">
        <f>SUM('Комунальні по МПД'!AU586,'Комунальні по МПД'!AU591,'Комунальні по МПД'!AU596,'Комунальні по МПД'!AU601,'Комунальні по МПД'!AU606,'Комунальні по МПД'!AU611,'Комунальні по МПД'!AU616,'Комунальні по МПД'!AU621)</f>
        <v>0</v>
      </c>
      <c r="AU89" s="159">
        <f>SUM('Комунальні по МПД'!AV586,'Комунальні по МПД'!AV591,'Комунальні по МПД'!AV596,'Комунальні по МПД'!AV601,'Комунальні по МПД'!AV606,'Комунальні по МПД'!AV611,'Комунальні по МПД'!AV616,'Комунальні по МПД'!AV621)</f>
        <v>0</v>
      </c>
      <c r="AV89" s="125">
        <f>SUM('Комунальні по МПД'!AW586,'Комунальні по МПД'!AW591,'Комунальні по МПД'!AW596,'Комунальні по МПД'!AW601,'Комунальні по МПД'!AW606,'Комунальні по МПД'!AW611,'Комунальні по МПД'!AW616,'Комунальні по МПД'!AW621)</f>
        <v>0</v>
      </c>
      <c r="AW89" s="125">
        <f>SUM('Комунальні по МПД'!AX586,'Комунальні по МПД'!AX591,'Комунальні по МПД'!AX596,'Комунальні по МПД'!AX601,'Комунальні по МПД'!AX606,'Комунальні по МПД'!AX611,'Комунальні по МПД'!AX616,'Комунальні по МПД'!AX621)</f>
        <v>0</v>
      </c>
      <c r="AX89" s="125">
        <f>SUM('Комунальні по МПД'!AY586,'Комунальні по МПД'!AY591,'Комунальні по МПД'!AY596,'Комунальні по МПД'!AY601,'Комунальні по МПД'!AY606,'Комунальні по МПД'!AY611,'Комунальні по МПД'!AY616,'Комунальні по МПД'!AY621)</f>
        <v>0</v>
      </c>
      <c r="AY89" s="125">
        <f>SUM('Комунальні по МПД'!AZ586,'Комунальні по МПД'!AZ591,'Комунальні по МПД'!AZ596,'Комунальні по МПД'!AZ601,'Комунальні по МПД'!AZ606,'Комунальні по МПД'!AZ611,'Комунальні по МПД'!AZ616,'Комунальні по МПД'!AZ621)</f>
        <v>0</v>
      </c>
      <c r="AZ89" s="125">
        <f>SUM('Комунальні по МПД'!BA586,'Комунальні по МПД'!BA591,'Комунальні по МПД'!BA596,'Комунальні по МПД'!BA601,'Комунальні по МПД'!BA606,'Комунальні по МПД'!BA611,'Комунальні по МПД'!BA616,'Комунальні по МПД'!BA621)</f>
        <v>0</v>
      </c>
      <c r="BA89" s="125">
        <f>SUM('Комунальні по МПД'!BB586,'Комунальні по МПД'!BB591,'Комунальні по МПД'!BB596,'Комунальні по МПД'!BB601,'Комунальні по МПД'!BB606,'Комунальні по МПД'!BB611,'Комунальні по МПД'!BB616,'Комунальні по МПД'!BB621)</f>
        <v>0</v>
      </c>
      <c r="BB89" s="125">
        <f>SUM('Комунальні по МПД'!BC586,'Комунальні по МПД'!BC591,'Комунальні по МПД'!BC596,'Комунальні по МПД'!BC601,'Комунальні по МПД'!BC606,'Комунальні по МПД'!BC611,'Комунальні по МПД'!BC616,'Комунальні по МПД'!BC621)</f>
        <v>0</v>
      </c>
      <c r="BC89" s="125">
        <f>SUM('Комунальні по МПД'!BD586,'Комунальні по МПД'!BD591,'Комунальні по МПД'!BD596,'Комунальні по МПД'!BD601,'Комунальні по МПД'!BD606,'Комунальні по МПД'!BD611,'Комунальні по МПД'!BD616,'Комунальні по МПД'!BD621)</f>
        <v>0</v>
      </c>
      <c r="BD89" s="126">
        <f>SUM('Комунальні по МПД'!BE586,'Комунальні по МПД'!BE591,'Комунальні по МПД'!BE596,'Комунальні по МПД'!BE601,'Комунальні по МПД'!BE606,'Комунальні по МПД'!BE611,'Комунальні по МПД'!BE616,'Комунальні по МПД'!BE621)</f>
        <v>0</v>
      </c>
      <c r="BE89" s="117"/>
    </row>
    <row r="90" spans="1:57" ht="16.5" thickBot="1" x14ac:dyDescent="0.3">
      <c r="A90" s="1344"/>
      <c r="B90" s="572"/>
      <c r="C90" s="582" t="s">
        <v>629</v>
      </c>
      <c r="D90" s="1302"/>
      <c r="E90" s="1427"/>
      <c r="F90" s="653">
        <f>SUM(F85:F89)</f>
        <v>1079</v>
      </c>
      <c r="G90" s="634">
        <f t="shared" ref="G90:BD90" si="36">SUM(G85:G89)</f>
        <v>72</v>
      </c>
      <c r="H90" s="96">
        <f t="shared" si="36"/>
        <v>20</v>
      </c>
      <c r="I90" s="96">
        <f t="shared" si="36"/>
        <v>48</v>
      </c>
      <c r="J90" s="96">
        <f t="shared" si="36"/>
        <v>3</v>
      </c>
      <c r="K90" s="107">
        <f t="shared" si="36"/>
        <v>1</v>
      </c>
      <c r="L90" s="581">
        <f t="shared" si="36"/>
        <v>1047</v>
      </c>
      <c r="M90" s="175">
        <f t="shared" si="36"/>
        <v>624</v>
      </c>
      <c r="N90" s="408">
        <f t="shared" si="36"/>
        <v>0</v>
      </c>
      <c r="O90" s="175">
        <f t="shared" si="36"/>
        <v>0</v>
      </c>
      <c r="P90" s="175">
        <f t="shared" si="36"/>
        <v>0</v>
      </c>
      <c r="Q90" s="176">
        <f t="shared" si="36"/>
        <v>423</v>
      </c>
      <c r="R90" s="177">
        <f t="shared" si="36"/>
        <v>106</v>
      </c>
      <c r="S90" s="757">
        <f t="shared" si="36"/>
        <v>0</v>
      </c>
      <c r="T90" s="757">
        <f t="shared" si="36"/>
        <v>0</v>
      </c>
      <c r="U90" s="175">
        <f t="shared" si="36"/>
        <v>884</v>
      </c>
      <c r="V90" s="175">
        <f t="shared" si="36"/>
        <v>57</v>
      </c>
      <c r="W90" s="176">
        <f t="shared" si="36"/>
        <v>0</v>
      </c>
      <c r="X90" s="177">
        <f t="shared" si="36"/>
        <v>875</v>
      </c>
      <c r="Y90" s="176">
        <f t="shared" si="36"/>
        <v>172</v>
      </c>
      <c r="Z90" s="95">
        <f t="shared" si="36"/>
        <v>0</v>
      </c>
      <c r="AA90" s="96">
        <f t="shared" si="36"/>
        <v>425</v>
      </c>
      <c r="AB90" s="96">
        <f t="shared" si="36"/>
        <v>421</v>
      </c>
      <c r="AC90" s="96">
        <f t="shared" si="36"/>
        <v>48</v>
      </c>
      <c r="AD90" s="96">
        <f t="shared" si="36"/>
        <v>543</v>
      </c>
      <c r="AE90" s="107">
        <f t="shared" si="36"/>
        <v>55</v>
      </c>
      <c r="AF90" s="450">
        <f>AVERAGE(AF85:AF89)</f>
        <v>44.473749999999995</v>
      </c>
      <c r="AG90" s="446">
        <f>AVERAGE(AG85:AG89)</f>
        <v>24.515625</v>
      </c>
      <c r="AH90" s="450"/>
      <c r="AI90" s="209">
        <f t="shared" si="36"/>
        <v>1032</v>
      </c>
      <c r="AJ90" s="112">
        <f t="shared" si="36"/>
        <v>0</v>
      </c>
      <c r="AK90" s="110">
        <f t="shared" si="36"/>
        <v>0</v>
      </c>
      <c r="AL90" s="111">
        <f t="shared" si="36"/>
        <v>0</v>
      </c>
      <c r="AM90" s="112">
        <f t="shared" si="36"/>
        <v>8</v>
      </c>
      <c r="AN90" s="110">
        <f t="shared" si="36"/>
        <v>102</v>
      </c>
      <c r="AO90" s="111">
        <f t="shared" si="36"/>
        <v>16</v>
      </c>
      <c r="AP90" s="95">
        <f t="shared" si="36"/>
        <v>56</v>
      </c>
      <c r="AQ90" s="96">
        <f t="shared" si="36"/>
        <v>124</v>
      </c>
      <c r="AR90" s="96">
        <f t="shared" si="36"/>
        <v>541</v>
      </c>
      <c r="AS90" s="96">
        <f t="shared" si="36"/>
        <v>159</v>
      </c>
      <c r="AT90" s="107">
        <f t="shared" si="36"/>
        <v>26</v>
      </c>
      <c r="AU90" s="182">
        <f t="shared" si="36"/>
        <v>32</v>
      </c>
      <c r="AV90" s="178">
        <f t="shared" si="36"/>
        <v>0</v>
      </c>
      <c r="AW90" s="178">
        <f t="shared" si="36"/>
        <v>0</v>
      </c>
      <c r="AX90" s="178">
        <f t="shared" si="36"/>
        <v>0</v>
      </c>
      <c r="AY90" s="178">
        <f t="shared" si="36"/>
        <v>1</v>
      </c>
      <c r="AZ90" s="178">
        <f t="shared" si="36"/>
        <v>23</v>
      </c>
      <c r="BA90" s="178">
        <f t="shared" si="36"/>
        <v>0</v>
      </c>
      <c r="BB90" s="178">
        <f t="shared" si="36"/>
        <v>1</v>
      </c>
      <c r="BC90" s="178">
        <f t="shared" si="36"/>
        <v>6</v>
      </c>
      <c r="BD90" s="194">
        <f t="shared" si="36"/>
        <v>1</v>
      </c>
      <c r="BE90" s="117"/>
    </row>
    <row r="91" spans="1:57" ht="47.45" customHeight="1" x14ac:dyDescent="0.25">
      <c r="A91" s="1342" t="s">
        <v>553</v>
      </c>
      <c r="B91" s="1415" t="s">
        <v>351</v>
      </c>
      <c r="C91" s="113" t="s">
        <v>485</v>
      </c>
      <c r="D91" s="1457">
        <v>1106</v>
      </c>
      <c r="E91" s="1410">
        <f t="shared" ref="E91" si="37">D91-SUM(L91:L95)</f>
        <v>-77</v>
      </c>
      <c r="F91" s="574">
        <f>SUM('Комунальні по МПД'!G622,'Комунальні по МПД'!G627,'Комунальні по МПД'!G632,'Комунальні по МПД'!G637,'Комунальні по МПД'!G642,'Комунальні по МПД'!G647,'Комунальні по МПД'!G652,'Комунальні по МПД'!G657,'Комунальні по МПД'!G662,'Комунальні по МПД'!G667,'Комунальні по МПД'!G672,'Комунальні по МПД'!G677,'Комунальні по МПД'!G682)</f>
        <v>89</v>
      </c>
      <c r="G91" s="630">
        <f>SUM('Комунальні по МПД'!H622,'Комунальні по МПД'!H627,'Комунальні по МПД'!H632,'Комунальні по МПД'!H637,'Комунальні по МПД'!H642,'Комунальні по МПД'!H647,'Комунальні по МПД'!H652,'Комунальні по МПД'!H657,'Комунальні по МПД'!H662,'Комунальні по МПД'!H667,'Комунальні по МПД'!H672,'Комунальні по МПД'!H677,'Комунальні по МПД'!H682)</f>
        <v>4</v>
      </c>
      <c r="H91" s="72">
        <f>SUM('Комунальні по МПД'!I622,'Комунальні по МПД'!I627,'Комунальні по МПД'!I632,'Комунальні по МПД'!I637,'Комунальні по МПД'!I642,'Комунальні по МПД'!I647,'Комунальні по МПД'!I652,'Комунальні по МПД'!I657,'Комунальні по МПД'!I662,'Комунальні по МПД'!I667,'Комунальні по МПД'!I672,'Комунальні по МПД'!I677,'Комунальні по МПД'!I682)</f>
        <v>4</v>
      </c>
      <c r="I91" s="72">
        <f>SUM('Комунальні по МПД'!J622,'Комунальні по МПД'!J627,'Комунальні по МПД'!J632,'Комунальні по МПД'!J637,'Комунальні по МПД'!J642,'Комунальні по МПД'!J647,'Комунальні по МПД'!J652,'Комунальні по МПД'!J657,'Комунальні по МПД'!J662,'Комунальні по МПД'!J667,'Комунальні по МПД'!J672,'Комунальні по МПД'!J677,'Комунальні по МПД'!J682)</f>
        <v>0</v>
      </c>
      <c r="J91" s="72">
        <f>SUM('Комунальні по МПД'!K622,'Комунальні по МПД'!K627,'Комунальні по МПД'!K632,'Комунальні по МПД'!K637,'Комунальні по МПД'!K642,'Комунальні по МПД'!K647,'Комунальні по МПД'!K652,'Комунальні по МПД'!K657,'Комунальні по МПД'!K662,'Комунальні по МПД'!K667,'Комунальні по МПД'!K672,'Комунальні по МПД'!K677,'Комунальні по МПД'!K682)</f>
        <v>0</v>
      </c>
      <c r="K91" s="73">
        <f>SUM('Комунальні по МПД'!L622,'Комунальні по МПД'!L627,'Комунальні по МПД'!L632,'Комунальні по МПД'!L637,'Комунальні по МПД'!L642,'Комунальні по МПД'!L647,'Комунальні по МПД'!L652,'Комунальні по МПД'!L657,'Комунальні по МПД'!L662,'Комунальні по МПД'!L667,'Комунальні по МПД'!L672,'Комунальні по МПД'!L677,'Комунальні по МПД'!L682)</f>
        <v>0</v>
      </c>
      <c r="L91" s="199">
        <f>SUM('Комунальні по МПД'!M622,'Комунальні по МПД'!M627,'Комунальні по МПД'!M632,'Комунальні по МПД'!M637,'Комунальні по МПД'!M642,'Комунальні по МПД'!M647,'Комунальні по МПД'!M652,'Комунальні по МПД'!M657,'Комунальні по МПД'!M662,'Комунальні по МПД'!M667,'Комунальні по МПД'!M672,'Комунальні по МПД'!M677,'Комунальні по МПД'!M682)</f>
        <v>86</v>
      </c>
      <c r="M91" s="119">
        <f>SUM('Комунальні по МПД'!N622,'Комунальні по МПД'!N627,'Комунальні по МПД'!N632,'Комунальні по МПД'!N637,'Комунальні по МПД'!N642,'Комунальні по МПД'!N647,'Комунальні по МПД'!N652,'Комунальні по МПД'!N657,'Комунальні по МПД'!N662,'Комунальні по МПД'!N667,'Комунальні по МПД'!N672,'Комунальні по МПД'!N677,'Комунальні по МПД'!N682)</f>
        <v>0</v>
      </c>
      <c r="N91" s="119">
        <f>SUM('Комунальні по МПД'!O622,'Комунальні по МПД'!O627,'Комунальні по МПД'!O632,'Комунальні по МПД'!O637,'Комунальні по МПД'!O642,'Комунальні по МПД'!O647,'Комунальні по МПД'!O652,'Комунальні по МПД'!O657,'Комунальні по МПД'!O662,'Комунальні по МПД'!O667,'Комунальні по МПД'!O672,'Комунальні по МПД'!O677,'Комунальні по МПД'!O682)</f>
        <v>0</v>
      </c>
      <c r="O91" s="119">
        <f>SUM('Комунальні по МПД'!P622,'Комунальні по МПД'!P627,'Комунальні по МПД'!P632,'Комунальні по МПД'!P637,'Комунальні по МПД'!P642,'Комунальні по МПД'!P647,'Комунальні по МПД'!P652,'Комунальні по МПД'!P657,'Комунальні по МПД'!P662,'Комунальні по МПД'!P667,'Комунальні по МПД'!P672,'Комунальні по МПД'!P677,'Комунальні по МПД'!P682)</f>
        <v>0</v>
      </c>
      <c r="P91" s="119">
        <f>SUM('Комунальні по МПД'!Q622,'Комунальні по МПД'!Q627,'Комунальні по МПД'!Q632,'Комунальні по МПД'!Q637,'Комунальні по МПД'!Q642,'Комунальні по МПД'!Q647,'Комунальні по МПД'!Q652,'Комунальні по МПД'!Q657,'Комунальні по МПД'!Q662,'Комунальні по МПД'!Q667,'Комунальні по МПД'!Q672,'Комунальні по МПД'!Q677,'Комунальні по МПД'!Q682)</f>
        <v>0</v>
      </c>
      <c r="Q91" s="149">
        <f>SUM('Комунальні по МПД'!R622,'Комунальні по МПД'!R627,'Комунальні по МПД'!R632,'Комунальні по МПД'!R637,'Комунальні по МПД'!R642,'Комунальні по МПД'!R647,'Комунальні по МПД'!R652,'Комунальні по МПД'!R657,'Комунальні по МПД'!R662,'Комунальні по МПД'!R667,'Комунальні по МПД'!R672,'Комунальні по МПД'!R677,'Комунальні по МПД'!R682)</f>
        <v>86</v>
      </c>
      <c r="R91" s="150">
        <f>SUM('Комунальні по МПД'!S622,'Комунальні по МПД'!S627,'Комунальні по МПД'!S632,'Комунальні по МПД'!S637,'Комунальні по МПД'!S642,'Комунальні по МПД'!S647,'Комунальні по МПД'!S652,'Комунальні по МПД'!S657,'Комунальні по МПД'!S662,'Комунальні по МПД'!S667,'Комунальні по МПД'!S672,'Комунальні по МПД'!S677,'Комунальні по МПД'!S682)</f>
        <v>17</v>
      </c>
      <c r="S91" s="200">
        <f>SUM('Комунальні по МПД'!T622,'Комунальні по МПД'!T627,'Комунальні по МПД'!T632,'Комунальні по МПД'!T637,'Комунальні по МПД'!T642,'Комунальні по МПД'!T647,'Комунальні по МПД'!T652,'Комунальні по МПД'!T657,'Комунальні по МПД'!T662,'Комунальні по МПД'!T667,'Комунальні по МПД'!T672,'Комунальні по МПД'!T677,'Комунальні по МПД'!T682)</f>
        <v>0</v>
      </c>
      <c r="T91" s="200">
        <f>SUM('Комунальні по МПД'!U622,'Комунальні по МПД'!U627,'Комунальні по МПД'!U632,'Комунальні по МПД'!U637,'Комунальні по МПД'!U642,'Комунальні по МПД'!U647,'Комунальні по МПД'!U652,'Комунальні по МПД'!U657,'Комунальні по МПД'!U662,'Комунальні по МПД'!U667,'Комунальні по МПД'!U672,'Комунальні по МПД'!U677,'Комунальні по МПД'!U682)</f>
        <v>0</v>
      </c>
      <c r="U91" s="119">
        <f>SUM('Комунальні по МПД'!V622,'Комунальні по МПД'!V627,'Комунальні по МПД'!V632,'Комунальні по МПД'!V637,'Комунальні по МПД'!V642,'Комунальні по МПД'!V647,'Комунальні по МПД'!V652,'Комунальні по МПД'!V657,'Комунальні по МПД'!V662,'Комунальні по МПД'!V667,'Комунальні по МПД'!V672,'Комунальні по МПД'!V677,'Комунальні по МПД'!V682)</f>
        <v>66</v>
      </c>
      <c r="V91" s="119">
        <f>SUM('Комунальні по МПД'!W622,'Комунальні по МПД'!W627,'Комунальні по МПД'!W632,'Комунальні по МПД'!W637,'Комунальні по МПД'!W642,'Комунальні по МПД'!W647,'Комунальні по МПД'!W652,'Комунальні по МПД'!W657,'Комунальні по МПД'!W662,'Комунальні по МПД'!W667,'Комунальні по МПД'!W672,'Комунальні по МПД'!W677,'Комунальні по МПД'!W682)</f>
        <v>3</v>
      </c>
      <c r="W91" s="149">
        <f>SUM('Комунальні по МПД'!X622,'Комунальні по МПД'!X627,'Комунальні по МПД'!X632,'Комунальні по МПД'!X637,'Комунальні по МПД'!X642,'Комунальні по МПД'!X647,'Комунальні по МПД'!X652,'Комунальні по МПД'!X657,'Комунальні по МПД'!X662,'Комунальні по МПД'!X667,'Комунальні по МПД'!X672,'Комунальні по МПД'!X677,'Комунальні по МПД'!X682)</f>
        <v>0</v>
      </c>
      <c r="X91" s="150">
        <f>SUM('Комунальні по МПД'!Y622,'Комунальні по МПД'!Y627,'Комунальні по МПД'!Y632,'Комунальні по МПД'!Y637,'Комунальні по МПД'!Y642,'Комунальні по МПД'!Y647,'Комунальні по МПД'!Y652,'Комунальні по МПД'!Y657,'Комунальні по МПД'!Y662,'Комунальні по МПД'!Y667,'Комунальні по МПД'!Y672,'Комунальні по МПД'!Y677,'Комунальні по МПД'!Y682)</f>
        <v>68</v>
      </c>
      <c r="Y91" s="149">
        <f>SUM('Комунальні по МПД'!Z622,'Комунальні по МПД'!Z627,'Комунальні по МПД'!Z632,'Комунальні по МПД'!Z637,'Комунальні по МПД'!Z642,'Комунальні по МПД'!Z647,'Комунальні по МПД'!Z652,'Комунальні по МПД'!Z657,'Комунальні по МПД'!Z662,'Комунальні по МПД'!Z667,'Комунальні по МПД'!Z672,'Комунальні по МПД'!Z677,'Комунальні по МПД'!Z682)</f>
        <v>18</v>
      </c>
      <c r="Z91" s="74">
        <f>SUM('Комунальні по МПД'!AA622,'Комунальні по МПД'!AA627,'Комунальні по МПД'!AA632,'Комунальні по МПД'!AA637,'Комунальні по МПД'!AA642,'Комунальні по МПД'!AA647,'Комунальні по МПД'!AA652,'Комунальні по МПД'!AA657,'Комунальні по МПД'!AA662,'Комунальні по МПД'!AA667,'Комунальні по МПД'!AA672,'Комунальні по МПД'!AA677,'Комунальні по МПД'!AA682)</f>
        <v>0</v>
      </c>
      <c r="AA91" s="72">
        <f>SUM('Комунальні по МПД'!AB622,'Комунальні по МПД'!AB627,'Комунальні по МПД'!AB632,'Комунальні по МПД'!AB637,'Комунальні по МПД'!AB642,'Комунальні по МПД'!AB647,'Комунальні по МПД'!AB652,'Комунальні по МПД'!AB657,'Комунальні по МПД'!AB662,'Комунальні по МПД'!AB667,'Комунальні по МПД'!AB672,'Комунальні по МПД'!AB677,'Комунальні по МПД'!AB682)</f>
        <v>23</v>
      </c>
      <c r="AB91" s="72">
        <f>SUM('Комунальні по МПД'!AC622,'Комунальні по МПД'!AC627,'Комунальні по МПД'!AC632,'Комунальні по МПД'!AC637,'Комунальні по МПД'!AC642,'Комунальні по МПД'!AC647,'Комунальні по МПД'!AC652,'Комунальні по МПД'!AC657,'Комунальні по МПД'!AC662,'Комунальні по МПД'!AC667,'Комунальні по МПД'!AC672,'Комунальні по МПД'!AC677,'Комунальні по МПД'!AC682)</f>
        <v>23</v>
      </c>
      <c r="AC91" s="72">
        <f>SUM('Комунальні по МПД'!AD622,'Комунальні по МПД'!AD627,'Комунальні по МПД'!AD632,'Комунальні по МПД'!AD637,'Комунальні по МПД'!AD642,'Комунальні по МПД'!AD647,'Комунальні по МПД'!AD652,'Комунальні по МПД'!AD657,'Комунальні по МПД'!AD662,'Комунальні по МПД'!AD667,'Комунальні по МПД'!AD672,'Комунальні по МПД'!AD677,'Комунальні по МПД'!AD682)</f>
        <v>0</v>
      </c>
      <c r="AD91" s="72">
        <f>SUM('Комунальні по МПД'!AE622,'Комунальні по МПД'!AE627,'Комунальні по МПД'!AE632,'Комунальні по МПД'!AE637,'Комунальні по МПД'!AE642,'Комунальні по МПД'!AE647,'Комунальні по МПД'!AE652,'Комунальні по МПД'!AE657,'Комунальні по МПД'!AE662,'Комунальні по МПД'!AE667,'Комунальні по МПД'!AE672,'Комунальні по МПД'!AE677,'Комунальні по МПД'!AE682)</f>
        <v>50</v>
      </c>
      <c r="AE91" s="73">
        <f>SUM('Комунальні по МПД'!AF622,'Комунальні по МПД'!AF627,'Комунальні по МПД'!AF632,'Комунальні по МПД'!AF637,'Комунальні по МПД'!AF642,'Комунальні по МПД'!AF647,'Комунальні по МПД'!AF652,'Комунальні по МПД'!AF657,'Комунальні по МПД'!AF662,'Комунальні по МПД'!AF667,'Комунальні по МПД'!AF672,'Комунальні по МПД'!AF677,'Комунальні по МПД'!AF682)</f>
        <v>8</v>
      </c>
      <c r="AF91" s="448">
        <f>AVERAGE('Комунальні по МПД'!AG622,'Комунальні по МПД'!AG627,'Комунальні по МПД'!AG632,'Комунальні по МПД'!AG637,'Комунальні по МПД'!AG642,'Комунальні по МПД'!AG647,'Комунальні по МПД'!AG652,'Комунальні по МПД'!AG657,'Комунальні по МПД'!AG662,'Комунальні по МПД'!AG667,'Комунальні по МПД'!AG672,'Комунальні по МПД'!AG677,'Комунальні по МПД'!AG682)</f>
        <v>42</v>
      </c>
      <c r="AG91" s="444">
        <f>AVERAGE('Комунальні по МПД'!AH622,'Комунальні по МПД'!AH627,'Комунальні по МПД'!AH632,'Комунальні по МПД'!AH637,'Комунальні по МПД'!AH642,'Комунальні по МПД'!AH647,'Комунальні по МПД'!AH652,'Комунальні по МПД'!AH657,'Комунальні по МПД'!AH662,'Комунальні по МПД'!AH667,'Комунальні по МПД'!AH672,'Комунальні по МПД'!AH677,'Комунальні по МПД'!AH682)</f>
        <v>18</v>
      </c>
      <c r="AH91" s="448">
        <f>AVERAGE('Комунальні по МПД'!AI622,'Комунальні по МПД'!AI627,'Комунальні по МПД'!AI632,'Комунальні по МПД'!AI637,'Комунальні по МПД'!AI642,'Комунальні по МПД'!AI647,'Комунальні по МПД'!AI652,'Комунальні по МПД'!AI657,'Комунальні по МПД'!AI662,'Комунальні по МПД'!AI667,'Комунальні по МПД'!AI672,'Комунальні по МПД'!AI677,'Комунальні по МПД'!AI682)</f>
        <v>9.25</v>
      </c>
      <c r="AI91" s="207">
        <f>SUM('Комунальні по МПД'!AJ622,'Комунальні по МПД'!AJ627,'Комунальні по МПД'!AJ632,'Комунальні по МПД'!AJ637,'Комунальні по МПД'!AJ642,'Комунальні по МПД'!AJ647,'Комунальні по МПД'!AJ652,'Комунальні по МПД'!AJ657,'Комунальні по МПД'!AJ662,'Комунальні по МПД'!AJ667,'Комунальні по МПД'!AJ672,'Комунальні по МПД'!AJ677,'Комунальні по МПД'!AJ682)</f>
        <v>86</v>
      </c>
      <c r="AJ91" s="79">
        <f>SUM('Комунальні по МПД'!AK622,'Комунальні по МПД'!AK627,'Комунальні по МПД'!AK632,'Комунальні по МПД'!AK637,'Комунальні по МПД'!AK642,'Комунальні по МПД'!AK647,'Комунальні по МПД'!AK652,'Комунальні по МПД'!AK657,'Комунальні по МПД'!AK662,'Комунальні по МПД'!AK667,'Комунальні по МПД'!AK672,'Комунальні по МПД'!AK677,'Комунальні по МПД'!AK682)</f>
        <v>0</v>
      </c>
      <c r="AK91" s="77">
        <f>SUM('Комунальні по МПД'!AL622,'Комунальні по МПД'!AL627,'Комунальні по МПД'!AL632,'Комунальні по МПД'!AL637,'Комунальні по МПД'!AL642,'Комунальні по МПД'!AL647,'Комунальні по МПД'!AL652,'Комунальні по МПД'!AL657,'Комунальні по МПД'!AL662,'Комунальні по МПД'!AL667,'Комунальні по МПД'!AL672,'Комунальні по МПД'!AL677,'Комунальні по МПД'!AL682)</f>
        <v>0</v>
      </c>
      <c r="AL91" s="78">
        <f>SUM('Комунальні по МПД'!AM622,'Комунальні по МПД'!AM627,'Комунальні по МПД'!AM632,'Комунальні по МПД'!AM637,'Комунальні по МПД'!AM642,'Комунальні по МПД'!AM647,'Комунальні по МПД'!AM652,'Комунальні по МПД'!AM657,'Комунальні по МПД'!AM662,'Комунальні по МПД'!AM667,'Комунальні по МПД'!AM672,'Комунальні по МПД'!AM677,'Комунальні по МПД'!AM682)</f>
        <v>0</v>
      </c>
      <c r="AM91" s="74">
        <f>SUM('Комунальні по МПД'!AN622,'Комунальні по МПД'!AN627,'Комунальні по МПД'!AN632,'Комунальні по МПД'!AN637,'Комунальні по МПД'!AN642,'Комунальні по МПД'!AN647,'Комунальні по МПД'!AN652,'Комунальні по МПД'!AN657,'Комунальні по МПД'!AN662,'Комунальні по МПД'!AN667,'Комунальні по МПД'!AN672,'Комунальні по МПД'!AN677,'Комунальні по МПД'!AN682)</f>
        <v>6</v>
      </c>
      <c r="AN91" s="72">
        <f>SUM('Комунальні по МПД'!AO622,'Комунальні по МПД'!AO627,'Комунальні по МПД'!AO632,'Комунальні по МПД'!AO637,'Комунальні по МПД'!AO642,'Комунальні по МПД'!AO647,'Комунальні по МПД'!AO652,'Комунальні по МПД'!AO657,'Комунальні по МПД'!AO662,'Комунальні по МПД'!AO667,'Комунальні по МПД'!AO672,'Комунальні по МПД'!AO677,'Комунальні по МПД'!AO682)</f>
        <v>80</v>
      </c>
      <c r="AO91" s="73">
        <f>SUM('Комунальні по МПД'!AP622,'Комунальні по МПД'!AP627,'Комунальні по МПД'!AP632,'Комунальні по МПД'!AP637,'Комунальні по МПД'!AP642,'Комунальні по МПД'!AP647,'Комунальні по МПД'!AP652,'Комунальні по МПД'!AP657,'Комунальні по МПД'!AP662,'Комунальні по МПД'!AP667,'Комунальні по МПД'!AP672,'Комунальні по МПД'!AP677,'Комунальні по МПД'!AP682)</f>
        <v>0</v>
      </c>
      <c r="AP91" s="79">
        <f>SUM('Комунальні по МПД'!AQ622,'Комунальні по МПД'!AQ627,'Комунальні по МПД'!AQ632,'Комунальні по МПД'!AQ637,'Комунальні по МПД'!AQ642,'Комунальні по МПД'!AQ647,'Комунальні по МПД'!AQ652,'Комунальні по МПД'!AQ657,'Комунальні по МПД'!AQ662,'Комунальні по МПД'!AQ667,'Комунальні по МПД'!AQ672,'Комунальні по МПД'!AQ677,'Комунальні по МПД'!AQ682)</f>
        <v>0</v>
      </c>
      <c r="AQ91" s="77">
        <f>SUM('Комунальні по МПД'!AR622,'Комунальні по МПД'!AR627,'Комунальні по МПД'!AR632,'Комунальні по МПД'!AR637,'Комунальні по МПД'!AR642,'Комунальні по МПД'!AR647,'Комунальні по МПД'!AR652,'Комунальні по МПД'!AR657,'Комунальні по МПД'!AR662,'Комунальні по МПД'!AR667,'Комунальні по МПД'!AR672,'Комунальні по МПД'!AR677,'Комунальні по МПД'!AR682)</f>
        <v>0</v>
      </c>
      <c r="AR91" s="77">
        <f>SUM('Комунальні по МПД'!AS622,'Комунальні по МПД'!AS627,'Комунальні по МПД'!AS632,'Комунальні по МПД'!AS637,'Комунальні по МПД'!AS642,'Комунальні по МПД'!AS647,'Комунальні по МПД'!AS652,'Комунальні по МПД'!AS657,'Комунальні по МПД'!AS662,'Комунальні по МПД'!AS667,'Комунальні по МПД'!AS672,'Комунальні по МПД'!AS677,'Комунальні по МПД'!AS682)</f>
        <v>0</v>
      </c>
      <c r="AS91" s="77">
        <f>SUM('Комунальні по МПД'!AT622,'Комунальні по МПД'!AT627,'Комунальні по МПД'!AT632,'Комунальні по МПД'!AT637,'Комунальні по МПД'!AT642,'Комунальні по МПД'!AT647,'Комунальні по МПД'!AT652,'Комунальні по МПД'!AT657,'Комунальні по МПД'!AT662,'Комунальні по МПД'!AT667,'Комунальні по МПД'!AT672,'Комунальні по МПД'!AT677,'Комунальні по МПД'!AT682)</f>
        <v>0</v>
      </c>
      <c r="AT91" s="78">
        <f>SUM('Комунальні по МПД'!AU622,'Комунальні по МПД'!AU627,'Комунальні по МПД'!AU632,'Комунальні по МПД'!AU637,'Комунальні по МПД'!AU642,'Комунальні по МПД'!AU647,'Комунальні по МПД'!AU652,'Комунальні по МПД'!AU657,'Комунальні по МПД'!AU662,'Комунальні по МПД'!AU667,'Комунальні по МПД'!AU672,'Комунальні по МПД'!AU677,'Комунальні по МПД'!AU682)</f>
        <v>0</v>
      </c>
      <c r="AU91" s="152">
        <f>SUM('Комунальні по МПД'!AV622,'Комунальні по МПД'!AV627,'Комунальні по МПД'!AV632,'Комунальні по МПД'!AV637,'Комунальні по МПД'!AV642,'Комунальні по МПД'!AV647,'Комунальні по МПД'!AV652,'Комунальні по МПД'!AV657,'Комунальні по МПД'!AV662,'Комунальні по МПД'!AV667,'Комунальні по МПД'!AV672,'Комунальні по МПД'!AV677,'Комунальні по МПД'!AV682)</f>
        <v>3</v>
      </c>
      <c r="AV91" s="120">
        <f>SUM('Комунальні по МПД'!AW622,'Комунальні по МПД'!AW627,'Комунальні по МПД'!AW632,'Комунальні по МПД'!AW637,'Комунальні по МПД'!AW642,'Комунальні по МПД'!AW647,'Комунальні по МПД'!AW652,'Комунальні по МПД'!AW657,'Комунальні по МПД'!AW662,'Комунальні по МПД'!AW667,'Комунальні по МПД'!AW672,'Комунальні по МПД'!AW677,'Комунальні по МПД'!AW682)</f>
        <v>0</v>
      </c>
      <c r="AW91" s="120">
        <f>SUM('Комунальні по МПД'!AX622,'Комунальні по МПД'!AX627,'Комунальні по МПД'!AX632,'Комунальні по МПД'!AX637,'Комунальні по МПД'!AX642,'Комунальні по МПД'!AX647,'Комунальні по МПД'!AX652,'Комунальні по МПД'!AX657,'Комунальні по МПД'!AX662,'Комунальні по МПД'!AX667,'Комунальні по МПД'!AX672,'Комунальні по МПД'!AX677,'Комунальні по МПД'!AX682)</f>
        <v>0</v>
      </c>
      <c r="AX91" s="120">
        <f>SUM('Комунальні по МПД'!AY622,'Комунальні по МПД'!AY627,'Комунальні по МПД'!AY632,'Комунальні по МПД'!AY637,'Комунальні по МПД'!AY642,'Комунальні по МПД'!AY647,'Комунальні по МПД'!AY652,'Комунальні по МПД'!AY657,'Комунальні по МПД'!AY662,'Комунальні по МПД'!AY667,'Комунальні по МПД'!AY672,'Комунальні по МПД'!AY677,'Комунальні по МПД'!AY682)</f>
        <v>0</v>
      </c>
      <c r="AY91" s="120">
        <f>SUM('Комунальні по МПД'!AZ622,'Комунальні по МПД'!AZ627,'Комунальні по МПД'!AZ632,'Комунальні по МПД'!AZ637,'Комунальні по МПД'!AZ642,'Комунальні по МПД'!AZ647,'Комунальні по МПД'!AZ652,'Комунальні по МПД'!AZ657,'Комунальні по МПД'!AZ662,'Комунальні по МПД'!AZ667,'Комунальні по МПД'!AZ672,'Комунальні по МПД'!AZ677,'Комунальні по МПД'!AZ682)</f>
        <v>0</v>
      </c>
      <c r="AZ91" s="120">
        <f>SUM('Комунальні по МПД'!BA622,'Комунальні по МПД'!BA627,'Комунальні по МПД'!BA632,'Комунальні по МПД'!BA637,'Комунальні по МПД'!BA642,'Комунальні по МПД'!BA647,'Комунальні по МПД'!BA652,'Комунальні по МПД'!BA657,'Комунальні по МПД'!BA662,'Комунальні по МПД'!BA667,'Комунальні по МПД'!BA672,'Комунальні по МПД'!BA677,'Комунальні по МПД'!BA682)</f>
        <v>2</v>
      </c>
      <c r="BA91" s="120">
        <f>SUM('Комунальні по МПД'!BB622,'Комунальні по МПД'!BB627,'Комунальні по МПД'!BB632,'Комунальні по МПД'!BB637,'Комунальні по МПД'!BB642,'Комунальні по МПД'!BB647,'Комунальні по МПД'!BB652,'Комунальні по МПД'!BB657,'Комунальні по МПД'!BB662,'Комунальні по МПД'!BB667,'Комунальні по МПД'!BB672,'Комунальні по МПД'!BB677,'Комунальні по МПД'!BB682)</f>
        <v>0</v>
      </c>
      <c r="BB91" s="120">
        <f>SUM('Комунальні по МПД'!BC622,'Комунальні по МПД'!BC627,'Комунальні по МПД'!BC632,'Комунальні по МПД'!BC637,'Комунальні по МПД'!BC642,'Комунальні по МПД'!BC647,'Комунальні по МПД'!BC652,'Комунальні по МПД'!BC657,'Комунальні по МПД'!BC662,'Комунальні по МПД'!BC667,'Комунальні по МПД'!BC672,'Комунальні по МПД'!BC677,'Комунальні по МПД'!BC682)</f>
        <v>0</v>
      </c>
      <c r="BC91" s="120">
        <f>SUM('Комунальні по МПД'!BD622,'Комунальні по МПД'!BD627,'Комунальні по МПД'!BD632,'Комунальні по МПД'!BD637,'Комунальні по МПД'!BD642,'Комунальні по МПД'!BD647,'Комунальні по МПД'!BD652,'Комунальні по МПД'!BD657,'Комунальні по МПД'!BD662,'Комунальні по МПД'!BD667,'Комунальні по МПД'!BD672,'Комунальні по МПД'!BD677,'Комунальні по МПД'!BD682)</f>
        <v>0</v>
      </c>
      <c r="BD91" s="121">
        <f>SUM('Комунальні по МПД'!BE622,'Комунальні по МПД'!BE627,'Комунальні по МПД'!BE632,'Комунальні по МПД'!BE637,'Комунальні по МПД'!BE642,'Комунальні по МПД'!BE647,'Комунальні по МПД'!BE652,'Комунальні по МПД'!BE657,'Комунальні по МПД'!BE662,'Комунальні по МПД'!BE667,'Комунальні по МПД'!BE672,'Комунальні по МПД'!BE677,'Комунальні по МПД'!BE682)</f>
        <v>1</v>
      </c>
    </row>
    <row r="92" spans="1:57" ht="47.25" x14ac:dyDescent="0.25">
      <c r="A92" s="1343"/>
      <c r="B92" s="1441"/>
      <c r="C92" s="114" t="s">
        <v>490</v>
      </c>
      <c r="D92" s="1458"/>
      <c r="E92" s="1411"/>
      <c r="F92" s="575">
        <f>SUM('Комунальні по МПД'!G623,'Комунальні по МПД'!G628,'Комунальні по МПД'!G633,'Комунальні по МПД'!G638,'Комунальні по МПД'!G643,'Комунальні по МПД'!G648,'Комунальні по МПД'!G653,'Комунальні по МПД'!G658,'Комунальні по МПД'!G663,'Комунальні по МПД'!G668,'Комунальні по МПД'!G673,'Комунальні по МПД'!G678,'Комунальні по МПД'!G683)</f>
        <v>0</v>
      </c>
      <c r="G92" s="631">
        <f>SUM('Комунальні по МПД'!H623,'Комунальні по МПД'!H628,'Комунальні по МПД'!H633,'Комунальні по МПД'!H638,'Комунальні по МПД'!H643,'Комунальні по МПД'!H648,'Комунальні по МПД'!H653,'Комунальні по МПД'!H658,'Комунальні по МПД'!H663,'Комунальні по МПД'!H668,'Комунальні по МПД'!H673,'Комунальні по МПД'!H678,'Комунальні по МПД'!H683)</f>
        <v>0</v>
      </c>
      <c r="H92" s="81">
        <f>SUM('Комунальні по МПД'!I623,'Комунальні по МПД'!I628,'Комунальні по МПД'!I633,'Комунальні по МПД'!I638,'Комунальні по МПД'!I643,'Комунальні по МПД'!I648,'Комунальні по МПД'!I653,'Комунальні по МПД'!I658,'Комунальні по МПД'!I663,'Комунальні по МПД'!I668,'Комунальні по МПД'!I673,'Комунальні по МПД'!I678,'Комунальні по МПД'!I683)</f>
        <v>0</v>
      </c>
      <c r="I92" s="81">
        <f>SUM('Комунальні по МПД'!J623,'Комунальні по МПД'!J628,'Комунальні по МПД'!J633,'Комунальні по МПД'!J638,'Комунальні по МПД'!J643,'Комунальні по МПД'!J648,'Комунальні по МПД'!J653,'Комунальні по МПД'!J658,'Комунальні по МПД'!J663,'Комунальні по МПД'!J668,'Комунальні по МПД'!J673,'Комунальні по МПД'!J678,'Комунальні по МПД'!J683)</f>
        <v>0</v>
      </c>
      <c r="J92" s="81">
        <f>SUM('Комунальні по МПД'!K623,'Комунальні по МПД'!K628,'Комунальні по МПД'!K633,'Комунальні по МПД'!K638,'Комунальні по МПД'!K643,'Комунальні по МПД'!K648,'Комунальні по МПД'!K653,'Комунальні по МПД'!K658,'Комунальні по МПД'!K663,'Комунальні по МПД'!K668,'Комунальні по МПД'!K673,'Комунальні по МПД'!K678,'Комунальні по МПД'!K683)</f>
        <v>0</v>
      </c>
      <c r="K92" s="82">
        <f>SUM('Комунальні по МПД'!L623,'Комунальні по МПД'!L628,'Комунальні по МПД'!L633,'Комунальні по МПД'!L638,'Комунальні по МПД'!L643,'Комунальні по МПД'!L648,'Комунальні по МПД'!L653,'Комунальні по МПД'!L658,'Комунальні по МПД'!L663,'Комунальні по МПД'!L668,'Комунальні по МПД'!L673,'Комунальні по МПД'!L678,'Комунальні по МПД'!L683)</f>
        <v>0</v>
      </c>
      <c r="L92" s="181">
        <f>SUM('Комунальні по МПД'!M623,'Комунальні по МПД'!M628,'Комунальні по МПД'!M633,'Комунальні по МПД'!M638,'Комунальні по МПД'!M643,'Комунальні по МПД'!M648,'Комунальні по МПД'!M653,'Комунальні по МПД'!M658,'Комунальні по МПД'!M663,'Комунальні по МПД'!M668,'Комунальні по МПД'!M673,'Комунальні по МПД'!M678,'Комунальні по МПД'!M683)</f>
        <v>0</v>
      </c>
      <c r="M92" s="124">
        <f>SUM('Комунальні по МПД'!N623,'Комунальні по МПД'!N628,'Комунальні по МПД'!N633,'Комунальні по МПД'!N638,'Комунальні по МПД'!N643,'Комунальні по МПД'!N648,'Комунальні по МПД'!N653,'Комунальні по МПД'!N658,'Комунальні по МПД'!N663,'Комунальні по МПД'!N668,'Комунальні по МПД'!N673,'Комунальні по МПД'!N678,'Комунальні по МПД'!N683)</f>
        <v>0</v>
      </c>
      <c r="N92" s="403">
        <f>SUM('Комунальні по МПД'!O623,'Комунальні по МПД'!O628,'Комунальні по МПД'!O633,'Комунальні по МПД'!O638,'Комунальні по МПД'!O643,'Комунальні по МПД'!O648,'Комунальні по МПД'!O653,'Комунальні по МПД'!O658,'Комунальні по МПД'!O663,'Комунальні по МПД'!O668,'Комунальні по МПД'!O673,'Комунальні по МПД'!O678,'Комунальні по МПД'!O683)</f>
        <v>0</v>
      </c>
      <c r="O92" s="124">
        <f>SUM('Комунальні по МПД'!P623,'Комунальні по МПД'!P628,'Комунальні по МПД'!P633,'Комунальні по МПД'!P638,'Комунальні по МПД'!P643,'Комунальні по МПД'!P648,'Комунальні по МПД'!P653,'Комунальні по МПД'!P658,'Комунальні по МПД'!P663,'Комунальні по МПД'!P668,'Комунальні по МПД'!P673,'Комунальні по МПД'!P678,'Комунальні по МПД'!P683)</f>
        <v>0</v>
      </c>
      <c r="P92" s="124">
        <f>SUM('Комунальні по МПД'!Q623,'Комунальні по МПД'!Q628,'Комунальні по МПД'!Q633,'Комунальні по МПД'!Q638,'Комунальні по МПД'!Q643,'Комунальні по МПД'!Q648,'Комунальні по МПД'!Q653,'Комунальні по МПД'!Q658,'Комунальні по МПД'!Q663,'Комунальні по МПД'!Q668,'Комунальні по МПД'!Q673,'Комунальні по МПД'!Q678,'Комунальні по МПД'!Q683)</f>
        <v>0</v>
      </c>
      <c r="Q92" s="163">
        <f>SUM('Комунальні по МПД'!R623,'Комунальні по МПД'!R628,'Комунальні по МПД'!R633,'Комунальні по МПД'!R638,'Комунальні по МПД'!R643,'Комунальні по МПД'!R648,'Комунальні по МПД'!R653,'Комунальні по МПД'!R658,'Комунальні по МПД'!R663,'Комунальні по МПД'!R668,'Комунальні по МПД'!R673,'Комунальні по МПД'!R678,'Комунальні по МПД'!R683)</f>
        <v>0</v>
      </c>
      <c r="R92" s="162">
        <f>SUM('Комунальні по МПД'!S623,'Комунальні по МПД'!S628,'Комунальні по МПД'!S633,'Комунальні по МПД'!S638,'Комунальні по МПД'!S643,'Комунальні по МПД'!S648,'Комунальні по МПД'!S653,'Комунальні по МПД'!S658,'Комунальні по МПД'!S663,'Комунальні по МПД'!S668,'Комунальні по МПД'!S673,'Комунальні по МПД'!S678,'Комунальні по МПД'!S683)</f>
        <v>0</v>
      </c>
      <c r="S92" s="766">
        <f>SUM('Комунальні по МПД'!T623,'Комунальні по МПД'!T628,'Комунальні по МПД'!T633,'Комунальні по МПД'!T638,'Комунальні по МПД'!T643,'Комунальні по МПД'!T648,'Комунальні по МПД'!T653,'Комунальні по МПД'!T658,'Комунальні по МПД'!T663,'Комунальні по МПД'!T668,'Комунальні по МПД'!T673,'Комунальні по МПД'!T678,'Комунальні по МПД'!T683)</f>
        <v>0</v>
      </c>
      <c r="T92" s="766">
        <f>SUM('Комунальні по МПД'!U623,'Комунальні по МПД'!U628,'Комунальні по МПД'!U633,'Комунальні по МПД'!U638,'Комунальні по МПД'!U643,'Комунальні по МПД'!U648,'Комунальні по МПД'!U653,'Комунальні по МПД'!U658,'Комунальні по МПД'!U663,'Комунальні по МПД'!U668,'Комунальні по МПД'!U673,'Комунальні по МПД'!U678,'Комунальні по МПД'!U683)</f>
        <v>0</v>
      </c>
      <c r="U92" s="124">
        <f>SUM('Комунальні по МПД'!V623,'Комунальні по МПД'!V628,'Комунальні по МПД'!V633,'Комунальні по МПД'!V638,'Комунальні по МПД'!V643,'Комунальні по МПД'!V648,'Комунальні по МПД'!V653,'Комунальні по МПД'!V658,'Комунальні по МПД'!V663,'Комунальні по МПД'!V668,'Комунальні по МПД'!V673,'Комунальні по МПД'!V678,'Комунальні по МПД'!V683)</f>
        <v>0</v>
      </c>
      <c r="V92" s="124">
        <f>SUM('Комунальні по МПД'!W623,'Комунальні по МПД'!W628,'Комунальні по МПД'!W633,'Комунальні по МПД'!W638,'Комунальні по МПД'!W643,'Комунальні по МПД'!W648,'Комунальні по МПД'!W653,'Комунальні по МПД'!W658,'Комунальні по МПД'!W663,'Комунальні по МПД'!W668,'Комунальні по МПД'!W673,'Комунальні по МПД'!W678,'Комунальні по МПД'!W683)</f>
        <v>0</v>
      </c>
      <c r="W92" s="163">
        <f>SUM('Комунальні по МПД'!X623,'Комунальні по МПД'!X628,'Комунальні по МПД'!X633,'Комунальні по МПД'!X638,'Комунальні по МПД'!X643,'Комунальні по МПД'!X648,'Комунальні по МПД'!X653,'Комунальні по МПД'!X658,'Комунальні по МПД'!X663,'Комунальні по МПД'!X668,'Комунальні по МПД'!X673,'Комунальні по МПД'!X678,'Комунальні по МПД'!X683)</f>
        <v>0</v>
      </c>
      <c r="X92" s="162">
        <f>SUM('Комунальні по МПД'!Y623,'Комунальні по МПД'!Y628,'Комунальні по МПД'!Y633,'Комунальні по МПД'!Y638,'Комунальні по МПД'!Y643,'Комунальні по МПД'!Y648,'Комунальні по МПД'!Y653,'Комунальні по МПД'!Y658,'Комунальні по МПД'!Y663,'Комунальні по МПД'!Y668,'Комунальні по МПД'!Y673,'Комунальні по МПД'!Y678,'Комунальні по МПД'!Y683)</f>
        <v>0</v>
      </c>
      <c r="Y92" s="163">
        <f>SUM('Комунальні по МПД'!Z623,'Комунальні по МПД'!Z628,'Комунальні по МПД'!Z633,'Комунальні по МПД'!Z638,'Комунальні по МПД'!Z643,'Комунальні по МПД'!Z648,'Комунальні по МПД'!Z653,'Комунальні по МПД'!Z658,'Комунальні по МПД'!Z663,'Комунальні по МПД'!Z668,'Комунальні по МПД'!Z673,'Комунальні по МПД'!Z678,'Комунальні по МПД'!Z683)</f>
        <v>0</v>
      </c>
      <c r="Z92" s="86">
        <f>SUM('Комунальні по МПД'!AA623,'Комунальні по МПД'!AA628,'Комунальні по МПД'!AA633,'Комунальні по МПД'!AA638,'Комунальні по МПД'!AA643,'Комунальні по МПД'!AA648,'Комунальні по МПД'!AA653,'Комунальні по МПД'!AA658,'Комунальні по МПД'!AA663,'Комунальні по МПД'!AA668,'Комунальні по МПД'!AA673,'Комунальні по МПД'!AA678,'Комунальні по МПД'!AA683)</f>
        <v>0</v>
      </c>
      <c r="AA92" s="81">
        <f>SUM('Комунальні по МПД'!AB623,'Комунальні по МПД'!AB628,'Комунальні по МПД'!AB633,'Комунальні по МПД'!AB638,'Комунальні по МПД'!AB643,'Комунальні по МПД'!AB648,'Комунальні по МПД'!AB653,'Комунальні по МПД'!AB658,'Комунальні по МПД'!AB663,'Комунальні по МПД'!AB668,'Комунальні по МПД'!AB673,'Комунальні по МПД'!AB678,'Комунальні по МПД'!AB683)</f>
        <v>0</v>
      </c>
      <c r="AB92" s="81">
        <f>SUM('Комунальні по МПД'!AC623,'Комунальні по МПД'!AC628,'Комунальні по МПД'!AC633,'Комунальні по МПД'!AC638,'Комунальні по МПД'!AC643,'Комунальні по МПД'!AC648,'Комунальні по МПД'!AC653,'Комунальні по МПД'!AC658,'Комунальні по МПД'!AC663,'Комунальні по МПД'!AC668,'Комунальні по МПД'!AC673,'Комунальні по МПД'!AC678,'Комунальні по МПД'!AC683)</f>
        <v>0</v>
      </c>
      <c r="AC92" s="81">
        <f>SUM('Комунальні по МПД'!AD623,'Комунальні по МПД'!AD628,'Комунальні по МПД'!AD633,'Комунальні по МПД'!AD638,'Комунальні по МПД'!AD643,'Комунальні по МПД'!AD648,'Комунальні по МПД'!AD653,'Комунальні по МПД'!AD658,'Комунальні по МПД'!AD663,'Комунальні по МПД'!AD668,'Комунальні по МПД'!AD673,'Комунальні по МПД'!AD678,'Комунальні по МПД'!AD683)</f>
        <v>0</v>
      </c>
      <c r="AD92" s="81">
        <f>SUM('Комунальні по МПД'!AE623,'Комунальні по МПД'!AE628,'Комунальні по МПД'!AE633,'Комунальні по МПД'!AE638,'Комунальні по МПД'!AE643,'Комунальні по МПД'!AE648,'Комунальні по МПД'!AE653,'Комунальні по МПД'!AE658,'Комунальні по МПД'!AE663,'Комунальні по МПД'!AE668,'Комунальні по МПД'!AE673,'Комунальні по МПД'!AE678,'Комунальні по МПД'!AE683)</f>
        <v>0</v>
      </c>
      <c r="AE92" s="82">
        <f>SUM('Комунальні по МПД'!AF623,'Комунальні по МПД'!AF628,'Комунальні по МПД'!AF633,'Комунальні по МПД'!AF638,'Комунальні по МПД'!AF643,'Комунальні по МПД'!AF648,'Комунальні по МПД'!AF653,'Комунальні по МПД'!AF658,'Комунальні по МПД'!AF663,'Комунальні по МПД'!AF668,'Комунальні по МПД'!AF673,'Комунальні по МПД'!AF678,'Комунальні по МПД'!AF683)</f>
        <v>0</v>
      </c>
      <c r="AF92" s="449"/>
      <c r="AG92" s="445"/>
      <c r="AH92" s="449"/>
      <c r="AI92" s="208">
        <f>SUM('Комунальні по МПД'!AJ623,'Комунальні по МПД'!AJ628,'Комунальні по МПД'!AJ633,'Комунальні по МПД'!AJ638,'Комунальні по МПД'!AJ643,'Комунальні по МПД'!AJ648,'Комунальні по МПД'!AJ653,'Комунальні по МПД'!AJ658,'Комунальні по МПД'!AJ663,'Комунальні по МПД'!AJ668,'Комунальні по МПД'!AJ673,'Комунальні по МПД'!AJ678,'Комунальні по МПД'!AJ683)</f>
        <v>0</v>
      </c>
      <c r="AJ92" s="90">
        <f>SUM('Комунальні по МПД'!AK623,'Комунальні по МПД'!AK628,'Комунальні по МПД'!AK633,'Комунальні по МПД'!AK638,'Комунальні по МПД'!AK643,'Комунальні по МПД'!AK648,'Комунальні по МПД'!AK653,'Комунальні по МПД'!AK658,'Комунальні по МПД'!AK663,'Комунальні по МПД'!AK668,'Комунальні по МПД'!AK673,'Комунальні по МПД'!AK678,'Комунальні по МПД'!AK683)</f>
        <v>0</v>
      </c>
      <c r="AK92" s="88">
        <f>SUM('Комунальні по МПД'!AL623,'Комунальні по МПД'!AL628,'Комунальні по МПД'!AL633,'Комунальні по МПД'!AL638,'Комунальні по МПД'!AL643,'Комунальні по МПД'!AL648,'Комунальні по МПД'!AL653,'Комунальні по МПД'!AL658,'Комунальні по МПД'!AL663,'Комунальні по МПД'!AL668,'Комунальні по МПД'!AL673,'Комунальні по МПД'!AL678,'Комунальні по МПД'!AL683)</f>
        <v>0</v>
      </c>
      <c r="AL92" s="89">
        <f>SUM('Комунальні по МПД'!AM623,'Комунальні по МПД'!AM628,'Комунальні по МПД'!AM633,'Комунальні по МПД'!AM638,'Комунальні по МПД'!AM643,'Комунальні по МПД'!AM648,'Комунальні по МПД'!AM653,'Комунальні по МПД'!AM658,'Комунальні по МПД'!AM663,'Комунальні по МПД'!AM668,'Комунальні по МПД'!AM673,'Комунальні по МПД'!AM678,'Комунальні по МПД'!AM683)</f>
        <v>0</v>
      </c>
      <c r="AM92" s="90">
        <f>SUM('Комунальні по МПД'!AN623,'Комунальні по МПД'!AN628,'Комунальні по МПД'!AN633,'Комунальні по МПД'!AN638,'Комунальні по МПД'!AN643,'Комунальні по МПД'!AN648,'Комунальні по МПД'!AN653,'Комунальні по МПД'!AN658,'Комунальні по МПД'!AN663,'Комунальні по МПД'!AN668,'Комунальні по МПД'!AN673,'Комунальні по МПД'!AN678,'Комунальні по МПД'!AN683)</f>
        <v>0</v>
      </c>
      <c r="AN92" s="88">
        <f>SUM('Комунальні по МПД'!AO623,'Комунальні по МПД'!AO628,'Комунальні по МПД'!AO633,'Комунальні по МПД'!AO638,'Комунальні по МПД'!AO643,'Комунальні по МПД'!AO648,'Комунальні по МПД'!AO653,'Комунальні по МПД'!AO658,'Комунальні по МПД'!AO663,'Комунальні по МПД'!AO668,'Комунальні по МПД'!AO673,'Комунальні по МПД'!AO678,'Комунальні по МПД'!AO683)</f>
        <v>0</v>
      </c>
      <c r="AO92" s="89">
        <f>SUM('Комунальні по МПД'!AP623,'Комунальні по МПД'!AP628,'Комунальні по МПД'!AP633,'Комунальні по МПД'!AP638,'Комунальні по МПД'!AP643,'Комунальні по МПД'!AP648,'Комунальні по МПД'!AP653,'Комунальні по МПД'!AP658,'Комунальні по МПД'!AP663,'Комунальні по МПД'!AP668,'Комунальні по МПД'!AP673,'Комунальні по МПД'!AP678,'Комунальні по МПД'!AP683)</f>
        <v>0</v>
      </c>
      <c r="AP92" s="90">
        <f>SUM('Комунальні по МПД'!AQ623,'Комунальні по МПД'!AQ628,'Комунальні по МПД'!AQ633,'Комунальні по МПД'!AQ638,'Комунальні по МПД'!AQ643,'Комунальні по МПД'!AQ648,'Комунальні по МПД'!AQ653,'Комунальні по МПД'!AQ658,'Комунальні по МПД'!AQ663,'Комунальні по МПД'!AQ668,'Комунальні по МПД'!AQ673,'Комунальні по МПД'!AQ678,'Комунальні по МПД'!AQ683)</f>
        <v>0</v>
      </c>
      <c r="AQ92" s="88">
        <f>SUM('Комунальні по МПД'!AR623,'Комунальні по МПД'!AR628,'Комунальні по МПД'!AR633,'Комунальні по МПД'!AR638,'Комунальні по МПД'!AR643,'Комунальні по МПД'!AR648,'Комунальні по МПД'!AR653,'Комунальні по МПД'!AR658,'Комунальні по МПД'!AR663,'Комунальні по МПД'!AR668,'Комунальні по МПД'!AR673,'Комунальні по МПД'!AR678,'Комунальні по МПД'!AR683)</f>
        <v>0</v>
      </c>
      <c r="AR92" s="88">
        <f>SUM('Комунальні по МПД'!AS623,'Комунальні по МПД'!AS628,'Комунальні по МПД'!AS633,'Комунальні по МПД'!AS638,'Комунальні по МПД'!AS643,'Комунальні по МПД'!AS648,'Комунальні по МПД'!AS653,'Комунальні по МПД'!AS658,'Комунальні по МПД'!AS663,'Комунальні по МПД'!AS668,'Комунальні по МПД'!AS673,'Комунальні по МПД'!AS678,'Комунальні по МПД'!AS683)</f>
        <v>0</v>
      </c>
      <c r="AS92" s="88">
        <f>SUM('Комунальні по МПД'!AT623,'Комунальні по МПД'!AT628,'Комунальні по МПД'!AT633,'Комунальні по МПД'!AT638,'Комунальні по МПД'!AT643,'Комунальні по МПД'!AT648,'Комунальні по МПД'!AT653,'Комунальні по МПД'!AT658,'Комунальні по МПД'!AT663,'Комунальні по МПД'!AT668,'Комунальні по МПД'!AT673,'Комунальні по МПД'!AT678,'Комунальні по МПД'!AT683)</f>
        <v>0</v>
      </c>
      <c r="AT92" s="89">
        <f>SUM('Комунальні по МПД'!AU623,'Комунальні по МПД'!AU628,'Комунальні по МПД'!AU633,'Комунальні по МПД'!AU638,'Комунальні по МПД'!AU643,'Комунальні по МПД'!AU648,'Комунальні по МПД'!AU653,'Комунальні по МПД'!AU658,'Комунальні по МПД'!AU663,'Комунальні по МПД'!AU668,'Комунальні по МПД'!AU673,'Комунальні по МПД'!AU678,'Комунальні по МПД'!AU683)</f>
        <v>0</v>
      </c>
      <c r="AU92" s="159">
        <f>SUM('Комунальні по МПД'!AV623,'Комунальні по МПД'!AV628,'Комунальні по МПД'!AV633,'Комунальні по МПД'!AV638,'Комунальні по МПД'!AV643,'Комунальні по МПД'!AV648,'Комунальні по МПД'!AV653,'Комунальні по МПД'!AV658,'Комунальні по МПД'!AV663,'Комунальні по МПД'!AV668,'Комунальні по МПД'!AV673,'Комунальні по МПД'!AV678,'Комунальні по МПД'!AV683)</f>
        <v>0</v>
      </c>
      <c r="AV92" s="125">
        <f>SUM('Комунальні по МПД'!AW623,'Комунальні по МПД'!AW628,'Комунальні по МПД'!AW633,'Комунальні по МПД'!AW638,'Комунальні по МПД'!AW643,'Комунальні по МПД'!AW648,'Комунальні по МПД'!AW653,'Комунальні по МПД'!AW658,'Комунальні по МПД'!AW663,'Комунальні по МПД'!AW668,'Комунальні по МПД'!AW673,'Комунальні по МПД'!AW678,'Комунальні по МПД'!AW683)</f>
        <v>0</v>
      </c>
      <c r="AW92" s="125">
        <f>SUM('Комунальні по МПД'!AX623,'Комунальні по МПД'!AX628,'Комунальні по МПД'!AX633,'Комунальні по МПД'!AX638,'Комунальні по МПД'!AX643,'Комунальні по МПД'!AX648,'Комунальні по МПД'!AX653,'Комунальні по МПД'!AX658,'Комунальні по МПД'!AX663,'Комунальні по МПД'!AX668,'Комунальні по МПД'!AX673,'Комунальні по МПД'!AX678,'Комунальні по МПД'!AX683)</f>
        <v>0</v>
      </c>
      <c r="AX92" s="125">
        <f>SUM('Комунальні по МПД'!AY623,'Комунальні по МПД'!AY628,'Комунальні по МПД'!AY633,'Комунальні по МПД'!AY638,'Комунальні по МПД'!AY643,'Комунальні по МПД'!AY648,'Комунальні по МПД'!AY653,'Комунальні по МПД'!AY658,'Комунальні по МПД'!AY663,'Комунальні по МПД'!AY668,'Комунальні по МПД'!AY673,'Комунальні по МПД'!AY678,'Комунальні по МПД'!AY683)</f>
        <v>0</v>
      </c>
      <c r="AY92" s="125">
        <f>SUM('Комунальні по МПД'!AZ623,'Комунальні по МПД'!AZ628,'Комунальні по МПД'!AZ633,'Комунальні по МПД'!AZ638,'Комунальні по МПД'!AZ643,'Комунальні по МПД'!AZ648,'Комунальні по МПД'!AZ653,'Комунальні по МПД'!AZ658,'Комунальні по МПД'!AZ663,'Комунальні по МПД'!AZ668,'Комунальні по МПД'!AZ673,'Комунальні по МПД'!AZ678,'Комунальні по МПД'!AZ683)</f>
        <v>0</v>
      </c>
      <c r="AZ92" s="125">
        <f>SUM('Комунальні по МПД'!BA623,'Комунальні по МПД'!BA628,'Комунальні по МПД'!BA633,'Комунальні по МПД'!BA638,'Комунальні по МПД'!BA643,'Комунальні по МПД'!BA648,'Комунальні по МПД'!BA653,'Комунальні по МПД'!BA658,'Комунальні по МПД'!BA663,'Комунальні по МПД'!BA668,'Комунальні по МПД'!BA673,'Комунальні по МПД'!BA678,'Комунальні по МПД'!BA683)</f>
        <v>0</v>
      </c>
      <c r="BA92" s="125">
        <f>SUM('Комунальні по МПД'!BB623,'Комунальні по МПД'!BB628,'Комунальні по МПД'!BB633,'Комунальні по МПД'!BB638,'Комунальні по МПД'!BB643,'Комунальні по МПД'!BB648,'Комунальні по МПД'!BB653,'Комунальні по МПД'!BB658,'Комунальні по МПД'!BB663,'Комунальні по МПД'!BB668,'Комунальні по МПД'!BB673,'Комунальні по МПД'!BB678,'Комунальні по МПД'!BB683)</f>
        <v>0</v>
      </c>
      <c r="BB92" s="125">
        <f>SUM('Комунальні по МПД'!BC623,'Комунальні по МПД'!BC628,'Комунальні по МПД'!BC633,'Комунальні по МПД'!BC638,'Комунальні по МПД'!BC643,'Комунальні по МПД'!BC648,'Комунальні по МПД'!BC653,'Комунальні по МПД'!BC658,'Комунальні по МПД'!BC663,'Комунальні по МПД'!BC668,'Комунальні по МПД'!BC673,'Комунальні по МПД'!BC678,'Комунальні по МПД'!BC683)</f>
        <v>0</v>
      </c>
      <c r="BC92" s="125">
        <f>SUM('Комунальні по МПД'!BD623,'Комунальні по МПД'!BD628,'Комунальні по МПД'!BD633,'Комунальні по МПД'!BD638,'Комунальні по МПД'!BD643,'Комунальні по МПД'!BD648,'Комунальні по МПД'!BD653,'Комунальні по МПД'!BD658,'Комунальні по МПД'!BD663,'Комунальні по МПД'!BD668,'Комунальні по МПД'!BD673,'Комунальні по МПД'!BD678,'Комунальні по МПД'!BD683)</f>
        <v>0</v>
      </c>
      <c r="BD92" s="126">
        <f>SUM('Комунальні по МПД'!BE623,'Комунальні по МПД'!BE628,'Комунальні по МПД'!BE633,'Комунальні по МПД'!BE638,'Комунальні по МПД'!BE643,'Комунальні по МПД'!BE648,'Комунальні по МПД'!BE653,'Комунальні по МПД'!BE658,'Комунальні по МПД'!BE663,'Комунальні по МПД'!BE668,'Комунальні по МПД'!BE673,'Комунальні по МПД'!BE678,'Комунальні по МПД'!BE683)</f>
        <v>0</v>
      </c>
    </row>
    <row r="93" spans="1:57" ht="31.5" x14ac:dyDescent="0.25">
      <c r="A93" s="1343"/>
      <c r="B93" s="1441"/>
      <c r="C93" s="114" t="s">
        <v>486</v>
      </c>
      <c r="D93" s="1458"/>
      <c r="E93" s="1411"/>
      <c r="F93" s="575">
        <f>SUM('Комунальні по МПД'!G624,'Комунальні по МПД'!G629,'Комунальні по МПД'!G634,'Комунальні по МПД'!G639,'Комунальні по МПД'!G644,'Комунальні по МПД'!G649,'Комунальні по МПД'!G654,'Комунальні по МПД'!G659,'Комунальні по МПД'!G664,'Комунальні по МПД'!G669,'Комунальні по МПД'!G674,'Комунальні по МПД'!G679,'Комунальні по МПД'!G684)</f>
        <v>12</v>
      </c>
      <c r="G93" s="631">
        <f>SUM('Комунальні по МПД'!H624,'Комунальні по МПД'!H629,'Комунальні по МПД'!H634,'Комунальні по МПД'!H639,'Комунальні по МПД'!H644,'Комунальні по МПД'!H649,'Комунальні по МПД'!H654,'Комунальні по МПД'!H659,'Комунальні по МПД'!H664,'Комунальні по МПД'!H669,'Комунальні по МПД'!H674,'Комунальні по МПД'!H679,'Комунальні по МПД'!H684)</f>
        <v>0</v>
      </c>
      <c r="H93" s="81">
        <f>SUM('Комунальні по МПД'!I624,'Комунальні по МПД'!I629,'Комунальні по МПД'!I634,'Комунальні по МПД'!I639,'Комунальні по МПД'!I644,'Комунальні по МПД'!I649,'Комунальні по МПД'!I654,'Комунальні по МПД'!I659,'Комунальні по МПД'!I664,'Комунальні по МПД'!I669,'Комунальні по МПД'!I674,'Комунальні по МПД'!I679,'Комунальні по МПД'!I684)</f>
        <v>0</v>
      </c>
      <c r="I93" s="81">
        <f>SUM('Комунальні по МПД'!J624,'Комунальні по МПД'!J629,'Комунальні по МПД'!J634,'Комунальні по МПД'!J639,'Комунальні по МПД'!J644,'Комунальні по МПД'!J649,'Комунальні по МПД'!J654,'Комунальні по МПД'!J659,'Комунальні по МПД'!J664,'Комунальні по МПД'!J669,'Комунальні по МПД'!J674,'Комунальні по МПД'!J679,'Комунальні по МПД'!J684)</f>
        <v>0</v>
      </c>
      <c r="J93" s="81">
        <f>SUM('Комунальні по МПД'!K624,'Комунальні по МПД'!K629,'Комунальні по МПД'!K634,'Комунальні по МПД'!K639,'Комунальні по МПД'!K644,'Комунальні по МПД'!K649,'Комунальні по МПД'!K654,'Комунальні по МПД'!K659,'Комунальні по МПД'!K664,'Комунальні по МПД'!K669,'Комунальні по МПД'!K674,'Комунальні по МПД'!K679,'Комунальні по МПД'!K684)</f>
        <v>0</v>
      </c>
      <c r="K93" s="82">
        <f>SUM('Комунальні по МПД'!L624,'Комунальні по МПД'!L629,'Комунальні по МПД'!L634,'Комунальні по МПД'!L639,'Комунальні по МПД'!L644,'Комунальні по МПД'!L649,'Комунальні по МПД'!L654,'Комунальні по МПД'!L659,'Комунальні по МПД'!L664,'Комунальні по МПД'!L669,'Комунальні по МПД'!L674,'Комунальні по МПД'!L679,'Комунальні по МПД'!L684)</f>
        <v>0</v>
      </c>
      <c r="L93" s="181">
        <f>SUM('Комунальні по МПД'!M624,'Комунальні по МПД'!M629,'Комунальні по МПД'!M634,'Комунальні по МПД'!M639,'Комунальні по МПД'!M644,'Комунальні по МПД'!M649,'Комунальні по МПД'!M654,'Комунальні по МПД'!M659,'Комунальні по МПД'!M664,'Комунальні по МПД'!M669,'Комунальні по МПД'!M674,'Комунальні по МПД'!M679,'Комунальні по МПД'!M684)</f>
        <v>12</v>
      </c>
      <c r="M93" s="124">
        <f>SUM('Комунальні по МПД'!N624,'Комунальні по МПД'!N629,'Комунальні по МПД'!N634,'Комунальні по МПД'!N639,'Комунальні по МПД'!N644,'Комунальні по МПД'!N649,'Комунальні по МПД'!N654,'Комунальні по МПД'!N659,'Комунальні по МПД'!N664,'Комунальні по МПД'!N669,'Комунальні по МПД'!N674,'Комунальні по МПД'!N679,'Комунальні по МПД'!N684)</f>
        <v>0</v>
      </c>
      <c r="N93" s="403">
        <f>SUM('Комунальні по МПД'!O624,'Комунальні по МПД'!O629,'Комунальні по МПД'!O634,'Комунальні по МПД'!O639,'Комунальні по МПД'!O644,'Комунальні по МПД'!O649,'Комунальні по МПД'!O654,'Комунальні по МПД'!O659,'Комунальні по МПД'!O664,'Комунальні по МПД'!O669,'Комунальні по МПД'!O674,'Комунальні по МПД'!O679,'Комунальні по МПД'!O684)</f>
        <v>12</v>
      </c>
      <c r="O93" s="118">
        <f>SUM('Комунальні по МПД'!P624,'Комунальні по МПД'!P629,'Комунальні по МПД'!P634,'Комунальні по МПД'!P639,'Комунальні по МПД'!P644,'Комунальні по МПД'!P649,'Комунальні по МПД'!P654,'Комунальні по МПД'!P659,'Комунальні по МПД'!P664,'Комунальні по МПД'!P669,'Комунальні по МПД'!P674,'Комунальні по МПД'!P679,'Комунальні по МПД'!P684)</f>
        <v>0</v>
      </c>
      <c r="P93" s="122">
        <f>SUM('Комунальні по МПД'!Q624,'Комунальні по МПД'!Q629,'Комунальні по МПД'!Q634,'Комунальні по МПД'!Q639,'Комунальні по МПД'!Q644,'Комунальні по МПД'!Q649,'Комунальні по МПД'!Q654,'Комунальні по МПД'!Q659,'Комунальні по МПД'!Q664,'Комунальні по МПД'!Q669,'Комунальні по МПД'!Q674,'Комунальні по МПД'!Q679,'Комунальні по МПД'!Q684)</f>
        <v>0</v>
      </c>
      <c r="Q93" s="163">
        <f>SUM('Комунальні по МПД'!R624,'Комунальні по МПД'!R629,'Комунальні по МПД'!R634,'Комунальні по МПД'!R639,'Комунальні по МПД'!R644,'Комунальні по МПД'!R649,'Комунальні по МПД'!R654,'Комунальні по МПД'!R659,'Комунальні по МПД'!R664,'Комунальні по МПД'!R669,'Комунальні по МПД'!R674,'Комунальні по МПД'!R679,'Комунальні по МПД'!R684)</f>
        <v>0</v>
      </c>
      <c r="R93" s="162">
        <f>SUM('Комунальні по МПД'!S624,'Комунальні по МПД'!S629,'Комунальні по МПД'!S634,'Комунальні по МПД'!S639,'Комунальні по МПД'!S644,'Комунальні по МПД'!S649,'Комунальні по МПД'!S654,'Комунальні по МПД'!S659,'Комунальні по МПД'!S664,'Комунальні по МПД'!S669,'Комунальні по МПД'!S674,'Комунальні по МПД'!S679,'Комунальні по МПД'!S684)</f>
        <v>0</v>
      </c>
      <c r="S93" s="766">
        <f>SUM('Комунальні по МПД'!T624,'Комунальні по МПД'!T629,'Комунальні по МПД'!T634,'Комунальні по МПД'!T639,'Комунальні по МПД'!T644,'Комунальні по МПД'!T649,'Комунальні по МПД'!T654,'Комунальні по МПД'!T659,'Комунальні по МПД'!T664,'Комунальні по МПД'!T669,'Комунальні по МПД'!T674,'Комунальні по МПД'!T679,'Комунальні по МПД'!T684)</f>
        <v>0</v>
      </c>
      <c r="T93" s="766">
        <f>SUM('Комунальні по МПД'!U624,'Комунальні по МПД'!U629,'Комунальні по МПД'!U634,'Комунальні по МПД'!U639,'Комунальні по МПД'!U644,'Комунальні по МПД'!U649,'Комунальні по МПД'!U654,'Комунальні по МПД'!U659,'Комунальні по МПД'!U664,'Комунальні по МПД'!U669,'Комунальні по МПД'!U674,'Комунальні по МПД'!U679,'Комунальні по МПД'!U684)</f>
        <v>12</v>
      </c>
      <c r="U93" s="124">
        <f>SUM('Комунальні по МПД'!V624,'Комунальні по МПД'!V629,'Комунальні по МПД'!V634,'Комунальні по МПД'!V639,'Комунальні по МПД'!V644,'Комунальні по МПД'!V649,'Комунальні по МПД'!V654,'Комунальні по МПД'!V659,'Комунальні по МПД'!V664,'Комунальні по МПД'!V669,'Комунальні по МПД'!V674,'Комунальні по МПД'!V679,'Комунальні по МПД'!V684)</f>
        <v>0</v>
      </c>
      <c r="V93" s="124">
        <f>SUM('Комунальні по МПД'!W624,'Комунальні по МПД'!W629,'Комунальні по МПД'!W634,'Комунальні по МПД'!W639,'Комунальні по МПД'!W644,'Комунальні по МПД'!W649,'Комунальні по МПД'!W654,'Комунальні по МПД'!W659,'Комунальні по МПД'!W664,'Комунальні по МПД'!W669,'Комунальні по МПД'!W674,'Комунальні по МПД'!W679,'Комунальні по МПД'!W684)</f>
        <v>0</v>
      </c>
      <c r="W93" s="163">
        <f>SUM('Комунальні по МПД'!X624,'Комунальні по МПД'!X629,'Комунальні по МПД'!X634,'Комунальні по МПД'!X639,'Комунальні по МПД'!X644,'Комунальні по МПД'!X649,'Комунальні по МПД'!X654,'Комунальні по МПД'!X659,'Комунальні по МПД'!X664,'Комунальні по МПД'!X669,'Комунальні по МПД'!X674,'Комунальні по МПД'!X679,'Комунальні по МПД'!X684)</f>
        <v>0</v>
      </c>
      <c r="X93" s="162">
        <f>SUM('Комунальні по МПД'!Y624,'Комунальні по МПД'!Y629,'Комунальні по МПД'!Y634,'Комунальні по МПД'!Y639,'Комунальні по МПД'!Y644,'Комунальні по МПД'!Y649,'Комунальні по МПД'!Y654,'Комунальні по МПД'!Y659,'Комунальні по МПД'!Y664,'Комунальні по МПД'!Y669,'Комунальні по МПД'!Y674,'Комунальні по МПД'!Y679,'Комунальні по МПД'!Y684)</f>
        <v>11</v>
      </c>
      <c r="Y93" s="163">
        <f>SUM('Комунальні по МПД'!Z624,'Комунальні по МПД'!Z629,'Комунальні по МПД'!Z634,'Комунальні по МПД'!Z639,'Комунальні по МПД'!Z644,'Комунальні по МПД'!Z649,'Комунальні по МПД'!Z654,'Комунальні по МПД'!Z659,'Комунальні по МПД'!Z664,'Комунальні по МПД'!Z669,'Комунальні по МПД'!Z674,'Комунальні по МПД'!Z679,'Комунальні по МПД'!Z684)</f>
        <v>1</v>
      </c>
      <c r="Z93" s="86">
        <f>SUM('Комунальні по МПД'!AA624,'Комунальні по МПД'!AA629,'Комунальні по МПД'!AA634,'Комунальні по МПД'!AA639,'Комунальні по МПД'!AA644,'Комунальні по МПД'!AA649,'Комунальні по МПД'!AA654,'Комунальні по МПД'!AA659,'Комунальні по МПД'!AA664,'Комунальні по МПД'!AA669,'Комунальні по МПД'!AA674,'Комунальні по МПД'!AA679,'Комунальні по МПД'!AA684)</f>
        <v>0</v>
      </c>
      <c r="AA93" s="81">
        <f>SUM('Комунальні по МПД'!AB624,'Комунальні по МПД'!AB629,'Комунальні по МПД'!AB634,'Комунальні по МПД'!AB639,'Комунальні по МПД'!AB644,'Комунальні по МПД'!AB649,'Комунальні по МПД'!AB654,'Комунальні по МПД'!AB659,'Комунальні по МПД'!AB664,'Комунальні по МПД'!AB669,'Комунальні по МПД'!AB674,'Комунальні по МПД'!AB679,'Комунальні по МПД'!AB684)</f>
        <v>5</v>
      </c>
      <c r="AB93" s="81">
        <f>SUM('Комунальні по МПД'!AC624,'Комунальні по МПД'!AC629,'Комунальні по МПД'!AC634,'Комунальні по МПД'!AC639,'Комунальні по МПД'!AC644,'Комунальні по МПД'!AC649,'Комунальні по МПД'!AC654,'Комунальні по МПД'!AC659,'Комунальні по МПД'!AC664,'Комунальні по МПД'!AC669,'Комунальні по МПД'!AC674,'Комунальні по МПД'!AC679,'Комунальні по МПД'!AC684)</f>
        <v>5</v>
      </c>
      <c r="AC93" s="81">
        <f>SUM('Комунальні по МПД'!AD624,'Комунальні по МПД'!AD629,'Комунальні по МПД'!AD634,'Комунальні по МПД'!AD639,'Комунальні по МПД'!AD644,'Комунальні по МПД'!AD649,'Комунальні по МПД'!AD654,'Комунальні по МПД'!AD659,'Комунальні по МПД'!AD664,'Комунальні по МПД'!AD669,'Комунальні по МПД'!AD674,'Комунальні по МПД'!AD679,'Комунальні по МПД'!AD684)</f>
        <v>0</v>
      </c>
      <c r="AD93" s="81">
        <f>SUM('Комунальні по МПД'!AE624,'Комунальні по МПД'!AE629,'Комунальні по МПД'!AE634,'Комунальні по МПД'!AE639,'Комунальні по МПД'!AE644,'Комунальні по МПД'!AE649,'Комунальні по МПД'!AE654,'Комунальні по МПД'!AE659,'Комунальні по МПД'!AE664,'Комунальні по МПД'!AE669,'Комунальні по МПД'!AE674,'Комунальні по МПД'!AE679,'Комунальні по МПД'!AE684)</f>
        <v>7</v>
      </c>
      <c r="AE93" s="82">
        <f>SUM('Комунальні по МПД'!AF624,'Комунальні по МПД'!AF629,'Комунальні по МПД'!AF634,'Комунальні по МПД'!AF639,'Комунальні по МПД'!AF644,'Комунальні по МПД'!AF649,'Комунальні по МПД'!AF654,'Комунальні по МПД'!AF659,'Комунальні по МПД'!AF664,'Комунальні по МПД'!AF669,'Комунальні по МПД'!AF674,'Комунальні по МПД'!AF679,'Комунальні по МПД'!AF684)</f>
        <v>2</v>
      </c>
      <c r="AF93" s="449">
        <f>AVERAGE('Комунальні по МПД'!AG624,'Комунальні по МПД'!AG629,'Комунальні по МПД'!AG634,'Комунальні по МПД'!AG639,'Комунальні по МПД'!AG644,'Комунальні по МПД'!AG649,'Комунальні по МПД'!AG654,'Комунальні по МПД'!AG659,'Комунальні по МПД'!AG664,'Комунальні по МПД'!AG669,'Комунальні по МПД'!AG674,'Комунальні по МПД'!AG679,'Комунальні по МПД'!AG684)</f>
        <v>41</v>
      </c>
      <c r="AG93" s="445">
        <f>AVERAGE('Комунальні по МПД'!AH624,'Комунальні по МПД'!AH629,'Комунальні по МПД'!AH634,'Комунальні по МПД'!AH639,'Комунальні по МПД'!AH644,'Комунальні по МПД'!AH649,'Комунальні по МПД'!AH654,'Комунальні по МПД'!AH659,'Комунальні по МПД'!AH664,'Комунальні по МПД'!AH669,'Комунальні по МПД'!AH674,'Комунальні по МПД'!AH679,'Комунальні по МПД'!AH684)</f>
        <v>22</v>
      </c>
      <c r="AH93" s="449">
        <f>AVERAGE('Комунальні по МПД'!AI624,'Комунальні по МПД'!AI629,'Комунальні по МПД'!AI634,'Комунальні по МПД'!AI639,'Комунальні по МПД'!AI644,'Комунальні по МПД'!AI649,'Комунальні по МПД'!AI654,'Комунальні по МПД'!AI659,'Комунальні по МПД'!AI664,'Комунальні по МПД'!AI669,'Комунальні по МПД'!AI674,'Комунальні по МПД'!AI679,'Комунальні по МПД'!AI684)</f>
        <v>90</v>
      </c>
      <c r="AI93" s="208">
        <f>SUM('Комунальні по МПД'!AJ624,'Комунальні по МПД'!AJ629,'Комунальні по МПД'!AJ634,'Комунальні по МПД'!AJ639,'Комунальні по МПД'!AJ644,'Комунальні по МПД'!AJ649,'Комунальні по МПД'!AJ654,'Комунальні по МПД'!AJ659,'Комунальні по МПД'!AJ664,'Комунальні по МПД'!AJ669,'Комунальні по МПД'!AJ674,'Комунальні по МПД'!AJ679,'Комунальні по МПД'!AJ684)</f>
        <v>12</v>
      </c>
      <c r="AJ93" s="90">
        <f>SUM('Комунальні по МПД'!AK624,'Комунальні по МПД'!AK629,'Комунальні по МПД'!AK634,'Комунальні по МПД'!AK639,'Комунальні по МПД'!AK644,'Комунальні по МПД'!AK649,'Комунальні по МПД'!AK654,'Комунальні по МПД'!AK659,'Комунальні по МПД'!AK664,'Комунальні по МПД'!AK669,'Комунальні по МПД'!AK674,'Комунальні по МПД'!AK679,'Комунальні по МПД'!AK684)</f>
        <v>6</v>
      </c>
      <c r="AK93" s="88">
        <f>SUM('Комунальні по МПД'!AL624,'Комунальні по МПД'!AL629,'Комунальні по МПД'!AL634,'Комунальні по МПД'!AL639,'Комунальні по МПД'!AL644,'Комунальні по МПД'!AL649,'Комунальні по МПД'!AL654,'Комунальні по МПД'!AL659,'Комунальні по МПД'!AL664,'Комунальні по МПД'!AL669,'Комунальні по МПД'!AL674,'Комунальні по МПД'!AL679,'Комунальні по МПД'!AL684)</f>
        <v>5</v>
      </c>
      <c r="AL93" s="89">
        <f>SUM('Комунальні по МПД'!AM624,'Комунальні по МПД'!AM629,'Комунальні по МПД'!AM634,'Комунальні по МПД'!AM639,'Комунальні по МПД'!AM644,'Комунальні по МПД'!AM649,'Комунальні по МПД'!AM654,'Комунальні по МПД'!AM659,'Комунальні по МПД'!AM664,'Комунальні по МПД'!AM669,'Комунальні по МПД'!AM674,'Комунальні по МПД'!AM679,'Комунальні по МПД'!AM684)</f>
        <v>1</v>
      </c>
      <c r="AM93" s="90">
        <f>SUM('Комунальні по МПД'!AN624,'Комунальні по МПД'!AN629,'Комунальні по МПД'!AN634,'Комунальні по МПД'!AN639,'Комунальні по МПД'!AN644,'Комунальні по МПД'!AN649,'Комунальні по МПД'!AN654,'Комунальні по МПД'!AN659,'Комунальні по МПД'!AN664,'Комунальні по МПД'!AN669,'Комунальні по МПД'!AN674,'Комунальні по МПД'!AN679,'Комунальні по МПД'!AN684)</f>
        <v>0</v>
      </c>
      <c r="AN93" s="88">
        <f>SUM('Комунальні по МПД'!AO624,'Комунальні по МПД'!AO629,'Комунальні по МПД'!AO634,'Комунальні по МПД'!AO639,'Комунальні по МПД'!AO644,'Комунальні по МПД'!AO649,'Комунальні по МПД'!AO654,'Комунальні по МПД'!AO659,'Комунальні по МПД'!AO664,'Комунальні по МПД'!AO669,'Комунальні по МПД'!AO674,'Комунальні по МПД'!AO679,'Комунальні по МПД'!AO684)</f>
        <v>0</v>
      </c>
      <c r="AO93" s="89">
        <f>SUM('Комунальні по МПД'!AP624,'Комунальні по МПД'!AP629,'Комунальні по МПД'!AP634,'Комунальні по МПД'!AP639,'Комунальні по МПД'!AP644,'Комунальні по МПД'!AP649,'Комунальні по МПД'!AP654,'Комунальні по МПД'!AP659,'Комунальні по МПД'!AP664,'Комунальні по МПД'!AP669,'Комунальні по МПД'!AP674,'Комунальні по МПД'!AP679,'Комунальні по МПД'!AP684)</f>
        <v>0</v>
      </c>
      <c r="AP93" s="90">
        <f>SUM('Комунальні по МПД'!AQ624,'Комунальні по МПД'!AQ629,'Комунальні по МПД'!AQ634,'Комунальні по МПД'!AQ639,'Комунальні по МПД'!AQ644,'Комунальні по МПД'!AQ649,'Комунальні по МПД'!AQ654,'Комунальні по МПД'!AQ659,'Комунальні по МПД'!AQ664,'Комунальні по МПД'!AQ669,'Комунальні по МПД'!AQ674,'Комунальні по МПД'!AQ679,'Комунальні по МПД'!AQ684)</f>
        <v>0</v>
      </c>
      <c r="AQ93" s="88">
        <f>SUM('Комунальні по МПД'!AR624,'Комунальні по МПД'!AR629,'Комунальні по МПД'!AR634,'Комунальні по МПД'!AR639,'Комунальні по МПД'!AR644,'Комунальні по МПД'!AR649,'Комунальні по МПД'!AR654,'Комунальні по МПД'!AR659,'Комунальні по МПД'!AR664,'Комунальні по МПД'!AR669,'Комунальні по МПД'!AR674,'Комунальні по МПД'!AR679,'Комунальні по МПД'!AR684)</f>
        <v>0</v>
      </c>
      <c r="AR93" s="88">
        <f>SUM('Комунальні по МПД'!AS624,'Комунальні по МПД'!AS629,'Комунальні по МПД'!AS634,'Комунальні по МПД'!AS639,'Комунальні по МПД'!AS644,'Комунальні по МПД'!AS649,'Комунальні по МПД'!AS654,'Комунальні по МПД'!AS659,'Комунальні по МПД'!AS664,'Комунальні по МПД'!AS669,'Комунальні по МПД'!AS674,'Комунальні по МПД'!AS679,'Комунальні по МПД'!AS684)</f>
        <v>0</v>
      </c>
      <c r="AS93" s="88">
        <f>SUM('Комунальні по МПД'!AT624,'Комунальні по МПД'!AT629,'Комунальні по МПД'!AT634,'Комунальні по МПД'!AT639,'Комунальні по МПД'!AT644,'Комунальні по МПД'!AT649,'Комунальні по МПД'!AT654,'Комунальні по МПД'!AT659,'Комунальні по МПД'!AT664,'Комунальні по МПД'!AT669,'Комунальні по МПД'!AT674,'Комунальні по МПД'!AT679,'Комунальні по МПД'!AT684)</f>
        <v>0</v>
      </c>
      <c r="AT93" s="89">
        <f>SUM('Комунальні по МПД'!AU624,'Комунальні по МПД'!AU629,'Комунальні по МПД'!AU634,'Комунальні по МПД'!AU639,'Комунальні по МПД'!AU644,'Комунальні по МПД'!AU649,'Комунальні по МПД'!AU654,'Комунальні по МПД'!AU659,'Комунальні по МПД'!AU664,'Комунальні по МПД'!AU669,'Комунальні по МПД'!AU674,'Комунальні по МПД'!AU679,'Комунальні по МПД'!AU684)</f>
        <v>0</v>
      </c>
      <c r="AU93" s="159">
        <f>SUM('Комунальні по МПД'!AV624,'Комунальні по МПД'!AV629,'Комунальні по МПД'!AV634,'Комунальні по МПД'!AV639,'Комунальні по МПД'!AV644,'Комунальні по МПД'!AV649,'Комунальні по МПД'!AV654,'Комунальні по МПД'!AV659,'Комунальні по МПД'!AV664,'Комунальні по МПД'!AV669,'Комунальні по МПД'!AV674,'Комунальні по МПД'!AV679,'Комунальні по МПД'!AV684)</f>
        <v>0</v>
      </c>
      <c r="AV93" s="125">
        <f>SUM('Комунальні по МПД'!AW624,'Комунальні по МПД'!AW629,'Комунальні по МПД'!AW634,'Комунальні по МПД'!AW639,'Комунальні по МПД'!AW644,'Комунальні по МПД'!AW649,'Комунальні по МПД'!AW654,'Комунальні по МПД'!AW659,'Комунальні по МПД'!AW664,'Комунальні по МПД'!AW669,'Комунальні по МПД'!AW674,'Комунальні по МПД'!AW679,'Комунальні по МПД'!AW684)</f>
        <v>0</v>
      </c>
      <c r="AW93" s="125">
        <f>SUM('Комунальні по МПД'!AX624,'Комунальні по МПД'!AX629,'Комунальні по МПД'!AX634,'Комунальні по МПД'!AX639,'Комунальні по МПД'!AX644,'Комунальні по МПД'!AX649,'Комунальні по МПД'!AX654,'Комунальні по МПД'!AX659,'Комунальні по МПД'!AX664,'Комунальні по МПД'!AX669,'Комунальні по МПД'!AX674,'Комунальні по МПД'!AX679,'Комунальні по МПД'!AX684)</f>
        <v>0</v>
      </c>
      <c r="AX93" s="125">
        <f>SUM('Комунальні по МПД'!AY624,'Комунальні по МПД'!AY629,'Комунальні по МПД'!AY634,'Комунальні по МПД'!AY639,'Комунальні по МПД'!AY644,'Комунальні по МПД'!AY649,'Комунальні по МПД'!AY654,'Комунальні по МПД'!AY659,'Комунальні по МПД'!AY664,'Комунальні по МПД'!AY669,'Комунальні по МПД'!AY674,'Комунальні по МПД'!AY679,'Комунальні по МПД'!AY684)</f>
        <v>0</v>
      </c>
      <c r="AY93" s="125">
        <f>SUM('Комунальні по МПД'!AZ624,'Комунальні по МПД'!AZ629,'Комунальні по МПД'!AZ634,'Комунальні по МПД'!AZ639,'Комунальні по МПД'!AZ644,'Комунальні по МПД'!AZ649,'Комунальні по МПД'!AZ654,'Комунальні по МПД'!AZ659,'Комунальні по МПД'!AZ664,'Комунальні по МПД'!AZ669,'Комунальні по МПД'!AZ674,'Комунальні по МПД'!AZ679,'Комунальні по МПД'!AZ684)</f>
        <v>0</v>
      </c>
      <c r="AZ93" s="125">
        <f>SUM('Комунальні по МПД'!BA624,'Комунальні по МПД'!BA629,'Комунальні по МПД'!BA634,'Комунальні по МПД'!BA639,'Комунальні по МПД'!BA644,'Комунальні по МПД'!BA649,'Комунальні по МПД'!BA654,'Комунальні по МПД'!BA659,'Комунальні по МПД'!BA664,'Комунальні по МПД'!BA669,'Комунальні по МПД'!BA674,'Комунальні по МПД'!BA679,'Комунальні по МПД'!BA684)</f>
        <v>0</v>
      </c>
      <c r="BA93" s="125">
        <f>SUM('Комунальні по МПД'!BB624,'Комунальні по МПД'!BB629,'Комунальні по МПД'!BB634,'Комунальні по МПД'!BB639,'Комунальні по МПД'!BB644,'Комунальні по МПД'!BB649,'Комунальні по МПД'!BB654,'Комунальні по МПД'!BB659,'Комунальні по МПД'!BB664,'Комунальні по МПД'!BB669,'Комунальні по МПД'!BB674,'Комунальні по МПД'!BB679,'Комунальні по МПД'!BB684)</f>
        <v>0</v>
      </c>
      <c r="BB93" s="125">
        <f>SUM('Комунальні по МПД'!BC624,'Комунальні по МПД'!BC629,'Комунальні по МПД'!BC634,'Комунальні по МПД'!BC639,'Комунальні по МПД'!BC644,'Комунальні по МПД'!BC649,'Комунальні по МПД'!BC654,'Комунальні по МПД'!BC659,'Комунальні по МПД'!BC664,'Комунальні по МПД'!BC669,'Комунальні по МПД'!BC674,'Комунальні по МПД'!BC679,'Комунальні по МПД'!BC684)</f>
        <v>0</v>
      </c>
      <c r="BC93" s="125">
        <f>SUM('Комунальні по МПД'!BD624,'Комунальні по МПД'!BD629,'Комунальні по МПД'!BD634,'Комунальні по МПД'!BD639,'Комунальні по МПД'!BD644,'Комунальні по МПД'!BD649,'Комунальні по МПД'!BD654,'Комунальні по МПД'!BD659,'Комунальні по МПД'!BD664,'Комунальні по МПД'!BD669,'Комунальні по МПД'!BD674,'Комунальні по МПД'!BD679,'Комунальні по МПД'!BD684)</f>
        <v>0</v>
      </c>
      <c r="BD93" s="126">
        <f>SUM('Комунальні по МПД'!BE624,'Комунальні по МПД'!BE629,'Комунальні по МПД'!BE634,'Комунальні по МПД'!BE639,'Комунальні по МПД'!BE644,'Комунальні по МПД'!BE649,'Комунальні по МПД'!BE654,'Комунальні по МПД'!BE659,'Комунальні по МПД'!BE664,'Комунальні по МПД'!BE669,'Комунальні по МПД'!BE674,'Комунальні по МПД'!BE679,'Комунальні по МПД'!BE684)</f>
        <v>0</v>
      </c>
    </row>
    <row r="94" spans="1:57" ht="31.5" x14ac:dyDescent="0.25">
      <c r="A94" s="1343"/>
      <c r="B94" s="1441"/>
      <c r="C94" s="114" t="s">
        <v>15</v>
      </c>
      <c r="D94" s="1458"/>
      <c r="E94" s="1411"/>
      <c r="F94" s="295">
        <f>SUM('Комунальні по МПД'!G625,'Комунальні по МПД'!G630,'Комунальні по МПД'!G635,'Комунальні по МПД'!G640,'Комунальні по МПД'!G645,'Комунальні по МПД'!G650,'Комунальні по МПД'!G655,'Комунальні по МПД'!G660,'Комунальні по МПД'!G665,'Комунальні по МПД'!G670,'Комунальні по МПД'!G675,'Комунальні по МПД'!G680,'Комунальні по МПД'!G685)</f>
        <v>1109</v>
      </c>
      <c r="G94" s="632">
        <f>SUM('Комунальні по МПД'!H625,'Комунальні по МПД'!H630,'Комунальні по МПД'!H635,'Комунальні по МПД'!H640,'Комунальні по МПД'!H645,'Комунальні по МПД'!H650,'Комунальні по МПД'!H655,'Комунальні по МПД'!H660,'Комунальні по МПД'!H665,'Комунальні по МПД'!H670,'Комунальні по МПД'!H675,'Комунальні по МПД'!H680,'Комунальні по МПД'!H685)</f>
        <v>26</v>
      </c>
      <c r="H94" s="81">
        <f>SUM('Комунальні по МПД'!I625,'Комунальні по МПД'!I630,'Комунальні по МПД'!I635,'Комунальні по МПД'!I640,'Комунальні по МПД'!I645,'Комунальні по МПД'!I650,'Комунальні по МПД'!I655,'Комунальні по МПД'!I660,'Комунальні по МПД'!I665,'Комунальні по МПД'!I670,'Комунальні по МПД'!I675,'Комунальні по МПД'!I680,'Комунальні по МПД'!I685)</f>
        <v>20</v>
      </c>
      <c r="I94" s="81">
        <f>SUM('Комунальні по МПД'!J625,'Комунальні по МПД'!J630,'Комунальні по МПД'!J635,'Комунальні по МПД'!J640,'Комунальні по МПД'!J645,'Комунальні по МПД'!J650,'Комунальні по МПД'!J655,'Комунальні по МПД'!J660,'Комунальні по МПД'!J665,'Комунальні по МПД'!J670,'Комунальні по МПД'!J675,'Комунальні по МПД'!J680,'Комунальні по МПД'!J685)</f>
        <v>1</v>
      </c>
      <c r="J94" s="81">
        <f>SUM('Комунальні по МПД'!K625,'Комунальні по МПД'!K630,'Комунальні по МПД'!K635,'Комунальні по МПД'!K640,'Комунальні по МПД'!K645,'Комунальні по МПД'!K650,'Комунальні по МПД'!K655,'Комунальні по МПД'!K660,'Комунальні по МПД'!K665,'Комунальні по МПД'!K670,'Комунальні по МПД'!K675,'Комунальні по МПД'!K680,'Комунальні по МПД'!K685)</f>
        <v>5</v>
      </c>
      <c r="K94" s="82">
        <f>SUM('Комунальні по МПД'!L625,'Комунальні по МПД'!L630,'Комунальні по МПД'!L635,'Комунальні по МПД'!L640,'Комунальні по МПД'!L645,'Комунальні по МПД'!L650,'Комунальні по МПД'!L655,'Комунальні по МПД'!L660,'Комунальні по МПД'!L665,'Комунальні по МПД'!L670,'Комунальні по МПД'!L675,'Комунальні по МПД'!L680,'Комунальні по МПД'!L685)</f>
        <v>0</v>
      </c>
      <c r="L94" s="181">
        <f>SUM('Комунальні по МПД'!M625,'Комунальні по МПД'!M630,'Комунальні по МПД'!M635,'Комунальні по МПД'!M640,'Комунальні по МПД'!M645,'Комунальні по МПД'!M650,'Комунальні по МПД'!M655,'Комунальні по МПД'!M660,'Комунальні по МПД'!M665,'Комунальні по МПД'!M670,'Комунальні по МПД'!M675,'Комунальні по МПД'!M680,'Комунальні по МПД'!M685)</f>
        <v>1085</v>
      </c>
      <c r="M94" s="81">
        <f>SUM('Комунальні по МПД'!N625,'Комунальні по МПД'!N630,'Комунальні по МПД'!N635,'Комунальні по МПД'!N640,'Комунальні по МПД'!N645,'Комунальні по МПД'!N650,'Комунальні по МПД'!N655,'Комунальні по МПД'!N660,'Комунальні по МПД'!N665,'Комунальні по МПД'!N670,'Комунальні по МПД'!N675,'Комунальні по МПД'!N680,'Комунальні по МПД'!N685)</f>
        <v>0</v>
      </c>
      <c r="N94" s="319">
        <f>SUM('Комунальні по МПД'!O625,'Комунальні по МПД'!O630,'Комунальні по МПД'!O635,'Комунальні по МПД'!O640,'Комунальні по МПД'!O645,'Комунальні по МПД'!O650,'Комунальні по МПД'!O655,'Комунальні по МПД'!O660,'Комунальні по МПД'!O665,'Комунальні по МПД'!O670,'Комунальні по МПД'!O675,'Комунальні по МПД'!O680,'Комунальні по МПД'!O685)</f>
        <v>0</v>
      </c>
      <c r="O94" s="81">
        <f>SUM('Комунальні по МПД'!P625,'Комунальні по МПД'!P630,'Комунальні по МПД'!P635,'Комунальні по МПД'!P640,'Комунальні по МПД'!P645,'Комунальні по МПД'!P650,'Комунальні по МПД'!P655,'Комунальні по МПД'!P660,'Комунальні по МПД'!P665,'Комунальні по МПД'!P670,'Комунальні по МПД'!P675,'Комунальні по МПД'!P680,'Комунальні по МПД'!P685)</f>
        <v>0</v>
      </c>
      <c r="P94" s="81">
        <f>SUM('Комунальні по МПД'!Q625,'Комунальні по МПД'!Q630,'Комунальні по МПД'!Q635,'Комунальні по МПД'!Q640,'Комунальні по МПД'!Q645,'Комунальні по МПД'!Q650,'Комунальні по МПД'!Q655,'Комунальні по МПД'!Q660,'Комунальні по МПД'!Q665,'Комунальні по МПД'!Q670,'Комунальні по МПД'!Q675,'Комунальні по МПД'!Q680,'Комунальні по МПД'!Q685)</f>
        <v>0</v>
      </c>
      <c r="Q94" s="82">
        <f>SUM('Комунальні по МПД'!R625,'Комунальні по МПД'!R630,'Комунальні по МПД'!R635,'Комунальні по МПД'!R640,'Комунальні по МПД'!R645,'Комунальні по МПД'!R650,'Комунальні по МПД'!R655,'Комунальні по МПД'!R660,'Комунальні по МПД'!R665,'Комунальні по МПД'!R670,'Комунальні по МПД'!R675,'Комунальні по МПД'!R680,'Комунальні по МПД'!R685)</f>
        <v>1085</v>
      </c>
      <c r="R94" s="86">
        <f>SUM('Комунальні по МПД'!S625,'Комунальні по МПД'!S630,'Комунальні по МПД'!S635,'Комунальні по МПД'!S640,'Комунальні по МПД'!S645,'Комунальні по МПД'!S650,'Комунальні по МПД'!S655,'Комунальні по МПД'!S660,'Комунальні по МПД'!S665,'Комунальні по МПД'!S670,'Комунальні по МПД'!S675,'Комунальні по МПД'!S680,'Комунальні по МПД'!S685)</f>
        <v>235</v>
      </c>
      <c r="S94" s="337">
        <f>SUM('Комунальні по МПД'!T625,'Комунальні по МПД'!T630,'Комунальні по МПД'!T635,'Комунальні по МПД'!T640,'Комунальні по МПД'!T645,'Комунальні по МПД'!T650,'Комунальні по МПД'!T655,'Комунальні по МПД'!T660,'Комунальні по МПД'!T665,'Комунальні по МПД'!T670,'Комунальні по МПД'!T675,'Комунальні по МПД'!T680,'Комунальні по МПД'!T685)</f>
        <v>0</v>
      </c>
      <c r="T94" s="337">
        <f>SUM('Комунальні по МПД'!U625,'Комунальні по МПД'!U630,'Комунальні по МПД'!U635,'Комунальні по МПД'!U640,'Комунальні по МПД'!U645,'Комунальні по МПД'!U650,'Комунальні по МПД'!U655,'Комунальні по МПД'!U660,'Комунальні по МПД'!U665,'Комунальні по МПД'!U670,'Комунальні по МПД'!U675,'Комунальні по МПД'!U680,'Комунальні по МПД'!U685)</f>
        <v>0</v>
      </c>
      <c r="U94" s="81">
        <f>SUM('Комунальні по МПД'!V625,'Комунальні по МПД'!V630,'Комунальні по МПД'!V635,'Комунальні по МПД'!V640,'Комунальні по МПД'!V645,'Комунальні по МПД'!V650,'Комунальні по МПД'!V655,'Комунальні по МПД'!V660,'Комунальні по МПД'!V665,'Комунальні по МПД'!V670,'Комунальні по МПД'!V675,'Комунальні по МПД'!V680,'Комунальні по МПД'!V685)</f>
        <v>741</v>
      </c>
      <c r="V94" s="81">
        <f>SUM('Комунальні по МПД'!W625,'Комунальні по МПД'!W630,'Комунальні по МПД'!W635,'Комунальні по МПД'!W640,'Комунальні по МПД'!W645,'Комунальні по МПД'!W650,'Комунальні по МПД'!W655,'Комунальні по МПД'!W660,'Комунальні по МПД'!W665,'Комунальні по МПД'!W670,'Комунальні по МПД'!W675,'Комунальні по МПД'!W680,'Комунальні по МПД'!W685)</f>
        <v>109</v>
      </c>
      <c r="W94" s="82">
        <f>SUM('Комунальні по МПД'!X625,'Комунальні по МПД'!X630,'Комунальні по МПД'!X635,'Комунальні по МПД'!X640,'Комунальні по МПД'!X645,'Комунальні по МПД'!X650,'Комунальні по МПД'!X655,'Комунальні по МПД'!X660,'Комунальні по МПД'!X665,'Комунальні по МПД'!X670,'Комунальні по МПД'!X675,'Комунальні по МПД'!X680,'Комунальні по МПД'!X685)</f>
        <v>0</v>
      </c>
      <c r="X94" s="260">
        <f>SUM('Комунальні по МПД'!Y625,'Комунальні по МПД'!Y630,'Комунальні по МПД'!Y635,'Комунальні по МПД'!Y640,'Комунальні по МПД'!Y645,'Комунальні по МПД'!Y650,'Комунальні по МПД'!Y655,'Комунальні по МПД'!Y660,'Комунальні по МПД'!Y665,'Комунальні по МПД'!Y670,'Комунальні по МПД'!Y675,'Комунальні по МПД'!Y680,'Комунальні по МПД'!Y685)</f>
        <v>895</v>
      </c>
      <c r="Y94" s="261">
        <f>SUM('Комунальні по МПД'!Z625,'Комунальні по МПД'!Z630,'Комунальні по МПД'!Z635,'Комунальні по МПД'!Z640,'Комунальні по МПД'!Z645,'Комунальні по МПД'!Z650,'Комунальні по МПД'!Z655,'Комунальні по МПД'!Z660,'Комунальні по МПД'!Z665,'Комунальні по МПД'!Z670,'Комунальні по МПД'!Z675,'Комунальні по МПД'!Z680,'Комунальні по МПД'!Z685)</f>
        <v>190</v>
      </c>
      <c r="Z94" s="86">
        <f>SUM('Комунальні по МПД'!AA625,'Комунальні по МПД'!AA630,'Комунальні по МПД'!AA635,'Комунальні по МПД'!AA640,'Комунальні по МПД'!AA645,'Комунальні по МПД'!AA650,'Комунальні по МПД'!AA655,'Комунальні по МПД'!AA660,'Комунальні по МПД'!AA665,'Комунальні по МПД'!AA670,'Комунальні по МПД'!AA675,'Комунальні по МПД'!AA680,'Комунальні по МПД'!AA685)</f>
        <v>0</v>
      </c>
      <c r="AA94" s="81">
        <f>SUM('Комунальні по МПД'!AB625,'Комунальні по МПД'!AB630,'Комунальні по МПД'!AB635,'Комунальні по МПД'!AB640,'Комунальні по МПД'!AB645,'Комунальні по МПД'!AB650,'Комунальні по МПД'!AB655,'Комунальні по МПД'!AB660,'Комунальні по МПД'!AB665,'Комунальні по МПД'!AB670,'Комунальні по МПД'!AB675,'Комунальні по МПД'!AB680,'Комунальні по МПД'!AB685)</f>
        <v>291</v>
      </c>
      <c r="AB94" s="81">
        <f>SUM('Комунальні по МПД'!AC625,'Комунальні по МПД'!AC630,'Комунальні по МПД'!AC635,'Комунальні по МПД'!AC640,'Комунальні по МПД'!AC645,'Комунальні по МПД'!AC650,'Комунальні по МПД'!AC655,'Комунальні по МПД'!AC660,'Комунальні по МПД'!AC665,'Комунальні по МПД'!AC670,'Комунальні по МПД'!AC675,'Комунальні по МПД'!AC680,'Комунальні по МПД'!AC685)</f>
        <v>285</v>
      </c>
      <c r="AC94" s="81">
        <f>SUM('Комунальні по МПД'!AD625,'Комунальні по МПД'!AD630,'Комунальні по МПД'!AD635,'Комунальні по МПД'!AD640,'Комунальні по МПД'!AD645,'Комунальні по МПД'!AD650,'Комунальні по МПД'!AD655,'Комунальні по МПД'!AD660,'Комунальні по МПД'!AD665,'Комунальні по МПД'!AD670,'Комунальні по МПД'!AD675,'Комунальні по МПД'!AD680,'Комунальні по МПД'!AD685)</f>
        <v>11</v>
      </c>
      <c r="AD94" s="81">
        <f>SUM('Комунальні по МПД'!AE625,'Комунальні по МПД'!AE630,'Комунальні по МПД'!AE635,'Комунальні по МПД'!AE640,'Комунальні по МПД'!AE645,'Комунальні по МПД'!AE650,'Комунальні по МПД'!AE655,'Комунальні по МПД'!AE660,'Комунальні по МПД'!AE665,'Комунальні по МПД'!AE670,'Комунальні по МПД'!AE675,'Комунальні по МПД'!AE680,'Комунальні по МПД'!AE685)</f>
        <v>591</v>
      </c>
      <c r="AE94" s="82">
        <f>SUM('Комунальні по МПД'!AF625,'Комунальні по МПД'!AF630,'Комунальні по МПД'!AF635,'Комунальні по МПД'!AF640,'Комунальні по МПД'!AF645,'Комунальні по МПД'!AF650,'Комунальні по МПД'!AF655,'Комунальні по МПД'!AF660,'Комунальні по МПД'!AF665,'Комунальні по МПД'!AF670,'Комунальні по МПД'!AF675,'Комунальні по МПД'!AF680,'Комунальні по МПД'!AF685)</f>
        <v>126</v>
      </c>
      <c r="AF94" s="449">
        <f>AVERAGE('Комунальні по МПД'!AG625,'Комунальні по МПД'!AG630,'Комунальні по МПД'!AG635,'Комунальні по МПД'!AG640,'Комунальні по МПД'!AG645,'Комунальні по МПД'!AG650,'Комунальні по МПД'!AG655,'Комунальні по МПД'!AG660,'Комунальні по МПД'!AG665,'Комунальні по МПД'!AG670,'Комунальні по МПД'!AG675,'Комунальні по МПД'!AG680,'Комунальні по МПД'!AG685)</f>
        <v>41.049166666666665</v>
      </c>
      <c r="AG94" s="445">
        <f>AVERAGE('Комунальні по МПД'!AH625,'Комунальні по МПД'!AH630,'Комунальні по МПД'!AH635,'Комунальні по МПД'!AH640,'Комунальні по МПД'!AH645,'Комунальні по МПД'!AH650,'Комунальні по МПД'!AH655,'Комунальні по МПД'!AH660,'Комунальні по МПД'!AH665,'Комунальні по МПД'!AH670,'Комунальні по МПД'!AH675,'Комунальні по МПД'!AH680,'Комунальні по МПД'!AH685)</f>
        <v>19.489999999999998</v>
      </c>
      <c r="AH94" s="449">
        <f>AVERAGE('Комунальні по МПД'!AI625,'Комунальні по МПД'!AI630,'Комунальні по МПД'!AI635,'Комунальні по МПД'!AI640,'Комунальні по МПД'!AI645,'Комунальні по МПД'!AI650,'Комунальні по МПД'!AI655,'Комунальні по МПД'!AI660,'Комунальні по МПД'!AI665,'Комунальні по МПД'!AI670,'Комунальні по МПД'!AI675,'Комунальні по МПД'!AI680,'Комунальні по МПД'!AI685)</f>
        <v>88.966666666666654</v>
      </c>
      <c r="AI94" s="208">
        <f>SUM('Комунальні по МПД'!AJ625,'Комунальні по МПД'!AJ630,'Комунальні по МПД'!AJ635,'Комунальні по МПД'!AJ640,'Комунальні по МПД'!AJ645,'Комунальні по МПД'!AJ650,'Комунальні по МПД'!AJ655,'Комунальні по МПД'!AJ660,'Комунальні по МПД'!AJ665,'Комунальні по МПД'!AJ670,'Комунальні по МПД'!AJ675,'Комунальні по МПД'!AJ680,'Комунальні по МПД'!AJ685)</f>
        <v>1076</v>
      </c>
      <c r="AJ94" s="90">
        <f>SUM('Комунальні по МПД'!AK625,'Комунальні по МПД'!AK630,'Комунальні по МПД'!AK635,'Комунальні по МПД'!AK640,'Комунальні по МПД'!AK645,'Комунальні по МПД'!AK650,'Комунальні по МПД'!AK655,'Комунальні по МПД'!AK660,'Комунальні по МПД'!AK665,'Комунальні по МПД'!AK670,'Комунальні по МПД'!AK675,'Комунальні по МПД'!AK680,'Комунальні по МПД'!AK685)</f>
        <v>0</v>
      </c>
      <c r="AK94" s="88">
        <f>SUM('Комунальні по МПД'!AL625,'Комунальні по МПД'!AL630,'Комунальні по МПД'!AL635,'Комунальні по МПД'!AL640,'Комунальні по МПД'!AL645,'Комунальні по МПД'!AL650,'Комунальні по МПД'!AL655,'Комунальні по МПД'!AL660,'Комунальні по МПД'!AL665,'Комунальні по МПД'!AL670,'Комунальні по МПД'!AL675,'Комунальні по МПД'!AL680,'Комунальні по МПД'!AL685)</f>
        <v>0</v>
      </c>
      <c r="AL94" s="89">
        <f>SUM('Комунальні по МПД'!AM625,'Комунальні по МПД'!AM630,'Комунальні по МПД'!AM635,'Комунальні по МПД'!AM640,'Комунальні по МПД'!AM645,'Комунальні по МПД'!AM650,'Комунальні по МПД'!AM655,'Комунальні по МПД'!AM660,'Комунальні по МПД'!AM665,'Комунальні по МПД'!AM670,'Комунальні по МПД'!AM675,'Комунальні по МПД'!AM680,'Комунальні по МПД'!AM685)</f>
        <v>0</v>
      </c>
      <c r="AM94" s="90">
        <f>SUM('Комунальні по МПД'!AN625,'Комунальні по МПД'!AN630,'Комунальні по МПД'!AN635,'Комунальні по МПД'!AN640,'Комунальні по МПД'!AN645,'Комунальні по МПД'!AN650,'Комунальні по МПД'!AN655,'Комунальні по МПД'!AN660,'Комунальні по МПД'!AN665,'Комунальні по МПД'!AN670,'Комунальні по МПД'!AN675,'Комунальні по МПД'!AN680,'Комунальні по МПД'!AN685)</f>
        <v>0</v>
      </c>
      <c r="AN94" s="88">
        <f>SUM('Комунальні по МПД'!AO625,'Комунальні по МПД'!AO630,'Комунальні по МПД'!AO635,'Комунальні по МПД'!AO640,'Комунальні по МПД'!AO645,'Комунальні по МПД'!AO650,'Комунальні по МПД'!AO655,'Комунальні по МПД'!AO660,'Комунальні по МПД'!AO665,'Комунальні по МПД'!AO670,'Комунальні по МПД'!AO675,'Комунальні по МПД'!AO680,'Комунальні по МПД'!AO685)</f>
        <v>0</v>
      </c>
      <c r="AO94" s="89">
        <f>SUM('Комунальні по МПД'!AP625,'Комунальні по МПД'!AP630,'Комунальні по МПД'!AP635,'Комунальні по МПД'!AP640,'Комунальні по МПД'!AP645,'Комунальні по МПД'!AP650,'Комунальні по МПД'!AP655,'Комунальні по МПД'!AP660,'Комунальні по МПД'!AP665,'Комунальні по МПД'!AP670,'Комунальні по МПД'!AP675,'Комунальні по МПД'!AP680,'Комунальні по МПД'!AP685)</f>
        <v>0</v>
      </c>
      <c r="AP94" s="90">
        <f>SUM('Комунальні по МПД'!AQ625,'Комунальні по МПД'!AQ630,'Комунальні по МПД'!AQ635,'Комунальні по МПД'!AQ640,'Комунальні по МПД'!AQ645,'Комунальні по МПД'!AQ650,'Комунальні по МПД'!AQ655,'Комунальні по МПД'!AQ660,'Комунальні по МПД'!AQ665,'Комунальні по МПД'!AQ670,'Комунальні по МПД'!AQ675,'Комунальні по МПД'!AQ680,'Комунальні по МПД'!AQ685)</f>
        <v>139</v>
      </c>
      <c r="AQ94" s="88">
        <f>SUM('Комунальні по МПД'!AR625,'Комунальні по МПД'!AR630,'Комунальні по МПД'!AR635,'Комунальні по МПД'!AR640,'Комунальні по МПД'!AR645,'Комунальні по МПД'!AR650,'Комунальні по МПД'!AR655,'Комунальні по МПД'!AR660,'Комунальні по МПД'!AR665,'Комунальні по МПД'!AR670,'Комунальні по МПД'!AR675,'Комунальні по МПД'!AR680,'Комунальні по МПД'!AR685)</f>
        <v>317</v>
      </c>
      <c r="AR94" s="88">
        <f>SUM('Комунальні по МПД'!AS625,'Комунальні по МПД'!AS630,'Комунальні по МПД'!AS635,'Комунальні по МПД'!AS640,'Комунальні по МПД'!AS645,'Комунальні по МПД'!AS650,'Комунальні по МПД'!AS655,'Комунальні по МПД'!AS660,'Комунальні по МПД'!AS665,'Комунальні по МПД'!AS670,'Комунальні по МПД'!AS675,'Комунальні по МПД'!AS680,'Комунальні по МПД'!AS685)</f>
        <v>519</v>
      </c>
      <c r="AS94" s="88">
        <f>SUM('Комунальні по МПД'!AT625,'Комунальні по МПД'!AT630,'Комунальні по МПД'!AT635,'Комунальні по МПД'!AT640,'Комунальні по МПД'!AT645,'Комунальні по МПД'!AT650,'Комунальні по МПД'!AT655,'Комунальні по МПД'!AT660,'Комунальні по МПД'!AT665,'Комунальні по МПД'!AT670,'Комунальні по МПД'!AT675,'Комунальні по МПД'!AT680,'Комунальні по МПД'!AT685)</f>
        <v>83</v>
      </c>
      <c r="AT94" s="89">
        <f>SUM('Комунальні по МПД'!AU625,'Комунальні по МПД'!AU630,'Комунальні по МПД'!AU635,'Комунальні по МПД'!AU640,'Комунальні по МПД'!AU645,'Комунальні по МПД'!AU650,'Комунальні по МПД'!AU655,'Комунальні по МПД'!AU660,'Комунальні по МПД'!AU665,'Комунальні по МПД'!AU670,'Комунальні по МПД'!AU675,'Комунальні по МПД'!AU680,'Комунальні по МПД'!AU685)</f>
        <v>18</v>
      </c>
      <c r="AU94" s="159">
        <f>SUM('Комунальні по МПД'!AV625,'Комунальні по МПД'!AV630,'Комунальні по МПД'!AV635,'Комунальні по МПД'!AV640,'Комунальні по МПД'!AV645,'Комунальні по МПД'!AV650,'Комунальні по МПД'!AV655,'Комунальні по МПД'!AV660,'Комунальні по МПД'!AV665,'Комунальні по МПД'!AV670,'Комунальні по МПД'!AV675,'Комунальні по МПД'!AV680,'Комунальні по МПД'!AV685)</f>
        <v>24</v>
      </c>
      <c r="AV94" s="125">
        <f>SUM('Комунальні по МПД'!AW625,'Комунальні по МПД'!AW630,'Комунальні по МПД'!AW635,'Комунальні по МПД'!AW640,'Комунальні по МПД'!AW645,'Комунальні по МПД'!AW650,'Комунальні по МПД'!AW655,'Комунальні по МПД'!AW660,'Комунальні по МПД'!AW665,'Комунальні по МПД'!AW670,'Комунальні по МПД'!AW675,'Комунальні по МПД'!AW680,'Комунальні по МПД'!AW685)</f>
        <v>2</v>
      </c>
      <c r="AW94" s="125">
        <f>SUM('Комунальні по МПД'!AX625,'Комунальні по МПД'!AX630,'Комунальні по МПД'!AX635,'Комунальні по МПД'!AX640,'Комунальні по МПД'!AX645,'Комунальні по МПД'!AX650,'Комунальні по МПД'!AX655,'Комунальні по МПД'!AX660,'Комунальні по МПД'!AX665,'Комунальні по МПД'!AX670,'Комунальні по МПД'!AX675,'Комунальні по МПД'!AX680,'Комунальні по МПД'!AX685)</f>
        <v>1</v>
      </c>
      <c r="AX94" s="125">
        <f>SUM('Комунальні по МПД'!AY625,'Комунальні по МПД'!AY630,'Комунальні по МПД'!AY635,'Комунальні по МПД'!AY640,'Комунальні по МПД'!AY645,'Комунальні по МПД'!AY650,'Комунальні по МПД'!AY655,'Комунальні по МПД'!AY660,'Комунальні по МПД'!AY665,'Комунальні по МПД'!AY670,'Комунальні по МПД'!AY675,'Комунальні по МПД'!AY680,'Комунальні по МПД'!AY685)</f>
        <v>3</v>
      </c>
      <c r="AY94" s="125">
        <f>SUM('Комунальні по МПД'!AZ625,'Комунальні по МПД'!AZ630,'Комунальні по МПД'!AZ635,'Комунальні по МПД'!AZ640,'Комунальні по МПД'!AZ645,'Комунальні по МПД'!AZ650,'Комунальні по МПД'!AZ655,'Комунальні по МПД'!AZ660,'Комунальні по МПД'!AZ665,'Комунальні по МПД'!AZ670,'Комунальні по МПД'!AZ675,'Комунальні по МПД'!AZ680,'Комунальні по МПД'!AZ685)</f>
        <v>0</v>
      </c>
      <c r="AZ94" s="125">
        <f>SUM('Комунальні по МПД'!BA625,'Комунальні по МПД'!BA630,'Комунальні по МПД'!BA635,'Комунальні по МПД'!BA640,'Комунальні по МПД'!BA645,'Комунальні по МПД'!BA650,'Комунальні по МПД'!BA655,'Комунальні по МПД'!BA660,'Комунальні по МПД'!BA665,'Комунальні по МПД'!BA670,'Комунальні по МПД'!BA675,'Комунальні по МПД'!BA680,'Комунальні по МПД'!BA685)</f>
        <v>12</v>
      </c>
      <c r="BA94" s="125">
        <f>SUM('Комунальні по МПД'!BB625,'Комунальні по МПД'!BB630,'Комунальні по МПД'!BB635,'Комунальні по МПД'!BB640,'Комунальні по МПД'!BB645,'Комунальні по МПД'!BB650,'Комунальні по МПД'!BB655,'Комунальні по МПД'!BB660,'Комунальні по МПД'!BB665,'Комунальні по МПД'!BB670,'Комунальні по МПД'!BB675,'Комунальні по МПД'!BB680,'Комунальні по МПД'!BB685)</f>
        <v>0</v>
      </c>
      <c r="BB94" s="125">
        <f>SUM('Комунальні по МПД'!BC625,'Комунальні по МПД'!BC630,'Комунальні по МПД'!BC635,'Комунальні по МПД'!BC640,'Комунальні по МПД'!BC645,'Комунальні по МПД'!BC650,'Комунальні по МПД'!BC655,'Комунальні по МПД'!BC660,'Комунальні по МПД'!BC665,'Комунальні по МПД'!BC670,'Комунальні по МПД'!BC675,'Комунальні по МПД'!BC680,'Комунальні по МПД'!BC685)</f>
        <v>1</v>
      </c>
      <c r="BC94" s="125">
        <f>SUM('Комунальні по МПД'!BD625,'Комунальні по МПД'!BD630,'Комунальні по МПД'!BD635,'Комунальні по МПД'!BD640,'Комунальні по МПД'!BD645,'Комунальні по МПД'!BD650,'Комунальні по МПД'!BD655,'Комунальні по МПД'!BD660,'Комунальні по МПД'!BD665,'Комунальні по МПД'!BD670,'Комунальні по МПД'!BD675,'Комунальні по МПД'!BD680,'Комунальні по МПД'!BD685)</f>
        <v>4</v>
      </c>
      <c r="BD94" s="126">
        <f>SUM('Комунальні по МПД'!BE625,'Комунальні по МПД'!BE630,'Комунальні по МПД'!BE635,'Комунальні по МПД'!BE640,'Комунальні по МПД'!BE645,'Комунальні по МПД'!BE650,'Комунальні по МПД'!BE655,'Комунальні по МПД'!BE660,'Комунальні по МПД'!BE665,'Комунальні по МПД'!BE670,'Комунальні по МПД'!BE675,'Комунальні по МПД'!BE680,'Комунальні по МПД'!BE685)</f>
        <v>1</v>
      </c>
    </row>
    <row r="95" spans="1:57" ht="32.25" thickBot="1" x14ac:dyDescent="0.3">
      <c r="A95" s="1343"/>
      <c r="B95" s="1442"/>
      <c r="C95" s="114" t="s">
        <v>491</v>
      </c>
      <c r="D95" s="1458"/>
      <c r="E95" s="1411"/>
      <c r="F95" s="575">
        <f>SUM('Комунальні по МПД'!G626,'Комунальні по МПД'!G631,'Комунальні по МПД'!G636,'Комунальні по МПД'!G641,'Комунальні по МПД'!G646,'Комунальні по МПД'!G651,'Комунальні по МПД'!G656,'Комунальні по МПД'!G661,'Комунальні по МПД'!G666,'Комунальні по МПД'!G671,'Комунальні по МПД'!G676,'Комунальні по МПД'!G681,'Комунальні по МПД'!G686)</f>
        <v>0</v>
      </c>
      <c r="G95" s="631">
        <f>SUM('Комунальні по МПД'!H626,'Комунальні по МПД'!H631,'Комунальні по МПД'!H636,'Комунальні по МПД'!H641,'Комунальні по МПД'!H646,'Комунальні по МПД'!H651,'Комунальні по МПД'!H656,'Комунальні по МПД'!H661,'Комунальні по МПД'!H666,'Комунальні по МПД'!H671,'Комунальні по МПД'!H676,'Комунальні по МПД'!H681,'Комунальні по МПД'!H686)</f>
        <v>0</v>
      </c>
      <c r="H95" s="81">
        <f>SUM('Комунальні по МПД'!I626,'Комунальні по МПД'!I631,'Комунальні по МПД'!I636,'Комунальні по МПД'!I641,'Комунальні по МПД'!I646,'Комунальні по МПД'!I651,'Комунальні по МПД'!I656,'Комунальні по МПД'!I661,'Комунальні по МПД'!I666,'Комунальні по МПД'!I671,'Комунальні по МПД'!I676,'Комунальні по МПД'!I681,'Комунальні по МПД'!I686)</f>
        <v>0</v>
      </c>
      <c r="I95" s="81">
        <f>SUM('Комунальні по МПД'!J626,'Комунальні по МПД'!J631,'Комунальні по МПД'!J636,'Комунальні по МПД'!J641,'Комунальні по МПД'!J646,'Комунальні по МПД'!J651,'Комунальні по МПД'!J656,'Комунальні по МПД'!J661,'Комунальні по МПД'!J666,'Комунальні по МПД'!J671,'Комунальні по МПД'!J676,'Комунальні по МПД'!J681,'Комунальні по МПД'!J686)</f>
        <v>0</v>
      </c>
      <c r="J95" s="81">
        <f>SUM('Комунальні по МПД'!K626,'Комунальні по МПД'!K631,'Комунальні по МПД'!K636,'Комунальні по МПД'!K641,'Комунальні по МПД'!K646,'Комунальні по МПД'!K651,'Комунальні по МПД'!K656,'Комунальні по МПД'!K661,'Комунальні по МПД'!K666,'Комунальні по МПД'!K671,'Комунальні по МПД'!K676,'Комунальні по МПД'!K681,'Комунальні по МПД'!K686)</f>
        <v>0</v>
      </c>
      <c r="K95" s="82">
        <f>SUM('Комунальні по МПД'!L626,'Комунальні по МПД'!L631,'Комунальні по МПД'!L636,'Комунальні по МПД'!L641,'Комунальні по МПД'!L646,'Комунальні по МПД'!L651,'Комунальні по МПД'!L656,'Комунальні по МПД'!L661,'Комунальні по МПД'!L666,'Комунальні по МПД'!L671,'Комунальні по МПД'!L676,'Комунальні по МПД'!L681,'Комунальні по МПД'!L686)</f>
        <v>0</v>
      </c>
      <c r="L95" s="181">
        <f>SUM('Комунальні по МПД'!M626,'Комунальні по МПД'!M631,'Комунальні по МПД'!M636,'Комунальні по МПД'!M641,'Комунальні по МПД'!M646,'Комунальні по МПД'!M651,'Комунальні по МПД'!M656,'Комунальні по МПД'!M661,'Комунальні по МПД'!M666,'Комунальні по МПД'!M671,'Комунальні по МПД'!M676,'Комунальні по МПД'!M681,'Комунальні по МПД'!M686)</f>
        <v>0</v>
      </c>
      <c r="M95" s="124">
        <f>SUM('Комунальні по МПД'!N626,'Комунальні по МПД'!N631,'Комунальні по МПД'!N636,'Комунальні по МПД'!N641,'Комунальні по МПД'!N646,'Комунальні по МПД'!N651,'Комунальні по МПД'!N656,'Комунальні по МПД'!N661,'Комунальні по МПД'!N666,'Комунальні по МПД'!N671,'Комунальні по МПД'!N676,'Комунальні по МПД'!N681,'Комунальні по МПД'!N686)</f>
        <v>0</v>
      </c>
      <c r="N95" s="403">
        <f>SUM('Комунальні по МПД'!O626,'Комунальні по МПД'!O631,'Комунальні по МПД'!O636,'Комунальні по МПД'!O641,'Комунальні по МПД'!O646,'Комунальні по МПД'!O651,'Комунальні по МПД'!O656,'Комунальні по МПД'!O661,'Комунальні по МПД'!O666,'Комунальні по МПД'!O671,'Комунальні по МПД'!O676,'Комунальні по МПД'!O681,'Комунальні по МПД'!O686)</f>
        <v>0</v>
      </c>
      <c r="O95" s="124">
        <f>SUM('Комунальні по МПД'!P626,'Комунальні по МПД'!P631,'Комунальні по МПД'!P636,'Комунальні по МПД'!P641,'Комунальні по МПД'!P646,'Комунальні по МПД'!P651,'Комунальні по МПД'!P656,'Комунальні по МПД'!P661,'Комунальні по МПД'!P666,'Комунальні по МПД'!P671,'Комунальні по МПД'!P676,'Комунальні по МПД'!P681,'Комунальні по МПД'!P686)</f>
        <v>0</v>
      </c>
      <c r="P95" s="124">
        <f>SUM('Комунальні по МПД'!Q626,'Комунальні по МПД'!Q631,'Комунальні по МПД'!Q636,'Комунальні по МПД'!Q641,'Комунальні по МПД'!Q646,'Комунальні по МПД'!Q651,'Комунальні по МПД'!Q656,'Комунальні по МПД'!Q661,'Комунальні по МПД'!Q666,'Комунальні по МПД'!Q671,'Комунальні по МПД'!Q676,'Комунальні по МПД'!Q681,'Комунальні по МПД'!Q686)</f>
        <v>0</v>
      </c>
      <c r="Q95" s="163">
        <f>SUM('Комунальні по МПД'!R626,'Комунальні по МПД'!R631,'Комунальні по МПД'!R636,'Комунальні по МПД'!R641,'Комунальні по МПД'!R646,'Комунальні по МПД'!R651,'Комунальні по МПД'!R656,'Комунальні по МПД'!R661,'Комунальні по МПД'!R666,'Комунальні по МПД'!R671,'Комунальні по МПД'!R676,'Комунальні по МПД'!R681,'Комунальні по МПД'!R686)</f>
        <v>0</v>
      </c>
      <c r="R95" s="162">
        <f>SUM('Комунальні по МПД'!S626,'Комунальні по МПД'!S631,'Комунальні по МПД'!S636,'Комунальні по МПД'!S641,'Комунальні по МПД'!S646,'Комунальні по МПД'!S651,'Комунальні по МПД'!S656,'Комунальні по МПД'!S661,'Комунальні по МПД'!S666,'Комунальні по МПД'!S671,'Комунальні по МПД'!S676,'Комунальні по МПД'!S681,'Комунальні по МПД'!S686)</f>
        <v>0</v>
      </c>
      <c r="S95" s="766">
        <f>SUM('Комунальні по МПД'!T626,'Комунальні по МПД'!T631,'Комунальні по МПД'!T636,'Комунальні по МПД'!T641,'Комунальні по МПД'!T646,'Комунальні по МПД'!T651,'Комунальні по МПД'!T656,'Комунальні по МПД'!T661,'Комунальні по МПД'!T666,'Комунальні по МПД'!T671,'Комунальні по МПД'!T676,'Комунальні по МПД'!T681,'Комунальні по МПД'!T686)</f>
        <v>0</v>
      </c>
      <c r="T95" s="766">
        <f>SUM('Комунальні по МПД'!U626,'Комунальні по МПД'!U631,'Комунальні по МПД'!U636,'Комунальні по МПД'!U641,'Комунальні по МПД'!U646,'Комунальні по МПД'!U651,'Комунальні по МПД'!U656,'Комунальні по МПД'!U661,'Комунальні по МПД'!U666,'Комунальні по МПД'!U671,'Комунальні по МПД'!U676,'Комунальні по МПД'!U681,'Комунальні по МПД'!U686)</f>
        <v>0</v>
      </c>
      <c r="U95" s="124">
        <f>SUM('Комунальні по МПД'!V626,'Комунальні по МПД'!V631,'Комунальні по МПД'!V636,'Комунальні по МПД'!V641,'Комунальні по МПД'!V646,'Комунальні по МПД'!V651,'Комунальні по МПД'!V656,'Комунальні по МПД'!V661,'Комунальні по МПД'!V666,'Комунальні по МПД'!V671,'Комунальні по МПД'!V676,'Комунальні по МПД'!V681,'Комунальні по МПД'!V686)</f>
        <v>0</v>
      </c>
      <c r="V95" s="124">
        <f>SUM('Комунальні по МПД'!W626,'Комунальні по МПД'!W631,'Комунальні по МПД'!W636,'Комунальні по МПД'!W641,'Комунальні по МПД'!W646,'Комунальні по МПД'!W651,'Комунальні по МПД'!W656,'Комунальні по МПД'!W661,'Комунальні по МПД'!W666,'Комунальні по МПД'!W671,'Комунальні по МПД'!W676,'Комунальні по МПД'!W681,'Комунальні по МПД'!W686)</f>
        <v>0</v>
      </c>
      <c r="W95" s="163">
        <f>SUM('Комунальні по МПД'!X626,'Комунальні по МПД'!X631,'Комунальні по МПД'!X636,'Комунальні по МПД'!X641,'Комунальні по МПД'!X646,'Комунальні по МПД'!X651,'Комунальні по МПД'!X656,'Комунальні по МПД'!X661,'Комунальні по МПД'!X666,'Комунальні по МПД'!X671,'Комунальні по МПД'!X676,'Комунальні по МПД'!X681,'Комунальні по МПД'!X686)</f>
        <v>0</v>
      </c>
      <c r="X95" s="162">
        <f>SUM('Комунальні по МПД'!Y626,'Комунальні по МПД'!Y631,'Комунальні по МПД'!Y636,'Комунальні по МПД'!Y641,'Комунальні по МПД'!Y646,'Комунальні по МПД'!Y651,'Комунальні по МПД'!Y656,'Комунальні по МПД'!Y661,'Комунальні по МПД'!Y666,'Комунальні по МПД'!Y671,'Комунальні по МПД'!Y676,'Комунальні по МПД'!Y681,'Комунальні по МПД'!Y686)</f>
        <v>0</v>
      </c>
      <c r="Y95" s="163">
        <f>SUM('Комунальні по МПД'!Z626,'Комунальні по МПД'!Z631,'Комунальні по МПД'!Z636,'Комунальні по МПД'!Z641,'Комунальні по МПД'!Z646,'Комунальні по МПД'!Z651,'Комунальні по МПД'!Z656,'Комунальні по МПД'!Z661,'Комунальні по МПД'!Z666,'Комунальні по МПД'!Z671,'Комунальні по МПД'!Z676,'Комунальні по МПД'!Z681,'Комунальні по МПД'!Z686)</f>
        <v>0</v>
      </c>
      <c r="Z95" s="86">
        <f>SUM('Комунальні по МПД'!AA626,'Комунальні по МПД'!AA631,'Комунальні по МПД'!AA636,'Комунальні по МПД'!AA641,'Комунальні по МПД'!AA646,'Комунальні по МПД'!AA651,'Комунальні по МПД'!AA656,'Комунальні по МПД'!AA661,'Комунальні по МПД'!AA666,'Комунальні по МПД'!AA671,'Комунальні по МПД'!AA676,'Комунальні по МПД'!AA681,'Комунальні по МПД'!AA686)</f>
        <v>0</v>
      </c>
      <c r="AA95" s="81">
        <f>SUM('Комунальні по МПД'!AB626,'Комунальні по МПД'!AB631,'Комунальні по МПД'!AB636,'Комунальні по МПД'!AB641,'Комунальні по МПД'!AB646,'Комунальні по МПД'!AB651,'Комунальні по МПД'!AB656,'Комунальні по МПД'!AB661,'Комунальні по МПД'!AB666,'Комунальні по МПД'!AB671,'Комунальні по МПД'!AB676,'Комунальні по МПД'!AB681,'Комунальні по МПД'!AB686)</f>
        <v>0</v>
      </c>
      <c r="AB95" s="81">
        <f>SUM('Комунальні по МПД'!AC626,'Комунальні по МПД'!AC631,'Комунальні по МПД'!AC636,'Комунальні по МПД'!AC641,'Комунальні по МПД'!AC646,'Комунальні по МПД'!AC651,'Комунальні по МПД'!AC656,'Комунальні по МПД'!AC661,'Комунальні по МПД'!AC666,'Комунальні по МПД'!AC671,'Комунальні по МПД'!AC676,'Комунальні по МПД'!AC681,'Комунальні по МПД'!AC686)</f>
        <v>0</v>
      </c>
      <c r="AC95" s="81">
        <f>SUM('Комунальні по МПД'!AD626,'Комунальні по МПД'!AD631,'Комунальні по МПД'!AD636,'Комунальні по МПД'!AD641,'Комунальні по МПД'!AD646,'Комунальні по МПД'!AD651,'Комунальні по МПД'!AD656,'Комунальні по МПД'!AD661,'Комунальні по МПД'!AD666,'Комунальні по МПД'!AD671,'Комунальні по МПД'!AD676,'Комунальні по МПД'!AD681,'Комунальні по МПД'!AD686)</f>
        <v>0</v>
      </c>
      <c r="AD95" s="81">
        <f>SUM('Комунальні по МПД'!AE626,'Комунальні по МПД'!AE631,'Комунальні по МПД'!AE636,'Комунальні по МПД'!AE641,'Комунальні по МПД'!AE646,'Комунальні по МПД'!AE651,'Комунальні по МПД'!AE656,'Комунальні по МПД'!AE661,'Комунальні по МПД'!AE666,'Комунальні по МПД'!AE671,'Комунальні по МПД'!AE676,'Комунальні по МПД'!AE681,'Комунальні по МПД'!AE686)</f>
        <v>0</v>
      </c>
      <c r="AE95" s="82">
        <f>SUM('Комунальні по МПД'!AF626,'Комунальні по МПД'!AF631,'Комунальні по МПД'!AF636,'Комунальні по МПД'!AF641,'Комунальні по МПД'!AF646,'Комунальні по МПД'!AF651,'Комунальні по МПД'!AF656,'Комунальні по МПД'!AF661,'Комунальні по МПД'!AF666,'Комунальні по МПД'!AF671,'Комунальні по МПД'!AF676,'Комунальні по МПД'!AF681,'Комунальні по МПД'!AF686)</f>
        <v>0</v>
      </c>
      <c r="AF95" s="449"/>
      <c r="AG95" s="445"/>
      <c r="AH95" s="449"/>
      <c r="AI95" s="208">
        <f>SUM('Комунальні по МПД'!AJ626,'Комунальні по МПД'!AJ631,'Комунальні по МПД'!AJ636,'Комунальні по МПД'!AJ641,'Комунальні по МПД'!AJ646,'Комунальні по МПД'!AJ651,'Комунальні по МПД'!AJ656,'Комунальні по МПД'!AJ661,'Комунальні по МПД'!AJ666,'Комунальні по МПД'!AJ671,'Комунальні по МПД'!AJ676,'Комунальні по МПД'!AJ681,'Комунальні по МПД'!AJ686)</f>
        <v>0</v>
      </c>
      <c r="AJ95" s="90">
        <f>SUM('Комунальні по МПД'!AK626,'Комунальні по МПД'!AK631,'Комунальні по МПД'!AK636,'Комунальні по МПД'!AK641,'Комунальні по МПД'!AK646,'Комунальні по МПД'!AK651,'Комунальні по МПД'!AK656,'Комунальні по МПД'!AK661,'Комунальні по МПД'!AK666,'Комунальні по МПД'!AK671,'Комунальні по МПД'!AK676,'Комунальні по МПД'!AK681,'Комунальні по МПД'!AK686)</f>
        <v>0</v>
      </c>
      <c r="AK95" s="88">
        <f>SUM('Комунальні по МПД'!AL626,'Комунальні по МПД'!AL631,'Комунальні по МПД'!AL636,'Комунальні по МПД'!AL641,'Комунальні по МПД'!AL646,'Комунальні по МПД'!AL651,'Комунальні по МПД'!AL656,'Комунальні по МПД'!AL661,'Комунальні по МПД'!AL666,'Комунальні по МПД'!AL671,'Комунальні по МПД'!AL676,'Комунальні по МПД'!AL681,'Комунальні по МПД'!AL686)</f>
        <v>0</v>
      </c>
      <c r="AL95" s="89">
        <f>SUM('Комунальні по МПД'!AM626,'Комунальні по МПД'!AM631,'Комунальні по МПД'!AM636,'Комунальні по МПД'!AM641,'Комунальні по МПД'!AM646,'Комунальні по МПД'!AM651,'Комунальні по МПД'!AM656,'Комунальні по МПД'!AM661,'Комунальні по МПД'!AM666,'Комунальні по МПД'!AM671,'Комунальні по МПД'!AM676,'Комунальні по МПД'!AM681,'Комунальні по МПД'!AM686)</f>
        <v>0</v>
      </c>
      <c r="AM95" s="90">
        <f>SUM('Комунальні по МПД'!AN626,'Комунальні по МПД'!AN631,'Комунальні по МПД'!AN636,'Комунальні по МПД'!AN641,'Комунальні по МПД'!AN646,'Комунальні по МПД'!AN651,'Комунальні по МПД'!AN656,'Комунальні по МПД'!AN661,'Комунальні по МПД'!AN666,'Комунальні по МПД'!AN671,'Комунальні по МПД'!AN676,'Комунальні по МПД'!AN681,'Комунальні по МПД'!AN686)</f>
        <v>0</v>
      </c>
      <c r="AN95" s="88">
        <f>SUM('Комунальні по МПД'!AO626,'Комунальні по МПД'!AO631,'Комунальні по МПД'!AO636,'Комунальні по МПД'!AO641,'Комунальні по МПД'!AO646,'Комунальні по МПД'!AO651,'Комунальні по МПД'!AO656,'Комунальні по МПД'!AO661,'Комунальні по МПД'!AO666,'Комунальні по МПД'!AO671,'Комунальні по МПД'!AO676,'Комунальні по МПД'!AO681,'Комунальні по МПД'!AO686)</f>
        <v>0</v>
      </c>
      <c r="AO95" s="89">
        <f>SUM('Комунальні по МПД'!AP626,'Комунальні по МПД'!AP631,'Комунальні по МПД'!AP636,'Комунальні по МПД'!AP641,'Комунальні по МПД'!AP646,'Комунальні по МПД'!AP651,'Комунальні по МПД'!AP656,'Комунальні по МПД'!AP661,'Комунальні по МПД'!AP666,'Комунальні по МПД'!AP671,'Комунальні по МПД'!AP676,'Комунальні по МПД'!AP681,'Комунальні по МПД'!AP686)</f>
        <v>0</v>
      </c>
      <c r="AP95" s="86">
        <f>SUM('Комунальні по МПД'!AQ626,'Комунальні по МПД'!AQ631,'Комунальні по МПД'!AQ636,'Комунальні по МПД'!AQ641,'Комунальні по МПД'!AQ646,'Комунальні по МПД'!AQ651,'Комунальні по МПД'!AQ656,'Комунальні по МПД'!AQ661,'Комунальні по МПД'!AQ666,'Комунальні по МПД'!AQ671,'Комунальні по МПД'!AQ676,'Комунальні по МПД'!AQ681,'Комунальні по МПД'!AQ686)</f>
        <v>0</v>
      </c>
      <c r="AQ95" s="81">
        <f>SUM('Комунальні по МПД'!AR626,'Комунальні по МПД'!AR631,'Комунальні по МПД'!AR636,'Комунальні по МПД'!AR641,'Комунальні по МПД'!AR646,'Комунальні по МПД'!AR651,'Комунальні по МПД'!AR656,'Комунальні по МПД'!AR661,'Комунальні по МПД'!AR666,'Комунальні по МПД'!AR671,'Комунальні по МПД'!AR676,'Комунальні по МПД'!AR681,'Комунальні по МПД'!AR686)</f>
        <v>0</v>
      </c>
      <c r="AR95" s="81">
        <f>SUM('Комунальні по МПД'!AS626,'Комунальні по МПД'!AS631,'Комунальні по МПД'!AS636,'Комунальні по МПД'!AS641,'Комунальні по МПД'!AS646,'Комунальні по МПД'!AS651,'Комунальні по МПД'!AS656,'Комунальні по МПД'!AS661,'Комунальні по МПД'!AS666,'Комунальні по МПД'!AS671,'Комунальні по МПД'!AS676,'Комунальні по МПД'!AS681,'Комунальні по МПД'!AS686)</f>
        <v>0</v>
      </c>
      <c r="AS95" s="81">
        <f>SUM('Комунальні по МПД'!AT626,'Комунальні по МПД'!AT631,'Комунальні по МПД'!AT636,'Комунальні по МПД'!AT641,'Комунальні по МПД'!AT646,'Комунальні по МПД'!AT651,'Комунальні по МПД'!AT656,'Комунальні по МПД'!AT661,'Комунальні по МПД'!AT666,'Комунальні по МПД'!AT671,'Комунальні по МПД'!AT676,'Комунальні по МПД'!AT681,'Комунальні по МПД'!AT686)</f>
        <v>0</v>
      </c>
      <c r="AT95" s="82">
        <f>SUM('Комунальні по МПД'!AU626,'Комунальні по МПД'!AU631,'Комунальні по МПД'!AU636,'Комунальні по МПД'!AU641,'Комунальні по МПД'!AU646,'Комунальні по МПД'!AU651,'Комунальні по МПД'!AU656,'Комунальні по МПД'!AU661,'Комунальні по МПД'!AU666,'Комунальні по МПД'!AU671,'Комунальні по МПД'!AU676,'Комунальні по МПД'!AU681,'Комунальні по МПД'!AU686)</f>
        <v>0</v>
      </c>
      <c r="AU95" s="159">
        <f>SUM('Комунальні по МПД'!AV626,'Комунальні по МПД'!AV631,'Комунальні по МПД'!AV636,'Комунальні по МПД'!AV641,'Комунальні по МПД'!AV646,'Комунальні по МПД'!AV651,'Комунальні по МПД'!AV656,'Комунальні по МПД'!AV661,'Комунальні по МПД'!AV666,'Комунальні по МПД'!AV671,'Комунальні по МПД'!AV676,'Комунальні по МПД'!AV681,'Комунальні по МПД'!AV686)</f>
        <v>0</v>
      </c>
      <c r="AV95" s="125">
        <f>SUM('Комунальні по МПД'!AW626,'Комунальні по МПД'!AW631,'Комунальні по МПД'!AW636,'Комунальні по МПД'!AW641,'Комунальні по МПД'!AW646,'Комунальні по МПД'!AW651,'Комунальні по МПД'!AW656,'Комунальні по МПД'!AW661,'Комунальні по МПД'!AW666,'Комунальні по МПД'!AW671,'Комунальні по МПД'!AW676,'Комунальні по МПД'!AW681,'Комунальні по МПД'!AW686)</f>
        <v>0</v>
      </c>
      <c r="AW95" s="125">
        <f>SUM('Комунальні по МПД'!AX626,'Комунальні по МПД'!AX631,'Комунальні по МПД'!AX636,'Комунальні по МПД'!AX641,'Комунальні по МПД'!AX646,'Комунальні по МПД'!AX651,'Комунальні по МПД'!AX656,'Комунальні по МПД'!AX661,'Комунальні по МПД'!AX666,'Комунальні по МПД'!AX671,'Комунальні по МПД'!AX676,'Комунальні по МПД'!AX681,'Комунальні по МПД'!AX686)</f>
        <v>0</v>
      </c>
      <c r="AX95" s="125">
        <f>SUM('Комунальні по МПД'!AY626,'Комунальні по МПД'!AY631,'Комунальні по МПД'!AY636,'Комунальні по МПД'!AY641,'Комунальні по МПД'!AY646,'Комунальні по МПД'!AY651,'Комунальні по МПД'!AY656,'Комунальні по МПД'!AY661,'Комунальні по МПД'!AY666,'Комунальні по МПД'!AY671,'Комунальні по МПД'!AY676,'Комунальні по МПД'!AY681,'Комунальні по МПД'!AY686)</f>
        <v>0</v>
      </c>
      <c r="AY95" s="125">
        <f>SUM('Комунальні по МПД'!AZ626,'Комунальні по МПД'!AZ631,'Комунальні по МПД'!AZ636,'Комунальні по МПД'!AZ641,'Комунальні по МПД'!AZ646,'Комунальні по МПД'!AZ651,'Комунальні по МПД'!AZ656,'Комунальні по МПД'!AZ661,'Комунальні по МПД'!AZ666,'Комунальні по МПД'!AZ671,'Комунальні по МПД'!AZ676,'Комунальні по МПД'!AZ681,'Комунальні по МПД'!AZ686)</f>
        <v>0</v>
      </c>
      <c r="AZ95" s="125">
        <f>SUM('Комунальні по МПД'!BA626,'Комунальні по МПД'!BA631,'Комунальні по МПД'!BA636,'Комунальні по МПД'!BA641,'Комунальні по МПД'!BA646,'Комунальні по МПД'!BA651,'Комунальні по МПД'!BA656,'Комунальні по МПД'!BA661,'Комунальні по МПД'!BA666,'Комунальні по МПД'!BA671,'Комунальні по МПД'!BA676,'Комунальні по МПД'!BA681,'Комунальні по МПД'!BA686)</f>
        <v>0</v>
      </c>
      <c r="BA95" s="125">
        <f>SUM('Комунальні по МПД'!BB626,'Комунальні по МПД'!BB631,'Комунальні по МПД'!BB636,'Комунальні по МПД'!BB641,'Комунальні по МПД'!BB646,'Комунальні по МПД'!BB651,'Комунальні по МПД'!BB656,'Комунальні по МПД'!BB661,'Комунальні по МПД'!BB666,'Комунальні по МПД'!BB671,'Комунальні по МПД'!BB676,'Комунальні по МПД'!BB681,'Комунальні по МПД'!BB686)</f>
        <v>0</v>
      </c>
      <c r="BB95" s="125">
        <f>SUM('Комунальні по МПД'!BC626,'Комунальні по МПД'!BC631,'Комунальні по МПД'!BC636,'Комунальні по МПД'!BC641,'Комунальні по МПД'!BC646,'Комунальні по МПД'!BC651,'Комунальні по МПД'!BC656,'Комунальні по МПД'!BC661,'Комунальні по МПД'!BC666,'Комунальні по МПД'!BC671,'Комунальні по МПД'!BC676,'Комунальні по МПД'!BC681,'Комунальні по МПД'!BC686)</f>
        <v>0</v>
      </c>
      <c r="BC95" s="125">
        <f>SUM('Комунальні по МПД'!BD626,'Комунальні по МПД'!BD631,'Комунальні по МПД'!BD636,'Комунальні по МПД'!BD641,'Комунальні по МПД'!BD646,'Комунальні по МПД'!BD651,'Комунальні по МПД'!BD656,'Комунальні по МПД'!BD661,'Комунальні по МПД'!BD666,'Комунальні по МПД'!BD671,'Комунальні по МПД'!BD676,'Комунальні по МПД'!BD681,'Комунальні по МПД'!BD686)</f>
        <v>0</v>
      </c>
      <c r="BD95" s="126">
        <f>SUM('Комунальні по МПД'!BE626,'Комунальні по МПД'!BE631,'Комунальні по МПД'!BE636,'Комунальні по МПД'!BE641,'Комунальні по МПД'!BE646,'Комунальні по МПД'!BE651,'Комунальні по МПД'!BE656,'Комунальні по МПД'!BE661,'Комунальні по МПД'!BE666,'Комунальні по МПД'!BE671,'Комунальні по МПД'!BE676,'Комунальні по МПД'!BE681,'Комунальні по МПД'!BE686)</f>
        <v>0</v>
      </c>
    </row>
    <row r="96" spans="1:57" ht="16.5" thickBot="1" x14ac:dyDescent="0.3">
      <c r="A96" s="1344"/>
      <c r="B96" s="463"/>
      <c r="C96" s="582" t="s">
        <v>629</v>
      </c>
      <c r="D96" s="1459"/>
      <c r="E96" s="1427"/>
      <c r="F96" s="662">
        <f>SUM(F91:F95)</f>
        <v>1210</v>
      </c>
      <c r="G96" s="634">
        <f t="shared" ref="G96:BD96" si="38">SUM(G91:G95)</f>
        <v>30</v>
      </c>
      <c r="H96" s="96">
        <f t="shared" si="38"/>
        <v>24</v>
      </c>
      <c r="I96" s="96">
        <f t="shared" si="38"/>
        <v>1</v>
      </c>
      <c r="J96" s="96">
        <f t="shared" si="38"/>
        <v>5</v>
      </c>
      <c r="K96" s="107">
        <f t="shared" si="38"/>
        <v>0</v>
      </c>
      <c r="L96" s="581">
        <f t="shared" si="38"/>
        <v>1183</v>
      </c>
      <c r="M96" s="175">
        <f t="shared" ref="M96:Y96" si="39">SUM(M91:M95)</f>
        <v>0</v>
      </c>
      <c r="N96" s="408">
        <f t="shared" si="39"/>
        <v>12</v>
      </c>
      <c r="O96" s="175">
        <f t="shared" si="39"/>
        <v>0</v>
      </c>
      <c r="P96" s="175">
        <f t="shared" si="39"/>
        <v>0</v>
      </c>
      <c r="Q96" s="176">
        <f t="shared" si="39"/>
        <v>1171</v>
      </c>
      <c r="R96" s="177">
        <f t="shared" si="39"/>
        <v>252</v>
      </c>
      <c r="S96" s="757">
        <f t="shared" si="39"/>
        <v>0</v>
      </c>
      <c r="T96" s="757">
        <f t="shared" si="39"/>
        <v>12</v>
      </c>
      <c r="U96" s="175">
        <f t="shared" si="39"/>
        <v>807</v>
      </c>
      <c r="V96" s="175">
        <f t="shared" si="39"/>
        <v>112</v>
      </c>
      <c r="W96" s="176">
        <f t="shared" si="39"/>
        <v>0</v>
      </c>
      <c r="X96" s="177">
        <f t="shared" si="39"/>
        <v>974</v>
      </c>
      <c r="Y96" s="176">
        <f t="shared" si="39"/>
        <v>209</v>
      </c>
      <c r="Z96" s="95">
        <f t="shared" si="38"/>
        <v>0</v>
      </c>
      <c r="AA96" s="96">
        <f t="shared" si="38"/>
        <v>319</v>
      </c>
      <c r="AB96" s="96">
        <f t="shared" si="38"/>
        <v>313</v>
      </c>
      <c r="AC96" s="96">
        <f t="shared" si="38"/>
        <v>11</v>
      </c>
      <c r="AD96" s="96">
        <f t="shared" si="38"/>
        <v>648</v>
      </c>
      <c r="AE96" s="107">
        <f t="shared" si="38"/>
        <v>136</v>
      </c>
      <c r="AF96" s="450">
        <f>AVERAGE(AF91:AF95)</f>
        <v>41.349722222222219</v>
      </c>
      <c r="AG96" s="446">
        <f>AVERAGE(AG91:AG95)</f>
        <v>19.829999999999998</v>
      </c>
      <c r="AH96" s="450"/>
      <c r="AI96" s="209">
        <f t="shared" si="38"/>
        <v>1174</v>
      </c>
      <c r="AJ96" s="112">
        <f t="shared" si="38"/>
        <v>6</v>
      </c>
      <c r="AK96" s="110">
        <f t="shared" si="38"/>
        <v>5</v>
      </c>
      <c r="AL96" s="111">
        <f t="shared" si="38"/>
        <v>1</v>
      </c>
      <c r="AM96" s="112">
        <f t="shared" si="38"/>
        <v>6</v>
      </c>
      <c r="AN96" s="110">
        <f t="shared" si="38"/>
        <v>80</v>
      </c>
      <c r="AO96" s="111">
        <f t="shared" si="38"/>
        <v>0</v>
      </c>
      <c r="AP96" s="95">
        <f t="shared" si="38"/>
        <v>139</v>
      </c>
      <c r="AQ96" s="96">
        <f t="shared" si="38"/>
        <v>317</v>
      </c>
      <c r="AR96" s="96">
        <f t="shared" si="38"/>
        <v>519</v>
      </c>
      <c r="AS96" s="96">
        <f t="shared" si="38"/>
        <v>83</v>
      </c>
      <c r="AT96" s="107">
        <f t="shared" si="38"/>
        <v>18</v>
      </c>
      <c r="AU96" s="182">
        <f t="shared" si="38"/>
        <v>27</v>
      </c>
      <c r="AV96" s="178">
        <f t="shared" si="38"/>
        <v>2</v>
      </c>
      <c r="AW96" s="178">
        <f t="shared" si="38"/>
        <v>1</v>
      </c>
      <c r="AX96" s="178">
        <f t="shared" si="38"/>
        <v>3</v>
      </c>
      <c r="AY96" s="178">
        <f t="shared" si="38"/>
        <v>0</v>
      </c>
      <c r="AZ96" s="178">
        <f t="shared" si="38"/>
        <v>14</v>
      </c>
      <c r="BA96" s="178">
        <f t="shared" si="38"/>
        <v>0</v>
      </c>
      <c r="BB96" s="178">
        <f t="shared" si="38"/>
        <v>1</v>
      </c>
      <c r="BC96" s="178">
        <f t="shared" si="38"/>
        <v>4</v>
      </c>
      <c r="BD96" s="194">
        <f t="shared" si="38"/>
        <v>2</v>
      </c>
    </row>
    <row r="97" spans="1:56" ht="31.5" x14ac:dyDescent="0.25">
      <c r="A97" s="1342" t="s">
        <v>555</v>
      </c>
      <c r="B97" s="1418" t="s">
        <v>556</v>
      </c>
      <c r="C97" s="113" t="s">
        <v>485</v>
      </c>
      <c r="D97" s="1300">
        <v>360</v>
      </c>
      <c r="E97" s="1410">
        <f t="shared" ref="E97" si="40">D97-SUM(L97:L101)</f>
        <v>8</v>
      </c>
      <c r="F97" s="574">
        <f>SUM('Комунальні по МПД'!G687,'Комунальні по МПД'!G692,'Комунальні по МПД'!G697,'Комунальні по МПД'!G702,'Комунальні по МПД'!G707)</f>
        <v>37</v>
      </c>
      <c r="G97" s="630">
        <f>SUM('Комунальні по МПД'!H687,'Комунальні по МПД'!H692,'Комунальні по МПД'!H697,'Комунальні по МПД'!H702,'Комунальні по МПД'!H707)</f>
        <v>2</v>
      </c>
      <c r="H97" s="72">
        <f>SUM('Комунальні по МПД'!I687,'Комунальні по МПД'!I692,'Комунальні по МПД'!I697,'Комунальні по МПД'!I702,'Комунальні по МПД'!I707)</f>
        <v>0</v>
      </c>
      <c r="I97" s="72">
        <f>SUM('Комунальні по МПД'!J687,'Комунальні по МПД'!J692,'Комунальні по МПД'!J697,'Комунальні по МПД'!J702,'Комунальні по МПД'!J707)</f>
        <v>2</v>
      </c>
      <c r="J97" s="72">
        <f>SUM('Комунальні по МПД'!K687,'Комунальні по МПД'!K692,'Комунальні по МПД'!K697,'Комунальні по МПД'!K702,'Комунальні по МПД'!K707)</f>
        <v>0</v>
      </c>
      <c r="K97" s="73">
        <f>SUM('Комунальні по МПД'!L687,'Комунальні по МПД'!L692,'Комунальні по МПД'!L697,'Комунальні по МПД'!L702,'Комунальні по МПД'!L707)</f>
        <v>0</v>
      </c>
      <c r="L97" s="199">
        <f>SUM('Комунальні по МПД'!M687,'Комунальні по МПД'!M692,'Комунальні по МПД'!M697,'Комунальні по МПД'!M702,'Комунальні по МПД'!M707)</f>
        <v>36</v>
      </c>
      <c r="M97" s="119">
        <f>SUM('Комунальні по МПД'!N687,'Комунальні по МПД'!N692,'Комунальні по МПД'!N697,'Комунальні по МПД'!N702,'Комунальні по МПД'!N707)</f>
        <v>36</v>
      </c>
      <c r="N97" s="119">
        <f>SUM('Комунальні по МПД'!O687,'Комунальні по МПД'!O692,'Комунальні по МПД'!O697,'Комунальні по МПД'!O702,'Комунальні по МПД'!O707)</f>
        <v>0</v>
      </c>
      <c r="O97" s="119">
        <f>SUM('Комунальні по МПД'!P687,'Комунальні по МПД'!P692,'Комунальні по МПД'!P697,'Комунальні по МПД'!P702,'Комунальні по МПД'!P707)</f>
        <v>0</v>
      </c>
      <c r="P97" s="119">
        <f>SUM('Комунальні по МПД'!Q687,'Комунальні по МПД'!Q692,'Комунальні по МПД'!Q697,'Комунальні по МПД'!Q702,'Комунальні по МПД'!Q707)</f>
        <v>0</v>
      </c>
      <c r="Q97" s="149">
        <f>SUM('Комунальні по МПД'!R687,'Комунальні по МПД'!R692,'Комунальні по МПД'!R697,'Комунальні по МПД'!R702,'Комунальні по МПД'!R707)</f>
        <v>0</v>
      </c>
      <c r="R97" s="150">
        <f>SUM('Комунальні по МПД'!S687,'Комунальні по МПД'!S692,'Комунальні по МПД'!S697,'Комунальні по МПД'!S702,'Комунальні по МПД'!S707)</f>
        <v>2</v>
      </c>
      <c r="S97" s="200">
        <f>SUM('Комунальні по МПД'!T687,'Комунальні по МПД'!T692,'Комунальні по МПД'!T697,'Комунальні по МПД'!T702,'Комунальні по МПД'!T707)</f>
        <v>0</v>
      </c>
      <c r="T97" s="200">
        <f>SUM('Комунальні по МПД'!U687,'Комунальні по МПД'!U692,'Комунальні по МПД'!U697,'Комунальні по МПД'!U702,'Комунальні по МПД'!U707)</f>
        <v>0</v>
      </c>
      <c r="U97" s="119">
        <f>SUM('Комунальні по МПД'!V687,'Комунальні по МПД'!V692,'Комунальні по МПД'!V697,'Комунальні по МПД'!V702,'Комунальні по МПД'!V707)</f>
        <v>34</v>
      </c>
      <c r="V97" s="119">
        <f>SUM('Комунальні по МПД'!W687,'Комунальні по МПД'!W692,'Комунальні по МПД'!W697,'Комунальні по МПД'!W702,'Комунальні по МПД'!W707)</f>
        <v>0</v>
      </c>
      <c r="W97" s="149">
        <f>SUM('Комунальні по МПД'!X687,'Комунальні по МПД'!X692,'Комунальні по МПД'!X697,'Комунальні по МПД'!X702,'Комунальні по МПД'!X707)</f>
        <v>0</v>
      </c>
      <c r="X97" s="150">
        <f>SUM('Комунальні по МПД'!Y687,'Комунальні по МПД'!Y692,'Комунальні по МПД'!Y697,'Комунальні по МПД'!Y702,'Комунальні по МПД'!Y707)</f>
        <v>34</v>
      </c>
      <c r="Y97" s="149">
        <f>SUM('Комунальні по МПД'!Z687,'Комунальні по МПД'!Z692,'Комунальні по МПД'!Z697,'Комунальні по МПД'!Z702,'Комунальні по МПД'!Z707)</f>
        <v>2</v>
      </c>
      <c r="Z97" s="74">
        <f>SUM('Комунальні по МПД'!AA687,'Комунальні по МПД'!AA692,'Комунальні по МПД'!AA697,'Комунальні по МПД'!AA702,'Комунальні по МПД'!AA707)</f>
        <v>0</v>
      </c>
      <c r="AA97" s="72">
        <f>SUM('Комунальні по МПД'!AB687,'Комунальні по МПД'!AB692,'Комунальні по МПД'!AB697,'Комунальні по МПД'!AB702,'Комунальні по МПД'!AB707)</f>
        <v>12</v>
      </c>
      <c r="AB97" s="72">
        <f>SUM('Комунальні по МПД'!AC687,'Комунальні по МПД'!AC692,'Комунальні по МПД'!AC697,'Комунальні по МПД'!AC702,'Комунальні по МПД'!AC707)</f>
        <v>12</v>
      </c>
      <c r="AC97" s="72">
        <f>SUM('Комунальні по МПД'!AD687,'Комунальні по МПД'!AD692,'Комунальні по МПД'!AD697,'Комунальні по МПД'!AD702,'Комунальні по МПД'!AD707)</f>
        <v>2</v>
      </c>
      <c r="AD97" s="72">
        <f>SUM('Комунальні по МПД'!AE687,'Комунальні по МПД'!AE692,'Комунальні по МПД'!AE697,'Комунальні по МПД'!AE702,'Комунальні по МПД'!AE707)</f>
        <v>25</v>
      </c>
      <c r="AE97" s="73">
        <f>SUM('Комунальні по МПД'!AF687,'Комунальні по МПД'!AF692,'Комунальні по МПД'!AF697,'Комунальні по МПД'!AF702,'Комунальні по МПД'!AF707)</f>
        <v>2</v>
      </c>
      <c r="AF97" s="448">
        <f>AVERAGE('Комунальні по МПД'!AG687,'Комунальні по МПД'!AG692,'Комунальні по МПД'!AG697,'Комунальні по МПД'!AG702,'Комунальні по МПД'!AG707)</f>
        <v>40</v>
      </c>
      <c r="AG97" s="444">
        <f>AVERAGE('Комунальні по МПД'!AH687,'Комунальні по МПД'!AH692,'Комунальні по МПД'!AH697,'Комунальні по МПД'!AH702,'Комунальні по МПД'!AH707)</f>
        <v>20</v>
      </c>
      <c r="AH97" s="448">
        <f>AVERAGE('Комунальні по МПД'!AI687,'Комунальні по МПД'!AI692,'Комунальні по МПД'!AI697,'Комунальні по МПД'!AI702,'Комунальні по МПД'!AI707)</f>
        <v>10</v>
      </c>
      <c r="AI97" s="151">
        <f>SUM('Комунальні по МПД'!AJ687,'Комунальні по МПД'!AJ692,'Комунальні по МПД'!AJ697,'Комунальні по МПД'!AJ702,'Комунальні по МПД'!AJ707)</f>
        <v>36</v>
      </c>
      <c r="AJ97" s="79">
        <f>SUM('Комунальні по МПД'!AK687,'Комунальні по МПД'!AK692,'Комунальні по МПД'!AK697,'Комунальні по МПД'!AK702,'Комунальні по МПД'!AK707)</f>
        <v>0</v>
      </c>
      <c r="AK97" s="77">
        <f>SUM('Комунальні по МПД'!AL687,'Комунальні по МПД'!AL692,'Комунальні по МПД'!AL697,'Комунальні по МПД'!AL702,'Комунальні по МПД'!AL707)</f>
        <v>0</v>
      </c>
      <c r="AL97" s="78">
        <f>SUM('Комунальні по МПД'!AM687,'Комунальні по МПД'!AM692,'Комунальні по МПД'!AM697,'Комунальні по МПД'!AM702,'Комунальні по МПД'!AM707)</f>
        <v>0</v>
      </c>
      <c r="AM97" s="74">
        <f>SUM('Комунальні по МПД'!AN687,'Комунальні по МПД'!AN692,'Комунальні по МПД'!AN697,'Комунальні по МПД'!AN702,'Комунальні по МПД'!AN707)</f>
        <v>2</v>
      </c>
      <c r="AN97" s="72">
        <f>SUM('Комунальні по МПД'!AO687,'Комунальні по МПД'!AO692,'Комунальні по МПД'!AO697,'Комунальні по МПД'!AO702,'Комунальні по МПД'!AO707)</f>
        <v>34</v>
      </c>
      <c r="AO97" s="73">
        <f>SUM('Комунальні по МПД'!AP687,'Комунальні по МПД'!AP692,'Комунальні по МПД'!AP697,'Комунальні по МПД'!AP702,'Комунальні по МПД'!AP707)</f>
        <v>0</v>
      </c>
      <c r="AP97" s="79">
        <f>SUM('Комунальні по МПД'!AQ687,'Комунальні по МПД'!AQ692,'Комунальні по МПД'!AQ697,'Комунальні по МПД'!AQ702,'Комунальні по МПД'!AQ707)</f>
        <v>0</v>
      </c>
      <c r="AQ97" s="77">
        <f>SUM('Комунальні по МПД'!AR687,'Комунальні по МПД'!AR692,'Комунальні по МПД'!AR697,'Комунальні по МПД'!AR702,'Комунальні по МПД'!AR707)</f>
        <v>0</v>
      </c>
      <c r="AR97" s="77">
        <f>SUM('Комунальні по МПД'!AS687,'Комунальні по МПД'!AS692,'Комунальні по МПД'!AS697,'Комунальні по МПД'!AS702,'Комунальні по МПД'!AS707)</f>
        <v>0</v>
      </c>
      <c r="AS97" s="77">
        <f>SUM('Комунальні по МПД'!AT687,'Комунальні по МПД'!AT692,'Комунальні по МПД'!AT697,'Комунальні по МПД'!AT702,'Комунальні по МПД'!AT707)</f>
        <v>0</v>
      </c>
      <c r="AT97" s="78">
        <f>SUM('Комунальні по МПД'!AU687,'Комунальні по МПД'!AU692,'Комунальні по МПД'!AU697,'Комунальні по МПД'!AU702,'Комунальні по МПД'!AU707)</f>
        <v>0</v>
      </c>
      <c r="AU97" s="152">
        <f>SUM('Комунальні по МПД'!AV687,'Комунальні по МПД'!AV692,'Комунальні по МПД'!AV697,'Комунальні по МПД'!AV702,'Комунальні по МПД'!AV707)</f>
        <v>1</v>
      </c>
      <c r="AV97" s="120">
        <f>SUM('Комунальні по МПД'!AW687,'Комунальні по МПД'!AW692,'Комунальні по МПД'!AW697,'Комунальні по МПД'!AW702,'Комунальні по МПД'!AW707)</f>
        <v>0</v>
      </c>
      <c r="AW97" s="120">
        <f>SUM('Комунальні по МПД'!AX687,'Комунальні по МПД'!AX692,'Комунальні по МПД'!AX697,'Комунальні по МПД'!AX702,'Комунальні по МПД'!AX707)</f>
        <v>0</v>
      </c>
      <c r="AX97" s="120">
        <f>SUM('Комунальні по МПД'!AY687,'Комунальні по МПД'!AY692,'Комунальні по МПД'!AY697,'Комунальні по МПД'!AY702,'Комунальні по МПД'!AY707)</f>
        <v>0</v>
      </c>
      <c r="AY97" s="120">
        <f>SUM('Комунальні по МПД'!AZ687,'Комунальні по МПД'!AZ692,'Комунальні по МПД'!AZ697,'Комунальні по МПД'!AZ702,'Комунальні по МПД'!AZ707)</f>
        <v>0</v>
      </c>
      <c r="AZ97" s="120">
        <f>SUM('Комунальні по МПД'!BA687,'Комунальні по МПД'!BA692,'Комунальні по МПД'!BA697,'Комунальні по МПД'!BA702,'Комунальні по МПД'!BA707)</f>
        <v>1</v>
      </c>
      <c r="BA97" s="120">
        <f>SUM('Комунальні по МПД'!BB687,'Комунальні по МПД'!BB692,'Комунальні по МПД'!BB697,'Комунальні по МПД'!BB702,'Комунальні по МПД'!BB707)</f>
        <v>0</v>
      </c>
      <c r="BB97" s="120">
        <f>SUM('Комунальні по МПД'!BC687,'Комунальні по МПД'!BC692,'Комунальні по МПД'!BC697,'Комунальні по МПД'!BC702,'Комунальні по МПД'!BC707)</f>
        <v>0</v>
      </c>
      <c r="BC97" s="120">
        <f>SUM('Комунальні по МПД'!BD687,'Комунальні по МПД'!BD692,'Комунальні по МПД'!BD697,'Комунальні по МПД'!BD702,'Комунальні по МПД'!BD707)</f>
        <v>0</v>
      </c>
      <c r="BD97" s="121">
        <f>SUM('Комунальні по МПД'!BE687,'Комунальні по МПД'!BE692,'Комунальні по МПД'!BE697,'Комунальні по МПД'!BE702,'Комунальні по МПД'!BE707)</f>
        <v>0</v>
      </c>
    </row>
    <row r="98" spans="1:56" ht="47.25" x14ac:dyDescent="0.25">
      <c r="A98" s="1343"/>
      <c r="B98" s="1419"/>
      <c r="C98" s="114" t="s">
        <v>490</v>
      </c>
      <c r="D98" s="1301"/>
      <c r="E98" s="1411"/>
      <c r="F98" s="575">
        <f>SUM('Комунальні по МПД'!G688,'Комунальні по МПД'!G693,'Комунальні по МПД'!G698,'Комунальні по МПД'!G703,'Комунальні по МПД'!G708)</f>
        <v>0</v>
      </c>
      <c r="G98" s="631">
        <f>SUM('Комунальні по МПД'!H688,'Комунальні по МПД'!H693,'Комунальні по МПД'!H698,'Комунальні по МПД'!H703,'Комунальні по МПД'!H708)</f>
        <v>0</v>
      </c>
      <c r="H98" s="81">
        <f>SUM('Комунальні по МПД'!I688,'Комунальні по МПД'!I693,'Комунальні по МПД'!I698,'Комунальні по МПД'!I703,'Комунальні по МПД'!I708)</f>
        <v>0</v>
      </c>
      <c r="I98" s="81">
        <f>SUM('Комунальні по МПД'!J688,'Комунальні по МПД'!J693,'Комунальні по МПД'!J698,'Комунальні по МПД'!J703,'Комунальні по МПД'!J708)</f>
        <v>0</v>
      </c>
      <c r="J98" s="81">
        <f>SUM('Комунальні по МПД'!K688,'Комунальні по МПД'!K693,'Комунальні по МПД'!K698,'Комунальні по МПД'!K703,'Комунальні по МПД'!K708)</f>
        <v>0</v>
      </c>
      <c r="K98" s="82">
        <f>SUM('Комунальні по МПД'!L688,'Комунальні по МПД'!L693,'Комунальні по МПД'!L698,'Комунальні по МПД'!L703,'Комунальні по МПД'!L708)</f>
        <v>0</v>
      </c>
      <c r="L98" s="181">
        <f>SUM('Комунальні по МПД'!M688,'Комунальні по МПД'!M693,'Комунальні по МПД'!M698,'Комунальні по МПД'!M703,'Комунальні по МПД'!M708)</f>
        <v>0</v>
      </c>
      <c r="M98" s="124">
        <f>SUM('Комунальні по МПД'!N688,'Комунальні по МПД'!N693,'Комунальні по МПД'!N698,'Комунальні по МПД'!N703,'Комунальні по МПД'!N708)</f>
        <v>0</v>
      </c>
      <c r="N98" s="403">
        <f>SUM('Комунальні по МПД'!O688,'Комунальні по МПД'!O693,'Комунальні по МПД'!O698,'Комунальні по МПД'!O703,'Комунальні по МПД'!O708)</f>
        <v>0</v>
      </c>
      <c r="O98" s="124">
        <f>SUM('Комунальні по МПД'!P688,'Комунальні по МПД'!P693,'Комунальні по МПД'!P698,'Комунальні по МПД'!P703,'Комунальні по МПД'!P708)</f>
        <v>0</v>
      </c>
      <c r="P98" s="124">
        <f>SUM('Комунальні по МПД'!Q688,'Комунальні по МПД'!Q693,'Комунальні по МПД'!Q698,'Комунальні по МПД'!Q703,'Комунальні по МПД'!Q708)</f>
        <v>0</v>
      </c>
      <c r="Q98" s="163">
        <f>SUM('Комунальні по МПД'!R688,'Комунальні по МПД'!R693,'Комунальні по МПД'!R698,'Комунальні по МПД'!R703,'Комунальні по МПД'!R708)</f>
        <v>0</v>
      </c>
      <c r="R98" s="162">
        <f>SUM('Комунальні по МПД'!S688,'Комунальні по МПД'!S693,'Комунальні по МПД'!S698,'Комунальні по МПД'!S703,'Комунальні по МПД'!S708)</f>
        <v>0</v>
      </c>
      <c r="S98" s="766">
        <f>SUM('Комунальні по МПД'!T688,'Комунальні по МПД'!T693,'Комунальні по МПД'!T698,'Комунальні по МПД'!T703,'Комунальні по МПД'!T708)</f>
        <v>0</v>
      </c>
      <c r="T98" s="766">
        <f>SUM('Комунальні по МПД'!U688,'Комунальні по МПД'!U693,'Комунальні по МПД'!U698,'Комунальні по МПД'!U703,'Комунальні по МПД'!U708)</f>
        <v>0</v>
      </c>
      <c r="U98" s="124">
        <f>SUM('Комунальні по МПД'!V688,'Комунальні по МПД'!V693,'Комунальні по МПД'!V698,'Комунальні по МПД'!V703,'Комунальні по МПД'!V708)</f>
        <v>0</v>
      </c>
      <c r="V98" s="124">
        <f>SUM('Комунальні по МПД'!W688,'Комунальні по МПД'!W693,'Комунальні по МПД'!W698,'Комунальні по МПД'!W703,'Комунальні по МПД'!W708)</f>
        <v>0</v>
      </c>
      <c r="W98" s="163">
        <f>SUM('Комунальні по МПД'!X688,'Комунальні по МПД'!X693,'Комунальні по МПД'!X698,'Комунальні по МПД'!X703,'Комунальні по МПД'!X708)</f>
        <v>0</v>
      </c>
      <c r="X98" s="162">
        <f>SUM('Комунальні по МПД'!Y688,'Комунальні по МПД'!Y693,'Комунальні по МПД'!Y698,'Комунальні по МПД'!Y703,'Комунальні по МПД'!Y708)</f>
        <v>0</v>
      </c>
      <c r="Y98" s="163">
        <f>SUM('Комунальні по МПД'!Z688,'Комунальні по МПД'!Z693,'Комунальні по МПД'!Z698,'Комунальні по МПД'!Z703,'Комунальні по МПД'!Z708)</f>
        <v>0</v>
      </c>
      <c r="Z98" s="86">
        <f>SUM('Комунальні по МПД'!AA688,'Комунальні по МПД'!AA693,'Комунальні по МПД'!AA698,'Комунальні по МПД'!AA703,'Комунальні по МПД'!AA708)</f>
        <v>0</v>
      </c>
      <c r="AA98" s="81">
        <f>SUM('Комунальні по МПД'!AB688,'Комунальні по МПД'!AB693,'Комунальні по МПД'!AB698,'Комунальні по МПД'!AB703,'Комунальні по МПД'!AB708)</f>
        <v>0</v>
      </c>
      <c r="AB98" s="81">
        <f>SUM('Комунальні по МПД'!AC688,'Комунальні по МПД'!AC693,'Комунальні по МПД'!AC698,'Комунальні по МПД'!AC703,'Комунальні по МПД'!AC708)</f>
        <v>0</v>
      </c>
      <c r="AC98" s="81">
        <f>SUM('Комунальні по МПД'!AD688,'Комунальні по МПД'!AD693,'Комунальні по МПД'!AD698,'Комунальні по МПД'!AD703,'Комунальні по МПД'!AD708)</f>
        <v>0</v>
      </c>
      <c r="AD98" s="81">
        <f>SUM('Комунальні по МПД'!AE688,'Комунальні по МПД'!AE693,'Комунальні по МПД'!AE698,'Комунальні по МПД'!AE703,'Комунальні по МПД'!AE708)</f>
        <v>0</v>
      </c>
      <c r="AE98" s="82">
        <f>SUM('Комунальні по МПД'!AF688,'Комунальні по МПД'!AF693,'Комунальні по МПД'!AF698,'Комунальні по МПД'!AF703,'Комунальні по МПД'!AF708)</f>
        <v>0</v>
      </c>
      <c r="AF98" s="449"/>
      <c r="AG98" s="445"/>
      <c r="AH98" s="449"/>
      <c r="AI98" s="158">
        <f>SUM('Комунальні по МПД'!AJ688,'Комунальні по МПД'!AJ693,'Комунальні по МПД'!AJ698,'Комунальні по МПД'!AJ703,'Комунальні по МПД'!AJ708)</f>
        <v>0</v>
      </c>
      <c r="AJ98" s="90">
        <f>SUM('Комунальні по МПД'!AK688,'Комунальні по МПД'!AK693,'Комунальні по МПД'!AK698,'Комунальні по МПД'!AK703,'Комунальні по МПД'!AK708)</f>
        <v>0</v>
      </c>
      <c r="AK98" s="88">
        <f>SUM('Комунальні по МПД'!AL688,'Комунальні по МПД'!AL693,'Комунальні по МПД'!AL698,'Комунальні по МПД'!AL703,'Комунальні по МПД'!AL708)</f>
        <v>0</v>
      </c>
      <c r="AL98" s="89">
        <f>SUM('Комунальні по МПД'!AM688,'Комунальні по МПД'!AM693,'Комунальні по МПД'!AM698,'Комунальні по МПД'!AM703,'Комунальні по МПД'!AM708)</f>
        <v>0</v>
      </c>
      <c r="AM98" s="90">
        <f>SUM('Комунальні по МПД'!AN688,'Комунальні по МПД'!AN693,'Комунальні по МПД'!AN698,'Комунальні по МПД'!AN703,'Комунальні по МПД'!AN708)</f>
        <v>0</v>
      </c>
      <c r="AN98" s="88">
        <f>SUM('Комунальні по МПД'!AO688,'Комунальні по МПД'!AO693,'Комунальні по МПД'!AO698,'Комунальні по МПД'!AO703,'Комунальні по МПД'!AO708)</f>
        <v>0</v>
      </c>
      <c r="AO98" s="89">
        <f>SUM('Комунальні по МПД'!AP688,'Комунальні по МПД'!AP693,'Комунальні по МПД'!AP698,'Комунальні по МПД'!AP703,'Комунальні по МПД'!AP708)</f>
        <v>0</v>
      </c>
      <c r="AP98" s="90">
        <f>SUM('Комунальні по МПД'!AQ688,'Комунальні по МПД'!AQ693,'Комунальні по МПД'!AQ698,'Комунальні по МПД'!AQ703,'Комунальні по МПД'!AQ708)</f>
        <v>0</v>
      </c>
      <c r="AQ98" s="88">
        <f>SUM('Комунальні по МПД'!AR688,'Комунальні по МПД'!AR693,'Комунальні по МПД'!AR698,'Комунальні по МПД'!AR703,'Комунальні по МПД'!AR708)</f>
        <v>0</v>
      </c>
      <c r="AR98" s="88">
        <f>SUM('Комунальні по МПД'!AS688,'Комунальні по МПД'!AS693,'Комунальні по МПД'!AS698,'Комунальні по МПД'!AS703,'Комунальні по МПД'!AS708)</f>
        <v>0</v>
      </c>
      <c r="AS98" s="88">
        <f>SUM('Комунальні по МПД'!AT688,'Комунальні по МПД'!AT693,'Комунальні по МПД'!AT698,'Комунальні по МПД'!AT703,'Комунальні по МПД'!AT708)</f>
        <v>0</v>
      </c>
      <c r="AT98" s="89">
        <f>SUM('Комунальні по МПД'!AU688,'Комунальні по МПД'!AU693,'Комунальні по МПД'!AU698,'Комунальні по МПД'!AU703,'Комунальні по МПД'!AU708)</f>
        <v>0</v>
      </c>
      <c r="AU98" s="159">
        <f>SUM('Комунальні по МПД'!AV688,'Комунальні по МПД'!AV693,'Комунальні по МПД'!AV698,'Комунальні по МПД'!AV703,'Комунальні по МПД'!AV708)</f>
        <v>0</v>
      </c>
      <c r="AV98" s="125">
        <f>SUM('Комунальні по МПД'!AW688,'Комунальні по МПД'!AW693,'Комунальні по МПД'!AW698,'Комунальні по МПД'!AW703,'Комунальні по МПД'!AW708)</f>
        <v>0</v>
      </c>
      <c r="AW98" s="125">
        <f>SUM('Комунальні по МПД'!AX688,'Комунальні по МПД'!AX693,'Комунальні по МПД'!AX698,'Комунальні по МПД'!AX703,'Комунальні по МПД'!AX708)</f>
        <v>0</v>
      </c>
      <c r="AX98" s="125">
        <f>SUM('Комунальні по МПД'!AY688,'Комунальні по МПД'!AY693,'Комунальні по МПД'!AY698,'Комунальні по МПД'!AY703,'Комунальні по МПД'!AY708)</f>
        <v>0</v>
      </c>
      <c r="AY98" s="125">
        <f>SUM('Комунальні по МПД'!AZ688,'Комунальні по МПД'!AZ693,'Комунальні по МПД'!AZ698,'Комунальні по МПД'!AZ703,'Комунальні по МПД'!AZ708)</f>
        <v>0</v>
      </c>
      <c r="AZ98" s="125">
        <f>SUM('Комунальні по МПД'!BA688,'Комунальні по МПД'!BA693,'Комунальні по МПД'!BA698,'Комунальні по МПД'!BA703,'Комунальні по МПД'!BA708)</f>
        <v>0</v>
      </c>
      <c r="BA98" s="125">
        <f>SUM('Комунальні по МПД'!BB688,'Комунальні по МПД'!BB693,'Комунальні по МПД'!BB698,'Комунальні по МПД'!BB703,'Комунальні по МПД'!BB708)</f>
        <v>0</v>
      </c>
      <c r="BB98" s="125">
        <f>SUM('Комунальні по МПД'!BC688,'Комунальні по МПД'!BC693,'Комунальні по МПД'!BC698,'Комунальні по МПД'!BC703,'Комунальні по МПД'!BC708)</f>
        <v>0</v>
      </c>
      <c r="BC98" s="125">
        <f>SUM('Комунальні по МПД'!BD688,'Комунальні по МПД'!BD693,'Комунальні по МПД'!BD698,'Комунальні по МПД'!BD703,'Комунальні по МПД'!BD708)</f>
        <v>0</v>
      </c>
      <c r="BD98" s="126">
        <f>SUM('Комунальні по МПД'!BE688,'Комунальні по МПД'!BE693,'Комунальні по МПД'!BE698,'Комунальні по МПД'!BE703,'Комунальні по МПД'!BE708)</f>
        <v>0</v>
      </c>
    </row>
    <row r="99" spans="1:56" ht="31.5" x14ac:dyDescent="0.25">
      <c r="A99" s="1343"/>
      <c r="B99" s="1419"/>
      <c r="C99" s="114" t="s">
        <v>486</v>
      </c>
      <c r="D99" s="1301"/>
      <c r="E99" s="1411"/>
      <c r="F99" s="575">
        <f>SUM('Комунальні по МПД'!G689,'Комунальні по МПД'!G694,'Комунальні по МПД'!G699,'Комунальні по МПД'!G704,'Комунальні по МПД'!G709)</f>
        <v>6</v>
      </c>
      <c r="G99" s="631">
        <f>SUM('Комунальні по МПД'!H689,'Комунальні по МПД'!H694,'Комунальні по МПД'!H699,'Комунальні по МПД'!H704,'Комунальні по МПД'!H709)</f>
        <v>0</v>
      </c>
      <c r="H99" s="81">
        <f>SUM('Комунальні по МПД'!I689,'Комунальні по МПД'!I694,'Комунальні по МПД'!I699,'Комунальні по МПД'!I704,'Комунальні по МПД'!I709)</f>
        <v>0</v>
      </c>
      <c r="I99" s="81">
        <f>SUM('Комунальні по МПД'!J689,'Комунальні по МПД'!J694,'Комунальні по МПД'!J699,'Комунальні по МПД'!J704,'Комунальні по МПД'!J709)</f>
        <v>0</v>
      </c>
      <c r="J99" s="81">
        <f>SUM('Комунальні по МПД'!K689,'Комунальні по МПД'!K694,'Комунальні по МПД'!K699,'Комунальні по МПД'!K704,'Комунальні по МПД'!K709)</f>
        <v>0</v>
      </c>
      <c r="K99" s="82">
        <f>SUM('Комунальні по МПД'!L689,'Комунальні по МПД'!L694,'Комунальні по МПД'!L699,'Комунальні по МПД'!L704,'Комунальні по МПД'!L709)</f>
        <v>0</v>
      </c>
      <c r="L99" s="181">
        <f>SUM('Комунальні по МПД'!M689,'Комунальні по МПД'!M694,'Комунальні по МПД'!M699,'Комунальні по МПД'!M704,'Комунальні по МПД'!M709)</f>
        <v>6</v>
      </c>
      <c r="M99" s="124">
        <f>SUM('Комунальні по МПД'!N689,'Комунальні по МПД'!N694,'Комунальні по МПД'!N699,'Комунальні по МПД'!N704,'Комунальні по МПД'!N709)</f>
        <v>0</v>
      </c>
      <c r="N99" s="403">
        <f>SUM('Комунальні по МПД'!O689,'Комунальні по МПД'!O694,'Комунальні по МПД'!O699,'Комунальні по МПД'!O704,'Комунальні по МПД'!O709)</f>
        <v>6</v>
      </c>
      <c r="O99" s="118">
        <f>SUM('Комунальні по МПД'!P689,'Комунальні по МПД'!P694,'Комунальні по МПД'!P699,'Комунальні по МПД'!P704,'Комунальні по МПД'!P709)</f>
        <v>0</v>
      </c>
      <c r="P99" s="661">
        <f>SUM('Комунальні по МПД'!Q689,'Комунальні по МПД'!Q694,'Комунальні по МПД'!Q699,'Комунальні по МПД'!Q704,'Комунальні по МПД'!Q709)</f>
        <v>0</v>
      </c>
      <c r="Q99" s="163">
        <f>SUM('Комунальні по МПД'!R689,'Комунальні по МПД'!R694,'Комунальні по МПД'!R699,'Комунальні по МПД'!R704,'Комунальні по МПД'!R709)</f>
        <v>0</v>
      </c>
      <c r="R99" s="162">
        <f>SUM('Комунальні по МПД'!S689,'Комунальні по МПД'!S694,'Комунальні по МПД'!S699,'Комунальні по МПД'!S704,'Комунальні по МПД'!S709)</f>
        <v>0</v>
      </c>
      <c r="S99" s="766">
        <f>SUM('Комунальні по МПД'!T689,'Комунальні по МПД'!T694,'Комунальні по МПД'!T699,'Комунальні по МПД'!T704,'Комунальні по МПД'!T709)</f>
        <v>0</v>
      </c>
      <c r="T99" s="766">
        <f>SUM('Комунальні по МПД'!U689,'Комунальні по МПД'!U694,'Комунальні по МПД'!U699,'Комунальні по МПД'!U704,'Комунальні по МПД'!U709)</f>
        <v>6</v>
      </c>
      <c r="U99" s="124">
        <f>SUM('Комунальні по МПД'!V689,'Комунальні по МПД'!V694,'Комунальні по МПД'!V699,'Комунальні по МПД'!V704,'Комунальні по МПД'!V709)</f>
        <v>0</v>
      </c>
      <c r="V99" s="124">
        <f>SUM('Комунальні по МПД'!W689,'Комунальні по МПД'!W694,'Комунальні по МПД'!W699,'Комунальні по МПД'!W704,'Комунальні по МПД'!W709)</f>
        <v>0</v>
      </c>
      <c r="W99" s="163">
        <f>SUM('Комунальні по МПД'!X689,'Комунальні по МПД'!X694,'Комунальні по МПД'!X699,'Комунальні по МПД'!X704,'Комунальні по МПД'!X709)</f>
        <v>0</v>
      </c>
      <c r="X99" s="162">
        <f>SUM('Комунальні по МПД'!Y689,'Комунальні по МПД'!Y694,'Комунальні по МПД'!Y699,'Комунальні по МПД'!Y704,'Комунальні по МПД'!Y709)</f>
        <v>6</v>
      </c>
      <c r="Y99" s="163">
        <f>SUM('Комунальні по МПД'!Z689,'Комунальні по МПД'!Z694,'Комунальні по МПД'!Z699,'Комунальні по МПД'!Z704,'Комунальні по МПД'!Z709)</f>
        <v>0</v>
      </c>
      <c r="Z99" s="86">
        <f>SUM('Комунальні по МПД'!AA689,'Комунальні по МПД'!AA694,'Комунальні по МПД'!AA699,'Комунальні по МПД'!AA704,'Комунальні по МПД'!AA709)</f>
        <v>0</v>
      </c>
      <c r="AA99" s="81">
        <f>SUM('Комунальні по МПД'!AB689,'Комунальні по МПД'!AB694,'Комунальні по МПД'!AB699,'Комунальні по МПД'!AB704,'Комунальні по МПД'!AB709)</f>
        <v>2</v>
      </c>
      <c r="AB99" s="81">
        <f>SUM('Комунальні по МПД'!AC689,'Комунальні по МПД'!AC694,'Комунальні по МПД'!AC699,'Комунальні по МПД'!AC704,'Комунальні по МПД'!AC709)</f>
        <v>2</v>
      </c>
      <c r="AC99" s="81">
        <f>SUM('Комунальні по МПД'!AD689,'Комунальні по МПД'!AD694,'Комунальні по МПД'!AD699,'Комунальні по МПД'!AD704,'Комунальні по МПД'!AD709)</f>
        <v>0</v>
      </c>
      <c r="AD99" s="81">
        <f>SUM('Комунальні по МПД'!AE689,'Комунальні по МПД'!AE694,'Комунальні по МПД'!AE699,'Комунальні по МПД'!AE704,'Комунальні по МПД'!AE709)</f>
        <v>1</v>
      </c>
      <c r="AE99" s="82">
        <f>SUM('Комунальні по МПД'!AF689,'Комунальні по МПД'!AF694,'Комунальні по МПД'!AF699,'Комунальні по МПД'!AF704,'Комунальні по МПД'!AF709)</f>
        <v>0</v>
      </c>
      <c r="AF99" s="449"/>
      <c r="AG99" s="445"/>
      <c r="AH99" s="449"/>
      <c r="AI99" s="158">
        <f>SUM('Комунальні по МПД'!AJ689,'Комунальні по МПД'!AJ694,'Комунальні по МПД'!AJ699,'Комунальні по МПД'!AJ704,'Комунальні по МПД'!AJ709)</f>
        <v>6</v>
      </c>
      <c r="AJ99" s="90">
        <f>SUM('Комунальні по МПД'!AK689,'Комунальні по МПД'!AK694,'Комунальні по МПД'!AK699,'Комунальні по МПД'!AK704,'Комунальні по МПД'!AK709)</f>
        <v>4</v>
      </c>
      <c r="AK99" s="88">
        <f>SUM('Комунальні по МПД'!AL689,'Комунальні по МПД'!AL694,'Комунальні по МПД'!AL699,'Комунальні по МПД'!AL704,'Комунальні по МПД'!AL709)</f>
        <v>2</v>
      </c>
      <c r="AL99" s="89">
        <f>SUM('Комунальні по МПД'!AM689,'Комунальні по МПД'!AM694,'Комунальні по МПД'!AM699,'Комунальні по МПД'!AM704,'Комунальні по МПД'!AM709)</f>
        <v>0</v>
      </c>
      <c r="AM99" s="90">
        <f>SUM('Комунальні по МПД'!AN689,'Комунальні по МПД'!AN694,'Комунальні по МПД'!AN699,'Комунальні по МПД'!AN704,'Комунальні по МПД'!AN709)</f>
        <v>0</v>
      </c>
      <c r="AN99" s="88">
        <f>SUM('Комунальні по МПД'!AO689,'Комунальні по МПД'!AO694,'Комунальні по МПД'!AO699,'Комунальні по МПД'!AO704,'Комунальні по МПД'!AO709)</f>
        <v>0</v>
      </c>
      <c r="AO99" s="89">
        <f>SUM('Комунальні по МПД'!AP689,'Комунальні по МПД'!AP694,'Комунальні по МПД'!AP699,'Комунальні по МПД'!AP704,'Комунальні по МПД'!AP709)</f>
        <v>0</v>
      </c>
      <c r="AP99" s="90">
        <f>SUM('Комунальні по МПД'!AQ689,'Комунальні по МПД'!AQ694,'Комунальні по МПД'!AQ699,'Комунальні по МПД'!AQ704,'Комунальні по МПД'!AQ709)</f>
        <v>0</v>
      </c>
      <c r="AQ99" s="88">
        <f>SUM('Комунальні по МПД'!AR689,'Комунальні по МПД'!AR694,'Комунальні по МПД'!AR699,'Комунальні по МПД'!AR704,'Комунальні по МПД'!AR709)</f>
        <v>0</v>
      </c>
      <c r="AR99" s="88">
        <f>SUM('Комунальні по МПД'!AS689,'Комунальні по МПД'!AS694,'Комунальні по МПД'!AS699,'Комунальні по МПД'!AS704,'Комунальні по МПД'!AS709)</f>
        <v>0</v>
      </c>
      <c r="AS99" s="88">
        <f>SUM('Комунальні по МПД'!AT689,'Комунальні по МПД'!AT694,'Комунальні по МПД'!AT699,'Комунальні по МПД'!AT704,'Комунальні по МПД'!AT709)</f>
        <v>0</v>
      </c>
      <c r="AT99" s="89">
        <f>SUM('Комунальні по МПД'!AU689,'Комунальні по МПД'!AU694,'Комунальні по МПД'!AU699,'Комунальні по МПД'!AU704,'Комунальні по МПД'!AU709)</f>
        <v>0</v>
      </c>
      <c r="AU99" s="159">
        <f>SUM('Комунальні по МПД'!AV689,'Комунальні по МПД'!AV694,'Комунальні по МПД'!AV699,'Комунальні по МПД'!AV704,'Комунальні по МПД'!AV709)</f>
        <v>0</v>
      </c>
      <c r="AV99" s="125">
        <f>SUM('Комунальні по МПД'!AW689,'Комунальні по МПД'!AW694,'Комунальні по МПД'!AW699,'Комунальні по МПД'!AW704,'Комунальні по МПД'!AW709)</f>
        <v>0</v>
      </c>
      <c r="AW99" s="125">
        <f>SUM('Комунальні по МПД'!AX689,'Комунальні по МПД'!AX694,'Комунальні по МПД'!AX699,'Комунальні по МПД'!AX704,'Комунальні по МПД'!AX709)</f>
        <v>0</v>
      </c>
      <c r="AX99" s="125">
        <f>SUM('Комунальні по МПД'!AY689,'Комунальні по МПД'!AY694,'Комунальні по МПД'!AY699,'Комунальні по МПД'!AY704,'Комунальні по МПД'!AY709)</f>
        <v>0</v>
      </c>
      <c r="AY99" s="125">
        <f>SUM('Комунальні по МПД'!AZ689,'Комунальні по МПД'!AZ694,'Комунальні по МПД'!AZ699,'Комунальні по МПД'!AZ704,'Комунальні по МПД'!AZ709)</f>
        <v>0</v>
      </c>
      <c r="AZ99" s="125">
        <f>SUM('Комунальні по МПД'!BA689,'Комунальні по МПД'!BA694,'Комунальні по МПД'!BA699,'Комунальні по МПД'!BA704,'Комунальні по МПД'!BA709)</f>
        <v>0</v>
      </c>
      <c r="BA99" s="125">
        <f>SUM('Комунальні по МПД'!BB689,'Комунальні по МПД'!BB694,'Комунальні по МПД'!BB699,'Комунальні по МПД'!BB704,'Комунальні по МПД'!BB709)</f>
        <v>0</v>
      </c>
      <c r="BB99" s="125">
        <f>SUM('Комунальні по МПД'!BC689,'Комунальні по МПД'!BC694,'Комунальні по МПД'!BC699,'Комунальні по МПД'!BC704,'Комунальні по МПД'!BC709)</f>
        <v>0</v>
      </c>
      <c r="BC99" s="125">
        <f>SUM('Комунальні по МПД'!BD689,'Комунальні по МПД'!BD694,'Комунальні по МПД'!BD699,'Комунальні по МПД'!BD704,'Комунальні по МПД'!BD709)</f>
        <v>0</v>
      </c>
      <c r="BD99" s="126">
        <f>SUM('Комунальні по МПД'!BE689,'Комунальні по МПД'!BE694,'Комунальні по МПД'!BE699,'Комунальні по МПД'!BE704,'Комунальні по МПД'!BE709)</f>
        <v>0</v>
      </c>
    </row>
    <row r="100" spans="1:56" ht="31.5" x14ac:dyDescent="0.25">
      <c r="A100" s="1343"/>
      <c r="B100" s="1419"/>
      <c r="C100" s="114" t="s">
        <v>15</v>
      </c>
      <c r="D100" s="1301"/>
      <c r="E100" s="1411"/>
      <c r="F100" s="575">
        <f>SUM('Комунальні по МПД'!G690,'Комунальні по МПД'!G695,'Комунальні по МПД'!G700,'Комунальні по МПД'!G705,'Комунальні по МПД'!G710)</f>
        <v>310</v>
      </c>
      <c r="G100" s="631">
        <f>SUM('Комунальні по МПД'!H690,'Комунальні по МПД'!H695,'Комунальні по МПД'!H700,'Комунальні по МПД'!H705,'Комунальні по МПД'!H710)</f>
        <v>7</v>
      </c>
      <c r="H100" s="81">
        <f>SUM('Комунальні по МПД'!I690,'Комунальні по МПД'!I695,'Комунальні по МПД'!I700,'Комунальні по МПД'!I705,'Комунальні по МПД'!I710)</f>
        <v>3</v>
      </c>
      <c r="I100" s="81">
        <f>SUM('Комунальні по МПД'!J690,'Комунальні по МПД'!J695,'Комунальні по МПД'!J700,'Комунальні по МПД'!J705,'Комунальні по МПД'!J710)</f>
        <v>4</v>
      </c>
      <c r="J100" s="81">
        <f>SUM('Комунальні по МПД'!K690,'Комунальні по МПД'!K695,'Комунальні по МПД'!K700,'Комунальні по МПД'!K705,'Комунальні по МПД'!K710)</f>
        <v>0</v>
      </c>
      <c r="K100" s="82">
        <f>SUM('Комунальні по МПД'!L690,'Комунальні по МПД'!L695,'Комунальні по МПД'!L700,'Комунальні по МПД'!L705,'Комунальні по МПД'!L710)</f>
        <v>0</v>
      </c>
      <c r="L100" s="181">
        <f>SUM('Комунальні по МПД'!M690,'Комунальні по МПД'!M695,'Комунальні по МПД'!M700,'Комунальні по МПД'!M705,'Комунальні по МПД'!M710)</f>
        <v>310</v>
      </c>
      <c r="M100" s="124">
        <f>SUM('Комунальні по МПД'!N690,'Комунальні по МПД'!N695,'Комунальні по МПД'!N700,'Комунальні по МПД'!N705,'Комунальні по МПД'!N710)</f>
        <v>310</v>
      </c>
      <c r="N100" s="403">
        <f>SUM('Комунальні по МПД'!O690,'Комунальні по МПД'!O695,'Комунальні по МПД'!O700,'Комунальні по МПД'!O705,'Комунальні по МПД'!O710)</f>
        <v>0</v>
      </c>
      <c r="O100" s="124">
        <f>SUM('Комунальні по МПД'!P690,'Комунальні по МПД'!P695,'Комунальні по МПД'!P700,'Комунальні по МПД'!P705,'Комунальні по МПД'!P710)</f>
        <v>0</v>
      </c>
      <c r="P100" s="124">
        <f>SUM('Комунальні по МПД'!Q690,'Комунальні по МПД'!Q695,'Комунальні по МПД'!Q700,'Комунальні по МПД'!Q705,'Комунальні по МПД'!Q710)</f>
        <v>0</v>
      </c>
      <c r="Q100" s="163">
        <f>SUM('Комунальні по МПД'!R690,'Комунальні по МПД'!R695,'Комунальні по МПД'!R700,'Комунальні по МПД'!R705,'Комунальні по МПД'!R710)</f>
        <v>0</v>
      </c>
      <c r="R100" s="162">
        <f>SUM('Комунальні по МПД'!S690,'Комунальні по МПД'!S695,'Комунальні по МПД'!S700,'Комунальні по МПД'!S705,'Комунальні по МПД'!S710)</f>
        <v>25</v>
      </c>
      <c r="S100" s="766">
        <f>SUM('Комунальні по МПД'!T690,'Комунальні по МПД'!T695,'Комунальні по МПД'!T700,'Комунальні по МПД'!T705,'Комунальні по МПД'!T710)</f>
        <v>0</v>
      </c>
      <c r="T100" s="766">
        <f>SUM('Комунальні по МПД'!U690,'Комунальні по МПД'!U695,'Комунальні по МПД'!U700,'Комунальні по МПД'!U705,'Комунальні по МПД'!U710)</f>
        <v>0</v>
      </c>
      <c r="U100" s="124">
        <f>SUM('Комунальні по МПД'!V690,'Комунальні по МПД'!V695,'Комунальні по МПД'!V700,'Комунальні по МПД'!V705,'Комунальні по МПД'!V710)</f>
        <v>284</v>
      </c>
      <c r="V100" s="124">
        <f>SUM('Комунальні по МПД'!W690,'Комунальні по МПД'!W695,'Комунальні по МПД'!W700,'Комунальні по МПД'!W705,'Комунальні по МПД'!W710)</f>
        <v>1</v>
      </c>
      <c r="W100" s="163">
        <f>SUM('Комунальні по МПД'!X690,'Комунальні по МПД'!X695,'Комунальні по МПД'!X700,'Комунальні по МПД'!X705,'Комунальні по МПД'!X710)</f>
        <v>0</v>
      </c>
      <c r="X100" s="162">
        <f>SUM('Комунальні по МПД'!Y690,'Комунальні по МПД'!Y695,'Комунальні по МПД'!Y700,'Комунальні по МПД'!Y705,'Комунальні по МПД'!Y710)</f>
        <v>274</v>
      </c>
      <c r="Y100" s="163">
        <f>SUM('Комунальні по МПД'!Z690,'Комунальні по МПД'!Z695,'Комунальні по МПД'!Z700,'Комунальні по МПД'!Z705,'Комунальні по МПД'!Z710)</f>
        <v>36</v>
      </c>
      <c r="Z100" s="86">
        <f>SUM('Комунальні по МПД'!AA690,'Комунальні по МПД'!AA695,'Комунальні по МПД'!AA700,'Комунальні по МПД'!AA705,'Комунальні по МПД'!AA710)</f>
        <v>0</v>
      </c>
      <c r="AA100" s="81">
        <f>SUM('Комунальні по МПД'!AB690,'Комунальні по МПД'!AB695,'Комунальні по МПД'!AB700,'Комунальні по МПД'!AB705,'Комунальні по МПД'!AB710)</f>
        <v>119</v>
      </c>
      <c r="AB100" s="81">
        <f>SUM('Комунальні по МПД'!AC690,'Комунальні по МПД'!AC695,'Комунальні по МПД'!AC700,'Комунальні по МПД'!AC705,'Комунальні по МПД'!AC710)</f>
        <v>118</v>
      </c>
      <c r="AC100" s="81">
        <f>SUM('Комунальні по МПД'!AD690,'Комунальні по МПД'!AD695,'Комунальні по МПД'!AD700,'Комунальні по МПД'!AD705,'Комунальні по МПД'!AD710)</f>
        <v>19</v>
      </c>
      <c r="AD100" s="81">
        <f>SUM('Комунальні по МПД'!AE690,'Комунальні по МПД'!AE695,'Комунальні по МПД'!AE700,'Комунальні по МПД'!AE705,'Комунальні по МПД'!AE710)</f>
        <v>164</v>
      </c>
      <c r="AE100" s="82">
        <f>SUM('Комунальні по МПД'!AF690,'Комунальні по МПД'!AF695,'Комунальні по МПД'!AF700,'Комунальні по МПД'!AF705,'Комунальні по МПД'!AF710)</f>
        <v>13</v>
      </c>
      <c r="AF100" s="449">
        <f>AVERAGE('Комунальні по МПД'!AG690,'Комунальні по МПД'!AG695,'Комунальні по МПД'!AG700,'Комунальні по МПД'!AG705,'Комунальні по МПД'!AG710)</f>
        <v>39.6</v>
      </c>
      <c r="AG100" s="445">
        <f>AVERAGE('Комунальні по МПД'!AH690,'Комунальні по МПД'!AH695,'Комунальні по МПД'!AH700,'Комунальні по МПД'!AH705,'Комунальні по МПД'!AH710)</f>
        <v>20.6</v>
      </c>
      <c r="AH100" s="449">
        <f>AVERAGE('Комунальні по МПД'!AI690,'Комунальні по МПД'!AI695,'Комунальні по МПД'!AI700,'Комунальні по МПД'!AI705,'Комунальні по МПД'!AI710)</f>
        <v>97</v>
      </c>
      <c r="AI100" s="158">
        <f>SUM('Комунальні по МПД'!AJ690,'Комунальні по МПД'!AJ695,'Комунальні по МПД'!AJ700,'Комунальні по МПД'!AJ705,'Комунальні по МПД'!AJ710)</f>
        <v>310</v>
      </c>
      <c r="AJ100" s="90">
        <f>SUM('Комунальні по МПД'!AK690,'Комунальні по МПД'!AK695,'Комунальні по МПД'!AK700,'Комунальні по МПД'!AK705,'Комунальні по МПД'!AK710)</f>
        <v>0</v>
      </c>
      <c r="AK100" s="88">
        <f>SUM('Комунальні по МПД'!AL690,'Комунальні по МПД'!AL695,'Комунальні по МПД'!AL700,'Комунальні по МПД'!AL705,'Комунальні по МПД'!AL710)</f>
        <v>0</v>
      </c>
      <c r="AL100" s="89">
        <f>SUM('Комунальні по МПД'!AM690,'Комунальні по МПД'!AM695,'Комунальні по МПД'!AM700,'Комунальні по МПД'!AM705,'Комунальні по МПД'!AM710)</f>
        <v>0</v>
      </c>
      <c r="AM100" s="90">
        <f>SUM('Комунальні по МПД'!AN690,'Комунальні по МПД'!AN695,'Комунальні по МПД'!AN700,'Комунальні по МПД'!AN705,'Комунальні по МПД'!AN710)</f>
        <v>0</v>
      </c>
      <c r="AN100" s="88">
        <f>SUM('Комунальні по МПД'!AO690,'Комунальні по МПД'!AO695,'Комунальні по МПД'!AO700,'Комунальні по МПД'!AO705,'Комунальні по МПД'!AO710)</f>
        <v>0</v>
      </c>
      <c r="AO100" s="89">
        <f>SUM('Комунальні по МПД'!AP690,'Комунальні по МПД'!AP695,'Комунальні по МПД'!AP700,'Комунальні по МПД'!AP705,'Комунальні по МПД'!AP710)</f>
        <v>0</v>
      </c>
      <c r="AP100" s="90">
        <f>SUM('Комунальні по МПД'!AQ690,'Комунальні по МПД'!AQ695,'Комунальні по МПД'!AQ700,'Комунальні по МПД'!AQ705,'Комунальні по МПД'!AQ710)</f>
        <v>15</v>
      </c>
      <c r="AQ100" s="88">
        <f>SUM('Комунальні по МПД'!AR690,'Комунальні по МПД'!AR695,'Комунальні по МПД'!AR700,'Комунальні по МПД'!AR705,'Комунальні по МПД'!AR710)</f>
        <v>41</v>
      </c>
      <c r="AR100" s="88">
        <f>SUM('Комунальні по МПД'!AS690,'Комунальні по МПД'!AS695,'Комунальні по МПД'!AS700,'Комунальні по МПД'!AS705,'Комунальні по МПД'!AS710)</f>
        <v>218</v>
      </c>
      <c r="AS100" s="88">
        <f>SUM('Комунальні по МПД'!AT690,'Комунальні по МПД'!AT695,'Комунальні по МПД'!AT700,'Комунальні по МПД'!AT705,'Комунальні по МПД'!AT710)</f>
        <v>36</v>
      </c>
      <c r="AT100" s="89">
        <f>SUM('Комунальні по МПД'!AU690,'Комунальні по МПД'!AU695,'Комунальні по МПД'!AU700,'Комунальні по МПД'!AU705,'Комунальні по МПД'!AU710)</f>
        <v>0</v>
      </c>
      <c r="AU100" s="159">
        <f>SUM('Комунальні по МПД'!AV690,'Комунальні по МПД'!AV695,'Комунальні по МПД'!AV700,'Комунальні по МПД'!AV705,'Комунальні по МПД'!AV710)</f>
        <v>0</v>
      </c>
      <c r="AV100" s="125">
        <f>SUM('Комунальні по МПД'!AW690,'Комунальні по МПД'!AW695,'Комунальні по МПД'!AW700,'Комунальні по МПД'!AW705,'Комунальні по МПД'!AW710)</f>
        <v>0</v>
      </c>
      <c r="AW100" s="125">
        <f>SUM('Комунальні по МПД'!AX690,'Комунальні по МПД'!AX695,'Комунальні по МПД'!AX700,'Комунальні по МПД'!AX705,'Комунальні по МПД'!AX710)</f>
        <v>0</v>
      </c>
      <c r="AX100" s="125">
        <f>SUM('Комунальні по МПД'!AY690,'Комунальні по МПД'!AY695,'Комунальні по МПД'!AY700,'Комунальні по МПД'!AY705,'Комунальні по МПД'!AY710)</f>
        <v>0</v>
      </c>
      <c r="AY100" s="125">
        <f>SUM('Комунальні по МПД'!AZ690,'Комунальні по МПД'!AZ695,'Комунальні по МПД'!AZ700,'Комунальні по МПД'!AZ705,'Комунальні по МПД'!AZ710)</f>
        <v>0</v>
      </c>
      <c r="AZ100" s="125">
        <f>SUM('Комунальні по МПД'!BA690,'Комунальні по МПД'!BA695,'Комунальні по МПД'!BA700,'Комунальні по МПД'!BA705,'Комунальні по МПД'!BA710)</f>
        <v>0</v>
      </c>
      <c r="BA100" s="125">
        <f>SUM('Комунальні по МПД'!BB690,'Комунальні по МПД'!BB695,'Комунальні по МПД'!BB700,'Комунальні по МПД'!BB705,'Комунальні по МПД'!BB710)</f>
        <v>0</v>
      </c>
      <c r="BB100" s="125">
        <f>SUM('Комунальні по МПД'!BC690,'Комунальні по МПД'!BC695,'Комунальні по МПД'!BC700,'Комунальні по МПД'!BC705,'Комунальні по МПД'!BC710)</f>
        <v>0</v>
      </c>
      <c r="BC100" s="125">
        <f>SUM('Комунальні по МПД'!BD690,'Комунальні по МПД'!BD695,'Комунальні по МПД'!BD700,'Комунальні по МПД'!BD705,'Комунальні по МПД'!BD710)</f>
        <v>0</v>
      </c>
      <c r="BD100" s="126">
        <f>SUM('Комунальні по МПД'!BE690,'Комунальні по МПД'!BE695,'Комунальні по МПД'!BE700,'Комунальні по МПД'!BE705,'Комунальні по МПД'!BE710)</f>
        <v>0</v>
      </c>
    </row>
    <row r="101" spans="1:56" ht="31.5" x14ac:dyDescent="0.25">
      <c r="A101" s="1343"/>
      <c r="B101" s="1420"/>
      <c r="C101" s="114" t="s">
        <v>491</v>
      </c>
      <c r="D101" s="1301"/>
      <c r="E101" s="1411"/>
      <c r="F101" s="575">
        <f>SUM('Комунальні по МПД'!G691,'Комунальні по МПД'!G696,'Комунальні по МПД'!G701,'Комунальні по МПД'!G706,'Комунальні по МПД'!G711)</f>
        <v>0</v>
      </c>
      <c r="G101" s="631">
        <f>SUM('Комунальні по МПД'!H691,'Комунальні по МПД'!H696,'Комунальні по МПД'!H701,'Комунальні по МПД'!H706,'Комунальні по МПД'!H711)</f>
        <v>0</v>
      </c>
      <c r="H101" s="81">
        <f>SUM('Комунальні по МПД'!I691,'Комунальні по МПД'!I696,'Комунальні по МПД'!I701,'Комунальні по МПД'!I706,'Комунальні по МПД'!I711)</f>
        <v>0</v>
      </c>
      <c r="I101" s="81">
        <f>SUM('Комунальні по МПД'!J691,'Комунальні по МПД'!J696,'Комунальні по МПД'!J701,'Комунальні по МПД'!J706,'Комунальні по МПД'!J711)</f>
        <v>0</v>
      </c>
      <c r="J101" s="81">
        <f>SUM('Комунальні по МПД'!K691,'Комунальні по МПД'!K696,'Комунальні по МПД'!K701,'Комунальні по МПД'!K706,'Комунальні по МПД'!K711)</f>
        <v>0</v>
      </c>
      <c r="K101" s="82">
        <f>SUM('Комунальні по МПД'!L691,'Комунальні по МПД'!L696,'Комунальні по МПД'!L701,'Комунальні по МПД'!L706,'Комунальні по МПД'!L711)</f>
        <v>0</v>
      </c>
      <c r="L101" s="181">
        <f>SUM('Комунальні по МПД'!M691,'Комунальні по МПД'!M696,'Комунальні по МПД'!M701,'Комунальні по МПД'!M706,'Комунальні по МПД'!M711)</f>
        <v>0</v>
      </c>
      <c r="M101" s="124">
        <f>SUM('Комунальні по МПД'!N691,'Комунальні по МПД'!N696,'Комунальні по МПД'!N701,'Комунальні по МПД'!N706,'Комунальні по МПД'!N711)</f>
        <v>0</v>
      </c>
      <c r="N101" s="403">
        <f>SUM('Комунальні по МПД'!O691,'Комунальні по МПД'!O696,'Комунальні по МПД'!O701,'Комунальні по МПД'!O706,'Комунальні по МПД'!O711)</f>
        <v>0</v>
      </c>
      <c r="O101" s="124">
        <f>SUM('Комунальні по МПД'!P691,'Комунальні по МПД'!P696,'Комунальні по МПД'!P701,'Комунальні по МПД'!P706,'Комунальні по МПД'!P711)</f>
        <v>0</v>
      </c>
      <c r="P101" s="124">
        <f>SUM('Комунальні по МПД'!Q691,'Комунальні по МПД'!Q696,'Комунальні по МПД'!Q701,'Комунальні по МПД'!Q706,'Комунальні по МПД'!Q711)</f>
        <v>0</v>
      </c>
      <c r="Q101" s="163">
        <f>SUM('Комунальні по МПД'!R691,'Комунальні по МПД'!R696,'Комунальні по МПД'!R701,'Комунальні по МПД'!R706,'Комунальні по МПД'!R711)</f>
        <v>0</v>
      </c>
      <c r="R101" s="162">
        <f>SUM('Комунальні по МПД'!S691,'Комунальні по МПД'!S696,'Комунальні по МПД'!S701,'Комунальні по МПД'!S706,'Комунальні по МПД'!S711)</f>
        <v>0</v>
      </c>
      <c r="S101" s="766">
        <f>SUM('Комунальні по МПД'!T691,'Комунальні по МПД'!T696,'Комунальні по МПД'!T701,'Комунальні по МПД'!T706,'Комунальні по МПД'!T711)</f>
        <v>0</v>
      </c>
      <c r="T101" s="766">
        <f>SUM('Комунальні по МПД'!U691,'Комунальні по МПД'!U696,'Комунальні по МПД'!U701,'Комунальні по МПД'!U706,'Комунальні по МПД'!U711)</f>
        <v>0</v>
      </c>
      <c r="U101" s="124">
        <f>SUM('Комунальні по МПД'!V691,'Комунальні по МПД'!V696,'Комунальні по МПД'!V701,'Комунальні по МПД'!V706,'Комунальні по МПД'!V711)</f>
        <v>0</v>
      </c>
      <c r="V101" s="124">
        <f>SUM('Комунальні по МПД'!W691,'Комунальні по МПД'!W696,'Комунальні по МПД'!W701,'Комунальні по МПД'!W706,'Комунальні по МПД'!W711)</f>
        <v>0</v>
      </c>
      <c r="W101" s="163">
        <f>SUM('Комунальні по МПД'!X691,'Комунальні по МПД'!X696,'Комунальні по МПД'!X701,'Комунальні по МПД'!X706,'Комунальні по МПД'!X711)</f>
        <v>0</v>
      </c>
      <c r="X101" s="162">
        <f>SUM('Комунальні по МПД'!Y691,'Комунальні по МПД'!Y696,'Комунальні по МПД'!Y701,'Комунальні по МПД'!Y706,'Комунальні по МПД'!Y711)</f>
        <v>0</v>
      </c>
      <c r="Y101" s="163">
        <f>SUM('Комунальні по МПД'!Z691,'Комунальні по МПД'!Z696,'Комунальні по МПД'!Z701,'Комунальні по МПД'!Z706,'Комунальні по МПД'!Z711)</f>
        <v>0</v>
      </c>
      <c r="Z101" s="86">
        <f>SUM('Комунальні по МПД'!AA691,'Комунальні по МПД'!AA696,'Комунальні по МПД'!AA701,'Комунальні по МПД'!AA706,'Комунальні по МПД'!AA711)</f>
        <v>0</v>
      </c>
      <c r="AA101" s="81">
        <f>SUM('Комунальні по МПД'!AB691,'Комунальні по МПД'!AB696,'Комунальні по МПД'!AB701,'Комунальні по МПД'!AB706,'Комунальні по МПД'!AB711)</f>
        <v>0</v>
      </c>
      <c r="AB101" s="81">
        <f>SUM('Комунальні по МПД'!AC691,'Комунальні по МПД'!AC696,'Комунальні по МПД'!AC701,'Комунальні по МПД'!AC706,'Комунальні по МПД'!AC711)</f>
        <v>0</v>
      </c>
      <c r="AC101" s="81">
        <f>SUM('Комунальні по МПД'!AD691,'Комунальні по МПД'!AD696,'Комунальні по МПД'!AD701,'Комунальні по МПД'!AD706,'Комунальні по МПД'!AD711)</f>
        <v>0</v>
      </c>
      <c r="AD101" s="81">
        <f>SUM('Комунальні по МПД'!AE691,'Комунальні по МПД'!AE696,'Комунальні по МПД'!AE701,'Комунальні по МПД'!AE706,'Комунальні по МПД'!AE711)</f>
        <v>0</v>
      </c>
      <c r="AE101" s="82">
        <f>SUM('Комунальні по МПД'!AF691,'Комунальні по МПД'!AF696,'Комунальні по МПД'!AF701,'Комунальні по МПД'!AF706,'Комунальні по МПД'!AF711)</f>
        <v>0</v>
      </c>
      <c r="AF101" s="449"/>
      <c r="AG101" s="445"/>
      <c r="AH101" s="449"/>
      <c r="AI101" s="158">
        <f>SUM('Комунальні по МПД'!AJ691,'Комунальні по МПД'!AJ696,'Комунальні по МПД'!AJ701,'Комунальні по МПД'!AJ706,'Комунальні по МПД'!AJ711)</f>
        <v>0</v>
      </c>
      <c r="AJ101" s="90">
        <f>SUM('Комунальні по МПД'!AK691,'Комунальні по МПД'!AK696,'Комунальні по МПД'!AK701,'Комунальні по МПД'!AK706,'Комунальні по МПД'!AK711)</f>
        <v>0</v>
      </c>
      <c r="AK101" s="88">
        <f>SUM('Комунальні по МПД'!AL691,'Комунальні по МПД'!AL696,'Комунальні по МПД'!AL701,'Комунальні по МПД'!AL706,'Комунальні по МПД'!AL711)</f>
        <v>0</v>
      </c>
      <c r="AL101" s="89">
        <f>SUM('Комунальні по МПД'!AM691,'Комунальні по МПД'!AM696,'Комунальні по МПД'!AM701,'Комунальні по МПД'!AM706,'Комунальні по МПД'!AM711)</f>
        <v>0</v>
      </c>
      <c r="AM101" s="90">
        <f>SUM('Комунальні по МПД'!AN691,'Комунальні по МПД'!AN696,'Комунальні по МПД'!AN701,'Комунальні по МПД'!AN706,'Комунальні по МПД'!AN711)</f>
        <v>0</v>
      </c>
      <c r="AN101" s="88">
        <f>SUM('Комунальні по МПД'!AO691,'Комунальні по МПД'!AO696,'Комунальні по МПД'!AO701,'Комунальні по МПД'!AO706,'Комунальні по МПД'!AO711)</f>
        <v>0</v>
      </c>
      <c r="AO101" s="89">
        <f>SUM('Комунальні по МПД'!AP691,'Комунальні по МПД'!AP696,'Комунальні по МПД'!AP701,'Комунальні по МПД'!AP706,'Комунальні по МПД'!AP711)</f>
        <v>0</v>
      </c>
      <c r="AP101" s="86">
        <f>SUM('Комунальні по МПД'!AQ691,'Комунальні по МПД'!AQ696,'Комунальні по МПД'!AQ701,'Комунальні по МПД'!AQ706,'Комунальні по МПД'!AQ711)</f>
        <v>0</v>
      </c>
      <c r="AQ101" s="81">
        <f>SUM('Комунальні по МПД'!AR691,'Комунальні по МПД'!AR696,'Комунальні по МПД'!AR701,'Комунальні по МПД'!AR706,'Комунальні по МПД'!AR711)</f>
        <v>0</v>
      </c>
      <c r="AR101" s="81">
        <f>SUM('Комунальні по МПД'!AS691,'Комунальні по МПД'!AS696,'Комунальні по МПД'!AS701,'Комунальні по МПД'!AS706,'Комунальні по МПД'!AS711)</f>
        <v>0</v>
      </c>
      <c r="AS101" s="81">
        <f>SUM('Комунальні по МПД'!AT691,'Комунальні по МПД'!AT696,'Комунальні по МПД'!AT701,'Комунальні по МПД'!AT706,'Комунальні по МПД'!AT711)</f>
        <v>0</v>
      </c>
      <c r="AT101" s="82">
        <f>SUM('Комунальні по МПД'!AU691,'Комунальні по МПД'!AU696,'Комунальні по МПД'!AU701,'Комунальні по МПД'!AU706,'Комунальні по МПД'!AU711)</f>
        <v>0</v>
      </c>
      <c r="AU101" s="159">
        <f>SUM('Комунальні по МПД'!AV691,'Комунальні по МПД'!AV696,'Комунальні по МПД'!AV701,'Комунальні по МПД'!AV706,'Комунальні по МПД'!AV711)</f>
        <v>0</v>
      </c>
      <c r="AV101" s="125">
        <f>SUM('Комунальні по МПД'!AW691,'Комунальні по МПД'!AW696,'Комунальні по МПД'!AW701,'Комунальні по МПД'!AW706,'Комунальні по МПД'!AW711)</f>
        <v>0</v>
      </c>
      <c r="AW101" s="125">
        <f>SUM('Комунальні по МПД'!AX691,'Комунальні по МПД'!AX696,'Комунальні по МПД'!AX701,'Комунальні по МПД'!AX706,'Комунальні по МПД'!AX711)</f>
        <v>0</v>
      </c>
      <c r="AX101" s="125">
        <f>SUM('Комунальні по МПД'!AY691,'Комунальні по МПД'!AY696,'Комунальні по МПД'!AY701,'Комунальні по МПД'!AY706,'Комунальні по МПД'!AY711)</f>
        <v>0</v>
      </c>
      <c r="AY101" s="125">
        <f>SUM('Комунальні по МПД'!AZ691,'Комунальні по МПД'!AZ696,'Комунальні по МПД'!AZ701,'Комунальні по МПД'!AZ706,'Комунальні по МПД'!AZ711)</f>
        <v>0</v>
      </c>
      <c r="AZ101" s="125">
        <f>SUM('Комунальні по МПД'!BA691,'Комунальні по МПД'!BA696,'Комунальні по МПД'!BA701,'Комунальні по МПД'!BA706,'Комунальні по МПД'!BA711)</f>
        <v>0</v>
      </c>
      <c r="BA101" s="125">
        <f>SUM('Комунальні по МПД'!BB691,'Комунальні по МПД'!BB696,'Комунальні по МПД'!BB701,'Комунальні по МПД'!BB706,'Комунальні по МПД'!BB711)</f>
        <v>0</v>
      </c>
      <c r="BB101" s="125">
        <f>SUM('Комунальні по МПД'!BC691,'Комунальні по МПД'!BC696,'Комунальні по МПД'!BC701,'Комунальні по МПД'!BC706,'Комунальні по МПД'!BC711)</f>
        <v>0</v>
      </c>
      <c r="BC101" s="125">
        <f>SUM('Комунальні по МПД'!BD691,'Комунальні по МПД'!BD696,'Комунальні по МПД'!BD701,'Комунальні по МПД'!BD706,'Комунальні по МПД'!BD711)</f>
        <v>0</v>
      </c>
      <c r="BD101" s="126">
        <f>SUM('Комунальні по МПД'!BE691,'Комунальні по МПД'!BE696,'Комунальні по МПД'!BE701,'Комунальні по МПД'!BE706,'Комунальні по МПД'!BE711)</f>
        <v>0</v>
      </c>
    </row>
    <row r="102" spans="1:56" ht="16.5" thickBot="1" x14ac:dyDescent="0.3">
      <c r="A102" s="1344"/>
      <c r="B102" s="572"/>
      <c r="C102" s="582" t="s">
        <v>629</v>
      </c>
      <c r="D102" s="1302"/>
      <c r="E102" s="1427"/>
      <c r="F102" s="662">
        <f>SUM(F97:F101)</f>
        <v>353</v>
      </c>
      <c r="G102" s="634">
        <f t="shared" ref="G102:BD102" si="41">SUM(G97:G101)</f>
        <v>9</v>
      </c>
      <c r="H102" s="96">
        <f t="shared" si="41"/>
        <v>3</v>
      </c>
      <c r="I102" s="96">
        <f t="shared" si="41"/>
        <v>6</v>
      </c>
      <c r="J102" s="96">
        <f t="shared" si="41"/>
        <v>0</v>
      </c>
      <c r="K102" s="107">
        <f t="shared" si="41"/>
        <v>0</v>
      </c>
      <c r="L102" s="581">
        <f t="shared" si="41"/>
        <v>352</v>
      </c>
      <c r="M102" s="175">
        <f t="shared" ref="M102:Y102" si="42">SUM(M97:M101)</f>
        <v>346</v>
      </c>
      <c r="N102" s="408">
        <f t="shared" si="42"/>
        <v>6</v>
      </c>
      <c r="O102" s="175">
        <f t="shared" si="42"/>
        <v>0</v>
      </c>
      <c r="P102" s="175">
        <f t="shared" si="42"/>
        <v>0</v>
      </c>
      <c r="Q102" s="176">
        <f t="shared" si="42"/>
        <v>0</v>
      </c>
      <c r="R102" s="177">
        <f t="shared" si="42"/>
        <v>27</v>
      </c>
      <c r="S102" s="757">
        <f t="shared" si="42"/>
        <v>0</v>
      </c>
      <c r="T102" s="757">
        <f t="shared" si="42"/>
        <v>6</v>
      </c>
      <c r="U102" s="175">
        <f t="shared" si="42"/>
        <v>318</v>
      </c>
      <c r="V102" s="175">
        <f t="shared" si="42"/>
        <v>1</v>
      </c>
      <c r="W102" s="176">
        <f t="shared" si="42"/>
        <v>0</v>
      </c>
      <c r="X102" s="177">
        <f t="shared" si="42"/>
        <v>314</v>
      </c>
      <c r="Y102" s="176">
        <f t="shared" si="42"/>
        <v>38</v>
      </c>
      <c r="Z102" s="95">
        <f t="shared" si="41"/>
        <v>0</v>
      </c>
      <c r="AA102" s="96">
        <f t="shared" si="41"/>
        <v>133</v>
      </c>
      <c r="AB102" s="96">
        <f t="shared" si="41"/>
        <v>132</v>
      </c>
      <c r="AC102" s="96">
        <f t="shared" si="41"/>
        <v>21</v>
      </c>
      <c r="AD102" s="96">
        <f t="shared" si="41"/>
        <v>190</v>
      </c>
      <c r="AE102" s="107">
        <f t="shared" si="41"/>
        <v>15</v>
      </c>
      <c r="AF102" s="450">
        <f>AVERAGE(AF97:AF101)</f>
        <v>39.799999999999997</v>
      </c>
      <c r="AG102" s="446">
        <f>AVERAGE(AG97:AG101)</f>
        <v>20.3</v>
      </c>
      <c r="AH102" s="450"/>
      <c r="AI102" s="164">
        <f t="shared" si="41"/>
        <v>352</v>
      </c>
      <c r="AJ102" s="112">
        <f t="shared" si="41"/>
        <v>4</v>
      </c>
      <c r="AK102" s="110">
        <f t="shared" si="41"/>
        <v>2</v>
      </c>
      <c r="AL102" s="111">
        <f t="shared" si="41"/>
        <v>0</v>
      </c>
      <c r="AM102" s="112">
        <f t="shared" si="41"/>
        <v>2</v>
      </c>
      <c r="AN102" s="110">
        <f t="shared" si="41"/>
        <v>34</v>
      </c>
      <c r="AO102" s="111">
        <f t="shared" si="41"/>
        <v>0</v>
      </c>
      <c r="AP102" s="95">
        <f t="shared" si="41"/>
        <v>15</v>
      </c>
      <c r="AQ102" s="96">
        <f t="shared" si="41"/>
        <v>41</v>
      </c>
      <c r="AR102" s="96">
        <f t="shared" si="41"/>
        <v>218</v>
      </c>
      <c r="AS102" s="96">
        <f t="shared" si="41"/>
        <v>36</v>
      </c>
      <c r="AT102" s="107">
        <f t="shared" si="41"/>
        <v>0</v>
      </c>
      <c r="AU102" s="182">
        <f t="shared" si="41"/>
        <v>1</v>
      </c>
      <c r="AV102" s="178">
        <f t="shared" si="41"/>
        <v>0</v>
      </c>
      <c r="AW102" s="178">
        <f t="shared" si="41"/>
        <v>0</v>
      </c>
      <c r="AX102" s="178">
        <f t="shared" si="41"/>
        <v>0</v>
      </c>
      <c r="AY102" s="178">
        <f t="shared" si="41"/>
        <v>0</v>
      </c>
      <c r="AZ102" s="178">
        <f t="shared" si="41"/>
        <v>1</v>
      </c>
      <c r="BA102" s="178">
        <f t="shared" si="41"/>
        <v>0</v>
      </c>
      <c r="BB102" s="178">
        <f t="shared" si="41"/>
        <v>0</v>
      </c>
      <c r="BC102" s="178">
        <f t="shared" si="41"/>
        <v>0</v>
      </c>
      <c r="BD102" s="194">
        <f t="shared" si="41"/>
        <v>0</v>
      </c>
    </row>
    <row r="103" spans="1:56" ht="31.5" x14ac:dyDescent="0.25">
      <c r="A103" s="1342" t="s">
        <v>560</v>
      </c>
      <c r="B103" s="1418" t="s">
        <v>466</v>
      </c>
      <c r="C103" s="113" t="s">
        <v>485</v>
      </c>
      <c r="D103" s="1300">
        <v>786</v>
      </c>
      <c r="E103" s="1410">
        <f t="shared" ref="E103" si="43">D103-SUM(L103:L107)</f>
        <v>28</v>
      </c>
      <c r="F103" s="574">
        <f>SUM('Комунальні по МПД'!G712,'Комунальні по МПД'!G717,'Комунальні по МПД'!G722,'Комунальні по МПД'!G727,'Комунальні по МПД'!G732,'Комунальні по МПД'!G737,'Комунальні по МПД'!G742,'Комунальні по МПД'!G747,'Комунальні по МПД'!G752,'Комунальні по МПД'!G757)</f>
        <v>58</v>
      </c>
      <c r="G103" s="630">
        <f>SUM('Комунальні по МПД'!H712,'Комунальні по МПД'!H717,'Комунальні по МПД'!H722,'Комунальні по МПД'!H727,'Комунальні по МПД'!H732,'Комунальні по МПД'!H737,'Комунальні по МПД'!H742,'Комунальні по МПД'!H747,'Комунальні по МПД'!H752,'Комунальні по МПД'!H757)</f>
        <v>1</v>
      </c>
      <c r="H103" s="279">
        <f>SUM('Комунальні по МПД'!I712,'Комунальні по МПД'!I717,'Комунальні по МПД'!I722,'Комунальні по МПД'!I727,'Комунальні по МПД'!I732,'Комунальні по МПД'!I737,'Комунальні по МПД'!I742,'Комунальні по МПД'!I747,'Комунальні по МПД'!I752,'Комунальні по МПД'!I757)</f>
        <v>0</v>
      </c>
      <c r="I103" s="279">
        <f>SUM('Комунальні по МПД'!J712,'Комунальні по МПД'!J717,'Комунальні по МПД'!J722,'Комунальні по МПД'!J727,'Комунальні по МПД'!J732,'Комунальні по МПД'!J737,'Комунальні по МПД'!J742,'Комунальні по МПД'!J747,'Комунальні по МПД'!J752,'Комунальні по МПД'!J757)</f>
        <v>0</v>
      </c>
      <c r="J103" s="279">
        <f>SUM('Комунальні по МПД'!K712,'Комунальні по МПД'!K717,'Комунальні по МПД'!K722,'Комунальні по МПД'!K727,'Комунальні по МПД'!K732,'Комунальні по МПД'!K737,'Комунальні по МПД'!K742,'Комунальні по МПД'!K747,'Комунальні по МПД'!K752,'Комунальні по МПД'!K757)</f>
        <v>1</v>
      </c>
      <c r="K103" s="280">
        <f>SUM('Комунальні по МПД'!L712,'Комунальні по МПД'!L717,'Комунальні по МПД'!L722,'Комунальні по МПД'!L727,'Комунальні по МПД'!L732,'Комунальні по МПД'!L737,'Комунальні по МПД'!L742,'Комунальні по МПД'!L747,'Комунальні по МПД'!L752,'Комунальні по МПД'!L757)</f>
        <v>0</v>
      </c>
      <c r="L103" s="199">
        <f>SUM('Комунальні по МПД'!M712,'Комунальні по МПД'!M717,'Комунальні по МПД'!M722,'Комунальні по МПД'!M727,'Комунальні по МПД'!M732,'Комунальні по МПД'!M737,'Комунальні по МПД'!M742,'Комунальні по МПД'!M747,'Комунальні по МПД'!M752,'Комунальні по МПД'!M757)</f>
        <v>57</v>
      </c>
      <c r="M103" s="275">
        <f>SUM('Комунальні по МПД'!N712,'Комунальні по МПД'!N717,'Комунальні по МПД'!N722,'Комунальні по МПД'!N727,'Комунальні по МПД'!N732,'Комунальні по МПД'!N737,'Комунальні по МПД'!N742,'Комунальні по МПД'!N747,'Комунальні по МПД'!N752,'Комунальні по МПД'!N757)</f>
        <v>57</v>
      </c>
      <c r="N103" s="275">
        <f>SUM('Комунальні по МПД'!O712,'Комунальні по МПД'!O717,'Комунальні по МПД'!O722,'Комунальні по МПД'!O727,'Комунальні по МПД'!O732,'Комунальні по МПД'!O737,'Комунальні по МПД'!O742,'Комунальні по МПД'!O747,'Комунальні по МПД'!O752,'Комунальні по МПД'!O757)</f>
        <v>0</v>
      </c>
      <c r="O103" s="275">
        <f>SUM('Комунальні по МПД'!P712,'Комунальні по МПД'!P717,'Комунальні по МПД'!P722,'Комунальні по МПД'!P727,'Комунальні по МПД'!P732,'Комунальні по МПД'!P737,'Комунальні по МПД'!P742,'Комунальні по МПД'!P747,'Комунальні по МПД'!P752,'Комунальні по МПД'!P757)</f>
        <v>0</v>
      </c>
      <c r="P103" s="275">
        <f>SUM('Комунальні по МПД'!Q712,'Комунальні по МПД'!Q717,'Комунальні по МПД'!Q722,'Комунальні по МПД'!Q727,'Комунальні по МПД'!Q732,'Комунальні по МПД'!Q737,'Комунальні по МПД'!Q742,'Комунальні по МПД'!Q747,'Комунальні по МПД'!Q752,'Комунальні по МПД'!Q757)</f>
        <v>0</v>
      </c>
      <c r="Q103" s="276">
        <f>SUM('Комунальні по МПД'!R712,'Комунальні по МПД'!R717,'Комунальні по МПД'!R722,'Комунальні по МПД'!R727,'Комунальні по МПД'!R732,'Комунальні по МПД'!R737,'Комунальні по МПД'!R742,'Комунальні по МПД'!R747,'Комунальні по МПД'!R752,'Комунальні по МПД'!R757)</f>
        <v>0</v>
      </c>
      <c r="R103" s="277">
        <f>SUM('Комунальні по МПД'!S712,'Комунальні по МПД'!S717,'Комунальні по МПД'!S722,'Комунальні по МПД'!S727,'Комунальні по МПД'!S732,'Комунальні по МПД'!S737,'Комунальні по МПД'!S742,'Комунальні по МПД'!S747,'Комунальні по МПД'!S752,'Комунальні по МПД'!S757)</f>
        <v>6</v>
      </c>
      <c r="S103" s="770">
        <f>SUM('Комунальні по МПД'!T712,'Комунальні по МПД'!T717,'Комунальні по МПД'!T722,'Комунальні по МПД'!T727,'Комунальні по МПД'!T732,'Комунальні по МПД'!T737,'Комунальні по МПД'!T742,'Комунальні по МПД'!T747,'Комунальні по МПД'!T752,'Комунальні по МПД'!T757)</f>
        <v>0</v>
      </c>
      <c r="T103" s="770">
        <f>SUM('Комунальні по МПД'!U712,'Комунальні по МПД'!U717,'Комунальні по МПД'!U722,'Комунальні по МПД'!U727,'Комунальні по МПД'!U732,'Комунальні по МПД'!U737,'Комунальні по МПД'!U742,'Комунальні по МПД'!U747,'Комунальні по МПД'!U752,'Комунальні по МПД'!U757)</f>
        <v>0</v>
      </c>
      <c r="U103" s="275">
        <f>SUM('Комунальні по МПД'!V712,'Комунальні по МПД'!V717,'Комунальні по МПД'!V722,'Комунальні по МПД'!V727,'Комунальні по МПД'!V732,'Комунальні по МПД'!V737,'Комунальні по МПД'!V742,'Комунальні по МПД'!V747,'Комунальні по МПД'!V752,'Комунальні по МПД'!V757)</f>
        <v>51</v>
      </c>
      <c r="V103" s="275">
        <f>SUM('Комунальні по МПД'!W712,'Комунальні по МПД'!W717,'Комунальні по МПД'!W722,'Комунальні по МПД'!W727,'Комунальні по МПД'!W732,'Комунальні по МПД'!W737,'Комунальні по МПД'!W742,'Комунальні по МПД'!W747,'Комунальні по МПД'!W752,'Комунальні по МПД'!W757)</f>
        <v>0</v>
      </c>
      <c r="W103" s="276">
        <f>SUM('Комунальні по МПД'!X712,'Комунальні по МПД'!X717,'Комунальні по МПД'!X722,'Комунальні по МПД'!X727,'Комунальні по МПД'!X732,'Комунальні по МПД'!X737,'Комунальні по МПД'!X742,'Комунальні по МПД'!X747,'Комунальні по МПД'!X752,'Комунальні по МПД'!X757)</f>
        <v>0</v>
      </c>
      <c r="X103" s="277">
        <f>SUM('Комунальні по МПД'!Y712,'Комунальні по МПД'!Y717,'Комунальні по МПД'!Y722,'Комунальні по МПД'!Y727,'Комунальні по МПД'!Y732,'Комунальні по МПД'!Y737,'Комунальні по МПД'!Y742,'Комунальні по МПД'!Y747,'Комунальні по МПД'!Y752,'Комунальні по МПД'!Y757)</f>
        <v>49</v>
      </c>
      <c r="Y103" s="276">
        <f>SUM('Комунальні по МПД'!Z712,'Комунальні по МПД'!Z717,'Комунальні по МПД'!Z722,'Комунальні по МПД'!Z727,'Комунальні по МПД'!Z732,'Комунальні по МПД'!Z737,'Комунальні по МПД'!Z742,'Комунальні по МПД'!Z747,'Комунальні по МПД'!Z752,'Комунальні по МПД'!Z757)</f>
        <v>8</v>
      </c>
      <c r="Z103" s="278">
        <f>SUM('Комунальні по МПД'!AA712,'Комунальні по МПД'!AA717,'Комунальні по МПД'!AA722,'Комунальні по МПД'!AA727,'Комунальні по МПД'!AA732,'Комунальні по МПД'!AA737,'Комунальні по МПД'!AA742,'Комунальні по МПД'!AA747,'Комунальні по МПД'!AA752,'Комунальні по МПД'!AA757)</f>
        <v>0</v>
      </c>
      <c r="AA103" s="279">
        <f>SUM('Комунальні по МПД'!AB712,'Комунальні по МПД'!AB717,'Комунальні по МПД'!AB722,'Комунальні по МПД'!AB727,'Комунальні по МПД'!AB732,'Комунальні по МПД'!AB737,'Комунальні по МПД'!AB742,'Комунальні по МПД'!AB747,'Комунальні по МПД'!AB752,'Комунальні по МПД'!AB757)</f>
        <v>22</v>
      </c>
      <c r="AB103" s="279">
        <f>SUM('Комунальні по МПД'!AC712,'Комунальні по МПД'!AC717,'Комунальні по МПД'!AC722,'Комунальні по МПД'!AC727,'Комунальні по МПД'!AC732,'Комунальні по МПД'!AC737,'Комунальні по МПД'!AC742,'Комунальні по МПД'!AC747,'Комунальні по МПД'!AC752,'Комунальні по МПД'!AC757)</f>
        <v>21</v>
      </c>
      <c r="AC103" s="279">
        <f>SUM('Комунальні по МПД'!AD712,'Комунальні по МПД'!AD717,'Комунальні по МПД'!AD722,'Комунальні по МПД'!AD727,'Комунальні по МПД'!AD732,'Комунальні по МПД'!AD737,'Комунальні по МПД'!AD742,'Комунальні по МПД'!AD747,'Комунальні по МПД'!AD752,'Комунальні по МПД'!AD757)</f>
        <v>3</v>
      </c>
      <c r="AD103" s="279">
        <f>SUM('Комунальні по МПД'!AE712,'Комунальні по МПД'!AE717,'Комунальні по МПД'!AE722,'Комунальні по МПД'!AE727,'Комунальні по МПД'!AE732,'Комунальні по МПД'!AE737,'Комунальні по МПД'!AE742,'Комунальні по МПД'!AE747,'Комунальні по МПД'!AE752,'Комунальні по МПД'!AE757)</f>
        <v>43</v>
      </c>
      <c r="AE103" s="280">
        <f>SUM('Комунальні по МПД'!AF712,'Комунальні по МПД'!AF717,'Комунальні по МПД'!AF722,'Комунальні по МПД'!AF727,'Комунальні по МПД'!AF732,'Комунальні по МПД'!AF737,'Комунальні по МПД'!AF742,'Комунальні по МПД'!AF747,'Комунальні по МПД'!AF752,'Комунальні по МПД'!AF757)</f>
        <v>5</v>
      </c>
      <c r="AF103" s="470">
        <f>AVERAGE('Комунальні по МПД'!AG712,'Комунальні по МПД'!AG717,'Комунальні по МПД'!AG722,'Комунальні по МПД'!AG727,'Комунальні по МПД'!AG732,'Комунальні по МПД'!AG737,'Комунальні по МПД'!AG742,'Комунальні по МПД'!AG747,'Комунальні по МПД'!AG752,'Комунальні по МПД'!AG757)</f>
        <v>42.4</v>
      </c>
      <c r="AG103" s="471">
        <f>AVERAGE('Комунальні по МПД'!AH712,'Комунальні по МПД'!AH717,'Комунальні по МПД'!AH722,'Комунальні по МПД'!AH727,'Комунальні по МПД'!AH732,'Комунальні по МПД'!AH737,'Комунальні по МПД'!AH742,'Комунальні по МПД'!AH747,'Комунальні по МПД'!AH752,'Комунальні по МПД'!AH757)</f>
        <v>20.05</v>
      </c>
      <c r="AH103" s="470">
        <f>AVERAGE('Комунальні по МПД'!AI712,'Комунальні по МПД'!AI717,'Комунальні по МПД'!AI722,'Комунальні по МПД'!AI727,'Комунальні по МПД'!AI732,'Комунальні по МПД'!AI737,'Комунальні по МПД'!AI742,'Комунальні по МПД'!AI747,'Комунальні по МПД'!AI752,'Комунальні по МПД'!AI757)</f>
        <v>10.199999999999999</v>
      </c>
      <c r="AI103" s="151">
        <f>SUM('Комунальні по МПД'!AJ712,'Комунальні по МПД'!AJ717,'Комунальні по МПД'!AJ722,'Комунальні по МПД'!AJ727,'Комунальні по МПД'!AJ732,'Комунальні по МПД'!AJ737,'Комунальні по МПД'!AJ742,'Комунальні по МПД'!AJ747,'Комунальні по МПД'!AJ752,'Комунальні по МПД'!AJ757)</f>
        <v>57</v>
      </c>
      <c r="AJ103" s="79">
        <f>SUM('Комунальні по МПД'!AK712,'Комунальні по МПД'!AK717,'Комунальні по МПД'!AK722,'Комунальні по МПД'!AK727,'Комунальні по МПД'!AK732,'Комунальні по МПД'!AK737,'Комунальні по МПД'!AK742,'Комунальні по МПД'!AK747,'Комунальні по МПД'!AK752,'Комунальні по МПД'!AK757)</f>
        <v>0</v>
      </c>
      <c r="AK103" s="77">
        <f>SUM('Комунальні по МПД'!AL712,'Комунальні по МПД'!AL717,'Комунальні по МПД'!AL722,'Комунальні по МПД'!AL727,'Комунальні по МПД'!AL732,'Комунальні по МПД'!AL737,'Комунальні по МПД'!AL742,'Комунальні по МПД'!AL747,'Комунальні по МПД'!AL752,'Комунальні по МПД'!AL757)</f>
        <v>0</v>
      </c>
      <c r="AL103" s="78">
        <f>SUM('Комунальні по МПД'!AM712,'Комунальні по МПД'!AM717,'Комунальні по МПД'!AM722,'Комунальні по МПД'!AM727,'Комунальні по МПД'!AM732,'Комунальні по МПД'!AM737,'Комунальні по МПД'!AM742,'Комунальні по МПД'!AM747,'Комунальні по МПД'!AM752,'Комунальні по МПД'!AM757)</f>
        <v>0</v>
      </c>
      <c r="AM103" s="74">
        <f>SUM('Комунальні по МПД'!AN712,'Комунальні по МПД'!AN717,'Комунальні по МПД'!AN722,'Комунальні по МПД'!AN727,'Комунальні по МПД'!AN732,'Комунальні по МПД'!AN737,'Комунальні по МПД'!AN742,'Комунальні по МПД'!AN747,'Комунальні по МПД'!AN752,'Комунальні по МПД'!AN757)</f>
        <v>2</v>
      </c>
      <c r="AN103" s="72">
        <f>SUM('Комунальні по МПД'!AO712,'Комунальні по МПД'!AO717,'Комунальні по МПД'!AO722,'Комунальні по МПД'!AO727,'Комунальні по МПД'!AO732,'Комунальні по МПД'!AO737,'Комунальні по МПД'!AO742,'Комунальні по МПД'!AO747,'Комунальні по МПД'!AO752,'Комунальні по МПД'!AO757)</f>
        <v>55</v>
      </c>
      <c r="AO103" s="73">
        <f>SUM('Комунальні по МПД'!AP712,'Комунальні по МПД'!AP717,'Комунальні по МПД'!AP722,'Комунальні по МПД'!AP727,'Комунальні по МПД'!AP732,'Комунальні по МПД'!AP737,'Комунальні по МПД'!AP742,'Комунальні по МПД'!AP747,'Комунальні по МПД'!AP752,'Комунальні по МПД'!AP757)</f>
        <v>0</v>
      </c>
      <c r="AP103" s="79">
        <f>SUM('Комунальні по МПД'!AQ712,'Комунальні по МПД'!AQ717,'Комунальні по МПД'!AQ722,'Комунальні по МПД'!AQ727,'Комунальні по МПД'!AQ732,'Комунальні по МПД'!AQ737,'Комунальні по МПД'!AQ742,'Комунальні по МПД'!AQ747,'Комунальні по МПД'!AQ752,'Комунальні по МПД'!AQ757)</f>
        <v>0</v>
      </c>
      <c r="AQ103" s="77">
        <f>SUM('Комунальні по МПД'!AR712,'Комунальні по МПД'!AR717,'Комунальні по МПД'!AR722,'Комунальні по МПД'!AR727,'Комунальні по МПД'!AR732,'Комунальні по МПД'!AR737,'Комунальні по МПД'!AR742,'Комунальні по МПД'!AR747,'Комунальні по МПД'!AR752,'Комунальні по МПД'!AR757)</f>
        <v>0</v>
      </c>
      <c r="AR103" s="77">
        <f>SUM('Комунальні по МПД'!AS712,'Комунальні по МПД'!AS717,'Комунальні по МПД'!AS722,'Комунальні по МПД'!AS727,'Комунальні по МПД'!AS732,'Комунальні по МПД'!AS737,'Комунальні по МПД'!AS742,'Комунальні по МПД'!AS747,'Комунальні по МПД'!AS752,'Комунальні по МПД'!AS757)</f>
        <v>0</v>
      </c>
      <c r="AS103" s="77">
        <f>SUM('Комунальні по МПД'!AT712,'Комунальні по МПД'!AT717,'Комунальні по МПД'!AT722,'Комунальні по МПД'!AT727,'Комунальні по МПД'!AT732,'Комунальні по МПД'!AT737,'Комунальні по МПД'!AT742,'Комунальні по МПД'!AT747,'Комунальні по МПД'!AT752,'Комунальні по МПД'!AT757)</f>
        <v>0</v>
      </c>
      <c r="AT103" s="78">
        <f>SUM('Комунальні по МПД'!AU712,'Комунальні по МПД'!AU717,'Комунальні по МПД'!AU722,'Комунальні по МПД'!AU727,'Комунальні по МПД'!AU732,'Комунальні по МПД'!AU737,'Комунальні по МПД'!AU742,'Комунальні по МПД'!AU747,'Комунальні по МПД'!AU752,'Комунальні по МПД'!AU757)</f>
        <v>0</v>
      </c>
      <c r="AU103" s="152">
        <f>SUM('Комунальні по МПД'!AV712,'Комунальні по МПД'!AV717,'Комунальні по МПД'!AV722,'Комунальні по МПД'!AV727,'Комунальні по МПД'!AV732,'Комунальні по МПД'!AV737,'Комунальні по МПД'!AV742,'Комунальні по МПД'!AV747,'Комунальні по МПД'!AV752,'Комунальні по МПД'!AV757)</f>
        <v>1</v>
      </c>
      <c r="AV103" s="275">
        <f>SUM('Комунальні по МПД'!AW712,'Комунальні по МПД'!AW717,'Комунальні по МПД'!AW722,'Комунальні по МПД'!AW727,'Комунальні по МПД'!AW732,'Комунальні по МПД'!AW737,'Комунальні по МПД'!AW742,'Комунальні по МПД'!AW747,'Комунальні по МПД'!AW752,'Комунальні по МПД'!AW757)</f>
        <v>0</v>
      </c>
      <c r="AW103" s="275">
        <f>SUM('Комунальні по МПД'!AX712,'Комунальні по МПД'!AX717,'Комунальні по МПД'!AX722,'Комунальні по МПД'!AX727,'Комунальні по МПД'!AX732,'Комунальні по МПД'!AX737,'Комунальні по МПД'!AX742,'Комунальні по МПД'!AX747,'Комунальні по МПД'!AX752,'Комунальні по МПД'!AX757)</f>
        <v>0</v>
      </c>
      <c r="AX103" s="275">
        <f>SUM('Комунальні по МПД'!AY712,'Комунальні по МПД'!AY717,'Комунальні по МПД'!AY722,'Комунальні по МПД'!AY727,'Комунальні по МПД'!AY732,'Комунальні по МПД'!AY737,'Комунальні по МПД'!AY742,'Комунальні по МПД'!AY747,'Комунальні по МПД'!AY752,'Комунальні по МПД'!AY757)</f>
        <v>0</v>
      </c>
      <c r="AY103" s="275">
        <f>SUM('Комунальні по МПД'!AZ712,'Комунальні по МПД'!AZ717,'Комунальні по МПД'!AZ722,'Комунальні по МПД'!AZ727,'Комунальні по МПД'!AZ732,'Комунальні по МПД'!AZ737,'Комунальні по МПД'!AZ742,'Комунальні по МПД'!AZ747,'Комунальні по МПД'!AZ752,'Комунальні по МПД'!AZ757)</f>
        <v>0</v>
      </c>
      <c r="AZ103" s="275">
        <f>SUM('Комунальні по МПД'!BA712,'Комунальні по МПД'!BA717,'Комунальні по МПД'!BA722,'Комунальні по МПД'!BA727,'Комунальні по МПД'!BA732,'Комунальні по МПД'!BA737,'Комунальні по МПД'!BA742,'Комунальні по МПД'!BA747,'Комунальні по МПД'!BA752,'Комунальні по МПД'!BA757)</f>
        <v>0</v>
      </c>
      <c r="BA103" s="275">
        <f>SUM('Комунальні по МПД'!BB712,'Комунальні по МПД'!BB717,'Комунальні по МПД'!BB722,'Комунальні по МПД'!BB727,'Комунальні по МПД'!BB732,'Комунальні по МПД'!BB737,'Комунальні по МПД'!BB742,'Комунальні по МПД'!BB747,'Комунальні по МПД'!BB752,'Комунальні по МПД'!BB757)</f>
        <v>0</v>
      </c>
      <c r="BB103" s="275">
        <f>SUM('Комунальні по МПД'!BC712,'Комунальні по МПД'!BC717,'Комунальні по МПД'!BC722,'Комунальні по МПД'!BC727,'Комунальні по МПД'!BC732,'Комунальні по МПД'!BC737,'Комунальні по МПД'!BC742,'Комунальні по МПД'!BC747,'Комунальні по МПД'!BC752,'Комунальні по МПД'!BC757)</f>
        <v>0</v>
      </c>
      <c r="BC103" s="275">
        <f>SUM('Комунальні по МПД'!BD712,'Комунальні по МПД'!BD717,'Комунальні по МПД'!BD722,'Комунальні по МПД'!BD727,'Комунальні по МПД'!BD732,'Комунальні по МПД'!BD737,'Комунальні по МПД'!BD742,'Комунальні по МПД'!BD747,'Комунальні по МПД'!BD752,'Комунальні по МПД'!BD757)</f>
        <v>1</v>
      </c>
      <c r="BD103" s="276">
        <f>SUM('Комунальні по МПД'!BE712,'Комунальні по МПД'!BE717,'Комунальні по МПД'!BE722,'Комунальні по МПД'!BE727,'Комунальні по МПД'!BE732,'Комунальні по МПД'!BE737,'Комунальні по МПД'!BE742,'Комунальні по МПД'!BE747,'Комунальні по МПД'!BE752,'Комунальні по МПД'!BE757)</f>
        <v>0</v>
      </c>
    </row>
    <row r="104" spans="1:56" ht="47.25" x14ac:dyDescent="0.25">
      <c r="A104" s="1343"/>
      <c r="B104" s="1419"/>
      <c r="C104" s="114" t="s">
        <v>490</v>
      </c>
      <c r="D104" s="1301"/>
      <c r="E104" s="1411"/>
      <c r="F104" s="575">
        <f>SUM('Комунальні по МПД'!G713,'Комунальні по МПД'!G718,'Комунальні по МПД'!G723,'Комунальні по МПД'!G728,'Комунальні по МПД'!G733,'Комунальні по МПД'!G738,'Комунальні по МПД'!G743,'Комунальні по МПД'!G748,'Комунальні по МПД'!G753,'Комунальні по МПД'!G758)</f>
        <v>0</v>
      </c>
      <c r="G104" s="631">
        <f>SUM('Комунальні по МПД'!H713,'Комунальні по МПД'!H718,'Комунальні по МПД'!H723,'Комунальні по МПД'!H728,'Комунальні по МПД'!H733,'Комунальні по МПД'!H738,'Комунальні по МПД'!H743,'Комунальні по МПД'!H748,'Комунальні по МПД'!H753,'Комунальні по МПД'!H758)</f>
        <v>0</v>
      </c>
      <c r="H104" s="133">
        <f>SUM('Комунальні по МПД'!I713,'Комунальні по МПД'!I718,'Комунальні по МПД'!I723,'Комунальні по МПД'!I728,'Комунальні по МПД'!I733,'Комунальні по МПД'!I738,'Комунальні по МПД'!I743,'Комунальні по МПД'!I748,'Комунальні по МПД'!I753,'Комунальні по МПД'!I758)</f>
        <v>0</v>
      </c>
      <c r="I104" s="133">
        <f>SUM('Комунальні по МПД'!J713,'Комунальні по МПД'!J718,'Комунальні по МПД'!J723,'Комунальні по МПД'!J728,'Комунальні по МПД'!J733,'Комунальні по МПД'!J738,'Комунальні по МПД'!J743,'Комунальні по МПД'!J748,'Комунальні по МПД'!J753,'Комунальні по МПД'!J758)</f>
        <v>0</v>
      </c>
      <c r="J104" s="133">
        <f>SUM('Комунальні по МПД'!K713,'Комунальні по МПД'!K718,'Комунальні по МПД'!K723,'Комунальні по МПД'!K728,'Комунальні по МПД'!K733,'Комунальні по МПД'!K738,'Комунальні по МПД'!K743,'Комунальні по МПД'!K748,'Комунальні по МПД'!K753,'Комунальні по МПД'!K758)</f>
        <v>0</v>
      </c>
      <c r="K104" s="274">
        <f>SUM('Комунальні по МПД'!L713,'Комунальні по МПД'!L718,'Комунальні по МПД'!L723,'Комунальні по МПД'!L728,'Комунальні по МПД'!L733,'Комунальні по МПД'!L738,'Комунальні по МПД'!L743,'Комунальні по МПД'!L748,'Комунальні по МПД'!L753,'Комунальні по МПД'!L758)</f>
        <v>0</v>
      </c>
      <c r="L104" s="181">
        <f>SUM('Комунальні по МПД'!M713,'Комунальні по МПД'!M718,'Комунальні по МПД'!M723,'Комунальні по МПД'!M728,'Комунальні по МПД'!M733,'Комунальні по МПД'!M738,'Комунальні по МПД'!M743,'Комунальні по МПД'!M748,'Комунальні по МПД'!M753,'Комунальні по МПД'!M758)</f>
        <v>0</v>
      </c>
      <c r="M104" s="184">
        <f>SUM('Комунальні по МПД'!N713,'Комунальні по МПД'!N718,'Комунальні по МПД'!N723,'Комунальні по МПД'!N728,'Комунальні по МПД'!N733,'Комунальні по МПД'!N738,'Комунальні по МПД'!N743,'Комунальні по МПД'!N748,'Комунальні по МПД'!N753,'Комунальні по МПД'!N758)</f>
        <v>0</v>
      </c>
      <c r="N104" s="760">
        <f>SUM('Комунальні по МПД'!O713,'Комунальні по МПД'!O718,'Комунальні по МПД'!O723,'Комунальні по МПД'!O728,'Комунальні по МПД'!O733,'Комунальні по МПД'!O738,'Комунальні по МПД'!O743,'Комунальні по МПД'!O748,'Комунальні по МПД'!O753,'Комунальні по МПД'!O758)</f>
        <v>0</v>
      </c>
      <c r="O104" s="184">
        <f>SUM('Комунальні по МПД'!P713,'Комунальні по МПД'!P718,'Комунальні по МПД'!P723,'Комунальні по МПД'!P728,'Комунальні по МПД'!P733,'Комунальні по МПД'!P738,'Комунальні по МПД'!P743,'Комунальні по МПД'!P748,'Комунальні по МПД'!P753,'Комунальні по МПД'!P758)</f>
        <v>0</v>
      </c>
      <c r="P104" s="184">
        <f>SUM('Комунальні по МПД'!Q713,'Комунальні по МПД'!Q718,'Комунальні по МПД'!Q723,'Комунальні по МПД'!Q728,'Комунальні по МПД'!Q733,'Комунальні по МПД'!Q738,'Комунальні по МПД'!Q743,'Комунальні по МПД'!Q748,'Комунальні по МПД'!Q753,'Комунальні по МПД'!Q758)</f>
        <v>0</v>
      </c>
      <c r="Q104" s="265">
        <f>SUM('Комунальні по МПД'!R713,'Комунальні по МПД'!R718,'Комунальні по МПД'!R723,'Комунальні по МПД'!R728,'Комунальні по МПД'!R733,'Комунальні по МПД'!R738,'Комунальні по МПД'!R743,'Комунальні по МПД'!R748,'Комунальні по МПД'!R753,'Комунальні по МПД'!R758)</f>
        <v>0</v>
      </c>
      <c r="R104" s="266">
        <f>SUM('Комунальні по МПД'!S713,'Комунальні по МПД'!S718,'Комунальні по МПД'!S723,'Комунальні по МПД'!S728,'Комунальні по МПД'!S733,'Комунальні по МПД'!S738,'Комунальні по МПД'!S743,'Комунальні по МПД'!S748,'Комунальні по МПД'!S753,'Комунальні по МПД'!S758)</f>
        <v>0</v>
      </c>
      <c r="S104" s="771">
        <f>SUM('Комунальні по МПД'!T713,'Комунальні по МПД'!T718,'Комунальні по МПД'!T723,'Комунальні по МПД'!T728,'Комунальні по МПД'!T733,'Комунальні по МПД'!T738,'Комунальні по МПД'!T743,'Комунальні по МПД'!T748,'Комунальні по МПД'!T753,'Комунальні по МПД'!T758)</f>
        <v>0</v>
      </c>
      <c r="T104" s="771">
        <f>SUM('Комунальні по МПД'!U713,'Комунальні по МПД'!U718,'Комунальні по МПД'!U723,'Комунальні по МПД'!U728,'Комунальні по МПД'!U733,'Комунальні по МПД'!U738,'Комунальні по МПД'!U743,'Комунальні по МПД'!U748,'Комунальні по МПД'!U753,'Комунальні по МПД'!U758)</f>
        <v>0</v>
      </c>
      <c r="U104" s="184">
        <f>SUM('Комунальні по МПД'!V713,'Комунальні по МПД'!V718,'Комунальні по МПД'!V723,'Комунальні по МПД'!V728,'Комунальні по МПД'!V733,'Комунальні по МПД'!V738,'Комунальні по МПД'!V743,'Комунальні по МПД'!V748,'Комунальні по МПД'!V753,'Комунальні по МПД'!V758)</f>
        <v>0</v>
      </c>
      <c r="V104" s="184">
        <f>SUM('Комунальні по МПД'!W713,'Комунальні по МПД'!W718,'Комунальні по МПД'!W723,'Комунальні по МПД'!W728,'Комунальні по МПД'!W733,'Комунальні по МПД'!W738,'Комунальні по МПД'!W743,'Комунальні по МПД'!W748,'Комунальні по МПД'!W753,'Комунальні по МПД'!W758)</f>
        <v>0</v>
      </c>
      <c r="W104" s="265">
        <f>SUM('Комунальні по МПД'!X713,'Комунальні по МПД'!X718,'Комунальні по МПД'!X723,'Комунальні по МПД'!X728,'Комунальні по МПД'!X733,'Комунальні по МПД'!X738,'Комунальні по МПД'!X743,'Комунальні по МПД'!X748,'Комунальні по МПД'!X753,'Комунальні по МПД'!X758)</f>
        <v>0</v>
      </c>
      <c r="X104" s="266">
        <f>SUM('Комунальні по МПД'!Y713,'Комунальні по МПД'!Y718,'Комунальні по МПД'!Y723,'Комунальні по МПД'!Y728,'Комунальні по МПД'!Y733,'Комунальні по МПД'!Y738,'Комунальні по МПД'!Y743,'Комунальні по МПД'!Y748,'Комунальні по МПД'!Y753,'Комунальні по МПД'!Y758)</f>
        <v>0</v>
      </c>
      <c r="Y104" s="265">
        <f>SUM('Комунальні по МПД'!Z713,'Комунальні по МПД'!Z718,'Комунальні по МПД'!Z723,'Комунальні по МПД'!Z728,'Комунальні по МПД'!Z733,'Комунальні по МПД'!Z738,'Комунальні по МПД'!Z743,'Комунальні по МПД'!Z748,'Комунальні по МПД'!Z753,'Комунальні по МПД'!Z758)</f>
        <v>0</v>
      </c>
      <c r="Z104" s="273">
        <f>SUM('Комунальні по МПД'!AA713,'Комунальні по МПД'!AA718,'Комунальні по МПД'!AA723,'Комунальні по МПД'!AA728,'Комунальні по МПД'!AA733,'Комунальні по МПД'!AA738,'Комунальні по МПД'!AA743,'Комунальні по МПД'!AA748,'Комунальні по МПД'!AA753,'Комунальні по МПД'!AA758)</f>
        <v>0</v>
      </c>
      <c r="AA104" s="133">
        <f>SUM('Комунальні по МПД'!AB713,'Комунальні по МПД'!AB718,'Комунальні по МПД'!AB723,'Комунальні по МПД'!AB728,'Комунальні по МПД'!AB733,'Комунальні по МПД'!AB738,'Комунальні по МПД'!AB743,'Комунальні по МПД'!AB748,'Комунальні по МПД'!AB753,'Комунальні по МПД'!AB758)</f>
        <v>0</v>
      </c>
      <c r="AB104" s="133">
        <f>SUM('Комунальні по МПД'!AC713,'Комунальні по МПД'!AC718,'Комунальні по МПД'!AC723,'Комунальні по МПД'!AC728,'Комунальні по МПД'!AC733,'Комунальні по МПД'!AC738,'Комунальні по МПД'!AC743,'Комунальні по МПД'!AC748,'Комунальні по МПД'!AC753,'Комунальні по МПД'!AC758)</f>
        <v>0</v>
      </c>
      <c r="AC104" s="133">
        <f>SUM('Комунальні по МПД'!AD713,'Комунальні по МПД'!AD718,'Комунальні по МПД'!AD723,'Комунальні по МПД'!AD728,'Комунальні по МПД'!AD733,'Комунальні по МПД'!AD738,'Комунальні по МПД'!AD743,'Комунальні по МПД'!AD748,'Комунальні по МПД'!AD753,'Комунальні по МПД'!AD758)</f>
        <v>0</v>
      </c>
      <c r="AD104" s="133">
        <f>SUM('Комунальні по МПД'!AE713,'Комунальні по МПД'!AE718,'Комунальні по МПД'!AE723,'Комунальні по МПД'!AE728,'Комунальні по МПД'!AE733,'Комунальні по МПД'!AE738,'Комунальні по МПД'!AE743,'Комунальні по МПД'!AE748,'Комунальні по МПД'!AE753,'Комунальні по МПД'!AE758)</f>
        <v>0</v>
      </c>
      <c r="AE104" s="274">
        <f>SUM('Комунальні по МПД'!AF713,'Комунальні по МПД'!AF718,'Комунальні по МПД'!AF723,'Комунальні по МПД'!AF728,'Комунальні по МПД'!AF733,'Комунальні по МПД'!AF738,'Комунальні по МПД'!AF743,'Комунальні по МПД'!AF748,'Комунальні по МПД'!AF753,'Комунальні по МПД'!AF758)</f>
        <v>0</v>
      </c>
      <c r="AF104" s="472"/>
      <c r="AG104" s="473"/>
      <c r="AH104" s="472"/>
      <c r="AI104" s="158">
        <f>SUM('Комунальні по МПД'!AJ713,'Комунальні по МПД'!AJ718,'Комунальні по МПД'!AJ723,'Комунальні по МПД'!AJ728,'Комунальні по МПД'!AJ733,'Комунальні по МПД'!AJ738,'Комунальні по МПД'!AJ743,'Комунальні по МПД'!AJ748,'Комунальні по МПД'!AJ753,'Комунальні по МПД'!AJ758)</f>
        <v>0</v>
      </c>
      <c r="AJ104" s="90">
        <f>SUM('Комунальні по МПД'!AK713,'Комунальні по МПД'!AK718,'Комунальні по МПД'!AK723,'Комунальні по МПД'!AK728,'Комунальні по МПД'!AK733,'Комунальні по МПД'!AK738,'Комунальні по МПД'!AK743,'Комунальні по МПД'!AK748,'Комунальні по МПД'!AK753,'Комунальні по МПД'!AK758)</f>
        <v>0</v>
      </c>
      <c r="AK104" s="88">
        <f>SUM('Комунальні по МПД'!AL713,'Комунальні по МПД'!AL718,'Комунальні по МПД'!AL723,'Комунальні по МПД'!AL728,'Комунальні по МПД'!AL733,'Комунальні по МПД'!AL738,'Комунальні по МПД'!AL743,'Комунальні по МПД'!AL748,'Комунальні по МПД'!AL753,'Комунальні по МПД'!AL758)</f>
        <v>0</v>
      </c>
      <c r="AL104" s="89">
        <f>SUM('Комунальні по МПД'!AM713,'Комунальні по МПД'!AM718,'Комунальні по МПД'!AM723,'Комунальні по МПД'!AM728,'Комунальні по МПД'!AM733,'Комунальні по МПД'!AM738,'Комунальні по МПД'!AM743,'Комунальні по МПД'!AM748,'Комунальні по МПД'!AM753,'Комунальні по МПД'!AM758)</f>
        <v>0</v>
      </c>
      <c r="AM104" s="90">
        <f>SUM('Комунальні по МПД'!AN713,'Комунальні по МПД'!AN718,'Комунальні по МПД'!AN723,'Комунальні по МПД'!AN728,'Комунальні по МПД'!AN733,'Комунальні по МПД'!AN738,'Комунальні по МПД'!AN743,'Комунальні по МПД'!AN748,'Комунальні по МПД'!AN753,'Комунальні по МПД'!AN758)</f>
        <v>0</v>
      </c>
      <c r="AN104" s="88">
        <f>SUM('Комунальні по МПД'!AO713,'Комунальні по МПД'!AO718,'Комунальні по МПД'!AO723,'Комунальні по МПД'!AO728,'Комунальні по МПД'!AO733,'Комунальні по МПД'!AO738,'Комунальні по МПД'!AO743,'Комунальні по МПД'!AO748,'Комунальні по МПД'!AO753,'Комунальні по МПД'!AO758)</f>
        <v>0</v>
      </c>
      <c r="AO104" s="89">
        <f>SUM('Комунальні по МПД'!AP713,'Комунальні по МПД'!AP718,'Комунальні по МПД'!AP723,'Комунальні по МПД'!AP728,'Комунальні по МПД'!AP733,'Комунальні по МПД'!AP738,'Комунальні по МПД'!AP743,'Комунальні по МПД'!AP748,'Комунальні по МПД'!AP753,'Комунальні по МПД'!AP758)</f>
        <v>0</v>
      </c>
      <c r="AP104" s="90">
        <f>SUM('Комунальні по МПД'!AQ713,'Комунальні по МПД'!AQ718,'Комунальні по МПД'!AQ723,'Комунальні по МПД'!AQ728,'Комунальні по МПД'!AQ733,'Комунальні по МПД'!AQ738,'Комунальні по МПД'!AQ743,'Комунальні по МПД'!AQ748,'Комунальні по МПД'!AQ753,'Комунальні по МПД'!AQ758)</f>
        <v>0</v>
      </c>
      <c r="AQ104" s="88">
        <f>SUM('Комунальні по МПД'!AR713,'Комунальні по МПД'!AR718,'Комунальні по МПД'!AR723,'Комунальні по МПД'!AR728,'Комунальні по МПД'!AR733,'Комунальні по МПД'!AR738,'Комунальні по МПД'!AR743,'Комунальні по МПД'!AR748,'Комунальні по МПД'!AR753,'Комунальні по МПД'!AR758)</f>
        <v>0</v>
      </c>
      <c r="AR104" s="88">
        <f>SUM('Комунальні по МПД'!AS713,'Комунальні по МПД'!AS718,'Комунальні по МПД'!AS723,'Комунальні по МПД'!AS728,'Комунальні по МПД'!AS733,'Комунальні по МПД'!AS738,'Комунальні по МПД'!AS743,'Комунальні по МПД'!AS748,'Комунальні по МПД'!AS753,'Комунальні по МПД'!AS758)</f>
        <v>0</v>
      </c>
      <c r="AS104" s="88">
        <f>SUM('Комунальні по МПД'!AT713,'Комунальні по МПД'!AT718,'Комунальні по МПД'!AT723,'Комунальні по МПД'!AT728,'Комунальні по МПД'!AT733,'Комунальні по МПД'!AT738,'Комунальні по МПД'!AT743,'Комунальні по МПД'!AT748,'Комунальні по МПД'!AT753,'Комунальні по МПД'!AT758)</f>
        <v>0</v>
      </c>
      <c r="AT104" s="89">
        <f>SUM('Комунальні по МПД'!AU713,'Комунальні по МПД'!AU718,'Комунальні по МПД'!AU723,'Комунальні по МПД'!AU728,'Комунальні по МПД'!AU733,'Комунальні по МПД'!AU738,'Комунальні по МПД'!AU743,'Комунальні по МПД'!AU748,'Комунальні по МПД'!AU753,'Комунальні по МПД'!AU758)</f>
        <v>0</v>
      </c>
      <c r="AU104" s="159">
        <f>SUM('Комунальні по МПД'!AV713,'Комунальні по МПД'!AV718,'Комунальні по МПД'!AV723,'Комунальні по МПД'!AV728,'Комунальні по МПД'!AV733,'Комунальні по МПД'!AV738,'Комунальні по МПД'!AV743,'Комунальні по МПД'!AV748,'Комунальні по МПД'!AV753,'Комунальні по МПД'!AV758)</f>
        <v>0</v>
      </c>
      <c r="AV104" s="184">
        <f>SUM('Комунальні по МПД'!AW713,'Комунальні по МПД'!AW718,'Комунальні по МПД'!AW723,'Комунальні по МПД'!AW728,'Комунальні по МПД'!AW733,'Комунальні по МПД'!AW738,'Комунальні по МПД'!AW743,'Комунальні по МПД'!AW748,'Комунальні по МПД'!AW753,'Комунальні по МПД'!AW758)</f>
        <v>0</v>
      </c>
      <c r="AW104" s="184">
        <f>SUM('Комунальні по МПД'!AX713,'Комунальні по МПД'!AX718,'Комунальні по МПД'!AX723,'Комунальні по МПД'!AX728,'Комунальні по МПД'!AX733,'Комунальні по МПД'!AX738,'Комунальні по МПД'!AX743,'Комунальні по МПД'!AX748,'Комунальні по МПД'!AX753,'Комунальні по МПД'!AX758)</f>
        <v>0</v>
      </c>
      <c r="AX104" s="184">
        <f>SUM('Комунальні по МПД'!AY713,'Комунальні по МПД'!AY718,'Комунальні по МПД'!AY723,'Комунальні по МПД'!AY728,'Комунальні по МПД'!AY733,'Комунальні по МПД'!AY738,'Комунальні по МПД'!AY743,'Комунальні по МПД'!AY748,'Комунальні по МПД'!AY753,'Комунальні по МПД'!AY758)</f>
        <v>0</v>
      </c>
      <c r="AY104" s="184">
        <f>SUM('Комунальні по МПД'!AZ713,'Комунальні по МПД'!AZ718,'Комунальні по МПД'!AZ723,'Комунальні по МПД'!AZ728,'Комунальні по МПД'!AZ733,'Комунальні по МПД'!AZ738,'Комунальні по МПД'!AZ743,'Комунальні по МПД'!AZ748,'Комунальні по МПД'!AZ753,'Комунальні по МПД'!AZ758)</f>
        <v>0</v>
      </c>
      <c r="AZ104" s="184">
        <f>SUM('Комунальні по МПД'!BA713,'Комунальні по МПД'!BA718,'Комунальні по МПД'!BA723,'Комунальні по МПД'!BA728,'Комунальні по МПД'!BA733,'Комунальні по МПД'!BA738,'Комунальні по МПД'!BA743,'Комунальні по МПД'!BA748,'Комунальні по МПД'!BA753,'Комунальні по МПД'!BA758)</f>
        <v>0</v>
      </c>
      <c r="BA104" s="184">
        <f>SUM('Комунальні по МПД'!BB713,'Комунальні по МПД'!BB718,'Комунальні по МПД'!BB723,'Комунальні по МПД'!BB728,'Комунальні по МПД'!BB733,'Комунальні по МПД'!BB738,'Комунальні по МПД'!BB743,'Комунальні по МПД'!BB748,'Комунальні по МПД'!BB753,'Комунальні по МПД'!BB758)</f>
        <v>0</v>
      </c>
      <c r="BB104" s="184">
        <f>SUM('Комунальні по МПД'!BC713,'Комунальні по МПД'!BC718,'Комунальні по МПД'!BC723,'Комунальні по МПД'!BC728,'Комунальні по МПД'!BC733,'Комунальні по МПД'!BC738,'Комунальні по МПД'!BC743,'Комунальні по МПД'!BC748,'Комунальні по МПД'!BC753,'Комунальні по МПД'!BC758)</f>
        <v>0</v>
      </c>
      <c r="BC104" s="184">
        <f>SUM('Комунальні по МПД'!BD713,'Комунальні по МПД'!BD718,'Комунальні по МПД'!BD723,'Комунальні по МПД'!BD728,'Комунальні по МПД'!BD733,'Комунальні по МПД'!BD738,'Комунальні по МПД'!BD743,'Комунальні по МПД'!BD748,'Комунальні по МПД'!BD753,'Комунальні по МПД'!BD758)</f>
        <v>0</v>
      </c>
      <c r="BD104" s="265">
        <f>SUM('Комунальні по МПД'!BE713,'Комунальні по МПД'!BE718,'Комунальні по МПД'!BE723,'Комунальні по МПД'!BE728,'Комунальні по МПД'!BE733,'Комунальні по МПД'!BE738,'Комунальні по МПД'!BE743,'Комунальні по МПД'!BE748,'Комунальні по МПД'!BE753,'Комунальні по МПД'!BE758)</f>
        <v>0</v>
      </c>
    </row>
    <row r="105" spans="1:56" ht="31.5" x14ac:dyDescent="0.25">
      <c r="A105" s="1343"/>
      <c r="B105" s="1419"/>
      <c r="C105" s="114" t="s">
        <v>486</v>
      </c>
      <c r="D105" s="1301"/>
      <c r="E105" s="1411"/>
      <c r="F105" s="575">
        <f>SUM('Комунальні по МПД'!G714,'Комунальні по МПД'!G719,'Комунальні по МПД'!G724,'Комунальні по МПД'!G729,'Комунальні по МПД'!G734,'Комунальні по МПД'!G739,'Комунальні по МПД'!G744,'Комунальні по МПД'!G749,'Комунальні по МПД'!G754,'Комунальні по МПД'!G759)</f>
        <v>7</v>
      </c>
      <c r="G105" s="631">
        <f>SUM('Комунальні по МПД'!H714,'Комунальні по МПД'!H719,'Комунальні по МПД'!H724,'Комунальні по МПД'!H729,'Комунальні по МПД'!H734,'Комунальні по МПД'!H739,'Комунальні по МПД'!H744,'Комунальні по МПД'!H749,'Комунальні по МПД'!H754,'Комунальні по МПД'!H759)</f>
        <v>0</v>
      </c>
      <c r="H105" s="133">
        <f>SUM('Комунальні по МПД'!I714,'Комунальні по МПД'!I719,'Комунальні по МПД'!I724,'Комунальні по МПД'!I729,'Комунальні по МПД'!I734,'Комунальні по МПД'!I739,'Комунальні по МПД'!I744,'Комунальні по МПД'!I749,'Комунальні по МПД'!I754,'Комунальні по МПД'!I759)</f>
        <v>0</v>
      </c>
      <c r="I105" s="133">
        <f>SUM('Комунальні по МПД'!J714,'Комунальні по МПД'!J719,'Комунальні по МПД'!J724,'Комунальні по МПД'!J729,'Комунальні по МПД'!J734,'Комунальні по МПД'!J739,'Комунальні по МПД'!J744,'Комунальні по МПД'!J749,'Комунальні по МПД'!J754,'Комунальні по МПД'!J759)</f>
        <v>0</v>
      </c>
      <c r="J105" s="133">
        <f>SUM('Комунальні по МПД'!K714,'Комунальні по МПД'!K719,'Комунальні по МПД'!K724,'Комунальні по МПД'!K729,'Комунальні по МПД'!K734,'Комунальні по МПД'!K739,'Комунальні по МПД'!K744,'Комунальні по МПД'!K749,'Комунальні по МПД'!K754,'Комунальні по МПД'!K759)</f>
        <v>0</v>
      </c>
      <c r="K105" s="274">
        <f>SUM('Комунальні по МПД'!L714,'Комунальні по МПД'!L719,'Комунальні по МПД'!L724,'Комунальні по МПД'!L729,'Комунальні по МПД'!L734,'Комунальні по МПД'!L739,'Комунальні по МПД'!L744,'Комунальні по МПД'!L749,'Комунальні по МПД'!L754,'Комунальні по МПД'!L759)</f>
        <v>0</v>
      </c>
      <c r="L105" s="181">
        <f>SUM('Комунальні по МПД'!M714,'Комунальні по МПД'!M719,'Комунальні по МПД'!M724,'Комунальні по МПД'!M729,'Комунальні по МПД'!M734,'Комунальні по МПД'!M739,'Комунальні по МПД'!M744,'Комунальні по МПД'!M749,'Комунальні по МПД'!M754,'Комунальні по МПД'!M759)</f>
        <v>7</v>
      </c>
      <c r="M105" s="184">
        <f>SUM('Комунальні по МПД'!N714,'Комунальні по МПД'!N719,'Комунальні по МПД'!N724,'Комунальні по МПД'!N729,'Комунальні по МПД'!N734,'Комунальні по МПД'!N739,'Комунальні по МПД'!N744,'Комунальні по МПД'!N749,'Комунальні по МПД'!N754,'Комунальні по МПД'!N759)</f>
        <v>0</v>
      </c>
      <c r="N105" s="760">
        <f>SUM('Комунальні по МПД'!O714,'Комунальні по МПД'!O719,'Комунальні по МПД'!O724,'Комунальні по МПД'!O729,'Комунальні по МПД'!O734,'Комунальні по МПД'!O739,'Комунальні по МПД'!O744,'Комунальні по МПД'!O749,'Комунальні по МПД'!O754,'Комунальні по МПД'!O759)</f>
        <v>7</v>
      </c>
      <c r="O105" s="184">
        <f>SUM('Комунальні по МПД'!P714,'Комунальні по МПД'!P719,'Комунальні по МПД'!P724,'Комунальні по МПД'!P729,'Комунальні по МПД'!P734,'Комунальні по МПД'!P739,'Комунальні по МПД'!P744,'Комунальні по МПД'!P749,'Комунальні по МПД'!P754,'Комунальні по МПД'!P759)</f>
        <v>0</v>
      </c>
      <c r="P105" s="668">
        <f>SUM('Комунальні по МПД'!Q714,'Комунальні по МПД'!Q719,'Комунальні по МПД'!Q724,'Комунальні по МПД'!Q729,'Комунальні по МПД'!Q734,'Комунальні по МПД'!Q739,'Комунальні по МПД'!Q744,'Комунальні по МПД'!Q749,'Комунальні по МПД'!Q754,'Комунальні по МПД'!Q759)</f>
        <v>0</v>
      </c>
      <c r="Q105" s="265">
        <f>SUM('Комунальні по МПД'!R714,'Комунальні по МПД'!R719,'Комунальні по МПД'!R724,'Комунальні по МПД'!R729,'Комунальні по МПД'!R734,'Комунальні по МПД'!R739,'Комунальні по МПД'!R744,'Комунальні по МПД'!R749,'Комунальні по МПД'!R754,'Комунальні по МПД'!R759)</f>
        <v>0</v>
      </c>
      <c r="R105" s="266">
        <f>SUM('Комунальні по МПД'!S714,'Комунальні по МПД'!S719,'Комунальні по МПД'!S724,'Комунальні по МПД'!S729,'Комунальні по МПД'!S734,'Комунальні по МПД'!S739,'Комунальні по МПД'!S744,'Комунальні по МПД'!S749,'Комунальні по МПД'!S754,'Комунальні по МПД'!S759)</f>
        <v>0</v>
      </c>
      <c r="S105" s="771">
        <f>SUM('Комунальні по МПД'!T714,'Комунальні по МПД'!T719,'Комунальні по МПД'!T724,'Комунальні по МПД'!T729,'Комунальні по МПД'!T734,'Комунальні по МПД'!T739,'Комунальні по МПД'!T744,'Комунальні по МПД'!T749,'Комунальні по МПД'!T754,'Комунальні по МПД'!T759)</f>
        <v>0</v>
      </c>
      <c r="T105" s="771">
        <f>SUM('Комунальні по МПД'!U714,'Комунальні по МПД'!U719,'Комунальні по МПД'!U724,'Комунальні по МПД'!U729,'Комунальні по МПД'!U734,'Комунальні по МПД'!U739,'Комунальні по МПД'!U744,'Комунальні по МПД'!U749,'Комунальні по МПД'!U754,'Комунальні по МПД'!U759)</f>
        <v>7</v>
      </c>
      <c r="U105" s="184">
        <f>SUM('Комунальні по МПД'!V714,'Комунальні по МПД'!V719,'Комунальні по МПД'!V724,'Комунальні по МПД'!V729,'Комунальні по МПД'!V734,'Комунальні по МПД'!V739,'Комунальні по МПД'!V744,'Комунальні по МПД'!V749,'Комунальні по МПД'!V754,'Комунальні по МПД'!V759)</f>
        <v>0</v>
      </c>
      <c r="V105" s="184">
        <f>SUM('Комунальні по МПД'!W714,'Комунальні по МПД'!W719,'Комунальні по МПД'!W724,'Комунальні по МПД'!W729,'Комунальні по МПД'!W734,'Комунальні по МПД'!W739,'Комунальні по МПД'!W744,'Комунальні по МПД'!W749,'Комунальні по МПД'!W754,'Комунальні по МПД'!W759)</f>
        <v>0</v>
      </c>
      <c r="W105" s="265">
        <f>SUM('Комунальні по МПД'!X714,'Комунальні по МПД'!X719,'Комунальні по МПД'!X724,'Комунальні по МПД'!X729,'Комунальні по МПД'!X734,'Комунальні по МПД'!X739,'Комунальні по МПД'!X744,'Комунальні по МПД'!X749,'Комунальні по МПД'!X754,'Комунальні по МПД'!X759)</f>
        <v>0</v>
      </c>
      <c r="X105" s="266">
        <f>SUM('Комунальні по МПД'!Y714,'Комунальні по МПД'!Y719,'Комунальні по МПД'!Y724,'Комунальні по МПД'!Y729,'Комунальні по МПД'!Y734,'Комунальні по МПД'!Y739,'Комунальні по МПД'!Y744,'Комунальні по МПД'!Y749,'Комунальні по МПД'!Y754,'Комунальні по МПД'!Y759)</f>
        <v>7</v>
      </c>
      <c r="Y105" s="265">
        <f>SUM('Комунальні по МПД'!Z714,'Комунальні по МПД'!Z719,'Комунальні по МПД'!Z724,'Комунальні по МПД'!Z729,'Комунальні по МПД'!Z734,'Комунальні по МПД'!Z739,'Комунальні по МПД'!Z744,'Комунальні по МПД'!Z749,'Комунальні по МПД'!Z754,'Комунальні по МПД'!Z759)</f>
        <v>0</v>
      </c>
      <c r="Z105" s="273">
        <f>SUM('Комунальні по МПД'!AA714,'Комунальні по МПД'!AA719,'Комунальні по МПД'!AA724,'Комунальні по МПД'!AA729,'Комунальні по МПД'!AA734,'Комунальні по МПД'!AA739,'Комунальні по МПД'!AA744,'Комунальні по МПД'!AA749,'Комунальні по МПД'!AA754,'Комунальні по МПД'!AA759)</f>
        <v>0</v>
      </c>
      <c r="AA105" s="133">
        <f>SUM('Комунальні по МПД'!AB714,'Комунальні по МПД'!AB719,'Комунальні по МПД'!AB724,'Комунальні по МПД'!AB729,'Комунальні по МПД'!AB734,'Комунальні по МПД'!AB739,'Комунальні по МПД'!AB744,'Комунальні по МПД'!AB749,'Комунальні по МПД'!AB754,'Комунальні по МПД'!AB759)</f>
        <v>0</v>
      </c>
      <c r="AB105" s="133">
        <f>SUM('Комунальні по МПД'!AC714,'Комунальні по МПД'!AC719,'Комунальні по МПД'!AC724,'Комунальні по МПД'!AC729,'Комунальні по МПД'!AC734,'Комунальні по МПД'!AC739,'Комунальні по МПД'!AC744,'Комунальні по МПД'!AC749,'Комунальні по МПД'!AC754,'Комунальні по МПД'!AC759)</f>
        <v>0</v>
      </c>
      <c r="AC105" s="133">
        <f>SUM('Комунальні по МПД'!AD714,'Комунальні по МПД'!AD719,'Комунальні по МПД'!AD724,'Комунальні по МПД'!AD729,'Комунальні по МПД'!AD734,'Комунальні по МПД'!AD739,'Комунальні по МПД'!AD744,'Комунальні по МПД'!AD749,'Комунальні по МПД'!AD754,'Комунальні по МПД'!AD759)</f>
        <v>0</v>
      </c>
      <c r="AD105" s="133">
        <f>SUM('Комунальні по МПД'!AE714,'Комунальні по МПД'!AE719,'Комунальні по МПД'!AE724,'Комунальні по МПД'!AE729,'Комунальні по МПД'!AE734,'Комунальні по МПД'!AE739,'Комунальні по МПД'!AE744,'Комунальні по МПД'!AE749,'Комунальні по МПД'!AE754,'Комунальні по МПД'!AE759)</f>
        <v>6</v>
      </c>
      <c r="AE105" s="274">
        <f>SUM('Комунальні по МПД'!AF714,'Комунальні по МПД'!AF719,'Комунальні по МПД'!AF724,'Комунальні по МПД'!AF729,'Комунальні по МПД'!AF734,'Комунальні по МПД'!AF739,'Комунальні по МПД'!AF744,'Комунальні по МПД'!AF749,'Комунальні по МПД'!AF754,'Комунальні по МПД'!AF759)</f>
        <v>0</v>
      </c>
      <c r="AF105" s="472">
        <f>AVERAGE('Комунальні по МПД'!AG714,'Комунальні по МПД'!AG719,'Комунальні по МПД'!AG724,'Комунальні по МПД'!AG729,'Комунальні по МПД'!AG734,'Комунальні по МПД'!AG739,'Комунальні по МПД'!AG744,'Комунальні по МПД'!AG749,'Комунальні по МПД'!AG754,'Комунальні по МПД'!AG759)</f>
        <v>42.8</v>
      </c>
      <c r="AG105" s="473">
        <f>AVERAGE('Комунальні по МПД'!AH714,'Комунальні по МПД'!AH719,'Комунальні по МПД'!AH724,'Комунальні по МПД'!AH729,'Комунальні по МПД'!AH734,'Комунальні по МПД'!AH739,'Комунальні по МПД'!AH744,'Комунальні по МПД'!AH749,'Комунальні по МПД'!AH754,'Комунальні по МПД'!AH759)</f>
        <v>17.8</v>
      </c>
      <c r="AH105" s="472">
        <f>AVERAGE('Комунальні по МПД'!AI714,'Комунальні по МПД'!AI719,'Комунальні по МПД'!AI724,'Комунальні по МПД'!AI729,'Комунальні по МПД'!AI734,'Комунальні по МПД'!AI739,'Комунальні по МПД'!AI744,'Комунальні по МПД'!AI749,'Комунальні по МПД'!AI754,'Комунальні по МПД'!AI759)</f>
        <v>96</v>
      </c>
      <c r="AI105" s="158">
        <f>SUM('Комунальні по МПД'!AJ714,'Комунальні по МПД'!AJ719,'Комунальні по МПД'!AJ724,'Комунальні по МПД'!AJ729,'Комунальні по МПД'!AJ734,'Комунальні по МПД'!AJ739,'Комунальні по МПД'!AJ744,'Комунальні по МПД'!AJ749,'Комунальні по МПД'!AJ754,'Комунальні по МПД'!AJ759)</f>
        <v>7</v>
      </c>
      <c r="AJ105" s="90">
        <f>SUM('Комунальні по МПД'!AK714,'Комунальні по МПД'!AK719,'Комунальні по МПД'!AK724,'Комунальні по МПД'!AK729,'Комунальні по МПД'!AK734,'Комунальні по МПД'!AK739,'Комунальні по МПД'!AK744,'Комунальні по МПД'!AK749,'Комунальні по МПД'!AK754,'Комунальні по МПД'!AK759)</f>
        <v>0</v>
      </c>
      <c r="AK105" s="88">
        <f>SUM('Комунальні по МПД'!AL714,'Комунальні по МПД'!AL719,'Комунальні по МПД'!AL724,'Комунальні по МПД'!AL729,'Комунальні по МПД'!AL734,'Комунальні по МПД'!AL739,'Комунальні по МПД'!AL744,'Комунальні по МПД'!AL749,'Комунальні по МПД'!AL754,'Комунальні по МПД'!AL759)</f>
        <v>7</v>
      </c>
      <c r="AL105" s="89">
        <f>SUM('Комунальні по МПД'!AM714,'Комунальні по МПД'!AM719,'Комунальні по МПД'!AM724,'Комунальні по МПД'!AM729,'Комунальні по МПД'!AM734,'Комунальні по МПД'!AM739,'Комунальні по МПД'!AM744,'Комунальні по МПД'!AM749,'Комунальні по МПД'!AM754,'Комунальні по МПД'!AM759)</f>
        <v>0</v>
      </c>
      <c r="AM105" s="90">
        <f>SUM('Комунальні по МПД'!AN714,'Комунальні по МПД'!AN719,'Комунальні по МПД'!AN724,'Комунальні по МПД'!AN729,'Комунальні по МПД'!AN734,'Комунальні по МПД'!AN739,'Комунальні по МПД'!AN744,'Комунальні по МПД'!AN749,'Комунальні по МПД'!AN754,'Комунальні по МПД'!AN759)</f>
        <v>0</v>
      </c>
      <c r="AN105" s="88">
        <f>SUM('Комунальні по МПД'!AO714,'Комунальні по МПД'!AO719,'Комунальні по МПД'!AO724,'Комунальні по МПД'!AO729,'Комунальні по МПД'!AO734,'Комунальні по МПД'!AO739,'Комунальні по МПД'!AO744,'Комунальні по МПД'!AO749,'Комунальні по МПД'!AO754,'Комунальні по МПД'!AO759)</f>
        <v>0</v>
      </c>
      <c r="AO105" s="89">
        <f>SUM('Комунальні по МПД'!AP714,'Комунальні по МПД'!AP719,'Комунальні по МПД'!AP724,'Комунальні по МПД'!AP729,'Комунальні по МПД'!AP734,'Комунальні по МПД'!AP739,'Комунальні по МПД'!AP744,'Комунальні по МПД'!AP749,'Комунальні по МПД'!AP754,'Комунальні по МПД'!AP759)</f>
        <v>0</v>
      </c>
      <c r="AP105" s="90">
        <f>SUM('Комунальні по МПД'!AQ714,'Комунальні по МПД'!AQ719,'Комунальні по МПД'!AQ724,'Комунальні по МПД'!AQ729,'Комунальні по МПД'!AQ734,'Комунальні по МПД'!AQ739,'Комунальні по МПД'!AQ744,'Комунальні по МПД'!AQ749,'Комунальні по МПД'!AQ754,'Комунальні по МПД'!AQ759)</f>
        <v>0</v>
      </c>
      <c r="AQ105" s="88">
        <f>SUM('Комунальні по МПД'!AR714,'Комунальні по МПД'!AR719,'Комунальні по МПД'!AR724,'Комунальні по МПД'!AR729,'Комунальні по МПД'!AR734,'Комунальні по МПД'!AR739,'Комунальні по МПД'!AR744,'Комунальні по МПД'!AR749,'Комунальні по МПД'!AR754,'Комунальні по МПД'!AR759)</f>
        <v>0</v>
      </c>
      <c r="AR105" s="88">
        <f>SUM('Комунальні по МПД'!AS714,'Комунальні по МПД'!AS719,'Комунальні по МПД'!AS724,'Комунальні по МПД'!AS729,'Комунальні по МПД'!AS734,'Комунальні по МПД'!AS739,'Комунальні по МПД'!AS744,'Комунальні по МПД'!AS749,'Комунальні по МПД'!AS754,'Комунальні по МПД'!AS759)</f>
        <v>0</v>
      </c>
      <c r="AS105" s="88">
        <f>SUM('Комунальні по МПД'!AT714,'Комунальні по МПД'!AT719,'Комунальні по МПД'!AT724,'Комунальні по МПД'!AT729,'Комунальні по МПД'!AT734,'Комунальні по МПД'!AT739,'Комунальні по МПД'!AT744,'Комунальні по МПД'!AT749,'Комунальні по МПД'!AT754,'Комунальні по МПД'!AT759)</f>
        <v>0</v>
      </c>
      <c r="AT105" s="89">
        <f>SUM('Комунальні по МПД'!AU714,'Комунальні по МПД'!AU719,'Комунальні по МПД'!AU724,'Комунальні по МПД'!AU729,'Комунальні по МПД'!AU734,'Комунальні по МПД'!AU739,'Комунальні по МПД'!AU744,'Комунальні по МПД'!AU749,'Комунальні по МПД'!AU754,'Комунальні по МПД'!AU759)</f>
        <v>0</v>
      </c>
      <c r="AU105" s="159">
        <f>SUM('Комунальні по МПД'!AV714,'Комунальні по МПД'!AV719,'Комунальні по МПД'!AV724,'Комунальні по МПД'!AV729,'Комунальні по МПД'!AV734,'Комунальні по МПД'!AV739,'Комунальні по МПД'!AV744,'Комунальні по МПД'!AV749,'Комунальні по МПД'!AV754,'Комунальні по МПД'!AV759)</f>
        <v>0</v>
      </c>
      <c r="AV105" s="184">
        <f>SUM('Комунальні по МПД'!AW714,'Комунальні по МПД'!AW719,'Комунальні по МПД'!AW724,'Комунальні по МПД'!AW729,'Комунальні по МПД'!AW734,'Комунальні по МПД'!AW739,'Комунальні по МПД'!AW744,'Комунальні по МПД'!AW749,'Комунальні по МПД'!AW754,'Комунальні по МПД'!AW759)</f>
        <v>0</v>
      </c>
      <c r="AW105" s="184">
        <f>SUM('Комунальні по МПД'!AX714,'Комунальні по МПД'!AX719,'Комунальні по МПД'!AX724,'Комунальні по МПД'!AX729,'Комунальні по МПД'!AX734,'Комунальні по МПД'!AX739,'Комунальні по МПД'!AX744,'Комунальні по МПД'!AX749,'Комунальні по МПД'!AX754,'Комунальні по МПД'!AX759)</f>
        <v>0</v>
      </c>
      <c r="AX105" s="184">
        <f>SUM('Комунальні по МПД'!AY714,'Комунальні по МПД'!AY719,'Комунальні по МПД'!AY724,'Комунальні по МПД'!AY729,'Комунальні по МПД'!AY734,'Комунальні по МПД'!AY739,'Комунальні по МПД'!AY744,'Комунальні по МПД'!AY749,'Комунальні по МПД'!AY754,'Комунальні по МПД'!AY759)</f>
        <v>0</v>
      </c>
      <c r="AY105" s="184">
        <f>SUM('Комунальні по МПД'!AZ714,'Комунальні по МПД'!AZ719,'Комунальні по МПД'!AZ724,'Комунальні по МПД'!AZ729,'Комунальні по МПД'!AZ734,'Комунальні по МПД'!AZ739,'Комунальні по МПД'!AZ744,'Комунальні по МПД'!AZ749,'Комунальні по МПД'!AZ754,'Комунальні по МПД'!AZ759)</f>
        <v>0</v>
      </c>
      <c r="AZ105" s="184">
        <f>SUM('Комунальні по МПД'!BA714,'Комунальні по МПД'!BA719,'Комунальні по МПД'!BA724,'Комунальні по МПД'!BA729,'Комунальні по МПД'!BA734,'Комунальні по МПД'!BA739,'Комунальні по МПД'!BA744,'Комунальні по МПД'!BA749,'Комунальні по МПД'!BA754,'Комунальні по МПД'!BA759)</f>
        <v>0</v>
      </c>
      <c r="BA105" s="184">
        <f>SUM('Комунальні по МПД'!BB714,'Комунальні по МПД'!BB719,'Комунальні по МПД'!BB724,'Комунальні по МПД'!BB729,'Комунальні по МПД'!BB734,'Комунальні по МПД'!BB739,'Комунальні по МПД'!BB744,'Комунальні по МПД'!BB749,'Комунальні по МПД'!BB754,'Комунальні по МПД'!BB759)</f>
        <v>0</v>
      </c>
      <c r="BB105" s="184">
        <f>SUM('Комунальні по МПД'!BC714,'Комунальні по МПД'!BC719,'Комунальні по МПД'!BC724,'Комунальні по МПД'!BC729,'Комунальні по МПД'!BC734,'Комунальні по МПД'!BC739,'Комунальні по МПД'!BC744,'Комунальні по МПД'!BC749,'Комунальні по МПД'!BC754,'Комунальні по МПД'!BC759)</f>
        <v>0</v>
      </c>
      <c r="BC105" s="184">
        <f>SUM('Комунальні по МПД'!BD714,'Комунальні по МПД'!BD719,'Комунальні по МПД'!BD724,'Комунальні по МПД'!BD729,'Комунальні по МПД'!BD734,'Комунальні по МПД'!BD739,'Комунальні по МПД'!BD744,'Комунальні по МПД'!BD749,'Комунальні по МПД'!BD754,'Комунальні по МПД'!BD759)</f>
        <v>0</v>
      </c>
      <c r="BD105" s="265">
        <f>SUM('Комунальні по МПД'!BE714,'Комунальні по МПД'!BE719,'Комунальні по МПД'!BE724,'Комунальні по МПД'!BE729,'Комунальні по МПД'!BE734,'Комунальні по МПД'!BE739,'Комунальні по МПД'!BE744,'Комунальні по МПД'!BE749,'Комунальні по МПД'!BE754,'Комунальні по МПД'!BE759)</f>
        <v>0</v>
      </c>
    </row>
    <row r="106" spans="1:56" ht="31.5" x14ac:dyDescent="0.25">
      <c r="A106" s="1343"/>
      <c r="B106" s="1419"/>
      <c r="C106" s="114" t="s">
        <v>15</v>
      </c>
      <c r="D106" s="1301"/>
      <c r="E106" s="1411"/>
      <c r="F106" s="575">
        <f>SUM('Комунальні по МПД'!G715,'Комунальні по МПД'!G720,'Комунальні по МПД'!G725,'Комунальні по МПД'!G730,'Комунальні по МПД'!G735,'Комунальні по МПД'!G740,'Комунальні по МПД'!G745,'Комунальні по МПД'!G750,'Комунальні по МПД'!G755,'Комунальні по МПД'!G760)</f>
        <v>718</v>
      </c>
      <c r="G106" s="631">
        <f>SUM('Комунальні по МПД'!H715,'Комунальні по МПД'!H720,'Комунальні по МПД'!H725,'Комунальні по МПД'!H730,'Комунальні по МПД'!H735,'Комунальні по МПД'!H740,'Комунальні по МПД'!H745,'Комунальні по МПД'!H750,'Комунальні по МПД'!H755,'Комунальні по МПД'!H760)</f>
        <v>14</v>
      </c>
      <c r="H106" s="133">
        <f>SUM('Комунальні по МПД'!I715,'Комунальні по МПД'!I720,'Комунальні по МПД'!I725,'Комунальні по МПД'!I730,'Комунальні по МПД'!I735,'Комунальні по МПД'!I740,'Комунальні по МПД'!I745,'Комунальні по МПД'!I750,'Комунальні по МПД'!I755,'Комунальні по МПД'!I760)</f>
        <v>2</v>
      </c>
      <c r="I106" s="133">
        <f>SUM('Комунальні по МПД'!J715,'Комунальні по МПД'!J720,'Комунальні по МПД'!J725,'Комунальні по МПД'!J730,'Комунальні по МПД'!J735,'Комунальні по МПД'!J740,'Комунальні по МПД'!J745,'Комунальні по МПД'!J750,'Комунальні по МПД'!J755,'Комунальні по МПД'!J760)</f>
        <v>5</v>
      </c>
      <c r="J106" s="133">
        <f>SUM('Комунальні по МПД'!K715,'Комунальні по МПД'!K720,'Комунальні по МПД'!K725,'Комунальні по МПД'!K730,'Комунальні по МПД'!K735,'Комунальні по МПД'!K740,'Комунальні по МПД'!K745,'Комунальні по МПД'!K750,'Комунальні по МПД'!K755,'Комунальні по МПД'!K760)</f>
        <v>7</v>
      </c>
      <c r="K106" s="274">
        <f>SUM('Комунальні по МПД'!L715,'Комунальні по МПД'!L720,'Комунальні по МПД'!L725,'Комунальні по МПД'!L730,'Комунальні по МПД'!L735,'Комунальні по МПД'!L740,'Комунальні по МПД'!L745,'Комунальні по МПД'!L750,'Комунальні по МПД'!L755,'Комунальні по МПД'!L760)</f>
        <v>0</v>
      </c>
      <c r="L106" s="181">
        <f>SUM('Комунальні по МПД'!M715,'Комунальні по МПД'!M720,'Комунальні по МПД'!M725,'Комунальні по МПД'!M730,'Комунальні по МПД'!M735,'Комунальні по МПД'!M740,'Комунальні по МПД'!M745,'Комунальні по МПД'!M750,'Комунальні по МПД'!M755,'Комунальні по МПД'!M760)</f>
        <v>694</v>
      </c>
      <c r="M106" s="184">
        <f>SUM('Комунальні по МПД'!N715,'Комунальні по МПД'!N720,'Комунальні по МПД'!N725,'Комунальні по МПД'!N730,'Комунальні по МПД'!N735,'Комунальні по МПД'!N740,'Комунальні по МПД'!N745,'Комунальні по МПД'!N750,'Комунальні по МПД'!N755,'Комунальні по МПД'!N760)</f>
        <v>345</v>
      </c>
      <c r="N106" s="760">
        <f>SUM('Комунальні по МПД'!O715,'Комунальні по МПД'!O720,'Комунальні по МПД'!O725,'Комунальні по МПД'!O730,'Комунальні по МПД'!O735,'Комунальні по МПД'!O740,'Комунальні по МПД'!O745,'Комунальні по МПД'!O750,'Комунальні по МПД'!O755,'Комунальні по МПД'!O760)</f>
        <v>0</v>
      </c>
      <c r="O106" s="184">
        <f>SUM('Комунальні по МПД'!P715,'Комунальні по МПД'!P720,'Комунальні по МПД'!P725,'Комунальні по МПД'!P730,'Комунальні по МПД'!P735,'Комунальні по МПД'!P740,'Комунальні по МПД'!P745,'Комунальні по МПД'!P750,'Комунальні по МПД'!P755,'Комунальні по МПД'!P760)</f>
        <v>0</v>
      </c>
      <c r="P106" s="184">
        <f>SUM('Комунальні по МПД'!Q715,'Комунальні по МПД'!Q720,'Комунальні по МПД'!Q725,'Комунальні по МПД'!Q730,'Комунальні по МПД'!Q735,'Комунальні по МПД'!Q740,'Комунальні по МПД'!Q745,'Комунальні по МПД'!Q750,'Комунальні по МПД'!Q755,'Комунальні по МПД'!Q760)</f>
        <v>0</v>
      </c>
      <c r="Q106" s="265">
        <f>SUM('Комунальні по МПД'!R715,'Комунальні по МПД'!R720,'Комунальні по МПД'!R725,'Комунальні по МПД'!R730,'Комунальні по МПД'!R735,'Комунальні по МПД'!R740,'Комунальні по МПД'!R745,'Комунальні по МПД'!R750,'Комунальні по МПД'!R755,'Комунальні по МПД'!R760)</f>
        <v>349</v>
      </c>
      <c r="R106" s="266">
        <f>SUM('Комунальні по МПД'!S715,'Комунальні по МПД'!S720,'Комунальні по МПД'!S725,'Комунальні по МПД'!S730,'Комунальні по МПД'!S735,'Комунальні по МПД'!S740,'Комунальні по МПД'!S745,'Комунальні по МПД'!S750,'Комунальні по МПД'!S755,'Комунальні по МПД'!S760)</f>
        <v>80</v>
      </c>
      <c r="S106" s="771">
        <f>SUM('Комунальні по МПД'!T715,'Комунальні по МПД'!T720,'Комунальні по МПД'!T725,'Комунальні по МПД'!T730,'Комунальні по МПД'!T735,'Комунальні по МПД'!T740,'Комунальні по МПД'!T745,'Комунальні по МПД'!T750,'Комунальні по МПД'!T755,'Комунальні по МПД'!T760)</f>
        <v>17</v>
      </c>
      <c r="T106" s="771">
        <f>SUM('Комунальні по МПД'!U715,'Комунальні по МПД'!U720,'Комунальні по МПД'!U725,'Комунальні по МПД'!U730,'Комунальні по МПД'!U735,'Комунальні по МПД'!U740,'Комунальні по МПД'!U745,'Комунальні по МПД'!U750,'Комунальні по МПД'!U755,'Комунальні по МПД'!U760)</f>
        <v>0</v>
      </c>
      <c r="U106" s="184">
        <f>SUM('Комунальні по МПД'!V715,'Комунальні по МПД'!V720,'Комунальні по МПД'!V725,'Комунальні по МПД'!V730,'Комунальні по МПД'!V735,'Комунальні по МПД'!V740,'Комунальні по МПД'!V745,'Комунальні по МПД'!V750,'Комунальні по МПД'!V755,'Комунальні по МПД'!V760)</f>
        <v>583</v>
      </c>
      <c r="V106" s="184">
        <f>SUM('Комунальні по МПД'!W715,'Комунальні по МПД'!W720,'Комунальні по МПД'!W725,'Комунальні по МПД'!W730,'Комунальні по МПД'!W735,'Комунальні по МПД'!W740,'Комунальні по МПД'!W745,'Комунальні по МПД'!W750,'Комунальні по МПД'!W755,'Комунальні по МПД'!W760)</f>
        <v>14</v>
      </c>
      <c r="W106" s="265">
        <f>SUM('Комунальні по МПД'!X715,'Комунальні по МПД'!X720,'Комунальні по МПД'!X725,'Комунальні по МПД'!X730,'Комунальні по МПД'!X735,'Комунальні по МПД'!X740,'Комунальні по МПД'!X745,'Комунальні по МПД'!X750,'Комунальні по МПД'!X755,'Комунальні по МПД'!X760)</f>
        <v>0</v>
      </c>
      <c r="X106" s="266">
        <f>SUM('Комунальні по МПД'!Y715,'Комунальні по МПД'!Y720,'Комунальні по МПД'!Y725,'Комунальні по МПД'!Y730,'Комунальні по МПД'!Y735,'Комунальні по МПД'!Y740,'Комунальні по МПД'!Y745,'Комунальні по МПД'!Y750,'Комунальні по МПД'!Y755,'Комунальні по МПД'!Y760)</f>
        <v>631</v>
      </c>
      <c r="Y106" s="265">
        <f>SUM('Комунальні по МПД'!Z715,'Комунальні по МПД'!Z720,'Комунальні по МПД'!Z725,'Комунальні по МПД'!Z730,'Комунальні по МПД'!Z735,'Комунальні по МПД'!Z740,'Комунальні по МПД'!Z745,'Комунальні по МПД'!Z750,'Комунальні по МПД'!Z755,'Комунальні по МПД'!Z760)</f>
        <v>63</v>
      </c>
      <c r="Z106" s="273">
        <f>SUM('Комунальні по МПД'!AA715,'Комунальні по МПД'!AA720,'Комунальні по МПД'!AA725,'Комунальні по МПД'!AA730,'Комунальні по МПД'!AA735,'Комунальні по МПД'!AA740,'Комунальні по МПД'!AA745,'Комунальні по МПД'!AA750,'Комунальні по МПД'!AA755,'Комунальні по МПД'!AA760)</f>
        <v>0</v>
      </c>
      <c r="AA106" s="133">
        <f>SUM('Комунальні по МПД'!AB715,'Комунальні по МПД'!AB720,'Комунальні по МПД'!AB725,'Комунальні по МПД'!AB730,'Комунальні по МПД'!AB735,'Комунальні по МПД'!AB740,'Комунальні по МПД'!AB745,'Комунальні по МПД'!AB750,'Комунальні по МПД'!AB755,'Комунальні по МПД'!AB760)</f>
        <v>116</v>
      </c>
      <c r="AB106" s="133">
        <f>SUM('Комунальні по МПД'!AC715,'Комунальні по МПД'!AC720,'Комунальні по МПД'!AC725,'Комунальні по МПД'!AC730,'Комунальні по МПД'!AC735,'Комунальні по МПД'!AC740,'Комунальні по МПД'!AC745,'Комунальні по МПД'!AC750,'Комунальні по МПД'!AC755,'Комунальні по МПД'!AC760)</f>
        <v>113</v>
      </c>
      <c r="AC106" s="133">
        <f>SUM('Комунальні по МПД'!AD715,'Комунальні по МПД'!AD720,'Комунальні по МПД'!AD725,'Комунальні по МПД'!AD730,'Комунальні по МПД'!AD735,'Комунальні по МПД'!AD740,'Комунальні по МПД'!AD745,'Комунальні по МПД'!AD750,'Комунальні по МПД'!AD755,'Комунальні по МПД'!AD760)</f>
        <v>68</v>
      </c>
      <c r="AD106" s="133">
        <f>SUM('Комунальні по МПД'!AE715,'Комунальні по МПД'!AE720,'Комунальні по МПД'!AE725,'Комунальні по МПД'!AE730,'Комунальні по МПД'!AE735,'Комунальні по МПД'!AE740,'Комунальні по МПД'!AE745,'Комунальні по МПД'!AE750,'Комунальні по МПД'!AE755,'Комунальні по МПД'!AE760)</f>
        <v>471</v>
      </c>
      <c r="AE106" s="274">
        <f>SUM('Комунальні по МПД'!AF715,'Комунальні по МПД'!AF720,'Комунальні по МПД'!AF725,'Комунальні по МПД'!AF730,'Комунальні по МПД'!AF735,'Комунальні по МПД'!AF740,'Комунальні по МПД'!AF745,'Комунальні по МПД'!AF750,'Комунальні по МПД'!AF755,'Комунальні по МПД'!AF760)</f>
        <v>44</v>
      </c>
      <c r="AF106" s="472">
        <f>AVERAGE('Комунальні по МПД'!AG715,'Комунальні по МПД'!AG720,'Комунальні по МПД'!AG725,'Комунальні по МПД'!AG730,'Комунальні по МПД'!AG735,'Комунальні по МПД'!AG740,'Комунальні по МПД'!AG745,'Комунальні по МПД'!AG750,'Комунальні по МПД'!AG755,'Комунальні по МПД'!AG760)</f>
        <v>42.470999999999997</v>
      </c>
      <c r="AG106" s="473">
        <f>AVERAGE('Комунальні по МПД'!AH715,'Комунальні по МПД'!AH720,'Комунальні по МПД'!AH725,'Комунальні по МПД'!AH730,'Комунальні по МПД'!AH735,'Комунальні по МПД'!AH740,'Комунальні по МПД'!AH745,'Комунальні по МПД'!AH750,'Комунальні по МПД'!AH755,'Комунальні по МПД'!AH760)</f>
        <v>18.993999999999996</v>
      </c>
      <c r="AH106" s="472">
        <f>AVERAGE('Комунальні по МПД'!AI715,'Комунальні по МПД'!AI720,'Комунальні по МПД'!AI725,'Комунальні по МПД'!AI730,'Комунальні по МПД'!AI735,'Комунальні по МПД'!AI740,'Комунальні по МПД'!AI745,'Комунальні по МПД'!AI750,'Комунальні по МПД'!AI755,'Комунальні по МПД'!AI760)</f>
        <v>95.935000000000002</v>
      </c>
      <c r="AI106" s="158">
        <f>SUM('Комунальні по МПД'!AJ715,'Комунальні по МПД'!AJ720,'Комунальні по МПД'!AJ725,'Комунальні по МПД'!AJ730,'Комунальні по МПД'!AJ735,'Комунальні по МПД'!AJ740,'Комунальні по МПД'!AJ745,'Комунальні по МПД'!AJ750,'Комунальні по МПД'!AJ755,'Комунальні по МПД'!AJ760)</f>
        <v>688</v>
      </c>
      <c r="AJ106" s="90">
        <f>SUM('Комунальні по МПД'!AK715,'Комунальні по МПД'!AK720,'Комунальні по МПД'!AK725,'Комунальні по МПД'!AK730,'Комунальні по МПД'!AK735,'Комунальні по МПД'!AK740,'Комунальні по МПД'!AK745,'Комунальні по МПД'!AK750,'Комунальні по МПД'!AK755,'Комунальні по МПД'!AK760)</f>
        <v>0</v>
      </c>
      <c r="AK106" s="88">
        <f>SUM('Комунальні по МПД'!AL715,'Комунальні по МПД'!AL720,'Комунальні по МПД'!AL725,'Комунальні по МПД'!AL730,'Комунальні по МПД'!AL735,'Комунальні по МПД'!AL740,'Комунальні по МПД'!AL745,'Комунальні по МПД'!AL750,'Комунальні по МПД'!AL755,'Комунальні по МПД'!AL760)</f>
        <v>0</v>
      </c>
      <c r="AL106" s="89">
        <f>SUM('Комунальні по МПД'!AM715,'Комунальні по МПД'!AM720,'Комунальні по МПД'!AM725,'Комунальні по МПД'!AM730,'Комунальні по МПД'!AM735,'Комунальні по МПД'!AM740,'Комунальні по МПД'!AM745,'Комунальні по МПД'!AM750,'Комунальні по МПД'!AM755,'Комунальні по МПД'!AM760)</f>
        <v>0</v>
      </c>
      <c r="AM106" s="90">
        <f>SUM('Комунальні по МПД'!AN715,'Комунальні по МПД'!AN720,'Комунальні по МПД'!AN725,'Комунальні по МПД'!AN730,'Комунальні по МПД'!AN735,'Комунальні по МПД'!AN740,'Комунальні по МПД'!AN745,'Комунальні по МПД'!AN750,'Комунальні по МПД'!AN755,'Комунальні по МПД'!AN760)</f>
        <v>0</v>
      </c>
      <c r="AN106" s="88">
        <f>SUM('Комунальні по МПД'!AO715,'Комунальні по МПД'!AO720,'Комунальні по МПД'!AO725,'Комунальні по МПД'!AO730,'Комунальні по МПД'!AO735,'Комунальні по МПД'!AO740,'Комунальні по МПД'!AO745,'Комунальні по МПД'!AO750,'Комунальні по МПД'!AO755,'Комунальні по МПД'!AO760)</f>
        <v>0</v>
      </c>
      <c r="AO106" s="89">
        <f>SUM('Комунальні по МПД'!AP715,'Комунальні по МПД'!AP720,'Комунальні по МПД'!AP725,'Комунальні по МПД'!AP730,'Комунальні по МПД'!AP735,'Комунальні по МПД'!AP740,'Комунальні по МПД'!AP745,'Комунальні по МПД'!AP750,'Комунальні по МПД'!AP755,'Комунальні по МПД'!AP760)</f>
        <v>0</v>
      </c>
      <c r="AP106" s="273">
        <f>SUM('Комунальні по МПД'!AQ715,'Комунальні по МПД'!AQ720,'Комунальні по МПД'!AQ725,'Комунальні по МПД'!AQ730,'Комунальні по МПД'!AQ735,'Комунальні по МПД'!AQ740,'Комунальні по МПД'!AQ745,'Комунальні по МПД'!AQ750,'Комунальні по МПД'!AQ755,'Комунальні по МПД'!AQ760)</f>
        <v>47</v>
      </c>
      <c r="AQ106" s="133">
        <f>SUM('Комунальні по МПД'!AR715,'Комунальні по МПД'!AR720,'Комунальні по МПД'!AR725,'Комунальні по МПД'!AR730,'Комунальні по МПД'!AR735,'Комунальні по МПД'!AR740,'Комунальні по МПД'!AR745,'Комунальні по МПД'!AR750,'Комунальні по МПД'!AR755,'Комунальні по МПД'!AR760)</f>
        <v>92</v>
      </c>
      <c r="AR106" s="133">
        <f>SUM('Комунальні по МПД'!AS715,'Комунальні по МПД'!AS720,'Комунальні по МПД'!AS725,'Комунальні по МПД'!AS730,'Комунальні по МПД'!AS735,'Комунальні по МПД'!AS740,'Комунальні по МПД'!AS745,'Комунальні по МПД'!AS750,'Комунальні по МПД'!AS755,'Комунальні по МПД'!AS760)</f>
        <v>376</v>
      </c>
      <c r="AS106" s="133">
        <f>SUM('Комунальні по МПД'!AT715,'Комунальні по МПД'!AT720,'Комунальні по МПД'!AT725,'Комунальні по МПД'!AT730,'Комунальні по МПД'!AT735,'Комунальні по МПД'!AT740,'Комунальні по МПД'!AT745,'Комунальні по МПД'!AT750,'Комунальні по МПД'!AT755,'Комунальні по МПД'!AT760)</f>
        <v>169</v>
      </c>
      <c r="AT106" s="274">
        <f>SUM('Комунальні по МПД'!AU715,'Комунальні по МПД'!AU720,'Комунальні по МПД'!AU725,'Комунальні по МПД'!AU730,'Комунальні по МПД'!AU735,'Комунальні по МПД'!AU740,'Комунальні по МПД'!AU745,'Комунальні по МПД'!AU750,'Комунальні по МПД'!AU755,'Комунальні по МПД'!AU760)</f>
        <v>4</v>
      </c>
      <c r="AU106" s="159">
        <f>SUM('Комунальні по МПД'!AV715,'Комунальні по МПД'!AV720,'Комунальні по МПД'!AV725,'Комунальні по МПД'!AV730,'Комунальні по МПД'!AV735,'Комунальні по МПД'!AV740,'Комунальні по МПД'!AV745,'Комунальні по МПД'!AV750,'Комунальні по МПД'!AV755,'Комунальні по МПД'!AV760)</f>
        <v>24</v>
      </c>
      <c r="AV106" s="184">
        <f>SUM('Комунальні по МПД'!AW715,'Комунальні по МПД'!AW720,'Комунальні по МПД'!AW725,'Комунальні по МПД'!AW730,'Комунальні по МПД'!AW735,'Комунальні по МПД'!AW740,'Комунальні по МПД'!AW745,'Комунальні по МПД'!AW750,'Комунальні по МПД'!AW755,'Комунальні по МПД'!AW760)</f>
        <v>0</v>
      </c>
      <c r="AW106" s="184">
        <f>SUM('Комунальні по МПД'!AX715,'Комунальні по МПД'!AX720,'Комунальні по МПД'!AX725,'Комунальні по МПД'!AX730,'Комунальні по МПД'!AX735,'Комунальні по МПД'!AX740,'Комунальні по МПД'!AX745,'Комунальні по МПД'!AX750,'Комунальні по МПД'!AX755,'Комунальні по МПД'!AX760)</f>
        <v>0</v>
      </c>
      <c r="AX106" s="184">
        <f>SUM('Комунальні по МПД'!AY715,'Комунальні по МПД'!AY720,'Комунальні по МПД'!AY725,'Комунальні по МПД'!AY730,'Комунальні по МПД'!AY735,'Комунальні по МПД'!AY740,'Комунальні по МПД'!AY745,'Комунальні по МПД'!AY750,'Комунальні по МПД'!AY755,'Комунальні по МПД'!AY760)</f>
        <v>3</v>
      </c>
      <c r="AY106" s="184">
        <f>SUM('Комунальні по МПД'!AZ715,'Комунальні по МПД'!AZ720,'Комунальні по МПД'!AZ725,'Комунальні по МПД'!AZ730,'Комунальні по МПД'!AZ735,'Комунальні по МПД'!AZ740,'Комунальні по МПД'!AZ745,'Комунальні по МПД'!AZ750,'Комунальні по МПД'!AZ755,'Комунальні по МПД'!AZ760)</f>
        <v>0</v>
      </c>
      <c r="AZ106" s="184">
        <f>SUM('Комунальні по МПД'!BA715,'Комунальні по МПД'!BA720,'Комунальні по МПД'!BA725,'Комунальні по МПД'!BA730,'Комунальні по МПД'!BA735,'Комунальні по МПД'!BA740,'Комунальні по МПД'!BA745,'Комунальні по МПД'!BA750,'Комунальні по МПД'!BA755,'Комунальні по МПД'!BA760)</f>
        <v>9</v>
      </c>
      <c r="BA106" s="184">
        <f>SUM('Комунальні по МПД'!BB715,'Комунальні по МПД'!BB720,'Комунальні по МПД'!BB725,'Комунальні по МПД'!BB730,'Комунальні по МПД'!BB735,'Комунальні по МПД'!BB740,'Комунальні по МПД'!BB745,'Комунальні по МПД'!BB750,'Комунальні по МПД'!BB755,'Комунальні по МПД'!BB760)</f>
        <v>0</v>
      </c>
      <c r="BB106" s="184">
        <f>SUM('Комунальні по МПД'!BC715,'Комунальні по МПД'!BC720,'Комунальні по МПД'!BC725,'Комунальні по МПД'!BC730,'Комунальні по МПД'!BC735,'Комунальні по МПД'!BC740,'Комунальні по МПД'!BC745,'Комунальні по МПД'!BC750,'Комунальні по МПД'!BC755,'Комунальні по МПД'!BC760)</f>
        <v>0</v>
      </c>
      <c r="BC106" s="184">
        <f>SUM('Комунальні по МПД'!BD715,'Комунальні по МПД'!BD720,'Комунальні по МПД'!BD725,'Комунальні по МПД'!BD730,'Комунальні по МПД'!BD735,'Комунальні по МПД'!BD740,'Комунальні по МПД'!BD745,'Комунальні по МПД'!BD750,'Комунальні по МПД'!BD755,'Комунальні по МПД'!BD760)</f>
        <v>11</v>
      </c>
      <c r="BD106" s="265">
        <f>SUM('Комунальні по МПД'!BE715,'Комунальні по МПД'!BE720,'Комунальні по МПД'!BE725,'Комунальні по МПД'!BE730,'Комунальні по МПД'!BE735,'Комунальні по МПД'!BE740,'Комунальні по МПД'!BE745,'Комунальні по МПД'!BE750,'Комунальні по МПД'!BE755,'Комунальні по МПД'!BE760)</f>
        <v>1</v>
      </c>
    </row>
    <row r="107" spans="1:56" ht="31.5" x14ac:dyDescent="0.25">
      <c r="A107" s="1343"/>
      <c r="B107" s="1420"/>
      <c r="C107" s="114" t="s">
        <v>491</v>
      </c>
      <c r="D107" s="1301"/>
      <c r="E107" s="1411"/>
      <c r="F107" s="575">
        <f>SUM('Комунальні по МПД'!G716,'Комунальні по МПД'!G721,'Комунальні по МПД'!G726,'Комунальні по МПД'!G731,'Комунальні по МПД'!G736,'Комунальні по МПД'!G741,'Комунальні по МПД'!G746,'Комунальні по МПД'!G751,'Комунальні по МПД'!G756,'Комунальні по МПД'!G761)</f>
        <v>0</v>
      </c>
      <c r="G107" s="631">
        <f>SUM('Комунальні по МПД'!H716,'Комунальні по МПД'!H721,'Комунальні по МПД'!H726,'Комунальні по МПД'!H731,'Комунальні по МПД'!H736,'Комунальні по МПД'!H741,'Комунальні по МПД'!H746,'Комунальні по МПД'!H751,'Комунальні по МПД'!H756,'Комунальні по МПД'!H761)</f>
        <v>0</v>
      </c>
      <c r="H107" s="81">
        <f>SUM('Комунальні по МПД'!I716,'Комунальні по МПД'!I721,'Комунальні по МПД'!I726,'Комунальні по МПД'!I731,'Комунальні по МПД'!I736,'Комунальні по МПД'!I741,'Комунальні по МПД'!I746,'Комунальні по МПД'!I751,'Комунальні по МПД'!I756,'Комунальні по МПД'!I761)</f>
        <v>0</v>
      </c>
      <c r="I107" s="81">
        <f>SUM('Комунальні по МПД'!J716,'Комунальні по МПД'!J721,'Комунальні по МПД'!J726,'Комунальні по МПД'!J731,'Комунальні по МПД'!J736,'Комунальні по МПД'!J741,'Комунальні по МПД'!J746,'Комунальні по МПД'!J751,'Комунальні по МПД'!J756,'Комунальні по МПД'!J761)</f>
        <v>0</v>
      </c>
      <c r="J107" s="81">
        <f>SUM('Комунальні по МПД'!K716,'Комунальні по МПД'!K721,'Комунальні по МПД'!K726,'Комунальні по МПД'!K731,'Комунальні по МПД'!K736,'Комунальні по МПД'!K741,'Комунальні по МПД'!K746,'Комунальні по МПД'!K751,'Комунальні по МПД'!K756,'Комунальні по МПД'!K761)</f>
        <v>0</v>
      </c>
      <c r="K107" s="82">
        <f>SUM('Комунальні по МПД'!L716,'Комунальні по МПД'!L721,'Комунальні по МПД'!L726,'Комунальні по МПД'!L731,'Комунальні по МПД'!L736,'Комунальні по МПД'!L741,'Комунальні по МПД'!L746,'Комунальні по МПД'!L751,'Комунальні по МПД'!L756,'Комунальні по МПД'!L761)</f>
        <v>0</v>
      </c>
      <c r="L107" s="181">
        <f>SUM('Комунальні по МПД'!M716,'Комунальні по МПД'!M721,'Комунальні по МПД'!M726,'Комунальні по МПД'!M731,'Комунальні по МПД'!M736,'Комунальні по МПД'!M741,'Комунальні по МПД'!M746,'Комунальні по МПД'!M751,'Комунальні по МПД'!M756,'Комунальні по МПД'!M761)</f>
        <v>0</v>
      </c>
      <c r="M107" s="184">
        <f>SUM('Комунальні по МПД'!N716,'Комунальні по МПД'!N721,'Комунальні по МПД'!N726,'Комунальні по МПД'!N731,'Комунальні по МПД'!N736,'Комунальні по МПД'!N741,'Комунальні по МПД'!N746,'Комунальні по МПД'!N751,'Комунальні по МПД'!N756,'Комунальні по МПД'!N761)</f>
        <v>0</v>
      </c>
      <c r="N107" s="760">
        <f>SUM('Комунальні по МПД'!O716,'Комунальні по МПД'!O721,'Комунальні по МПД'!O726,'Комунальні по МПД'!O731,'Комунальні по МПД'!O736,'Комунальні по МПД'!O741,'Комунальні по МПД'!O746,'Комунальні по МПД'!O751,'Комунальні по МПД'!O756,'Комунальні по МПД'!O761)</f>
        <v>0</v>
      </c>
      <c r="O107" s="184">
        <f>SUM('Комунальні по МПД'!P716,'Комунальні по МПД'!P721,'Комунальні по МПД'!P726,'Комунальні по МПД'!P731,'Комунальні по МПД'!P736,'Комунальні по МПД'!P741,'Комунальні по МПД'!P746,'Комунальні по МПД'!P751,'Комунальні по МПД'!P756,'Комунальні по МПД'!P761)</f>
        <v>0</v>
      </c>
      <c r="P107" s="184">
        <f>SUM('Комунальні по МПД'!Q716,'Комунальні по МПД'!Q721,'Комунальні по МПД'!Q726,'Комунальні по МПД'!Q731,'Комунальні по МПД'!Q736,'Комунальні по МПД'!Q741,'Комунальні по МПД'!Q746,'Комунальні по МПД'!Q751,'Комунальні по МПД'!Q756,'Комунальні по МПД'!Q761)</f>
        <v>0</v>
      </c>
      <c r="Q107" s="265">
        <f>SUM('Комунальні по МПД'!R716,'Комунальні по МПД'!R721,'Комунальні по МПД'!R726,'Комунальні по МПД'!R731,'Комунальні по МПД'!R736,'Комунальні по МПД'!R741,'Комунальні по МПД'!R746,'Комунальні по МПД'!R751,'Комунальні по МПД'!R756,'Комунальні по МПД'!R761)</f>
        <v>0</v>
      </c>
      <c r="R107" s="266">
        <f>SUM('Комунальні по МПД'!S716,'Комунальні по МПД'!S721,'Комунальні по МПД'!S726,'Комунальні по МПД'!S731,'Комунальні по МПД'!S736,'Комунальні по МПД'!S741,'Комунальні по МПД'!S746,'Комунальні по МПД'!S751,'Комунальні по МПД'!S756,'Комунальні по МПД'!S761)</f>
        <v>0</v>
      </c>
      <c r="S107" s="771">
        <f>SUM('Комунальні по МПД'!T716,'Комунальні по МПД'!T721,'Комунальні по МПД'!T726,'Комунальні по МПД'!T731,'Комунальні по МПД'!T736,'Комунальні по МПД'!T741,'Комунальні по МПД'!T746,'Комунальні по МПД'!T751,'Комунальні по МПД'!T756,'Комунальні по МПД'!T761)</f>
        <v>0</v>
      </c>
      <c r="T107" s="771">
        <f>SUM('Комунальні по МПД'!U716,'Комунальні по МПД'!U721,'Комунальні по МПД'!U726,'Комунальні по МПД'!U731,'Комунальні по МПД'!U736,'Комунальні по МПД'!U741,'Комунальні по МПД'!U746,'Комунальні по МПД'!U751,'Комунальні по МПД'!U756,'Комунальні по МПД'!U761)</f>
        <v>0</v>
      </c>
      <c r="U107" s="184">
        <f>SUM('Комунальні по МПД'!V716,'Комунальні по МПД'!V721,'Комунальні по МПД'!V726,'Комунальні по МПД'!V731,'Комунальні по МПД'!V736,'Комунальні по МПД'!V741,'Комунальні по МПД'!V746,'Комунальні по МПД'!V751,'Комунальні по МПД'!V756,'Комунальні по МПД'!V761)</f>
        <v>0</v>
      </c>
      <c r="V107" s="184">
        <f>SUM('Комунальні по МПД'!W716,'Комунальні по МПД'!W721,'Комунальні по МПД'!W726,'Комунальні по МПД'!W731,'Комунальні по МПД'!W736,'Комунальні по МПД'!W741,'Комунальні по МПД'!W746,'Комунальні по МПД'!W751,'Комунальні по МПД'!W756,'Комунальні по МПД'!W761)</f>
        <v>0</v>
      </c>
      <c r="W107" s="265">
        <f>SUM('Комунальні по МПД'!X716,'Комунальні по МПД'!X721,'Комунальні по МПД'!X726,'Комунальні по МПД'!X731,'Комунальні по МПД'!X736,'Комунальні по МПД'!X741,'Комунальні по МПД'!X746,'Комунальні по МПД'!X751,'Комунальні по МПД'!X756,'Комунальні по МПД'!X761)</f>
        <v>0</v>
      </c>
      <c r="X107" s="266">
        <f>SUM('Комунальні по МПД'!Y716,'Комунальні по МПД'!Y721,'Комунальні по МПД'!Y726,'Комунальні по МПД'!Y731,'Комунальні по МПД'!Y736,'Комунальні по МПД'!Y741,'Комунальні по МПД'!Y746,'Комунальні по МПД'!Y751,'Комунальні по МПД'!Y756,'Комунальні по МПД'!Y761)</f>
        <v>0</v>
      </c>
      <c r="Y107" s="265">
        <f>SUM('Комунальні по МПД'!Z716,'Комунальні по МПД'!Z721,'Комунальні по МПД'!Z726,'Комунальні по МПД'!Z731,'Комунальні по МПД'!Z736,'Комунальні по МПД'!Z741,'Комунальні по МПД'!Z746,'Комунальні по МПД'!Z751,'Комунальні по МПД'!Z756,'Комунальні по МПД'!Z761)</f>
        <v>0</v>
      </c>
      <c r="Z107" s="273">
        <f>SUM('Комунальні по МПД'!AA716,'Комунальні по МПД'!AA721,'Комунальні по МПД'!AA726,'Комунальні по МПД'!AA731,'Комунальні по МПД'!AA736,'Комунальні по МПД'!AA741,'Комунальні по МПД'!AA746,'Комунальні по МПД'!AA751,'Комунальні по МПД'!AA756,'Комунальні по МПД'!AA761)</f>
        <v>0</v>
      </c>
      <c r="AA107" s="133">
        <f>SUM('Комунальні по МПД'!AB716,'Комунальні по МПД'!AB721,'Комунальні по МПД'!AB726,'Комунальні по МПД'!AB731,'Комунальні по МПД'!AB736,'Комунальні по МПД'!AB741,'Комунальні по МПД'!AB746,'Комунальні по МПД'!AB751,'Комунальні по МПД'!AB756,'Комунальні по МПД'!AB761)</f>
        <v>0</v>
      </c>
      <c r="AB107" s="133">
        <f>SUM('Комунальні по МПД'!AC716,'Комунальні по МПД'!AC721,'Комунальні по МПД'!AC726,'Комунальні по МПД'!AC731,'Комунальні по МПД'!AC736,'Комунальні по МПД'!AC741,'Комунальні по МПД'!AC746,'Комунальні по МПД'!AC751,'Комунальні по МПД'!AC756,'Комунальні по МПД'!AC761)</f>
        <v>0</v>
      </c>
      <c r="AC107" s="133">
        <f>SUM('Комунальні по МПД'!AD716,'Комунальні по МПД'!AD721,'Комунальні по МПД'!AD726,'Комунальні по МПД'!AD731,'Комунальні по МПД'!AD736,'Комунальні по МПД'!AD741,'Комунальні по МПД'!AD746,'Комунальні по МПД'!AD751,'Комунальні по МПД'!AD756,'Комунальні по МПД'!AD761)</f>
        <v>0</v>
      </c>
      <c r="AD107" s="133">
        <f>SUM('Комунальні по МПД'!AE716,'Комунальні по МПД'!AE721,'Комунальні по МПД'!AE726,'Комунальні по МПД'!AE731,'Комунальні по МПД'!AE736,'Комунальні по МПД'!AE741,'Комунальні по МПД'!AE746,'Комунальні по МПД'!AE751,'Комунальні по МПД'!AE756,'Комунальні по МПД'!AE761)</f>
        <v>0</v>
      </c>
      <c r="AE107" s="274">
        <f>SUM('Комунальні по МПД'!AF716,'Комунальні по МПД'!AF721,'Комунальні по МПД'!AF726,'Комунальні по МПД'!AF731,'Комунальні по МПД'!AF736,'Комунальні по МПД'!AF741,'Комунальні по МПД'!AF746,'Комунальні по МПД'!AF751,'Комунальні по МПД'!AF756,'Комунальні по МПД'!AF761)</f>
        <v>0</v>
      </c>
      <c r="AF107" s="472"/>
      <c r="AG107" s="473"/>
      <c r="AH107" s="472"/>
      <c r="AI107" s="158">
        <f>SUM('Комунальні по МПД'!AJ716,'Комунальні по МПД'!AJ721,'Комунальні по МПД'!AJ726,'Комунальні по МПД'!AJ731,'Комунальні по МПД'!AJ736,'Комунальні по МПД'!AJ741,'Комунальні по МПД'!AJ746,'Комунальні по МПД'!AJ751,'Комунальні по МПД'!AJ756,'Комунальні по МПД'!AJ761)</f>
        <v>0</v>
      </c>
      <c r="AJ107" s="90">
        <f>SUM('Комунальні по МПД'!AK716,'Комунальні по МПД'!AK721,'Комунальні по МПД'!AK726,'Комунальні по МПД'!AK731,'Комунальні по МПД'!AK736,'Комунальні по МПД'!AK741,'Комунальні по МПД'!AK746,'Комунальні по МПД'!AK751,'Комунальні по МПД'!AK756,'Комунальні по МПД'!AK761)</f>
        <v>0</v>
      </c>
      <c r="AK107" s="88">
        <f>SUM('Комунальні по МПД'!AL716,'Комунальні по МПД'!AL721,'Комунальні по МПД'!AL726,'Комунальні по МПД'!AL731,'Комунальні по МПД'!AL736,'Комунальні по МПД'!AL741,'Комунальні по МПД'!AL746,'Комунальні по МПД'!AL751,'Комунальні по МПД'!AL756,'Комунальні по МПД'!AL761)</f>
        <v>0</v>
      </c>
      <c r="AL107" s="89">
        <f>SUM('Комунальні по МПД'!AM716,'Комунальні по МПД'!AM721,'Комунальні по МПД'!AM726,'Комунальні по МПД'!AM731,'Комунальні по МПД'!AM736,'Комунальні по МПД'!AM741,'Комунальні по МПД'!AM746,'Комунальні по МПД'!AM751,'Комунальні по МПД'!AM756,'Комунальні по МПД'!AM761)</f>
        <v>0</v>
      </c>
      <c r="AM107" s="90">
        <f>SUM('Комунальні по МПД'!AN716,'Комунальні по МПД'!AN721,'Комунальні по МПД'!AN726,'Комунальні по МПД'!AN731,'Комунальні по МПД'!AN736,'Комунальні по МПД'!AN741,'Комунальні по МПД'!AN746,'Комунальні по МПД'!AN751,'Комунальні по МПД'!AN756,'Комунальні по МПД'!AN761)</f>
        <v>0</v>
      </c>
      <c r="AN107" s="88">
        <f>SUM('Комунальні по МПД'!AO716,'Комунальні по МПД'!AO721,'Комунальні по МПД'!AO726,'Комунальні по МПД'!AO731,'Комунальні по МПД'!AO736,'Комунальні по МПД'!AO741,'Комунальні по МПД'!AO746,'Комунальні по МПД'!AO751,'Комунальні по МПД'!AO756,'Комунальні по МПД'!AO761)</f>
        <v>0</v>
      </c>
      <c r="AO107" s="89">
        <f>SUM('Комунальні по МПД'!AP716,'Комунальні по МПД'!AP721,'Комунальні по МПД'!AP726,'Комунальні по МПД'!AP731,'Комунальні по МПД'!AP736,'Комунальні по МПД'!AP741,'Комунальні по МПД'!AP746,'Комунальні по МПД'!AP751,'Комунальні по МПД'!AP756,'Комунальні по МПД'!AP761)</f>
        <v>0</v>
      </c>
      <c r="AP107" s="86">
        <f>SUM('Комунальні по МПД'!AQ716,'Комунальні по МПД'!AQ721,'Комунальні по МПД'!AQ726,'Комунальні по МПД'!AQ731,'Комунальні по МПД'!AQ736,'Комунальні по МПД'!AQ741,'Комунальні по МПД'!AQ746,'Комунальні по МПД'!AQ751,'Комунальні по МПД'!AQ756,'Комунальні по МПД'!AQ761)</f>
        <v>0</v>
      </c>
      <c r="AQ107" s="81">
        <f>SUM('Комунальні по МПД'!AR716,'Комунальні по МПД'!AR721,'Комунальні по МПД'!AR726,'Комунальні по МПД'!AR731,'Комунальні по МПД'!AR736,'Комунальні по МПД'!AR741,'Комунальні по МПД'!AR746,'Комунальні по МПД'!AR751,'Комунальні по МПД'!AR756,'Комунальні по МПД'!AR761)</f>
        <v>0</v>
      </c>
      <c r="AR107" s="81">
        <f>SUM('Комунальні по МПД'!AS716,'Комунальні по МПД'!AS721,'Комунальні по МПД'!AS726,'Комунальні по МПД'!AS731,'Комунальні по МПД'!AS736,'Комунальні по МПД'!AS741,'Комунальні по МПД'!AS746,'Комунальні по МПД'!AS751,'Комунальні по МПД'!AS756,'Комунальні по МПД'!AS761)</f>
        <v>0</v>
      </c>
      <c r="AS107" s="81">
        <f>SUM('Комунальні по МПД'!AT716,'Комунальні по МПД'!AT721,'Комунальні по МПД'!AT726,'Комунальні по МПД'!AT731,'Комунальні по МПД'!AT736,'Комунальні по МПД'!AT741,'Комунальні по МПД'!AT746,'Комунальні по МПД'!AT751,'Комунальні по МПД'!AT756,'Комунальні по МПД'!AT761)</f>
        <v>0</v>
      </c>
      <c r="AT107" s="82">
        <f>SUM('Комунальні по МПД'!AU716,'Комунальні по МПД'!AU721,'Комунальні по МПД'!AU726,'Комунальні по МПД'!AU731,'Комунальні по МПД'!AU736,'Комунальні по МПД'!AU741,'Комунальні по МПД'!AU746,'Комунальні по МПД'!AU751,'Комунальні по МПД'!AU756,'Комунальні по МПД'!AU761)</f>
        <v>0</v>
      </c>
      <c r="AU107" s="159">
        <f>SUM('Комунальні по МПД'!AV716,'Комунальні по МПД'!AV721,'Комунальні по МПД'!AV726,'Комунальні по МПД'!AV731,'Комунальні по МПД'!AV736,'Комунальні по МПД'!AV741,'Комунальні по МПД'!AV746,'Комунальні по МПД'!AV751,'Комунальні по МПД'!AV756,'Комунальні по МПД'!AV761)</f>
        <v>0</v>
      </c>
      <c r="AV107" s="184">
        <f>SUM('Комунальні по МПД'!AW716,'Комунальні по МПД'!AW721,'Комунальні по МПД'!AW726,'Комунальні по МПД'!AW731,'Комунальні по МПД'!AW736,'Комунальні по МПД'!AW741,'Комунальні по МПД'!AW746,'Комунальні по МПД'!AW751,'Комунальні по МПД'!AW756,'Комунальні по МПД'!AW761)</f>
        <v>0</v>
      </c>
      <c r="AW107" s="184">
        <f>SUM('Комунальні по МПД'!AX716,'Комунальні по МПД'!AX721,'Комунальні по МПД'!AX726,'Комунальні по МПД'!AX731,'Комунальні по МПД'!AX736,'Комунальні по МПД'!AX741,'Комунальні по МПД'!AX746,'Комунальні по МПД'!AX751,'Комунальні по МПД'!AX756,'Комунальні по МПД'!AX761)</f>
        <v>0</v>
      </c>
      <c r="AX107" s="184">
        <f>SUM('Комунальні по МПД'!AY716,'Комунальні по МПД'!AY721,'Комунальні по МПД'!AY726,'Комунальні по МПД'!AY731,'Комунальні по МПД'!AY736,'Комунальні по МПД'!AY741,'Комунальні по МПД'!AY746,'Комунальні по МПД'!AY751,'Комунальні по МПД'!AY756,'Комунальні по МПД'!AY761)</f>
        <v>0</v>
      </c>
      <c r="AY107" s="184">
        <f>SUM('Комунальні по МПД'!AZ716,'Комунальні по МПД'!AZ721,'Комунальні по МПД'!AZ726,'Комунальні по МПД'!AZ731,'Комунальні по МПД'!AZ736,'Комунальні по МПД'!AZ741,'Комунальні по МПД'!AZ746,'Комунальні по МПД'!AZ751,'Комунальні по МПД'!AZ756,'Комунальні по МПД'!AZ761)</f>
        <v>0</v>
      </c>
      <c r="AZ107" s="184">
        <f>SUM('Комунальні по МПД'!BA716,'Комунальні по МПД'!BA721,'Комунальні по МПД'!BA726,'Комунальні по МПД'!BA731,'Комунальні по МПД'!BA736,'Комунальні по МПД'!BA741,'Комунальні по МПД'!BA746,'Комунальні по МПД'!BA751,'Комунальні по МПД'!BA756,'Комунальні по МПД'!BA761)</f>
        <v>0</v>
      </c>
      <c r="BA107" s="184">
        <f>SUM('Комунальні по МПД'!BB716,'Комунальні по МПД'!BB721,'Комунальні по МПД'!BB726,'Комунальні по МПД'!BB731,'Комунальні по МПД'!BB736,'Комунальні по МПД'!BB741,'Комунальні по МПД'!BB746,'Комунальні по МПД'!BB751,'Комунальні по МПД'!BB756,'Комунальні по МПД'!BB761)</f>
        <v>0</v>
      </c>
      <c r="BB107" s="184">
        <f>SUM('Комунальні по МПД'!BC716,'Комунальні по МПД'!BC721,'Комунальні по МПД'!BC726,'Комунальні по МПД'!BC731,'Комунальні по МПД'!BC736,'Комунальні по МПД'!BC741,'Комунальні по МПД'!BC746,'Комунальні по МПД'!BC751,'Комунальні по МПД'!BC756,'Комунальні по МПД'!BC761)</f>
        <v>0</v>
      </c>
      <c r="BC107" s="184">
        <f>SUM('Комунальні по МПД'!BD716,'Комунальні по МПД'!BD721,'Комунальні по МПД'!BD726,'Комунальні по МПД'!BD731,'Комунальні по МПД'!BD736,'Комунальні по МПД'!BD741,'Комунальні по МПД'!BD746,'Комунальні по МПД'!BD751,'Комунальні по МПД'!BD756,'Комунальні по МПД'!BD761)</f>
        <v>0</v>
      </c>
      <c r="BD107" s="265">
        <f>SUM('Комунальні по МПД'!BE716,'Комунальні по МПД'!BE721,'Комунальні по МПД'!BE726,'Комунальні по МПД'!BE731,'Комунальні по МПД'!BE736,'Комунальні по МПД'!BE741,'Комунальні по МПД'!BE746,'Комунальні по МПД'!BE751,'Комунальні по МПД'!BE756,'Комунальні по МПД'!BE761)</f>
        <v>0</v>
      </c>
    </row>
    <row r="108" spans="1:56" ht="16.5" thickBot="1" x14ac:dyDescent="0.3">
      <c r="A108" s="1343"/>
      <c r="B108" s="572"/>
      <c r="C108" s="582" t="s">
        <v>629</v>
      </c>
      <c r="D108" s="1302"/>
      <c r="E108" s="1427"/>
      <c r="F108" s="669">
        <f>SUM(F103:F107)</f>
        <v>783</v>
      </c>
      <c r="G108" s="634">
        <f t="shared" ref="G108:BD108" si="44">SUM(G103:G107)</f>
        <v>15</v>
      </c>
      <c r="H108" s="96">
        <f t="shared" si="44"/>
        <v>2</v>
      </c>
      <c r="I108" s="96">
        <f t="shared" si="44"/>
        <v>5</v>
      </c>
      <c r="J108" s="96">
        <f t="shared" si="44"/>
        <v>8</v>
      </c>
      <c r="K108" s="107">
        <f t="shared" si="44"/>
        <v>0</v>
      </c>
      <c r="L108" s="581">
        <f t="shared" si="44"/>
        <v>758</v>
      </c>
      <c r="M108" s="635">
        <f t="shared" ref="M108:W108" si="45">SUM(M103:M107)</f>
        <v>402</v>
      </c>
      <c r="N108" s="784">
        <f t="shared" si="45"/>
        <v>7</v>
      </c>
      <c r="O108" s="635">
        <f t="shared" si="45"/>
        <v>0</v>
      </c>
      <c r="P108" s="635">
        <f t="shared" si="45"/>
        <v>0</v>
      </c>
      <c r="Q108" s="636">
        <f t="shared" si="45"/>
        <v>349</v>
      </c>
      <c r="R108" s="637">
        <f t="shared" si="45"/>
        <v>86</v>
      </c>
      <c r="S108" s="792">
        <f t="shared" si="45"/>
        <v>17</v>
      </c>
      <c r="T108" s="792">
        <f t="shared" si="45"/>
        <v>7</v>
      </c>
      <c r="U108" s="635">
        <f t="shared" si="45"/>
        <v>634</v>
      </c>
      <c r="V108" s="635">
        <f t="shared" si="45"/>
        <v>14</v>
      </c>
      <c r="W108" s="636">
        <f t="shared" si="45"/>
        <v>0</v>
      </c>
      <c r="X108" s="637">
        <f t="shared" si="44"/>
        <v>687</v>
      </c>
      <c r="Y108" s="636">
        <f t="shared" si="44"/>
        <v>71</v>
      </c>
      <c r="Z108" s="638">
        <f t="shared" si="44"/>
        <v>0</v>
      </c>
      <c r="AA108" s="639">
        <f t="shared" si="44"/>
        <v>138</v>
      </c>
      <c r="AB108" s="639">
        <f t="shared" si="44"/>
        <v>134</v>
      </c>
      <c r="AC108" s="639">
        <f t="shared" si="44"/>
        <v>71</v>
      </c>
      <c r="AD108" s="639">
        <f t="shared" si="44"/>
        <v>520</v>
      </c>
      <c r="AE108" s="640">
        <f t="shared" si="44"/>
        <v>49</v>
      </c>
      <c r="AF108" s="641">
        <f>AVERAGE(AF103:AF107)</f>
        <v>42.556999999999995</v>
      </c>
      <c r="AG108" s="642">
        <f>AVERAGE(AG103:AG107)</f>
        <v>18.947999999999997</v>
      </c>
      <c r="AH108" s="641"/>
      <c r="AI108" s="164">
        <f t="shared" si="44"/>
        <v>752</v>
      </c>
      <c r="AJ108" s="112">
        <f t="shared" si="44"/>
        <v>0</v>
      </c>
      <c r="AK108" s="110">
        <f t="shared" si="44"/>
        <v>7</v>
      </c>
      <c r="AL108" s="111">
        <f t="shared" si="44"/>
        <v>0</v>
      </c>
      <c r="AM108" s="112">
        <f t="shared" si="44"/>
        <v>2</v>
      </c>
      <c r="AN108" s="110">
        <f t="shared" si="44"/>
        <v>55</v>
      </c>
      <c r="AO108" s="111">
        <f t="shared" si="44"/>
        <v>0</v>
      </c>
      <c r="AP108" s="95">
        <f t="shared" si="44"/>
        <v>47</v>
      </c>
      <c r="AQ108" s="96">
        <f t="shared" si="44"/>
        <v>92</v>
      </c>
      <c r="AR108" s="96">
        <f t="shared" si="44"/>
        <v>376</v>
      </c>
      <c r="AS108" s="96">
        <f t="shared" si="44"/>
        <v>169</v>
      </c>
      <c r="AT108" s="107">
        <f t="shared" si="44"/>
        <v>4</v>
      </c>
      <c r="AU108" s="182">
        <f t="shared" si="44"/>
        <v>25</v>
      </c>
      <c r="AV108" s="635">
        <f t="shared" si="44"/>
        <v>0</v>
      </c>
      <c r="AW108" s="635">
        <f t="shared" si="44"/>
        <v>0</v>
      </c>
      <c r="AX108" s="635">
        <f t="shared" si="44"/>
        <v>3</v>
      </c>
      <c r="AY108" s="635">
        <f t="shared" si="44"/>
        <v>0</v>
      </c>
      <c r="AZ108" s="635">
        <f t="shared" si="44"/>
        <v>9</v>
      </c>
      <c r="BA108" s="635">
        <f t="shared" si="44"/>
        <v>0</v>
      </c>
      <c r="BB108" s="635">
        <f t="shared" si="44"/>
        <v>0</v>
      </c>
      <c r="BC108" s="635">
        <f t="shared" si="44"/>
        <v>12</v>
      </c>
      <c r="BD108" s="636">
        <f t="shared" si="44"/>
        <v>1</v>
      </c>
    </row>
    <row r="109" spans="1:56" ht="31.5" x14ac:dyDescent="0.25">
      <c r="A109" s="1342" t="s">
        <v>562</v>
      </c>
      <c r="B109" s="1418" t="s">
        <v>114</v>
      </c>
      <c r="C109" s="113" t="s">
        <v>485</v>
      </c>
      <c r="D109" s="1300">
        <v>262</v>
      </c>
      <c r="E109" s="1410">
        <f t="shared" ref="E109" si="46">D109-SUM(L109:L113)</f>
        <v>112</v>
      </c>
      <c r="F109" s="415">
        <f>SUM('Комунальні по МПД'!G762)</f>
        <v>37</v>
      </c>
      <c r="G109" s="630">
        <f>SUM('Комунальні по МПД'!H762)</f>
        <v>1</v>
      </c>
      <c r="H109" s="72">
        <f>SUM('Комунальні по МПД'!I762)</f>
        <v>1</v>
      </c>
      <c r="I109" s="72">
        <f>SUM('Комунальні по МПД'!J762)</f>
        <v>0</v>
      </c>
      <c r="J109" s="72">
        <f>SUM('Комунальні по МПД'!K762)</f>
        <v>0</v>
      </c>
      <c r="K109" s="75">
        <f>SUM('Комунальні по МПД'!L762)</f>
        <v>0</v>
      </c>
      <c r="L109" s="199">
        <f>SUM('Комунальні по МПД'!M762)</f>
        <v>37</v>
      </c>
      <c r="M109" s="119">
        <f>SUM('Комунальні по МПД'!N762)</f>
        <v>0</v>
      </c>
      <c r="N109" s="119">
        <f>SUM('Комунальні по МПД'!O762)</f>
        <v>0</v>
      </c>
      <c r="O109" s="119">
        <f>SUM('Комунальні по МПД'!P762)</f>
        <v>0</v>
      </c>
      <c r="P109" s="119">
        <f>SUM('Комунальні по МПД'!Q762)</f>
        <v>0</v>
      </c>
      <c r="Q109" s="149">
        <f>SUM('Комунальні по МПД'!R762)</f>
        <v>37</v>
      </c>
      <c r="R109" s="150">
        <f>SUM('Комунальні по МПД'!S762)</f>
        <v>1</v>
      </c>
      <c r="S109" s="200">
        <f>SUM('Комунальні по МПД'!T762)</f>
        <v>0</v>
      </c>
      <c r="T109" s="200">
        <f>SUM('Комунальні по МПД'!U762)</f>
        <v>0</v>
      </c>
      <c r="U109" s="119">
        <f>SUM('Комунальні по МПД'!V762)</f>
        <v>36</v>
      </c>
      <c r="V109" s="119">
        <f>SUM('Комунальні по МПД'!W762)</f>
        <v>0</v>
      </c>
      <c r="W109" s="149">
        <f>SUM('Комунальні по МПД'!X762)</f>
        <v>0</v>
      </c>
      <c r="X109" s="150">
        <f>SUM('Комунальні по МПД'!Y762)</f>
        <v>35</v>
      </c>
      <c r="Y109" s="149">
        <f>SUM('Комунальні по МПД'!Z762)</f>
        <v>2</v>
      </c>
      <c r="Z109" s="74">
        <f>SUM('Комунальні по МПД'!AA762)</f>
        <v>0</v>
      </c>
      <c r="AA109" s="72">
        <f>SUM('Комунальні по МПД'!AB762)</f>
        <v>5</v>
      </c>
      <c r="AB109" s="72">
        <f>SUM('Комунальні по МПД'!AC762)</f>
        <v>5</v>
      </c>
      <c r="AC109" s="72">
        <f>SUM('Комунальні по МПД'!AD762)</f>
        <v>1</v>
      </c>
      <c r="AD109" s="72">
        <f>SUM('Комунальні по МПД'!AE762)</f>
        <v>16</v>
      </c>
      <c r="AE109" s="73">
        <f>SUM('Комунальні по МПД'!AF762)</f>
        <v>5</v>
      </c>
      <c r="AF109" s="448">
        <f>AVERAGE('Комунальні по МПД'!AG762)</f>
        <v>38</v>
      </c>
      <c r="AG109" s="444">
        <f>AVERAGE('Комунальні по МПД'!AH762)</f>
        <v>19</v>
      </c>
      <c r="AH109" s="448">
        <f>AVERAGE('Комунальні по МПД'!AI762)</f>
        <v>9</v>
      </c>
      <c r="AI109" s="151">
        <f>SUM('Комунальні по МПД'!AJ762)</f>
        <v>36</v>
      </c>
      <c r="AJ109" s="79">
        <f>SUM('Комунальні по МПД'!AK762)</f>
        <v>0</v>
      </c>
      <c r="AK109" s="77">
        <f>SUM('Комунальні по МПД'!AL762)</f>
        <v>0</v>
      </c>
      <c r="AL109" s="78">
        <f>SUM('Комунальні по МПД'!AM762)</f>
        <v>0</v>
      </c>
      <c r="AM109" s="74">
        <f>SUM('Комунальні по МПД'!AN762)</f>
        <v>3</v>
      </c>
      <c r="AN109" s="72">
        <f>SUM('Комунальні по МПД'!AO762)</f>
        <v>33</v>
      </c>
      <c r="AO109" s="73">
        <f>SUM('Комунальні по МПД'!AP762)</f>
        <v>0</v>
      </c>
      <c r="AP109" s="79">
        <f>SUM('Комунальні по МПД'!AQ762)</f>
        <v>0</v>
      </c>
      <c r="AQ109" s="77">
        <f>SUM('Комунальні по МПД'!AR762)</f>
        <v>0</v>
      </c>
      <c r="AR109" s="77">
        <f>SUM('Комунальні по МПД'!AS762)</f>
        <v>0</v>
      </c>
      <c r="AS109" s="77">
        <f>SUM('Комунальні по МПД'!AT762)</f>
        <v>0</v>
      </c>
      <c r="AT109" s="78">
        <f>SUM('Комунальні по МПД'!AU762)</f>
        <v>0</v>
      </c>
      <c r="AU109" s="152">
        <f>SUM('Комунальні по МПД'!AV762)</f>
        <v>0</v>
      </c>
      <c r="AV109" s="120">
        <f>SUM('Комунальні по МПД'!AW762)</f>
        <v>0</v>
      </c>
      <c r="AW109" s="120">
        <f>SUM('Комунальні по МПД'!AX762)</f>
        <v>0</v>
      </c>
      <c r="AX109" s="120">
        <f>SUM('Комунальні по МПД'!AY762)</f>
        <v>0</v>
      </c>
      <c r="AY109" s="120">
        <f>SUM('Комунальні по МПД'!AZ762)</f>
        <v>0</v>
      </c>
      <c r="AZ109" s="120">
        <f>SUM('Комунальні по МПД'!BA762)</f>
        <v>0</v>
      </c>
      <c r="BA109" s="120">
        <f>SUM('Комунальні по МПД'!BB762)</f>
        <v>0</v>
      </c>
      <c r="BB109" s="120">
        <f>SUM('Комунальні по МПД'!BC762)</f>
        <v>0</v>
      </c>
      <c r="BC109" s="120">
        <f>SUM('Комунальні по МПД'!BD762)</f>
        <v>0</v>
      </c>
      <c r="BD109" s="121">
        <f>SUM('Комунальні по МПД'!BE762)</f>
        <v>0</v>
      </c>
    </row>
    <row r="110" spans="1:56" ht="47.25" x14ac:dyDescent="0.25">
      <c r="A110" s="1343"/>
      <c r="B110" s="1419"/>
      <c r="C110" s="114" t="s">
        <v>490</v>
      </c>
      <c r="D110" s="1301"/>
      <c r="E110" s="1411"/>
      <c r="F110" s="153">
        <f>SUM('Комунальні по МПД'!G763)</f>
        <v>0</v>
      </c>
      <c r="G110" s="631">
        <f>SUM('Комунальні по МПД'!H763)</f>
        <v>0</v>
      </c>
      <c r="H110" s="81">
        <f>SUM('Комунальні по МПД'!I763)</f>
        <v>0</v>
      </c>
      <c r="I110" s="81">
        <f>SUM('Комунальні по МПД'!J763)</f>
        <v>0</v>
      </c>
      <c r="J110" s="81">
        <f>SUM('Комунальні по МПД'!K763)</f>
        <v>0</v>
      </c>
      <c r="K110" s="94">
        <f>SUM('Комунальні по МПД'!L763)</f>
        <v>0</v>
      </c>
      <c r="L110" s="181">
        <f>SUM('Комунальні по МПД'!M763)</f>
        <v>0</v>
      </c>
      <c r="M110" s="124">
        <f>SUM('Комунальні по МПД'!N763)</f>
        <v>0</v>
      </c>
      <c r="N110" s="403">
        <f>SUM('Комунальні по МПД'!O763)</f>
        <v>0</v>
      </c>
      <c r="O110" s="124">
        <f>SUM('Комунальні по МПД'!P763)</f>
        <v>0</v>
      </c>
      <c r="P110" s="124">
        <f>SUM('Комунальні по МПД'!Q763)</f>
        <v>0</v>
      </c>
      <c r="Q110" s="163">
        <f>SUM('Комунальні по МПД'!R763)</f>
        <v>0</v>
      </c>
      <c r="R110" s="162">
        <f>SUM('Комунальні по МПД'!S763)</f>
        <v>0</v>
      </c>
      <c r="S110" s="766">
        <f>SUM('Комунальні по МПД'!T763)</f>
        <v>0</v>
      </c>
      <c r="T110" s="766">
        <f>SUM('Комунальні по МПД'!U763)</f>
        <v>0</v>
      </c>
      <c r="U110" s="124">
        <f>SUM('Комунальні по МПД'!V763)</f>
        <v>0</v>
      </c>
      <c r="V110" s="124">
        <f>SUM('Комунальні по МПД'!W763)</f>
        <v>0</v>
      </c>
      <c r="W110" s="163">
        <f>SUM('Комунальні по МПД'!X763)</f>
        <v>0</v>
      </c>
      <c r="X110" s="162">
        <f>SUM('Комунальні по МПД'!Y763)</f>
        <v>0</v>
      </c>
      <c r="Y110" s="163">
        <f>SUM('Комунальні по МПД'!Z763)</f>
        <v>0</v>
      </c>
      <c r="Z110" s="86">
        <f>SUM('Комунальні по МПД'!AA763)</f>
        <v>0</v>
      </c>
      <c r="AA110" s="81">
        <f>SUM('Комунальні по МПД'!AB763)</f>
        <v>0</v>
      </c>
      <c r="AB110" s="81">
        <f>SUM('Комунальні по МПД'!AC763)</f>
        <v>0</v>
      </c>
      <c r="AC110" s="81">
        <f>SUM('Комунальні по МПД'!AD763)</f>
        <v>0</v>
      </c>
      <c r="AD110" s="81">
        <f>SUM('Комунальні по МПД'!AE763)</f>
        <v>0</v>
      </c>
      <c r="AE110" s="82">
        <f>SUM('Комунальні по МПД'!AF763)</f>
        <v>0</v>
      </c>
      <c r="AF110" s="449"/>
      <c r="AG110" s="445"/>
      <c r="AH110" s="449"/>
      <c r="AI110" s="158">
        <f>SUM('Комунальні по МПД'!AJ763)</f>
        <v>0</v>
      </c>
      <c r="AJ110" s="90">
        <f>SUM('Комунальні по МПД'!AK763)</f>
        <v>0</v>
      </c>
      <c r="AK110" s="88">
        <f>SUM('Комунальні по МПД'!AL763)</f>
        <v>0</v>
      </c>
      <c r="AL110" s="89">
        <f>SUM('Комунальні по МПД'!AM763)</f>
        <v>0</v>
      </c>
      <c r="AM110" s="90">
        <f>SUM('Комунальні по МПД'!AN763)</f>
        <v>0</v>
      </c>
      <c r="AN110" s="88">
        <f>SUM('Комунальні по МПД'!AO763)</f>
        <v>0</v>
      </c>
      <c r="AO110" s="89">
        <f>SUM('Комунальні по МПД'!AP763)</f>
        <v>0</v>
      </c>
      <c r="AP110" s="90">
        <f>SUM('Комунальні по МПД'!AQ763)</f>
        <v>0</v>
      </c>
      <c r="AQ110" s="88">
        <f>SUM('Комунальні по МПД'!AR763)</f>
        <v>0</v>
      </c>
      <c r="AR110" s="88">
        <f>SUM('Комунальні по МПД'!AS763)</f>
        <v>0</v>
      </c>
      <c r="AS110" s="88">
        <f>SUM('Комунальні по МПД'!AT763)</f>
        <v>0</v>
      </c>
      <c r="AT110" s="89">
        <f>SUM('Комунальні по МПД'!AU763)</f>
        <v>0</v>
      </c>
      <c r="AU110" s="159">
        <f>SUM('Комунальні по МПД'!AV763)</f>
        <v>0</v>
      </c>
      <c r="AV110" s="125">
        <f>SUM('Комунальні по МПД'!AW763)</f>
        <v>0</v>
      </c>
      <c r="AW110" s="125">
        <f>SUM('Комунальні по МПД'!AX763)</f>
        <v>0</v>
      </c>
      <c r="AX110" s="125">
        <f>SUM('Комунальні по МПД'!AY763)</f>
        <v>0</v>
      </c>
      <c r="AY110" s="125">
        <f>SUM('Комунальні по МПД'!AZ763)</f>
        <v>0</v>
      </c>
      <c r="AZ110" s="125">
        <f>SUM('Комунальні по МПД'!BA763)</f>
        <v>0</v>
      </c>
      <c r="BA110" s="125">
        <f>SUM('Комунальні по МПД'!BB763)</f>
        <v>0</v>
      </c>
      <c r="BB110" s="125">
        <f>SUM('Комунальні по МПД'!BC763)</f>
        <v>0</v>
      </c>
      <c r="BC110" s="125">
        <f>SUM('Комунальні по МПД'!BD763)</f>
        <v>0</v>
      </c>
      <c r="BD110" s="126">
        <f>SUM('Комунальні по МПД'!BE763)</f>
        <v>0</v>
      </c>
    </row>
    <row r="111" spans="1:56" ht="31.5" x14ac:dyDescent="0.25">
      <c r="A111" s="1343"/>
      <c r="B111" s="1419"/>
      <c r="C111" s="114" t="s">
        <v>486</v>
      </c>
      <c r="D111" s="1301"/>
      <c r="E111" s="1411"/>
      <c r="F111" s="153">
        <f>SUM('Комунальні по МПД'!G764)</f>
        <v>0</v>
      </c>
      <c r="G111" s="631">
        <f>SUM('Комунальні по МПД'!H764)</f>
        <v>0</v>
      </c>
      <c r="H111" s="81">
        <f>SUM('Комунальні по МПД'!I764)</f>
        <v>0</v>
      </c>
      <c r="I111" s="81">
        <f>SUM('Комунальні по МПД'!J764)</f>
        <v>0</v>
      </c>
      <c r="J111" s="81">
        <f>SUM('Комунальні по МПД'!K764)</f>
        <v>0</v>
      </c>
      <c r="K111" s="94">
        <f>SUM('Комунальні по МПД'!L764)</f>
        <v>0</v>
      </c>
      <c r="L111" s="181">
        <f>SUM('Комунальні по МПД'!M764)</f>
        <v>0</v>
      </c>
      <c r="M111" s="124">
        <f>SUM('Комунальні по МПД'!N764)</f>
        <v>0</v>
      </c>
      <c r="N111" s="403">
        <f>SUM('Комунальні по МПД'!O764)</f>
        <v>0</v>
      </c>
      <c r="O111" s="118">
        <f>SUM('Комунальні по МПД'!P764)</f>
        <v>0</v>
      </c>
      <c r="P111" s="661">
        <f>SUM('Комунальні по МПД'!Q764)</f>
        <v>0</v>
      </c>
      <c r="Q111" s="163">
        <f>SUM('Комунальні по МПД'!R764)</f>
        <v>0</v>
      </c>
      <c r="R111" s="162">
        <f>SUM('Комунальні по МПД'!S764)</f>
        <v>0</v>
      </c>
      <c r="S111" s="766">
        <f>SUM('Комунальні по МПД'!T764)</f>
        <v>0</v>
      </c>
      <c r="T111" s="766">
        <f>SUM('Комунальні по МПД'!U764)</f>
        <v>0</v>
      </c>
      <c r="U111" s="124">
        <f>SUM('Комунальні по МПД'!V764)</f>
        <v>0</v>
      </c>
      <c r="V111" s="124">
        <f>SUM('Комунальні по МПД'!W764)</f>
        <v>0</v>
      </c>
      <c r="W111" s="163">
        <f>SUM('Комунальні по МПД'!X764)</f>
        <v>0</v>
      </c>
      <c r="X111" s="162">
        <f>SUM('Комунальні по МПД'!Y764)</f>
        <v>0</v>
      </c>
      <c r="Y111" s="163">
        <f>SUM('Комунальні по МПД'!Z764)</f>
        <v>0</v>
      </c>
      <c r="Z111" s="86">
        <f>SUM('Комунальні по МПД'!AA764)</f>
        <v>0</v>
      </c>
      <c r="AA111" s="81">
        <f>SUM('Комунальні по МПД'!AB764)</f>
        <v>0</v>
      </c>
      <c r="AB111" s="81">
        <f>SUM('Комунальні по МПД'!AC764)</f>
        <v>0</v>
      </c>
      <c r="AC111" s="81">
        <f>SUM('Комунальні по МПД'!AD764)</f>
        <v>0</v>
      </c>
      <c r="AD111" s="81">
        <f>SUM('Комунальні по МПД'!AE764)</f>
        <v>0</v>
      </c>
      <c r="AE111" s="82">
        <f>SUM('Комунальні по МПД'!AF764)</f>
        <v>0</v>
      </c>
      <c r="AF111" s="449"/>
      <c r="AG111" s="445"/>
      <c r="AH111" s="449"/>
      <c r="AI111" s="158">
        <f>SUM('Комунальні по МПД'!AJ764)</f>
        <v>0</v>
      </c>
      <c r="AJ111" s="90">
        <f>SUM('Комунальні по МПД'!AK764)</f>
        <v>0</v>
      </c>
      <c r="AK111" s="88">
        <f>SUM('Комунальні по МПД'!AL764)</f>
        <v>0</v>
      </c>
      <c r="AL111" s="89">
        <f>SUM('Комунальні по МПД'!AM764)</f>
        <v>0</v>
      </c>
      <c r="AM111" s="90">
        <f>SUM('Комунальні по МПД'!AN764)</f>
        <v>0</v>
      </c>
      <c r="AN111" s="88">
        <f>SUM('Комунальні по МПД'!AO764)</f>
        <v>0</v>
      </c>
      <c r="AO111" s="89">
        <f>SUM('Комунальні по МПД'!AP764)</f>
        <v>0</v>
      </c>
      <c r="AP111" s="90">
        <f>SUM('Комунальні по МПД'!AQ764)</f>
        <v>0</v>
      </c>
      <c r="AQ111" s="88">
        <f>SUM('Комунальні по МПД'!AR764)</f>
        <v>0</v>
      </c>
      <c r="AR111" s="88">
        <f>SUM('Комунальні по МПД'!AS764)</f>
        <v>0</v>
      </c>
      <c r="AS111" s="88">
        <f>SUM('Комунальні по МПД'!AT764)</f>
        <v>0</v>
      </c>
      <c r="AT111" s="89">
        <f>SUM('Комунальні по МПД'!AU764)</f>
        <v>0</v>
      </c>
      <c r="AU111" s="159">
        <f>SUM('Комунальні по МПД'!AV764)</f>
        <v>0</v>
      </c>
      <c r="AV111" s="125">
        <f>SUM('Комунальні по МПД'!AW764)</f>
        <v>0</v>
      </c>
      <c r="AW111" s="125">
        <f>SUM('Комунальні по МПД'!AX764)</f>
        <v>0</v>
      </c>
      <c r="AX111" s="125">
        <f>SUM('Комунальні по МПД'!AY764)</f>
        <v>0</v>
      </c>
      <c r="AY111" s="125">
        <f>SUM('Комунальні по МПД'!AZ764)</f>
        <v>0</v>
      </c>
      <c r="AZ111" s="125">
        <f>SUM('Комунальні по МПД'!BA764)</f>
        <v>0</v>
      </c>
      <c r="BA111" s="125">
        <f>SUM('Комунальні по МПД'!BB764)</f>
        <v>0</v>
      </c>
      <c r="BB111" s="125">
        <f>SUM('Комунальні по МПД'!BC764)</f>
        <v>0</v>
      </c>
      <c r="BC111" s="125">
        <f>SUM('Комунальні по МПД'!BD764)</f>
        <v>0</v>
      </c>
      <c r="BD111" s="126">
        <f>SUM('Комунальні по МПД'!BE764)</f>
        <v>0</v>
      </c>
    </row>
    <row r="112" spans="1:56" ht="31.5" x14ac:dyDescent="0.25">
      <c r="A112" s="1343"/>
      <c r="B112" s="1419"/>
      <c r="C112" s="114" t="s">
        <v>15</v>
      </c>
      <c r="D112" s="1301"/>
      <c r="E112" s="1411"/>
      <c r="F112" s="153">
        <f>SUM('Комунальні по МПД'!G765)</f>
        <v>117</v>
      </c>
      <c r="G112" s="631">
        <f>SUM('Комунальні по МПД'!H765)</f>
        <v>2</v>
      </c>
      <c r="H112" s="81">
        <f>SUM('Комунальні по МПД'!I765)</f>
        <v>2</v>
      </c>
      <c r="I112" s="81">
        <f>SUM('Комунальні по МПД'!J765)</f>
        <v>0</v>
      </c>
      <c r="J112" s="81">
        <f>SUM('Комунальні по МПД'!K765)</f>
        <v>0</v>
      </c>
      <c r="K112" s="94">
        <f>SUM('Комунальні по МПД'!L765)</f>
        <v>0</v>
      </c>
      <c r="L112" s="181">
        <f>SUM('Комунальні по МПД'!M765)</f>
        <v>113</v>
      </c>
      <c r="M112" s="124">
        <f>SUM('Комунальні по МПД'!N765)</f>
        <v>0</v>
      </c>
      <c r="N112" s="403">
        <f>SUM('Комунальні по МПД'!O765)</f>
        <v>0</v>
      </c>
      <c r="O112" s="124">
        <f>SUM('Комунальні по МПД'!P765)</f>
        <v>0</v>
      </c>
      <c r="P112" s="124">
        <f>SUM('Комунальні по МПД'!Q765)</f>
        <v>0</v>
      </c>
      <c r="Q112" s="163">
        <f>SUM('Комунальні по МПД'!R765)</f>
        <v>113</v>
      </c>
      <c r="R112" s="162">
        <f>SUM('Комунальні по МПД'!S765)</f>
        <v>6</v>
      </c>
      <c r="S112" s="766">
        <f>SUM('Комунальні по МПД'!T765)</f>
        <v>0</v>
      </c>
      <c r="T112" s="766">
        <f>SUM('Комунальні по МПД'!U765)</f>
        <v>0</v>
      </c>
      <c r="U112" s="124">
        <f>SUM('Комунальні по МПД'!V765)</f>
        <v>107</v>
      </c>
      <c r="V112" s="124">
        <f>SUM('Комунальні по МПД'!W765)</f>
        <v>0</v>
      </c>
      <c r="W112" s="163">
        <f>SUM('Комунальні по МПД'!X765)</f>
        <v>0</v>
      </c>
      <c r="X112" s="162">
        <f>SUM('Комунальні по МПД'!Y765)</f>
        <v>95</v>
      </c>
      <c r="Y112" s="163">
        <f>SUM('Комунальні по МПД'!Z765)</f>
        <v>18</v>
      </c>
      <c r="Z112" s="86">
        <f>SUM('Комунальні по МПД'!AA765)</f>
        <v>0</v>
      </c>
      <c r="AA112" s="81">
        <f>SUM('Комунальні по МПД'!AB765)</f>
        <v>22</v>
      </c>
      <c r="AB112" s="81">
        <f>SUM('Комунальні по МПД'!AC765)</f>
        <v>19</v>
      </c>
      <c r="AC112" s="81">
        <f>SUM('Комунальні по МПД'!AD765)</f>
        <v>1</v>
      </c>
      <c r="AD112" s="81">
        <f>SUM('Комунальні по МПД'!AE765)</f>
        <v>64</v>
      </c>
      <c r="AE112" s="82">
        <f>SUM('Комунальні по МПД'!AF765)</f>
        <v>15</v>
      </c>
      <c r="AF112" s="449">
        <f>AVERAGE('Комунальні по МПД'!AG765)</f>
        <v>37</v>
      </c>
      <c r="AG112" s="445">
        <f>AVERAGE('Комунальні по МПД'!AH765)</f>
        <v>22</v>
      </c>
      <c r="AH112" s="449">
        <f>AVERAGE('Комунальні по МПД'!AI765)</f>
        <v>94</v>
      </c>
      <c r="AI112" s="158">
        <f>SUM('Комунальні по МПД'!AJ765)</f>
        <v>107</v>
      </c>
      <c r="AJ112" s="90">
        <f>SUM('Комунальні по МПД'!AK765)</f>
        <v>0</v>
      </c>
      <c r="AK112" s="88">
        <f>SUM('Комунальні по МПД'!AL765)</f>
        <v>0</v>
      </c>
      <c r="AL112" s="89">
        <f>SUM('Комунальні по МПД'!AM765)</f>
        <v>0</v>
      </c>
      <c r="AM112" s="90">
        <f>SUM('Комунальні по МПД'!AN765)</f>
        <v>0</v>
      </c>
      <c r="AN112" s="88">
        <f>SUM('Комунальні по МПД'!AO765)</f>
        <v>0</v>
      </c>
      <c r="AO112" s="89">
        <f>SUM('Комунальні по МПД'!AP765)</f>
        <v>0</v>
      </c>
      <c r="AP112" s="90">
        <f>SUM('Комунальні по МПД'!AQ765)</f>
        <v>16</v>
      </c>
      <c r="AQ112" s="88">
        <f>SUM('Комунальні по МПД'!AR765)</f>
        <v>36</v>
      </c>
      <c r="AR112" s="88">
        <f>SUM('Комунальні по МПД'!AS765)</f>
        <v>29</v>
      </c>
      <c r="AS112" s="88">
        <f>SUM('Комунальні по МПД'!AT765)</f>
        <v>24</v>
      </c>
      <c r="AT112" s="89">
        <f>SUM('Комунальні по МПД'!AU765)</f>
        <v>2</v>
      </c>
      <c r="AU112" s="159">
        <f>SUM('Комунальні по МПД'!AV765)</f>
        <v>4</v>
      </c>
      <c r="AV112" s="125">
        <f>SUM('Комунальні по МПД'!AW765)</f>
        <v>1</v>
      </c>
      <c r="AW112" s="125">
        <f>SUM('Комунальні по МПД'!AX765)</f>
        <v>0</v>
      </c>
      <c r="AX112" s="125">
        <f>SUM('Комунальні по МПД'!AY765)</f>
        <v>0</v>
      </c>
      <c r="AY112" s="125">
        <f>SUM('Комунальні по МПД'!AZ765)</f>
        <v>0</v>
      </c>
      <c r="AZ112" s="125">
        <f>SUM('Комунальні по МПД'!BA765)</f>
        <v>2</v>
      </c>
      <c r="BA112" s="125">
        <f>SUM('Комунальні по МПД'!BB765)</f>
        <v>0</v>
      </c>
      <c r="BB112" s="125">
        <f>SUM('Комунальні по МПД'!BC765)</f>
        <v>1</v>
      </c>
      <c r="BC112" s="125">
        <f>SUM('Комунальні по МПД'!BD765)</f>
        <v>0</v>
      </c>
      <c r="BD112" s="126">
        <f>SUM('Комунальні по МПД'!BE765)</f>
        <v>0</v>
      </c>
    </row>
    <row r="113" spans="1:56" ht="31.5" x14ac:dyDescent="0.25">
      <c r="A113" s="1343"/>
      <c r="B113" s="1420"/>
      <c r="C113" s="114" t="s">
        <v>491</v>
      </c>
      <c r="D113" s="1301"/>
      <c r="E113" s="1411"/>
      <c r="F113" s="153">
        <f>SUM('Комунальні по МПД'!G766)</f>
        <v>0</v>
      </c>
      <c r="G113" s="631">
        <f>SUM('Комунальні по МПД'!H766)</f>
        <v>0</v>
      </c>
      <c r="H113" s="81">
        <f>SUM('Комунальні по МПД'!I766)</f>
        <v>0</v>
      </c>
      <c r="I113" s="81">
        <f>SUM('Комунальні по МПД'!J766)</f>
        <v>0</v>
      </c>
      <c r="J113" s="81">
        <f>SUM('Комунальні по МПД'!K766)</f>
        <v>0</v>
      </c>
      <c r="K113" s="94">
        <f>SUM('Комунальні по МПД'!L766)</f>
        <v>0</v>
      </c>
      <c r="L113" s="181">
        <f>SUM('Комунальні по МПД'!M766)</f>
        <v>0</v>
      </c>
      <c r="M113" s="124">
        <f>SUM('Комунальні по МПД'!N766)</f>
        <v>0</v>
      </c>
      <c r="N113" s="403">
        <f>SUM('Комунальні по МПД'!O766)</f>
        <v>0</v>
      </c>
      <c r="O113" s="124">
        <f>SUM('Комунальні по МПД'!P766)</f>
        <v>0</v>
      </c>
      <c r="P113" s="124">
        <f>SUM('Комунальні по МПД'!Q766)</f>
        <v>0</v>
      </c>
      <c r="Q113" s="163">
        <f>SUM('Комунальні по МПД'!R766)</f>
        <v>0</v>
      </c>
      <c r="R113" s="162">
        <f>SUM('Комунальні по МПД'!S766)</f>
        <v>0</v>
      </c>
      <c r="S113" s="766">
        <f>SUM('Комунальні по МПД'!T766)</f>
        <v>0</v>
      </c>
      <c r="T113" s="766">
        <f>SUM('Комунальні по МПД'!U766)</f>
        <v>0</v>
      </c>
      <c r="U113" s="124">
        <f>SUM('Комунальні по МПД'!V766)</f>
        <v>0</v>
      </c>
      <c r="V113" s="124">
        <f>SUM('Комунальні по МПД'!W766)</f>
        <v>0</v>
      </c>
      <c r="W113" s="163">
        <f>SUM('Комунальні по МПД'!X766)</f>
        <v>0</v>
      </c>
      <c r="X113" s="162">
        <f>SUM('Комунальні по МПД'!Y766)</f>
        <v>0</v>
      </c>
      <c r="Y113" s="163">
        <f>SUM('Комунальні по МПД'!Z766)</f>
        <v>0</v>
      </c>
      <c r="Z113" s="86">
        <f>SUM('Комунальні по МПД'!AA766)</f>
        <v>0</v>
      </c>
      <c r="AA113" s="81">
        <f>SUM('Комунальні по МПД'!AB766)</f>
        <v>0</v>
      </c>
      <c r="AB113" s="81">
        <f>SUM('Комунальні по МПД'!AC766)</f>
        <v>0</v>
      </c>
      <c r="AC113" s="81">
        <f>SUM('Комунальні по МПД'!AD766)</f>
        <v>0</v>
      </c>
      <c r="AD113" s="81">
        <f>SUM('Комунальні по МПД'!AE766)</f>
        <v>0</v>
      </c>
      <c r="AE113" s="82">
        <f>SUM('Комунальні по МПД'!AF766)</f>
        <v>0</v>
      </c>
      <c r="AF113" s="449"/>
      <c r="AG113" s="445"/>
      <c r="AH113" s="449"/>
      <c r="AI113" s="158">
        <f>SUM('Комунальні по МПД'!AJ766)</f>
        <v>0</v>
      </c>
      <c r="AJ113" s="90">
        <f>SUM('Комунальні по МПД'!AK766)</f>
        <v>0</v>
      </c>
      <c r="AK113" s="88">
        <f>SUM('Комунальні по МПД'!AL766)</f>
        <v>0</v>
      </c>
      <c r="AL113" s="89">
        <f>SUM('Комунальні по МПД'!AM766)</f>
        <v>0</v>
      </c>
      <c r="AM113" s="90">
        <f>SUM('Комунальні по МПД'!AN766)</f>
        <v>0</v>
      </c>
      <c r="AN113" s="88">
        <f>SUM('Комунальні по МПД'!AO766)</f>
        <v>0</v>
      </c>
      <c r="AO113" s="89">
        <f>SUM('Комунальні по МПД'!AP766)</f>
        <v>0</v>
      </c>
      <c r="AP113" s="86">
        <f>SUM('Комунальні по МПД'!AQ766)</f>
        <v>0</v>
      </c>
      <c r="AQ113" s="81">
        <f>SUM('Комунальні по МПД'!AR766)</f>
        <v>0</v>
      </c>
      <c r="AR113" s="81">
        <f>SUM('Комунальні по МПД'!AS766)</f>
        <v>0</v>
      </c>
      <c r="AS113" s="81">
        <f>SUM('Комунальні по МПД'!AT766)</f>
        <v>0</v>
      </c>
      <c r="AT113" s="82">
        <f>SUM('Комунальні по МПД'!AU766)</f>
        <v>0</v>
      </c>
      <c r="AU113" s="159">
        <f>SUM('Комунальні по МПД'!AV766)</f>
        <v>0</v>
      </c>
      <c r="AV113" s="125">
        <f>SUM('Комунальні по МПД'!AW766)</f>
        <v>0</v>
      </c>
      <c r="AW113" s="125">
        <f>SUM('Комунальні по МПД'!AX766)</f>
        <v>0</v>
      </c>
      <c r="AX113" s="125">
        <f>SUM('Комунальні по МПД'!AY766)</f>
        <v>0</v>
      </c>
      <c r="AY113" s="125">
        <f>SUM('Комунальні по МПД'!AZ766)</f>
        <v>0</v>
      </c>
      <c r="AZ113" s="125">
        <f>SUM('Комунальні по МПД'!BA766)</f>
        <v>0</v>
      </c>
      <c r="BA113" s="125">
        <f>SUM('Комунальні по МПД'!BB766)</f>
        <v>0</v>
      </c>
      <c r="BB113" s="125">
        <f>SUM('Комунальні по МПД'!BC766)</f>
        <v>0</v>
      </c>
      <c r="BC113" s="125">
        <f>SUM('Комунальні по МПД'!BD766)</f>
        <v>0</v>
      </c>
      <c r="BD113" s="126">
        <f>SUM('Комунальні по МПД'!BE766)</f>
        <v>0</v>
      </c>
    </row>
    <row r="114" spans="1:56" ht="16.5" thickBot="1" x14ac:dyDescent="0.3">
      <c r="A114" s="1344"/>
      <c r="B114" s="572"/>
      <c r="C114" s="582" t="s">
        <v>629</v>
      </c>
      <c r="D114" s="1302"/>
      <c r="E114" s="1427"/>
      <c r="F114" s="670">
        <f>SUM(F109:F113)</f>
        <v>154</v>
      </c>
      <c r="G114" s="634">
        <f t="shared" ref="G114:BD114" si="47">SUM(G109:G113)</f>
        <v>3</v>
      </c>
      <c r="H114" s="96">
        <f t="shared" si="47"/>
        <v>3</v>
      </c>
      <c r="I114" s="96">
        <f t="shared" si="47"/>
        <v>0</v>
      </c>
      <c r="J114" s="96">
        <f t="shared" si="47"/>
        <v>0</v>
      </c>
      <c r="K114" s="108">
        <f t="shared" si="47"/>
        <v>0</v>
      </c>
      <c r="L114" s="581">
        <f t="shared" si="47"/>
        <v>150</v>
      </c>
      <c r="M114" s="175">
        <f t="shared" si="47"/>
        <v>0</v>
      </c>
      <c r="N114" s="408">
        <f t="shared" si="47"/>
        <v>0</v>
      </c>
      <c r="O114" s="175">
        <f t="shared" si="47"/>
        <v>0</v>
      </c>
      <c r="P114" s="175">
        <f t="shared" si="47"/>
        <v>0</v>
      </c>
      <c r="Q114" s="176">
        <f t="shared" si="47"/>
        <v>150</v>
      </c>
      <c r="R114" s="177">
        <f t="shared" si="47"/>
        <v>7</v>
      </c>
      <c r="S114" s="757">
        <f t="shared" si="47"/>
        <v>0</v>
      </c>
      <c r="T114" s="757">
        <f t="shared" si="47"/>
        <v>0</v>
      </c>
      <c r="U114" s="175">
        <f t="shared" si="47"/>
        <v>143</v>
      </c>
      <c r="V114" s="175">
        <f t="shared" si="47"/>
        <v>0</v>
      </c>
      <c r="W114" s="176">
        <f t="shared" si="47"/>
        <v>0</v>
      </c>
      <c r="X114" s="177">
        <f t="shared" si="47"/>
        <v>130</v>
      </c>
      <c r="Y114" s="176">
        <f t="shared" si="47"/>
        <v>20</v>
      </c>
      <c r="Z114" s="95">
        <f t="shared" si="47"/>
        <v>0</v>
      </c>
      <c r="AA114" s="96">
        <f t="shared" si="47"/>
        <v>27</v>
      </c>
      <c r="AB114" s="96">
        <f t="shared" si="47"/>
        <v>24</v>
      </c>
      <c r="AC114" s="96">
        <f t="shared" si="47"/>
        <v>2</v>
      </c>
      <c r="AD114" s="96">
        <f t="shared" si="47"/>
        <v>80</v>
      </c>
      <c r="AE114" s="107">
        <f t="shared" si="47"/>
        <v>20</v>
      </c>
      <c r="AF114" s="450">
        <f>AVERAGE(AF109:AF113)</f>
        <v>37.5</v>
      </c>
      <c r="AG114" s="446">
        <f>AVERAGE(AG109:AG113)</f>
        <v>20.5</v>
      </c>
      <c r="AH114" s="450"/>
      <c r="AI114" s="164">
        <f t="shared" si="47"/>
        <v>143</v>
      </c>
      <c r="AJ114" s="112">
        <f t="shared" si="47"/>
        <v>0</v>
      </c>
      <c r="AK114" s="110">
        <f t="shared" si="47"/>
        <v>0</v>
      </c>
      <c r="AL114" s="111">
        <f t="shared" si="47"/>
        <v>0</v>
      </c>
      <c r="AM114" s="112">
        <f t="shared" si="47"/>
        <v>3</v>
      </c>
      <c r="AN114" s="110">
        <f t="shared" si="47"/>
        <v>33</v>
      </c>
      <c r="AO114" s="111">
        <f t="shared" si="47"/>
        <v>0</v>
      </c>
      <c r="AP114" s="95">
        <f t="shared" si="47"/>
        <v>16</v>
      </c>
      <c r="AQ114" s="96">
        <f t="shared" si="47"/>
        <v>36</v>
      </c>
      <c r="AR114" s="96">
        <f t="shared" si="47"/>
        <v>29</v>
      </c>
      <c r="AS114" s="96">
        <f t="shared" si="47"/>
        <v>24</v>
      </c>
      <c r="AT114" s="107">
        <f t="shared" si="47"/>
        <v>2</v>
      </c>
      <c r="AU114" s="182">
        <f t="shared" si="47"/>
        <v>4</v>
      </c>
      <c r="AV114" s="178">
        <f t="shared" si="47"/>
        <v>1</v>
      </c>
      <c r="AW114" s="178">
        <f t="shared" si="47"/>
        <v>0</v>
      </c>
      <c r="AX114" s="178">
        <f t="shared" si="47"/>
        <v>0</v>
      </c>
      <c r="AY114" s="178">
        <f t="shared" si="47"/>
        <v>0</v>
      </c>
      <c r="AZ114" s="178">
        <f t="shared" si="47"/>
        <v>2</v>
      </c>
      <c r="BA114" s="178">
        <f t="shared" si="47"/>
        <v>0</v>
      </c>
      <c r="BB114" s="178">
        <f t="shared" si="47"/>
        <v>1</v>
      </c>
      <c r="BC114" s="178">
        <f t="shared" si="47"/>
        <v>0</v>
      </c>
      <c r="BD114" s="194">
        <f t="shared" si="47"/>
        <v>0</v>
      </c>
    </row>
    <row r="115" spans="1:56" ht="31.5" x14ac:dyDescent="0.25">
      <c r="A115" s="1342" t="s">
        <v>563</v>
      </c>
      <c r="B115" s="1418" t="s">
        <v>470</v>
      </c>
      <c r="C115" s="113" t="s">
        <v>485</v>
      </c>
      <c r="D115" s="1300">
        <v>820</v>
      </c>
      <c r="E115" s="1410">
        <f t="shared" ref="E115" si="48">D115-SUM(L115:L119)</f>
        <v>235</v>
      </c>
      <c r="F115" s="574">
        <f>SUM('Комунальні по МПД'!G767,'Комунальні по МПД'!G772,'Комунальні по МПД'!G777,'Комунальні по МПД'!G782,'Комунальні по МПД'!G787)</f>
        <v>56</v>
      </c>
      <c r="G115" s="630">
        <f>SUM('Комунальні по МПД'!H767,'Комунальні по МПД'!H772,'Комунальні по МПД'!H777,'Комунальні по МПД'!H782,'Комунальні по МПД'!H787)</f>
        <v>4</v>
      </c>
      <c r="H115" s="72">
        <f>SUM('Комунальні по МПД'!I767,'Комунальні по МПД'!I772,'Комунальні по МПД'!I777,'Комунальні по МПД'!I782,'Комунальні по МПД'!I787)</f>
        <v>4</v>
      </c>
      <c r="I115" s="72">
        <f>SUM('Комунальні по МПД'!J767,'Комунальні по МПД'!J772,'Комунальні по МПД'!J777,'Комунальні по МПД'!J782,'Комунальні по МПД'!J787)</f>
        <v>0</v>
      </c>
      <c r="J115" s="72">
        <f>SUM('Комунальні по МПД'!K767,'Комунальні по МПД'!K772,'Комунальні по МПД'!K777,'Комунальні по МПД'!K782,'Комунальні по МПД'!K787)</f>
        <v>0</v>
      </c>
      <c r="K115" s="73">
        <f>SUM('Комунальні по МПД'!L767,'Комунальні по МПД'!L772,'Комунальні по МПД'!L777,'Комунальні по МПД'!L782,'Комунальні по МПД'!L787)</f>
        <v>0</v>
      </c>
      <c r="L115" s="199">
        <f>SUM('Комунальні по МПД'!M767,'Комунальні по МПД'!M772,'Комунальні по МПД'!M777,'Комунальні по МПД'!M782,'Комунальні по МПД'!M787)</f>
        <v>55</v>
      </c>
      <c r="M115" s="119">
        <f>SUM('Комунальні по МПД'!N767,'Комунальні по МПД'!N772,'Комунальні по МПД'!N777,'Комунальні по МПД'!N782,'Комунальні по МПД'!N787)</f>
        <v>51</v>
      </c>
      <c r="N115" s="119">
        <f>SUM('Комунальні по МПД'!O767,'Комунальні по МПД'!O772,'Комунальні по МПД'!O777,'Комунальні по МПД'!O782,'Комунальні по МПД'!O787)</f>
        <v>0</v>
      </c>
      <c r="O115" s="119">
        <f>SUM('Комунальні по МПД'!P767,'Комунальні по МПД'!P772,'Комунальні по МПД'!P777,'Комунальні по МПД'!P782,'Комунальні по МПД'!P787)</f>
        <v>0</v>
      </c>
      <c r="P115" s="119">
        <f>SUM('Комунальні по МПД'!Q767,'Комунальні по МПД'!Q772,'Комунальні по МПД'!Q777,'Комунальні по МПД'!Q782,'Комунальні по МПД'!Q787)</f>
        <v>0</v>
      </c>
      <c r="Q115" s="149">
        <f>SUM('Комунальні по МПД'!R767,'Комунальні по МПД'!R772,'Комунальні по МПД'!R777,'Комунальні по МПД'!R782,'Комунальні по МПД'!R787)</f>
        <v>4</v>
      </c>
      <c r="R115" s="150">
        <f>SUM('Комунальні по МПД'!S767,'Комунальні по МПД'!S772,'Комунальні по МПД'!S777,'Комунальні по МПД'!S782,'Комунальні по МПД'!S787)</f>
        <v>4</v>
      </c>
      <c r="S115" s="200">
        <f>SUM('Комунальні по МПД'!T767,'Комунальні по МПД'!T772,'Комунальні по МПД'!T777,'Комунальні по МПД'!T782,'Комунальні по МПД'!T787)</f>
        <v>0</v>
      </c>
      <c r="T115" s="200">
        <f>SUM('Комунальні по МПД'!U767,'Комунальні по МПД'!U772,'Комунальні по МПД'!U777,'Комунальні по МПД'!U782,'Комунальні по МПД'!U787)</f>
        <v>0</v>
      </c>
      <c r="U115" s="119">
        <f>SUM('Комунальні по МПД'!V767,'Комунальні по МПД'!V772,'Комунальні по МПД'!V777,'Комунальні по МПД'!V782,'Комунальні по МПД'!V787)</f>
        <v>44</v>
      </c>
      <c r="V115" s="119">
        <f>SUM('Комунальні по МПД'!W767,'Комунальні по МПД'!W772,'Комунальні по МПД'!W777,'Комунальні по МПД'!W782,'Комунальні по МПД'!W787)</f>
        <v>7</v>
      </c>
      <c r="W115" s="149">
        <f>SUM('Комунальні по МПД'!X767,'Комунальні по МПД'!X772,'Комунальні по МПД'!X777,'Комунальні по МПД'!X782,'Комунальні по МПД'!X787)</f>
        <v>0</v>
      </c>
      <c r="X115" s="150">
        <f>SUM('Комунальні по МПД'!Y767,'Комунальні по МПД'!Y772,'Комунальні по МПД'!Y777,'Комунальні по МПД'!Y782,'Комунальні по МПД'!Y787)</f>
        <v>48</v>
      </c>
      <c r="Y115" s="149">
        <f>SUM('Комунальні по МПД'!Z767,'Комунальні по МПД'!Z772,'Комунальні по МПД'!Z777,'Комунальні по МПД'!Z782,'Комунальні по МПД'!Z787)</f>
        <v>7</v>
      </c>
      <c r="Z115" s="74">
        <f>SUM('Комунальні по МПД'!AA767,'Комунальні по МПД'!AA772,'Комунальні по МПД'!AA777,'Комунальні по МПД'!AA782,'Комунальні по МПД'!AA787)</f>
        <v>0</v>
      </c>
      <c r="AA115" s="72">
        <f>SUM('Комунальні по МПД'!AB767,'Комунальні по МПД'!AB772,'Комунальні по МПД'!AB777,'Комунальні по МПД'!AB782,'Комунальні по МПД'!AB787)</f>
        <v>15</v>
      </c>
      <c r="AB115" s="72">
        <f>SUM('Комунальні по МПД'!AC767,'Комунальні по МПД'!AC772,'Комунальні по МПД'!AC777,'Комунальні по МПД'!AC782,'Комунальні по МПД'!AC787)</f>
        <v>15</v>
      </c>
      <c r="AC115" s="72">
        <f>SUM('Комунальні по МПД'!AD767,'Комунальні по МПД'!AD772,'Комунальні по МПД'!AD777,'Комунальні по МПД'!AD782,'Комунальні по МПД'!AD787)</f>
        <v>3</v>
      </c>
      <c r="AD115" s="72">
        <f>SUM('Комунальні по МПД'!AE767,'Комунальні по МПД'!AE772,'Комунальні по МПД'!AE777,'Комунальні по МПД'!AE782,'Комунальні по МПД'!AE787)</f>
        <v>25</v>
      </c>
      <c r="AE115" s="73">
        <f>SUM('Комунальні по МПД'!AF767,'Комунальні по МПД'!AF772,'Комунальні по МПД'!AF777,'Комунальні по МПД'!AF782,'Комунальні по МПД'!AF787)</f>
        <v>0</v>
      </c>
      <c r="AF115" s="448">
        <f>AVERAGE('Комунальні по МПД'!AG767,'Комунальні по МПД'!AG772,'Комунальні по МПД'!AG777,'Комунальні по МПД'!AG782,'Комунальні по МПД'!AG787)</f>
        <v>42.333333333333336</v>
      </c>
      <c r="AG115" s="444">
        <f>AVERAGE('Комунальні по МПД'!AH767,'Комунальні по МПД'!AH772,'Комунальні по МПД'!AH777,'Комунальні по МПД'!AH782,'Комунальні по МПД'!AH787)</f>
        <v>21.333333333333332</v>
      </c>
      <c r="AH115" s="448">
        <f>AVERAGE('Комунальні по МПД'!AI767,'Комунальні по МПД'!AI772,'Комунальні по МПД'!AI777,'Комунальні по МПД'!AI782,'Комунальні по МПД'!AI787)</f>
        <v>12.333333333333334</v>
      </c>
      <c r="AI115" s="151">
        <f>SUM('Комунальні по МПД'!AJ767,'Комунальні по МПД'!AJ772,'Комунальні по МПД'!AJ777,'Комунальні по МПД'!AJ782,'Комунальні по МПД'!AJ787)</f>
        <v>54</v>
      </c>
      <c r="AJ115" s="79">
        <f>SUM('Комунальні по МПД'!AK767,'Комунальні по МПД'!AK772,'Комунальні по МПД'!AK777,'Комунальні по МПД'!AK782,'Комунальні по МПД'!AK787)</f>
        <v>0</v>
      </c>
      <c r="AK115" s="77">
        <f>SUM('Комунальні по МПД'!AL767,'Комунальні по МПД'!AL772,'Комунальні по МПД'!AL777,'Комунальні по МПД'!AL782,'Комунальні по МПД'!AL787)</f>
        <v>0</v>
      </c>
      <c r="AL115" s="78">
        <f>SUM('Комунальні по МПД'!AM767,'Комунальні по МПД'!AM772,'Комунальні по МПД'!AM777,'Комунальні по МПД'!AM782,'Комунальні по МПД'!AM787)</f>
        <v>0</v>
      </c>
      <c r="AM115" s="74">
        <f>SUM('Комунальні по МПД'!AN767,'Комунальні по МПД'!AN772,'Комунальні по МПД'!AN777,'Комунальні по МПД'!AN782,'Комунальні по МПД'!AN787)</f>
        <v>0</v>
      </c>
      <c r="AN115" s="72">
        <f>SUM('Комунальні по МПД'!AO767,'Комунальні по МПД'!AO772,'Комунальні по МПД'!AO777,'Комунальні по МПД'!AO782,'Комунальні по МПД'!AO787)</f>
        <v>48</v>
      </c>
      <c r="AO115" s="73">
        <f>SUM('Комунальні по МПД'!AP767,'Комунальні по МПД'!AP772,'Комунальні по МПД'!AP777,'Комунальні по МПД'!AP782,'Комунальні по МПД'!AP787)</f>
        <v>6</v>
      </c>
      <c r="AP115" s="79">
        <f>SUM('Комунальні по МПД'!AQ767,'Комунальні по МПД'!AQ772,'Комунальні по МПД'!AQ777,'Комунальні по МПД'!AQ782,'Комунальні по МПД'!AQ787)</f>
        <v>0</v>
      </c>
      <c r="AQ115" s="77">
        <f>SUM('Комунальні по МПД'!AR767,'Комунальні по МПД'!AR772,'Комунальні по МПД'!AR777,'Комунальні по МПД'!AR782,'Комунальні по МПД'!AR787)</f>
        <v>0</v>
      </c>
      <c r="AR115" s="77">
        <f>SUM('Комунальні по МПД'!AS767,'Комунальні по МПД'!AS772,'Комунальні по МПД'!AS777,'Комунальні по МПД'!AS782,'Комунальні по МПД'!AS787)</f>
        <v>0</v>
      </c>
      <c r="AS115" s="77">
        <f>SUM('Комунальні по МПД'!AT767,'Комунальні по МПД'!AT772,'Комунальні по МПД'!AT777,'Комунальні по МПД'!AT782,'Комунальні по МПД'!AT787)</f>
        <v>0</v>
      </c>
      <c r="AT115" s="78">
        <f>SUM('Комунальні по МПД'!AU767,'Комунальні по МПД'!AU772,'Комунальні по МПД'!AU777,'Комунальні по МПД'!AU782,'Комунальні по МПД'!AU787)</f>
        <v>0</v>
      </c>
      <c r="AU115" s="152">
        <f>SUM('Комунальні по МПД'!AV767,'Комунальні по МПД'!AV772,'Комунальні по МПД'!AV777,'Комунальні по МПД'!AV782,'Комунальні по МПД'!AV787)</f>
        <v>1</v>
      </c>
      <c r="AV115" s="120">
        <f>SUM('Комунальні по МПД'!AW767,'Комунальні по МПД'!AW772,'Комунальні по МПД'!AW777,'Комунальні по МПД'!AW782,'Комунальні по МПД'!AW787)</f>
        <v>0</v>
      </c>
      <c r="AW115" s="120">
        <f>SUM('Комунальні по МПД'!AX767,'Комунальні по МПД'!AX772,'Комунальні по МПД'!AX777,'Комунальні по МПД'!AX782,'Комунальні по МПД'!AX787)</f>
        <v>0</v>
      </c>
      <c r="AX115" s="120">
        <f>SUM('Комунальні по МПД'!AY767,'Комунальні по МПД'!AY772,'Комунальні по МПД'!AY777,'Комунальні по МПД'!AY782,'Комунальні по МПД'!AY787)</f>
        <v>0</v>
      </c>
      <c r="AY115" s="120">
        <f>SUM('Комунальні по МПД'!AZ767,'Комунальні по МПД'!AZ772,'Комунальні по МПД'!AZ777,'Комунальні по МПД'!AZ782,'Комунальні по МПД'!AZ787)</f>
        <v>1</v>
      </c>
      <c r="AZ115" s="120">
        <f>SUM('Комунальні по МПД'!BA767,'Комунальні по МПД'!BA772,'Комунальні по МПД'!BA777,'Комунальні по МПД'!BA782,'Комунальні по МПД'!BA787)</f>
        <v>0</v>
      </c>
      <c r="BA115" s="120">
        <f>SUM('Комунальні по МПД'!BB767,'Комунальні по МПД'!BB772,'Комунальні по МПД'!BB777,'Комунальні по МПД'!BB782,'Комунальні по МПД'!BB787)</f>
        <v>0</v>
      </c>
      <c r="BB115" s="120">
        <f>SUM('Комунальні по МПД'!BC767,'Комунальні по МПД'!BC772,'Комунальні по МПД'!BC777,'Комунальні по МПД'!BC782,'Комунальні по МПД'!BC787)</f>
        <v>0</v>
      </c>
      <c r="BC115" s="120">
        <f>SUM('Комунальні по МПД'!BD767,'Комунальні по МПД'!BD772,'Комунальні по МПД'!BD777,'Комунальні по МПД'!BD782,'Комунальні по МПД'!BD787)</f>
        <v>0</v>
      </c>
      <c r="BD115" s="121">
        <f>SUM('Комунальні по МПД'!BE767,'Комунальні по МПД'!BE772,'Комунальні по МПД'!BE777,'Комунальні по МПД'!BE782,'Комунальні по МПД'!BE787)</f>
        <v>0</v>
      </c>
    </row>
    <row r="116" spans="1:56" ht="47.25" x14ac:dyDescent="0.25">
      <c r="A116" s="1343"/>
      <c r="B116" s="1419"/>
      <c r="C116" s="114" t="s">
        <v>490</v>
      </c>
      <c r="D116" s="1301"/>
      <c r="E116" s="1411"/>
      <c r="F116" s="575">
        <f>SUM('Комунальні по МПД'!G768,'Комунальні по МПД'!G773,'Комунальні по МПД'!G778,'Комунальні по МПД'!G783,'Комунальні по МПД'!G788)</f>
        <v>0</v>
      </c>
      <c r="G116" s="631">
        <f>SUM('Комунальні по МПД'!H768,'Комунальні по МПД'!H773,'Комунальні по МПД'!H778,'Комунальні по МПД'!H783,'Комунальні по МПД'!H788)</f>
        <v>0</v>
      </c>
      <c r="H116" s="81">
        <f>SUM('Комунальні по МПД'!I768,'Комунальні по МПД'!I773,'Комунальні по МПД'!I778,'Комунальні по МПД'!I783,'Комунальні по МПД'!I788)</f>
        <v>0</v>
      </c>
      <c r="I116" s="81">
        <f>SUM('Комунальні по МПД'!J768,'Комунальні по МПД'!J773,'Комунальні по МПД'!J778,'Комунальні по МПД'!J783,'Комунальні по МПД'!J788)</f>
        <v>0</v>
      </c>
      <c r="J116" s="81">
        <f>SUM('Комунальні по МПД'!K768,'Комунальні по МПД'!K773,'Комунальні по МПД'!K778,'Комунальні по МПД'!K783,'Комунальні по МПД'!K788)</f>
        <v>0</v>
      </c>
      <c r="K116" s="82">
        <f>SUM('Комунальні по МПД'!L768,'Комунальні по МПД'!L773,'Комунальні по МПД'!L778,'Комунальні по МПД'!L783,'Комунальні по МПД'!L788)</f>
        <v>0</v>
      </c>
      <c r="L116" s="181">
        <f>SUM('Комунальні по МПД'!M768,'Комунальні по МПД'!M773,'Комунальні по МПД'!M778,'Комунальні по МПД'!M783,'Комунальні по МПД'!M788)</f>
        <v>0</v>
      </c>
      <c r="M116" s="124">
        <f>SUM('Комунальні по МПД'!N768,'Комунальні по МПД'!N773,'Комунальні по МПД'!N778,'Комунальні по МПД'!N783,'Комунальні по МПД'!N788)</f>
        <v>0</v>
      </c>
      <c r="N116" s="403">
        <f>SUM('Комунальні по МПД'!O768,'Комунальні по МПД'!O773,'Комунальні по МПД'!O778,'Комунальні по МПД'!O783,'Комунальні по МПД'!O788)</f>
        <v>0</v>
      </c>
      <c r="O116" s="124">
        <f>SUM('Комунальні по МПД'!P768,'Комунальні по МПД'!P773,'Комунальні по МПД'!P778,'Комунальні по МПД'!P783,'Комунальні по МПД'!P788)</f>
        <v>0</v>
      </c>
      <c r="P116" s="124">
        <f>SUM('Комунальні по МПД'!Q768,'Комунальні по МПД'!Q773,'Комунальні по МПД'!Q778,'Комунальні по МПД'!Q783,'Комунальні по МПД'!Q788)</f>
        <v>0</v>
      </c>
      <c r="Q116" s="163">
        <f>SUM('Комунальні по МПД'!R768,'Комунальні по МПД'!R773,'Комунальні по МПД'!R778,'Комунальні по МПД'!R783,'Комунальні по МПД'!R788)</f>
        <v>0</v>
      </c>
      <c r="R116" s="162">
        <f>SUM('Комунальні по МПД'!S768,'Комунальні по МПД'!S773,'Комунальні по МПД'!S778,'Комунальні по МПД'!S783,'Комунальні по МПД'!S788)</f>
        <v>0</v>
      </c>
      <c r="S116" s="766">
        <f>SUM('Комунальні по МПД'!T768,'Комунальні по МПД'!T773,'Комунальні по МПД'!T778,'Комунальні по МПД'!T783,'Комунальні по МПД'!T788)</f>
        <v>0</v>
      </c>
      <c r="T116" s="766">
        <f>SUM('Комунальні по МПД'!U768,'Комунальні по МПД'!U773,'Комунальні по МПД'!U778,'Комунальні по МПД'!U783,'Комунальні по МПД'!U788)</f>
        <v>0</v>
      </c>
      <c r="U116" s="124">
        <f>SUM('Комунальні по МПД'!V768,'Комунальні по МПД'!V773,'Комунальні по МПД'!V778,'Комунальні по МПД'!V783,'Комунальні по МПД'!V788)</f>
        <v>0</v>
      </c>
      <c r="V116" s="124">
        <f>SUM('Комунальні по МПД'!W768,'Комунальні по МПД'!W773,'Комунальні по МПД'!W778,'Комунальні по МПД'!W783,'Комунальні по МПД'!W788)</f>
        <v>0</v>
      </c>
      <c r="W116" s="163">
        <f>SUM('Комунальні по МПД'!X768,'Комунальні по МПД'!X773,'Комунальні по МПД'!X778,'Комунальні по МПД'!X783,'Комунальні по МПД'!X788)</f>
        <v>0</v>
      </c>
      <c r="X116" s="162">
        <f>SUM('Комунальні по МПД'!Y768,'Комунальні по МПД'!Y773,'Комунальні по МПД'!Y778,'Комунальні по МПД'!Y783,'Комунальні по МПД'!Y788)</f>
        <v>0</v>
      </c>
      <c r="Y116" s="163">
        <f>SUM('Комунальні по МПД'!Z768,'Комунальні по МПД'!Z773,'Комунальні по МПД'!Z778,'Комунальні по МПД'!Z783,'Комунальні по МПД'!Z788)</f>
        <v>0</v>
      </c>
      <c r="Z116" s="86">
        <f>SUM('Комунальні по МПД'!AA768,'Комунальні по МПД'!AA773,'Комунальні по МПД'!AA778,'Комунальні по МПД'!AA783,'Комунальні по МПД'!AA788)</f>
        <v>0</v>
      </c>
      <c r="AA116" s="81">
        <f>SUM('Комунальні по МПД'!AB768,'Комунальні по МПД'!AB773,'Комунальні по МПД'!AB778,'Комунальні по МПД'!AB783,'Комунальні по МПД'!AB788)</f>
        <v>0</v>
      </c>
      <c r="AB116" s="81">
        <f>SUM('Комунальні по МПД'!AC768,'Комунальні по МПД'!AC773,'Комунальні по МПД'!AC778,'Комунальні по МПД'!AC783,'Комунальні по МПД'!AC788)</f>
        <v>0</v>
      </c>
      <c r="AC116" s="81">
        <f>SUM('Комунальні по МПД'!AD768,'Комунальні по МПД'!AD773,'Комунальні по МПД'!AD778,'Комунальні по МПД'!AD783,'Комунальні по МПД'!AD788)</f>
        <v>0</v>
      </c>
      <c r="AD116" s="81">
        <f>SUM('Комунальні по МПД'!AE768,'Комунальні по МПД'!AE773,'Комунальні по МПД'!AE778,'Комунальні по МПД'!AE783,'Комунальні по МПД'!AE788)</f>
        <v>0</v>
      </c>
      <c r="AE116" s="82">
        <f>SUM('Комунальні по МПД'!AF768,'Комунальні по МПД'!AF773,'Комунальні по МПД'!AF778,'Комунальні по МПД'!AF783,'Комунальні по МПД'!AF788)</f>
        <v>0</v>
      </c>
      <c r="AF116" s="449"/>
      <c r="AG116" s="445"/>
      <c r="AH116" s="449"/>
      <c r="AI116" s="158">
        <f>SUM('Комунальні по МПД'!AJ768,'Комунальні по МПД'!AJ773,'Комунальні по МПД'!AJ778,'Комунальні по МПД'!AJ783,'Комунальні по МПД'!AJ788)</f>
        <v>0</v>
      </c>
      <c r="AJ116" s="90">
        <f>SUM('Комунальні по МПД'!AK768,'Комунальні по МПД'!AK773,'Комунальні по МПД'!AK778,'Комунальні по МПД'!AK783,'Комунальні по МПД'!AK788)</f>
        <v>0</v>
      </c>
      <c r="AK116" s="88">
        <f>SUM('Комунальні по МПД'!AL768,'Комунальні по МПД'!AL773,'Комунальні по МПД'!AL778,'Комунальні по МПД'!AL783,'Комунальні по МПД'!AL788)</f>
        <v>0</v>
      </c>
      <c r="AL116" s="89">
        <f>SUM('Комунальні по МПД'!AM768,'Комунальні по МПД'!AM773,'Комунальні по МПД'!AM778,'Комунальні по МПД'!AM783,'Комунальні по МПД'!AM788)</f>
        <v>0</v>
      </c>
      <c r="AM116" s="90">
        <f>SUM('Комунальні по МПД'!AN768,'Комунальні по МПД'!AN773,'Комунальні по МПД'!AN778,'Комунальні по МПД'!AN783,'Комунальні по МПД'!AN788)</f>
        <v>0</v>
      </c>
      <c r="AN116" s="88">
        <f>SUM('Комунальні по МПД'!AO768,'Комунальні по МПД'!AO773,'Комунальні по МПД'!AO778,'Комунальні по МПД'!AO783,'Комунальні по МПД'!AO788)</f>
        <v>0</v>
      </c>
      <c r="AO116" s="89">
        <f>SUM('Комунальні по МПД'!AP768,'Комунальні по МПД'!AP773,'Комунальні по МПД'!AP778,'Комунальні по МПД'!AP783,'Комунальні по МПД'!AP788)</f>
        <v>0</v>
      </c>
      <c r="AP116" s="90">
        <f>SUM('Комунальні по МПД'!AQ768,'Комунальні по МПД'!AQ773,'Комунальні по МПД'!AQ778,'Комунальні по МПД'!AQ783,'Комунальні по МПД'!AQ788)</f>
        <v>0</v>
      </c>
      <c r="AQ116" s="88">
        <f>SUM('Комунальні по МПД'!AR768,'Комунальні по МПД'!AR773,'Комунальні по МПД'!AR778,'Комунальні по МПД'!AR783,'Комунальні по МПД'!AR788)</f>
        <v>0</v>
      </c>
      <c r="AR116" s="88">
        <f>SUM('Комунальні по МПД'!AS768,'Комунальні по МПД'!AS773,'Комунальні по МПД'!AS778,'Комунальні по МПД'!AS783,'Комунальні по МПД'!AS788)</f>
        <v>0</v>
      </c>
      <c r="AS116" s="88">
        <f>SUM('Комунальні по МПД'!AT768,'Комунальні по МПД'!AT773,'Комунальні по МПД'!AT778,'Комунальні по МПД'!AT783,'Комунальні по МПД'!AT788)</f>
        <v>0</v>
      </c>
      <c r="AT116" s="89">
        <f>SUM('Комунальні по МПД'!AU768,'Комунальні по МПД'!AU773,'Комунальні по МПД'!AU778,'Комунальні по МПД'!AU783,'Комунальні по МПД'!AU788)</f>
        <v>0</v>
      </c>
      <c r="AU116" s="159">
        <f>SUM('Комунальні по МПД'!AV768,'Комунальні по МПД'!AV773,'Комунальні по МПД'!AV778,'Комунальні по МПД'!AV783,'Комунальні по МПД'!AV788)</f>
        <v>0</v>
      </c>
      <c r="AV116" s="125">
        <f>SUM('Комунальні по МПД'!AW768,'Комунальні по МПД'!AW773,'Комунальні по МПД'!AW778,'Комунальні по МПД'!AW783,'Комунальні по МПД'!AW788)</f>
        <v>0</v>
      </c>
      <c r="AW116" s="125">
        <f>SUM('Комунальні по МПД'!AX768,'Комунальні по МПД'!AX773,'Комунальні по МПД'!AX778,'Комунальні по МПД'!AX783,'Комунальні по МПД'!AX788)</f>
        <v>0</v>
      </c>
      <c r="AX116" s="125">
        <f>SUM('Комунальні по МПД'!AY768,'Комунальні по МПД'!AY773,'Комунальні по МПД'!AY778,'Комунальні по МПД'!AY783,'Комунальні по МПД'!AY788)</f>
        <v>0</v>
      </c>
      <c r="AY116" s="125">
        <f>SUM('Комунальні по МПД'!AZ768,'Комунальні по МПД'!AZ773,'Комунальні по МПД'!AZ778,'Комунальні по МПД'!AZ783,'Комунальні по МПД'!AZ788)</f>
        <v>0</v>
      </c>
      <c r="AZ116" s="125">
        <f>SUM('Комунальні по МПД'!BA768,'Комунальні по МПД'!BA773,'Комунальні по МПД'!BA778,'Комунальні по МПД'!BA783,'Комунальні по МПД'!BA788)</f>
        <v>0</v>
      </c>
      <c r="BA116" s="125">
        <f>SUM('Комунальні по МПД'!BB768,'Комунальні по МПД'!BB773,'Комунальні по МПД'!BB778,'Комунальні по МПД'!BB783,'Комунальні по МПД'!BB788)</f>
        <v>0</v>
      </c>
      <c r="BB116" s="125">
        <f>SUM('Комунальні по МПД'!BC768,'Комунальні по МПД'!BC773,'Комунальні по МПД'!BC778,'Комунальні по МПД'!BC783,'Комунальні по МПД'!BC788)</f>
        <v>0</v>
      </c>
      <c r="BC116" s="125">
        <f>SUM('Комунальні по МПД'!BD768,'Комунальні по МПД'!BD773,'Комунальні по МПД'!BD778,'Комунальні по МПД'!BD783,'Комунальні по МПД'!BD788)</f>
        <v>0</v>
      </c>
      <c r="BD116" s="126">
        <f>SUM('Комунальні по МПД'!BE768,'Комунальні по МПД'!BE773,'Комунальні по МПД'!BE778,'Комунальні по МПД'!BE783,'Комунальні по МПД'!BE788)</f>
        <v>0</v>
      </c>
    </row>
    <row r="117" spans="1:56" ht="31.5" x14ac:dyDescent="0.25">
      <c r="A117" s="1343"/>
      <c r="B117" s="1419"/>
      <c r="C117" s="114" t="s">
        <v>486</v>
      </c>
      <c r="D117" s="1301"/>
      <c r="E117" s="1411"/>
      <c r="F117" s="575">
        <f>SUM('Комунальні по МПД'!G769,'Комунальні по МПД'!G774,'Комунальні по МПД'!G779,'Комунальні по МПД'!G784,'Комунальні по МПД'!G789)</f>
        <v>0</v>
      </c>
      <c r="G117" s="631">
        <f>SUM('Комунальні по МПД'!H769,'Комунальні по МПД'!H774,'Комунальні по МПД'!H779,'Комунальні по МПД'!H784,'Комунальні по МПД'!H789)</f>
        <v>0</v>
      </c>
      <c r="H117" s="81">
        <f>SUM('Комунальні по МПД'!I769,'Комунальні по МПД'!I774,'Комунальні по МПД'!I779,'Комунальні по МПД'!I784,'Комунальні по МПД'!I789)</f>
        <v>0</v>
      </c>
      <c r="I117" s="81">
        <f>SUM('Комунальні по МПД'!J769,'Комунальні по МПД'!J774,'Комунальні по МПД'!J779,'Комунальні по МПД'!J784,'Комунальні по МПД'!J789)</f>
        <v>0</v>
      </c>
      <c r="J117" s="81">
        <f>SUM('Комунальні по МПД'!K769,'Комунальні по МПД'!K774,'Комунальні по МПД'!K779,'Комунальні по МПД'!K784,'Комунальні по МПД'!K789)</f>
        <v>0</v>
      </c>
      <c r="K117" s="82">
        <f>SUM('Комунальні по МПД'!L769,'Комунальні по МПД'!L774,'Комунальні по МПД'!L779,'Комунальні по МПД'!L784,'Комунальні по МПД'!L789)</f>
        <v>0</v>
      </c>
      <c r="L117" s="181">
        <f>SUM('Комунальні по МПД'!M769,'Комунальні по МПД'!M774,'Комунальні по МПД'!M779,'Комунальні по МПД'!M784,'Комунальні по МПД'!M789)</f>
        <v>0</v>
      </c>
      <c r="M117" s="124">
        <f>SUM('Комунальні по МПД'!N769,'Комунальні по МПД'!N774,'Комунальні по МПД'!N779,'Комунальні по МПД'!N784,'Комунальні по МПД'!N789)</f>
        <v>0</v>
      </c>
      <c r="N117" s="403">
        <f>SUM('Комунальні по МПД'!O769,'Комунальні по МПД'!O774,'Комунальні по МПД'!O779,'Комунальні по МПД'!O784,'Комунальні по МПД'!O789)</f>
        <v>0</v>
      </c>
      <c r="O117" s="118">
        <f>SUM('Комунальні по МПД'!P769,'Комунальні по МПД'!P774,'Комунальні по МПД'!P779,'Комунальні по МПД'!P784,'Комунальні по МПД'!P789)</f>
        <v>0</v>
      </c>
      <c r="P117" s="661">
        <f>SUM('Комунальні по МПД'!Q769,'Комунальні по МПД'!Q774,'Комунальні по МПД'!Q779,'Комунальні по МПД'!Q784,'Комунальні по МПД'!Q789)</f>
        <v>0</v>
      </c>
      <c r="Q117" s="163">
        <f>SUM('Комунальні по МПД'!R769,'Комунальні по МПД'!R774,'Комунальні по МПД'!R779,'Комунальні по МПД'!R784,'Комунальні по МПД'!R789)</f>
        <v>0</v>
      </c>
      <c r="R117" s="162">
        <f>SUM('Комунальні по МПД'!S769,'Комунальні по МПД'!S774,'Комунальні по МПД'!S779,'Комунальні по МПД'!S784,'Комунальні по МПД'!S789)</f>
        <v>0</v>
      </c>
      <c r="S117" s="766">
        <f>SUM('Комунальні по МПД'!T769,'Комунальні по МПД'!T774,'Комунальні по МПД'!T779,'Комунальні по МПД'!T784,'Комунальні по МПД'!T789)</f>
        <v>0</v>
      </c>
      <c r="T117" s="766">
        <f>SUM('Комунальні по МПД'!U769,'Комунальні по МПД'!U774,'Комунальні по МПД'!U779,'Комунальні по МПД'!U784,'Комунальні по МПД'!U789)</f>
        <v>0</v>
      </c>
      <c r="U117" s="124">
        <f>SUM('Комунальні по МПД'!V769,'Комунальні по МПД'!V774,'Комунальні по МПД'!V779,'Комунальні по МПД'!V784,'Комунальні по МПД'!V789)</f>
        <v>0</v>
      </c>
      <c r="V117" s="124">
        <f>SUM('Комунальні по МПД'!W769,'Комунальні по МПД'!W774,'Комунальні по МПД'!W779,'Комунальні по МПД'!W784,'Комунальні по МПД'!W789)</f>
        <v>0</v>
      </c>
      <c r="W117" s="163">
        <f>SUM('Комунальні по МПД'!X769,'Комунальні по МПД'!X774,'Комунальні по МПД'!X779,'Комунальні по МПД'!X784,'Комунальні по МПД'!X789)</f>
        <v>0</v>
      </c>
      <c r="X117" s="162">
        <f>SUM('Комунальні по МПД'!Y769,'Комунальні по МПД'!Y774,'Комунальні по МПД'!Y779,'Комунальні по МПД'!Y784,'Комунальні по МПД'!Y789)</f>
        <v>0</v>
      </c>
      <c r="Y117" s="163">
        <f>SUM('Комунальні по МПД'!Z769,'Комунальні по МПД'!Z774,'Комунальні по МПД'!Z779,'Комунальні по МПД'!Z784,'Комунальні по МПД'!Z789)</f>
        <v>0</v>
      </c>
      <c r="Z117" s="86">
        <f>SUM('Комунальні по МПД'!AA769,'Комунальні по МПД'!AA774,'Комунальні по МПД'!AA779,'Комунальні по МПД'!AA784,'Комунальні по МПД'!AA789)</f>
        <v>0</v>
      </c>
      <c r="AA117" s="81">
        <f>SUM('Комунальні по МПД'!AB769,'Комунальні по МПД'!AB774,'Комунальні по МПД'!AB779,'Комунальні по МПД'!AB784,'Комунальні по МПД'!AB789)</f>
        <v>0</v>
      </c>
      <c r="AB117" s="81">
        <f>SUM('Комунальні по МПД'!AC769,'Комунальні по МПД'!AC774,'Комунальні по МПД'!AC779,'Комунальні по МПД'!AC784,'Комунальні по МПД'!AC789)</f>
        <v>0</v>
      </c>
      <c r="AC117" s="81">
        <f>SUM('Комунальні по МПД'!AD769,'Комунальні по МПД'!AD774,'Комунальні по МПД'!AD779,'Комунальні по МПД'!AD784,'Комунальні по МПД'!AD789)</f>
        <v>0</v>
      </c>
      <c r="AD117" s="81">
        <f>SUM('Комунальні по МПД'!AE769,'Комунальні по МПД'!AE774,'Комунальні по МПД'!AE779,'Комунальні по МПД'!AE784,'Комунальні по МПД'!AE789)</f>
        <v>0</v>
      </c>
      <c r="AE117" s="82">
        <f>SUM('Комунальні по МПД'!AF769,'Комунальні по МПД'!AF774,'Комунальні по МПД'!AF779,'Комунальні по МПД'!AF784,'Комунальні по МПД'!AF789)</f>
        <v>0</v>
      </c>
      <c r="AF117" s="449"/>
      <c r="AG117" s="445"/>
      <c r="AH117" s="449"/>
      <c r="AI117" s="158">
        <f>SUM('Комунальні по МПД'!AJ769,'Комунальні по МПД'!AJ774,'Комунальні по МПД'!AJ779,'Комунальні по МПД'!AJ784,'Комунальні по МПД'!AJ789)</f>
        <v>0</v>
      </c>
      <c r="AJ117" s="90">
        <f>SUM('Комунальні по МПД'!AK769,'Комунальні по МПД'!AK774,'Комунальні по МПД'!AK779,'Комунальні по МПД'!AK784,'Комунальні по МПД'!AK789)</f>
        <v>0</v>
      </c>
      <c r="AK117" s="88">
        <f>SUM('Комунальні по МПД'!AL769,'Комунальні по МПД'!AL774,'Комунальні по МПД'!AL779,'Комунальні по МПД'!AL784,'Комунальні по МПД'!AL789)</f>
        <v>0</v>
      </c>
      <c r="AL117" s="89">
        <f>SUM('Комунальні по МПД'!AM769,'Комунальні по МПД'!AM774,'Комунальні по МПД'!AM779,'Комунальні по МПД'!AM784,'Комунальні по МПД'!AM789)</f>
        <v>0</v>
      </c>
      <c r="AM117" s="90">
        <f>SUM('Комунальні по МПД'!AN769,'Комунальні по МПД'!AN774,'Комунальні по МПД'!AN779,'Комунальні по МПД'!AN784,'Комунальні по МПД'!AN789)</f>
        <v>0</v>
      </c>
      <c r="AN117" s="88">
        <f>SUM('Комунальні по МПД'!AO769,'Комунальні по МПД'!AO774,'Комунальні по МПД'!AO779,'Комунальні по МПД'!AO784,'Комунальні по МПД'!AO789)</f>
        <v>0</v>
      </c>
      <c r="AO117" s="89">
        <f>SUM('Комунальні по МПД'!AP769,'Комунальні по МПД'!AP774,'Комунальні по МПД'!AP779,'Комунальні по МПД'!AP784,'Комунальні по МПД'!AP789)</f>
        <v>0</v>
      </c>
      <c r="AP117" s="90">
        <f>SUM('Комунальні по МПД'!AQ769,'Комунальні по МПД'!AQ774,'Комунальні по МПД'!AQ779,'Комунальні по МПД'!AQ784,'Комунальні по МПД'!AQ789)</f>
        <v>0</v>
      </c>
      <c r="AQ117" s="88">
        <f>SUM('Комунальні по МПД'!AR769,'Комунальні по МПД'!AR774,'Комунальні по МПД'!AR779,'Комунальні по МПД'!AR784,'Комунальні по МПД'!AR789)</f>
        <v>0</v>
      </c>
      <c r="AR117" s="88">
        <f>SUM('Комунальні по МПД'!AS769,'Комунальні по МПД'!AS774,'Комунальні по МПД'!AS779,'Комунальні по МПД'!AS784,'Комунальні по МПД'!AS789)</f>
        <v>0</v>
      </c>
      <c r="AS117" s="88">
        <f>SUM('Комунальні по МПД'!AT769,'Комунальні по МПД'!AT774,'Комунальні по МПД'!AT779,'Комунальні по МПД'!AT784,'Комунальні по МПД'!AT789)</f>
        <v>0</v>
      </c>
      <c r="AT117" s="89">
        <f>SUM('Комунальні по МПД'!AU769,'Комунальні по МПД'!AU774,'Комунальні по МПД'!AU779,'Комунальні по МПД'!AU784,'Комунальні по МПД'!AU789)</f>
        <v>0</v>
      </c>
      <c r="AU117" s="159">
        <f>SUM('Комунальні по МПД'!AV769,'Комунальні по МПД'!AV774,'Комунальні по МПД'!AV779,'Комунальні по МПД'!AV784,'Комунальні по МПД'!AV789)</f>
        <v>0</v>
      </c>
      <c r="AV117" s="125">
        <f>SUM('Комунальні по МПД'!AW769,'Комунальні по МПД'!AW774,'Комунальні по МПД'!AW779,'Комунальні по МПД'!AW784,'Комунальні по МПД'!AW789)</f>
        <v>0</v>
      </c>
      <c r="AW117" s="125">
        <f>SUM('Комунальні по МПД'!AX769,'Комунальні по МПД'!AX774,'Комунальні по МПД'!AX779,'Комунальні по МПД'!AX784,'Комунальні по МПД'!AX789)</f>
        <v>0</v>
      </c>
      <c r="AX117" s="125">
        <f>SUM('Комунальні по МПД'!AY769,'Комунальні по МПД'!AY774,'Комунальні по МПД'!AY779,'Комунальні по МПД'!AY784,'Комунальні по МПД'!AY789)</f>
        <v>0</v>
      </c>
      <c r="AY117" s="125">
        <f>SUM('Комунальні по МПД'!AZ769,'Комунальні по МПД'!AZ774,'Комунальні по МПД'!AZ779,'Комунальні по МПД'!AZ784,'Комунальні по МПД'!AZ789)</f>
        <v>0</v>
      </c>
      <c r="AZ117" s="125">
        <f>SUM('Комунальні по МПД'!BA769,'Комунальні по МПД'!BA774,'Комунальні по МПД'!BA779,'Комунальні по МПД'!BA784,'Комунальні по МПД'!BA789)</f>
        <v>0</v>
      </c>
      <c r="BA117" s="125">
        <f>SUM('Комунальні по МПД'!BB769,'Комунальні по МПД'!BB774,'Комунальні по МПД'!BB779,'Комунальні по МПД'!BB784,'Комунальні по МПД'!BB789)</f>
        <v>0</v>
      </c>
      <c r="BB117" s="125">
        <f>SUM('Комунальні по МПД'!BC769,'Комунальні по МПД'!BC774,'Комунальні по МПД'!BC779,'Комунальні по МПД'!BC784,'Комунальні по МПД'!BC789)</f>
        <v>0</v>
      </c>
      <c r="BC117" s="125">
        <f>SUM('Комунальні по МПД'!BD769,'Комунальні по МПД'!BD774,'Комунальні по МПД'!BD779,'Комунальні по МПД'!BD784,'Комунальні по МПД'!BD789)</f>
        <v>0</v>
      </c>
      <c r="BD117" s="126">
        <f>SUM('Комунальні по МПД'!BE769,'Комунальні по МПД'!BE774,'Комунальні по МПД'!BE779,'Комунальні по МПД'!BE784,'Комунальні по МПД'!BE789)</f>
        <v>0</v>
      </c>
    </row>
    <row r="118" spans="1:56" ht="31.5" x14ac:dyDescent="0.25">
      <c r="A118" s="1343"/>
      <c r="B118" s="1419"/>
      <c r="C118" s="114" t="s">
        <v>15</v>
      </c>
      <c r="D118" s="1301"/>
      <c r="E118" s="1411"/>
      <c r="F118" s="575">
        <f>SUM('Комунальні по МПД'!G770,'Комунальні по МПД'!G775,'Комунальні по МПД'!G780,'Комунальні по МПД'!G785,'Комунальні по МПД'!G790)</f>
        <v>538</v>
      </c>
      <c r="G118" s="631">
        <f>SUM('Комунальні по МПД'!H770,'Комунальні по МПД'!H775,'Комунальні по МПД'!H780,'Комунальні по МПД'!H785,'Комунальні по МПД'!H790)</f>
        <v>27</v>
      </c>
      <c r="H118" s="81">
        <f>SUM('Комунальні по МПД'!I770,'Комунальні по МПД'!I775,'Комунальні по МПД'!I780,'Комунальні по МПД'!I785,'Комунальні по МПД'!I790)</f>
        <v>14</v>
      </c>
      <c r="I118" s="81">
        <f>SUM('Комунальні по МПД'!J770,'Комунальні по МПД'!J775,'Комунальні по МПД'!J780,'Комунальні по МПД'!J785,'Комунальні по МПД'!J790)</f>
        <v>11</v>
      </c>
      <c r="J118" s="81">
        <f>SUM('Комунальні по МПД'!K770,'Комунальні по МПД'!K775,'Комунальні по МПД'!K780,'Комунальні по МПД'!K785,'Комунальні по МПД'!K790)</f>
        <v>2</v>
      </c>
      <c r="K118" s="82">
        <f>SUM('Комунальні по МПД'!L770,'Комунальні по МПД'!L775,'Комунальні по МПД'!L780,'Комунальні по МПД'!L785,'Комунальні по МПД'!L790)</f>
        <v>0</v>
      </c>
      <c r="L118" s="181">
        <f>SUM('Комунальні по МПД'!M770,'Комунальні по МПД'!M775,'Комунальні по МПД'!M780,'Комунальні по МПД'!M785,'Комунальні по МПД'!M790)</f>
        <v>530</v>
      </c>
      <c r="M118" s="124">
        <f>SUM('Комунальні по МПД'!N770,'Комунальні по МПД'!N775,'Комунальні по МПД'!N780,'Комунальні по МПД'!N785,'Комунальні по МПД'!N790)</f>
        <v>511</v>
      </c>
      <c r="N118" s="403">
        <f>SUM('Комунальні по МПД'!O770,'Комунальні по МПД'!O775,'Комунальні по МПД'!O780,'Комунальні по МПД'!O785,'Комунальні по МПД'!O790)</f>
        <v>0</v>
      </c>
      <c r="O118" s="124">
        <f>SUM('Комунальні по МПД'!P770,'Комунальні по МПД'!P775,'Комунальні по МПД'!P780,'Комунальні по МПД'!P785,'Комунальні по МПД'!P790)</f>
        <v>0</v>
      </c>
      <c r="P118" s="124">
        <f>SUM('Комунальні по МПД'!Q770,'Комунальні по МПД'!Q775,'Комунальні по МПД'!Q780,'Комунальні по МПД'!Q785,'Комунальні по МПД'!Q790)</f>
        <v>0</v>
      </c>
      <c r="Q118" s="163">
        <f>SUM('Комунальні по МПД'!R770,'Комунальні по МПД'!R775,'Комунальні по МПД'!R780,'Комунальні по МПД'!R785,'Комунальні по МПД'!R790)</f>
        <v>19</v>
      </c>
      <c r="R118" s="162">
        <f>SUM('Комунальні по МПД'!S770,'Комунальні по МПД'!S775,'Комунальні по МПД'!S780,'Комунальні по МПД'!S785,'Комунальні по МПД'!S790)</f>
        <v>21</v>
      </c>
      <c r="S118" s="766">
        <f>SUM('Комунальні по МПД'!T770,'Комунальні по МПД'!T775,'Комунальні по МПД'!T780,'Комунальні по МПД'!T785,'Комунальні по МПД'!T790)</f>
        <v>0</v>
      </c>
      <c r="T118" s="766">
        <f>SUM('Комунальні по МПД'!U770,'Комунальні по МПД'!U775,'Комунальні по МПД'!U780,'Комунальні по МПД'!U785,'Комунальні по МПД'!U790)</f>
        <v>0</v>
      </c>
      <c r="U118" s="124">
        <f>SUM('Комунальні по МПД'!V770,'Комунальні по МПД'!V775,'Комунальні по МПД'!V780,'Комунальні по МПД'!V785,'Комунальні по МПД'!V790)</f>
        <v>462</v>
      </c>
      <c r="V118" s="124">
        <f>SUM('Комунальні по МПД'!W770,'Комунальні по МПД'!W775,'Комунальні по МПД'!W780,'Комунальні по МПД'!W785,'Комунальні по МПД'!W790)</f>
        <v>39</v>
      </c>
      <c r="W118" s="163">
        <f>SUM('Комунальні по МПД'!X770,'Комунальні по МПД'!X775,'Комунальні по МПД'!X780,'Комунальні по МПД'!X785,'Комунальні по МПД'!X790)</f>
        <v>8</v>
      </c>
      <c r="X118" s="162">
        <f>SUM('Комунальні по МПД'!Y770,'Комунальні по МПД'!Y775,'Комунальні по МПД'!Y780,'Комунальні по МПД'!Y785,'Комунальні по МПД'!Y790)</f>
        <v>476</v>
      </c>
      <c r="Y118" s="163">
        <f>SUM('Комунальні по МПД'!Z770,'Комунальні по МПД'!Z775,'Комунальні по МПД'!Z780,'Комунальні по МПД'!Z785,'Комунальні по МПД'!Z790)</f>
        <v>54</v>
      </c>
      <c r="Z118" s="86">
        <f>SUM('Комунальні по МПД'!AA770,'Комунальні по МПД'!AA775,'Комунальні по МПД'!AA780,'Комунальні по МПД'!AA785,'Комунальні по МПД'!AA790)</f>
        <v>0</v>
      </c>
      <c r="AA118" s="81">
        <f>SUM('Комунальні по МПД'!AB770,'Комунальні по МПД'!AB775,'Комунальні по МПД'!AB780,'Комунальні по МПД'!AB785,'Комунальні по МПД'!AB790)</f>
        <v>143</v>
      </c>
      <c r="AB118" s="81">
        <f>SUM('Комунальні по МПД'!AC770,'Комунальні по МПД'!AC775,'Комунальні по МПД'!AC780,'Комунальні по МПД'!AC785,'Комунальні по МПД'!AC790)</f>
        <v>143</v>
      </c>
      <c r="AC118" s="81">
        <f>SUM('Комунальні по МПД'!AD770,'Комунальні по МПД'!AD775,'Комунальні по МПД'!AD780,'Комунальні по МПД'!AD785,'Комунальні по МПД'!AD790)</f>
        <v>47</v>
      </c>
      <c r="AD118" s="81">
        <f>SUM('Комунальні по МПД'!AE770,'Комунальні по МПД'!AE775,'Комунальні по МПД'!AE780,'Комунальні по МПД'!AE785,'Комунальні по МПД'!AE790)</f>
        <v>375</v>
      </c>
      <c r="AE118" s="82">
        <f>SUM('Комунальні по МПД'!AF770,'Комунальні по МПД'!AF775,'Комунальні по МПД'!AF780,'Комунальні по МПД'!AF785,'Комунальні по МПД'!AF790)</f>
        <v>47</v>
      </c>
      <c r="AF118" s="449">
        <f>AVERAGE('Комунальні по МПД'!AG770,'Комунальні по МПД'!AG775,'Комунальні по МПД'!AG780,'Комунальні по МПД'!AG785,'Комунальні по МПД'!AG790)</f>
        <v>43.4</v>
      </c>
      <c r="AG118" s="445">
        <f>AVERAGE('Комунальні по МПД'!AH770,'Комунальні по МПД'!AH775,'Комунальні по МПД'!AH780,'Комунальні по МПД'!AH785,'Комунальні по МПД'!AH790)</f>
        <v>22.6</v>
      </c>
      <c r="AH118" s="449">
        <f>AVERAGE('Комунальні по МПД'!AI770,'Комунальні по МПД'!AI775,'Комунальні по МПД'!AI780,'Комунальні по МПД'!AI785,'Комунальні по МПД'!AI790)</f>
        <v>90.4</v>
      </c>
      <c r="AI118" s="158">
        <f>SUM('Комунальні по МПД'!AJ770,'Комунальні по МПД'!AJ775,'Комунальні по МПД'!AJ780,'Комунальні по МПД'!AJ785,'Комунальні по МПД'!AJ790)</f>
        <v>517</v>
      </c>
      <c r="AJ118" s="90">
        <f>SUM('Комунальні по МПД'!AK770,'Комунальні по МПД'!AK775,'Комунальні по МПД'!AK780,'Комунальні по МПД'!AK785,'Комунальні по МПД'!AK790)</f>
        <v>0</v>
      </c>
      <c r="AK118" s="88">
        <f>SUM('Комунальні по МПД'!AL770,'Комунальні по МПД'!AL775,'Комунальні по МПД'!AL780,'Комунальні по МПД'!AL785,'Комунальні по МПД'!AL790)</f>
        <v>0</v>
      </c>
      <c r="AL118" s="89">
        <f>SUM('Комунальні по МПД'!AM770,'Комунальні по МПД'!AM775,'Комунальні по МПД'!AM780,'Комунальні по МПД'!AM785,'Комунальні по МПД'!AM790)</f>
        <v>0</v>
      </c>
      <c r="AM118" s="90">
        <f>SUM('Комунальні по МПД'!AN770,'Комунальні по МПД'!AN775,'Комунальні по МПД'!AN780,'Комунальні по МПД'!AN785,'Комунальні по МПД'!AN790)</f>
        <v>0</v>
      </c>
      <c r="AN118" s="88">
        <f>SUM('Комунальні по МПД'!AO770,'Комунальні по МПД'!AO775,'Комунальні по МПД'!AO780,'Комунальні по МПД'!AO785,'Комунальні по МПД'!AO790)</f>
        <v>0</v>
      </c>
      <c r="AO118" s="89">
        <f>SUM('Комунальні по МПД'!AP770,'Комунальні по МПД'!AP775,'Комунальні по МПД'!AP780,'Комунальні по МПД'!AP785,'Комунальні по МПД'!AP790)</f>
        <v>0</v>
      </c>
      <c r="AP118" s="90">
        <f>SUM('Комунальні по МПД'!AQ770,'Комунальні по МПД'!AQ775,'Комунальні по МПД'!AQ780,'Комунальні по МПД'!AQ785,'Комунальні по МПД'!AQ790)</f>
        <v>4</v>
      </c>
      <c r="AQ118" s="88">
        <f>SUM('Комунальні по МПД'!AR770,'Комунальні по МПД'!AR775,'Комунальні по МПД'!AR780,'Комунальні по МПД'!AR785,'Комунальні по МПД'!AR790)</f>
        <v>88</v>
      </c>
      <c r="AR118" s="88">
        <f>SUM('Комунальні по МПД'!AS770,'Комунальні по МПД'!AS775,'Комунальні по МПД'!AS780,'Комунальні по МПД'!AS785,'Комунальні по МПД'!AS790)</f>
        <v>340</v>
      </c>
      <c r="AS118" s="88">
        <f>SUM('Комунальні по МПД'!AT770,'Комунальні по МПД'!AT775,'Комунальні по МПД'!AT780,'Комунальні по МПД'!AT785,'Комунальні по МПД'!AT790)</f>
        <v>81</v>
      </c>
      <c r="AT118" s="89">
        <f>SUM('Комунальні по МПД'!AU770,'Комунальні по МПД'!AU775,'Комунальні по МПД'!AU780,'Комунальні по МПД'!AU785,'Комунальні по МПД'!AU790)</f>
        <v>4</v>
      </c>
      <c r="AU118" s="159">
        <f>SUM('Комунальні по МПД'!AV770,'Комунальні по МПД'!AV775,'Комунальні по МПД'!AV780,'Комунальні по МПД'!AV785,'Комунальні по МПД'!AV790)</f>
        <v>8</v>
      </c>
      <c r="AV118" s="125">
        <f>SUM('Комунальні по МПД'!AW770,'Комунальні по МПД'!AW775,'Комунальні по МПД'!AW780,'Комунальні по МПД'!AW785,'Комунальні по МПД'!AW790)</f>
        <v>0</v>
      </c>
      <c r="AW118" s="125">
        <f>SUM('Комунальні по МПД'!AX770,'Комунальні по МПД'!AX775,'Комунальні по МПД'!AX780,'Комунальні по МПД'!AX785,'Комунальні по МПД'!AX790)</f>
        <v>0</v>
      </c>
      <c r="AX118" s="125">
        <f>SUM('Комунальні по МПД'!AY770,'Комунальні по МПД'!AY775,'Комунальні по МПД'!AY780,'Комунальні по МПД'!AY785,'Комунальні по МПД'!AY790)</f>
        <v>2</v>
      </c>
      <c r="AY118" s="125">
        <f>SUM('Комунальні по МПД'!AZ770,'Комунальні по МПД'!AZ775,'Комунальні по МПД'!AZ780,'Комунальні по МПД'!AZ785,'Комунальні по МПД'!AZ790)</f>
        <v>2</v>
      </c>
      <c r="AZ118" s="125">
        <f>SUM('Комунальні по МПД'!BA770,'Комунальні по МПД'!BA775,'Комунальні по МПД'!BA780,'Комунальні по МПД'!BA785,'Комунальні по МПД'!BA790)</f>
        <v>1</v>
      </c>
      <c r="BA118" s="125">
        <f>SUM('Комунальні по МПД'!BB770,'Комунальні по МПД'!BB775,'Комунальні по МПД'!BB780,'Комунальні по МПД'!BB785,'Комунальні по МПД'!BB790)</f>
        <v>0</v>
      </c>
      <c r="BB118" s="125">
        <f>SUM('Комунальні по МПД'!BC770,'Комунальні по МПД'!BC775,'Комунальні по МПД'!BC780,'Комунальні по МПД'!BC785,'Комунальні по МПД'!BC790)</f>
        <v>1</v>
      </c>
      <c r="BC118" s="125">
        <f>SUM('Комунальні по МПД'!BD770,'Комунальні по МПД'!BD775,'Комунальні по МПД'!BD780,'Комунальні по МПД'!BD785,'Комунальні по МПД'!BD790)</f>
        <v>2</v>
      </c>
      <c r="BD118" s="126">
        <f>SUM('Комунальні по МПД'!BE770,'Комунальні по МПД'!BE775,'Комунальні по МПД'!BE780,'Комунальні по МПД'!BE785,'Комунальні по МПД'!BE790)</f>
        <v>0</v>
      </c>
    </row>
    <row r="119" spans="1:56" ht="31.5" x14ac:dyDescent="0.25">
      <c r="A119" s="1343"/>
      <c r="B119" s="1420"/>
      <c r="C119" s="114" t="s">
        <v>491</v>
      </c>
      <c r="D119" s="1301"/>
      <c r="E119" s="1411"/>
      <c r="F119" s="575">
        <f>SUM('Комунальні по МПД'!G771,'Комунальні по МПД'!G776,'Комунальні по МПД'!G781,'Комунальні по МПД'!G786,'Комунальні по МПД'!G791)</f>
        <v>0</v>
      </c>
      <c r="G119" s="631">
        <f>SUM('Комунальні по МПД'!H771,'Комунальні по МПД'!H776,'Комунальні по МПД'!H781,'Комунальні по МПД'!H786,'Комунальні по МПД'!H791)</f>
        <v>0</v>
      </c>
      <c r="H119" s="81">
        <f>SUM('Комунальні по МПД'!I771,'Комунальні по МПД'!I776,'Комунальні по МПД'!I781,'Комунальні по МПД'!I786,'Комунальні по МПД'!I791)</f>
        <v>0</v>
      </c>
      <c r="I119" s="81">
        <f>SUM('Комунальні по МПД'!J771,'Комунальні по МПД'!J776,'Комунальні по МПД'!J781,'Комунальні по МПД'!J786,'Комунальні по МПД'!J791)</f>
        <v>0</v>
      </c>
      <c r="J119" s="81">
        <f>SUM('Комунальні по МПД'!K771,'Комунальні по МПД'!K776,'Комунальні по МПД'!K781,'Комунальні по МПД'!K786,'Комунальні по МПД'!K791)</f>
        <v>0</v>
      </c>
      <c r="K119" s="82">
        <f>SUM('Комунальні по МПД'!L771,'Комунальні по МПД'!L776,'Комунальні по МПД'!L781,'Комунальні по МПД'!L786,'Комунальні по МПД'!L791)</f>
        <v>0</v>
      </c>
      <c r="L119" s="181">
        <f>SUM('Комунальні по МПД'!M771,'Комунальні по МПД'!M776,'Комунальні по МПД'!M781,'Комунальні по МПД'!M786,'Комунальні по МПД'!M791)</f>
        <v>0</v>
      </c>
      <c r="M119" s="124">
        <f>SUM('Комунальні по МПД'!N771,'Комунальні по МПД'!N776,'Комунальні по МПД'!N781,'Комунальні по МПД'!N786,'Комунальні по МПД'!N791)</f>
        <v>0</v>
      </c>
      <c r="N119" s="403">
        <f>SUM('Комунальні по МПД'!O771,'Комунальні по МПД'!O776,'Комунальні по МПД'!O781,'Комунальні по МПД'!O786,'Комунальні по МПД'!O791)</f>
        <v>0</v>
      </c>
      <c r="O119" s="124">
        <f>SUM('Комунальні по МПД'!P771,'Комунальні по МПД'!P776,'Комунальні по МПД'!P781,'Комунальні по МПД'!P786,'Комунальні по МПД'!P791)</f>
        <v>0</v>
      </c>
      <c r="P119" s="124">
        <f>SUM('Комунальні по МПД'!Q771,'Комунальні по МПД'!Q776,'Комунальні по МПД'!Q781,'Комунальні по МПД'!Q786,'Комунальні по МПД'!Q791)</f>
        <v>0</v>
      </c>
      <c r="Q119" s="163">
        <f>SUM('Комунальні по МПД'!R771,'Комунальні по МПД'!R776,'Комунальні по МПД'!R781,'Комунальні по МПД'!R786,'Комунальні по МПД'!R791)</f>
        <v>0</v>
      </c>
      <c r="R119" s="162">
        <f>SUM('Комунальні по МПД'!S771,'Комунальні по МПД'!S776,'Комунальні по МПД'!S781,'Комунальні по МПД'!S786,'Комунальні по МПД'!S791)</f>
        <v>0</v>
      </c>
      <c r="S119" s="766">
        <f>SUM('Комунальні по МПД'!T771,'Комунальні по МПД'!T776,'Комунальні по МПД'!T781,'Комунальні по МПД'!T786,'Комунальні по МПД'!T791)</f>
        <v>0</v>
      </c>
      <c r="T119" s="766">
        <f>SUM('Комунальні по МПД'!U771,'Комунальні по МПД'!U776,'Комунальні по МПД'!U781,'Комунальні по МПД'!U786,'Комунальні по МПД'!U791)</f>
        <v>0</v>
      </c>
      <c r="U119" s="124">
        <f>SUM('Комунальні по МПД'!V771,'Комунальні по МПД'!V776,'Комунальні по МПД'!V781,'Комунальні по МПД'!V786,'Комунальні по МПД'!V791)</f>
        <v>0</v>
      </c>
      <c r="V119" s="124">
        <f>SUM('Комунальні по МПД'!W771,'Комунальні по МПД'!W776,'Комунальні по МПД'!W781,'Комунальні по МПД'!W786,'Комунальні по МПД'!W791)</f>
        <v>0</v>
      </c>
      <c r="W119" s="163">
        <f>SUM('Комунальні по МПД'!X771,'Комунальні по МПД'!X776,'Комунальні по МПД'!X781,'Комунальні по МПД'!X786,'Комунальні по МПД'!X791)</f>
        <v>0</v>
      </c>
      <c r="X119" s="162">
        <f>SUM('Комунальні по МПД'!Y771,'Комунальні по МПД'!Y776,'Комунальні по МПД'!Y781,'Комунальні по МПД'!Y786,'Комунальні по МПД'!Y791)</f>
        <v>0</v>
      </c>
      <c r="Y119" s="163">
        <f>SUM('Комунальні по МПД'!Z771,'Комунальні по МПД'!Z776,'Комунальні по МПД'!Z781,'Комунальні по МПД'!Z786,'Комунальні по МПД'!Z791)</f>
        <v>0</v>
      </c>
      <c r="Z119" s="86">
        <f>SUM('Комунальні по МПД'!AA771,'Комунальні по МПД'!AA776,'Комунальні по МПД'!AA781,'Комунальні по МПД'!AA786,'Комунальні по МПД'!AA791)</f>
        <v>0</v>
      </c>
      <c r="AA119" s="81">
        <f>SUM('Комунальні по МПД'!AB771,'Комунальні по МПД'!AB776,'Комунальні по МПД'!AB781,'Комунальні по МПД'!AB786,'Комунальні по МПД'!AB791)</f>
        <v>0</v>
      </c>
      <c r="AB119" s="81">
        <f>SUM('Комунальні по МПД'!AC771,'Комунальні по МПД'!AC776,'Комунальні по МПД'!AC781,'Комунальні по МПД'!AC786,'Комунальні по МПД'!AC791)</f>
        <v>0</v>
      </c>
      <c r="AC119" s="81">
        <f>SUM('Комунальні по МПД'!AD771,'Комунальні по МПД'!AD776,'Комунальні по МПД'!AD781,'Комунальні по МПД'!AD786,'Комунальні по МПД'!AD791)</f>
        <v>0</v>
      </c>
      <c r="AD119" s="81">
        <f>SUM('Комунальні по МПД'!AE771,'Комунальні по МПД'!AE776,'Комунальні по МПД'!AE781,'Комунальні по МПД'!AE786,'Комунальні по МПД'!AE791)</f>
        <v>0</v>
      </c>
      <c r="AE119" s="82">
        <f>SUM('Комунальні по МПД'!AF771,'Комунальні по МПД'!AF776,'Комунальні по МПД'!AF781,'Комунальні по МПД'!AF786,'Комунальні по МПД'!AF791)</f>
        <v>0</v>
      </c>
      <c r="AF119" s="449"/>
      <c r="AG119" s="445"/>
      <c r="AH119" s="449"/>
      <c r="AI119" s="158">
        <f>SUM('Комунальні по МПД'!AJ771,'Комунальні по МПД'!AJ776,'Комунальні по МПД'!AJ781,'Комунальні по МПД'!AJ786,'Комунальні по МПД'!AJ791)</f>
        <v>0</v>
      </c>
      <c r="AJ119" s="90">
        <f>SUM('Комунальні по МПД'!AK771,'Комунальні по МПД'!AK776,'Комунальні по МПД'!AK781,'Комунальні по МПД'!AK786,'Комунальні по МПД'!AK791)</f>
        <v>0</v>
      </c>
      <c r="AK119" s="88">
        <f>SUM('Комунальні по МПД'!AL771,'Комунальні по МПД'!AL776,'Комунальні по МПД'!AL781,'Комунальні по МПД'!AL786,'Комунальні по МПД'!AL791)</f>
        <v>0</v>
      </c>
      <c r="AL119" s="89">
        <f>SUM('Комунальні по МПД'!AM771,'Комунальні по МПД'!AM776,'Комунальні по МПД'!AM781,'Комунальні по МПД'!AM786,'Комунальні по МПД'!AM791)</f>
        <v>0</v>
      </c>
      <c r="AM119" s="90">
        <f>SUM('Комунальні по МПД'!AN771,'Комунальні по МПД'!AN776,'Комунальні по МПД'!AN781,'Комунальні по МПД'!AN786,'Комунальні по МПД'!AN791)</f>
        <v>0</v>
      </c>
      <c r="AN119" s="88">
        <f>SUM('Комунальні по МПД'!AO771,'Комунальні по МПД'!AO776,'Комунальні по МПД'!AO781,'Комунальні по МПД'!AO786,'Комунальні по МПД'!AO791)</f>
        <v>0</v>
      </c>
      <c r="AO119" s="89">
        <f>SUM('Комунальні по МПД'!AP771,'Комунальні по МПД'!AP776,'Комунальні по МПД'!AP781,'Комунальні по МПД'!AP786,'Комунальні по МПД'!AP791)</f>
        <v>0</v>
      </c>
      <c r="AP119" s="86">
        <f>SUM('Комунальні по МПД'!AQ771,'Комунальні по МПД'!AQ776,'Комунальні по МПД'!AQ781,'Комунальні по МПД'!AQ786,'Комунальні по МПД'!AQ791)</f>
        <v>0</v>
      </c>
      <c r="AQ119" s="81">
        <f>SUM('Комунальні по МПД'!AR771,'Комунальні по МПД'!AR776,'Комунальні по МПД'!AR781,'Комунальні по МПД'!AR786,'Комунальні по МПД'!AR791)</f>
        <v>0</v>
      </c>
      <c r="AR119" s="81">
        <f>SUM('Комунальні по МПД'!AS771,'Комунальні по МПД'!AS776,'Комунальні по МПД'!AS781,'Комунальні по МПД'!AS786,'Комунальні по МПД'!AS791)</f>
        <v>0</v>
      </c>
      <c r="AS119" s="81">
        <f>SUM('Комунальні по МПД'!AT771,'Комунальні по МПД'!AT776,'Комунальні по МПД'!AT781,'Комунальні по МПД'!AT786,'Комунальні по МПД'!AT791)</f>
        <v>0</v>
      </c>
      <c r="AT119" s="82">
        <f>SUM('Комунальні по МПД'!AU771,'Комунальні по МПД'!AU776,'Комунальні по МПД'!AU781,'Комунальні по МПД'!AU786,'Комунальні по МПД'!AU791)</f>
        <v>0</v>
      </c>
      <c r="AU119" s="159">
        <f>SUM('Комунальні по МПД'!AV771,'Комунальні по МПД'!AV776,'Комунальні по МПД'!AV781,'Комунальні по МПД'!AV786,'Комунальні по МПД'!AV791)</f>
        <v>0</v>
      </c>
      <c r="AV119" s="125">
        <f>SUM('Комунальні по МПД'!AW771,'Комунальні по МПД'!AW776,'Комунальні по МПД'!AW781,'Комунальні по МПД'!AW786,'Комунальні по МПД'!AW791)</f>
        <v>0</v>
      </c>
      <c r="AW119" s="125">
        <f>SUM('Комунальні по МПД'!AX771,'Комунальні по МПД'!AX776,'Комунальні по МПД'!AX781,'Комунальні по МПД'!AX786,'Комунальні по МПД'!AX791)</f>
        <v>0</v>
      </c>
      <c r="AX119" s="125">
        <f>SUM('Комунальні по МПД'!AY771,'Комунальні по МПД'!AY776,'Комунальні по МПД'!AY781,'Комунальні по МПД'!AY786,'Комунальні по МПД'!AY791)</f>
        <v>0</v>
      </c>
      <c r="AY119" s="125">
        <f>SUM('Комунальні по МПД'!AZ771,'Комунальні по МПД'!AZ776,'Комунальні по МПД'!AZ781,'Комунальні по МПД'!AZ786,'Комунальні по МПД'!AZ791)</f>
        <v>0</v>
      </c>
      <c r="AZ119" s="125">
        <f>SUM('Комунальні по МПД'!BA771,'Комунальні по МПД'!BA776,'Комунальні по МПД'!BA781,'Комунальні по МПД'!BA786,'Комунальні по МПД'!BA791)</f>
        <v>0</v>
      </c>
      <c r="BA119" s="125">
        <f>SUM('Комунальні по МПД'!BB771,'Комунальні по МПД'!BB776,'Комунальні по МПД'!BB781,'Комунальні по МПД'!BB786,'Комунальні по МПД'!BB791)</f>
        <v>0</v>
      </c>
      <c r="BB119" s="125">
        <f>SUM('Комунальні по МПД'!BC771,'Комунальні по МПД'!BC776,'Комунальні по МПД'!BC781,'Комунальні по МПД'!BC786,'Комунальні по МПД'!BC791)</f>
        <v>0</v>
      </c>
      <c r="BC119" s="125">
        <f>SUM('Комунальні по МПД'!BD771,'Комунальні по МПД'!BD776,'Комунальні по МПД'!BD781,'Комунальні по МПД'!BD786,'Комунальні по МПД'!BD791)</f>
        <v>0</v>
      </c>
      <c r="BD119" s="126">
        <f>SUM('Комунальні по МПД'!BE771,'Комунальні по МПД'!BE776,'Комунальні по МПД'!BE781,'Комунальні по МПД'!BE786,'Комунальні по МПД'!BE791)</f>
        <v>0</v>
      </c>
    </row>
    <row r="120" spans="1:56" ht="16.5" thickBot="1" x14ac:dyDescent="0.3">
      <c r="A120" s="1344"/>
      <c r="B120" s="439"/>
      <c r="C120" s="582" t="s">
        <v>629</v>
      </c>
      <c r="D120" s="1456"/>
      <c r="E120" s="1427"/>
      <c r="F120" s="662">
        <f>SUM(F115:F119)</f>
        <v>594</v>
      </c>
      <c r="G120" s="634">
        <f t="shared" ref="G120:BD120" si="49">SUM(G115:G119)</f>
        <v>31</v>
      </c>
      <c r="H120" s="96">
        <f t="shared" si="49"/>
        <v>18</v>
      </c>
      <c r="I120" s="96">
        <f t="shared" si="49"/>
        <v>11</v>
      </c>
      <c r="J120" s="96">
        <f t="shared" si="49"/>
        <v>2</v>
      </c>
      <c r="K120" s="107">
        <f t="shared" si="49"/>
        <v>0</v>
      </c>
      <c r="L120" s="581">
        <f t="shared" si="49"/>
        <v>585</v>
      </c>
      <c r="M120" s="175">
        <f t="shared" ref="M120:W120" si="50">SUM(M115:M119)</f>
        <v>562</v>
      </c>
      <c r="N120" s="408">
        <f t="shared" si="50"/>
        <v>0</v>
      </c>
      <c r="O120" s="175">
        <f t="shared" si="50"/>
        <v>0</v>
      </c>
      <c r="P120" s="175">
        <f t="shared" si="50"/>
        <v>0</v>
      </c>
      <c r="Q120" s="176">
        <f t="shared" si="50"/>
        <v>23</v>
      </c>
      <c r="R120" s="177">
        <f t="shared" si="50"/>
        <v>25</v>
      </c>
      <c r="S120" s="757">
        <f t="shared" si="50"/>
        <v>0</v>
      </c>
      <c r="T120" s="757">
        <f t="shared" si="50"/>
        <v>0</v>
      </c>
      <c r="U120" s="175">
        <f t="shared" si="50"/>
        <v>506</v>
      </c>
      <c r="V120" s="175">
        <f t="shared" si="50"/>
        <v>46</v>
      </c>
      <c r="W120" s="176">
        <f t="shared" si="50"/>
        <v>8</v>
      </c>
      <c r="X120" s="177">
        <f t="shared" si="49"/>
        <v>524</v>
      </c>
      <c r="Y120" s="176">
        <f t="shared" si="49"/>
        <v>61</v>
      </c>
      <c r="Z120" s="95">
        <f t="shared" si="49"/>
        <v>0</v>
      </c>
      <c r="AA120" s="96">
        <f t="shared" si="49"/>
        <v>158</v>
      </c>
      <c r="AB120" s="96">
        <f t="shared" si="49"/>
        <v>158</v>
      </c>
      <c r="AC120" s="96">
        <f t="shared" si="49"/>
        <v>50</v>
      </c>
      <c r="AD120" s="96">
        <f t="shared" si="49"/>
        <v>400</v>
      </c>
      <c r="AE120" s="107">
        <f t="shared" si="49"/>
        <v>47</v>
      </c>
      <c r="AF120" s="450">
        <f>AVERAGE(AF115:AF119)</f>
        <v>42.866666666666667</v>
      </c>
      <c r="AG120" s="446">
        <f>AVERAGE(AG115:AG119)</f>
        <v>21.966666666666669</v>
      </c>
      <c r="AH120" s="450"/>
      <c r="AI120" s="164">
        <f t="shared" si="49"/>
        <v>571</v>
      </c>
      <c r="AJ120" s="112">
        <f t="shared" si="49"/>
        <v>0</v>
      </c>
      <c r="AK120" s="110">
        <f t="shared" si="49"/>
        <v>0</v>
      </c>
      <c r="AL120" s="111">
        <f t="shared" si="49"/>
        <v>0</v>
      </c>
      <c r="AM120" s="112">
        <f t="shared" si="49"/>
        <v>0</v>
      </c>
      <c r="AN120" s="110">
        <f t="shared" si="49"/>
        <v>48</v>
      </c>
      <c r="AO120" s="111">
        <f t="shared" si="49"/>
        <v>6</v>
      </c>
      <c r="AP120" s="95">
        <f t="shared" si="49"/>
        <v>4</v>
      </c>
      <c r="AQ120" s="96">
        <f t="shared" si="49"/>
        <v>88</v>
      </c>
      <c r="AR120" s="96">
        <f t="shared" si="49"/>
        <v>340</v>
      </c>
      <c r="AS120" s="96">
        <f t="shared" si="49"/>
        <v>81</v>
      </c>
      <c r="AT120" s="107">
        <f t="shared" si="49"/>
        <v>4</v>
      </c>
      <c r="AU120" s="182">
        <f t="shared" si="49"/>
        <v>9</v>
      </c>
      <c r="AV120" s="178">
        <f t="shared" si="49"/>
        <v>0</v>
      </c>
      <c r="AW120" s="178">
        <f t="shared" si="49"/>
        <v>0</v>
      </c>
      <c r="AX120" s="178">
        <f t="shared" si="49"/>
        <v>2</v>
      </c>
      <c r="AY120" s="178">
        <f t="shared" si="49"/>
        <v>3</v>
      </c>
      <c r="AZ120" s="178">
        <f t="shared" si="49"/>
        <v>1</v>
      </c>
      <c r="BA120" s="178">
        <f t="shared" si="49"/>
        <v>0</v>
      </c>
      <c r="BB120" s="178">
        <f t="shared" si="49"/>
        <v>1</v>
      </c>
      <c r="BC120" s="178">
        <f t="shared" si="49"/>
        <v>2</v>
      </c>
      <c r="BD120" s="194">
        <f t="shared" si="49"/>
        <v>0</v>
      </c>
    </row>
    <row r="121" spans="1:56" ht="31.5" x14ac:dyDescent="0.25">
      <c r="A121" s="1342" t="s">
        <v>572</v>
      </c>
      <c r="B121" s="1433" t="s">
        <v>423</v>
      </c>
      <c r="C121" s="113" t="s">
        <v>485</v>
      </c>
      <c r="D121" s="1315">
        <v>301</v>
      </c>
      <c r="E121" s="1410">
        <f t="shared" ref="E121" si="51">D121-SUM(L121:L125)</f>
        <v>133</v>
      </c>
      <c r="F121" s="576">
        <f>SUM('Комунальні по МПД'!G792)</f>
        <v>45</v>
      </c>
      <c r="G121" s="630">
        <f>SUM('Комунальні по МПД'!H792)</f>
        <v>5</v>
      </c>
      <c r="H121" s="72">
        <f>SUM('Комунальні по МПД'!I792)</f>
        <v>5</v>
      </c>
      <c r="I121" s="72">
        <f>SUM('Комунальні по МПД'!J792)</f>
        <v>0</v>
      </c>
      <c r="J121" s="72">
        <f>SUM('Комунальні по МПД'!K792)</f>
        <v>0</v>
      </c>
      <c r="K121" s="73">
        <f>SUM('Комунальні по МПД'!L792)</f>
        <v>0</v>
      </c>
      <c r="L121" s="199">
        <f>SUM('Комунальні по МПД'!M792)</f>
        <v>45</v>
      </c>
      <c r="M121" s="119">
        <f>SUM('Комунальні по МПД'!N792)</f>
        <v>0</v>
      </c>
      <c r="N121" s="119">
        <f>SUM('Комунальні по МПД'!O792)</f>
        <v>0</v>
      </c>
      <c r="O121" s="119">
        <f>SUM('Комунальні по МПД'!P792)</f>
        <v>0</v>
      </c>
      <c r="P121" s="119">
        <f>SUM('Комунальні по МПД'!Q792)</f>
        <v>0</v>
      </c>
      <c r="Q121" s="149">
        <f>SUM('Комунальні по МПД'!R792)</f>
        <v>45</v>
      </c>
      <c r="R121" s="150">
        <f>SUM('Комунальні по МПД'!S792)</f>
        <v>5</v>
      </c>
      <c r="S121" s="200">
        <f>SUM('Комунальні по МПД'!T792)</f>
        <v>0</v>
      </c>
      <c r="T121" s="200">
        <f>SUM('Комунальні по МПД'!U792)</f>
        <v>0</v>
      </c>
      <c r="U121" s="119">
        <f>SUM('Комунальні по МПД'!V792)</f>
        <v>40</v>
      </c>
      <c r="V121" s="119">
        <f>SUM('Комунальні по МПД'!W792)</f>
        <v>0</v>
      </c>
      <c r="W121" s="149">
        <f>SUM('Комунальні по МПД'!X792)</f>
        <v>0</v>
      </c>
      <c r="X121" s="150">
        <f>SUM('Комунальні по МПД'!Y792)</f>
        <v>43</v>
      </c>
      <c r="Y121" s="149">
        <f>SUM('Комунальні по МПД'!Z792)</f>
        <v>2</v>
      </c>
      <c r="Z121" s="74">
        <f>SUM('Комунальні по МПД'!AA792)</f>
        <v>0</v>
      </c>
      <c r="AA121" s="72">
        <f>SUM('Комунальні по МПД'!AB792)</f>
        <v>4</v>
      </c>
      <c r="AB121" s="72">
        <f>SUM('Комунальні по МПД'!AC792)</f>
        <v>4</v>
      </c>
      <c r="AC121" s="72">
        <f>SUM('Комунальні по МПД'!AD792)</f>
        <v>1</v>
      </c>
      <c r="AD121" s="72">
        <f>SUM('Комунальні по МПД'!AE792)</f>
        <v>23</v>
      </c>
      <c r="AE121" s="73">
        <f>SUM('Комунальні по МПД'!AF792)</f>
        <v>2</v>
      </c>
      <c r="AF121" s="448">
        <f>AVERAGE('Комунальні по МПД'!AG792)</f>
        <v>44.82</v>
      </c>
      <c r="AG121" s="444">
        <f>AVERAGE('Комунальні по МПД'!AH792)</f>
        <v>18.73</v>
      </c>
      <c r="AH121" s="448">
        <f>AVERAGE('Комунальні по МПД'!AI792)</f>
        <v>8</v>
      </c>
      <c r="AI121" s="151">
        <f>SUM('Комунальні по МПД'!AJ792)</f>
        <v>45</v>
      </c>
      <c r="AJ121" s="79">
        <f>SUM('Комунальні по МПД'!AK792)</f>
        <v>0</v>
      </c>
      <c r="AK121" s="77">
        <f>SUM('Комунальні по МПД'!AL792)</f>
        <v>0</v>
      </c>
      <c r="AL121" s="78">
        <f>SUM('Комунальні по МПД'!AM792)</f>
        <v>0</v>
      </c>
      <c r="AM121" s="74">
        <f>SUM('Комунальні по МПД'!AN792)</f>
        <v>16</v>
      </c>
      <c r="AN121" s="72">
        <f>SUM('Комунальні по МПД'!AO792)</f>
        <v>29</v>
      </c>
      <c r="AO121" s="73">
        <f>SUM('Комунальні по МПД'!AP792)</f>
        <v>0</v>
      </c>
      <c r="AP121" s="79">
        <f>SUM('Комунальні по МПД'!AQ792)</f>
        <v>0</v>
      </c>
      <c r="AQ121" s="77">
        <f>SUM('Комунальні по МПД'!AR792)</f>
        <v>0</v>
      </c>
      <c r="AR121" s="77">
        <f>SUM('Комунальні по МПД'!AS792)</f>
        <v>0</v>
      </c>
      <c r="AS121" s="77">
        <f>SUM('Комунальні по МПД'!AT792)</f>
        <v>0</v>
      </c>
      <c r="AT121" s="78">
        <f>SUM('Комунальні по МПД'!AU792)</f>
        <v>0</v>
      </c>
      <c r="AU121" s="152">
        <f>SUM('Комунальні по МПД'!AV792)</f>
        <v>0</v>
      </c>
      <c r="AV121" s="120">
        <f>SUM('Комунальні по МПД'!AW792)</f>
        <v>0</v>
      </c>
      <c r="AW121" s="120">
        <f>SUM('Комунальні по МПД'!AX792)</f>
        <v>0</v>
      </c>
      <c r="AX121" s="120">
        <f>SUM('Комунальні по МПД'!AY792)</f>
        <v>0</v>
      </c>
      <c r="AY121" s="120">
        <f>SUM('Комунальні по МПД'!AZ792)</f>
        <v>0</v>
      </c>
      <c r="AZ121" s="120">
        <f>SUM('Комунальні по МПД'!BA792)</f>
        <v>0</v>
      </c>
      <c r="BA121" s="120">
        <f>SUM('Комунальні по МПД'!BB792)</f>
        <v>0</v>
      </c>
      <c r="BB121" s="120">
        <f>SUM('Комунальні по МПД'!BC792)</f>
        <v>0</v>
      </c>
      <c r="BC121" s="120">
        <f>SUM('Комунальні по МПД'!BD792)</f>
        <v>0</v>
      </c>
      <c r="BD121" s="121">
        <f>SUM('Комунальні по МПД'!BE792)</f>
        <v>0</v>
      </c>
    </row>
    <row r="122" spans="1:56" ht="47.25" x14ac:dyDescent="0.25">
      <c r="A122" s="1343"/>
      <c r="B122" s="1425"/>
      <c r="C122" s="114" t="s">
        <v>490</v>
      </c>
      <c r="D122" s="1301"/>
      <c r="E122" s="1411"/>
      <c r="F122" s="106">
        <f>SUM('Комунальні по МПД'!G793)</f>
        <v>0</v>
      </c>
      <c r="G122" s="466">
        <f>SUM('Комунальні по МПД'!H793)</f>
        <v>0</v>
      </c>
      <c r="H122" s="123">
        <f>SUM('Комунальні по МПД'!I793)</f>
        <v>0</v>
      </c>
      <c r="I122" s="123">
        <f>SUM('Комунальні по МПД'!J793)</f>
        <v>0</v>
      </c>
      <c r="J122" s="123">
        <f>SUM('Комунальні по МПД'!K793)</f>
        <v>0</v>
      </c>
      <c r="K122" s="180">
        <f>SUM('Комунальні по МПД'!L793)</f>
        <v>0</v>
      </c>
      <c r="L122" s="466">
        <f>SUM('Комунальні по МПД'!M793)</f>
        <v>0</v>
      </c>
      <c r="M122" s="123">
        <f>SUM('Комунальні по МПД'!N793)</f>
        <v>0</v>
      </c>
      <c r="N122" s="698">
        <f>SUM('Комунальні по МПД'!O793)</f>
        <v>0</v>
      </c>
      <c r="O122" s="123">
        <f>SUM('Комунальні по МПД'!P793)</f>
        <v>0</v>
      </c>
      <c r="P122" s="123">
        <f>SUM('Комунальні по МПД'!Q793)</f>
        <v>0</v>
      </c>
      <c r="Q122" s="180">
        <f>SUM('Комунальні по МПД'!R793)</f>
        <v>0</v>
      </c>
      <c r="R122" s="205">
        <f>SUM('Комунальні по МПД'!S793)</f>
        <v>0</v>
      </c>
      <c r="S122" s="758">
        <f>SUM('Комунальні по МПД'!T793)</f>
        <v>0</v>
      </c>
      <c r="T122" s="758">
        <f>SUM('Комунальні по МПД'!U793)</f>
        <v>0</v>
      </c>
      <c r="U122" s="123">
        <f>SUM('Комунальні по МПД'!V793)</f>
        <v>0</v>
      </c>
      <c r="V122" s="123">
        <f>SUM('Комунальні по МПД'!W793)</f>
        <v>0</v>
      </c>
      <c r="W122" s="180">
        <f>SUM('Комунальні по МПД'!X793)</f>
        <v>0</v>
      </c>
      <c r="X122" s="205">
        <f>SUM('Комунальні по МПД'!Y793)</f>
        <v>0</v>
      </c>
      <c r="Y122" s="180">
        <f>SUM('Комунальні по МПД'!Z793)</f>
        <v>0</v>
      </c>
      <c r="Z122" s="205">
        <f>SUM('Комунальні по МПД'!AA793)</f>
        <v>0</v>
      </c>
      <c r="AA122" s="123">
        <f>SUM('Комунальні по МПД'!AB793)</f>
        <v>0</v>
      </c>
      <c r="AB122" s="123">
        <f>SUM('Комунальні по МПД'!AC793)</f>
        <v>0</v>
      </c>
      <c r="AC122" s="123">
        <f>SUM('Комунальні по МПД'!AD793)</f>
        <v>0</v>
      </c>
      <c r="AD122" s="123">
        <f>SUM('Комунальні по МПД'!AE793)</f>
        <v>0</v>
      </c>
      <c r="AE122" s="180">
        <f>SUM('Комунальні по МПД'!AF793)</f>
        <v>0</v>
      </c>
      <c r="AF122" s="474"/>
      <c r="AG122" s="475"/>
      <c r="AH122" s="474"/>
      <c r="AI122" s="158">
        <f>SUM('Комунальні по МПД'!AJ793)</f>
        <v>0</v>
      </c>
      <c r="AJ122" s="90">
        <f>SUM('Комунальні по МПД'!AK793)</f>
        <v>0</v>
      </c>
      <c r="AK122" s="88">
        <f>SUM('Комунальні по МПД'!AL793)</f>
        <v>0</v>
      </c>
      <c r="AL122" s="89">
        <f>SUM('Комунальні по МПД'!AM793)</f>
        <v>0</v>
      </c>
      <c r="AM122" s="90">
        <f>SUM('Комунальні по МПД'!AN793)</f>
        <v>0</v>
      </c>
      <c r="AN122" s="88">
        <f>SUM('Комунальні по МПД'!AO793)</f>
        <v>0</v>
      </c>
      <c r="AO122" s="89">
        <f>SUM('Комунальні по МПД'!AP793)</f>
        <v>0</v>
      </c>
      <c r="AP122" s="205">
        <f>SUM('Комунальні по МПД'!AQ793)</f>
        <v>0</v>
      </c>
      <c r="AQ122" s="123">
        <f>SUM('Комунальні по МПД'!AR793)</f>
        <v>0</v>
      </c>
      <c r="AR122" s="123">
        <f>SUM('Комунальні по МПД'!AS793)</f>
        <v>0</v>
      </c>
      <c r="AS122" s="123">
        <f>SUM('Комунальні по МПД'!AT793)</f>
        <v>0</v>
      </c>
      <c r="AT122" s="180">
        <f>SUM('Комунальні по МПД'!AU793)</f>
        <v>0</v>
      </c>
      <c r="AU122" s="466">
        <f>SUM('Комунальні по МПД'!AV793)</f>
        <v>0</v>
      </c>
      <c r="AV122" s="118">
        <f>SUM('Комунальні по МПД'!AW793)</f>
        <v>0</v>
      </c>
      <c r="AW122" s="118">
        <f>SUM('Комунальні по МПД'!AX793)</f>
        <v>0</v>
      </c>
      <c r="AX122" s="118">
        <f>SUM('Комунальні по МПД'!AY793)</f>
        <v>0</v>
      </c>
      <c r="AY122" s="118">
        <f>SUM('Комунальні по МПД'!AZ793)</f>
        <v>0</v>
      </c>
      <c r="AZ122" s="118">
        <f>SUM('Комунальні по МПД'!BA793)</f>
        <v>0</v>
      </c>
      <c r="BA122" s="118">
        <f>SUM('Комунальні по МПД'!BB793)</f>
        <v>0</v>
      </c>
      <c r="BB122" s="118">
        <f>SUM('Комунальні по МПД'!BC793)</f>
        <v>0</v>
      </c>
      <c r="BC122" s="118">
        <f>SUM('Комунальні по МПД'!BD793)</f>
        <v>0</v>
      </c>
      <c r="BD122" s="206">
        <f>SUM('Комунальні по МПД'!BE793)</f>
        <v>0</v>
      </c>
    </row>
    <row r="123" spans="1:56" ht="31.5" x14ac:dyDescent="0.25">
      <c r="A123" s="1343"/>
      <c r="B123" s="1425"/>
      <c r="C123" s="114" t="s">
        <v>486</v>
      </c>
      <c r="D123" s="1301"/>
      <c r="E123" s="1411"/>
      <c r="F123" s="106">
        <f>SUM('Комунальні по МПД'!G794)</f>
        <v>0</v>
      </c>
      <c r="G123" s="631">
        <f>SUM('Комунальні по МПД'!H794)</f>
        <v>0</v>
      </c>
      <c r="H123" s="81">
        <f>SUM('Комунальні по МПД'!I794)</f>
        <v>0</v>
      </c>
      <c r="I123" s="81">
        <f>SUM('Комунальні по МПД'!J794)</f>
        <v>0</v>
      </c>
      <c r="J123" s="81">
        <f>SUM('Комунальні по МПД'!K794)</f>
        <v>0</v>
      </c>
      <c r="K123" s="82">
        <f>SUM('Комунальні по МПД'!L794)</f>
        <v>0</v>
      </c>
      <c r="L123" s="181">
        <f>SUM('Комунальні по МПД'!M794)</f>
        <v>0</v>
      </c>
      <c r="M123" s="124">
        <f>SUM('Комунальні по МПД'!N794)</f>
        <v>0</v>
      </c>
      <c r="N123" s="403">
        <f>SUM('Комунальні по МПД'!O794)</f>
        <v>0</v>
      </c>
      <c r="O123" s="118">
        <f>SUM('Комунальні по МПД'!P794)</f>
        <v>0</v>
      </c>
      <c r="P123" s="661">
        <f>SUM('Комунальні по МПД'!Q794)</f>
        <v>0</v>
      </c>
      <c r="Q123" s="163">
        <f>SUM('Комунальні по МПД'!R794)</f>
        <v>0</v>
      </c>
      <c r="R123" s="162">
        <f>SUM('Комунальні по МПД'!S794)</f>
        <v>0</v>
      </c>
      <c r="S123" s="766">
        <f>SUM('Комунальні по МПД'!T794)</f>
        <v>0</v>
      </c>
      <c r="T123" s="766">
        <f>SUM('Комунальні по МПД'!U794)</f>
        <v>0</v>
      </c>
      <c r="U123" s="124">
        <f>SUM('Комунальні по МПД'!V794)</f>
        <v>0</v>
      </c>
      <c r="V123" s="124">
        <f>SUM('Комунальні по МПД'!W794)</f>
        <v>0</v>
      </c>
      <c r="W123" s="163">
        <f>SUM('Комунальні по МПД'!X794)</f>
        <v>0</v>
      </c>
      <c r="X123" s="162">
        <f>SUM('Комунальні по МПД'!Y794)</f>
        <v>0</v>
      </c>
      <c r="Y123" s="163">
        <f>SUM('Комунальні по МПД'!Z794)</f>
        <v>0</v>
      </c>
      <c r="Z123" s="86">
        <f>SUM('Комунальні по МПД'!AA794)</f>
        <v>0</v>
      </c>
      <c r="AA123" s="81">
        <f>SUM('Комунальні по МПД'!AB794)</f>
        <v>0</v>
      </c>
      <c r="AB123" s="81">
        <f>SUM('Комунальні по МПД'!AC794)</f>
        <v>0</v>
      </c>
      <c r="AC123" s="81">
        <f>SUM('Комунальні по МПД'!AD794)</f>
        <v>0</v>
      </c>
      <c r="AD123" s="81">
        <f>SUM('Комунальні по МПД'!AE794)</f>
        <v>0</v>
      </c>
      <c r="AE123" s="82">
        <f>SUM('Комунальні по МПД'!AF794)</f>
        <v>0</v>
      </c>
      <c r="AF123" s="449"/>
      <c r="AG123" s="445"/>
      <c r="AH123" s="449"/>
      <c r="AI123" s="158">
        <f>SUM('Комунальні по МПД'!AJ794)</f>
        <v>0</v>
      </c>
      <c r="AJ123" s="90">
        <f>SUM('Комунальні по МПД'!AK794)</f>
        <v>0</v>
      </c>
      <c r="AK123" s="88">
        <f>SUM('Комунальні по МПД'!AL794)</f>
        <v>0</v>
      </c>
      <c r="AL123" s="89">
        <f>SUM('Комунальні по МПД'!AM794)</f>
        <v>0</v>
      </c>
      <c r="AM123" s="90">
        <f>SUM('Комунальні по МПД'!AN794)</f>
        <v>0</v>
      </c>
      <c r="AN123" s="88">
        <f>SUM('Комунальні по МПД'!AO794)</f>
        <v>0</v>
      </c>
      <c r="AO123" s="89">
        <f>SUM('Комунальні по МПД'!AP794)</f>
        <v>0</v>
      </c>
      <c r="AP123" s="90">
        <f>SUM('Комунальні по МПД'!AQ794)</f>
        <v>0</v>
      </c>
      <c r="AQ123" s="88">
        <f>SUM('Комунальні по МПД'!AR794)</f>
        <v>0</v>
      </c>
      <c r="AR123" s="88">
        <f>SUM('Комунальні по МПД'!AS794)</f>
        <v>0</v>
      </c>
      <c r="AS123" s="88">
        <f>SUM('Комунальні по МПД'!AT794)</f>
        <v>0</v>
      </c>
      <c r="AT123" s="89">
        <f>SUM('Комунальні по МПД'!AU794)</f>
        <v>0</v>
      </c>
      <c r="AU123" s="159">
        <f>SUM('Комунальні по МПД'!AV794)</f>
        <v>0</v>
      </c>
      <c r="AV123" s="125">
        <f>SUM('Комунальні по МПД'!AW794)</f>
        <v>0</v>
      </c>
      <c r="AW123" s="125">
        <f>SUM('Комунальні по МПД'!AX794)</f>
        <v>0</v>
      </c>
      <c r="AX123" s="125">
        <f>SUM('Комунальні по МПД'!AY794)</f>
        <v>0</v>
      </c>
      <c r="AY123" s="125">
        <f>SUM('Комунальні по МПД'!AZ794)</f>
        <v>0</v>
      </c>
      <c r="AZ123" s="125">
        <f>SUM('Комунальні по МПД'!BA794)</f>
        <v>0</v>
      </c>
      <c r="BA123" s="125">
        <f>SUM('Комунальні по МПД'!BB794)</f>
        <v>0</v>
      </c>
      <c r="BB123" s="125">
        <f>SUM('Комунальні по МПД'!BC794)</f>
        <v>0</v>
      </c>
      <c r="BC123" s="125">
        <f>SUM('Комунальні по МПД'!BD794)</f>
        <v>0</v>
      </c>
      <c r="BD123" s="126">
        <f>SUM('Комунальні по МПД'!BE794)</f>
        <v>0</v>
      </c>
    </row>
    <row r="124" spans="1:56" ht="31.5" x14ac:dyDescent="0.25">
      <c r="A124" s="1343"/>
      <c r="B124" s="1425"/>
      <c r="C124" s="114" t="s">
        <v>15</v>
      </c>
      <c r="D124" s="1301"/>
      <c r="E124" s="1411"/>
      <c r="F124" s="106">
        <f>SUM('Комунальні по МПД'!G795)</f>
        <v>123</v>
      </c>
      <c r="G124" s="631">
        <f>SUM('Комунальні по МПД'!H795)</f>
        <v>19</v>
      </c>
      <c r="H124" s="81">
        <f>SUM('Комунальні по МПД'!I795)</f>
        <v>19</v>
      </c>
      <c r="I124" s="81">
        <f>SUM('Комунальні по МПД'!J795)</f>
        <v>0</v>
      </c>
      <c r="J124" s="81">
        <f>SUM('Комунальні по МПД'!K795)</f>
        <v>0</v>
      </c>
      <c r="K124" s="82">
        <f>SUM('Комунальні по МПД'!L795)</f>
        <v>0</v>
      </c>
      <c r="L124" s="181">
        <f>SUM('Комунальні по МПД'!M795)</f>
        <v>123</v>
      </c>
      <c r="M124" s="124">
        <f>SUM('Комунальні по МПД'!N795)</f>
        <v>0</v>
      </c>
      <c r="N124" s="403">
        <f>SUM('Комунальні по МПД'!O795)</f>
        <v>0</v>
      </c>
      <c r="O124" s="124">
        <f>SUM('Комунальні по МПД'!P795)</f>
        <v>0</v>
      </c>
      <c r="P124" s="124">
        <f>SUM('Комунальні по МПД'!Q795)</f>
        <v>0</v>
      </c>
      <c r="Q124" s="163">
        <f>SUM('Комунальні по МПД'!R795)</f>
        <v>123</v>
      </c>
      <c r="R124" s="162">
        <f>SUM('Комунальні по МПД'!S795)</f>
        <v>29</v>
      </c>
      <c r="S124" s="766">
        <f>SUM('Комунальні по МПД'!T795)</f>
        <v>0</v>
      </c>
      <c r="T124" s="766">
        <f>SUM('Комунальні по МПД'!U795)</f>
        <v>0</v>
      </c>
      <c r="U124" s="124">
        <f>SUM('Комунальні по МПД'!V795)</f>
        <v>94</v>
      </c>
      <c r="V124" s="124">
        <f>SUM('Комунальні по МПД'!W795)</f>
        <v>0</v>
      </c>
      <c r="W124" s="163">
        <f>SUM('Комунальні по МПД'!X795)</f>
        <v>0</v>
      </c>
      <c r="X124" s="162">
        <f>SUM('Комунальні по МПД'!Y795)</f>
        <v>107</v>
      </c>
      <c r="Y124" s="163">
        <f>SUM('Комунальні по МПД'!Z795)</f>
        <v>16</v>
      </c>
      <c r="Z124" s="86">
        <f>SUM('Комунальні по МПД'!AA795)</f>
        <v>1</v>
      </c>
      <c r="AA124" s="81">
        <f>SUM('Комунальні по МПД'!AB795)</f>
        <v>41</v>
      </c>
      <c r="AB124" s="81">
        <f>SUM('Комунальні по МПД'!AC795)</f>
        <v>41</v>
      </c>
      <c r="AC124" s="81">
        <f>SUM('Комунальні по МПД'!AD795)</f>
        <v>1</v>
      </c>
      <c r="AD124" s="81">
        <f>SUM('Комунальні по МПД'!AE795)</f>
        <v>79</v>
      </c>
      <c r="AE124" s="82">
        <f>SUM('Комунальні по МПД'!AF795)</f>
        <v>6</v>
      </c>
      <c r="AF124" s="449">
        <f>AVERAGE('Комунальні по МПД'!AG795)</f>
        <v>48.02</v>
      </c>
      <c r="AG124" s="445">
        <f>AVERAGE('Комунальні по МПД'!AH795)</f>
        <v>18.649999999999999</v>
      </c>
      <c r="AH124" s="449">
        <f>AVERAGE('Комунальні по МПД'!AI795)</f>
        <v>68.84</v>
      </c>
      <c r="AI124" s="158">
        <f>SUM('Комунальні по МПД'!AJ795)</f>
        <v>123</v>
      </c>
      <c r="AJ124" s="90">
        <f>SUM('Комунальні по МПД'!AK795)</f>
        <v>0</v>
      </c>
      <c r="AK124" s="88">
        <f>SUM('Комунальні по МПД'!AL795)</f>
        <v>0</v>
      </c>
      <c r="AL124" s="89">
        <f>SUM('Комунальні по МПД'!AM795)</f>
        <v>0</v>
      </c>
      <c r="AM124" s="90">
        <f>SUM('Комунальні по МПД'!AN795)</f>
        <v>0</v>
      </c>
      <c r="AN124" s="88">
        <f>SUM('Комунальні по МПД'!AO795)</f>
        <v>0</v>
      </c>
      <c r="AO124" s="89">
        <f>SUM('Комунальні по МПД'!AP795)</f>
        <v>0</v>
      </c>
      <c r="AP124" s="86">
        <f>SUM('Комунальні по МПД'!AQ795)</f>
        <v>45</v>
      </c>
      <c r="AQ124" s="81">
        <f>SUM('Комунальні по МПД'!AR795)</f>
        <v>42</v>
      </c>
      <c r="AR124" s="81">
        <f>SUM('Комунальні по МПД'!AS795)</f>
        <v>27</v>
      </c>
      <c r="AS124" s="81">
        <f>SUM('Комунальні по МПД'!AT795)</f>
        <v>9</v>
      </c>
      <c r="AT124" s="82">
        <f>SUM('Комунальні по МПД'!AU795)</f>
        <v>0</v>
      </c>
      <c r="AU124" s="159">
        <f>SUM('Комунальні по МПД'!AV795)</f>
        <v>0</v>
      </c>
      <c r="AV124" s="125">
        <f>SUM('Комунальні по МПД'!AW795)</f>
        <v>0</v>
      </c>
      <c r="AW124" s="125">
        <f>SUM('Комунальні по МПД'!AX795)</f>
        <v>0</v>
      </c>
      <c r="AX124" s="125">
        <f>SUM('Комунальні по МПД'!AY795)</f>
        <v>0</v>
      </c>
      <c r="AY124" s="125">
        <f>SUM('Комунальні по МПД'!AZ795)</f>
        <v>0</v>
      </c>
      <c r="AZ124" s="125">
        <f>SUM('Комунальні по МПД'!BA795)</f>
        <v>0</v>
      </c>
      <c r="BA124" s="125">
        <f>SUM('Комунальні по МПД'!BB795)</f>
        <v>0</v>
      </c>
      <c r="BB124" s="125">
        <f>SUM('Комунальні по МПД'!BC795)</f>
        <v>0</v>
      </c>
      <c r="BC124" s="125">
        <f>SUM('Комунальні по МПД'!BD795)</f>
        <v>0</v>
      </c>
      <c r="BD124" s="126">
        <f>SUM('Комунальні по МПД'!BE795)</f>
        <v>0</v>
      </c>
    </row>
    <row r="125" spans="1:56" ht="31.5" x14ac:dyDescent="0.25">
      <c r="A125" s="1343"/>
      <c r="B125" s="1426"/>
      <c r="C125" s="114" t="s">
        <v>491</v>
      </c>
      <c r="D125" s="1301"/>
      <c r="E125" s="1411"/>
      <c r="F125" s="106">
        <f>SUM('Комунальні по МПД'!G796)</f>
        <v>0</v>
      </c>
      <c r="G125" s="631">
        <f>SUM('Комунальні по МПД'!H796)</f>
        <v>0</v>
      </c>
      <c r="H125" s="81">
        <f>SUM('Комунальні по МПД'!I796)</f>
        <v>0</v>
      </c>
      <c r="I125" s="81">
        <f>SUM('Комунальні по МПД'!J796)</f>
        <v>0</v>
      </c>
      <c r="J125" s="81">
        <f>SUM('Комунальні по МПД'!K796)</f>
        <v>0</v>
      </c>
      <c r="K125" s="82">
        <f>SUM('Комунальні по МПД'!L796)</f>
        <v>0</v>
      </c>
      <c r="L125" s="181">
        <f>SUM('Комунальні по МПД'!M796)</f>
        <v>0</v>
      </c>
      <c r="M125" s="124">
        <f>SUM('Комунальні по МПД'!N796)</f>
        <v>0</v>
      </c>
      <c r="N125" s="403">
        <f>SUM('Комунальні по МПД'!O796)</f>
        <v>0</v>
      </c>
      <c r="O125" s="124">
        <f>SUM('Комунальні по МПД'!P796)</f>
        <v>0</v>
      </c>
      <c r="P125" s="124">
        <f>SUM('Комунальні по МПД'!Q796)</f>
        <v>0</v>
      </c>
      <c r="Q125" s="163">
        <f>SUM('Комунальні по МПД'!R796)</f>
        <v>0</v>
      </c>
      <c r="R125" s="162">
        <f>SUM('Комунальні по МПД'!S796)</f>
        <v>0</v>
      </c>
      <c r="S125" s="766">
        <f>SUM('Комунальні по МПД'!T796)</f>
        <v>0</v>
      </c>
      <c r="T125" s="766">
        <f>SUM('Комунальні по МПД'!U796)</f>
        <v>0</v>
      </c>
      <c r="U125" s="124">
        <f>SUM('Комунальні по МПД'!V796)</f>
        <v>0</v>
      </c>
      <c r="V125" s="124">
        <f>SUM('Комунальні по МПД'!W796)</f>
        <v>0</v>
      </c>
      <c r="W125" s="163">
        <f>SUM('Комунальні по МПД'!X796)</f>
        <v>0</v>
      </c>
      <c r="X125" s="162">
        <f>SUM('Комунальні по МПД'!Y796)</f>
        <v>0</v>
      </c>
      <c r="Y125" s="163">
        <f>SUM('Комунальні по МПД'!Z796)</f>
        <v>0</v>
      </c>
      <c r="Z125" s="86">
        <f>SUM('Комунальні по МПД'!AA796)</f>
        <v>0</v>
      </c>
      <c r="AA125" s="81">
        <f>SUM('Комунальні по МПД'!AB796)</f>
        <v>0</v>
      </c>
      <c r="AB125" s="81">
        <f>SUM('Комунальні по МПД'!AC796)</f>
        <v>0</v>
      </c>
      <c r="AC125" s="81">
        <f>SUM('Комунальні по МПД'!AD796)</f>
        <v>0</v>
      </c>
      <c r="AD125" s="81">
        <f>SUM('Комунальні по МПД'!AE796)</f>
        <v>0</v>
      </c>
      <c r="AE125" s="82">
        <f>SUM('Комунальні по МПД'!AF796)</f>
        <v>0</v>
      </c>
      <c r="AF125" s="449"/>
      <c r="AG125" s="445"/>
      <c r="AH125" s="449"/>
      <c r="AI125" s="158">
        <f>SUM('Комунальні по МПД'!AJ796)</f>
        <v>0</v>
      </c>
      <c r="AJ125" s="90">
        <f>SUM('Комунальні по МПД'!AK796)</f>
        <v>0</v>
      </c>
      <c r="AK125" s="88">
        <f>SUM('Комунальні по МПД'!AL796)</f>
        <v>0</v>
      </c>
      <c r="AL125" s="89">
        <f>SUM('Комунальні по МПД'!AM796)</f>
        <v>0</v>
      </c>
      <c r="AM125" s="90">
        <f>SUM('Комунальні по МПД'!AN796)</f>
        <v>0</v>
      </c>
      <c r="AN125" s="88">
        <f>SUM('Комунальні по МПД'!AO796)</f>
        <v>0</v>
      </c>
      <c r="AO125" s="89">
        <f>SUM('Комунальні по МПД'!AP796)</f>
        <v>0</v>
      </c>
      <c r="AP125" s="86">
        <f>SUM('Комунальні по МПД'!AQ796)</f>
        <v>0</v>
      </c>
      <c r="AQ125" s="81">
        <f>SUM('Комунальні по МПД'!AR796)</f>
        <v>0</v>
      </c>
      <c r="AR125" s="81">
        <f>SUM('Комунальні по МПД'!AS796)</f>
        <v>0</v>
      </c>
      <c r="AS125" s="81">
        <f>SUM('Комунальні по МПД'!AT796)</f>
        <v>0</v>
      </c>
      <c r="AT125" s="82">
        <f>SUM('Комунальні по МПД'!AU796)</f>
        <v>0</v>
      </c>
      <c r="AU125" s="159">
        <f>SUM('Комунальні по МПД'!AV796)</f>
        <v>0</v>
      </c>
      <c r="AV125" s="125">
        <f>SUM('Комунальні по МПД'!AW796)</f>
        <v>0</v>
      </c>
      <c r="AW125" s="125">
        <f>SUM('Комунальні по МПД'!AX796)</f>
        <v>0</v>
      </c>
      <c r="AX125" s="125">
        <f>SUM('Комунальні по МПД'!AY796)</f>
        <v>0</v>
      </c>
      <c r="AY125" s="125">
        <f>SUM('Комунальні по МПД'!AZ796)</f>
        <v>0</v>
      </c>
      <c r="AZ125" s="125">
        <f>SUM('Комунальні по МПД'!BA796)</f>
        <v>0</v>
      </c>
      <c r="BA125" s="125">
        <f>SUM('Комунальні по МПД'!BB796)</f>
        <v>0</v>
      </c>
      <c r="BB125" s="125">
        <f>SUM('Комунальні по МПД'!BC796)</f>
        <v>0</v>
      </c>
      <c r="BC125" s="125">
        <f>SUM('Комунальні по МПД'!BD796)</f>
        <v>0</v>
      </c>
      <c r="BD125" s="126">
        <f>SUM('Комунальні по МПД'!BE796)</f>
        <v>0</v>
      </c>
    </row>
    <row r="126" spans="1:56" ht="16.5" thickBot="1" x14ac:dyDescent="0.3">
      <c r="A126" s="1344"/>
      <c r="B126" s="439"/>
      <c r="C126" s="582" t="s">
        <v>629</v>
      </c>
      <c r="D126" s="1302"/>
      <c r="E126" s="1427"/>
      <c r="F126" s="653">
        <f>SUM(F121:F125)</f>
        <v>168</v>
      </c>
      <c r="G126" s="634">
        <f t="shared" ref="G126:BD126" si="52">SUM(G121:G125)</f>
        <v>24</v>
      </c>
      <c r="H126" s="96">
        <f t="shared" si="52"/>
        <v>24</v>
      </c>
      <c r="I126" s="96">
        <f t="shared" si="52"/>
        <v>0</v>
      </c>
      <c r="J126" s="96">
        <f t="shared" si="52"/>
        <v>0</v>
      </c>
      <c r="K126" s="107">
        <f t="shared" si="52"/>
        <v>0</v>
      </c>
      <c r="L126" s="581">
        <f t="shared" si="52"/>
        <v>168</v>
      </c>
      <c r="M126" s="175">
        <f t="shared" ref="M126:W126" si="53">SUM(M121:M125)</f>
        <v>0</v>
      </c>
      <c r="N126" s="408">
        <f t="shared" si="53"/>
        <v>0</v>
      </c>
      <c r="O126" s="175">
        <f t="shared" si="53"/>
        <v>0</v>
      </c>
      <c r="P126" s="175">
        <f t="shared" si="53"/>
        <v>0</v>
      </c>
      <c r="Q126" s="176">
        <f t="shared" si="53"/>
        <v>168</v>
      </c>
      <c r="R126" s="169">
        <f t="shared" si="53"/>
        <v>34</v>
      </c>
      <c r="S126" s="756">
        <f t="shared" si="53"/>
        <v>0</v>
      </c>
      <c r="T126" s="756">
        <f t="shared" si="53"/>
        <v>0</v>
      </c>
      <c r="U126" s="127">
        <f t="shared" si="53"/>
        <v>134</v>
      </c>
      <c r="V126" s="127">
        <f t="shared" si="53"/>
        <v>0</v>
      </c>
      <c r="W126" s="161">
        <f t="shared" si="53"/>
        <v>0</v>
      </c>
      <c r="X126" s="169">
        <f t="shared" si="52"/>
        <v>150</v>
      </c>
      <c r="Y126" s="161">
        <f t="shared" si="52"/>
        <v>18</v>
      </c>
      <c r="Z126" s="100">
        <f t="shared" si="52"/>
        <v>1</v>
      </c>
      <c r="AA126" s="92">
        <f t="shared" si="52"/>
        <v>45</v>
      </c>
      <c r="AB126" s="92">
        <f t="shared" si="52"/>
        <v>45</v>
      </c>
      <c r="AC126" s="92">
        <f t="shared" si="52"/>
        <v>2</v>
      </c>
      <c r="AD126" s="92">
        <f t="shared" si="52"/>
        <v>102</v>
      </c>
      <c r="AE126" s="93">
        <f t="shared" si="52"/>
        <v>8</v>
      </c>
      <c r="AF126" s="450">
        <f>AVERAGE(AF121:AF125)</f>
        <v>46.42</v>
      </c>
      <c r="AG126" s="446">
        <f>AVERAGE(AG121:AG125)</f>
        <v>18.689999999999998</v>
      </c>
      <c r="AH126" s="450"/>
      <c r="AI126" s="164">
        <f t="shared" si="52"/>
        <v>168</v>
      </c>
      <c r="AJ126" s="112">
        <f t="shared" si="52"/>
        <v>0</v>
      </c>
      <c r="AK126" s="110">
        <f t="shared" si="52"/>
        <v>0</v>
      </c>
      <c r="AL126" s="111">
        <f t="shared" si="52"/>
        <v>0</v>
      </c>
      <c r="AM126" s="112">
        <f t="shared" si="52"/>
        <v>16</v>
      </c>
      <c r="AN126" s="110">
        <f t="shared" si="52"/>
        <v>29</v>
      </c>
      <c r="AO126" s="111">
        <f t="shared" si="52"/>
        <v>0</v>
      </c>
      <c r="AP126" s="95">
        <f t="shared" si="52"/>
        <v>45</v>
      </c>
      <c r="AQ126" s="96">
        <f t="shared" si="52"/>
        <v>42</v>
      </c>
      <c r="AR126" s="96">
        <f t="shared" si="52"/>
        <v>27</v>
      </c>
      <c r="AS126" s="96">
        <f t="shared" si="52"/>
        <v>9</v>
      </c>
      <c r="AT126" s="107">
        <f t="shared" si="52"/>
        <v>0</v>
      </c>
      <c r="AU126" s="182">
        <f t="shared" si="52"/>
        <v>0</v>
      </c>
      <c r="AV126" s="178">
        <f t="shared" si="52"/>
        <v>0</v>
      </c>
      <c r="AW126" s="178">
        <f t="shared" si="52"/>
        <v>0</v>
      </c>
      <c r="AX126" s="178">
        <f t="shared" si="52"/>
        <v>0</v>
      </c>
      <c r="AY126" s="178">
        <f t="shared" si="52"/>
        <v>0</v>
      </c>
      <c r="AZ126" s="178">
        <f t="shared" si="52"/>
        <v>0</v>
      </c>
      <c r="BA126" s="178">
        <f t="shared" si="52"/>
        <v>0</v>
      </c>
      <c r="BB126" s="178">
        <f t="shared" si="52"/>
        <v>0</v>
      </c>
      <c r="BC126" s="178">
        <f t="shared" si="52"/>
        <v>0</v>
      </c>
      <c r="BD126" s="194">
        <f t="shared" si="52"/>
        <v>0</v>
      </c>
    </row>
    <row r="127" spans="1:56" ht="31.5" x14ac:dyDescent="0.25">
      <c r="A127" s="1342" t="s">
        <v>573</v>
      </c>
      <c r="B127" s="1418" t="s">
        <v>432</v>
      </c>
      <c r="C127" s="113" t="s">
        <v>485</v>
      </c>
      <c r="D127" s="1300">
        <v>586</v>
      </c>
      <c r="E127" s="1410">
        <f t="shared" ref="E127" si="54">D127-SUM(L127:L131)</f>
        <v>129</v>
      </c>
      <c r="F127" s="591">
        <f>SUM('Комунальні по МПД'!G797,'Комунальні по МПД'!G802,'Комунальні по МПД'!G807,'Комунальні по МПД'!G812,'Комунальні по МПД'!G817,'Комунальні по МПД'!G822,'Комунальні по МПД'!G827,'Комунальні по МПД'!G832,'Комунальні по МПД'!G837,'Комунальні по МПД'!G842,'Комунальні по МПД'!G847,'Комунальні по МПД'!G852)</f>
        <v>16</v>
      </c>
      <c r="G127" s="630">
        <f>SUM('Комунальні по МПД'!H797,'Комунальні по МПД'!H802,'Комунальні по МПД'!H807,'Комунальні по МПД'!H812,'Комунальні по МПД'!H817,'Комунальні по МПД'!H822,'Комунальні по МПД'!H827,'Комунальні по МПД'!H832,'Комунальні по МПД'!H837,'Комунальні по МПД'!H842,'Комунальні по МПД'!H847,'Комунальні по МПД'!H852)</f>
        <v>2</v>
      </c>
      <c r="H127" s="72">
        <f>SUM('Комунальні по МПД'!I797,'Комунальні по МПД'!I802,'Комунальні по МПД'!I807,'Комунальні по МПД'!I812,'Комунальні по МПД'!I817,'Комунальні по МПД'!I822,'Комунальні по МПД'!I827,'Комунальні по МПД'!I832,'Комунальні по МПД'!I837,'Комунальні по МПД'!I842,'Комунальні по МПД'!I847,'Комунальні по МПД'!I852)</f>
        <v>2</v>
      </c>
      <c r="I127" s="72">
        <f>SUM('Комунальні по МПД'!J797,'Комунальні по МПД'!J802,'Комунальні по МПД'!J807,'Комунальні по МПД'!J812,'Комунальні по МПД'!J817,'Комунальні по МПД'!J822,'Комунальні по МПД'!J827,'Комунальні по МПД'!J832,'Комунальні по МПД'!J837,'Комунальні по МПД'!J842,'Комунальні по МПД'!J847,'Комунальні по МПД'!J852)</f>
        <v>0</v>
      </c>
      <c r="J127" s="72">
        <f>SUM('Комунальні по МПД'!K797,'Комунальні по МПД'!K802,'Комунальні по МПД'!K807,'Комунальні по МПД'!K812,'Комунальні по МПД'!K817,'Комунальні по МПД'!K822,'Комунальні по МПД'!K827,'Комунальні по МПД'!K832,'Комунальні по МПД'!K837,'Комунальні по МПД'!K842,'Комунальні по МПД'!K847,'Комунальні по МПД'!K852)</f>
        <v>0</v>
      </c>
      <c r="K127" s="73">
        <f>SUM('Комунальні по МПД'!L797,'Комунальні по МПД'!L802,'Комунальні по МПД'!L807,'Комунальні по МПД'!L812,'Комунальні по МПД'!L817,'Комунальні по МПД'!L822,'Комунальні по МПД'!L827,'Комунальні по МПД'!L832,'Комунальні по МПД'!L837,'Комунальні по МПД'!L842,'Комунальні по МПД'!L847,'Комунальні по МПД'!L852)</f>
        <v>0</v>
      </c>
      <c r="L127" s="199">
        <f>SUM('Комунальні по МПД'!M797,'Комунальні по МПД'!M802,'Комунальні по МПД'!M807,'Комунальні по МПД'!M812,'Комунальні по МПД'!M817,'Комунальні по МПД'!M822,'Комунальні по МПД'!M827,'Комунальні по МПД'!M832,'Комунальні по МПД'!M837,'Комунальні по МПД'!M842,'Комунальні по МПД'!M847,'Комунальні по МПД'!M852)</f>
        <v>16</v>
      </c>
      <c r="M127" s="119">
        <f>SUM('Комунальні по МПД'!N797,'Комунальні по МПД'!N802,'Комунальні по МПД'!N807,'Комунальні по МПД'!N812,'Комунальні по МПД'!N817,'Комунальні по МПД'!N822,'Комунальні по МПД'!N827,'Комунальні по МПД'!N832,'Комунальні по МПД'!N837,'Комунальні по МПД'!N842,'Комунальні по МПД'!N847,'Комунальні по МПД'!N852)</f>
        <v>0</v>
      </c>
      <c r="N127" s="119">
        <f>SUM('Комунальні по МПД'!O797,'Комунальні по МПД'!O802,'Комунальні по МПД'!O807,'Комунальні по МПД'!O812,'Комунальні по МПД'!O817,'Комунальні по МПД'!O822,'Комунальні по МПД'!O827,'Комунальні по МПД'!O832,'Комунальні по МПД'!O837,'Комунальні по МПД'!O842,'Комунальні по МПД'!O847,'Комунальні по МПД'!O852)</f>
        <v>0</v>
      </c>
      <c r="O127" s="119">
        <f>SUM('Комунальні по МПД'!P797,'Комунальні по МПД'!P802,'Комунальні по МПД'!P807,'Комунальні по МПД'!P812,'Комунальні по МПД'!P817,'Комунальні по МПД'!P822,'Комунальні по МПД'!P827,'Комунальні по МПД'!P832,'Комунальні по МПД'!P837,'Комунальні по МПД'!P842,'Комунальні по МПД'!P847,'Комунальні по МПД'!P852)</f>
        <v>0</v>
      </c>
      <c r="P127" s="119">
        <f>SUM('Комунальні по МПД'!Q797,'Комунальні по МПД'!Q802,'Комунальні по МПД'!Q807,'Комунальні по МПД'!Q812,'Комунальні по МПД'!Q817,'Комунальні по МПД'!Q822,'Комунальні по МПД'!Q827,'Комунальні по МПД'!Q832,'Комунальні по МПД'!Q837,'Комунальні по МПД'!Q842,'Комунальні по МПД'!Q847,'Комунальні по МПД'!Q852)</f>
        <v>0</v>
      </c>
      <c r="Q127" s="149">
        <f>SUM('Комунальні по МПД'!R797,'Комунальні по МПД'!R802,'Комунальні по МПД'!R807,'Комунальні по МПД'!R812,'Комунальні по МПД'!R817,'Комунальні по МПД'!R822,'Комунальні по МПД'!R827,'Комунальні по МПД'!R832,'Комунальні по МПД'!R837,'Комунальні по МПД'!R842,'Комунальні по МПД'!R847,'Комунальні по МПД'!R852)</f>
        <v>16</v>
      </c>
      <c r="R127" s="202">
        <f>SUM('Комунальні по МПД'!S797,'Комунальні по МПД'!S802,'Комунальні по МПД'!S807,'Комунальні по МПД'!S812,'Комунальні по МПД'!S817,'Комунальні по МПД'!S822,'Комунальні по МПД'!S827,'Комунальні по МПД'!S832,'Комунальні по МПД'!S837,'Комунальні по МПД'!S842,'Комунальні по МПД'!S847,'Комунальні по МПД'!S852)</f>
        <v>3</v>
      </c>
      <c r="S127" s="202">
        <f>SUM('Комунальні по МПД'!T797,'Комунальні по МПД'!T802,'Комунальні по МПД'!T807,'Комунальні по МПД'!T812,'Комунальні по МПД'!T817,'Комунальні по МПД'!T822,'Комунальні по МПД'!T827,'Комунальні по МПД'!T832,'Комунальні по МПД'!T837,'Комунальні по МПД'!T842,'Комунальні по МПД'!T847,'Комунальні по МПД'!T852)</f>
        <v>0</v>
      </c>
      <c r="T127" s="202">
        <f>SUM('Комунальні по МПД'!U797,'Комунальні по МПД'!U802,'Комунальні по МПД'!U807,'Комунальні по МПД'!U812,'Комунальні по МПД'!U817,'Комунальні по МПД'!U822,'Комунальні по МПД'!U827,'Комунальні по МПД'!U832,'Комунальні по МПД'!U837,'Комунальні по МПД'!U842,'Комунальні по МПД'!U847,'Комунальні по МПД'!U852)</f>
        <v>0</v>
      </c>
      <c r="U127" s="155">
        <f>SUM('Комунальні по МПД'!V797,'Комунальні по МПД'!V802,'Комунальні по МПД'!V807,'Комунальні по МПД'!V812,'Комунальні по МПД'!V817,'Комунальні по МПД'!V822,'Комунальні по МПД'!V827,'Комунальні по МПД'!V832,'Комунальні по МПД'!V837,'Комунальні по МПД'!V842,'Комунальні по МПД'!V847,'Комунальні по МПД'!V852)</f>
        <v>13</v>
      </c>
      <c r="V127" s="155">
        <f>SUM('Комунальні по МПД'!W797,'Комунальні по МПД'!W802,'Комунальні по МПД'!W807,'Комунальні по МПД'!W812,'Комунальні по МПД'!W817,'Комунальні по МПД'!W822,'Комунальні по МПД'!W827,'Комунальні по МПД'!W832,'Комунальні по МПД'!W837,'Комунальні по МПД'!W842,'Комунальні по МПД'!W847,'Комунальні по МПД'!W852)</f>
        <v>0</v>
      </c>
      <c r="W127" s="156">
        <f>SUM('Комунальні по МПД'!X797,'Комунальні по МПД'!X802,'Комунальні по МПД'!X807,'Комунальні по МПД'!X812,'Комунальні по МПД'!X817,'Комунальні по МПД'!X822,'Комунальні по МПД'!X827,'Комунальні по МПД'!X832,'Комунальні по МПД'!X837,'Комунальні по МПД'!X842,'Комунальні по МПД'!X847,'Комунальні по МПД'!X852)</f>
        <v>0</v>
      </c>
      <c r="X127" s="157">
        <f>SUM('Комунальні по МПД'!Y797,'Комунальні по МПД'!Y802,'Комунальні по МПД'!Y807,'Комунальні по МПД'!Y812,'Комунальні по МПД'!Y817,'Комунальні по МПД'!Y822,'Комунальні по МПД'!Y827,'Комунальні по МПД'!Y832,'Комунальні по МПД'!Y837,'Комунальні по МПД'!Y842,'Комунальні по МПД'!Y847,'Комунальні по МПД'!Y852)</f>
        <v>14</v>
      </c>
      <c r="Y127" s="156">
        <f>SUM('Комунальні по МПД'!Z797,'Комунальні по МПД'!Z802,'Комунальні по МПД'!Z807,'Комунальні по МПД'!Z812,'Комунальні по МПД'!Z817,'Комунальні по МПД'!Z822,'Комунальні по МПД'!Z827,'Комунальні по МПД'!Z832,'Комунальні по МПД'!Z837,'Комунальні по МПД'!Z842,'Комунальні по МПД'!Z847,'Комунальні по МПД'!Z852)</f>
        <v>2</v>
      </c>
      <c r="Z127" s="74">
        <f>SUM('Комунальні по МПД'!AA797,'Комунальні по МПД'!AA802,'Комунальні по МПД'!AA807,'Комунальні по МПД'!AA812,'Комунальні по МПД'!AA817,'Комунальні по МПД'!AA822,'Комунальні по МПД'!AA827,'Комунальні по МПД'!AA832,'Комунальні по МПД'!AA837,'Комунальні по МПД'!AA842,'Комунальні по МПД'!AA847,'Комунальні по МПД'!AA852)</f>
        <v>0</v>
      </c>
      <c r="AA127" s="72">
        <f>SUM('Комунальні по МПД'!AB797,'Комунальні по МПД'!AB802,'Комунальні по МПД'!AB807,'Комунальні по МПД'!AB812,'Комунальні по МПД'!AB817,'Комунальні по МПД'!AB822,'Комунальні по МПД'!AB827,'Комунальні по МПД'!AB832,'Комунальні по МПД'!AB837,'Комунальні по МПД'!AB842,'Комунальні по МПД'!AB847,'Комунальні по МПД'!AB852)</f>
        <v>9</v>
      </c>
      <c r="AB127" s="72">
        <f>SUM('Комунальні по МПД'!AC797,'Комунальні по МПД'!AC802,'Комунальні по МПД'!AC807,'Комунальні по МПД'!AC812,'Комунальні по МПД'!AC817,'Комунальні по МПД'!AC822,'Комунальні по МПД'!AC827,'Комунальні по МПД'!AC832,'Комунальні по МПД'!AC837,'Комунальні по МПД'!AC842,'Комунальні по МПД'!AC847,'Комунальні по МПД'!AC852)</f>
        <v>8</v>
      </c>
      <c r="AC127" s="72">
        <f>SUM('Комунальні по МПД'!AD797,'Комунальні по МПД'!AD802,'Комунальні по МПД'!AD807,'Комунальні по МПД'!AD812,'Комунальні по МПД'!AD817,'Комунальні по МПД'!AD822,'Комунальні по МПД'!AD827,'Комунальні по МПД'!AD832,'Комунальні по МПД'!AD837,'Комунальні по МПД'!AD842,'Комунальні по МПД'!AD847,'Комунальні по МПД'!AD852)</f>
        <v>4</v>
      </c>
      <c r="AD127" s="72">
        <f>SUM('Комунальні по МПД'!AE797,'Комунальні по МПД'!AE802,'Комунальні по МПД'!AE807,'Комунальні по МПД'!AE812,'Комунальні по МПД'!AE817,'Комунальні по МПД'!AE822,'Комунальні по МПД'!AE827,'Комунальні по МПД'!AE832,'Комунальні по МПД'!AE837,'Комунальні по МПД'!AE842,'Комунальні по МПД'!AE847,'Комунальні по МПД'!AE852)</f>
        <v>7</v>
      </c>
      <c r="AE127" s="73">
        <f>SUM('Комунальні по МПД'!AF797,'Комунальні по МПД'!AF802,'Комунальні по МПД'!AF807,'Комунальні по МПД'!AF812,'Комунальні по МПД'!AF817,'Комунальні по МПД'!AF822,'Комунальні по МПД'!AF827,'Комунальні по МПД'!AF832,'Комунальні по МПД'!AF837,'Комунальні по МПД'!AF842,'Комунальні по МПД'!AF847,'Комунальні по МПД'!AF852)</f>
        <v>2</v>
      </c>
      <c r="AF127" s="448">
        <f>AVERAGE('Комунальні по МПД'!AG797,'Комунальні по МПД'!AG802,'Комунальні по МПД'!AG807,'Комунальні по МПД'!AG812,'Комунальні по МПД'!AG817,'Комунальні по МПД'!AG822,'Комунальні по МПД'!AG827,'Комунальні по МПД'!AG832,'Комунальні по МПД'!AG837,'Комунальні по МПД'!AG842,'Комунальні по МПД'!AG847,'Комунальні по МПД'!AG852)</f>
        <v>45</v>
      </c>
      <c r="AG127" s="467">
        <f>AVERAGE('Комунальні по МПД'!AH797,'Комунальні по МПД'!AH802,'Комунальні по МПД'!AH807,'Комунальні по МПД'!AH812,'Комунальні по МПД'!AH817,'Комунальні по МПД'!AH822,'Комунальні по МПД'!AH827,'Комунальні по МПД'!AH832,'Комунальні по МПД'!AH837,'Комунальні по МПД'!AH842,'Комунальні по МПД'!AH847,'Комунальні по МПД'!AH852)</f>
        <v>22</v>
      </c>
      <c r="AH127" s="448">
        <f>AVERAGE('Комунальні по МПД'!AI797,'Комунальні по МПД'!AI802,'Комунальні по МПД'!AI807,'Комунальні по МПД'!AI812,'Комунальні по МПД'!AI817,'Комунальні по МПД'!AI822,'Комунальні по МПД'!AI827,'Комунальні по МПД'!AI832,'Комунальні по МПД'!AI837,'Комунальні по МПД'!AI842,'Комунальні по МПД'!AI847,'Комунальні по МПД'!AI852)</f>
        <v>12.5</v>
      </c>
      <c r="AI127" s="207">
        <f>SUM('Комунальні по МПД'!AJ797,'Комунальні по МПД'!AJ802,'Комунальні по МПД'!AJ807,'Комунальні по МПД'!AJ812,'Комунальні по МПД'!AJ817,'Комунальні по МПД'!AJ822,'Комунальні по МПД'!AJ827,'Комунальні по МПД'!AJ832,'Комунальні по МПД'!AJ837,'Комунальні по МПД'!AJ842,'Комунальні по МПД'!AJ847,'Комунальні по МПД'!AJ852)</f>
        <v>16</v>
      </c>
      <c r="AJ127" s="79">
        <v>0</v>
      </c>
      <c r="AK127" s="77">
        <v>0</v>
      </c>
      <c r="AL127" s="80">
        <v>0</v>
      </c>
      <c r="AM127" s="74">
        <f>SUM('Комунальні по МПД'!AN797,'Комунальні по МПД'!AN802,'Комунальні по МПД'!AN807,'Комунальні по МПД'!AN812,'Комунальні по МПД'!AN817,'Комунальні по МПД'!AN822,'Комунальні по МПД'!AN827,'Комунальні по МПД'!AN832,'Комунальні по МПД'!AN837,'Комунальні по МПД'!AN842,'Комунальні по МПД'!AN847,'Комунальні по МПД'!AN852)</f>
        <v>3</v>
      </c>
      <c r="AN127" s="72">
        <f>SUM('Комунальні по МПД'!AO797,'Комунальні по МПД'!AO802,'Комунальні по МПД'!AO807,'Комунальні по МПД'!AO812,'Комунальні по МПД'!AO817,'Комунальні по МПД'!AO822,'Комунальні по МПД'!AO827,'Комунальні по МПД'!AO832,'Комунальні по МПД'!AO837,'Комунальні по МПД'!AO842,'Комунальні по МПД'!AO847,'Комунальні по МПД'!AO852)</f>
        <v>13</v>
      </c>
      <c r="AO127" s="75">
        <f>SUM('Комунальні по МПД'!AP797,'Комунальні по МПД'!AP802,'Комунальні по МПД'!AP807,'Комунальні по МПД'!AP812,'Комунальні по МПД'!AP817,'Комунальні по МПД'!AP822,'Комунальні по МПД'!AP827,'Комунальні по МПД'!AP832,'Комунальні по МПД'!AP837,'Комунальні по МПД'!AP842,'Комунальні по МПД'!AP847,'Комунальні по МПД'!AP852)</f>
        <v>0</v>
      </c>
      <c r="AP127" s="79">
        <v>0</v>
      </c>
      <c r="AQ127" s="77">
        <v>0</v>
      </c>
      <c r="AR127" s="77">
        <v>0</v>
      </c>
      <c r="AS127" s="77">
        <v>0</v>
      </c>
      <c r="AT127" s="80">
        <v>0</v>
      </c>
      <c r="AU127" s="152">
        <f>SUM('Комунальні по МПД'!AV797,'Комунальні по МПД'!AV802,'Комунальні по МПД'!AV807,'Комунальні по МПД'!AV812,'Комунальні по МПД'!AV817,'Комунальні по МПД'!AV822,'Комунальні по МПД'!AV827,'Комунальні по МПД'!AV832,'Комунальні по МПД'!AV837,'Комунальні по МПД'!AV842,'Комунальні по МПД'!AV847,'Комунальні по МПД'!AV852)</f>
        <v>0</v>
      </c>
      <c r="AV127" s="120">
        <f>SUM('Комунальні по МПД'!AW797,'Комунальні по МПД'!AW802,'Комунальні по МПД'!AW807,'Комунальні по МПД'!AW812,'Комунальні по МПД'!AW817,'Комунальні по МПД'!AW822,'Комунальні по МПД'!AW827,'Комунальні по МПД'!AW832,'Комунальні по МПД'!AW837,'Комунальні по МПД'!AW842,'Комунальні по МПД'!AW847,'Комунальні по МПД'!AW852)</f>
        <v>0</v>
      </c>
      <c r="AW127" s="120">
        <f>SUM('Комунальні по МПД'!AX797,'Комунальні по МПД'!AX802,'Комунальні по МПД'!AX807,'Комунальні по МПД'!AX812,'Комунальні по МПД'!AX817,'Комунальні по МПД'!AX822,'Комунальні по МПД'!AX827,'Комунальні по МПД'!AX832,'Комунальні по МПД'!AX837,'Комунальні по МПД'!AX842,'Комунальні по МПД'!AX847,'Комунальні по МПД'!AX852)</f>
        <v>0</v>
      </c>
      <c r="AX127" s="120">
        <f>SUM('Комунальні по МПД'!AY797,'Комунальні по МПД'!AY802,'Комунальні по МПД'!AY807,'Комунальні по МПД'!AY812,'Комунальні по МПД'!AY817,'Комунальні по МПД'!AY822,'Комунальні по МПД'!AY827,'Комунальні по МПД'!AY832,'Комунальні по МПД'!AY837,'Комунальні по МПД'!AY842,'Комунальні по МПД'!AY847,'Комунальні по МПД'!AY852)</f>
        <v>0</v>
      </c>
      <c r="AY127" s="120">
        <f>SUM('Комунальні по МПД'!AZ797,'Комунальні по МПД'!AZ802,'Комунальні по МПД'!AZ807,'Комунальні по МПД'!AZ812,'Комунальні по МПД'!AZ817,'Комунальні по МПД'!AZ822,'Комунальні по МПД'!AZ827,'Комунальні по МПД'!AZ832,'Комунальні по МПД'!AZ837,'Комунальні по МПД'!AZ842,'Комунальні по МПД'!AZ847,'Комунальні по МПД'!AZ852)</f>
        <v>0</v>
      </c>
      <c r="AZ127" s="120">
        <f>SUM('Комунальні по МПД'!BA797,'Комунальні по МПД'!BA802,'Комунальні по МПД'!BA807,'Комунальні по МПД'!BA812,'Комунальні по МПД'!BA817,'Комунальні по МПД'!BA822,'Комунальні по МПД'!BA827,'Комунальні по МПД'!BA832,'Комунальні по МПД'!BA837,'Комунальні по МПД'!BA842,'Комунальні по МПД'!BA847,'Комунальні по МПД'!BA852)</f>
        <v>0</v>
      </c>
      <c r="BA127" s="120">
        <f>SUM('Комунальні по МПД'!BB797,'Комунальні по МПД'!BB802,'Комунальні по МПД'!BB807,'Комунальні по МПД'!BB812,'Комунальні по МПД'!BB817,'Комунальні по МПД'!BB822,'Комунальні по МПД'!BB827,'Комунальні по МПД'!BB832,'Комунальні по МПД'!BB837,'Комунальні по МПД'!BB842,'Комунальні по МПД'!BB847,'Комунальні по МПД'!BB852)</f>
        <v>0</v>
      </c>
      <c r="BB127" s="120">
        <f>SUM('Комунальні по МПД'!BC797,'Комунальні по МПД'!BC802,'Комунальні по МПД'!BC807,'Комунальні по МПД'!BC812,'Комунальні по МПД'!BC817,'Комунальні по МПД'!BC822,'Комунальні по МПД'!BC827,'Комунальні по МПД'!BC832,'Комунальні по МПД'!BC837,'Комунальні по МПД'!BC842,'Комунальні по МПД'!BC847,'Комунальні по МПД'!BC852)</f>
        <v>0</v>
      </c>
      <c r="BC127" s="120">
        <f>SUM('Комунальні по МПД'!BD797,'Комунальні по МПД'!BD802,'Комунальні по МПД'!BD807,'Комунальні по МПД'!BD812,'Комунальні по МПД'!BD817,'Комунальні по МПД'!BD822,'Комунальні по МПД'!BD827,'Комунальні по МПД'!BD832,'Комунальні по МПД'!BD837,'Комунальні по МПД'!BD842,'Комунальні по МПД'!BD847,'Комунальні по МПД'!BD852)</f>
        <v>0</v>
      </c>
      <c r="BD127" s="121">
        <f>SUM('Комунальні по МПД'!BE797,'Комунальні по МПД'!BE802,'Комунальні по МПД'!BE807,'Комунальні по МПД'!BE812,'Комунальні по МПД'!BE817,'Комунальні по МПД'!BE822,'Комунальні по МПД'!BE827,'Комунальні по МПД'!BE832,'Комунальні по МПД'!BE837,'Комунальні по МПД'!BE842,'Комунальні по МПД'!BE847,'Комунальні по МПД'!BE852)</f>
        <v>0</v>
      </c>
    </row>
    <row r="128" spans="1:56" ht="47.25" x14ac:dyDescent="0.25">
      <c r="A128" s="1343"/>
      <c r="B128" s="1419"/>
      <c r="C128" s="114" t="s">
        <v>490</v>
      </c>
      <c r="D128" s="1301"/>
      <c r="E128" s="1411"/>
      <c r="F128" s="592">
        <f>SUM('Комунальні по МПД'!G798,'Комунальні по МПД'!G803,'Комунальні по МПД'!G808,'Комунальні по МПД'!G813,'Комунальні по МПД'!G818,'Комунальні по МПД'!G823,'Комунальні по МПД'!G828,'Комунальні по МПД'!G833,'Комунальні по МПД'!G838,'Комунальні по МПД'!G843,'Комунальні по МПД'!G848,'Комунальні по МПД'!G853)</f>
        <v>0</v>
      </c>
      <c r="G128" s="631">
        <f>SUM('Комунальні по МПД'!H798,'Комунальні по МПД'!H803,'Комунальні по МПД'!H808,'Комунальні по МПД'!H813,'Комунальні по МПД'!H818,'Комунальні по МПД'!H823,'Комунальні по МПД'!H828,'Комунальні по МПД'!H833,'Комунальні по МПД'!H838,'Комунальні по МПД'!H843,'Комунальні по МПД'!H848,'Комунальні по МПД'!H853)</f>
        <v>0</v>
      </c>
      <c r="H128" s="81">
        <f>SUM('Комунальні по МПД'!I798,'Комунальні по МПД'!I803,'Комунальні по МПД'!I808,'Комунальні по МПД'!I813,'Комунальні по МПД'!I818,'Комунальні по МПД'!I823,'Комунальні по МПД'!I828,'Комунальні по МПД'!I833,'Комунальні по МПД'!I838,'Комунальні по МПД'!I843,'Комунальні по МПД'!I848,'Комунальні по МПД'!I853)</f>
        <v>0</v>
      </c>
      <c r="I128" s="81">
        <f>SUM('Комунальні по МПД'!J798,'Комунальні по МПД'!J803,'Комунальні по МПД'!J808,'Комунальні по МПД'!J813,'Комунальні по МПД'!J818,'Комунальні по МПД'!J823,'Комунальні по МПД'!J828,'Комунальні по МПД'!J833,'Комунальні по МПД'!J838,'Комунальні по МПД'!J843,'Комунальні по МПД'!J848,'Комунальні по МПД'!J853)</f>
        <v>0</v>
      </c>
      <c r="J128" s="81">
        <f>SUM('Комунальні по МПД'!K798,'Комунальні по МПД'!K803,'Комунальні по МПД'!K808,'Комунальні по МПД'!K813,'Комунальні по МПД'!K818,'Комунальні по МПД'!K823,'Комунальні по МПД'!K828,'Комунальні по МПД'!K833,'Комунальні по МПД'!K838,'Комунальні по МПД'!K843,'Комунальні по МПД'!K848,'Комунальні по МПД'!K853)</f>
        <v>0</v>
      </c>
      <c r="K128" s="82">
        <f>SUM('Комунальні по МПД'!L798,'Комунальні по МПД'!L803,'Комунальні по МПД'!L808,'Комунальні по МПД'!L813,'Комунальні по МПД'!L818,'Комунальні по МПД'!L823,'Комунальні по МПД'!L828,'Комунальні по МПД'!L833,'Комунальні по МПД'!L838,'Комунальні по МПД'!L843,'Комунальні по МПД'!L848,'Комунальні по МПД'!L853)</f>
        <v>0</v>
      </c>
      <c r="L128" s="181">
        <f>SUM('Комунальні по МПД'!M798,'Комунальні по МПД'!M803,'Комунальні по МПД'!M808,'Комунальні по МПД'!M813,'Комунальні по МПД'!M818,'Комунальні по МПД'!M823,'Комунальні по МПД'!M828,'Комунальні по МПД'!M833,'Комунальні по МПД'!M838,'Комунальні по МПД'!M843,'Комунальні по МПД'!M848,'Комунальні по МПД'!M853)</f>
        <v>0</v>
      </c>
      <c r="M128" s="124">
        <f>SUM('Комунальні по МПД'!N798,'Комунальні по МПД'!N803,'Комунальні по МПД'!N808,'Комунальні по МПД'!N813,'Комунальні по МПД'!N818,'Комунальні по МПД'!N823,'Комунальні по МПД'!N828,'Комунальні по МПД'!N833,'Комунальні по МПД'!N838,'Комунальні по МПД'!N843,'Комунальні по МПД'!N848,'Комунальні по МПД'!N853)</f>
        <v>0</v>
      </c>
      <c r="N128" s="403">
        <f>SUM('Комунальні по МПД'!O798,'Комунальні по МПД'!O803,'Комунальні по МПД'!O808,'Комунальні по МПД'!O813,'Комунальні по МПД'!O818,'Комунальні по МПД'!O823,'Комунальні по МПД'!O828,'Комунальні по МПД'!O833,'Комунальні по МПД'!O838,'Комунальні по МПД'!O843,'Комунальні по МПД'!O848,'Комунальні по МПД'!O853)</f>
        <v>0</v>
      </c>
      <c r="O128" s="124">
        <f>SUM('Комунальні по МПД'!P798,'Комунальні по МПД'!P803,'Комунальні по МПД'!P808,'Комунальні по МПД'!P813,'Комунальні по МПД'!P818,'Комунальні по МПД'!P823,'Комунальні по МПД'!P828,'Комунальні по МПД'!P833,'Комунальні по МПД'!P838,'Комунальні по МПД'!P843,'Комунальні по МПД'!P848,'Комунальні по МПД'!P853)</f>
        <v>0</v>
      </c>
      <c r="P128" s="124">
        <f>SUM('Комунальні по МПД'!Q798,'Комунальні по МПД'!Q803,'Комунальні по МПД'!Q808,'Комунальні по МПД'!Q813,'Комунальні по МПД'!Q818,'Комунальні по МПД'!Q823,'Комунальні по МПД'!Q828,'Комунальні по МПД'!Q833,'Комунальні по МПД'!Q838,'Комунальні по МПД'!Q843,'Комунальні по МПД'!Q848,'Комунальні по МПД'!Q853)</f>
        <v>0</v>
      </c>
      <c r="Q128" s="163">
        <f>SUM('Комунальні по МПД'!R798,'Комунальні по МПД'!R803,'Комунальні по МПД'!R808,'Комунальні по МПД'!R813,'Комунальні по МПД'!R818,'Комунальні по МПД'!R823,'Комунальні по МПД'!R828,'Комунальні по МПД'!R833,'Комунальні по МПД'!R838,'Комунальні по МПД'!R843,'Комунальні по МПД'!R848,'Комунальні по МПД'!R853)</f>
        <v>0</v>
      </c>
      <c r="R128" s="202">
        <f>SUM('Комунальні по МПД'!S798,'Комунальні по МПД'!S803,'Комунальні по МПД'!S808,'Комунальні по МПД'!S813,'Комунальні по МПД'!S818,'Комунальні по МПД'!S823,'Комунальні по МПД'!S828,'Комунальні по МПД'!S833,'Комунальні по МПД'!S838,'Комунальні по МПД'!S843,'Комунальні по МПД'!S848,'Комунальні по МПД'!S853)</f>
        <v>0</v>
      </c>
      <c r="S128" s="202">
        <f>SUM('Комунальні по МПД'!T798,'Комунальні по МПД'!T803,'Комунальні по МПД'!T808,'Комунальні по МПД'!T813,'Комунальні по МПД'!T818,'Комунальні по МПД'!T823,'Комунальні по МПД'!T828,'Комунальні по МПД'!T833,'Комунальні по МПД'!T838,'Комунальні по МПД'!T843,'Комунальні по МПД'!T848,'Комунальні по МПД'!T853)</f>
        <v>0</v>
      </c>
      <c r="T128" s="202">
        <f>SUM('Комунальні по МПД'!U798,'Комунальні по МПД'!U803,'Комунальні по МПД'!U808,'Комунальні по МПД'!U813,'Комунальні по МПД'!U818,'Комунальні по МПД'!U823,'Комунальні по МПД'!U828,'Комунальні по МПД'!U833,'Комунальні по МПД'!U838,'Комунальні по МПД'!U843,'Комунальні по МПД'!U848,'Комунальні по МПД'!U853)</f>
        <v>0</v>
      </c>
      <c r="U128" s="155">
        <f>SUM('Комунальні по МПД'!V798,'Комунальні по МПД'!V803,'Комунальні по МПД'!V808,'Комунальні по МПД'!V813,'Комунальні по МПД'!V818,'Комунальні по МПД'!V823,'Комунальні по МПД'!V828,'Комунальні по МПД'!V833,'Комунальні по МПД'!V838,'Комунальні по МПД'!V843,'Комунальні по МПД'!V848,'Комунальні по МПД'!V853)</f>
        <v>0</v>
      </c>
      <c r="V128" s="155">
        <f>SUM('Комунальні по МПД'!W798,'Комунальні по МПД'!W803,'Комунальні по МПД'!W808,'Комунальні по МПД'!W813,'Комунальні по МПД'!W818,'Комунальні по МПД'!W823,'Комунальні по МПД'!W828,'Комунальні по МПД'!W833,'Комунальні по МПД'!W838,'Комунальні по МПД'!W843,'Комунальні по МПД'!W848,'Комунальні по МПД'!W853)</f>
        <v>0</v>
      </c>
      <c r="W128" s="156">
        <f>SUM('Комунальні по МПД'!X798,'Комунальні по МПД'!X803,'Комунальні по МПД'!X808,'Комунальні по МПД'!X813,'Комунальні по МПД'!X818,'Комунальні по МПД'!X823,'Комунальні по МПД'!X828,'Комунальні по МПД'!X833,'Комунальні по МПД'!X838,'Комунальні по МПД'!X843,'Комунальні по МПД'!X848,'Комунальні по МПД'!X853)</f>
        <v>0</v>
      </c>
      <c r="X128" s="157">
        <f>SUM('Комунальні по МПД'!Y798,'Комунальні по МПД'!Y803,'Комунальні по МПД'!Y808,'Комунальні по МПД'!Y813,'Комунальні по МПД'!Y818,'Комунальні по МПД'!Y823,'Комунальні по МПД'!Y828,'Комунальні по МПД'!Y833,'Комунальні по МПД'!Y838,'Комунальні по МПД'!Y843,'Комунальні по МПД'!Y848,'Комунальні по МПД'!Y853)</f>
        <v>0</v>
      </c>
      <c r="Y128" s="156">
        <f>SUM('Комунальні по МПД'!Z798,'Комунальні по МПД'!Z803,'Комунальні по МПД'!Z808,'Комунальні по МПД'!Z813,'Комунальні по МПД'!Z818,'Комунальні по МПД'!Z823,'Комунальні по МПД'!Z828,'Комунальні по МПД'!Z833,'Комунальні по МПД'!Z838,'Комунальні по МПД'!Z843,'Комунальні по МПД'!Z848,'Комунальні по МПД'!Z853)</f>
        <v>0</v>
      </c>
      <c r="Z128" s="83">
        <f>SUM('Комунальні по МПД'!AA798,'Комунальні по МПД'!AA803,'Комунальні по МПД'!AA808,'Комунальні по МПД'!AA813,'Комунальні по МПД'!AA818,'Комунальні по МПД'!AA823,'Комунальні по МПД'!AA828,'Комунальні по МПД'!AA833,'Комунальні по МПД'!AA838,'Комунальні по МПД'!AA843,'Комунальні по МПД'!AA848,'Комунальні по МПД'!AA853)</f>
        <v>0</v>
      </c>
      <c r="AA128" s="84">
        <f>SUM('Комунальні по МПД'!AB798,'Комунальні по МПД'!AB803,'Комунальні по МПД'!AB808,'Комунальні по МПД'!AB813,'Комунальні по МПД'!AB818,'Комунальні по МПД'!AB823,'Комунальні по МПД'!AB828,'Комунальні по МПД'!AB833,'Комунальні по МПД'!AB838,'Комунальні по МПД'!AB843,'Комунальні по МПД'!AB848,'Комунальні по МПД'!AB853)</f>
        <v>0</v>
      </c>
      <c r="AB128" s="84">
        <f>SUM('Комунальні по МПД'!AC798,'Комунальні по МПД'!AC803,'Комунальні по МПД'!AC808,'Комунальні по МПД'!AC813,'Комунальні по МПД'!AC818,'Комунальні по МПД'!AC823,'Комунальні по МПД'!AC828,'Комунальні по МПД'!AC833,'Комунальні по МПД'!AC838,'Комунальні по МПД'!AC843,'Комунальні по МПД'!AC848,'Комунальні по МПД'!AC853)</f>
        <v>0</v>
      </c>
      <c r="AC128" s="319">
        <f>SUM('Комунальні по МПД'!AD798,'Комунальні по МПД'!AD803,'Комунальні по МПД'!AD808,'Комунальні по МПД'!AD813,'Комунальні по МПД'!AD818,'Комунальні по МПД'!AD823,'Комунальні по МПД'!AD828,'Комунальні по МПД'!AD833,'Комунальні по МПД'!AD838,'Комунальні по МПД'!AD843,'Комунальні по МПД'!AD848,'Комунальні по МПД'!AD853)</f>
        <v>0</v>
      </c>
      <c r="AD128" s="319">
        <f>SUM('Комунальні по МПД'!AE798,'Комунальні по МПД'!AE803,'Комунальні по МПД'!AE808,'Комунальні по МПД'!AE813,'Комунальні по МПД'!AE818,'Комунальні по МПД'!AE823,'Комунальні по МПД'!AE828,'Комунальні по МПД'!AE833,'Комунальні по МПД'!AE838,'Комунальні по МПД'!AE843,'Комунальні по МПД'!AE848,'Комунальні по МПД'!AE853)</f>
        <v>0</v>
      </c>
      <c r="AE128" s="320">
        <f>SUM('Комунальні по МПД'!AF798,'Комунальні по МПД'!AF803,'Комунальні по МПД'!AF808,'Комунальні по МПД'!AF813,'Комунальні по МПД'!AF818,'Комунальні по МПД'!AF823,'Комунальні по МПД'!AF828,'Комунальні по МПД'!AF833,'Комунальні по МПД'!AF838,'Комунальні по МПД'!AF843,'Комунальні по МПД'!AF848,'Комунальні по МПД'!AF853)</f>
        <v>0</v>
      </c>
      <c r="AF128" s="449"/>
      <c r="AG128" s="468"/>
      <c r="AH128" s="449"/>
      <c r="AI128" s="208">
        <f>SUM('Комунальні по МПД'!AJ798,'Комунальні по МПД'!AJ803,'Комунальні по МПД'!AJ808,'Комунальні по МПД'!AJ813,'Комунальні по МПД'!AJ818,'Комунальні по МПД'!AJ823,'Комунальні по МПД'!AJ828,'Комунальні по МПД'!AJ833,'Комунальні по МПД'!AJ838,'Комунальні по МПД'!AJ843,'Комунальні по МПД'!AJ848,'Комунальні по МПД'!AJ853)</f>
        <v>0</v>
      </c>
      <c r="AJ128" s="90">
        <v>0</v>
      </c>
      <c r="AK128" s="88">
        <v>0</v>
      </c>
      <c r="AL128" s="91">
        <v>0</v>
      </c>
      <c r="AM128" s="90">
        <f>SUM('Комунальні по МПД'!AN798,'Комунальні по МПД'!AN803,'Комунальні по МПД'!AN808,'Комунальні по МПД'!AN813,'Комунальні по МПД'!AN818,'Комунальні по МПД'!AN823,'Комунальні по МПД'!AN828,'Комунальні по МПД'!AN833,'Комунальні по МПД'!AN838,'Комунальні по МПД'!AN843,'Комунальні по МПД'!AN848,'Комунальні по МПД'!AN853)</f>
        <v>0</v>
      </c>
      <c r="AN128" s="88">
        <f>SUM('Комунальні по МПД'!AO798,'Комунальні по МПД'!AO803,'Комунальні по МПД'!AO808,'Комунальні по МПД'!AO813,'Комунальні по МПД'!AO818,'Комунальні по МПД'!AO823,'Комунальні по МПД'!AO828,'Комунальні по МПД'!AO833,'Комунальні по МПД'!AO838,'Комунальні по МПД'!AO843,'Комунальні по МПД'!AO848,'Комунальні по МПД'!AO853)</f>
        <v>0</v>
      </c>
      <c r="AO128" s="91">
        <f>SUM('Комунальні по МПД'!AP798,'Комунальні по МПД'!AP803,'Комунальні по МПД'!AP808,'Комунальні по МПД'!AP813,'Комунальні по МПД'!AP818,'Комунальні по МПД'!AP823,'Комунальні по МПД'!AP828,'Комунальні по МПД'!AP833,'Комунальні по МПД'!AP838,'Комунальні по МПД'!AP843,'Комунальні по МПД'!AP848,'Комунальні по МПД'!AP853)</f>
        <v>0</v>
      </c>
      <c r="AP128" s="90">
        <v>0</v>
      </c>
      <c r="AQ128" s="88">
        <v>0</v>
      </c>
      <c r="AR128" s="88">
        <v>0</v>
      </c>
      <c r="AS128" s="88">
        <v>0</v>
      </c>
      <c r="AT128" s="91">
        <v>0</v>
      </c>
      <c r="AU128" s="159">
        <f>SUM('Комунальні по МПД'!AV798,'Комунальні по МПД'!AV803,'Комунальні по МПД'!AV808,'Комунальні по МПД'!AV813,'Комунальні по МПД'!AV818,'Комунальні по МПД'!AV823,'Комунальні по МПД'!AV828,'Комунальні по МПД'!AV833,'Комунальні по МПД'!AV838,'Комунальні по МПД'!AV843,'Комунальні по МПД'!AV848,'Комунальні по МПД'!AV853)</f>
        <v>0</v>
      </c>
      <c r="AV128" s="125">
        <f>SUM('Комунальні по МПД'!AW798,'Комунальні по МПД'!AW803,'Комунальні по МПД'!AW808,'Комунальні по МПД'!AW813,'Комунальні по МПД'!AW818,'Комунальні по МПД'!AW823,'Комунальні по МПД'!AW828,'Комунальні по МПД'!AW833,'Комунальні по МПД'!AW838,'Комунальні по МПД'!AW843,'Комунальні по МПД'!AW848,'Комунальні по МПД'!AW853)</f>
        <v>0</v>
      </c>
      <c r="AW128" s="125">
        <f>SUM('Комунальні по МПД'!AX798,'Комунальні по МПД'!AX803,'Комунальні по МПД'!AX808,'Комунальні по МПД'!AX813,'Комунальні по МПД'!AX818,'Комунальні по МПД'!AX823,'Комунальні по МПД'!AX828,'Комунальні по МПД'!AX833,'Комунальні по МПД'!AX838,'Комунальні по МПД'!AX843,'Комунальні по МПД'!AX848,'Комунальні по МПД'!AX853)</f>
        <v>0</v>
      </c>
      <c r="AX128" s="125">
        <f>SUM('Комунальні по МПД'!AY798,'Комунальні по МПД'!AY803,'Комунальні по МПД'!AY808,'Комунальні по МПД'!AY813,'Комунальні по МПД'!AY818,'Комунальні по МПД'!AY823,'Комунальні по МПД'!AY828,'Комунальні по МПД'!AY833,'Комунальні по МПД'!AY838,'Комунальні по МПД'!AY843,'Комунальні по МПД'!AY848,'Комунальні по МПД'!AY853)</f>
        <v>0</v>
      </c>
      <c r="AY128" s="125">
        <f>SUM('Комунальні по МПД'!AZ798,'Комунальні по МПД'!AZ803,'Комунальні по МПД'!AZ808,'Комунальні по МПД'!AZ813,'Комунальні по МПД'!AZ818,'Комунальні по МПД'!AZ823,'Комунальні по МПД'!AZ828,'Комунальні по МПД'!AZ833,'Комунальні по МПД'!AZ838,'Комунальні по МПД'!AZ843,'Комунальні по МПД'!AZ848,'Комунальні по МПД'!AZ853)</f>
        <v>0</v>
      </c>
      <c r="AZ128" s="125">
        <f>SUM('Комунальні по МПД'!BA798,'Комунальні по МПД'!BA803,'Комунальні по МПД'!BA808,'Комунальні по МПД'!BA813,'Комунальні по МПД'!BA818,'Комунальні по МПД'!BA823,'Комунальні по МПД'!BA828,'Комунальні по МПД'!BA833,'Комунальні по МПД'!BA838,'Комунальні по МПД'!BA843,'Комунальні по МПД'!BA848,'Комунальні по МПД'!BA853)</f>
        <v>0</v>
      </c>
      <c r="BA128" s="125">
        <f>SUM('Комунальні по МПД'!BB798,'Комунальні по МПД'!BB803,'Комунальні по МПД'!BB808,'Комунальні по МПД'!BB813,'Комунальні по МПД'!BB818,'Комунальні по МПД'!BB823,'Комунальні по МПД'!BB828,'Комунальні по МПД'!BB833,'Комунальні по МПД'!BB838,'Комунальні по МПД'!BB843,'Комунальні по МПД'!BB848,'Комунальні по МПД'!BB853)</f>
        <v>0</v>
      </c>
      <c r="BB128" s="125">
        <f>SUM('Комунальні по МПД'!BC798,'Комунальні по МПД'!BC803,'Комунальні по МПД'!BC808,'Комунальні по МПД'!BC813,'Комунальні по МПД'!BC818,'Комунальні по МПД'!BC823,'Комунальні по МПД'!BC828,'Комунальні по МПД'!BC833,'Комунальні по МПД'!BC838,'Комунальні по МПД'!BC843,'Комунальні по МПД'!BC848,'Комунальні по МПД'!BC853)</f>
        <v>0</v>
      </c>
      <c r="BC128" s="125">
        <f>SUM('Комунальні по МПД'!BD798,'Комунальні по МПД'!BD803,'Комунальні по МПД'!BD808,'Комунальні по МПД'!BD813,'Комунальні по МПД'!BD818,'Комунальні по МПД'!BD823,'Комунальні по МПД'!BD828,'Комунальні по МПД'!BD833,'Комунальні по МПД'!BD838,'Комунальні по МПД'!BD843,'Комунальні по МПД'!BD848,'Комунальні по МПД'!BD853)</f>
        <v>0</v>
      </c>
      <c r="BD128" s="126">
        <f>SUM('Комунальні по МПД'!BE798,'Комунальні по МПД'!BE803,'Комунальні по МПД'!BE808,'Комунальні по МПД'!BE813,'Комунальні по МПД'!BE818,'Комунальні по МПД'!BE823,'Комунальні по МПД'!BE828,'Комунальні по МПД'!BE833,'Комунальні по МПД'!BE838,'Комунальні по МПД'!BE843,'Комунальні по МПД'!BE848,'Комунальні по МПД'!BE853)</f>
        <v>0</v>
      </c>
    </row>
    <row r="129" spans="1:56" ht="31.5" x14ac:dyDescent="0.25">
      <c r="A129" s="1343"/>
      <c r="B129" s="1419"/>
      <c r="C129" s="114" t="s">
        <v>486</v>
      </c>
      <c r="D129" s="1301"/>
      <c r="E129" s="1411"/>
      <c r="F129" s="592">
        <f>SUM('Комунальні по МПД'!G799,'Комунальні по МПД'!G804,'Комунальні по МПД'!G809,'Комунальні по МПД'!G814,'Комунальні по МПД'!G819,'Комунальні по МПД'!G824,'Комунальні по МПД'!G829,'Комунальні по МПД'!G834,'Комунальні по МПД'!G839,'Комунальні по МПД'!G844,'Комунальні по МПД'!G849,'Комунальні по МПД'!G854)</f>
        <v>0</v>
      </c>
      <c r="G129" s="631">
        <f>SUM('Комунальні по МПД'!H799,'Комунальні по МПД'!H804,'Комунальні по МПД'!H809,'Комунальні по МПД'!H814,'Комунальні по МПД'!H819,'Комунальні по МПД'!H824,'Комунальні по МПД'!H829,'Комунальні по МПД'!H834,'Комунальні по МПД'!H839,'Комунальні по МПД'!H844,'Комунальні по МПД'!H849,'Комунальні по МПД'!H854)</f>
        <v>0</v>
      </c>
      <c r="H129" s="81">
        <f>SUM('Комунальні по МПД'!I799,'Комунальні по МПД'!I804,'Комунальні по МПД'!I809,'Комунальні по МПД'!I814,'Комунальні по МПД'!I819,'Комунальні по МПД'!I824,'Комунальні по МПД'!I829,'Комунальні по МПД'!I834,'Комунальні по МПД'!I839,'Комунальні по МПД'!I844,'Комунальні по МПД'!I849,'Комунальні по МПД'!I854)</f>
        <v>0</v>
      </c>
      <c r="I129" s="81">
        <f>SUM('Комунальні по МПД'!J799,'Комунальні по МПД'!J804,'Комунальні по МПД'!J809,'Комунальні по МПД'!J814,'Комунальні по МПД'!J819,'Комунальні по МПД'!J824,'Комунальні по МПД'!J829,'Комунальні по МПД'!J834,'Комунальні по МПД'!J839,'Комунальні по МПД'!J844,'Комунальні по МПД'!J849,'Комунальні по МПД'!J854)</f>
        <v>0</v>
      </c>
      <c r="J129" s="81">
        <f>SUM('Комунальні по МПД'!K799,'Комунальні по МПД'!K804,'Комунальні по МПД'!K809,'Комунальні по МПД'!K814,'Комунальні по МПД'!K819,'Комунальні по МПД'!K824,'Комунальні по МПД'!K829,'Комунальні по МПД'!K834,'Комунальні по МПД'!K839,'Комунальні по МПД'!K844,'Комунальні по МПД'!K849,'Комунальні по МПД'!K854)</f>
        <v>0</v>
      </c>
      <c r="K129" s="82">
        <f>SUM('Комунальні по МПД'!L799,'Комунальні по МПД'!L804,'Комунальні по МПД'!L809,'Комунальні по МПД'!L814,'Комунальні по МПД'!L819,'Комунальні по МПД'!L824,'Комунальні по МПД'!L829,'Комунальні по МПД'!L834,'Комунальні по МПД'!L839,'Комунальні по МПД'!L844,'Комунальні по МПД'!L849,'Комунальні по МПД'!L854)</f>
        <v>0</v>
      </c>
      <c r="L129" s="181">
        <f>SUM('Комунальні по МПД'!M799,'Комунальні по МПД'!M804,'Комунальні по МПД'!M809,'Комунальні по МПД'!M814,'Комунальні по МПД'!M819,'Комунальні по МПД'!M824,'Комунальні по МПД'!M829,'Комунальні по МПД'!M834,'Комунальні по МПД'!M839,'Комунальні по МПД'!M844,'Комунальні по МПД'!M849,'Комунальні по МПД'!M854)</f>
        <v>0</v>
      </c>
      <c r="M129" s="124">
        <f>SUM('Комунальні по МПД'!N799,'Комунальні по МПД'!N804,'Комунальні по МПД'!N809,'Комунальні по МПД'!N814,'Комунальні по МПД'!N819,'Комунальні по МПД'!N824,'Комунальні по МПД'!N829,'Комунальні по МПД'!N834,'Комунальні по МПД'!N839,'Комунальні по МПД'!N844,'Комунальні по МПД'!N849,'Комунальні по МПД'!N854)</f>
        <v>0</v>
      </c>
      <c r="N129" s="403">
        <f>SUM('Комунальні по МПД'!O799,'Комунальні по МПД'!O804,'Комунальні по МПД'!O809,'Комунальні по МПД'!O814,'Комунальні по МПД'!O819,'Комунальні по МПД'!O824,'Комунальні по МПД'!O829,'Комунальні по МПД'!O834,'Комунальні по МПД'!O839,'Комунальні по МПД'!O844,'Комунальні по МПД'!O849,'Комунальні по МПД'!O854)</f>
        <v>0</v>
      </c>
      <c r="O129" s="118">
        <f>SUM('Комунальні по МПД'!P799,'Комунальні по МПД'!P804,'Комунальні по МПД'!P809,'Комунальні по МПД'!P814,'Комунальні по МПД'!P819,'Комунальні по МПД'!P824,'Комунальні по МПД'!P829,'Комунальні по МПД'!P834,'Комунальні по МПД'!P839,'Комунальні по МПД'!P844,'Комунальні по МПД'!P849,'Комунальні по МПД'!P854)</f>
        <v>0</v>
      </c>
      <c r="P129" s="661">
        <f>SUM('Комунальні по МПД'!Q799,'Комунальні по МПД'!Q804,'Комунальні по МПД'!Q809,'Комунальні по МПД'!Q814,'Комунальні по МПД'!Q819,'Комунальні по МПД'!Q824,'Комунальні по МПД'!Q829,'Комунальні по МПД'!Q834,'Комунальні по МПД'!Q839,'Комунальні по МПД'!Q844,'Комунальні по МПД'!Q849,'Комунальні по МПД'!Q854)</f>
        <v>0</v>
      </c>
      <c r="Q129" s="163">
        <f>SUM('Комунальні по МПД'!R799,'Комунальні по МПД'!R804,'Комунальні по МПД'!R809,'Комунальні по МПД'!R814,'Комунальні по МПД'!R819,'Комунальні по МПД'!R824,'Комунальні по МПД'!R829,'Комунальні по МПД'!R834,'Комунальні по МПД'!R839,'Комунальні по МПД'!R844,'Комунальні по МПД'!R849,'Комунальні по МПД'!R854)</f>
        <v>0</v>
      </c>
      <c r="R129" s="202">
        <f>SUM('Комунальні по МПД'!S799,'Комунальні по МПД'!S804,'Комунальні по МПД'!S809,'Комунальні по МПД'!S814,'Комунальні по МПД'!S819,'Комунальні по МПД'!S824,'Комунальні по МПД'!S829,'Комунальні по МПД'!S834,'Комунальні по МПД'!S839,'Комунальні по МПД'!S844,'Комунальні по МПД'!S849,'Комунальні по МПД'!S854)</f>
        <v>0</v>
      </c>
      <c r="S129" s="202">
        <f>SUM('Комунальні по МПД'!T799,'Комунальні по МПД'!T804,'Комунальні по МПД'!T809,'Комунальні по МПД'!T814,'Комунальні по МПД'!T819,'Комунальні по МПД'!T824,'Комунальні по МПД'!T829,'Комунальні по МПД'!T834,'Комунальні по МПД'!T839,'Комунальні по МПД'!T844,'Комунальні по МПД'!T849,'Комунальні по МПД'!T854)</f>
        <v>0</v>
      </c>
      <c r="T129" s="202">
        <f>SUM('Комунальні по МПД'!U799,'Комунальні по МПД'!U804,'Комунальні по МПД'!U809,'Комунальні по МПД'!U814,'Комунальні по МПД'!U819,'Комунальні по МПД'!U824,'Комунальні по МПД'!U829,'Комунальні по МПД'!U834,'Комунальні по МПД'!U839,'Комунальні по МПД'!U844,'Комунальні по МПД'!U849,'Комунальні по МПД'!U854)</f>
        <v>0</v>
      </c>
      <c r="U129" s="155">
        <f>SUM('Комунальні по МПД'!V799,'Комунальні по МПД'!V804,'Комунальні по МПД'!V809,'Комунальні по МПД'!V814,'Комунальні по МПД'!V819,'Комунальні по МПД'!V824,'Комунальні по МПД'!V829,'Комунальні по МПД'!V834,'Комунальні по МПД'!V839,'Комунальні по МПД'!V844,'Комунальні по МПД'!V849,'Комунальні по МПД'!V854)</f>
        <v>0</v>
      </c>
      <c r="V129" s="155">
        <f>SUM('Комунальні по МПД'!W799,'Комунальні по МПД'!W804,'Комунальні по МПД'!W809,'Комунальні по МПД'!W814,'Комунальні по МПД'!W819,'Комунальні по МПД'!W824,'Комунальні по МПД'!W829,'Комунальні по МПД'!W834,'Комунальні по МПД'!W839,'Комунальні по МПД'!W844,'Комунальні по МПД'!W849,'Комунальні по МПД'!W854)</f>
        <v>0</v>
      </c>
      <c r="W129" s="156">
        <f>SUM('Комунальні по МПД'!X799,'Комунальні по МПД'!X804,'Комунальні по МПД'!X809,'Комунальні по МПД'!X814,'Комунальні по МПД'!X819,'Комунальні по МПД'!X824,'Комунальні по МПД'!X829,'Комунальні по МПД'!X834,'Комунальні по МПД'!X839,'Комунальні по МПД'!X844,'Комунальні по МПД'!X849,'Комунальні по МПД'!X854)</f>
        <v>0</v>
      </c>
      <c r="X129" s="157">
        <f>SUM('Комунальні по МПД'!Y799,'Комунальні по МПД'!Y804,'Комунальні по МПД'!Y809,'Комунальні по МПД'!Y814,'Комунальні по МПД'!Y819,'Комунальні по МПД'!Y824,'Комунальні по МПД'!Y829,'Комунальні по МПД'!Y834,'Комунальні по МПД'!Y839,'Комунальні по МПД'!Y844,'Комунальні по МПД'!Y849,'Комунальні по МПД'!Y854)</f>
        <v>0</v>
      </c>
      <c r="Y129" s="156">
        <f>SUM('Комунальні по МПД'!Z799,'Комунальні по МПД'!Z804,'Комунальні по МПД'!Z809,'Комунальні по МПД'!Z814,'Комунальні по МПД'!Z819,'Комунальні по МПД'!Z824,'Комунальні по МПД'!Z829,'Комунальні по МПД'!Z834,'Комунальні по МПД'!Z839,'Комунальні по МПД'!Z844,'Комунальні по МПД'!Z849,'Комунальні по МПД'!Z854)</f>
        <v>0</v>
      </c>
      <c r="Z129" s="83">
        <f>SUM('Комунальні по МПД'!AA799,'Комунальні по МПД'!AA804,'Комунальні по МПД'!AA809,'Комунальні по МПД'!AA814,'Комунальні по МПД'!AA819,'Комунальні по МПД'!AA824,'Комунальні по МПД'!AA829,'Комунальні по МПД'!AA834,'Комунальні по МПД'!AA839,'Комунальні по МПД'!AA844,'Комунальні по МПД'!AA849,'Комунальні по МПД'!AA854)</f>
        <v>0</v>
      </c>
      <c r="AA129" s="84">
        <f>SUM('Комунальні по МПД'!AB799,'Комунальні по МПД'!AB804,'Комунальні по МПД'!AB809,'Комунальні по МПД'!AB814,'Комунальні по МПД'!AB819,'Комунальні по МПД'!AB824,'Комунальні по МПД'!AB829,'Комунальні по МПД'!AB834,'Комунальні по МПД'!AB839,'Комунальні по МПД'!AB844,'Комунальні по МПД'!AB849,'Комунальні по МПД'!AB854)</f>
        <v>0</v>
      </c>
      <c r="AB129" s="84">
        <f>SUM('Комунальні по МПД'!AC799,'Комунальні по МПД'!AC804,'Комунальні по МПД'!AC809,'Комунальні по МПД'!AC814,'Комунальні по МПД'!AC819,'Комунальні по МПД'!AC824,'Комунальні по МПД'!AC829,'Комунальні по МПД'!AC834,'Комунальні по МПД'!AC839,'Комунальні по МПД'!AC844,'Комунальні по МПД'!AC849,'Комунальні по МПД'!AC854)</f>
        <v>0</v>
      </c>
      <c r="AC129" s="84">
        <f>SUM('Комунальні по МПД'!AD799,'Комунальні по МПД'!AD804,'Комунальні по МПД'!AD809,'Комунальні по МПД'!AD814,'Комунальні по МПД'!AD819,'Комунальні по МПД'!AD824,'Комунальні по МПД'!AD829,'Комунальні по МПД'!AD834,'Комунальні по МПД'!AD839,'Комунальні по МПД'!AD844,'Комунальні по МПД'!AD849,'Комунальні по МПД'!AD854)</f>
        <v>0</v>
      </c>
      <c r="AD129" s="84">
        <f>SUM('Комунальні по МПД'!AE799,'Комунальні по МПД'!AE804,'Комунальні по МПД'!AE809,'Комунальні по МПД'!AE814,'Комунальні по МПД'!AE819,'Комунальні по МПД'!AE824,'Комунальні по МПД'!AE829,'Комунальні по МПД'!AE834,'Комунальні по МПД'!AE839,'Комунальні по МПД'!AE844,'Комунальні по МПД'!AE849,'Комунальні по МПД'!AE854)</f>
        <v>0</v>
      </c>
      <c r="AE129" s="103">
        <f>SUM('Комунальні по МПД'!AF799,'Комунальні по МПД'!AF804,'Комунальні по МПД'!AF809,'Комунальні по МПД'!AF814,'Комунальні по МПД'!AF819,'Комунальні по МПД'!AF824,'Комунальні по МПД'!AF829,'Комунальні по МПД'!AF834,'Комунальні по МПД'!AF839,'Комунальні по МПД'!AF844,'Комунальні по МПД'!AF849,'Комунальні по МПД'!AF854)</f>
        <v>0</v>
      </c>
      <c r="AF129" s="449"/>
      <c r="AG129" s="468"/>
      <c r="AH129" s="449"/>
      <c r="AI129" s="208">
        <f>SUM('Комунальні по МПД'!AJ799,'Комунальні по МПД'!AJ804,'Комунальні по МПД'!AJ809,'Комунальні по МПД'!AJ814,'Комунальні по МПД'!AJ819,'Комунальні по МПД'!AJ824,'Комунальні по МПД'!AJ829,'Комунальні по МПД'!AJ834,'Комунальні по МПД'!AJ839,'Комунальні по МПД'!AJ844,'Комунальні по МПД'!AJ849,'Комунальні по МПД'!AJ854)</f>
        <v>0</v>
      </c>
      <c r="AJ129" s="90">
        <f>SUM('Комунальні по МПД'!AK799,'Комунальні по МПД'!AK804,'Комунальні по МПД'!AK809,'Комунальні по МПД'!AK814,'Комунальні по МПД'!AK819,'Комунальні по МПД'!AK824,'Комунальні по МПД'!AK829,'Комунальні по МПД'!AK834,'Комунальні по МПД'!AK839,'Комунальні по МПД'!AK844,'Комунальні по МПД'!AK849,'Комунальні по МПД'!AK854)</f>
        <v>0</v>
      </c>
      <c r="AK129" s="88">
        <f>SUM('Комунальні по МПД'!AL799,'Комунальні по МПД'!AL804,'Комунальні по МПД'!AL809,'Комунальні по МПД'!AL814,'Комунальні по МПД'!AL819,'Комунальні по МПД'!AL824,'Комунальні по МПД'!AL829,'Комунальні по МПД'!AL834,'Комунальні по МПД'!AL839,'Комунальні по МПД'!AL844,'Комунальні по МПД'!AL849,'Комунальні по МПД'!AL854)</f>
        <v>0</v>
      </c>
      <c r="AL129" s="91">
        <f>SUM('Комунальні по МПД'!AM799,'Комунальні по МПД'!AM804,'Комунальні по МПД'!AM809,'Комунальні по МПД'!AM814,'Комунальні по МПД'!AM819,'Комунальні по МПД'!AM824,'Комунальні по МПД'!AM829,'Комунальні по МПД'!AM834,'Комунальні по МПД'!AM839,'Комунальні по МПД'!AM844,'Комунальні по МПД'!AM849,'Комунальні по МПД'!AM854)</f>
        <v>0</v>
      </c>
      <c r="AM129" s="90">
        <v>0</v>
      </c>
      <c r="AN129" s="88">
        <v>0</v>
      </c>
      <c r="AO129" s="91">
        <v>0</v>
      </c>
      <c r="AP129" s="90">
        <v>0</v>
      </c>
      <c r="AQ129" s="88">
        <v>0</v>
      </c>
      <c r="AR129" s="88">
        <v>0</v>
      </c>
      <c r="AS129" s="88">
        <v>0</v>
      </c>
      <c r="AT129" s="91">
        <v>0</v>
      </c>
      <c r="AU129" s="159">
        <f>SUM('Комунальні по МПД'!AV799,'Комунальні по МПД'!AV804,'Комунальні по МПД'!AV809,'Комунальні по МПД'!AV814,'Комунальні по МПД'!AV819,'Комунальні по МПД'!AV824,'Комунальні по МПД'!AV829,'Комунальні по МПД'!AV834,'Комунальні по МПД'!AV839,'Комунальні по МПД'!AV844,'Комунальні по МПД'!AV849,'Комунальні по МПД'!AV854)</f>
        <v>0</v>
      </c>
      <c r="AV129" s="125">
        <f>SUM('Комунальні по МПД'!AW799,'Комунальні по МПД'!AW804,'Комунальні по МПД'!AW809,'Комунальні по МПД'!AW814,'Комунальні по МПД'!AW819,'Комунальні по МПД'!AW824,'Комунальні по МПД'!AW829,'Комунальні по МПД'!AW834,'Комунальні по МПД'!AW839,'Комунальні по МПД'!AW844,'Комунальні по МПД'!AW849,'Комунальні по МПД'!AW854)</f>
        <v>0</v>
      </c>
      <c r="AW129" s="125">
        <f>SUM('Комунальні по МПД'!AX799,'Комунальні по МПД'!AX804,'Комунальні по МПД'!AX809,'Комунальні по МПД'!AX814,'Комунальні по МПД'!AX819,'Комунальні по МПД'!AX824,'Комунальні по МПД'!AX829,'Комунальні по МПД'!AX834,'Комунальні по МПД'!AX839,'Комунальні по МПД'!AX844,'Комунальні по МПД'!AX849,'Комунальні по МПД'!AX854)</f>
        <v>0</v>
      </c>
      <c r="AX129" s="125">
        <f>SUM('Комунальні по МПД'!AY799,'Комунальні по МПД'!AY804,'Комунальні по МПД'!AY809,'Комунальні по МПД'!AY814,'Комунальні по МПД'!AY819,'Комунальні по МПД'!AY824,'Комунальні по МПД'!AY829,'Комунальні по МПД'!AY834,'Комунальні по МПД'!AY839,'Комунальні по МПД'!AY844,'Комунальні по МПД'!AY849,'Комунальні по МПД'!AY854)</f>
        <v>0</v>
      </c>
      <c r="AY129" s="125">
        <f>SUM('Комунальні по МПД'!AZ799,'Комунальні по МПД'!AZ804,'Комунальні по МПД'!AZ809,'Комунальні по МПД'!AZ814,'Комунальні по МПД'!AZ819,'Комунальні по МПД'!AZ824,'Комунальні по МПД'!AZ829,'Комунальні по МПД'!AZ834,'Комунальні по МПД'!AZ839,'Комунальні по МПД'!AZ844,'Комунальні по МПД'!AZ849,'Комунальні по МПД'!AZ854)</f>
        <v>0</v>
      </c>
      <c r="AZ129" s="125">
        <f>SUM('Комунальні по МПД'!BA799,'Комунальні по МПД'!BA804,'Комунальні по МПД'!BA809,'Комунальні по МПД'!BA814,'Комунальні по МПД'!BA819,'Комунальні по МПД'!BA824,'Комунальні по МПД'!BA829,'Комунальні по МПД'!BA834,'Комунальні по МПД'!BA839,'Комунальні по МПД'!BA844,'Комунальні по МПД'!BA849,'Комунальні по МПД'!BA854)</f>
        <v>0</v>
      </c>
      <c r="BA129" s="125">
        <f>SUM('Комунальні по МПД'!BB799,'Комунальні по МПД'!BB804,'Комунальні по МПД'!BB809,'Комунальні по МПД'!BB814,'Комунальні по МПД'!BB819,'Комунальні по МПД'!BB824,'Комунальні по МПД'!BB829,'Комунальні по МПД'!BB834,'Комунальні по МПД'!BB839,'Комунальні по МПД'!BB844,'Комунальні по МПД'!BB849,'Комунальні по МПД'!BB854)</f>
        <v>0</v>
      </c>
      <c r="BB129" s="125">
        <f>SUM('Комунальні по МПД'!BC799,'Комунальні по МПД'!BC804,'Комунальні по МПД'!BC809,'Комунальні по МПД'!BC814,'Комунальні по МПД'!BC819,'Комунальні по МПД'!BC824,'Комунальні по МПД'!BC829,'Комунальні по МПД'!BC834,'Комунальні по МПД'!BC839,'Комунальні по МПД'!BC844,'Комунальні по МПД'!BC849,'Комунальні по МПД'!BC854)</f>
        <v>0</v>
      </c>
      <c r="BC129" s="125">
        <f>SUM('Комунальні по МПД'!BD799,'Комунальні по МПД'!BD804,'Комунальні по МПД'!BD809,'Комунальні по МПД'!BD814,'Комунальні по МПД'!BD819,'Комунальні по МПД'!BD824,'Комунальні по МПД'!BD829,'Комунальні по МПД'!BD834,'Комунальні по МПД'!BD839,'Комунальні по МПД'!BD844,'Комунальні по МПД'!BD849,'Комунальні по МПД'!BD854)</f>
        <v>0</v>
      </c>
      <c r="BD129" s="126">
        <f>SUM('Комунальні по МПД'!BE799,'Комунальні по МПД'!BE804,'Комунальні по МПД'!BE809,'Комунальні по МПД'!BE814,'Комунальні по МПД'!BE819,'Комунальні по МПД'!BE824,'Комунальні по МПД'!BE829,'Комунальні по МПД'!BE834,'Комунальні по МПД'!BE839,'Комунальні по МПД'!BE844,'Комунальні по МПД'!BE849,'Комунальні по МПД'!BE854)</f>
        <v>0</v>
      </c>
    </row>
    <row r="130" spans="1:56" ht="31.5" x14ac:dyDescent="0.25">
      <c r="A130" s="1343"/>
      <c r="B130" s="1419"/>
      <c r="C130" s="114" t="s">
        <v>15</v>
      </c>
      <c r="D130" s="1301"/>
      <c r="E130" s="1411"/>
      <c r="F130" s="592">
        <f>SUM('Комунальні по МПД'!G800,'Комунальні по МПД'!G805,'Комунальні по МПД'!G810,'Комунальні по МПД'!G815,'Комунальні по МПД'!G820,'Комунальні по МПД'!G825,'Комунальні по МПД'!G830,'Комунальні по МПД'!G835,'Комунальні по МПД'!G840,'Комунальні по МПД'!G845,'Комунальні по МПД'!G850,'Комунальні по МПД'!G855)</f>
        <v>453</v>
      </c>
      <c r="G130" s="631">
        <f>SUM('Комунальні по МПД'!H800,'Комунальні по МПД'!H805,'Комунальні по МПД'!H810,'Комунальні по МПД'!H815,'Комунальні по МПД'!H820,'Комунальні по МПД'!H825,'Комунальні по МПД'!H830,'Комунальні по МПД'!H835,'Комунальні по МПД'!H840,'Комунальні по МПД'!H845,'Комунальні по МПД'!H850,'Комунальні по МПД'!H855)</f>
        <v>10</v>
      </c>
      <c r="H130" s="81">
        <f>SUM('Комунальні по МПД'!I800,'Комунальні по МПД'!I805,'Комунальні по МПД'!I810,'Комунальні по МПД'!I815,'Комунальні по МПД'!I820,'Комунальні по МПД'!I825,'Комунальні по МПД'!I830,'Комунальні по МПД'!I835,'Комунальні по МПД'!I840,'Комунальні по МПД'!I845,'Комунальні по МПД'!I850,'Комунальні по МПД'!I855)</f>
        <v>6</v>
      </c>
      <c r="I130" s="81">
        <f>SUM('Комунальні по МПД'!J800,'Комунальні по МПД'!J805,'Комунальні по МПД'!J810,'Комунальні по МПД'!J815,'Комунальні по МПД'!J820,'Комунальні по МПД'!J825,'Комунальні по МПД'!J830,'Комунальні по МПД'!J835,'Комунальні по МПД'!J840,'Комунальні по МПД'!J845,'Комунальні по МПД'!J850,'Комунальні по МПД'!J855)</f>
        <v>0</v>
      </c>
      <c r="J130" s="81">
        <f>SUM('Комунальні по МПД'!K800,'Комунальні по МПД'!K805,'Комунальні по МПД'!K810,'Комунальні по МПД'!K815,'Комунальні по МПД'!K820,'Комунальні по МПД'!K825,'Комунальні по МПД'!K830,'Комунальні по МПД'!K835,'Комунальні по МПД'!K840,'Комунальні по МПД'!K845,'Комунальні по МПД'!K850,'Комунальні по МПД'!K855)</f>
        <v>3</v>
      </c>
      <c r="K130" s="82">
        <f>SUM('Комунальні по МПД'!L800,'Комунальні по МПД'!L805,'Комунальні по МПД'!L810,'Комунальні по МПД'!L815,'Комунальні по МПД'!L820,'Комунальні по МПД'!L825,'Комунальні по МПД'!L830,'Комунальні по МПД'!L835,'Комунальні по МПД'!L840,'Комунальні по МПД'!L845,'Комунальні по МПД'!L850,'Комунальні по МПД'!L855)</f>
        <v>1</v>
      </c>
      <c r="L130" s="181">
        <f>SUM('Комунальні по МПД'!M800,'Комунальні по МПД'!M805,'Комунальні по МПД'!M810,'Комунальні по МПД'!M815,'Комунальні по МПД'!M820,'Комунальні по МПД'!M825,'Комунальні по МПД'!M830,'Комунальні по МПД'!M835,'Комунальні по МПД'!M840,'Комунальні по МПД'!M845,'Комунальні по МПД'!M850,'Комунальні по МПД'!M855)</f>
        <v>441</v>
      </c>
      <c r="M130" s="124">
        <f>SUM('Комунальні по МПД'!N800,'Комунальні по МПД'!N805,'Комунальні по МПД'!N810,'Комунальні по МПД'!N815,'Комунальні по МПД'!N820,'Комунальні по МПД'!N825,'Комунальні по МПД'!N830,'Комунальні по МПД'!N835,'Комунальні по МПД'!N840,'Комунальні по МПД'!N845,'Комунальні по МПД'!N850,'Комунальні по МПД'!N855)</f>
        <v>0</v>
      </c>
      <c r="N130" s="403">
        <f>SUM('Комунальні по МПД'!O800,'Комунальні по МПД'!O805,'Комунальні по МПД'!O810,'Комунальні по МПД'!O815,'Комунальні по МПД'!O820,'Комунальні по МПД'!O825,'Комунальні по МПД'!O830,'Комунальні по МПД'!O835,'Комунальні по МПД'!O840,'Комунальні по МПД'!O845,'Комунальні по МПД'!O850,'Комунальні по МПД'!O855)</f>
        <v>0</v>
      </c>
      <c r="O130" s="124">
        <f>SUM('Комунальні по МПД'!P800,'Комунальні по МПД'!P805,'Комунальні по МПД'!P810,'Комунальні по МПД'!P815,'Комунальні по МПД'!P820,'Комунальні по МПД'!P825,'Комунальні по МПД'!P830,'Комунальні по МПД'!P835,'Комунальні по МПД'!P840,'Комунальні по МПД'!P845,'Комунальні по МПД'!P850,'Комунальні по МПД'!P855)</f>
        <v>0</v>
      </c>
      <c r="P130" s="124">
        <f>SUM('Комунальні по МПД'!Q800,'Комунальні по МПД'!Q805,'Комунальні по МПД'!Q810,'Комунальні по МПД'!Q815,'Комунальні по МПД'!Q820,'Комунальні по МПД'!Q825,'Комунальні по МПД'!Q830,'Комунальні по МПД'!Q835,'Комунальні по МПД'!Q840,'Комунальні по МПД'!Q845,'Комунальні по МПД'!Q850,'Комунальні по МПД'!Q855)</f>
        <v>0</v>
      </c>
      <c r="Q130" s="163">
        <f>SUM('Комунальні по МПД'!R800,'Комунальні по МПД'!R805,'Комунальні по МПД'!R810,'Комунальні по МПД'!R815,'Комунальні по МПД'!R820,'Комунальні по МПД'!R825,'Комунальні по МПД'!R830,'Комунальні по МПД'!R835,'Комунальні по МПД'!R840,'Комунальні по МПД'!R845,'Комунальні по МПД'!R850,'Комунальні по МПД'!R855)</f>
        <v>441</v>
      </c>
      <c r="R130" s="202">
        <f>SUM('Комунальні по МПД'!S800,'Комунальні по МПД'!S805,'Комунальні по МПД'!S810,'Комунальні по МПД'!S815,'Комунальні по МПД'!S820,'Комунальні по МПД'!S825,'Комунальні по МПД'!S830,'Комунальні по МПД'!S835,'Комунальні по МПД'!S840,'Комунальні по МПД'!S845,'Комунальні по МПД'!S850,'Комунальні по МПД'!S855)</f>
        <v>36</v>
      </c>
      <c r="S130" s="202">
        <f>SUM('Комунальні по МПД'!T800,'Комунальні по МПД'!T805,'Комунальні по МПД'!T810,'Комунальні по МПД'!T815,'Комунальні по МПД'!T820,'Комунальні по МПД'!T825,'Комунальні по МПД'!T830,'Комунальні по МПД'!T835,'Комунальні по МПД'!T840,'Комунальні по МПД'!T845,'Комунальні по МПД'!T850,'Комунальні по МПД'!T855)</f>
        <v>0</v>
      </c>
      <c r="T130" s="202">
        <f>SUM('Комунальні по МПД'!U800,'Комунальні по МПД'!U805,'Комунальні по МПД'!U810,'Комунальні по МПД'!U815,'Комунальні по МПД'!U820,'Комунальні по МПД'!U825,'Комунальні по МПД'!U830,'Комунальні по МПД'!U835,'Комунальні по МПД'!U840,'Комунальні по МПД'!U845,'Комунальні по МПД'!U850,'Комунальні по МПД'!U855)</f>
        <v>0</v>
      </c>
      <c r="U130" s="155">
        <f>SUM('Комунальні по МПД'!V800,'Комунальні по МПД'!V805,'Комунальні по МПД'!V810,'Комунальні по МПД'!V815,'Комунальні по МПД'!V820,'Комунальні по МПД'!V825,'Комунальні по МПД'!V830,'Комунальні по МПД'!V835,'Комунальні по МПД'!V840,'Комунальні по МПД'!V845,'Комунальні по МПД'!V850,'Комунальні по МПД'!V855)</f>
        <v>405</v>
      </c>
      <c r="V130" s="155">
        <f>SUM('Комунальні по МПД'!W800,'Комунальні по МПД'!W805,'Комунальні по МПД'!W810,'Комунальні по МПД'!W815,'Комунальні по МПД'!W820,'Комунальні по МПД'!W825,'Комунальні по МПД'!W830,'Комунальні по МПД'!W835,'Комунальні по МПД'!W840,'Комунальні по МПД'!W845,'Комунальні по МПД'!W850,'Комунальні по МПД'!W855)</f>
        <v>0</v>
      </c>
      <c r="W130" s="156">
        <f>SUM('Комунальні по МПД'!X800,'Комунальні по МПД'!X805,'Комунальні по МПД'!X810,'Комунальні по МПД'!X815,'Комунальні по МПД'!X820,'Комунальні по МПД'!X825,'Комунальні по МПД'!X830,'Комунальні по МПД'!X835,'Комунальні по МПД'!X840,'Комунальні по МПД'!X845,'Комунальні по МПД'!X850,'Комунальні по МПД'!X855)</f>
        <v>0</v>
      </c>
      <c r="X130" s="157">
        <f>SUM('Комунальні по МПД'!Y800,'Комунальні по МПД'!Y805,'Комунальні по МПД'!Y810,'Комунальні по МПД'!Y815,'Комунальні по МПД'!Y820,'Комунальні по МПД'!Y825,'Комунальні по МПД'!Y830,'Комунальні по МПД'!Y835,'Комунальні по МПД'!Y840,'Комунальні по МПД'!Y845,'Комунальні по МПД'!Y850,'Комунальні по МПД'!Y855)</f>
        <v>378</v>
      </c>
      <c r="Y130" s="156">
        <f>SUM('Комунальні по МПД'!Z800,'Комунальні по МПД'!Z805,'Комунальні по МПД'!Z810,'Комунальні по МПД'!Z815,'Комунальні по МПД'!Z820,'Комунальні по МПД'!Z825,'Комунальні по МПД'!Z830,'Комунальні по МПД'!Z835,'Комунальні по МПД'!Z840,'Комунальні по МПД'!Z845,'Комунальні по МПД'!Z850,'Комунальні по МПД'!Z855)</f>
        <v>63</v>
      </c>
      <c r="Z130" s="83">
        <f>SUM('Комунальні по МПД'!AA800,'Комунальні по МПД'!AA805,'Комунальні по МПД'!AA810,'Комунальні по МПД'!AA815,'Комунальні по МПД'!AA820,'Комунальні по МПД'!AA825,'Комунальні по МПД'!AA830,'Комунальні по МПД'!AA835,'Комунальні по МПД'!AA840,'Комунальні по МПД'!AA845,'Комунальні по МПД'!AA850,'Комунальні по МПД'!AA855)</f>
        <v>0</v>
      </c>
      <c r="AA130" s="84">
        <f>SUM('Комунальні по МПД'!AB800,'Комунальні по МПД'!AB805,'Комунальні по МПД'!AB810,'Комунальні по МПД'!AB815,'Комунальні по МПД'!AB820,'Комунальні по МПД'!AB825,'Комунальні по МПД'!AB830,'Комунальні по МПД'!AB835,'Комунальні по МПД'!AB840,'Комунальні по МПД'!AB845,'Комунальні по МПД'!AB850,'Комунальні по МПД'!AB855)</f>
        <v>122</v>
      </c>
      <c r="AB130" s="84">
        <f>SUM('Комунальні по МПД'!AC800,'Комунальні по МПД'!AC805,'Комунальні по МПД'!AC810,'Комунальні по МПД'!AC815,'Комунальні по МПД'!AC820,'Комунальні по МПД'!AC825,'Комунальні по МПД'!AC830,'Комунальні по МПД'!AC835,'Комунальні по МПД'!AC840,'Комунальні по МПД'!AC845,'Комунальні по МПД'!AC850,'Комунальні по МПД'!AC855)</f>
        <v>120</v>
      </c>
      <c r="AC130" s="319">
        <f>SUM('Комунальні по МПД'!AD800,'Комунальні по МПД'!AD805,'Комунальні по МПД'!AD810,'Комунальні по МПД'!AD815,'Комунальні по МПД'!AD820,'Комунальні по МПД'!AD825,'Комунальні по МПД'!AD830,'Комунальні по МПД'!AD835,'Комунальні по МПД'!AD840,'Комунальні по МПД'!AD845,'Комунальні по МПД'!AD850,'Комунальні по МПД'!AD855)</f>
        <v>52</v>
      </c>
      <c r="AD130" s="319">
        <f>SUM('Комунальні по МПД'!AE800,'Комунальні по МПД'!AE805,'Комунальні по МПД'!AE810,'Комунальні по МПД'!AE815,'Комунальні по МПД'!AE820,'Комунальні по МПД'!AE825,'Комунальні по МПД'!AE830,'Комунальні по МПД'!AE835,'Комунальні по МПД'!AE840,'Комунальні по МПД'!AE845,'Комунальні по МПД'!AE850,'Комунальні по МПД'!AE855)</f>
        <v>182</v>
      </c>
      <c r="AE130" s="320">
        <f>SUM('Комунальні по МПД'!AF800,'Комунальні по МПД'!AF805,'Комунальні по МПД'!AF810,'Комунальні по МПД'!AF815,'Комунальні по МПД'!AF820,'Комунальні по МПД'!AF825,'Комунальні по МПД'!AF830,'Комунальні по МПД'!AF835,'Комунальні по МПД'!AF840,'Комунальні по МПД'!AF845,'Комунальні по МПД'!AF850,'Комунальні по МПД'!AF855)</f>
        <v>33</v>
      </c>
      <c r="AF130" s="449">
        <f>AVERAGE('Комунальні по МПД'!AG800,'Комунальні по МПД'!AG805,'Комунальні по МПД'!AG810,'Комунальні по МПД'!AG815,'Комунальні по МПД'!AG820,'Комунальні по МПД'!AG825,'Комунальні по МПД'!AG830,'Комунальні по МПД'!AG835,'Комунальні по МПД'!AG840,'Комунальні по МПД'!AG845,'Комунальні по МПД'!AG850,'Комунальні по МПД'!AG855)</f>
        <v>43.15</v>
      </c>
      <c r="AG130" s="468">
        <f>AVERAGE('Комунальні по МПД'!AH800,'Комунальні по МПД'!AH805,'Комунальні по МПД'!AH810,'Комунальні по МПД'!AH815,'Комунальні по МПД'!AH820,'Комунальні по МПД'!AH825,'Комунальні по МПД'!AH830,'Комунальні по МПД'!AH835,'Комунальні по МПД'!AH840,'Комунальні по МПД'!AH845,'Комунальні по МПД'!AH850,'Комунальні по МПД'!AH855)</f>
        <v>20.90909090909091</v>
      </c>
      <c r="AH130" s="449">
        <f>AVERAGE('Комунальні по МПД'!AI800,'Комунальні по МПД'!AI805,'Комунальні по МПД'!AI810,'Комунальні по МПД'!AI815,'Комунальні по МПД'!AI820,'Комунальні по МПД'!AI825,'Комунальні по МПД'!AI830,'Комунальні по МПД'!AI835,'Комунальні по МПД'!AI840,'Комунальні по МПД'!AI845,'Комунальні по МПД'!AI850,'Комунальні по МПД'!AI855)</f>
        <v>102.65</v>
      </c>
      <c r="AI130" s="208">
        <f>SUM('Комунальні по МПД'!AJ800,'Комунальні по МПД'!AJ805,'Комунальні по МПД'!AJ810,'Комунальні по МПД'!AJ815,'Комунальні по МПД'!AJ820,'Комунальні по МПД'!AJ825,'Комунальні по МПД'!AJ830,'Комунальні по МПД'!AJ835,'Комунальні по МПД'!AJ840,'Комунальні по МПД'!AJ845,'Комунальні по МПД'!AJ850,'Комунальні по МПД'!AJ855)</f>
        <v>441</v>
      </c>
      <c r="AJ130" s="90">
        <v>0</v>
      </c>
      <c r="AK130" s="88">
        <v>0</v>
      </c>
      <c r="AL130" s="91">
        <v>0</v>
      </c>
      <c r="AM130" s="90">
        <v>0</v>
      </c>
      <c r="AN130" s="88">
        <v>0</v>
      </c>
      <c r="AO130" s="91">
        <v>0</v>
      </c>
      <c r="AP130" s="86">
        <f>SUM('Комунальні по МПД'!AQ800,'Комунальні по МПД'!AQ805,'Комунальні по МПД'!AQ810,'Комунальні по МПД'!AQ815,'Комунальні по МПД'!AQ820,'Комунальні по МПД'!AQ825,'Комунальні по МПД'!AQ830,'Комунальні по МПД'!AQ835,'Комунальні по МПД'!AQ840,'Комунальні по МПД'!AQ845,'Комунальні по МПД'!AQ850,'Комунальні по МПД'!AQ855)</f>
        <v>34</v>
      </c>
      <c r="AQ130" s="81">
        <f>SUM('Комунальні по МПД'!AR800,'Комунальні по МПД'!AR805,'Комунальні по МПД'!AR810,'Комунальні по МПД'!AR815,'Комунальні по МПД'!AR820,'Комунальні по МПД'!AR825,'Комунальні по МПД'!AR830,'Комунальні по МПД'!AR835,'Комунальні по МПД'!AR840,'Комунальні по МПД'!AR845,'Комунальні по МПД'!AR850,'Комунальні по МПД'!AR855)</f>
        <v>111</v>
      </c>
      <c r="AR130" s="81">
        <f>SUM('Комунальні по МПД'!AS800,'Комунальні по МПД'!AS805,'Комунальні по МПД'!AS810,'Комунальні по МПД'!AS815,'Комунальні по МПД'!AS820,'Комунальні по МПД'!AS825,'Комунальні по МПД'!AS830,'Комунальні по МПД'!AS835,'Комунальні по МПД'!AS840,'Комунальні по МПД'!AS845,'Комунальні по МПД'!AS850,'Комунальні по МПД'!AS855)</f>
        <v>181</v>
      </c>
      <c r="AS130" s="81">
        <f>SUM('Комунальні по МПД'!AT800,'Комунальні по МПД'!AT805,'Комунальні по МПД'!AT810,'Комунальні по МПД'!AT815,'Комунальні по МПД'!AT820,'Комунальні по МПД'!AT825,'Комунальні по МПД'!AT830,'Комунальні по МПД'!AT835,'Комунальні по МПД'!AT840,'Комунальні по МПД'!AT845,'Комунальні по МПД'!AT850,'Комунальні по МПД'!AT855)</f>
        <v>103</v>
      </c>
      <c r="AT130" s="94">
        <f>SUM('Комунальні по МПД'!AU800,'Комунальні по МПД'!AU805,'Комунальні по МПД'!AU810,'Комунальні по МПД'!AU815,'Комунальні по МПД'!AU820,'Комунальні по МПД'!AU825,'Комунальні по МПД'!AU830,'Комунальні по МПД'!AU835,'Комунальні по МПД'!AU840,'Комунальні по МПД'!AU845,'Комунальні по МПД'!AU850,'Комунальні по МПД'!AU855)</f>
        <v>12</v>
      </c>
      <c r="AU130" s="159">
        <f>SUM('Комунальні по МПД'!AV800,'Комунальні по МПД'!AV805,'Комунальні по МПД'!AV810,'Комунальні по МПД'!AV815,'Комунальні по МПД'!AV820,'Комунальні по МПД'!AV825,'Комунальні по МПД'!AV830,'Комунальні по МПД'!AV835,'Комунальні по МПД'!AV840,'Комунальні по МПД'!AV845,'Комунальні по МПД'!AV850,'Комунальні по МПД'!AV855)</f>
        <v>12</v>
      </c>
      <c r="AV130" s="125">
        <f>SUM('Комунальні по МПД'!AW800,'Комунальні по МПД'!AW805,'Комунальні по МПД'!AW810,'Комунальні по МПД'!AW815,'Комунальні по МПД'!AW820,'Комунальні по МПД'!AW825,'Комунальні по МПД'!AW830,'Комунальні по МПД'!AW835,'Комунальні по МПД'!AW840,'Комунальні по МПД'!AW845,'Комунальні по МПД'!AW850,'Комунальні по МПД'!AW855)</f>
        <v>0</v>
      </c>
      <c r="AW130" s="125">
        <f>SUM('Комунальні по МПД'!AX800,'Комунальні по МПД'!AX805,'Комунальні по МПД'!AX810,'Комунальні по МПД'!AX815,'Комунальні по МПД'!AX820,'Комунальні по МПД'!AX825,'Комунальні по МПД'!AX830,'Комунальні по МПД'!AX835,'Комунальні по МПД'!AX840,'Комунальні по МПД'!AX845,'Комунальні по МПД'!AX850,'Комунальні по МПД'!AX855)</f>
        <v>0</v>
      </c>
      <c r="AX130" s="125">
        <f>SUM('Комунальні по МПД'!AY800,'Комунальні по МПД'!AY805,'Комунальні по МПД'!AY810,'Комунальні по МПД'!AY815,'Комунальні по МПД'!AY820,'Комунальні по МПД'!AY825,'Комунальні по МПД'!AY830,'Комунальні по МПД'!AY835,'Комунальні по МПД'!AY840,'Комунальні по МПД'!AY845,'Комунальні по МПД'!AY850,'Комунальні по МПД'!AY855)</f>
        <v>3</v>
      </c>
      <c r="AY130" s="125">
        <f>SUM('Комунальні по МПД'!AZ800,'Комунальні по МПД'!AZ805,'Комунальні по МПД'!AZ810,'Комунальні по МПД'!AZ815,'Комунальні по МПД'!AZ820,'Комунальні по МПД'!AZ825,'Комунальні по МПД'!AZ830,'Комунальні по МПД'!AZ835,'Комунальні по МПД'!AZ840,'Комунальні по МПД'!AZ845,'Комунальні по МПД'!AZ850,'Комунальні по МПД'!AZ855)</f>
        <v>1</v>
      </c>
      <c r="AZ130" s="125">
        <f>SUM('Комунальні по МПД'!BA800,'Комунальні по МПД'!BA805,'Комунальні по МПД'!BA810,'Комунальні по МПД'!BA815,'Комунальні по МПД'!BA820,'Комунальні по МПД'!BA825,'Комунальні по МПД'!BA830,'Комунальні по МПД'!BA835,'Комунальні по МПД'!BA840,'Комунальні по МПД'!BA845,'Комунальні по МПД'!BA850,'Комунальні по МПД'!BA855)</f>
        <v>2</v>
      </c>
      <c r="BA130" s="125">
        <f>SUM('Комунальні по МПД'!BB800,'Комунальні по МПД'!BB805,'Комунальні по МПД'!BB810,'Комунальні по МПД'!BB815,'Комунальні по МПД'!BB820,'Комунальні по МПД'!BB825,'Комунальні по МПД'!BB830,'Комунальні по МПД'!BB835,'Комунальні по МПД'!BB840,'Комунальні по МПД'!BB845,'Комунальні по МПД'!BB850,'Комунальні по МПД'!BB855)</f>
        <v>0</v>
      </c>
      <c r="BB130" s="125">
        <f>SUM('Комунальні по МПД'!BC800,'Комунальні по МПД'!BC805,'Комунальні по МПД'!BC810,'Комунальні по МПД'!BC815,'Комунальні по МПД'!BC820,'Комунальні по МПД'!BC825,'Комунальні по МПД'!BC830,'Комунальні по МПД'!BC835,'Комунальні по МПД'!BC840,'Комунальні по МПД'!BC845,'Комунальні по МПД'!BC850,'Комунальні по МПД'!BC855)</f>
        <v>2</v>
      </c>
      <c r="BC130" s="125">
        <f>SUM('Комунальні по МПД'!BD800,'Комунальні по МПД'!BD805,'Комунальні по МПД'!BD810,'Комунальні по МПД'!BD815,'Комунальні по МПД'!BD820,'Комунальні по МПД'!BD825,'Комунальні по МПД'!BD830,'Комунальні по МПД'!BD835,'Комунальні по МПД'!BD840,'Комунальні по МПД'!BD845,'Комунальні по МПД'!BD850,'Комунальні по МПД'!BD855)</f>
        <v>2</v>
      </c>
      <c r="BD130" s="126">
        <f>SUM('Комунальні по МПД'!BE800,'Комунальні по МПД'!BE805,'Комунальні по МПД'!BE810,'Комунальні по МПД'!BE815,'Комунальні по МПД'!BE820,'Комунальні по МПД'!BE825,'Комунальні по МПД'!BE830,'Комунальні по МПД'!BE835,'Комунальні по МПД'!BE840,'Комунальні по МПД'!BE845,'Комунальні по МПД'!BE850,'Комунальні по МПД'!BE855)</f>
        <v>2</v>
      </c>
    </row>
    <row r="131" spans="1:56" ht="31.5" x14ac:dyDescent="0.25">
      <c r="A131" s="1343"/>
      <c r="B131" s="1420"/>
      <c r="C131" s="114" t="s">
        <v>491</v>
      </c>
      <c r="D131" s="1301"/>
      <c r="E131" s="1411"/>
      <c r="F131" s="592">
        <f>SUM('Комунальні по МПД'!G801,'Комунальні по МПД'!G806,'Комунальні по МПД'!G811,'Комунальні по МПД'!G816,'Комунальні по МПД'!G821,'Комунальні по МПД'!G826,'Комунальні по МПД'!G831,'Комунальні по МПД'!G836,'Комунальні по МПД'!G841,'Комунальні по МПД'!G846,'Комунальні по МПД'!G851,'Комунальні по МПД'!G856)</f>
        <v>0</v>
      </c>
      <c r="G131" s="631">
        <f>SUM('Комунальні по МПД'!H801,'Комунальні по МПД'!H806,'Комунальні по МПД'!H811,'Комунальні по МПД'!H816,'Комунальні по МПД'!H821,'Комунальні по МПД'!H826,'Комунальні по МПД'!H831,'Комунальні по МПД'!H836,'Комунальні по МПД'!H841,'Комунальні по МПД'!H846,'Комунальні по МПД'!H851,'Комунальні по МПД'!H856)</f>
        <v>0</v>
      </c>
      <c r="H131" s="81">
        <f>SUM('Комунальні по МПД'!I801,'Комунальні по МПД'!I806,'Комунальні по МПД'!I811,'Комунальні по МПД'!I816,'Комунальні по МПД'!I821,'Комунальні по МПД'!I826,'Комунальні по МПД'!I831,'Комунальні по МПД'!I836,'Комунальні по МПД'!I841,'Комунальні по МПД'!I846,'Комунальні по МПД'!I851,'Комунальні по МПД'!I856)</f>
        <v>0</v>
      </c>
      <c r="I131" s="81">
        <f>SUM('Комунальні по МПД'!J801,'Комунальні по МПД'!J806,'Комунальні по МПД'!J811,'Комунальні по МПД'!J816,'Комунальні по МПД'!J821,'Комунальні по МПД'!J826,'Комунальні по МПД'!J831,'Комунальні по МПД'!J836,'Комунальні по МПД'!J841,'Комунальні по МПД'!J846,'Комунальні по МПД'!J851,'Комунальні по МПД'!J856)</f>
        <v>0</v>
      </c>
      <c r="J131" s="81">
        <f>SUM('Комунальні по МПД'!K801,'Комунальні по МПД'!K806,'Комунальні по МПД'!K811,'Комунальні по МПД'!K816,'Комунальні по МПД'!K821,'Комунальні по МПД'!K826,'Комунальні по МПД'!K831,'Комунальні по МПД'!K836,'Комунальні по МПД'!K841,'Комунальні по МПД'!K846,'Комунальні по МПД'!K851,'Комунальні по МПД'!K856)</f>
        <v>0</v>
      </c>
      <c r="K131" s="82">
        <f>SUM('Комунальні по МПД'!L801,'Комунальні по МПД'!L806,'Комунальні по МПД'!L811,'Комунальні по МПД'!L816,'Комунальні по МПД'!L821,'Комунальні по МПД'!L826,'Комунальні по МПД'!L831,'Комунальні по МПД'!L836,'Комунальні по МПД'!L841,'Комунальні по МПД'!L846,'Комунальні по МПД'!L851,'Комунальні по МПД'!L856)</f>
        <v>0</v>
      </c>
      <c r="L131" s="181">
        <f>SUM('Комунальні по МПД'!M801,'Комунальні по МПД'!M806,'Комунальні по МПД'!M811,'Комунальні по МПД'!M816,'Комунальні по МПД'!M821,'Комунальні по МПД'!M826,'Комунальні по МПД'!M831,'Комунальні по МПД'!M836,'Комунальні по МПД'!M841,'Комунальні по МПД'!M846,'Комунальні по МПД'!M851,'Комунальні по МПД'!M856)</f>
        <v>0</v>
      </c>
      <c r="M131" s="124">
        <f>SUM('Комунальні по МПД'!N801,'Комунальні по МПД'!N806,'Комунальні по МПД'!N811,'Комунальні по МПД'!N816,'Комунальні по МПД'!N821,'Комунальні по МПД'!N826,'Комунальні по МПД'!N831,'Комунальні по МПД'!N836,'Комунальні по МПД'!N841,'Комунальні по МПД'!N846,'Комунальні по МПД'!N851,'Комунальні по МПД'!N856)</f>
        <v>0</v>
      </c>
      <c r="N131" s="403">
        <f>SUM('Комунальні по МПД'!O801,'Комунальні по МПД'!O806,'Комунальні по МПД'!O811,'Комунальні по МПД'!O816,'Комунальні по МПД'!O821,'Комунальні по МПД'!O826,'Комунальні по МПД'!O831,'Комунальні по МПД'!O836,'Комунальні по МПД'!O841,'Комунальні по МПД'!O846,'Комунальні по МПД'!O851,'Комунальні по МПД'!O856)</f>
        <v>0</v>
      </c>
      <c r="O131" s="124">
        <f>SUM('Комунальні по МПД'!P801,'Комунальні по МПД'!P806,'Комунальні по МПД'!P811,'Комунальні по МПД'!P816,'Комунальні по МПД'!P821,'Комунальні по МПД'!P826,'Комунальні по МПД'!P831,'Комунальні по МПД'!P836,'Комунальні по МПД'!P841,'Комунальні по МПД'!P846,'Комунальні по МПД'!P851,'Комунальні по МПД'!P856)</f>
        <v>0</v>
      </c>
      <c r="P131" s="124">
        <f>SUM('Комунальні по МПД'!Q801,'Комунальні по МПД'!Q806,'Комунальні по МПД'!Q811,'Комунальні по МПД'!Q816,'Комунальні по МПД'!Q821,'Комунальні по МПД'!Q826,'Комунальні по МПД'!Q831,'Комунальні по МПД'!Q836,'Комунальні по МПД'!Q841,'Комунальні по МПД'!Q846,'Комунальні по МПД'!Q851,'Комунальні по МПД'!Q856)</f>
        <v>0</v>
      </c>
      <c r="Q131" s="163">
        <f>SUM('Комунальні по МПД'!R801,'Комунальні по МПД'!R806,'Комунальні по МПД'!R811,'Комунальні по МПД'!R816,'Комунальні по МПД'!R821,'Комунальні по МПД'!R826,'Комунальні по МПД'!R831,'Комунальні по МПД'!R836,'Комунальні по МПД'!R841,'Комунальні по МПД'!R846,'Комунальні по МПД'!R851,'Комунальні по МПД'!R856)</f>
        <v>0</v>
      </c>
      <c r="R131" s="271">
        <f>SUM('Комунальні по МПД'!S801,'Комунальні по МПД'!S806,'Комунальні по МПД'!S811,'Комунальні по МПД'!S816,'Комунальні по МПД'!S821,'Комунальні по МПД'!S826,'Комунальні по МПД'!S831,'Комунальні по МПД'!S836,'Комунальні по МПД'!S841,'Комунальні по МПД'!S846,'Комунальні по МПД'!S851,'Комунальні по МПД'!S856)</f>
        <v>0</v>
      </c>
      <c r="S131" s="766">
        <f>SUM('Комунальні по МПД'!T801,'Комунальні по МПД'!T806,'Комунальні по МПД'!T811,'Комунальні по МПД'!T816,'Комунальні по МПД'!T821,'Комунальні по МПД'!T826,'Комунальні по МПД'!T831,'Комунальні по МПД'!T836,'Комунальні по МПД'!T841,'Комунальні по МПД'!T846,'Комунальні по МПД'!T851,'Комунальні по МПД'!T856)</f>
        <v>0</v>
      </c>
      <c r="T131" s="766">
        <f>SUM('Комунальні по МПД'!U801,'Комунальні по МПД'!U806,'Комунальні по МПД'!U811,'Комунальні по МПД'!U816,'Комунальні по МПД'!U821,'Комунальні по МПД'!U826,'Комунальні по МПД'!U831,'Комунальні по МПД'!U836,'Комунальні по МПД'!U841,'Комунальні по МПД'!U846,'Комунальні по МПД'!U851,'Комунальні по МПД'!U856)</f>
        <v>0</v>
      </c>
      <c r="U131" s="124">
        <f>SUM('Комунальні по МПД'!V801,'Комунальні по МПД'!V806,'Комунальні по МПД'!V811,'Комунальні по МПД'!V816,'Комунальні по МПД'!V821,'Комунальні по МПД'!V826,'Комунальні по МПД'!V831,'Комунальні по МПД'!V836,'Комунальні по МПД'!V841,'Комунальні по МПД'!V846,'Комунальні по МПД'!V851,'Комунальні по МПД'!V856)</f>
        <v>0</v>
      </c>
      <c r="V131" s="124">
        <f>SUM('Комунальні по МПД'!W801,'Комунальні по МПД'!W806,'Комунальні по МПД'!W811,'Комунальні по МПД'!W816,'Комунальні по МПД'!W821,'Комунальні по МПД'!W826,'Комунальні по МПД'!W831,'Комунальні по МПД'!W836,'Комунальні по МПД'!W841,'Комунальні по МПД'!W846,'Комунальні по МПД'!W851,'Комунальні по МПД'!W856)</f>
        <v>0</v>
      </c>
      <c r="W131" s="163">
        <f>SUM('Комунальні по МПД'!X801,'Комунальні по МПД'!X806,'Комунальні по МПД'!X811,'Комунальні по МПД'!X816,'Комунальні по МПД'!X821,'Комунальні по МПД'!X826,'Комунальні по МПД'!X831,'Комунальні по МПД'!X836,'Комунальні по МПД'!X841,'Комунальні по МПД'!X846,'Комунальні по МПД'!X851,'Комунальні по МПД'!X856)</f>
        <v>0</v>
      </c>
      <c r="X131" s="162">
        <f>SUM('Комунальні по МПД'!Y801,'Комунальні по МПД'!Y806,'Комунальні по МПД'!Y811,'Комунальні по МПД'!Y816,'Комунальні по МПД'!Y821,'Комунальні по МПД'!Y826,'Комунальні по МПД'!Y831,'Комунальні по МПД'!Y836,'Комунальні по МПД'!Y841,'Комунальні по МПД'!Y846,'Комунальні по МПД'!Y851,'Комунальні по МПД'!Y856)</f>
        <v>0</v>
      </c>
      <c r="Y131" s="163">
        <f>SUM('Комунальні по МПД'!Z801,'Комунальні по МПД'!Z806,'Комунальні по МПД'!Z811,'Комунальні по МПД'!Z816,'Комунальні по МПД'!Z821,'Комунальні по МПД'!Z826,'Комунальні по МПД'!Z831,'Комунальні по МПД'!Z836,'Комунальні по МПД'!Z841,'Комунальні по МПД'!Z846,'Комунальні по МПД'!Z851,'Комунальні по МПД'!Z856)</f>
        <v>0</v>
      </c>
      <c r="Z131" s="325">
        <f>SUM('Комунальні по МПД'!AA801,'Комунальні по МПД'!AA806,'Комунальні по МПД'!AA811,'Комунальні по МПД'!AA816,'Комунальні по МПД'!AA821,'Комунальні по МПД'!AA826,'Комунальні по МПД'!AA831,'Комунальні по МПД'!AA836,'Комунальні по МПД'!AA841,'Комунальні по МПД'!AA846,'Комунальні по МПД'!AA851,'Комунальні по МПД'!AA856)</f>
        <v>0</v>
      </c>
      <c r="AA131" s="319">
        <f>SUM('Комунальні по МПД'!AB801,'Комунальні по МПД'!AB806,'Комунальні по МПД'!AB811,'Комунальні по МПД'!AB816,'Комунальні по МПД'!AB821,'Комунальні по МПД'!AB826,'Комунальні по МПД'!AB831,'Комунальні по МПД'!AB836,'Комунальні по МПД'!AB841,'Комунальні по МПД'!AB846,'Комунальні по МПД'!AB851,'Комунальні по МПД'!AB856)</f>
        <v>0</v>
      </c>
      <c r="AB131" s="319">
        <f>SUM('Комунальні по МПД'!AC801,'Комунальні по МПД'!AC806,'Комунальні по МПД'!AC811,'Комунальні по МПД'!AC816,'Комунальні по МПД'!AC821,'Комунальні по МПД'!AC826,'Комунальні по МПД'!AC831,'Комунальні по МПД'!AC836,'Комунальні по МПД'!AC841,'Комунальні по МПД'!AC846,'Комунальні по МПД'!AC851,'Комунальні по МПД'!AC856)</f>
        <v>0</v>
      </c>
      <c r="AC131" s="319">
        <f>SUM('Комунальні по МПД'!AD801,'Комунальні по МПД'!AD806,'Комунальні по МПД'!AD811,'Комунальні по МПД'!AD816,'Комунальні по МПД'!AD821,'Комунальні по МПД'!AD826,'Комунальні по МПД'!AD831,'Комунальні по МПД'!AD836,'Комунальні по МПД'!AD841,'Комунальні по МПД'!AD846,'Комунальні по МПД'!AD851,'Комунальні по МПД'!AD856)</f>
        <v>0</v>
      </c>
      <c r="AD131" s="319">
        <f>SUM('Комунальні по МПД'!AE801,'Комунальні по МПД'!AE806,'Комунальні по МПД'!AE811,'Комунальні по МПД'!AE816,'Комунальні по МПД'!AE821,'Комунальні по МПД'!AE826,'Комунальні по МПД'!AE831,'Комунальні по МПД'!AE836,'Комунальні по МПД'!AE841,'Комунальні по МПД'!AE846,'Комунальні по МПД'!AE851,'Комунальні по МПД'!AE856)</f>
        <v>0</v>
      </c>
      <c r="AE131" s="320">
        <f>SUM('Комунальні по МПД'!AF801,'Комунальні по МПД'!AF806,'Комунальні по МПД'!AF811,'Комунальні по МПД'!AF816,'Комунальні по МПД'!AF821,'Комунальні по МПД'!AF826,'Комунальні по МПД'!AF831,'Комунальні по МПД'!AF836,'Комунальні по МПД'!AF841,'Комунальні по МПД'!AF846,'Комунальні по МПД'!AF851,'Комунальні по МПД'!AF856)</f>
        <v>0</v>
      </c>
      <c r="AF131" s="449"/>
      <c r="AG131" s="468"/>
      <c r="AH131" s="449"/>
      <c r="AI131" s="208">
        <f>SUM('Комунальні по МПД'!AJ801,'Комунальні по МПД'!AJ806,'Комунальні по МПД'!AJ811,'Комунальні по МПД'!AJ816,'Комунальні по МПД'!AJ821,'Комунальні по МПД'!AJ826,'Комунальні по МПД'!AJ831,'Комунальні по МПД'!AJ836,'Комунальні по МПД'!AJ841,'Комунальні по МПД'!AJ846,'Комунальні по МПД'!AJ851,'Комунальні по МПД'!AJ856)</f>
        <v>0</v>
      </c>
      <c r="AJ131" s="90">
        <v>0</v>
      </c>
      <c r="AK131" s="88">
        <v>0</v>
      </c>
      <c r="AL131" s="91">
        <v>0</v>
      </c>
      <c r="AM131" s="90">
        <v>0</v>
      </c>
      <c r="AN131" s="88">
        <v>0</v>
      </c>
      <c r="AO131" s="91">
        <v>0</v>
      </c>
      <c r="AP131" s="86">
        <f>SUM('Комунальні по МПД'!AQ801,'Комунальні по МПД'!AQ806,'Комунальні по МПД'!AQ811,'Комунальні по МПД'!AQ816,'Комунальні по МПД'!AQ821,'Комунальні по МПД'!AQ826,'Комунальні по МПД'!AQ831,'Комунальні по МПД'!AQ836,'Комунальні по МПД'!AQ841,'Комунальні по МПД'!AQ846,'Комунальні по МПД'!AQ851,'Комунальні по МПД'!AQ856)</f>
        <v>0</v>
      </c>
      <c r="AQ131" s="81">
        <f>SUM('Комунальні по МПД'!AR801,'Комунальні по МПД'!AR806,'Комунальні по МПД'!AR811,'Комунальні по МПД'!AR816,'Комунальні по МПД'!AR821,'Комунальні по МПД'!AR826,'Комунальні по МПД'!AR831,'Комунальні по МПД'!AR836,'Комунальні по МПД'!AR841,'Комунальні по МПД'!AR846,'Комунальні по МПД'!AR851,'Комунальні по МПД'!AR856)</f>
        <v>0</v>
      </c>
      <c r="AR131" s="81">
        <f>SUM('Комунальні по МПД'!AS801,'Комунальні по МПД'!AS806,'Комунальні по МПД'!AS811,'Комунальні по МПД'!AS816,'Комунальні по МПД'!AS821,'Комунальні по МПД'!AS826,'Комунальні по МПД'!AS831,'Комунальні по МПД'!AS836,'Комунальні по МПД'!AS841,'Комунальні по МПД'!AS846,'Комунальні по МПД'!AS851,'Комунальні по МПД'!AS856)</f>
        <v>0</v>
      </c>
      <c r="AS131" s="81">
        <f>SUM('Комунальні по МПД'!AT801,'Комунальні по МПД'!AT806,'Комунальні по МПД'!AT811,'Комунальні по МПД'!AT816,'Комунальні по МПД'!AT821,'Комунальні по МПД'!AT826,'Комунальні по МПД'!AT831,'Комунальні по МПД'!AT836,'Комунальні по МПД'!AT841,'Комунальні по МПД'!AT846,'Комунальні по МПД'!AT851,'Комунальні по МПД'!AT856)</f>
        <v>0</v>
      </c>
      <c r="AT131" s="94">
        <f>SUM('Комунальні по МПД'!AU801,'Комунальні по МПД'!AU806,'Комунальні по МПД'!AU811,'Комунальні по МПД'!AU816,'Комунальні по МПД'!AU821,'Комунальні по МПД'!AU826,'Комунальні по МПД'!AU831,'Комунальні по МПД'!AU836,'Комунальні по МПД'!AU841,'Комунальні по МПД'!AU846,'Комунальні по МПД'!AU851,'Комунальні по МПД'!AU856)</f>
        <v>0</v>
      </c>
      <c r="AU131" s="159">
        <f>SUM('Комунальні по МПД'!AV801,'Комунальні по МПД'!AV806,'Комунальні по МПД'!AV811,'Комунальні по МПД'!AV816,'Комунальні по МПД'!AV821,'Комунальні по МПД'!AV826,'Комунальні по МПД'!AV831,'Комунальні по МПД'!AV836,'Комунальні по МПД'!AV841,'Комунальні по МПД'!AV846,'Комунальні по МПД'!AV851,'Комунальні по МПД'!AV856)</f>
        <v>0</v>
      </c>
      <c r="AV131" s="125">
        <f>SUM('Комунальні по МПД'!AW801,'Комунальні по МПД'!AW806,'Комунальні по МПД'!AW811,'Комунальні по МПД'!AW816,'Комунальні по МПД'!AW821,'Комунальні по МПД'!AW826,'Комунальні по МПД'!AW831,'Комунальні по МПД'!AW836,'Комунальні по МПД'!AW841,'Комунальні по МПД'!AW846,'Комунальні по МПД'!AW851,'Комунальні по МПД'!AW856)</f>
        <v>0</v>
      </c>
      <c r="AW131" s="125">
        <f>SUM('Комунальні по МПД'!AX801,'Комунальні по МПД'!AX806,'Комунальні по МПД'!AX811,'Комунальні по МПД'!AX816,'Комунальні по МПД'!AX821,'Комунальні по МПД'!AX826,'Комунальні по МПД'!AX831,'Комунальні по МПД'!AX836,'Комунальні по МПД'!AX841,'Комунальні по МПД'!AX846,'Комунальні по МПД'!AX851,'Комунальні по МПД'!AX856)</f>
        <v>0</v>
      </c>
      <c r="AX131" s="125">
        <f>SUM('Комунальні по МПД'!AY801,'Комунальні по МПД'!AY806,'Комунальні по МПД'!AY811,'Комунальні по МПД'!AY816,'Комунальні по МПД'!AY821,'Комунальні по МПД'!AY826,'Комунальні по МПД'!AY831,'Комунальні по МПД'!AY836,'Комунальні по МПД'!AY841,'Комунальні по МПД'!AY846,'Комунальні по МПД'!AY851,'Комунальні по МПД'!AY856)</f>
        <v>0</v>
      </c>
      <c r="AY131" s="125">
        <f>SUM('Комунальні по МПД'!AZ801,'Комунальні по МПД'!AZ806,'Комунальні по МПД'!AZ811,'Комунальні по МПД'!AZ816,'Комунальні по МПД'!AZ821,'Комунальні по МПД'!AZ826,'Комунальні по МПД'!AZ831,'Комунальні по МПД'!AZ836,'Комунальні по МПД'!AZ841,'Комунальні по МПД'!AZ846,'Комунальні по МПД'!AZ851,'Комунальні по МПД'!AZ856)</f>
        <v>0</v>
      </c>
      <c r="AZ131" s="125">
        <f>SUM('Комунальні по МПД'!BA801,'Комунальні по МПД'!BA806,'Комунальні по МПД'!BA811,'Комунальні по МПД'!BA816,'Комунальні по МПД'!BA821,'Комунальні по МПД'!BA826,'Комунальні по МПД'!BA831,'Комунальні по МПД'!BA836,'Комунальні по МПД'!BA841,'Комунальні по МПД'!BA846,'Комунальні по МПД'!BA851,'Комунальні по МПД'!BA856)</f>
        <v>0</v>
      </c>
      <c r="BA131" s="125">
        <f>SUM('Комунальні по МПД'!BB801,'Комунальні по МПД'!BB806,'Комунальні по МПД'!BB811,'Комунальні по МПД'!BB816,'Комунальні по МПД'!BB821,'Комунальні по МПД'!BB826,'Комунальні по МПД'!BB831,'Комунальні по МПД'!BB836,'Комунальні по МПД'!BB841,'Комунальні по МПД'!BB846,'Комунальні по МПД'!BB851,'Комунальні по МПД'!BB856)</f>
        <v>0</v>
      </c>
      <c r="BB131" s="125">
        <f>SUM('Комунальні по МПД'!BC801,'Комунальні по МПД'!BC806,'Комунальні по МПД'!BC811,'Комунальні по МПД'!BC816,'Комунальні по МПД'!BC821,'Комунальні по МПД'!BC826,'Комунальні по МПД'!BC831,'Комунальні по МПД'!BC836,'Комунальні по МПД'!BC841,'Комунальні по МПД'!BC846,'Комунальні по МПД'!BC851,'Комунальні по МПД'!BC856)</f>
        <v>0</v>
      </c>
      <c r="BC131" s="125">
        <f>SUM('Комунальні по МПД'!BD801,'Комунальні по МПД'!BD806,'Комунальні по МПД'!BD811,'Комунальні по МПД'!BD816,'Комунальні по МПД'!BD821,'Комунальні по МПД'!BD826,'Комунальні по МПД'!BD831,'Комунальні по МПД'!BD836,'Комунальні по МПД'!BD841,'Комунальні по МПД'!BD846,'Комунальні по МПД'!BD851,'Комунальні по МПД'!BD856)</f>
        <v>0</v>
      </c>
      <c r="BD131" s="126">
        <f>SUM('Комунальні по МПД'!BE801,'Комунальні по МПД'!BE806,'Комунальні по МПД'!BE811,'Комунальні по МПД'!BE816,'Комунальні по МПД'!BE821,'Комунальні по МПД'!BE826,'Комунальні по МПД'!BE831,'Комунальні по МПД'!BE836,'Комунальні по МПД'!BE841,'Комунальні по МПД'!BE846,'Комунальні по МПД'!BE851,'Комунальні по МПД'!BE856)</f>
        <v>0</v>
      </c>
    </row>
    <row r="132" spans="1:56" ht="16.5" thickBot="1" x14ac:dyDescent="0.3">
      <c r="A132" s="1344"/>
      <c r="B132" s="439"/>
      <c r="C132" s="115" t="s">
        <v>629</v>
      </c>
      <c r="D132" s="1302"/>
      <c r="E132" s="1427"/>
      <c r="F132" s="671">
        <f>SUM(F127:F131)</f>
        <v>469</v>
      </c>
      <c r="G132" s="633">
        <f t="shared" ref="G132:BD132" si="55">SUM(G127:G131)</f>
        <v>12</v>
      </c>
      <c r="H132" s="92">
        <f t="shared" si="55"/>
        <v>8</v>
      </c>
      <c r="I132" s="92">
        <f t="shared" si="55"/>
        <v>0</v>
      </c>
      <c r="J132" s="92">
        <f t="shared" si="55"/>
        <v>3</v>
      </c>
      <c r="K132" s="93">
        <f t="shared" si="55"/>
        <v>1</v>
      </c>
      <c r="L132" s="210">
        <f t="shared" si="55"/>
        <v>457</v>
      </c>
      <c r="M132" s="127">
        <f t="shared" ref="M132:W132" si="56">SUM(M127:M131)</f>
        <v>0</v>
      </c>
      <c r="N132" s="127">
        <f t="shared" si="56"/>
        <v>0</v>
      </c>
      <c r="O132" s="127">
        <f t="shared" si="56"/>
        <v>0</v>
      </c>
      <c r="P132" s="127">
        <f t="shared" si="56"/>
        <v>0</v>
      </c>
      <c r="Q132" s="161">
        <f t="shared" si="56"/>
        <v>457</v>
      </c>
      <c r="R132" s="263">
        <f t="shared" si="56"/>
        <v>39</v>
      </c>
      <c r="S132" s="263">
        <f t="shared" si="56"/>
        <v>0</v>
      </c>
      <c r="T132" s="263">
        <f t="shared" si="56"/>
        <v>0</v>
      </c>
      <c r="U132" s="186">
        <f t="shared" si="56"/>
        <v>418</v>
      </c>
      <c r="V132" s="186">
        <f t="shared" si="56"/>
        <v>0</v>
      </c>
      <c r="W132" s="187">
        <f t="shared" si="56"/>
        <v>0</v>
      </c>
      <c r="X132" s="188">
        <f t="shared" si="55"/>
        <v>392</v>
      </c>
      <c r="Y132" s="187">
        <f t="shared" si="55"/>
        <v>65</v>
      </c>
      <c r="Z132" s="137">
        <f t="shared" si="55"/>
        <v>0</v>
      </c>
      <c r="AA132" s="135">
        <f t="shared" si="55"/>
        <v>131</v>
      </c>
      <c r="AB132" s="135">
        <f t="shared" si="55"/>
        <v>128</v>
      </c>
      <c r="AC132" s="135">
        <f t="shared" si="55"/>
        <v>56</v>
      </c>
      <c r="AD132" s="135">
        <f t="shared" si="55"/>
        <v>189</v>
      </c>
      <c r="AE132" s="136">
        <f t="shared" si="55"/>
        <v>35</v>
      </c>
      <c r="AF132" s="461">
        <f>AVERAGE(AF127:AF131)</f>
        <v>44.075000000000003</v>
      </c>
      <c r="AG132" s="577">
        <f>AVERAGE(AG127:AG131)</f>
        <v>21.454545454545453</v>
      </c>
      <c r="AH132" s="461"/>
      <c r="AI132" s="578">
        <f t="shared" si="55"/>
        <v>457</v>
      </c>
      <c r="AJ132" s="99">
        <f t="shared" si="55"/>
        <v>0</v>
      </c>
      <c r="AK132" s="97">
        <f t="shared" si="55"/>
        <v>0</v>
      </c>
      <c r="AL132" s="145">
        <f t="shared" si="55"/>
        <v>0</v>
      </c>
      <c r="AM132" s="99">
        <f t="shared" si="55"/>
        <v>3</v>
      </c>
      <c r="AN132" s="97">
        <f t="shared" si="55"/>
        <v>13</v>
      </c>
      <c r="AO132" s="145">
        <f t="shared" si="55"/>
        <v>0</v>
      </c>
      <c r="AP132" s="100">
        <f t="shared" si="55"/>
        <v>34</v>
      </c>
      <c r="AQ132" s="92">
        <f t="shared" si="55"/>
        <v>111</v>
      </c>
      <c r="AR132" s="92">
        <f t="shared" si="55"/>
        <v>181</v>
      </c>
      <c r="AS132" s="92">
        <f t="shared" si="55"/>
        <v>103</v>
      </c>
      <c r="AT132" s="101">
        <f t="shared" si="55"/>
        <v>12</v>
      </c>
      <c r="AU132" s="165">
        <f t="shared" si="55"/>
        <v>12</v>
      </c>
      <c r="AV132" s="128">
        <f t="shared" si="55"/>
        <v>0</v>
      </c>
      <c r="AW132" s="128">
        <f t="shared" si="55"/>
        <v>0</v>
      </c>
      <c r="AX132" s="128">
        <f t="shared" si="55"/>
        <v>3</v>
      </c>
      <c r="AY132" s="128">
        <f t="shared" si="55"/>
        <v>1</v>
      </c>
      <c r="AZ132" s="128">
        <f t="shared" si="55"/>
        <v>2</v>
      </c>
      <c r="BA132" s="128">
        <f t="shared" si="55"/>
        <v>0</v>
      </c>
      <c r="BB132" s="128">
        <f t="shared" si="55"/>
        <v>2</v>
      </c>
      <c r="BC132" s="128">
        <f t="shared" si="55"/>
        <v>2</v>
      </c>
      <c r="BD132" s="129">
        <f t="shared" si="55"/>
        <v>2</v>
      </c>
    </row>
    <row r="133" spans="1:56" ht="31.5" x14ac:dyDescent="0.25">
      <c r="A133" s="1391" t="s">
        <v>581</v>
      </c>
      <c r="B133" s="1430" t="s">
        <v>482</v>
      </c>
      <c r="C133" s="116" t="s">
        <v>485</v>
      </c>
      <c r="D133" s="1453">
        <v>1039</v>
      </c>
      <c r="E133" s="1410">
        <f t="shared" ref="E133" si="57">D133-SUM(L133:L137)</f>
        <v>113</v>
      </c>
      <c r="F133" s="643">
        <f>SUM('Комунальні по МПД'!G857,'Комунальні по МПД'!G862,'Комунальні по МПД'!G867,'Комунальні по МПД'!G872,'Комунальні по МПД'!G877,'Комунальні по МПД'!G882,'Комунальні по МПД'!G887,'Комунальні по МПД'!G892,'Комунальні по МПД'!G897,'Комунальні по МПД'!G902,'Комунальні по МПД'!G907,'Комунальні по МПД'!G912,'Комунальні по МПД'!G917,'Комунальні по МПД'!G922,'Комунальні по МПД'!G927,'Комунальні по МПД'!G932,'Комунальні по МПД'!G937,'Комунальні по МПД'!G942,'Комунальні по МПД'!G947,'Комунальні по МПД'!G952,'Комунальні по МПД'!G957,'Комунальні по МПД'!G962,'Комунальні по МПД'!G967,'Комунальні по МПД'!G972,'Комунальні по МПД'!G977)</f>
        <v>67</v>
      </c>
      <c r="G133" s="672">
        <f>SUM('Комунальні по МПД'!H857,'Комунальні по МПД'!H862,'Комунальні по МПД'!H867,'Комунальні по МПД'!H872,'Комунальні по МПД'!H877,'Комунальні по МПД'!H882,'Комунальні по МПД'!H887,'Комунальні по МПД'!H892,'Комунальні по МПД'!H897,'Комунальні по МПД'!H902,'Комунальні по МПД'!H907,'Комунальні по МПД'!H912,'Комунальні по МПД'!H917,'Комунальні по МПД'!H922,'Комунальні по МПД'!H927,'Комунальні по МПД'!H932,'Комунальні по МПД'!H937,'Комунальні по МПД'!H942,'Комунальні по МПД'!H947,'Комунальні по МПД'!H952,'Комунальні по МПД'!H957,'Комунальні по МПД'!H962,'Комунальні по МПД'!H967,'Комунальні по МПД'!H972,'Комунальні по МПД'!H977)</f>
        <v>0</v>
      </c>
      <c r="H133" s="84">
        <f>SUM('Комунальні по МПД'!I857,'Комунальні по МПД'!I862,'Комунальні по МПД'!I867,'Комунальні по МПД'!I872,'Комунальні по МПД'!I877,'Комунальні по МПД'!I882,'Комунальні по МПД'!I887,'Комунальні по МПД'!I892,'Комунальні по МПД'!I897,'Комунальні по МПД'!I902,'Комунальні по МПД'!I907,'Комунальні по МПД'!I912,'Комунальні по МПД'!I917,'Комунальні по МПД'!I922,'Комунальні по МПД'!I927,'Комунальні по МПД'!I932,'Комунальні по МПД'!I937,'Комунальні по МПД'!I942,'Комунальні по МПД'!I947,'Комунальні по МПД'!I952,'Комунальні по МПД'!I957,'Комунальні по МПД'!I962,'Комунальні по МПД'!I967,'Комунальні по МПД'!I972,'Комунальні по МПД'!I977)</f>
        <v>0</v>
      </c>
      <c r="I133" s="84">
        <f>SUM('Комунальні по МПД'!J857,'Комунальні по МПД'!J862,'Комунальні по МПД'!J867,'Комунальні по МПД'!J872,'Комунальні по МПД'!J877,'Комунальні по МПД'!J882,'Комунальні по МПД'!J887,'Комунальні по МПД'!J892,'Комунальні по МПД'!J897,'Комунальні по МПД'!J902,'Комунальні по МПД'!J907,'Комунальні по МПД'!J912,'Комунальні по МПД'!J917,'Комунальні по МПД'!J922,'Комунальні по МПД'!J927,'Комунальні по МПД'!J932,'Комунальні по МПД'!J937,'Комунальні по МПД'!J942,'Комунальні по МПД'!J947,'Комунальні по МПД'!J952,'Комунальні по МПД'!J957,'Комунальні по МПД'!J962,'Комунальні по МПД'!J967,'Комунальні по МПД'!J972,'Комунальні по МПД'!J977)</f>
        <v>0</v>
      </c>
      <c r="J133" s="84">
        <f>SUM('Комунальні по МПД'!K857,'Комунальні по МПД'!K862,'Комунальні по МПД'!K867,'Комунальні по МПД'!K872,'Комунальні по МПД'!K877,'Комунальні по МПД'!K882,'Комунальні по МПД'!K887,'Комунальні по МПД'!K892,'Комунальні по МПД'!K897,'Комунальні по МПД'!K902,'Комунальні по МПД'!K907,'Комунальні по МПД'!K912,'Комунальні по МПД'!K917,'Комунальні по МПД'!K922,'Комунальні по МПД'!K927,'Комунальні по МПД'!K932,'Комунальні по МПД'!K937,'Комунальні по МПД'!K942,'Комунальні по МПД'!K947,'Комунальні по МПД'!K952,'Комунальні по МПД'!K957,'Комунальні по МПД'!K962,'Комунальні по МПД'!K967,'Комунальні по МПД'!K972,'Комунальні по МПД'!K977)</f>
        <v>0</v>
      </c>
      <c r="K133" s="103">
        <f>SUM('Комунальні по МПД'!L857,'Комунальні по МПД'!L862,'Комунальні по МПД'!L867,'Комунальні по МПД'!L872,'Комунальні по МПД'!L877,'Комунальні по МПД'!L882,'Комунальні по МПД'!L887,'Комунальні по МПД'!L892,'Комунальні по МПД'!L897,'Комунальні по МПД'!L902,'Комунальні по МПД'!L907,'Комунальні по МПД'!L912,'Комунальні по МПД'!L917,'Комунальні по МПД'!L922,'Комунальні по МПД'!L927,'Комунальні по МПД'!L932,'Комунальні по МПД'!L937,'Комунальні по МПД'!L942,'Комунальні по МПД'!L947,'Комунальні по МПД'!L952,'Комунальні по МПД'!L957,'Комунальні по МПД'!L962,'Комунальні по МПД'!L967,'Комунальні по МПД'!L972,'Комунальні по МПД'!L977)</f>
        <v>0</v>
      </c>
      <c r="L133" s="590">
        <f>SUM('Комунальні по МПД'!M857,'Комунальні по МПД'!M862,'Комунальні по МПД'!M867,'Комунальні по МПД'!M872,'Комунальні по МПД'!M877,'Комунальні по МПД'!M882,'Комунальні по МПД'!M887,'Комунальні по МПД'!M892,'Комунальні по МПД'!M897,'Комунальні по МПД'!M902,'Комунальні по МПД'!M907,'Комунальні по МПД'!M912,'Комунальні по МПД'!M917,'Комунальні по МПД'!M922,'Комунальні по МПД'!M927,'Комунальні по МПД'!M932,'Комунальні по МПД'!M937,'Комунальні по МПД'!M942,'Комунальні по МПД'!M947,'Комунальні по МПД'!M952,'Комунальні по МПД'!M957,'Комунальні по МПД'!M962,'Комунальні по МПД'!M967,'Комунальні по МПД'!M972,'Комунальні по МПД'!M977)</f>
        <v>66</v>
      </c>
      <c r="M133" s="155">
        <f>SUM('Комунальні по МПД'!N857,'Комунальні по МПД'!N862,'Комунальні по МПД'!N867,'Комунальні по МПД'!N872,'Комунальні по МПД'!N877,'Комунальні по МПД'!N882,'Комунальні по МПД'!N887,'Комунальні по МПД'!N892,'Комунальні по МПД'!N897,'Комунальні по МПД'!N902,'Комунальні по МПД'!N907,'Комунальні по МПД'!N912,'Комунальні по МПД'!N917,'Комунальні по МПД'!N922,'Комунальні по МПД'!N927,'Комунальні по МПД'!N932,'Комунальні по МПД'!N937,'Комунальні по МПД'!N942,'Комунальні по МПД'!N947,'Комунальні по МПД'!N952,'Комунальні по МПД'!N957,'Комунальні по МПД'!N962,'Комунальні по МПД'!N967,'Комунальні по МПД'!N972,'Комунальні по МПД'!N977)</f>
        <v>0</v>
      </c>
      <c r="N133" s="155">
        <f>SUM('Комунальні по МПД'!O857,'Комунальні по МПД'!O862,'Комунальні по МПД'!O867,'Комунальні по МПД'!O872,'Комунальні по МПД'!O877,'Комунальні по МПД'!O882,'Комунальні по МПД'!O887,'Комунальні по МПД'!O892,'Комунальні по МПД'!O897,'Комунальні по МПД'!O902,'Комунальні по МПД'!O907,'Комунальні по МПД'!O912,'Комунальні по МПД'!O917,'Комунальні по МПД'!O922,'Комунальні по МПД'!O927,'Комунальні по МПД'!O932,'Комунальні по МПД'!O937,'Комунальні по МПД'!O942,'Комунальні по МПД'!O947,'Комунальні по МПД'!O952,'Комунальні по МПД'!O957,'Комунальні по МПД'!O962,'Комунальні по МПД'!O967,'Комунальні по МПД'!O972,'Комунальні по МПД'!O977)</f>
        <v>0</v>
      </c>
      <c r="O133" s="155">
        <f>SUM('Комунальні по МПД'!P857,'Комунальні по МПД'!P862,'Комунальні по МПД'!P867,'Комунальні по МПД'!P872,'Комунальні по МПД'!P877,'Комунальні по МПД'!P882,'Комунальні по МПД'!P887,'Комунальні по МПД'!P892,'Комунальні по МПД'!P897,'Комунальні по МПД'!P902,'Комунальні по МПД'!P907,'Комунальні по МПД'!P912,'Комунальні по МПД'!P917,'Комунальні по МПД'!P922,'Комунальні по МПД'!P927,'Комунальні по МПД'!P932,'Комунальні по МПД'!P937,'Комунальні по МПД'!P942,'Комунальні по МПД'!P947,'Комунальні по МПД'!P952,'Комунальні по МПД'!P957,'Комунальні по МПД'!P962,'Комунальні по МПД'!P967,'Комунальні по МПД'!P972,'Комунальні по МПД'!P977)</f>
        <v>0</v>
      </c>
      <c r="P133" s="155">
        <f>SUM('Комунальні по МПД'!Q857,'Комунальні по МПД'!Q862,'Комунальні по МПД'!Q867,'Комунальні по МПД'!Q872,'Комунальні по МПД'!Q877,'Комунальні по МПД'!Q882,'Комунальні по МПД'!Q887,'Комунальні по МПД'!Q892,'Комунальні по МПД'!Q897,'Комунальні по МПД'!Q902,'Комунальні по МПД'!Q907,'Комунальні по МПД'!Q912,'Комунальні по МПД'!Q917,'Комунальні по МПД'!Q922,'Комунальні по МПД'!Q927,'Комунальні по МПД'!Q932,'Комунальні по МПД'!Q937,'Комунальні по МПД'!Q942,'Комунальні по МПД'!Q947,'Комунальні по МПД'!Q952,'Комунальні по МПД'!Q957,'Комунальні по МПД'!Q962,'Комунальні по МПД'!Q967,'Комунальні по МПД'!Q972,'Комунальні по МПД'!Q977)</f>
        <v>0</v>
      </c>
      <c r="Q133" s="156">
        <f>SUM('Комунальні по МПД'!R857,'Комунальні по МПД'!R862,'Комунальні по МПД'!R867,'Комунальні по МПД'!R872,'Комунальні по МПД'!R877,'Комунальні по МПД'!R882,'Комунальні по МПД'!R887,'Комунальні по МПД'!R892,'Комунальні по МПД'!R897,'Комунальні по МПД'!R902,'Комунальні по МПД'!R907,'Комунальні по МПД'!R912,'Комунальні по МПД'!R917,'Комунальні по МПД'!R922,'Комунальні по МПД'!R927,'Комунальні по МПД'!R932,'Комунальні по МПД'!R937,'Комунальні по МПД'!R942,'Комунальні по МПД'!R947,'Комунальні по МПД'!R952,'Комунальні по МПД'!R957,'Комунальні по МПД'!R962,'Комунальні по МПД'!R967,'Комунальні по МПД'!R972,'Комунальні по МПД'!R977)</f>
        <v>66</v>
      </c>
      <c r="R133" s="150">
        <f>SUM('Комунальні по МПД'!S857,'Комунальні по МПД'!S862,'Комунальні по МПД'!S867,'Комунальні по МПД'!S872,'Комунальні по МПД'!S877,'Комунальні по МПД'!S882,'Комунальні по МПД'!S887,'Комунальні по МПД'!S892,'Комунальні по МПД'!S897,'Комунальні по МПД'!S902,'Комунальні по МПД'!S907,'Комунальні по МПД'!S912,'Комунальні по МПД'!S917,'Комунальні по МПД'!S922,'Комунальні по МПД'!S927,'Комунальні по МПД'!S932,'Комунальні по МПД'!S937,'Комунальні по МПД'!S942,'Комунальні по МПД'!S947,'Комунальні по МПД'!S952,'Комунальні по МПД'!S957,'Комунальні по МПД'!S962,'Комунальні по МПД'!S967,'Комунальні по МПД'!S972,'Комунальні по МПД'!S977)</f>
        <v>10</v>
      </c>
      <c r="S133" s="200">
        <f>SUM('Комунальні по МПД'!T857,'Комунальні по МПД'!T862,'Комунальні по МПД'!T867,'Комунальні по МПД'!T872,'Комунальні по МПД'!T877,'Комунальні по МПД'!T882,'Комунальні по МПД'!T887,'Комунальні по МПД'!T892,'Комунальні по МПД'!T897,'Комунальні по МПД'!T902,'Комунальні по МПД'!T907,'Комунальні по МПД'!T912,'Комунальні по МПД'!T917,'Комунальні по МПД'!T922,'Комунальні по МПД'!T927,'Комунальні по МПД'!T932,'Комунальні по МПД'!T937,'Комунальні по МПД'!T942,'Комунальні по МПД'!T947,'Комунальні по МПД'!T952,'Комунальні по МПД'!T957,'Комунальні по МПД'!T962,'Комунальні по МПД'!T967,'Комунальні по МПД'!T972,'Комунальні по МПД'!T977)</f>
        <v>0</v>
      </c>
      <c r="T133" s="200">
        <f>SUM('Комунальні по МПД'!U857,'Комунальні по МПД'!U862,'Комунальні по МПД'!U867,'Комунальні по МПД'!U872,'Комунальні по МПД'!U877,'Комунальні по МПД'!U882,'Комунальні по МПД'!U887,'Комунальні по МПД'!U892,'Комунальні по МПД'!U897,'Комунальні по МПД'!U902,'Комунальні по МПД'!U907,'Комунальні по МПД'!U912,'Комунальні по МПД'!U917,'Комунальні по МПД'!U922,'Комунальні по МПД'!U927,'Комунальні по МПД'!U932,'Комунальні по МПД'!U937,'Комунальні по МПД'!U942,'Комунальні по МПД'!U947,'Комунальні по МПД'!U952,'Комунальні по МПД'!U957,'Комунальні по МПД'!U962,'Комунальні по МПД'!U967,'Комунальні по МПД'!U972,'Комунальні по МПД'!U977)</f>
        <v>0</v>
      </c>
      <c r="U133" s="119">
        <f>SUM('Комунальні по МПД'!V857,'Комунальні по МПД'!V862,'Комунальні по МПД'!V867,'Комунальні по МПД'!V872,'Комунальні по МПД'!V877,'Комунальні по МПД'!V882,'Комунальні по МПД'!V887,'Комунальні по МПД'!V892,'Комунальні по МПД'!V897,'Комунальні по МПД'!V902,'Комунальні по МПД'!V907,'Комунальні по МПД'!V912,'Комунальні по МПД'!V917,'Комунальні по МПД'!V922,'Комунальні по МПД'!V927,'Комунальні по МПД'!V932,'Комунальні по МПД'!V937,'Комунальні по МПД'!V942,'Комунальні по МПД'!V947,'Комунальні по МПД'!V952,'Комунальні по МПД'!V957,'Комунальні по МПД'!V962,'Комунальні по МПД'!V967,'Комунальні по МПД'!V972,'Комунальні по МПД'!V977)</f>
        <v>55</v>
      </c>
      <c r="V133" s="119">
        <f>SUM('Комунальні по МПД'!W857,'Комунальні по МПД'!W862,'Комунальні по МПД'!W867,'Комунальні по МПД'!W872,'Комунальні по МПД'!W877,'Комунальні по МПД'!W882,'Комунальні по МПД'!W887,'Комунальні по МПД'!W892,'Комунальні по МПД'!W897,'Комунальні по МПД'!W902,'Комунальні по МПД'!W907,'Комунальні по МПД'!W912,'Комунальні по МПД'!W917,'Комунальні по МПД'!W922,'Комунальні по МПД'!W927,'Комунальні по МПД'!W932,'Комунальні по МПД'!W937,'Комунальні по МПД'!W942,'Комунальні по МПД'!W947,'Комунальні по МПД'!W952,'Комунальні по МПД'!W957,'Комунальні по МПД'!W962,'Комунальні по МПД'!W967,'Комунальні по МПД'!W972,'Комунальні по МПД'!W977)</f>
        <v>1</v>
      </c>
      <c r="W133" s="149">
        <f>SUM('Комунальні по МПД'!X857,'Комунальні по МПД'!X862,'Комунальні по МПД'!X867,'Комунальні по МПД'!X872,'Комунальні по МПД'!X877,'Комунальні по МПД'!X882,'Комунальні по МПД'!X887,'Комунальні по МПД'!X892,'Комунальні по МПД'!X897,'Комунальні по МПД'!X902,'Комунальні по МПД'!X907,'Комунальні по МПД'!X912,'Комунальні по МПД'!X917,'Комунальні по МПД'!X922,'Комунальні по МПД'!X927,'Комунальні по МПД'!X932,'Комунальні по МПД'!X937,'Комунальні по МПД'!X942,'Комунальні по МПД'!X947,'Комунальні по МПД'!X952,'Комунальні по МПД'!X957,'Комунальні по МПД'!X962,'Комунальні по МПД'!X967,'Комунальні по МПД'!X972,'Комунальні по МПД'!X977)</f>
        <v>0</v>
      </c>
      <c r="X133" s="150">
        <f>SUM('Комунальні по МПД'!Y857,'Комунальні по МПД'!Y862,'Комунальні по МПД'!Y867,'Комунальні по МПД'!Y872,'Комунальні по МПД'!Y877,'Комунальні по МПД'!Y882,'Комунальні по МПД'!Y887,'Комунальні по МПД'!Y892,'Комунальні по МПД'!Y897,'Комунальні по МПД'!Y902,'Комунальні по МПД'!Y907,'Комунальні по МПД'!Y912,'Комунальні по МПД'!Y917,'Комунальні по МПД'!Y922,'Комунальні по МПД'!Y927,'Комунальні по МПД'!Y932,'Комунальні по МПД'!Y937,'Комунальні по МПД'!Y942,'Комунальні по МПД'!Y947,'Комунальні по МПД'!Y952,'Комунальні по МПД'!Y957,'Комунальні по МПД'!Y962,'Комунальні по МПД'!Y967,'Комунальні по МПД'!Y972,'Комунальні по МПД'!Y977)</f>
        <v>63</v>
      </c>
      <c r="Y133" s="149">
        <f>SUM('Комунальні по МПД'!Z857,'Комунальні по МПД'!Z862,'Комунальні по МПД'!Z867,'Комунальні по МПД'!Z872,'Комунальні по МПД'!Z877,'Комунальні по МПД'!Z882,'Комунальні по МПД'!Z887,'Комунальні по МПД'!Z892,'Комунальні по МПД'!Z897,'Комунальні по МПД'!Z902,'Комунальні по МПД'!Z907,'Комунальні по МПД'!Z912,'Комунальні по МПД'!Z917,'Комунальні по МПД'!Z922,'Комунальні по МПД'!Z927,'Комунальні по МПД'!Z932,'Комунальні по МПД'!Z937,'Комунальні по МПД'!Z942,'Комунальні по МПД'!Z947,'Комунальні по МПД'!Z952,'Комунальні по МПД'!Z957,'Комунальні по МПД'!Z962,'Комунальні по МПД'!Z967,'Комунальні по МПД'!Z972,'Комунальні по МПД'!Z977)</f>
        <v>3</v>
      </c>
      <c r="Z133" s="74">
        <f>SUM('Комунальні по МПД'!AA857,'Комунальні по МПД'!AA862,'Комунальні по МПД'!AA867,'Комунальні по МПД'!AA872,'Комунальні по МПД'!AA877,'Комунальні по МПД'!AA882,'Комунальні по МПД'!AA887,'Комунальні по МПД'!AA892,'Комунальні по МПД'!AA897,'Комунальні по МПД'!AA902,'Комунальні по МПД'!AA907,'Комунальні по МПД'!AA912,'Комунальні по МПД'!AA917,'Комунальні по МПД'!AA922,'Комунальні по МПД'!AA927,'Комунальні по МПД'!AA932,'Комунальні по МПД'!AA937,'Комунальні по МПД'!AA942,'Комунальні по МПД'!AA947,'Комунальні по МПД'!AA952,'Комунальні по МПД'!AA957,'Комунальні по МПД'!AA962,'Комунальні по МПД'!AA967,'Комунальні по МПД'!AA972,'Комунальні по МПД'!AA977)</f>
        <v>0</v>
      </c>
      <c r="AA133" s="72">
        <f>SUM('Комунальні по МПД'!AB857,'Комунальні по МПД'!AB862,'Комунальні по МПД'!AB867,'Комунальні по МПД'!AB872,'Комунальні по МПД'!AB877,'Комунальні по МПД'!AB882,'Комунальні по МПД'!AB887,'Комунальні по МПД'!AB892,'Комунальні по МПД'!AB897,'Комунальні по МПД'!AB902,'Комунальні по МПД'!AB907,'Комунальні по МПД'!AB912,'Комунальні по МПД'!AB917,'Комунальні по МПД'!AB922,'Комунальні по МПД'!AB927,'Комунальні по МПД'!AB932,'Комунальні по МПД'!AB937,'Комунальні по МПД'!AB942,'Комунальні по МПД'!AB947,'Комунальні по МПД'!AB952,'Комунальні по МПД'!AB957,'Комунальні по МПД'!AB962,'Комунальні по МПД'!AB967,'Комунальні по МПД'!AB972,'Комунальні по МПД'!AB977)</f>
        <v>19</v>
      </c>
      <c r="AB133" s="72">
        <f>SUM('Комунальні по МПД'!AC857,'Комунальні по МПД'!AC862,'Комунальні по МПД'!AC867,'Комунальні по МПД'!AC872,'Комунальні по МПД'!AC877,'Комунальні по МПД'!AC882,'Комунальні по МПД'!AC887,'Комунальні по МПД'!AC892,'Комунальні по МПД'!AC897,'Комунальні по МПД'!AC902,'Комунальні по МПД'!AC907,'Комунальні по МПД'!AC912,'Комунальні по МПД'!AC917,'Комунальні по МПД'!AC922,'Комунальні по МПД'!AC927,'Комунальні по МПД'!AC932,'Комунальні по МПД'!AC937,'Комунальні по МПД'!AC942,'Комунальні по МПД'!AC947,'Комунальні по МПД'!AC952,'Комунальні по МПД'!AC957,'Комунальні по МПД'!AC962,'Комунальні по МПД'!AC967,'Комунальні по МПД'!AC972,'Комунальні по МПД'!AC977)</f>
        <v>19</v>
      </c>
      <c r="AC133" s="72">
        <f>SUM('Комунальні по МПД'!AD857,'Комунальні по МПД'!AD862,'Комунальні по МПД'!AD867,'Комунальні по МПД'!AD872,'Комунальні по МПД'!AD877,'Комунальні по МПД'!AD882,'Комунальні по МПД'!AD887,'Комунальні по МПД'!AD892,'Комунальні по МПД'!AD897,'Комунальні по МПД'!AD902,'Комунальні по МПД'!AD907,'Комунальні по МПД'!AD912,'Комунальні по МПД'!AD917,'Комунальні по МПД'!AD922,'Комунальні по МПД'!AD927,'Комунальні по МПД'!AD932,'Комунальні по МПД'!AD937,'Комунальні по МПД'!AD942,'Комунальні по МПД'!AD947,'Комунальні по МПД'!AD952,'Комунальні по МПД'!AD957,'Комунальні по МПД'!AD962,'Комунальні по МПД'!AD967,'Комунальні по МПД'!AD972,'Комунальні по МПД'!AD977)</f>
        <v>4</v>
      </c>
      <c r="AD133" s="72">
        <f>SUM('Комунальні по МПД'!AE857,'Комунальні по МПД'!AE862,'Комунальні по МПД'!AE867,'Комунальні по МПД'!AE872,'Комунальні по МПД'!AE877,'Комунальні по МПД'!AE882,'Комунальні по МПД'!AE887,'Комунальні по МПД'!AE892,'Комунальні по МПД'!AE897,'Комунальні по МПД'!AE902,'Комунальні по МПД'!AE907,'Комунальні по МПД'!AE912,'Комунальні по МПД'!AE917,'Комунальні по МПД'!AE922,'Комунальні по МПД'!AE927,'Комунальні по МПД'!AE932,'Комунальні по МПД'!AE937,'Комунальні по МПД'!AE942,'Комунальні по МПД'!AE947,'Комунальні по МПД'!AE952,'Комунальні по МПД'!AE957,'Комунальні по МПД'!AE962,'Комунальні по МПД'!AE967,'Комунальні по МПД'!AE972,'Комунальні по МПД'!AE977)</f>
        <v>33</v>
      </c>
      <c r="AE133" s="73">
        <f>SUM('Комунальні по МПД'!AF857,'Комунальні по МПД'!AF862,'Комунальні по МПД'!AF867,'Комунальні по МПД'!AF872,'Комунальні по МПД'!AF877,'Комунальні по МПД'!AF882,'Комунальні по МПД'!AF887,'Комунальні по МПД'!AF892,'Комунальні по МПД'!AF897,'Комунальні по МПД'!AF902,'Комунальні по МПД'!AF907,'Комунальні по МПД'!AF912,'Комунальні по МПД'!AF917,'Комунальні по МПД'!AF922,'Комунальні по МПД'!AF927,'Комунальні по МПД'!AF932,'Комунальні по МПД'!AF937,'Комунальні по МПД'!AF942,'Комунальні по МПД'!AF947,'Комунальні по МПД'!AF952,'Комунальні по МПД'!AF957,'Комунальні по МПД'!AF962,'Комунальні по МПД'!AF967,'Комунальні по МПД'!AF972,'Комунальні по МПД'!AF977)</f>
        <v>6</v>
      </c>
      <c r="AF133" s="451">
        <f>AVERAGE('Комунальні по МПД'!AG857,'Комунальні по МПД'!AG862,'Комунальні по МПД'!AG867,'Комунальні по МПД'!AG872,'Комунальні по МПД'!AG877,'Комунальні по МПД'!AG882,'Комунальні по МПД'!AG887,'Комунальні по МПД'!AG892,'Комунальні по МПД'!AG897,'Комунальні по МПД'!AG902,'Комунальні по МПД'!AG907,'Комунальні по МПД'!AG912,'Комунальні по МПД'!AG917,'Комунальні по МПД'!AG922,'Комунальні по МПД'!AG927,'Комунальні по МПД'!AG932,'Комунальні по МПД'!AG937,'Комунальні по МПД'!AG942,'Комунальні по МПД'!AG947,'Комунальні по МПД'!AG952,'Комунальні по МПД'!AG957,'Комунальні по МПД'!AG962)</f>
        <v>37.166666666666664</v>
      </c>
      <c r="AG133" s="447">
        <f>AVERAGE('Комунальні по МПД'!AH857,'Комунальні по МПД'!AH862,'Комунальні по МПД'!AH867,'Комунальні по МПД'!AH872,'Комунальні по МПД'!AH877,'Комунальні по МПД'!AH882,'Комунальні по МПД'!AH887,'Комунальні по МПД'!AH892,'Комунальні по МПД'!AH897,'Комунальні по МПД'!AH902,'Комунальні по МПД'!AH907,'Комунальні по МПД'!AH912,'Комунальні по МПД'!AH917,'Комунальні по МПД'!AH922,'Комунальні по МПД'!AH927,'Комунальні по МПД'!AH932,'Комунальні по МПД'!AH937,'Комунальні по МПД'!AH942,'Комунальні по МПД'!AH947,'Комунальні по МПД'!AH952,'Комунальні по МПД'!AH957,'Комунальні по МПД'!AH962)</f>
        <v>13.666666666666666</v>
      </c>
      <c r="AH133" s="451">
        <f>AVERAGE('Комунальні по МПД'!AI857,'Комунальні по МПД'!AI862,'Комунальні по МПД'!AI867,'Комунальні по МПД'!AI872,'Комунальні по МПД'!AI877,'Комунальні по МПД'!AI882,'Комунальні по МПД'!AI887,'Комунальні по МПД'!AI892,'Комунальні по МПД'!AI897,'Комунальні по МПД'!AI902,'Комунальні по МПД'!AI907,'Комунальні по МПД'!AI912,'Комунальні по МПД'!AI917,'Комунальні по МПД'!AI922,'Комунальні по МПД'!AI927,'Комунальні по МПД'!AI932,'Комунальні по МПД'!AI937,'Комунальні по МПД'!AI942,'Комунальні по МПД'!AI947,'Комунальні по МПД'!AI952,'Комунальні по МПД'!AI957,'Комунальні по МПД'!AI962)</f>
        <v>11.15</v>
      </c>
      <c r="AI133" s="195">
        <f>SUM('Комунальні по МПД'!AJ857,'Комунальні по МПД'!AJ862,'Комунальні по МПД'!AJ867,'Комунальні по МПД'!AJ872,'Комунальні по МПД'!AJ877,'Комунальні по МПД'!AJ882,'Комунальні по МПД'!AJ887,'Комунальні по МПД'!AJ892,'Комунальні по МПД'!AJ897,'Комунальні по МПД'!AJ902,'Комунальні по МПД'!AJ907,'Комунальні по МПД'!AJ912,'Комунальні по МПД'!AJ917,'Комунальні по МПД'!AJ922,'Комунальні по МПД'!AJ927,'Комунальні по МПД'!AJ932,'Комунальні по МПД'!AJ937,'Комунальні по МПД'!AJ942,'Комунальні по МПД'!AJ947,'Комунальні по МПД'!AJ952,'Комунальні по МПД'!AJ957,'Комунальні по МПД'!AJ962)</f>
        <v>65</v>
      </c>
      <c r="AJ133" s="146">
        <f>SUM('Комунальні по МПД'!AK857,'Комунальні по МПД'!AK862,'Комунальні по МПД'!AK867,'Комунальні по МПД'!AK872,'Комунальні по МПД'!AK877,'Комунальні по МПД'!AK882,'Комунальні по МПД'!AK887,'Комунальні по МПД'!AK892,'Комунальні по МПД'!AK897,'Комунальні по МПД'!AK902,'Комунальні по МПД'!AK907,'Комунальні по МПД'!AK912,'Комунальні по МПД'!AK917,'Комунальні по МПД'!AK922,'Комунальні по МПД'!AK927,'Комунальні по МПД'!AK932,'Комунальні по МПД'!AK937,'Комунальні по МПД'!AK942,'Комунальні по МПД'!AK947,'Комунальні по МПД'!AK952,'Комунальні по МПД'!AK957,'Комунальні по МПД'!AK962)</f>
        <v>0</v>
      </c>
      <c r="AK133" s="142">
        <f>SUM('Комунальні по МПД'!AL857,'Комунальні по МПД'!AL862,'Комунальні по МПД'!AL867,'Комунальні по МПД'!AL872,'Комунальні по МПД'!AL877,'Комунальні по МПД'!AL882,'Комунальні по МПД'!AL887,'Комунальні по МПД'!AL892,'Комунальні по МПД'!AL897,'Комунальні по МПД'!AL902,'Комунальні по МПД'!AL907,'Комунальні по МПД'!AL912,'Комунальні по МПД'!AL917,'Комунальні по МПД'!AL922,'Комунальні по МПД'!AL927,'Комунальні по МПД'!AL932,'Комунальні по МПД'!AL937,'Комунальні по МПД'!AL942,'Комунальні по МПД'!AL947,'Комунальні по МПД'!AL952,'Комунальні по МПД'!AL957,'Комунальні по МПД'!AL962)</f>
        <v>0</v>
      </c>
      <c r="AL133" s="105">
        <f>SUM('Комунальні по МПД'!AM857,'Комунальні по МПД'!AM862,'Комунальні по МПД'!AM867,'Комунальні по МПД'!AM872,'Комунальні по МПД'!AM877,'Комунальні по МПД'!AM882,'Комунальні по МПД'!AM887,'Комунальні по МПД'!AM892,'Комунальні по МПД'!AM897,'Комунальні по МПД'!AM902,'Комунальні по МПД'!AM907,'Комунальні по МПД'!AM912,'Комунальні по МПД'!AM917,'Комунальні по МПД'!AM922,'Комунальні по МПД'!AM927,'Комунальні по МПД'!AM932,'Комунальні по МПД'!AM937,'Комунальні по МПД'!AM942,'Комунальні по МПД'!AM947,'Комунальні по МПД'!AM952,'Комунальні по МПД'!AM957,'Комунальні по МПД'!AM962)</f>
        <v>0</v>
      </c>
      <c r="AM133" s="83">
        <f>SUM('Комунальні по МПД'!AN857,'Комунальні по МПД'!AN862,'Комунальні по МПД'!AN867,'Комунальні по МПД'!AN872,'Комунальні по МПД'!AN877,'Комунальні по МПД'!AN882,'Комунальні по МПД'!AN887,'Комунальні по МПД'!AN892,'Комунальні по МПД'!AN897,'Комунальні по МПД'!AN902,'Комунальні по МПД'!AN907,'Комунальні по МПД'!AN912,'Комунальні по МПД'!AN917,'Комунальні по МПД'!AN922,'Комунальні по МПД'!AN927,'Комунальні по МПД'!AN932,'Комунальні по МПД'!AN937,'Комунальні по МПД'!AN942,'Комунальні по МПД'!AN947,'Комунальні по МПД'!AN952,'Комунальні по МПД'!AN957,'Комунальні по МПД'!AN962)</f>
        <v>13</v>
      </c>
      <c r="AN133" s="84">
        <f>SUM('Комунальні по МПД'!AO857,'Комунальні по МПД'!AO862,'Комунальні по МПД'!AO867,'Комунальні по МПД'!AO872,'Комунальні по МПД'!AO877,'Комунальні по МПД'!AO882,'Комунальні по МПД'!AO887,'Комунальні по МПД'!AO892,'Комунальні по МПД'!AO897,'Комунальні по МПД'!AO902,'Комунальні по МПД'!AO907,'Комунальні по МПД'!AO912,'Комунальні по МПД'!AO917,'Комунальні по МПД'!AO922,'Комунальні по МПД'!AO927,'Комунальні по МПД'!AO932,'Комунальні по МПД'!AO937,'Комунальні по МПД'!AO942,'Комунальні по МПД'!AO947,'Комунальні по МПД'!AO952,'Комунальні по МПД'!AO957,'Комунальні по МПД'!AO962)</f>
        <v>49</v>
      </c>
      <c r="AO133" s="103">
        <f>SUM('Комунальні по МПД'!AP857,'Комунальні по МПД'!AP862,'Комунальні по МПД'!AP867,'Комунальні по МПД'!AP872,'Комунальні по МПД'!AP877,'Комунальні по МПД'!AP882,'Комунальні по МПД'!AP887,'Комунальні по МПД'!AP892,'Комунальні по МПД'!AP897,'Комунальні по МПД'!AP902,'Комунальні по МПД'!AP907,'Комунальні по МПД'!AP912,'Комунальні по МПД'!AP917,'Комунальні по МПД'!AP922,'Комунальні по МПД'!AP927,'Комунальні по МПД'!AP932,'Комунальні по МПД'!AP937,'Комунальні по МПД'!AP942,'Комунальні по МПД'!AP947,'Комунальні по МПД'!AP952,'Комунальні по МПД'!AP957,'Комунальні по МПД'!AP962)</f>
        <v>3</v>
      </c>
      <c r="AP133" s="146">
        <f>SUM('Комунальні по МПД'!AQ857,'Комунальні по МПД'!AQ862,'Комунальні по МПД'!AQ867,'Комунальні по МПД'!AQ872,'Комунальні по МПД'!AQ877,'Комунальні по МПД'!AQ882,'Комунальні по МПД'!AQ887,'Комунальні по МПД'!AQ892,'Комунальні по МПД'!AQ897,'Комунальні по МПД'!AQ902,'Комунальні по МПД'!AQ907,'Комунальні по МПД'!AQ912,'Комунальні по МПД'!AQ917,'Комунальні по МПД'!AQ922,'Комунальні по МПД'!AQ927,'Комунальні по МПД'!AQ932,'Комунальні по МПД'!AQ937,'Комунальні по МПД'!AQ942,'Комунальні по МПД'!AQ947,'Комунальні по МПД'!AQ952,'Комунальні по МПД'!AQ957,'Комунальні по МПД'!AQ962)</f>
        <v>0</v>
      </c>
      <c r="AQ133" s="142">
        <f>SUM('Комунальні по МПД'!AR857,'Комунальні по МПД'!AR862,'Комунальні по МПД'!AR867,'Комунальні по МПД'!AR872,'Комунальні по МПД'!AR877,'Комунальні по МПД'!AR882,'Комунальні по МПД'!AR887,'Комунальні по МПД'!AR892,'Комунальні по МПД'!AR897,'Комунальні по МПД'!AR902,'Комунальні по МПД'!AR907,'Комунальні по МПД'!AR912,'Комунальні по МПД'!AR917,'Комунальні по МПД'!AR922,'Комунальні по МПД'!AR927,'Комунальні по МПД'!AR932,'Комунальні по МПД'!AR937,'Комунальні по МПД'!AR942,'Комунальні по МПД'!AR947,'Комунальні по МПД'!AR952,'Комунальні по МПД'!AR957,'Комунальні по МПД'!AR962)</f>
        <v>0</v>
      </c>
      <c r="AR133" s="142">
        <f>SUM('Комунальні по МПД'!AS857,'Комунальні по МПД'!AS862,'Комунальні по МПД'!AS867,'Комунальні по МПД'!AS872,'Комунальні по МПД'!AS877,'Комунальні по МПД'!AS882,'Комунальні по МПД'!AS887,'Комунальні по МПД'!AS892,'Комунальні по МПД'!AS897,'Комунальні по МПД'!AS902,'Комунальні по МПД'!AS907,'Комунальні по МПД'!AS912,'Комунальні по МПД'!AS917,'Комунальні по МПД'!AS922,'Комунальні по МПД'!AS927,'Комунальні по МПД'!AS932,'Комунальні по МПД'!AS937,'Комунальні по МПД'!AS942,'Комунальні по МПД'!AS947,'Комунальні по МПД'!AS952,'Комунальні по МПД'!AS957,'Комунальні по МПД'!AS962)</f>
        <v>0</v>
      </c>
      <c r="AS133" s="142">
        <f>SUM('Комунальні по МПД'!AT857,'Комунальні по МПД'!AT862,'Комунальні по МПД'!AT867,'Комунальні по МПД'!AT872,'Комунальні по МПД'!AT877,'Комунальні по МПД'!AT882,'Комунальні по МПД'!AT887,'Комунальні по МПД'!AT892,'Комунальні по МПД'!AT897,'Комунальні по МПД'!AT902,'Комунальні по МПД'!AT907,'Комунальні по МПД'!AT912,'Комунальні по МПД'!AT917,'Комунальні по МПД'!AT922,'Комунальні по МПД'!AT927,'Комунальні по МПД'!AT932,'Комунальні по МПД'!AT937,'Комунальні по МПД'!AT942,'Комунальні по МПД'!AT947,'Комунальні по МПД'!AT952,'Комунальні по МПД'!AT957,'Комунальні по МПД'!AT962)</f>
        <v>0</v>
      </c>
      <c r="AT133" s="105">
        <f>SUM('Комунальні по МПД'!AU857,'Комунальні по МПД'!AU862,'Комунальні по МПД'!AU867,'Комунальні по МПД'!AU872,'Комунальні по МПД'!AU877,'Комунальні по МПД'!AU882,'Комунальні по МПД'!AU887,'Комунальні по МПД'!AU892,'Комунальні по МПД'!AU897,'Комунальні по МПД'!AU902,'Комунальні по МПД'!AU907,'Комунальні по МПД'!AU912,'Комунальні по МПД'!AU917,'Комунальні по МПД'!AU922,'Комунальні по МПД'!AU927,'Комунальні по МПД'!AU932,'Комунальні по МПД'!AU937,'Комунальні по МПД'!AU942,'Комунальні по МПД'!AU947,'Комунальні по МПД'!AU952,'Комунальні по МПД'!AU957,'Комунальні по МПД'!AU962)</f>
        <v>0</v>
      </c>
      <c r="AU133" s="365">
        <f>SUM('Комунальні по МПД'!AV857,'Комунальні по МПД'!AV862,'Комунальні по МПД'!AV867,'Комунальні по МПД'!AV872,'Комунальні по МПД'!AV877,'Комунальні по МПД'!AV882,'Комунальні по МПД'!AV887,'Комунальні по МПД'!AV892,'Комунальні по МПД'!AV897,'Комунальні по МПД'!AV902,'Комунальні по МПД'!AV907,'Комунальні по МПД'!AV912,'Комунальні по МПД'!AV917,'Комунальні по МПД'!AV922,'Комунальні по МПД'!AV927,'Комунальні по МПД'!AV932,'Комунальні по МПД'!AV937,'Комунальні по МПД'!AV942,'Комунальні по МПД'!AV947,'Комунальні по МПД'!AV952,'Комунальні по МПД'!AV957,'Комунальні по МПД'!AV962)</f>
        <v>1</v>
      </c>
      <c r="AV133" s="167">
        <f>SUM('Комунальні по МПД'!AW857,'Комунальні по МПД'!AW862,'Комунальні по МПД'!AW867,'Комунальні по МПД'!AW872,'Комунальні по МПД'!AW877,'Комунальні по МПД'!AW882,'Комунальні по МПД'!AW887,'Комунальні по МПД'!AW892,'Комунальні по МПД'!AW897,'Комунальні по МПД'!AW902,'Комунальні по МПД'!AW907,'Комунальні по МПД'!AW912,'Комунальні по МПД'!AW917,'Комунальні по МПД'!AW922,'Комунальні по МПД'!AW927,'Комунальні по МПД'!AW932,'Комунальні по МПД'!AW937,'Комунальні по МПД'!AW942,'Комунальні по МПД'!AW947,'Комунальні по МПД'!AW952,'Комунальні по МПД'!AW957,'Комунальні по МПД'!AW962)</f>
        <v>0</v>
      </c>
      <c r="AW133" s="167">
        <f>SUM('Комунальні по МПД'!AX857,'Комунальні по МПД'!AX862,'Комунальні по МПД'!AX867,'Комунальні по МПД'!AX872,'Комунальні по МПД'!AX877,'Комунальні по МПД'!AX882,'Комунальні по МПД'!AX887,'Комунальні по МПД'!AX892,'Комунальні по МПД'!AX897,'Комунальні по МПД'!AX902,'Комунальні по МПД'!AX907,'Комунальні по МПД'!AX912,'Комунальні по МПД'!AX917,'Комунальні по МПД'!AX922,'Комунальні по МПД'!AX927,'Комунальні по МПД'!AX932,'Комунальні по МПД'!AX937,'Комунальні по МПД'!AX942,'Комунальні по МПД'!AX947,'Комунальні по МПД'!AX952,'Комунальні по МПД'!AX957,'Комунальні по МПД'!AX962)</f>
        <v>0</v>
      </c>
      <c r="AX133" s="167">
        <f>SUM('Комунальні по МПД'!AY857,'Комунальні по МПД'!AY862,'Комунальні по МПД'!AY867,'Комунальні по МПД'!AY872,'Комунальні по МПД'!AY877,'Комунальні по МПД'!AY882,'Комунальні по МПД'!AY887,'Комунальні по МПД'!AY892,'Комунальні по МПД'!AY897,'Комунальні по МПД'!AY902,'Комунальні по МПД'!AY907,'Комунальні по МПД'!AY912,'Комунальні по МПД'!AY917,'Комунальні по МПД'!AY922,'Комунальні по МПД'!AY927,'Комунальні по МПД'!AY932,'Комунальні по МПД'!AY937,'Комунальні по МПД'!AY942,'Комунальні по МПД'!AY947,'Комунальні по МПД'!AY952,'Комунальні по МПД'!AY957,'Комунальні по МПД'!AY962)</f>
        <v>1</v>
      </c>
      <c r="AY133" s="167">
        <f>SUM('Комунальні по МПД'!AZ857,'Комунальні по МПД'!AZ862,'Комунальні по МПД'!AZ867,'Комунальні по МПД'!AZ872,'Комунальні по МПД'!AZ877,'Комунальні по МПД'!AZ882,'Комунальні по МПД'!AZ887,'Комунальні по МПД'!AZ892,'Комунальні по МПД'!AZ897,'Комунальні по МПД'!AZ902,'Комунальні по МПД'!AZ907,'Комунальні по МПД'!AZ912,'Комунальні по МПД'!AZ917,'Комунальні по МПД'!AZ922,'Комунальні по МПД'!AZ927,'Комунальні по МПД'!AZ932,'Комунальні по МПД'!AZ937,'Комунальні по МПД'!AZ942,'Комунальні по МПД'!AZ947,'Комунальні по МПД'!AZ952,'Комунальні по МПД'!AZ957,'Комунальні по МПД'!AZ962)</f>
        <v>0</v>
      </c>
      <c r="AZ133" s="167">
        <f>SUM('Комунальні по МПД'!BA857,'Комунальні по МПД'!BA862,'Комунальні по МПД'!BA867,'Комунальні по МПД'!BA872,'Комунальні по МПД'!BA877,'Комунальні по МПД'!BA882,'Комунальні по МПД'!BA887,'Комунальні по МПД'!BA892,'Комунальні по МПД'!BA897,'Комунальні по МПД'!BA902,'Комунальні по МПД'!BA907,'Комунальні по МПД'!BA912,'Комунальні по МПД'!BA917,'Комунальні по МПД'!BA922,'Комунальні по МПД'!BA927,'Комунальні по МПД'!BA932,'Комунальні по МПД'!BA937,'Комунальні по МПД'!BA942,'Комунальні по МПД'!BA947,'Комунальні по МПД'!BA952,'Комунальні по МПД'!BA957,'Комунальні по МПД'!BA962)</f>
        <v>0</v>
      </c>
      <c r="BA133" s="167">
        <f>SUM('Комунальні по МПД'!BB857,'Комунальні по МПД'!BB862,'Комунальні по МПД'!BB867,'Комунальні по МПД'!BB872,'Комунальні по МПД'!BB877,'Комунальні по МПД'!BB882,'Комунальні по МПД'!BB887,'Комунальні по МПД'!BB892,'Комунальні по МПД'!BB897,'Комунальні по МПД'!BB902,'Комунальні по МПД'!BB907,'Комунальні по МПД'!BB912,'Комунальні по МПД'!BB917,'Комунальні по МПД'!BB922,'Комунальні по МПД'!BB927,'Комунальні по МПД'!BB932,'Комунальні по МПД'!BB937,'Комунальні по МПД'!BB942,'Комунальні по МПД'!BB947,'Комунальні по МПД'!BB952,'Комунальні по МПД'!BB957,'Комунальні по МПД'!BB962)</f>
        <v>0</v>
      </c>
      <c r="BB133" s="167">
        <f>SUM('Комунальні по МПД'!BC857,'Комунальні по МПД'!BC862,'Комунальні по МПД'!BC867,'Комунальні по МПД'!BC872,'Комунальні по МПД'!BC877,'Комунальні по МПД'!BC882,'Комунальні по МПД'!BC887,'Комунальні по МПД'!BC892,'Комунальні по МПД'!BC897,'Комунальні по МПД'!BC902,'Комунальні по МПД'!BC907,'Комунальні по МПД'!BC912,'Комунальні по МПД'!BC917,'Комунальні по МПД'!BC922,'Комунальні по МПД'!BC927,'Комунальні по МПД'!BC932,'Комунальні по МПД'!BC937,'Комунальні по МПД'!BC942,'Комунальні по МПД'!BC947,'Комунальні по МПД'!BC952,'Комунальні по МПД'!BC957,'Комунальні по МПД'!BC962)</f>
        <v>0</v>
      </c>
      <c r="BC133" s="167">
        <f>SUM('Комунальні по МПД'!BD857,'Комунальні по МПД'!BD862,'Комунальні по МПД'!BD867,'Комунальні по МПД'!BD872,'Комунальні по МПД'!BD877,'Комунальні по МПД'!BD882,'Комунальні по МПД'!BD887,'Комунальні по МПД'!BD892,'Комунальні по МПД'!BD897,'Комунальні по МПД'!BD902,'Комунальні по МПД'!BD907,'Комунальні по МПД'!BD912,'Комунальні по МПД'!BD917,'Комунальні по МПД'!BD922,'Комунальні по МПД'!BD927,'Комунальні по МПД'!BD932,'Комунальні по МПД'!BD937,'Комунальні по МПД'!BD942,'Комунальні по МПД'!BD947,'Комунальні по МПД'!BD952,'Комунальні по МПД'!BD957,'Комунальні по МПД'!BD962)</f>
        <v>0</v>
      </c>
      <c r="BD133" s="130">
        <f>SUM('Комунальні по МПД'!BE857,'Комунальні по МПД'!BE862,'Комунальні по МПД'!BE867,'Комунальні по МПД'!BE872,'Комунальні по МПД'!BE877,'Комунальні по МПД'!BE882,'Комунальні по МПД'!BE887,'Комунальні по МПД'!BE892,'Комунальні по МПД'!BE897,'Комунальні по МПД'!BE902,'Комунальні по МПД'!BE907,'Комунальні по МПД'!BE912,'Комунальні по МПД'!BE917,'Комунальні по МПД'!BE922,'Комунальні по МПД'!BE927,'Комунальні по МПД'!BE932,'Комунальні по МПД'!BE937,'Комунальні по МПД'!BE942,'Комунальні по МПД'!BE947,'Комунальні по МПД'!BE952,'Комунальні по МПД'!BE957,'Комунальні по МПД'!BE962)</f>
        <v>0</v>
      </c>
    </row>
    <row r="134" spans="1:56" ht="47.25" x14ac:dyDescent="0.25">
      <c r="A134" s="1392"/>
      <c r="B134" s="1431"/>
      <c r="C134" s="114" t="s">
        <v>490</v>
      </c>
      <c r="D134" s="1454"/>
      <c r="E134" s="1411"/>
      <c r="F134" s="295">
        <f>SUM('Комунальні по МПД'!G858,'Комунальні по МПД'!G863,'Комунальні по МПД'!G868,'Комунальні по МПД'!G873,'Комунальні по МПД'!G878,'Комунальні по МПД'!G883,'Комунальні по МПД'!G888,'Комунальні по МПД'!G893,'Комунальні по МПД'!G898,'Комунальні по МПД'!G903,'Комунальні по МПД'!G908,'Комунальні по МПД'!G913,'Комунальні по МПД'!G918,'Комунальні по МПД'!G923,'Комунальні по МПД'!G928,'Комунальні по МПД'!G933,'Комунальні по МПД'!G938,'Комунальні по МПД'!G943,'Комунальні по МПД'!G948,'Комунальні по МПД'!G953,'Комунальні по МПД'!G958,'Комунальні по МПД'!G963,'Комунальні по МПД'!G968,'Комунальні по МПД'!G973,'Комунальні по МПД'!G978)</f>
        <v>0</v>
      </c>
      <c r="G134" s="631">
        <f>SUM('Комунальні по МПД'!H858,'Комунальні по МПД'!H863,'Комунальні по МПД'!H868,'Комунальні по МПД'!H873,'Комунальні по МПД'!H878,'Комунальні по МПД'!H883,'Комунальні по МПД'!H888,'Комунальні по МПД'!H893,'Комунальні по МПД'!H898,'Комунальні по МПД'!H903,'Комунальні по МПД'!H908,'Комунальні по МПД'!H913,'Комунальні по МПД'!H918,'Комунальні по МПД'!H923,'Комунальні по МПД'!H928,'Комунальні по МПД'!H933,'Комунальні по МПД'!H938,'Комунальні по МПД'!H943,'Комунальні по МПД'!H948,'Комунальні по МПД'!H953,'Комунальні по МПД'!H958,'Комунальні по МПД'!H963,'Комунальні по МПД'!H968,'Комунальні по МПД'!H973,'Комунальні по МПД'!H978)</f>
        <v>0</v>
      </c>
      <c r="H134" s="81">
        <f>SUM('Комунальні по МПД'!I858,'Комунальні по МПД'!I863,'Комунальні по МПД'!I868,'Комунальні по МПД'!I873,'Комунальні по МПД'!I878,'Комунальні по МПД'!I883,'Комунальні по МПД'!I888,'Комунальні по МПД'!I893,'Комунальні по МПД'!I898,'Комунальні по МПД'!I903,'Комунальні по МПД'!I908,'Комунальні по МПД'!I913,'Комунальні по МПД'!I918,'Комунальні по МПД'!I923,'Комунальні по МПД'!I928,'Комунальні по МПД'!I933,'Комунальні по МПД'!I938,'Комунальні по МПД'!I943,'Комунальні по МПД'!I948,'Комунальні по МПД'!I953,'Комунальні по МПД'!I958,'Комунальні по МПД'!I963,'Комунальні по МПД'!I968,'Комунальні по МПД'!I973,'Комунальні по МПД'!I978)</f>
        <v>0</v>
      </c>
      <c r="I134" s="81">
        <f>SUM('Комунальні по МПД'!J858,'Комунальні по МПД'!J863,'Комунальні по МПД'!J868,'Комунальні по МПД'!J873,'Комунальні по МПД'!J878,'Комунальні по МПД'!J883,'Комунальні по МПД'!J888,'Комунальні по МПД'!J893,'Комунальні по МПД'!J898,'Комунальні по МПД'!J903,'Комунальні по МПД'!J908,'Комунальні по МПД'!J913,'Комунальні по МПД'!J918,'Комунальні по МПД'!J923,'Комунальні по МПД'!J928,'Комунальні по МПД'!J933,'Комунальні по МПД'!J938,'Комунальні по МПД'!J943,'Комунальні по МПД'!J948,'Комунальні по МПД'!J953,'Комунальні по МПД'!J958,'Комунальні по МПД'!J963,'Комунальні по МПД'!J968,'Комунальні по МПД'!J973,'Комунальні по МПД'!J978)</f>
        <v>0</v>
      </c>
      <c r="J134" s="81">
        <f>SUM('Комунальні по МПД'!K858,'Комунальні по МПД'!K863,'Комунальні по МПД'!K868,'Комунальні по МПД'!K873,'Комунальні по МПД'!K878,'Комунальні по МПД'!K883,'Комунальні по МПД'!K888,'Комунальні по МПД'!K893,'Комунальні по МПД'!K898,'Комунальні по МПД'!K903,'Комунальні по МПД'!K908,'Комунальні по МПД'!K913,'Комунальні по МПД'!K918,'Комунальні по МПД'!K923,'Комунальні по МПД'!K928,'Комунальні по МПД'!K933,'Комунальні по МПД'!K938,'Комунальні по МПД'!K943,'Комунальні по МПД'!K948,'Комунальні по МПД'!K953,'Комунальні по МПД'!K958,'Комунальні по МПД'!K963,'Комунальні по МПД'!K968,'Комунальні по МПД'!K973,'Комунальні по МПД'!K978)</f>
        <v>0</v>
      </c>
      <c r="K134" s="82">
        <f>SUM('Комунальні по МПД'!L858,'Комунальні по МПД'!L863,'Комунальні по МПД'!L868,'Комунальні по МПД'!L873,'Комунальні по МПД'!L878,'Комунальні по МПД'!L883,'Комунальні по МПД'!L888,'Комунальні по МПД'!L893,'Комунальні по МПД'!L898,'Комунальні по МПД'!L903,'Комунальні по МПД'!L908,'Комунальні по МПД'!L913,'Комунальні по МПД'!L918,'Комунальні по МПД'!L923,'Комунальні по МПД'!L928,'Комунальні по МПД'!L933,'Комунальні по МПД'!L938,'Комунальні по МПД'!L943,'Комунальні по МПД'!L948,'Комунальні по МПД'!L953,'Комунальні по МПД'!L958,'Комунальні по МПД'!L963,'Комунальні по МПД'!L968,'Комунальні по МПД'!L973,'Комунальні по МПД'!L978)</f>
        <v>0</v>
      </c>
      <c r="L134" s="181">
        <f>SUM('Комунальні по МПД'!M858,'Комунальні по МПД'!M863,'Комунальні по МПД'!M868,'Комунальні по МПД'!M873,'Комунальні по МПД'!M878,'Комунальні по МПД'!M883,'Комунальні по МПД'!M888,'Комунальні по МПД'!M893,'Комунальні по МПД'!M898,'Комунальні по МПД'!M903,'Комунальні по МПД'!M908,'Комунальні по МПД'!M913,'Комунальні по МПД'!M918,'Комунальні по МПД'!M923,'Комунальні по МПД'!M928,'Комунальні по МПД'!M933,'Комунальні по МПД'!M938,'Комунальні по МПД'!M943,'Комунальні по МПД'!M948,'Комунальні по МПД'!M953,'Комунальні по МПД'!M958,'Комунальні по МПД'!M963,'Комунальні по МПД'!M968,'Комунальні по МПД'!M973,'Комунальні по МПД'!M978)</f>
        <v>0</v>
      </c>
      <c r="M134" s="124">
        <f>SUM('Комунальні по МПД'!N858,'Комунальні по МПД'!N863,'Комунальні по МПД'!N868,'Комунальні по МПД'!N873,'Комунальні по МПД'!N878,'Комунальні по МПД'!N883,'Комунальні по МПД'!N888,'Комунальні по МПД'!N893,'Комунальні по МПД'!N898,'Комунальні по МПД'!N903,'Комунальні по МПД'!N908,'Комунальні по МПД'!N913,'Комунальні по МПД'!N918,'Комунальні по МПД'!N923,'Комунальні по МПД'!N928,'Комунальні по МПД'!N933,'Комунальні по МПД'!N938,'Комунальні по МПД'!N943,'Комунальні по МПД'!N948,'Комунальні по МПД'!N953,'Комунальні по МПД'!N958,'Комунальні по МПД'!N963,'Комунальні по МПД'!N968,'Комунальні по МПД'!N973,'Комунальні по МПД'!N978)</f>
        <v>0</v>
      </c>
      <c r="N134" s="403">
        <f>SUM('Комунальні по МПД'!O858,'Комунальні по МПД'!O863,'Комунальні по МПД'!O868,'Комунальні по МПД'!O873,'Комунальні по МПД'!O878,'Комунальні по МПД'!O883,'Комунальні по МПД'!O888,'Комунальні по МПД'!O893,'Комунальні по МПД'!O898,'Комунальні по МПД'!O903,'Комунальні по МПД'!O908,'Комунальні по МПД'!O913,'Комунальні по МПД'!O918,'Комунальні по МПД'!O923,'Комунальні по МПД'!O928,'Комунальні по МПД'!O933,'Комунальні по МПД'!O938,'Комунальні по МПД'!O943,'Комунальні по МПД'!O948,'Комунальні по МПД'!O953,'Комунальні по МПД'!O958,'Комунальні по МПД'!O963,'Комунальні по МПД'!O968,'Комунальні по МПД'!O973,'Комунальні по МПД'!O978)</f>
        <v>0</v>
      </c>
      <c r="O134" s="124">
        <f>SUM('Комунальні по МПД'!P858,'Комунальні по МПД'!P863,'Комунальні по МПД'!P868,'Комунальні по МПД'!P873,'Комунальні по МПД'!P878,'Комунальні по МПД'!P883,'Комунальні по МПД'!P888,'Комунальні по МПД'!P893,'Комунальні по МПД'!P898,'Комунальні по МПД'!P903,'Комунальні по МПД'!P908,'Комунальні по МПД'!P913,'Комунальні по МПД'!P918,'Комунальні по МПД'!P923,'Комунальні по МПД'!P928,'Комунальні по МПД'!P933,'Комунальні по МПД'!P938,'Комунальні по МПД'!P943,'Комунальні по МПД'!P948,'Комунальні по МПД'!P953,'Комунальні по МПД'!P958,'Комунальні по МПД'!P963,'Комунальні по МПД'!P968,'Комунальні по МПД'!P973,'Комунальні по МПД'!P978)</f>
        <v>0</v>
      </c>
      <c r="P134" s="124">
        <f>SUM('Комунальні по МПД'!Q858,'Комунальні по МПД'!Q863,'Комунальні по МПД'!Q868,'Комунальні по МПД'!Q873,'Комунальні по МПД'!Q878,'Комунальні по МПД'!Q883,'Комунальні по МПД'!Q888,'Комунальні по МПД'!Q893,'Комунальні по МПД'!Q898,'Комунальні по МПД'!Q903,'Комунальні по МПД'!Q908,'Комунальні по МПД'!Q913,'Комунальні по МПД'!Q918,'Комунальні по МПД'!Q923,'Комунальні по МПД'!Q928,'Комунальні по МПД'!Q933,'Комунальні по МПД'!Q938,'Комунальні по МПД'!Q943,'Комунальні по МПД'!Q948,'Комунальні по МПД'!Q953,'Комунальні по МПД'!Q958,'Комунальні по МПД'!Q963,'Комунальні по МПД'!Q968,'Комунальні по МПД'!Q973,'Комунальні по МПД'!Q978)</f>
        <v>0</v>
      </c>
      <c r="Q134" s="163">
        <f>SUM('Комунальні по МПД'!R858,'Комунальні по МПД'!R863,'Комунальні по МПД'!R868,'Комунальні по МПД'!R873,'Комунальні по МПД'!R878,'Комунальні по МПД'!R883,'Комунальні по МПД'!R888,'Комунальні по МПД'!R893,'Комунальні по МПД'!R898,'Комунальні по МПД'!R903,'Комунальні по МПД'!R908,'Комунальні по МПД'!R913,'Комунальні по МПД'!R918,'Комунальні по МПД'!R923,'Комунальні по МПД'!R928,'Комунальні по МПД'!R933,'Комунальні по МПД'!R938,'Комунальні по МПД'!R943,'Комунальні по МПД'!R948,'Комунальні по МПД'!R953,'Комунальні по МПД'!R958,'Комунальні по МПД'!R963,'Комунальні по МПД'!R968,'Комунальні по МПД'!R973,'Комунальні по МПД'!R978)</f>
        <v>0</v>
      </c>
      <c r="R134" s="162">
        <f>SUM('Комунальні по МПД'!S858,'Комунальні по МПД'!S863,'Комунальні по МПД'!S868,'Комунальні по МПД'!S873,'Комунальні по МПД'!S878,'Комунальні по МПД'!S883,'Комунальні по МПД'!S888,'Комунальні по МПД'!S893,'Комунальні по МПД'!S898,'Комунальні по МПД'!S903,'Комунальні по МПД'!S908,'Комунальні по МПД'!S913,'Комунальні по МПД'!S918,'Комунальні по МПД'!S923,'Комунальні по МПД'!S928,'Комунальні по МПД'!S933,'Комунальні по МПД'!S938,'Комунальні по МПД'!S943,'Комунальні по МПД'!S948,'Комунальні по МПД'!S953,'Комунальні по МПД'!S958,'Комунальні по МПД'!S963,'Комунальні по МПД'!S968,'Комунальні по МПД'!S973,'Комунальні по МПД'!S978)</f>
        <v>0</v>
      </c>
      <c r="S134" s="766">
        <f>SUM('Комунальні по МПД'!T858,'Комунальні по МПД'!T863,'Комунальні по МПД'!T868,'Комунальні по МПД'!T873,'Комунальні по МПД'!T878,'Комунальні по МПД'!T883,'Комунальні по МПД'!T888,'Комунальні по МПД'!T893,'Комунальні по МПД'!T898,'Комунальні по МПД'!T903,'Комунальні по МПД'!T908,'Комунальні по МПД'!T913,'Комунальні по МПД'!T918,'Комунальні по МПД'!T923,'Комунальні по МПД'!T928,'Комунальні по МПД'!T933,'Комунальні по МПД'!T938,'Комунальні по МПД'!T943,'Комунальні по МПД'!T948,'Комунальні по МПД'!T953,'Комунальні по МПД'!T958,'Комунальні по МПД'!T963,'Комунальні по МПД'!T968,'Комунальні по МПД'!T973,'Комунальні по МПД'!T978)</f>
        <v>0</v>
      </c>
      <c r="T134" s="766">
        <f>SUM('Комунальні по МПД'!U858,'Комунальні по МПД'!U863,'Комунальні по МПД'!U868,'Комунальні по МПД'!U873,'Комунальні по МПД'!U878,'Комунальні по МПД'!U883,'Комунальні по МПД'!U888,'Комунальні по МПД'!U893,'Комунальні по МПД'!U898,'Комунальні по МПД'!U903,'Комунальні по МПД'!U908,'Комунальні по МПД'!U913,'Комунальні по МПД'!U918,'Комунальні по МПД'!U923,'Комунальні по МПД'!U928,'Комунальні по МПД'!U933,'Комунальні по МПД'!U938,'Комунальні по МПД'!U943,'Комунальні по МПД'!U948,'Комунальні по МПД'!U953,'Комунальні по МПД'!U958,'Комунальні по МПД'!U963,'Комунальні по МПД'!U968,'Комунальні по МПД'!U973,'Комунальні по МПД'!U978)</f>
        <v>0</v>
      </c>
      <c r="U134" s="124">
        <f>SUM('Комунальні по МПД'!V858,'Комунальні по МПД'!V863,'Комунальні по МПД'!V868,'Комунальні по МПД'!V873,'Комунальні по МПД'!V878,'Комунальні по МПД'!V883,'Комунальні по МПД'!V888,'Комунальні по МПД'!V893,'Комунальні по МПД'!V898,'Комунальні по МПД'!V903,'Комунальні по МПД'!V908,'Комунальні по МПД'!V913,'Комунальні по МПД'!V918,'Комунальні по МПД'!V923,'Комунальні по МПД'!V928,'Комунальні по МПД'!V933,'Комунальні по МПД'!V938,'Комунальні по МПД'!V943,'Комунальні по МПД'!V948,'Комунальні по МПД'!V953,'Комунальні по МПД'!V958,'Комунальні по МПД'!V963,'Комунальні по МПД'!V968,'Комунальні по МПД'!V973,'Комунальні по МПД'!V978)</f>
        <v>0</v>
      </c>
      <c r="V134" s="124">
        <f>SUM('Комунальні по МПД'!W858,'Комунальні по МПД'!W863,'Комунальні по МПД'!W868,'Комунальні по МПД'!W873,'Комунальні по МПД'!W878,'Комунальні по МПД'!W883,'Комунальні по МПД'!W888,'Комунальні по МПД'!W893,'Комунальні по МПД'!W898,'Комунальні по МПД'!W903,'Комунальні по МПД'!W908,'Комунальні по МПД'!W913,'Комунальні по МПД'!W918,'Комунальні по МПД'!W923,'Комунальні по МПД'!W928,'Комунальні по МПД'!W933,'Комунальні по МПД'!W938,'Комунальні по МПД'!W943,'Комунальні по МПД'!W948,'Комунальні по МПД'!W953,'Комунальні по МПД'!W958,'Комунальні по МПД'!W963,'Комунальні по МПД'!W968,'Комунальні по МПД'!W973,'Комунальні по МПД'!W978)</f>
        <v>0</v>
      </c>
      <c r="W134" s="163">
        <f>SUM('Комунальні по МПД'!X858,'Комунальні по МПД'!X863,'Комунальні по МПД'!X868,'Комунальні по МПД'!X873,'Комунальні по МПД'!X878,'Комунальні по МПД'!X883,'Комунальні по МПД'!X888,'Комунальні по МПД'!X893,'Комунальні по МПД'!X898,'Комунальні по МПД'!X903,'Комунальні по МПД'!X908,'Комунальні по МПД'!X913,'Комунальні по МПД'!X918,'Комунальні по МПД'!X923,'Комунальні по МПД'!X928,'Комунальні по МПД'!X933,'Комунальні по МПД'!X938,'Комунальні по МПД'!X943,'Комунальні по МПД'!X948,'Комунальні по МПД'!X953,'Комунальні по МПД'!X958,'Комунальні по МПД'!X963,'Комунальні по МПД'!X968,'Комунальні по МПД'!X973,'Комунальні по МПД'!X978)</f>
        <v>0</v>
      </c>
      <c r="X134" s="162">
        <f>SUM('Комунальні по МПД'!Y858,'Комунальні по МПД'!Y863,'Комунальні по МПД'!Y868,'Комунальні по МПД'!Y873,'Комунальні по МПД'!Y878,'Комунальні по МПД'!Y883,'Комунальні по МПД'!Y888,'Комунальні по МПД'!Y893,'Комунальні по МПД'!Y898,'Комунальні по МПД'!Y903,'Комунальні по МПД'!Y908,'Комунальні по МПД'!Y913,'Комунальні по МПД'!Y918,'Комунальні по МПД'!Y923,'Комунальні по МПД'!Y928,'Комунальні по МПД'!Y933,'Комунальні по МПД'!Y938,'Комунальні по МПД'!Y943,'Комунальні по МПД'!Y948,'Комунальні по МПД'!Y953,'Комунальні по МПД'!Y958,'Комунальні по МПД'!Y963,'Комунальні по МПД'!Y968,'Комунальні по МПД'!Y973,'Комунальні по МПД'!Y978)</f>
        <v>0</v>
      </c>
      <c r="Y134" s="163">
        <f>SUM('Комунальні по МПД'!Z858,'Комунальні по МПД'!Z863,'Комунальні по МПД'!Z868,'Комунальні по МПД'!Z873,'Комунальні по МПД'!Z878,'Комунальні по МПД'!Z883,'Комунальні по МПД'!Z888,'Комунальні по МПД'!Z893,'Комунальні по МПД'!Z898,'Комунальні по МПД'!Z903,'Комунальні по МПД'!Z908,'Комунальні по МПД'!Z913,'Комунальні по МПД'!Z918,'Комунальні по МПД'!Z923,'Комунальні по МПД'!Z928,'Комунальні по МПД'!Z933,'Комунальні по МПД'!Z938,'Комунальні по МПД'!Z943,'Комунальні по МПД'!Z948,'Комунальні по МПД'!Z953,'Комунальні по МПД'!Z958,'Комунальні по МПД'!Z963,'Комунальні по МПД'!Z968,'Комунальні по МПД'!Z973,'Комунальні по МПД'!Z978)</f>
        <v>0</v>
      </c>
      <c r="Z134" s="86">
        <f>SUM('Комунальні по МПД'!AA858,'Комунальні по МПД'!AA863,'Комунальні по МПД'!AA868,'Комунальні по МПД'!AA873,'Комунальні по МПД'!AA878,'Комунальні по МПД'!AA883,'Комунальні по МПД'!AA888,'Комунальні по МПД'!AA893,'Комунальні по МПД'!AA898,'Комунальні по МПД'!AA903,'Комунальні по МПД'!AA908,'Комунальні по МПД'!AA913,'Комунальні по МПД'!AA918,'Комунальні по МПД'!AA923,'Комунальні по МПД'!AA928,'Комунальні по МПД'!AA933,'Комунальні по МПД'!AA938,'Комунальні по МПД'!AA943,'Комунальні по МПД'!AA948,'Комунальні по МПД'!AA953,'Комунальні по МПД'!AA958,'Комунальні по МПД'!AA963,'Комунальні по МПД'!AA968,'Комунальні по МПД'!AA973,'Комунальні по МПД'!AA978)</f>
        <v>0</v>
      </c>
      <c r="AA134" s="81">
        <f>SUM('Комунальні по МПД'!AB858,'Комунальні по МПД'!AB863,'Комунальні по МПД'!AB868,'Комунальні по МПД'!AB873,'Комунальні по МПД'!AB878,'Комунальні по МПД'!AB883,'Комунальні по МПД'!AB888,'Комунальні по МПД'!AB893,'Комунальні по МПД'!AB898,'Комунальні по МПД'!AB903,'Комунальні по МПД'!AB908,'Комунальні по МПД'!AB913,'Комунальні по МПД'!AB918,'Комунальні по МПД'!AB923,'Комунальні по МПД'!AB928,'Комунальні по МПД'!AB933,'Комунальні по МПД'!AB938,'Комунальні по МПД'!AB943,'Комунальні по МПД'!AB948,'Комунальні по МПД'!AB953,'Комунальні по МПД'!AB958,'Комунальні по МПД'!AB963,'Комунальні по МПД'!AB968,'Комунальні по МПД'!AB973,'Комунальні по МПД'!AB978)</f>
        <v>0</v>
      </c>
      <c r="AB134" s="81">
        <f>SUM('Комунальні по МПД'!AC858,'Комунальні по МПД'!AC863,'Комунальні по МПД'!AC868,'Комунальні по МПД'!AC873,'Комунальні по МПД'!AC878,'Комунальні по МПД'!AC883,'Комунальні по МПД'!AC888,'Комунальні по МПД'!AC893,'Комунальні по МПД'!AC898,'Комунальні по МПД'!AC903,'Комунальні по МПД'!AC908,'Комунальні по МПД'!AC913,'Комунальні по МПД'!AC918,'Комунальні по МПД'!AC923,'Комунальні по МПД'!AC928,'Комунальні по МПД'!AC933,'Комунальні по МПД'!AC938,'Комунальні по МПД'!AC943,'Комунальні по МПД'!AC948,'Комунальні по МПД'!AC953,'Комунальні по МПД'!AC958,'Комунальні по МПД'!AC963,'Комунальні по МПД'!AC968,'Комунальні по МПД'!AC973,'Комунальні по МПД'!AC978)</f>
        <v>0</v>
      </c>
      <c r="AC134" s="81">
        <f>SUM('Комунальні по МПД'!AD858,'Комунальні по МПД'!AD863,'Комунальні по МПД'!AD868,'Комунальні по МПД'!AD873,'Комунальні по МПД'!AD878,'Комунальні по МПД'!AD883,'Комунальні по МПД'!AD888,'Комунальні по МПД'!AD893,'Комунальні по МПД'!AD898,'Комунальні по МПД'!AD903,'Комунальні по МПД'!AD908,'Комунальні по МПД'!AD913,'Комунальні по МПД'!AD918,'Комунальні по МПД'!AD923,'Комунальні по МПД'!AD928,'Комунальні по МПД'!AD933,'Комунальні по МПД'!AD938,'Комунальні по МПД'!AD943,'Комунальні по МПД'!AD948,'Комунальні по МПД'!AD953,'Комунальні по МПД'!AD958,'Комунальні по МПД'!AD963,'Комунальні по МПД'!AD968,'Комунальні по МПД'!AD973,'Комунальні по МПД'!AD978)</f>
        <v>0</v>
      </c>
      <c r="AD134" s="81">
        <f>SUM('Комунальні по МПД'!AE858,'Комунальні по МПД'!AE863,'Комунальні по МПД'!AE868,'Комунальні по МПД'!AE873,'Комунальні по МПД'!AE878,'Комунальні по МПД'!AE883,'Комунальні по МПД'!AE888,'Комунальні по МПД'!AE893,'Комунальні по МПД'!AE898,'Комунальні по МПД'!AE903,'Комунальні по МПД'!AE908,'Комунальні по МПД'!AE913,'Комунальні по МПД'!AE918,'Комунальні по МПД'!AE923,'Комунальні по МПД'!AE928,'Комунальні по МПД'!AE933,'Комунальні по МПД'!AE938,'Комунальні по МПД'!AE943,'Комунальні по МПД'!AE948,'Комунальні по МПД'!AE953,'Комунальні по МПД'!AE958,'Комунальні по МПД'!AE963,'Комунальні по МПД'!AE968,'Комунальні по МПД'!AE973,'Комунальні по МПД'!AE978)</f>
        <v>0</v>
      </c>
      <c r="AE134" s="82">
        <f>SUM('Комунальні по МПД'!AF858,'Комунальні по МПД'!AF863,'Комунальні по МПД'!AF868,'Комунальні по МПД'!AF873,'Комунальні по МПД'!AF878,'Комунальні по МПД'!AF883,'Комунальні по МПД'!AF888,'Комунальні по МПД'!AF893,'Комунальні по МПД'!AF898,'Комунальні по МПД'!AF903,'Комунальні по МПД'!AF908,'Комунальні по МПД'!AF913,'Комунальні по МПД'!AF918,'Комунальні по МПД'!AF923,'Комунальні по МПД'!AF928,'Комунальні по МПД'!AF933,'Комунальні по МПД'!AF938,'Комунальні по МПД'!AF943,'Комунальні по МПД'!AF948,'Комунальні по МПД'!AF953,'Комунальні по МПД'!AF958,'Комунальні по МПД'!AF963,'Комунальні по МПД'!AF968,'Комунальні по МПД'!AF973,'Комунальні по МПД'!AF978)</f>
        <v>0</v>
      </c>
      <c r="AF134" s="449"/>
      <c r="AG134" s="445"/>
      <c r="AH134" s="449"/>
      <c r="AI134" s="158">
        <f>SUM('Комунальні по МПД'!AJ858,'Комунальні по МПД'!AJ863,'Комунальні по МПД'!AJ868,'Комунальні по МПД'!AJ873,'Комунальні по МПД'!AJ878,'Комунальні по МПД'!AJ883,'Комунальні по МПД'!AJ888,'Комунальні по МПД'!AJ893,'Комунальні по МПД'!AJ898,'Комунальні по МПД'!AJ903,'Комунальні по МПД'!AJ908,'Комунальні по МПД'!AJ913,'Комунальні по МПД'!AJ918,'Комунальні по МПД'!AJ923,'Комунальні по МПД'!AJ928,'Комунальні по МПД'!AJ933,'Комунальні по МПД'!AJ938,'Комунальні по МПД'!AJ943,'Комунальні по МПД'!AJ948,'Комунальні по МПД'!AJ953,'Комунальні по МПД'!AJ958,'Комунальні по МПД'!AJ963)</f>
        <v>0</v>
      </c>
      <c r="AJ134" s="90">
        <f>SUM('Комунальні по МПД'!AK858,'Комунальні по МПД'!AK863,'Комунальні по МПД'!AK868,'Комунальні по МПД'!AK873,'Комунальні по МПД'!AK878,'Комунальні по МПД'!AK883,'Комунальні по МПД'!AK888,'Комунальні по МПД'!AK893,'Комунальні по МПД'!AK898,'Комунальні по МПД'!AK903,'Комунальні по МПД'!AK908,'Комунальні по МПД'!AK913,'Комунальні по МПД'!AK918,'Комунальні по МПД'!AK923,'Комунальні по МПД'!AK928,'Комунальні по МПД'!AK933,'Комунальні по МПД'!AK938,'Комунальні по МПД'!AK943,'Комунальні по МПД'!AK948,'Комунальні по МПД'!AK953,'Комунальні по МПД'!AK958,'Комунальні по МПД'!AK963)</f>
        <v>0</v>
      </c>
      <c r="AK134" s="88">
        <f>SUM('Комунальні по МПД'!AL858,'Комунальні по МПД'!AL863,'Комунальні по МПД'!AL868,'Комунальні по МПД'!AL873,'Комунальні по МПД'!AL878,'Комунальні по МПД'!AL883,'Комунальні по МПД'!AL888,'Комунальні по МПД'!AL893,'Комунальні по МПД'!AL898,'Комунальні по МПД'!AL903,'Комунальні по МПД'!AL908,'Комунальні по МПД'!AL913,'Комунальні по МПД'!AL918,'Комунальні по МПД'!AL923,'Комунальні по МПД'!AL928,'Комунальні по МПД'!AL933,'Комунальні по МПД'!AL938,'Комунальні по МПД'!AL943,'Комунальні по МПД'!AL948,'Комунальні по МПД'!AL953,'Комунальні по МПД'!AL958,'Комунальні по МПД'!AL963)</f>
        <v>0</v>
      </c>
      <c r="AL134" s="89">
        <f>SUM('Комунальні по МПД'!AM858,'Комунальні по МПД'!AM863,'Комунальні по МПД'!AM868,'Комунальні по МПД'!AM873,'Комунальні по МПД'!AM878,'Комунальні по МПД'!AM883,'Комунальні по МПД'!AM888,'Комунальні по МПД'!AM893,'Комунальні по МПД'!AM898,'Комунальні по МПД'!AM903,'Комунальні по МПД'!AM908,'Комунальні по МПД'!AM913,'Комунальні по МПД'!AM918,'Комунальні по МПД'!AM923,'Комунальні по МПД'!AM928,'Комунальні по МПД'!AM933,'Комунальні по МПД'!AM938,'Комунальні по МПД'!AM943,'Комунальні по МПД'!AM948,'Комунальні по МПД'!AM953,'Комунальні по МПД'!AM958,'Комунальні по МПД'!AM963)</f>
        <v>0</v>
      </c>
      <c r="AM134" s="86">
        <f>SUM('Комунальні по МПД'!AN858,'Комунальні по МПД'!AN863,'Комунальні по МПД'!AN868,'Комунальні по МПД'!AN873,'Комунальні по МПД'!AN878,'Комунальні по МПД'!AN883,'Комунальні по МПД'!AN888,'Комунальні по МПД'!AN893,'Комунальні по МПД'!AN898,'Комунальні по МПД'!AN903,'Комунальні по МПД'!AN908,'Комунальні по МПД'!AN913,'Комунальні по МПД'!AN918,'Комунальні по МПД'!AN923,'Комунальні по МПД'!AN928,'Комунальні по МПД'!AN933,'Комунальні по МПД'!AN938,'Комунальні по МПД'!AN943,'Комунальні по МПД'!AN948,'Комунальні по МПД'!AN953,'Комунальні по МПД'!AN958,'Комунальні по МПД'!AN963)</f>
        <v>0</v>
      </c>
      <c r="AN134" s="81">
        <f>SUM('Комунальні по МПД'!AO858,'Комунальні по МПД'!AO863,'Комунальні по МПД'!AO868,'Комунальні по МПД'!AO873,'Комунальні по МПД'!AO878,'Комунальні по МПД'!AO883,'Комунальні по МПД'!AO888,'Комунальні по МПД'!AO893,'Комунальні по МПД'!AO898,'Комунальні по МПД'!AO903,'Комунальні по МПД'!AO908,'Комунальні по МПД'!AO913,'Комунальні по МПД'!AO918,'Комунальні по МПД'!AO923,'Комунальні по МПД'!AO928,'Комунальні по МПД'!AO933,'Комунальні по МПД'!AO938,'Комунальні по МПД'!AO943,'Комунальні по МПД'!AO948,'Комунальні по МПД'!AO953,'Комунальні по МПД'!AO958,'Комунальні по МПД'!AO963)</f>
        <v>0</v>
      </c>
      <c r="AO134" s="82">
        <f>SUM('Комунальні по МПД'!AP858,'Комунальні по МПД'!AP863,'Комунальні по МПД'!AP868,'Комунальні по МПД'!AP873,'Комунальні по МПД'!AP878,'Комунальні по МПД'!AP883,'Комунальні по МПД'!AP888,'Комунальні по МПД'!AP893,'Комунальні по МПД'!AP898,'Комунальні по МПД'!AP903,'Комунальні по МПД'!AP908,'Комунальні по МПД'!AP913,'Комунальні по МПД'!AP918,'Комунальні по МПД'!AP923,'Комунальні по МПД'!AP928,'Комунальні по МПД'!AP933,'Комунальні по МПД'!AP938,'Комунальні по МПД'!AP943,'Комунальні по МПД'!AP948,'Комунальні по МПД'!AP953,'Комунальні по МПД'!AP958,'Комунальні по МПД'!AP963)</f>
        <v>0</v>
      </c>
      <c r="AP134" s="90">
        <f>SUM('Комунальні по МПД'!AQ858,'Комунальні по МПД'!AQ863,'Комунальні по МПД'!AQ868,'Комунальні по МПД'!AQ873,'Комунальні по МПД'!AQ878,'Комунальні по МПД'!AQ883,'Комунальні по МПД'!AQ888,'Комунальні по МПД'!AQ893,'Комунальні по МПД'!AQ898,'Комунальні по МПД'!AQ903,'Комунальні по МПД'!AQ908,'Комунальні по МПД'!AQ913,'Комунальні по МПД'!AQ918,'Комунальні по МПД'!AQ923,'Комунальні по МПД'!AQ928,'Комунальні по МПД'!AQ933,'Комунальні по МПД'!AQ938,'Комунальні по МПД'!AQ943,'Комунальні по МПД'!AQ948,'Комунальні по МПД'!AQ953,'Комунальні по МПД'!AQ958,'Комунальні по МПД'!AQ963)</f>
        <v>0</v>
      </c>
      <c r="AQ134" s="88">
        <f>SUM('Комунальні по МПД'!AR858,'Комунальні по МПД'!AR863,'Комунальні по МПД'!AR868,'Комунальні по МПД'!AR873,'Комунальні по МПД'!AR878,'Комунальні по МПД'!AR883,'Комунальні по МПД'!AR888,'Комунальні по МПД'!AR893,'Комунальні по МПД'!AR898,'Комунальні по МПД'!AR903,'Комунальні по МПД'!AR908,'Комунальні по МПД'!AR913,'Комунальні по МПД'!AR918,'Комунальні по МПД'!AR923,'Комунальні по МПД'!AR928,'Комунальні по МПД'!AR933,'Комунальні по МПД'!AR938,'Комунальні по МПД'!AR943,'Комунальні по МПД'!AR948,'Комунальні по МПД'!AR953,'Комунальні по МПД'!AR958,'Комунальні по МПД'!AR963)</f>
        <v>0</v>
      </c>
      <c r="AR134" s="88">
        <f>SUM('Комунальні по МПД'!AS858,'Комунальні по МПД'!AS863,'Комунальні по МПД'!AS868,'Комунальні по МПД'!AS873,'Комунальні по МПД'!AS878,'Комунальні по МПД'!AS883,'Комунальні по МПД'!AS888,'Комунальні по МПД'!AS893,'Комунальні по МПД'!AS898,'Комунальні по МПД'!AS903,'Комунальні по МПД'!AS908,'Комунальні по МПД'!AS913,'Комунальні по МПД'!AS918,'Комунальні по МПД'!AS923,'Комунальні по МПД'!AS928,'Комунальні по МПД'!AS933,'Комунальні по МПД'!AS938,'Комунальні по МПД'!AS943,'Комунальні по МПД'!AS948,'Комунальні по МПД'!AS953,'Комунальні по МПД'!AS958,'Комунальні по МПД'!AS963)</f>
        <v>0</v>
      </c>
      <c r="AS134" s="88">
        <f>SUM('Комунальні по МПД'!AT858,'Комунальні по МПД'!AT863,'Комунальні по МПД'!AT868,'Комунальні по МПД'!AT873,'Комунальні по МПД'!AT878,'Комунальні по МПД'!AT883,'Комунальні по МПД'!AT888,'Комунальні по МПД'!AT893,'Комунальні по МПД'!AT898,'Комунальні по МПД'!AT903,'Комунальні по МПД'!AT908,'Комунальні по МПД'!AT913,'Комунальні по МПД'!AT918,'Комунальні по МПД'!AT923,'Комунальні по МПД'!AT928,'Комунальні по МПД'!AT933,'Комунальні по МПД'!AT938,'Комунальні по МПД'!AT943,'Комунальні по МПД'!AT948,'Комунальні по МПД'!AT953,'Комунальні по МПД'!AT958,'Комунальні по МПД'!AT963)</f>
        <v>0</v>
      </c>
      <c r="AT134" s="89">
        <f>SUM('Комунальні по МПД'!AU858,'Комунальні по МПД'!AU863,'Комунальні по МПД'!AU868,'Комунальні по МПД'!AU873,'Комунальні по МПД'!AU878,'Комунальні по МПД'!AU883,'Комунальні по МПД'!AU888,'Комунальні по МПД'!AU893,'Комунальні по МПД'!AU898,'Комунальні по МПД'!AU903,'Комунальні по МПД'!AU908,'Комунальні по МПД'!AU913,'Комунальні по МПД'!AU918,'Комунальні по МПД'!AU923,'Комунальні по МПД'!AU928,'Комунальні по МПД'!AU933,'Комунальні по МПД'!AU938,'Комунальні по МПД'!AU943,'Комунальні по МПД'!AU948,'Комунальні по МПД'!AU953,'Комунальні по МПД'!AU958,'Комунальні по МПД'!AU963)</f>
        <v>0</v>
      </c>
      <c r="AU134" s="159">
        <f>SUM('Комунальні по МПД'!AV858,'Комунальні по МПД'!AV863,'Комунальні по МПД'!AV868,'Комунальні по МПД'!AV873,'Комунальні по МПД'!AV878,'Комунальні по МПД'!AV883,'Комунальні по МПД'!AV888,'Комунальні по МПД'!AV893,'Комунальні по МПД'!AV898,'Комунальні по МПД'!AV903,'Комунальні по МПД'!AV908,'Комунальні по МПД'!AV913,'Комунальні по МПД'!AV918,'Комунальні по МПД'!AV923,'Комунальні по МПД'!AV928,'Комунальні по МПД'!AV933,'Комунальні по МПД'!AV938,'Комунальні по МПД'!AV943,'Комунальні по МПД'!AV948,'Комунальні по МПД'!AV953,'Комунальні по МПД'!AV958,'Комунальні по МПД'!AV963)</f>
        <v>0</v>
      </c>
      <c r="AV134" s="125">
        <f>SUM('Комунальні по МПД'!AW858,'Комунальні по МПД'!AW863,'Комунальні по МПД'!AW868,'Комунальні по МПД'!AW873,'Комунальні по МПД'!AW878,'Комунальні по МПД'!AW883,'Комунальні по МПД'!AW888,'Комунальні по МПД'!AW893,'Комунальні по МПД'!AW898,'Комунальні по МПД'!AW903,'Комунальні по МПД'!AW908,'Комунальні по МПД'!AW913,'Комунальні по МПД'!AW918,'Комунальні по МПД'!AW923,'Комунальні по МПД'!AW928,'Комунальні по МПД'!AW933,'Комунальні по МПД'!AW938,'Комунальні по МПД'!AW943,'Комунальні по МПД'!AW948,'Комунальні по МПД'!AW953,'Комунальні по МПД'!AW958,'Комунальні по МПД'!AW963)</f>
        <v>0</v>
      </c>
      <c r="AW134" s="125">
        <f>SUM('Комунальні по МПД'!AX858,'Комунальні по МПД'!AX863,'Комунальні по МПД'!AX868,'Комунальні по МПД'!AX873,'Комунальні по МПД'!AX878,'Комунальні по МПД'!AX883,'Комунальні по МПД'!AX888,'Комунальні по МПД'!AX893,'Комунальні по МПД'!AX898,'Комунальні по МПД'!AX903,'Комунальні по МПД'!AX908,'Комунальні по МПД'!AX913,'Комунальні по МПД'!AX918,'Комунальні по МПД'!AX923,'Комунальні по МПД'!AX928,'Комунальні по МПД'!AX933,'Комунальні по МПД'!AX938,'Комунальні по МПД'!AX943,'Комунальні по МПД'!AX948,'Комунальні по МПД'!AX953,'Комунальні по МПД'!AX958,'Комунальні по МПД'!AX963)</f>
        <v>0</v>
      </c>
      <c r="AX134" s="125">
        <f>SUM('Комунальні по МПД'!AY858,'Комунальні по МПД'!AY863,'Комунальні по МПД'!AY868,'Комунальні по МПД'!AY873,'Комунальні по МПД'!AY878,'Комунальні по МПД'!AY883,'Комунальні по МПД'!AY888,'Комунальні по МПД'!AY893,'Комунальні по МПД'!AY898,'Комунальні по МПД'!AY903,'Комунальні по МПД'!AY908,'Комунальні по МПД'!AY913,'Комунальні по МПД'!AY918,'Комунальні по МПД'!AY923,'Комунальні по МПД'!AY928,'Комунальні по МПД'!AY933,'Комунальні по МПД'!AY938,'Комунальні по МПД'!AY943,'Комунальні по МПД'!AY948,'Комунальні по МПД'!AY953,'Комунальні по МПД'!AY958,'Комунальні по МПД'!AY963)</f>
        <v>0</v>
      </c>
      <c r="AY134" s="125">
        <f>SUM('Комунальні по МПД'!AZ858,'Комунальні по МПД'!AZ863,'Комунальні по МПД'!AZ868,'Комунальні по МПД'!AZ873,'Комунальні по МПД'!AZ878,'Комунальні по МПД'!AZ883,'Комунальні по МПД'!AZ888,'Комунальні по МПД'!AZ893,'Комунальні по МПД'!AZ898,'Комунальні по МПД'!AZ903,'Комунальні по МПД'!AZ908,'Комунальні по МПД'!AZ913,'Комунальні по МПД'!AZ918,'Комунальні по МПД'!AZ923,'Комунальні по МПД'!AZ928,'Комунальні по МПД'!AZ933,'Комунальні по МПД'!AZ938,'Комунальні по МПД'!AZ943,'Комунальні по МПД'!AZ948,'Комунальні по МПД'!AZ953,'Комунальні по МПД'!AZ958,'Комунальні по МПД'!AZ963)</f>
        <v>0</v>
      </c>
      <c r="AZ134" s="125">
        <f>SUM('Комунальні по МПД'!BA858,'Комунальні по МПД'!BA863,'Комунальні по МПД'!BA868,'Комунальні по МПД'!BA873,'Комунальні по МПД'!BA878,'Комунальні по МПД'!BA883,'Комунальні по МПД'!BA888,'Комунальні по МПД'!BA893,'Комунальні по МПД'!BA898,'Комунальні по МПД'!BA903,'Комунальні по МПД'!BA908,'Комунальні по МПД'!BA913,'Комунальні по МПД'!BA918,'Комунальні по МПД'!BA923,'Комунальні по МПД'!BA928,'Комунальні по МПД'!BA933,'Комунальні по МПД'!BA938,'Комунальні по МПД'!BA943,'Комунальні по МПД'!BA948,'Комунальні по МПД'!BA953,'Комунальні по МПД'!BA958,'Комунальні по МПД'!BA963)</f>
        <v>0</v>
      </c>
      <c r="BA134" s="125">
        <f>SUM('Комунальні по МПД'!BB858,'Комунальні по МПД'!BB863,'Комунальні по МПД'!BB868,'Комунальні по МПД'!BB873,'Комунальні по МПД'!BB878,'Комунальні по МПД'!BB883,'Комунальні по МПД'!BB888,'Комунальні по МПД'!BB893,'Комунальні по МПД'!BB898,'Комунальні по МПД'!BB903,'Комунальні по МПД'!BB908,'Комунальні по МПД'!BB913,'Комунальні по МПД'!BB918,'Комунальні по МПД'!BB923,'Комунальні по МПД'!BB928,'Комунальні по МПД'!BB933,'Комунальні по МПД'!BB938,'Комунальні по МПД'!BB943,'Комунальні по МПД'!BB948,'Комунальні по МПД'!BB953,'Комунальні по МПД'!BB958,'Комунальні по МПД'!BB963)</f>
        <v>0</v>
      </c>
      <c r="BB134" s="125">
        <f>SUM('Комунальні по МПД'!BC858,'Комунальні по МПД'!BC863,'Комунальні по МПД'!BC868,'Комунальні по МПД'!BC873,'Комунальні по МПД'!BC878,'Комунальні по МПД'!BC883,'Комунальні по МПД'!BC888,'Комунальні по МПД'!BC893,'Комунальні по МПД'!BC898,'Комунальні по МПД'!BC903,'Комунальні по МПД'!BC908,'Комунальні по МПД'!BC913,'Комунальні по МПД'!BC918,'Комунальні по МПД'!BC923,'Комунальні по МПД'!BC928,'Комунальні по МПД'!BC933,'Комунальні по МПД'!BC938,'Комунальні по МПД'!BC943,'Комунальні по МПД'!BC948,'Комунальні по МПД'!BC953,'Комунальні по МПД'!BC958,'Комунальні по МПД'!BC963)</f>
        <v>0</v>
      </c>
      <c r="BC134" s="125">
        <f>SUM('Комунальні по МПД'!BD858,'Комунальні по МПД'!BD863,'Комунальні по МПД'!BD868,'Комунальні по МПД'!BD873,'Комунальні по МПД'!BD878,'Комунальні по МПД'!BD883,'Комунальні по МПД'!BD888,'Комунальні по МПД'!BD893,'Комунальні по МПД'!BD898,'Комунальні по МПД'!BD903,'Комунальні по МПД'!BD908,'Комунальні по МПД'!BD913,'Комунальні по МПД'!BD918,'Комунальні по МПД'!BD923,'Комунальні по МПД'!BD928,'Комунальні по МПД'!BD933,'Комунальні по МПД'!BD938,'Комунальні по МПД'!BD943,'Комунальні по МПД'!BD948,'Комунальні по МПД'!BD953,'Комунальні по МПД'!BD958,'Комунальні по МПД'!BD963)</f>
        <v>0</v>
      </c>
      <c r="BD134" s="126">
        <f>SUM('Комунальні по МПД'!BE858,'Комунальні по МПД'!BE863,'Комунальні по МПД'!BE868,'Комунальні по МПД'!BE873,'Комунальні по МПД'!BE878,'Комунальні по МПД'!BE883,'Комунальні по МПД'!BE888,'Комунальні по МПД'!BE893,'Комунальні по МПД'!BE898,'Комунальні по МПД'!BE903,'Комунальні по МПД'!BE908,'Комунальні по МПД'!BE913,'Комунальні по МПД'!BE918,'Комунальні по МПД'!BE923,'Комунальні по МПД'!BE928,'Комунальні по МПД'!BE933,'Комунальні по МПД'!BE938,'Комунальні по МПД'!BE943,'Комунальні по МПД'!BE948,'Комунальні по МПД'!BE953,'Комунальні по МПД'!BE958,'Комунальні по МПД'!BE963)</f>
        <v>0</v>
      </c>
    </row>
    <row r="135" spans="1:56" ht="31.5" x14ac:dyDescent="0.25">
      <c r="A135" s="1392"/>
      <c r="B135" s="1431"/>
      <c r="C135" s="114" t="s">
        <v>486</v>
      </c>
      <c r="D135" s="1454"/>
      <c r="E135" s="1411"/>
      <c r="F135" s="295">
        <f>SUM('Комунальні по МПД'!G859,'Комунальні по МПД'!G864,'Комунальні по МПД'!G869,'Комунальні по МПД'!G874,'Комунальні по МПД'!G879,'Комунальні по МПД'!G884,'Комунальні по МПД'!G889,'Комунальні по МПД'!G894,'Комунальні по МПД'!G899,'Комунальні по МПД'!G904,'Комунальні по МПД'!G909,'Комунальні по МПД'!G914,'Комунальні по МПД'!G919,'Комунальні по МПД'!G924,'Комунальні по МПД'!G929,'Комунальні по МПД'!G934,'Комунальні по МПД'!G939,'Комунальні по МПД'!G944,'Комунальні по МПД'!G949,'Комунальні по МПД'!G954,'Комунальні по МПД'!G959,'Комунальні по МПД'!G964,'Комунальні по МПД'!G969,'Комунальні по МПД'!G974,'Комунальні по МПД'!G979)</f>
        <v>0</v>
      </c>
      <c r="G135" s="631">
        <f>SUM('Комунальні по МПД'!H859,'Комунальні по МПД'!H864,'Комунальні по МПД'!H869,'Комунальні по МПД'!H874,'Комунальні по МПД'!H879,'Комунальні по МПД'!H884,'Комунальні по МПД'!H889,'Комунальні по МПД'!H894,'Комунальні по МПД'!H899,'Комунальні по МПД'!H904,'Комунальні по МПД'!H909,'Комунальні по МПД'!H914,'Комунальні по МПД'!H919,'Комунальні по МПД'!H924,'Комунальні по МПД'!H929,'Комунальні по МПД'!H934,'Комунальні по МПД'!H939,'Комунальні по МПД'!H944,'Комунальні по МПД'!H949,'Комунальні по МПД'!H954,'Комунальні по МПД'!H959,'Комунальні по МПД'!H964,'Комунальні по МПД'!H969,'Комунальні по МПД'!H974,'Комунальні по МПД'!H979)</f>
        <v>0</v>
      </c>
      <c r="H135" s="81">
        <f>SUM('Комунальні по МПД'!I859,'Комунальні по МПД'!I864,'Комунальні по МПД'!I869,'Комунальні по МПД'!I874,'Комунальні по МПД'!I879,'Комунальні по МПД'!I884,'Комунальні по МПД'!I889,'Комунальні по МПД'!I894,'Комунальні по МПД'!I899,'Комунальні по МПД'!I904,'Комунальні по МПД'!I909,'Комунальні по МПД'!I914,'Комунальні по МПД'!I919,'Комунальні по МПД'!I924,'Комунальні по МПД'!I929,'Комунальні по МПД'!I934,'Комунальні по МПД'!I939,'Комунальні по МПД'!I944,'Комунальні по МПД'!I949,'Комунальні по МПД'!I954,'Комунальні по МПД'!I959,'Комунальні по МПД'!I964,'Комунальні по МПД'!I969,'Комунальні по МПД'!I974,'Комунальні по МПД'!I979)</f>
        <v>0</v>
      </c>
      <c r="I135" s="81">
        <f>SUM('Комунальні по МПД'!J859,'Комунальні по МПД'!J864,'Комунальні по МПД'!J869,'Комунальні по МПД'!J874,'Комунальні по МПД'!J879,'Комунальні по МПД'!J884,'Комунальні по МПД'!J889,'Комунальні по МПД'!J894,'Комунальні по МПД'!J899,'Комунальні по МПД'!J904,'Комунальні по МПД'!J909,'Комунальні по МПД'!J914,'Комунальні по МПД'!J919,'Комунальні по МПД'!J924,'Комунальні по МПД'!J929,'Комунальні по МПД'!J934,'Комунальні по МПД'!J939,'Комунальні по МПД'!J944,'Комунальні по МПД'!J949,'Комунальні по МПД'!J954,'Комунальні по МПД'!J959,'Комунальні по МПД'!J964,'Комунальні по МПД'!J969,'Комунальні по МПД'!J974,'Комунальні по МПД'!J979)</f>
        <v>0</v>
      </c>
      <c r="J135" s="81">
        <f>SUM('Комунальні по МПД'!K859,'Комунальні по МПД'!K864,'Комунальні по МПД'!K869,'Комунальні по МПД'!K874,'Комунальні по МПД'!K879,'Комунальні по МПД'!K884,'Комунальні по МПД'!K889,'Комунальні по МПД'!K894,'Комунальні по МПД'!K899,'Комунальні по МПД'!K904,'Комунальні по МПД'!K909,'Комунальні по МПД'!K914,'Комунальні по МПД'!K919,'Комунальні по МПД'!K924,'Комунальні по МПД'!K929,'Комунальні по МПД'!K934,'Комунальні по МПД'!K939,'Комунальні по МПД'!K944,'Комунальні по МПД'!K949,'Комунальні по МПД'!K954,'Комунальні по МПД'!K959,'Комунальні по МПД'!K964,'Комунальні по МПД'!K969,'Комунальні по МПД'!K974,'Комунальні по МПД'!K979)</f>
        <v>0</v>
      </c>
      <c r="K135" s="82">
        <f>SUM('Комунальні по МПД'!L859,'Комунальні по МПД'!L864,'Комунальні по МПД'!L869,'Комунальні по МПД'!L874,'Комунальні по МПД'!L879,'Комунальні по МПД'!L884,'Комунальні по МПД'!L889,'Комунальні по МПД'!L894,'Комунальні по МПД'!L899,'Комунальні по МПД'!L904,'Комунальні по МПД'!L909,'Комунальні по МПД'!L914,'Комунальні по МПД'!L919,'Комунальні по МПД'!L924,'Комунальні по МПД'!L929,'Комунальні по МПД'!L934,'Комунальні по МПД'!L939,'Комунальні по МПД'!L944,'Комунальні по МПД'!L949,'Комунальні по МПД'!L954,'Комунальні по МПД'!L959,'Комунальні по МПД'!L964,'Комунальні по МПД'!L969,'Комунальні по МПД'!L974,'Комунальні по МПД'!L979)</f>
        <v>0</v>
      </c>
      <c r="L135" s="181">
        <f>SUM('Комунальні по МПД'!M859,'Комунальні по МПД'!M864,'Комунальні по МПД'!M869,'Комунальні по МПД'!M874,'Комунальні по МПД'!M879,'Комунальні по МПД'!M884,'Комунальні по МПД'!M889,'Комунальні по МПД'!M894,'Комунальні по МПД'!M899,'Комунальні по МПД'!M904,'Комунальні по МПД'!M909,'Комунальні по МПД'!M914,'Комунальні по МПД'!M919,'Комунальні по МПД'!M924,'Комунальні по МПД'!M929,'Комунальні по МПД'!M934,'Комунальні по МПД'!M939,'Комунальні по МПД'!M944,'Комунальні по МПД'!M949,'Комунальні по МПД'!M954,'Комунальні по МПД'!M959,'Комунальні по МПД'!M964,'Комунальні по МПД'!M969,'Комунальні по МПД'!M974,'Комунальні по МПД'!M979)</f>
        <v>0</v>
      </c>
      <c r="M135" s="124">
        <f>SUM('Комунальні по МПД'!N859,'Комунальні по МПД'!N864,'Комунальні по МПД'!N869,'Комунальні по МПД'!N874,'Комунальні по МПД'!N879,'Комунальні по МПД'!N884,'Комунальні по МПД'!N889,'Комунальні по МПД'!N894,'Комунальні по МПД'!N899,'Комунальні по МПД'!N904,'Комунальні по МПД'!N909,'Комунальні по МПД'!N914,'Комунальні по МПД'!N919,'Комунальні по МПД'!N924,'Комунальні по МПД'!N929,'Комунальні по МПД'!N934,'Комунальні по МПД'!N939,'Комунальні по МПД'!N944,'Комунальні по МПД'!N949,'Комунальні по МПД'!N954,'Комунальні по МПД'!N959,'Комунальні по МПД'!N964,'Комунальні по МПД'!N969,'Комунальні по МПД'!N974,'Комунальні по МПД'!N979)</f>
        <v>0</v>
      </c>
      <c r="N135" s="403">
        <f>SUM('Комунальні по МПД'!O859,'Комунальні по МПД'!O864,'Комунальні по МПД'!O869,'Комунальні по МПД'!O874,'Комунальні по МПД'!O879,'Комунальні по МПД'!O884,'Комунальні по МПД'!O889,'Комунальні по МПД'!O894,'Комунальні по МПД'!O899,'Комунальні по МПД'!O904,'Комунальні по МПД'!O909,'Комунальні по МПД'!O914,'Комунальні по МПД'!O919,'Комунальні по МПД'!O924,'Комунальні по МПД'!O929,'Комунальні по МПД'!O934,'Комунальні по МПД'!O939,'Комунальні по МПД'!O944,'Комунальні по МПД'!O949,'Комунальні по МПД'!O954,'Комунальні по МПД'!O959,'Комунальні по МПД'!O964,'Комунальні по МПД'!O969,'Комунальні по МПД'!O974,'Комунальні по МПД'!O979)</f>
        <v>0</v>
      </c>
      <c r="O135" s="124">
        <f>SUM('Комунальні по МПД'!P859,'Комунальні по МПД'!P864,'Комунальні по МПД'!P869,'Комунальні по МПД'!P874,'Комунальні по МПД'!P879,'Комунальні по МПД'!P884,'Комунальні по МПД'!P889,'Комунальні по МПД'!P894,'Комунальні по МПД'!P899,'Комунальні по МПД'!P904,'Комунальні по МПД'!P909,'Комунальні по МПД'!P914,'Комунальні по МПД'!P919,'Комунальні по МПД'!P924,'Комунальні по МПД'!P929,'Комунальні по МПД'!P934,'Комунальні по МПД'!P939,'Комунальні по МПД'!P944,'Комунальні по МПД'!P949,'Комунальні по МПД'!P954,'Комунальні по МПД'!P959,'Комунальні по МПД'!P964,'Комунальні по МПД'!P969,'Комунальні по МПД'!P974,'Комунальні по МПД'!P979)</f>
        <v>0</v>
      </c>
      <c r="P135" s="124">
        <f>SUM('Комунальні по МПД'!Q859,'Комунальні по МПД'!Q864,'Комунальні по МПД'!Q869,'Комунальні по МПД'!Q874,'Комунальні по МПД'!Q879,'Комунальні по МПД'!Q884,'Комунальні по МПД'!Q889,'Комунальні по МПД'!Q894,'Комунальні по МПД'!Q899,'Комунальні по МПД'!Q904,'Комунальні по МПД'!Q909,'Комунальні по МПД'!Q914,'Комунальні по МПД'!Q919,'Комунальні по МПД'!Q924,'Комунальні по МПД'!Q929,'Комунальні по МПД'!Q934,'Комунальні по МПД'!Q939,'Комунальні по МПД'!Q944,'Комунальні по МПД'!Q949,'Комунальні по МПД'!Q954,'Комунальні по МПД'!Q959,'Комунальні по МПД'!Q964,'Комунальні по МПД'!Q969,'Комунальні по МПД'!Q974,'Комунальні по МПД'!Q979)</f>
        <v>0</v>
      </c>
      <c r="Q135" s="163">
        <f>SUM('Комунальні по МПД'!R859,'Комунальні по МПД'!R864,'Комунальні по МПД'!R869,'Комунальні по МПД'!R874,'Комунальні по МПД'!R879,'Комунальні по МПД'!R884,'Комунальні по МПД'!R889,'Комунальні по МПД'!R894,'Комунальні по МПД'!R899,'Комунальні по МПД'!R904,'Комунальні по МПД'!R909,'Комунальні по МПД'!R914,'Комунальні по МПД'!R919,'Комунальні по МПД'!R924,'Комунальні по МПД'!R929,'Комунальні по МПД'!R934,'Комунальні по МПД'!R939,'Комунальні по МПД'!R944,'Комунальні по МПД'!R949,'Комунальні по МПД'!R954,'Комунальні по МПД'!R959,'Комунальні по МПД'!R964,'Комунальні по МПД'!R969,'Комунальні по МПД'!R974,'Комунальні по МПД'!R979)</f>
        <v>0</v>
      </c>
      <c r="R135" s="162">
        <f>SUM('Комунальні по МПД'!S859,'Комунальні по МПД'!S864,'Комунальні по МПД'!S869,'Комунальні по МПД'!S874,'Комунальні по МПД'!S879,'Комунальні по МПД'!S884,'Комунальні по МПД'!S889,'Комунальні по МПД'!S894,'Комунальні по МПД'!S899,'Комунальні по МПД'!S904,'Комунальні по МПД'!S909,'Комунальні по МПД'!S914,'Комунальні по МПД'!S919,'Комунальні по МПД'!S924,'Комунальні по МПД'!S929,'Комунальні по МПД'!S934,'Комунальні по МПД'!S939,'Комунальні по МПД'!S944,'Комунальні по МПД'!S949,'Комунальні по МПД'!S954,'Комунальні по МПД'!S959,'Комунальні по МПД'!S964,'Комунальні по МПД'!S969,'Комунальні по МПД'!S974,'Комунальні по МПД'!S979)</f>
        <v>0</v>
      </c>
      <c r="S135" s="766">
        <f>SUM('Комунальні по МПД'!T859,'Комунальні по МПД'!T864,'Комунальні по МПД'!T869,'Комунальні по МПД'!T874,'Комунальні по МПД'!T879,'Комунальні по МПД'!T884,'Комунальні по МПД'!T889,'Комунальні по МПД'!T894,'Комунальні по МПД'!T899,'Комунальні по МПД'!T904,'Комунальні по МПД'!T909,'Комунальні по МПД'!T914,'Комунальні по МПД'!T919,'Комунальні по МПД'!T924,'Комунальні по МПД'!T929,'Комунальні по МПД'!T934,'Комунальні по МПД'!T939,'Комунальні по МПД'!T944,'Комунальні по МПД'!T949,'Комунальні по МПД'!T954,'Комунальні по МПД'!T959,'Комунальні по МПД'!T964,'Комунальні по МПД'!T969,'Комунальні по МПД'!T974,'Комунальні по МПД'!T979)</f>
        <v>0</v>
      </c>
      <c r="T135" s="766">
        <f>SUM('Комунальні по МПД'!U859,'Комунальні по МПД'!U864,'Комунальні по МПД'!U869,'Комунальні по МПД'!U874,'Комунальні по МПД'!U879,'Комунальні по МПД'!U884,'Комунальні по МПД'!U889,'Комунальні по МПД'!U894,'Комунальні по МПД'!U899,'Комунальні по МПД'!U904,'Комунальні по МПД'!U909,'Комунальні по МПД'!U914,'Комунальні по МПД'!U919,'Комунальні по МПД'!U924,'Комунальні по МПД'!U929,'Комунальні по МПД'!U934,'Комунальні по МПД'!U939,'Комунальні по МПД'!U944,'Комунальні по МПД'!U949,'Комунальні по МПД'!U954,'Комунальні по МПД'!U959,'Комунальні по МПД'!U964,'Комунальні по МПД'!U969,'Комунальні по МПД'!U974,'Комунальні по МПД'!U979)</f>
        <v>0</v>
      </c>
      <c r="U135" s="124">
        <f>SUM('Комунальні по МПД'!V859,'Комунальні по МПД'!V864,'Комунальні по МПД'!V869,'Комунальні по МПД'!V874,'Комунальні по МПД'!V879,'Комунальні по МПД'!V884,'Комунальні по МПД'!V889,'Комунальні по МПД'!V894,'Комунальні по МПД'!V899,'Комунальні по МПД'!V904,'Комунальні по МПД'!V909,'Комунальні по МПД'!V914,'Комунальні по МПД'!V919,'Комунальні по МПД'!V924,'Комунальні по МПД'!V929,'Комунальні по МПД'!V934,'Комунальні по МПД'!V939,'Комунальні по МПД'!V944,'Комунальні по МПД'!V949,'Комунальні по МПД'!V954,'Комунальні по МПД'!V959,'Комунальні по МПД'!V964,'Комунальні по МПД'!V969,'Комунальні по МПД'!V974,'Комунальні по МПД'!V979)</f>
        <v>0</v>
      </c>
      <c r="V135" s="124">
        <f>SUM('Комунальні по МПД'!W859,'Комунальні по МПД'!W864,'Комунальні по МПД'!W869,'Комунальні по МПД'!W874,'Комунальні по МПД'!W879,'Комунальні по МПД'!W884,'Комунальні по МПД'!W889,'Комунальні по МПД'!W894,'Комунальні по МПД'!W899,'Комунальні по МПД'!W904,'Комунальні по МПД'!W909,'Комунальні по МПД'!W914,'Комунальні по МПД'!W919,'Комунальні по МПД'!W924,'Комунальні по МПД'!W929,'Комунальні по МПД'!W934,'Комунальні по МПД'!W939,'Комунальні по МПД'!W944,'Комунальні по МПД'!W949,'Комунальні по МПД'!W954,'Комунальні по МПД'!W959,'Комунальні по МПД'!W964,'Комунальні по МПД'!W969,'Комунальні по МПД'!W974,'Комунальні по МПД'!W979)</f>
        <v>0</v>
      </c>
      <c r="W135" s="163">
        <f>SUM('Комунальні по МПД'!X859,'Комунальні по МПД'!X864,'Комунальні по МПД'!X869,'Комунальні по МПД'!X874,'Комунальні по МПД'!X879,'Комунальні по МПД'!X884,'Комунальні по МПД'!X889,'Комунальні по МПД'!X894,'Комунальні по МПД'!X899,'Комунальні по МПД'!X904,'Комунальні по МПД'!X909,'Комунальні по МПД'!X914,'Комунальні по МПД'!X919,'Комунальні по МПД'!X924,'Комунальні по МПД'!X929,'Комунальні по МПД'!X934,'Комунальні по МПД'!X939,'Комунальні по МПД'!X944,'Комунальні по МПД'!X949,'Комунальні по МПД'!X954,'Комунальні по МПД'!X959,'Комунальні по МПД'!X964,'Комунальні по МПД'!X969,'Комунальні по МПД'!X974,'Комунальні по МПД'!X979)</f>
        <v>0</v>
      </c>
      <c r="X135" s="162">
        <f>SUM('Комунальні по МПД'!Y859,'Комунальні по МПД'!Y864,'Комунальні по МПД'!Y869,'Комунальні по МПД'!Y874,'Комунальні по МПД'!Y879,'Комунальні по МПД'!Y884,'Комунальні по МПД'!Y889,'Комунальні по МПД'!Y894,'Комунальні по МПД'!Y899,'Комунальні по МПД'!Y904,'Комунальні по МПД'!Y909,'Комунальні по МПД'!Y914,'Комунальні по МПД'!Y919,'Комунальні по МПД'!Y924,'Комунальні по МПД'!Y929,'Комунальні по МПД'!Y934,'Комунальні по МПД'!Y939,'Комунальні по МПД'!Y944,'Комунальні по МПД'!Y949,'Комунальні по МПД'!Y954,'Комунальні по МПД'!Y959,'Комунальні по МПД'!Y964,'Комунальні по МПД'!Y969,'Комунальні по МПД'!Y974,'Комунальні по МПД'!Y979)</f>
        <v>0</v>
      </c>
      <c r="Y135" s="163">
        <f>SUM('Комунальні по МПД'!Z859,'Комунальні по МПД'!Z864,'Комунальні по МПД'!Z869,'Комунальні по МПД'!Z874,'Комунальні по МПД'!Z879,'Комунальні по МПД'!Z884,'Комунальні по МПД'!Z889,'Комунальні по МПД'!Z894,'Комунальні по МПД'!Z899,'Комунальні по МПД'!Z904,'Комунальні по МПД'!Z909,'Комунальні по МПД'!Z914,'Комунальні по МПД'!Z919,'Комунальні по МПД'!Z924,'Комунальні по МПД'!Z929,'Комунальні по МПД'!Z934,'Комунальні по МПД'!Z939,'Комунальні по МПД'!Z944,'Комунальні по МПД'!Z949,'Комунальні по МПД'!Z954,'Комунальні по МПД'!Z959,'Комунальні по МПД'!Z964,'Комунальні по МПД'!Z969,'Комунальні по МПД'!Z974,'Комунальні по МПД'!Z979)</f>
        <v>0</v>
      </c>
      <c r="Z135" s="86">
        <f>SUM('Комунальні по МПД'!AA859,'Комунальні по МПД'!AA864,'Комунальні по МПД'!AA869,'Комунальні по МПД'!AA874,'Комунальні по МПД'!AA879,'Комунальні по МПД'!AA884,'Комунальні по МПД'!AA889,'Комунальні по МПД'!AA894,'Комунальні по МПД'!AA899,'Комунальні по МПД'!AA904,'Комунальні по МПД'!AA909,'Комунальні по МПД'!AA914,'Комунальні по МПД'!AA919,'Комунальні по МПД'!AA924,'Комунальні по МПД'!AA929,'Комунальні по МПД'!AA934,'Комунальні по МПД'!AA939,'Комунальні по МПД'!AA944,'Комунальні по МПД'!AA949,'Комунальні по МПД'!AA954,'Комунальні по МПД'!AA959,'Комунальні по МПД'!AA964,'Комунальні по МПД'!AA969,'Комунальні по МПД'!AA974,'Комунальні по МПД'!AA979)</f>
        <v>0</v>
      </c>
      <c r="AA135" s="81">
        <f>SUM('Комунальні по МПД'!AB859,'Комунальні по МПД'!AB864,'Комунальні по МПД'!AB869,'Комунальні по МПД'!AB874,'Комунальні по МПД'!AB879,'Комунальні по МПД'!AB884,'Комунальні по МПД'!AB889,'Комунальні по МПД'!AB894,'Комунальні по МПД'!AB899,'Комунальні по МПД'!AB904,'Комунальні по МПД'!AB909,'Комунальні по МПД'!AB914,'Комунальні по МПД'!AB919,'Комунальні по МПД'!AB924,'Комунальні по МПД'!AB929,'Комунальні по МПД'!AB934,'Комунальні по МПД'!AB939,'Комунальні по МПД'!AB944,'Комунальні по МПД'!AB949,'Комунальні по МПД'!AB954,'Комунальні по МПД'!AB959,'Комунальні по МПД'!AB964,'Комунальні по МПД'!AB969,'Комунальні по МПД'!AB974,'Комунальні по МПД'!AB979)</f>
        <v>0</v>
      </c>
      <c r="AB135" s="81">
        <f>SUM('Комунальні по МПД'!AC859,'Комунальні по МПД'!AC864,'Комунальні по МПД'!AC869,'Комунальні по МПД'!AC874,'Комунальні по МПД'!AC879,'Комунальні по МПД'!AC884,'Комунальні по МПД'!AC889,'Комунальні по МПД'!AC894,'Комунальні по МПД'!AC899,'Комунальні по МПД'!AC904,'Комунальні по МПД'!AC909,'Комунальні по МПД'!AC914,'Комунальні по МПД'!AC919,'Комунальні по МПД'!AC924,'Комунальні по МПД'!AC929,'Комунальні по МПД'!AC934,'Комунальні по МПД'!AC939,'Комунальні по МПД'!AC944,'Комунальні по МПД'!AC949,'Комунальні по МПД'!AC954,'Комунальні по МПД'!AC959,'Комунальні по МПД'!AC964,'Комунальні по МПД'!AC969,'Комунальні по МПД'!AC974,'Комунальні по МПД'!AC979)</f>
        <v>0</v>
      </c>
      <c r="AC135" s="81">
        <f>SUM('Комунальні по МПД'!AD859,'Комунальні по МПД'!AD864,'Комунальні по МПД'!AD869,'Комунальні по МПД'!AD874,'Комунальні по МПД'!AD879,'Комунальні по МПД'!AD884,'Комунальні по МПД'!AD889,'Комунальні по МПД'!AD894,'Комунальні по МПД'!AD899,'Комунальні по МПД'!AD904,'Комунальні по МПД'!AD909,'Комунальні по МПД'!AD914,'Комунальні по МПД'!AD919,'Комунальні по МПД'!AD924,'Комунальні по МПД'!AD929,'Комунальні по МПД'!AD934,'Комунальні по МПД'!AD939,'Комунальні по МПД'!AD944,'Комунальні по МПД'!AD949,'Комунальні по МПД'!AD954,'Комунальні по МПД'!AD959,'Комунальні по МПД'!AD964,'Комунальні по МПД'!AD969,'Комунальні по МПД'!AD974,'Комунальні по МПД'!AD979)</f>
        <v>0</v>
      </c>
      <c r="AD135" s="81">
        <f>SUM('Комунальні по МПД'!AE859,'Комунальні по МПД'!AE864,'Комунальні по МПД'!AE869,'Комунальні по МПД'!AE874,'Комунальні по МПД'!AE879,'Комунальні по МПД'!AE884,'Комунальні по МПД'!AE889,'Комунальні по МПД'!AE894,'Комунальні по МПД'!AE899,'Комунальні по МПД'!AE904,'Комунальні по МПД'!AE909,'Комунальні по МПД'!AE914,'Комунальні по МПД'!AE919,'Комунальні по МПД'!AE924,'Комунальні по МПД'!AE929,'Комунальні по МПД'!AE934,'Комунальні по МПД'!AE939,'Комунальні по МПД'!AE944,'Комунальні по МПД'!AE949,'Комунальні по МПД'!AE954,'Комунальні по МПД'!AE959,'Комунальні по МПД'!AE964,'Комунальні по МПД'!AE969,'Комунальні по МПД'!AE974,'Комунальні по МПД'!AE979)</f>
        <v>0</v>
      </c>
      <c r="AE135" s="82">
        <f>SUM('Комунальні по МПД'!AF859,'Комунальні по МПД'!AF864,'Комунальні по МПД'!AF869,'Комунальні по МПД'!AF874,'Комунальні по МПД'!AF879,'Комунальні по МПД'!AF884,'Комунальні по МПД'!AF889,'Комунальні по МПД'!AF894,'Комунальні по МПД'!AF899,'Комунальні по МПД'!AF904,'Комунальні по МПД'!AF909,'Комунальні по МПД'!AF914,'Комунальні по МПД'!AF919,'Комунальні по МПД'!AF924,'Комунальні по МПД'!AF929,'Комунальні по МПД'!AF934,'Комунальні по МПД'!AF939,'Комунальні по МПД'!AF944,'Комунальні по МПД'!AF949,'Комунальні по МПД'!AF954,'Комунальні по МПД'!AF959,'Комунальні по МПД'!AF964,'Комунальні по МПД'!AF969,'Комунальні по МПД'!AF974,'Комунальні по МПД'!AF979)</f>
        <v>0</v>
      </c>
      <c r="AF135" s="449"/>
      <c r="AG135" s="445"/>
      <c r="AH135" s="449"/>
      <c r="AI135" s="158">
        <f>SUM('Комунальні по МПД'!AJ859,'Комунальні по МПД'!AJ864,'Комунальні по МПД'!AJ869,'Комунальні по МПД'!AJ874,'Комунальні по МПД'!AJ879,'Комунальні по МПД'!AJ884,'Комунальні по МПД'!AJ889,'Комунальні по МПД'!AJ894,'Комунальні по МПД'!AJ899,'Комунальні по МПД'!AJ904,'Комунальні по МПД'!AJ909,'Комунальні по МПД'!AJ914,'Комунальні по МПД'!AJ919,'Комунальні по МПД'!AJ924,'Комунальні по МПД'!AJ929,'Комунальні по МПД'!AJ934,'Комунальні по МПД'!AJ939,'Комунальні по МПД'!AJ944,'Комунальні по МПД'!AJ949,'Комунальні по МПД'!AJ954,'Комунальні по МПД'!AJ959,'Комунальні по МПД'!AJ964)</f>
        <v>0</v>
      </c>
      <c r="AJ135" s="90">
        <f>SUM('Комунальні по МПД'!AK859,'Комунальні по МПД'!AK864,'Комунальні по МПД'!AK869,'Комунальні по МПД'!AK874,'Комунальні по МПД'!AK879,'Комунальні по МПД'!AK884,'Комунальні по МПД'!AK889,'Комунальні по МПД'!AK894,'Комунальні по МПД'!AK899,'Комунальні по МПД'!AK904,'Комунальні по МПД'!AK909,'Комунальні по МПД'!AK914,'Комунальні по МПД'!AK919,'Комунальні по МПД'!AK924,'Комунальні по МПД'!AK929,'Комунальні по МПД'!AK934,'Комунальні по МПД'!AK939,'Комунальні по МПД'!AK944,'Комунальні по МПД'!AK949,'Комунальні по МПД'!AK954,'Комунальні по МПД'!AK959,'Комунальні по МПД'!AK964)</f>
        <v>0</v>
      </c>
      <c r="AK135" s="88">
        <f>SUM('Комунальні по МПД'!AL859,'Комунальні по МПД'!AL864,'Комунальні по МПД'!AL869,'Комунальні по МПД'!AL874,'Комунальні по МПД'!AL879,'Комунальні по МПД'!AL884,'Комунальні по МПД'!AL889,'Комунальні по МПД'!AL894,'Комунальні по МПД'!AL899,'Комунальні по МПД'!AL904,'Комунальні по МПД'!AL909,'Комунальні по МПД'!AL914,'Комунальні по МПД'!AL919,'Комунальні по МПД'!AL924,'Комунальні по МПД'!AL929,'Комунальні по МПД'!AL934,'Комунальні по МПД'!AL939,'Комунальні по МПД'!AL944,'Комунальні по МПД'!AL949,'Комунальні по МПД'!AL954,'Комунальні по МПД'!AL959,'Комунальні по МПД'!AL964)</f>
        <v>0</v>
      </c>
      <c r="AL135" s="89">
        <f>SUM('Комунальні по МПД'!AM859,'Комунальні по МПД'!AM864,'Комунальні по МПД'!AM869,'Комунальні по МПД'!AM874,'Комунальні по МПД'!AM879,'Комунальні по МПД'!AM884,'Комунальні по МПД'!AM889,'Комунальні по МПД'!AM894,'Комунальні по МПД'!AM899,'Комунальні по МПД'!AM904,'Комунальні по МПД'!AM909,'Комунальні по МПД'!AM914,'Комунальні по МПД'!AM919,'Комунальні по МПД'!AM924,'Комунальні по МПД'!AM929,'Комунальні по МПД'!AM934,'Комунальні по МПД'!AM939,'Комунальні по МПД'!AM944,'Комунальні по МПД'!AM949,'Комунальні по МПД'!AM954,'Комунальні по МПД'!AM959,'Комунальні по МПД'!AM964)</f>
        <v>0</v>
      </c>
      <c r="AM135" s="90">
        <f>SUM('Комунальні по МПД'!AN859,'Комунальні по МПД'!AN864,'Комунальні по МПД'!AN869,'Комунальні по МПД'!AN874,'Комунальні по МПД'!AN879,'Комунальні по МПД'!AN884,'Комунальні по МПД'!AN889,'Комунальні по МПД'!AN894,'Комунальні по МПД'!AN899,'Комунальні по МПД'!AN904,'Комунальні по МПД'!AN909,'Комунальні по МПД'!AN914,'Комунальні по МПД'!AN919,'Комунальні по МПД'!AN924,'Комунальні по МПД'!AN929,'Комунальні по МПД'!AN934,'Комунальні по МПД'!AN939,'Комунальні по МПД'!AN944,'Комунальні по МПД'!AN949,'Комунальні по МПД'!AN954,'Комунальні по МПД'!AN959,'Комунальні по МПД'!AN964)</f>
        <v>0</v>
      </c>
      <c r="AN135" s="88">
        <f>SUM('Комунальні по МПД'!AO859,'Комунальні по МПД'!AO864,'Комунальні по МПД'!AO869,'Комунальні по МПД'!AO874,'Комунальні по МПД'!AO879,'Комунальні по МПД'!AO884,'Комунальні по МПД'!AO889,'Комунальні по МПД'!AO894,'Комунальні по МПД'!AO899,'Комунальні по МПД'!AO904,'Комунальні по МПД'!AO909,'Комунальні по МПД'!AO914,'Комунальні по МПД'!AO919,'Комунальні по МПД'!AO924,'Комунальні по МПД'!AO929,'Комунальні по МПД'!AO934,'Комунальні по МПД'!AO939,'Комунальні по МПД'!AO944,'Комунальні по МПД'!AO949,'Комунальні по МПД'!AO954,'Комунальні по МПД'!AO959,'Комунальні по МПД'!AO964)</f>
        <v>0</v>
      </c>
      <c r="AO135" s="89">
        <f>SUM('Комунальні по МПД'!AP859,'Комунальні по МПД'!AP864,'Комунальні по МПД'!AP869,'Комунальні по МПД'!AP874,'Комунальні по МПД'!AP879,'Комунальні по МПД'!AP884,'Комунальні по МПД'!AP889,'Комунальні по МПД'!AP894,'Комунальні по МПД'!AP899,'Комунальні по МПД'!AP904,'Комунальні по МПД'!AP909,'Комунальні по МПД'!AP914,'Комунальні по МПД'!AP919,'Комунальні по МПД'!AP924,'Комунальні по МПД'!AP929,'Комунальні по МПД'!AP934,'Комунальні по МПД'!AP939,'Комунальні по МПД'!AP944,'Комунальні по МПД'!AP949,'Комунальні по МПД'!AP954,'Комунальні по МПД'!AP959,'Комунальні по МПД'!AP964)</f>
        <v>0</v>
      </c>
      <c r="AP135" s="90">
        <f>SUM('Комунальні по МПД'!AQ859,'Комунальні по МПД'!AQ864,'Комунальні по МПД'!AQ869,'Комунальні по МПД'!AQ874,'Комунальні по МПД'!AQ879,'Комунальні по МПД'!AQ884,'Комунальні по МПД'!AQ889,'Комунальні по МПД'!AQ894,'Комунальні по МПД'!AQ899,'Комунальні по МПД'!AQ904,'Комунальні по МПД'!AQ909,'Комунальні по МПД'!AQ914,'Комунальні по МПД'!AQ919,'Комунальні по МПД'!AQ924,'Комунальні по МПД'!AQ929,'Комунальні по МПД'!AQ934,'Комунальні по МПД'!AQ939,'Комунальні по МПД'!AQ944,'Комунальні по МПД'!AQ949,'Комунальні по МПД'!AQ954,'Комунальні по МПД'!AQ959,'Комунальні по МПД'!AQ964)</f>
        <v>0</v>
      </c>
      <c r="AQ135" s="88">
        <f>SUM('Комунальні по МПД'!AR859,'Комунальні по МПД'!AR864,'Комунальні по МПД'!AR869,'Комунальні по МПД'!AR874,'Комунальні по МПД'!AR879,'Комунальні по МПД'!AR884,'Комунальні по МПД'!AR889,'Комунальні по МПД'!AR894,'Комунальні по МПД'!AR899,'Комунальні по МПД'!AR904,'Комунальні по МПД'!AR909,'Комунальні по МПД'!AR914,'Комунальні по МПД'!AR919,'Комунальні по МПД'!AR924,'Комунальні по МПД'!AR929,'Комунальні по МПД'!AR934,'Комунальні по МПД'!AR939,'Комунальні по МПД'!AR944,'Комунальні по МПД'!AR949,'Комунальні по МПД'!AR954,'Комунальні по МПД'!AR959,'Комунальні по МПД'!AR964)</f>
        <v>0</v>
      </c>
      <c r="AR135" s="88">
        <f>SUM('Комунальні по МПД'!AS859,'Комунальні по МПД'!AS864,'Комунальні по МПД'!AS869,'Комунальні по МПД'!AS874,'Комунальні по МПД'!AS879,'Комунальні по МПД'!AS884,'Комунальні по МПД'!AS889,'Комунальні по МПД'!AS894,'Комунальні по МПД'!AS899,'Комунальні по МПД'!AS904,'Комунальні по МПД'!AS909,'Комунальні по МПД'!AS914,'Комунальні по МПД'!AS919,'Комунальні по МПД'!AS924,'Комунальні по МПД'!AS929,'Комунальні по МПД'!AS934,'Комунальні по МПД'!AS939,'Комунальні по МПД'!AS944,'Комунальні по МПД'!AS949,'Комунальні по МПД'!AS954,'Комунальні по МПД'!AS959,'Комунальні по МПД'!AS964)</f>
        <v>0</v>
      </c>
      <c r="AS135" s="88">
        <f>SUM('Комунальні по МПД'!AT859,'Комунальні по МПД'!AT864,'Комунальні по МПД'!AT869,'Комунальні по МПД'!AT874,'Комунальні по МПД'!AT879,'Комунальні по МПД'!AT884,'Комунальні по МПД'!AT889,'Комунальні по МПД'!AT894,'Комунальні по МПД'!AT899,'Комунальні по МПД'!AT904,'Комунальні по МПД'!AT909,'Комунальні по МПД'!AT914,'Комунальні по МПД'!AT919,'Комунальні по МПД'!AT924,'Комунальні по МПД'!AT929,'Комунальні по МПД'!AT934,'Комунальні по МПД'!AT939,'Комунальні по МПД'!AT944,'Комунальні по МПД'!AT949,'Комунальні по МПД'!AT954,'Комунальні по МПД'!AT959,'Комунальні по МПД'!AT964)</f>
        <v>0</v>
      </c>
      <c r="AT135" s="89">
        <f>SUM('Комунальні по МПД'!AU859,'Комунальні по МПД'!AU864,'Комунальні по МПД'!AU869,'Комунальні по МПД'!AU874,'Комунальні по МПД'!AU879,'Комунальні по МПД'!AU884,'Комунальні по МПД'!AU889,'Комунальні по МПД'!AU894,'Комунальні по МПД'!AU899,'Комунальні по МПД'!AU904,'Комунальні по МПД'!AU909,'Комунальні по МПД'!AU914,'Комунальні по МПД'!AU919,'Комунальні по МПД'!AU924,'Комунальні по МПД'!AU929,'Комунальні по МПД'!AU934,'Комунальні по МПД'!AU939,'Комунальні по МПД'!AU944,'Комунальні по МПД'!AU949,'Комунальні по МПД'!AU954,'Комунальні по МПД'!AU959,'Комунальні по МПД'!AU964)</f>
        <v>0</v>
      </c>
      <c r="AU135" s="159">
        <f>SUM('Комунальні по МПД'!AV859,'Комунальні по МПД'!AV864,'Комунальні по МПД'!AV869,'Комунальні по МПД'!AV874,'Комунальні по МПД'!AV879,'Комунальні по МПД'!AV884,'Комунальні по МПД'!AV889,'Комунальні по МПД'!AV894,'Комунальні по МПД'!AV899,'Комунальні по МПД'!AV904,'Комунальні по МПД'!AV909,'Комунальні по МПД'!AV914,'Комунальні по МПД'!AV919,'Комунальні по МПД'!AV924,'Комунальні по МПД'!AV929,'Комунальні по МПД'!AV934,'Комунальні по МПД'!AV939,'Комунальні по МПД'!AV944,'Комунальні по МПД'!AV949,'Комунальні по МПД'!AV954,'Комунальні по МПД'!AV959,'Комунальні по МПД'!AV964)</f>
        <v>0</v>
      </c>
      <c r="AV135" s="125">
        <f>SUM('Комунальні по МПД'!AW859,'Комунальні по МПД'!AW864,'Комунальні по МПД'!AW869,'Комунальні по МПД'!AW874,'Комунальні по МПД'!AW879,'Комунальні по МПД'!AW884,'Комунальні по МПД'!AW889,'Комунальні по МПД'!AW894,'Комунальні по МПД'!AW899,'Комунальні по МПД'!AW904,'Комунальні по МПД'!AW909,'Комунальні по МПД'!AW914,'Комунальні по МПД'!AW919,'Комунальні по МПД'!AW924,'Комунальні по МПД'!AW929,'Комунальні по МПД'!AW934,'Комунальні по МПД'!AW939,'Комунальні по МПД'!AW944,'Комунальні по МПД'!AW949,'Комунальні по МПД'!AW954,'Комунальні по МПД'!AW959,'Комунальні по МПД'!AW964)</f>
        <v>0</v>
      </c>
      <c r="AW135" s="125">
        <f>SUM('Комунальні по МПД'!AX859,'Комунальні по МПД'!AX864,'Комунальні по МПД'!AX869,'Комунальні по МПД'!AX874,'Комунальні по МПД'!AX879,'Комунальні по МПД'!AX884,'Комунальні по МПД'!AX889,'Комунальні по МПД'!AX894,'Комунальні по МПД'!AX899,'Комунальні по МПД'!AX904,'Комунальні по МПД'!AX909,'Комунальні по МПД'!AX914,'Комунальні по МПД'!AX919,'Комунальні по МПД'!AX924,'Комунальні по МПД'!AX929,'Комунальні по МПД'!AX934,'Комунальні по МПД'!AX939,'Комунальні по МПД'!AX944,'Комунальні по МПД'!AX949,'Комунальні по МПД'!AX954,'Комунальні по МПД'!AX959,'Комунальні по МПД'!AX964)</f>
        <v>0</v>
      </c>
      <c r="AX135" s="125">
        <f>SUM('Комунальні по МПД'!AY859,'Комунальні по МПД'!AY864,'Комунальні по МПД'!AY869,'Комунальні по МПД'!AY874,'Комунальні по МПД'!AY879,'Комунальні по МПД'!AY884,'Комунальні по МПД'!AY889,'Комунальні по МПД'!AY894,'Комунальні по МПД'!AY899,'Комунальні по МПД'!AY904,'Комунальні по МПД'!AY909,'Комунальні по МПД'!AY914,'Комунальні по МПД'!AY919,'Комунальні по МПД'!AY924,'Комунальні по МПД'!AY929,'Комунальні по МПД'!AY934,'Комунальні по МПД'!AY939,'Комунальні по МПД'!AY944,'Комунальні по МПД'!AY949,'Комунальні по МПД'!AY954,'Комунальні по МПД'!AY959,'Комунальні по МПД'!AY964)</f>
        <v>0</v>
      </c>
      <c r="AY135" s="125">
        <f>SUM('Комунальні по МПД'!AZ859,'Комунальні по МПД'!AZ864,'Комунальні по МПД'!AZ869,'Комунальні по МПД'!AZ874,'Комунальні по МПД'!AZ879,'Комунальні по МПД'!AZ884,'Комунальні по МПД'!AZ889,'Комунальні по МПД'!AZ894,'Комунальні по МПД'!AZ899,'Комунальні по МПД'!AZ904,'Комунальні по МПД'!AZ909,'Комунальні по МПД'!AZ914,'Комунальні по МПД'!AZ919,'Комунальні по МПД'!AZ924,'Комунальні по МПД'!AZ929,'Комунальні по МПД'!AZ934,'Комунальні по МПД'!AZ939,'Комунальні по МПД'!AZ944,'Комунальні по МПД'!AZ949,'Комунальні по МПД'!AZ954,'Комунальні по МПД'!AZ959,'Комунальні по МПД'!AZ964)</f>
        <v>0</v>
      </c>
      <c r="AZ135" s="125">
        <f>SUM('Комунальні по МПД'!BA859,'Комунальні по МПД'!BA864,'Комунальні по МПД'!BA869,'Комунальні по МПД'!BA874,'Комунальні по МПД'!BA879,'Комунальні по МПД'!BA884,'Комунальні по МПД'!BA889,'Комунальні по МПД'!BA894,'Комунальні по МПД'!BA899,'Комунальні по МПД'!BA904,'Комунальні по МПД'!BA909,'Комунальні по МПД'!BA914,'Комунальні по МПД'!BA919,'Комунальні по МПД'!BA924,'Комунальні по МПД'!BA929,'Комунальні по МПД'!BA934,'Комунальні по МПД'!BA939,'Комунальні по МПД'!BA944,'Комунальні по МПД'!BA949,'Комунальні по МПД'!BA954,'Комунальні по МПД'!BA959,'Комунальні по МПД'!BA964)</f>
        <v>0</v>
      </c>
      <c r="BA135" s="125">
        <f>SUM('Комунальні по МПД'!BB859,'Комунальні по МПД'!BB864,'Комунальні по МПД'!BB869,'Комунальні по МПД'!BB874,'Комунальні по МПД'!BB879,'Комунальні по МПД'!BB884,'Комунальні по МПД'!BB889,'Комунальні по МПД'!BB894,'Комунальні по МПД'!BB899,'Комунальні по МПД'!BB904,'Комунальні по МПД'!BB909,'Комунальні по МПД'!BB914,'Комунальні по МПД'!BB919,'Комунальні по МПД'!BB924,'Комунальні по МПД'!BB929,'Комунальні по МПД'!BB934,'Комунальні по МПД'!BB939,'Комунальні по МПД'!BB944,'Комунальні по МПД'!BB949,'Комунальні по МПД'!BB954,'Комунальні по МПД'!BB959,'Комунальні по МПД'!BB964)</f>
        <v>0</v>
      </c>
      <c r="BB135" s="125">
        <f>SUM('Комунальні по МПД'!BC859,'Комунальні по МПД'!BC864,'Комунальні по МПД'!BC869,'Комунальні по МПД'!BC874,'Комунальні по МПД'!BC879,'Комунальні по МПД'!BC884,'Комунальні по МПД'!BC889,'Комунальні по МПД'!BC894,'Комунальні по МПД'!BC899,'Комунальні по МПД'!BC904,'Комунальні по МПД'!BC909,'Комунальні по МПД'!BC914,'Комунальні по МПД'!BC919,'Комунальні по МПД'!BC924,'Комунальні по МПД'!BC929,'Комунальні по МПД'!BC934,'Комунальні по МПД'!BC939,'Комунальні по МПД'!BC944,'Комунальні по МПД'!BC949,'Комунальні по МПД'!BC954,'Комунальні по МПД'!BC959,'Комунальні по МПД'!BC964)</f>
        <v>0</v>
      </c>
      <c r="BC135" s="125">
        <f>SUM('Комунальні по МПД'!BD859,'Комунальні по МПД'!BD864,'Комунальні по МПД'!BD869,'Комунальні по МПД'!BD874,'Комунальні по МПД'!BD879,'Комунальні по МПД'!BD884,'Комунальні по МПД'!BD889,'Комунальні по МПД'!BD894,'Комунальні по МПД'!BD899,'Комунальні по МПД'!BD904,'Комунальні по МПД'!BD909,'Комунальні по МПД'!BD914,'Комунальні по МПД'!BD919,'Комунальні по МПД'!BD924,'Комунальні по МПД'!BD929,'Комунальні по МПД'!BD934,'Комунальні по МПД'!BD939,'Комунальні по МПД'!BD944,'Комунальні по МПД'!BD949,'Комунальні по МПД'!BD954,'Комунальні по МПД'!BD959,'Комунальні по МПД'!BD964)</f>
        <v>0</v>
      </c>
      <c r="BD135" s="126">
        <f>SUM('Комунальні по МПД'!BE859,'Комунальні по МПД'!BE864,'Комунальні по МПД'!BE869,'Комунальні по МПД'!BE874,'Комунальні по МПД'!BE879,'Комунальні по МПД'!BE884,'Комунальні по МПД'!BE889,'Комунальні по МПД'!BE894,'Комунальні по МПД'!BE899,'Комунальні по МПД'!BE904,'Комунальні по МПД'!BE909,'Комунальні по МПД'!BE914,'Комунальні по МПД'!BE919,'Комунальні по МПД'!BE924,'Комунальні по МПД'!BE929,'Комунальні по МПД'!BE934,'Комунальні по МПД'!BE939,'Комунальні по МПД'!BE944,'Комунальні по МПД'!BE949,'Комунальні по МПД'!BE954,'Комунальні по МПД'!BE959,'Комунальні по МПД'!BE964)</f>
        <v>0</v>
      </c>
    </row>
    <row r="136" spans="1:56" ht="31.5" x14ac:dyDescent="0.25">
      <c r="A136" s="1392"/>
      <c r="B136" s="1431"/>
      <c r="C136" s="114" t="s">
        <v>15</v>
      </c>
      <c r="D136" s="1454"/>
      <c r="E136" s="1411"/>
      <c r="F136" s="295">
        <f>SUM('Комунальні по МПД'!G860,'Комунальні по МПД'!G865,'Комунальні по МПД'!G870,'Комунальні по МПД'!G875,'Комунальні по МПД'!G880,'Комунальні по МПД'!G885,'Комунальні по МПД'!G890,'Комунальні по МПД'!G895,'Комунальні по МПД'!G900,'Комунальні по МПД'!G905,'Комунальні по МПД'!G910,'Комунальні по МПД'!G915,'Комунальні по МПД'!G920,'Комунальні по МПД'!G925,'Комунальні по МПД'!G930,'Комунальні по МПД'!G935,'Комунальні по МПД'!G940,'Комунальні по МПД'!G945,'Комунальні по МПД'!G950,'Комунальні по МПД'!G955,'Комунальні по МПД'!G960,'Комунальні по МПД'!G965,'Комунальні по МПД'!G970,'Комунальні по МПД'!G975,'Комунальні по МПД'!G980)</f>
        <v>887</v>
      </c>
      <c r="G136" s="631">
        <f>SUM('Комунальні по МПД'!H860,'Комунальні по МПД'!H865,'Комунальні по МПД'!H870,'Комунальні по МПД'!H875,'Комунальні по МПД'!H880,'Комунальні по МПД'!H885,'Комунальні по МПД'!H890,'Комунальні по МПД'!H895,'Комунальні по МПД'!H900,'Комунальні по МПД'!H905,'Комунальні по МПД'!H910,'Комунальні по МПД'!H915,'Комунальні по МПД'!H920,'Комунальні по МПД'!H925,'Комунальні по МПД'!H930,'Комунальні по МПД'!H935,'Комунальні по МПД'!H940,'Комунальні по МПД'!H945,'Комунальні по МПД'!H950,'Комунальні по МПД'!H955,'Комунальні по МПД'!H960,'Комунальні по МПД'!H965,'Комунальні по МПД'!H970,'Комунальні по МПД'!H975,'Комунальні по МПД'!H980)</f>
        <v>23</v>
      </c>
      <c r="H136" s="81">
        <f>SUM('Комунальні по МПД'!I860,'Комунальні по МПД'!I865,'Комунальні по МПД'!I870,'Комунальні по МПД'!I875,'Комунальні по МПД'!I880,'Комунальні по МПД'!I885,'Комунальні по МПД'!I890,'Комунальні по МПД'!I895,'Комунальні по МПД'!I900,'Комунальні по МПД'!I905,'Комунальні по МПД'!I910,'Комунальні по МПД'!I915,'Комунальні по МПД'!I920,'Комунальні по МПД'!I925,'Комунальні по МПД'!I930,'Комунальні по МПД'!I935,'Комунальні по МПД'!I940,'Комунальні по МПД'!I945,'Комунальні по МПД'!I950,'Комунальні по МПД'!I955,'Комунальні по МПД'!I960,'Комунальні по МПД'!I965,'Комунальні по МПД'!I970,'Комунальні по МПД'!I975,'Комунальні по МПД'!I980)</f>
        <v>19</v>
      </c>
      <c r="I136" s="81">
        <f>SUM('Комунальні по МПД'!J860,'Комунальні по МПД'!J865,'Комунальні по МПД'!J870,'Комунальні по МПД'!J875,'Комунальні по МПД'!J880,'Комунальні по МПД'!J885,'Комунальні по МПД'!J890,'Комунальні по МПД'!J895,'Комунальні по МПД'!J900,'Комунальні по МПД'!J905,'Комунальні по МПД'!J910,'Комунальні по МПД'!J915,'Комунальні по МПД'!J920,'Комунальні по МПД'!J925,'Комунальні по МПД'!J930,'Комунальні по МПД'!J935,'Комунальні по МПД'!J940,'Комунальні по МПД'!J945,'Комунальні по МПД'!J950,'Комунальні по МПД'!J955,'Комунальні по МПД'!J960,'Комунальні по МПД'!J965,'Комунальні по МПД'!J970,'Комунальні по МПД'!J975,'Комунальні по МПД'!J980)</f>
        <v>0</v>
      </c>
      <c r="J136" s="81">
        <f>SUM('Комунальні по МПД'!K860,'Комунальні по МПД'!K865,'Комунальні по МПД'!K870,'Комунальні по МПД'!K875,'Комунальні по МПД'!K880,'Комунальні по МПД'!K885,'Комунальні по МПД'!K890,'Комунальні по МПД'!K895,'Комунальні по МПД'!K900,'Комунальні по МПД'!K905,'Комунальні по МПД'!K910,'Комунальні по МПД'!K915,'Комунальні по МПД'!K920,'Комунальні по МПД'!K925,'Комунальні по МПД'!K930,'Комунальні по МПД'!K935,'Комунальні по МПД'!K940,'Комунальні по МПД'!K945,'Комунальні по МПД'!K950,'Комунальні по МПД'!K955,'Комунальні по МПД'!K960,'Комунальні по МПД'!K965,'Комунальні по МПД'!K970,'Комунальні по МПД'!K975,'Комунальні по МПД'!K980)</f>
        <v>4</v>
      </c>
      <c r="K136" s="82">
        <f>SUM('Комунальні по МПД'!L860,'Комунальні по МПД'!L865,'Комунальні по МПД'!L870,'Комунальні по МПД'!L875,'Комунальні по МПД'!L880,'Комунальні по МПД'!L885,'Комунальні по МПД'!L890,'Комунальні по МПД'!L895,'Комунальні по МПД'!L900,'Комунальні по МПД'!L905,'Комунальні по МПД'!L910,'Комунальні по МПД'!L915,'Комунальні по МПД'!L920,'Комунальні по МПД'!L925,'Комунальні по МПД'!L930,'Комунальні по МПД'!L935,'Комунальні по МПД'!L940,'Комунальні по МПД'!L945,'Комунальні по МПД'!L950,'Комунальні по МПД'!L955,'Комунальні по МПД'!L960,'Комунальні по МПД'!L965,'Комунальні по МПД'!L970,'Комунальні по МПД'!L975,'Комунальні по МПД'!L980)</f>
        <v>0</v>
      </c>
      <c r="L136" s="181">
        <f>SUM('Комунальні по МПД'!M860,'Комунальні по МПД'!M865,'Комунальні по МПД'!M870,'Комунальні по МПД'!M875,'Комунальні по МПД'!M880,'Комунальні по МПД'!M885,'Комунальні по МПД'!M890,'Комунальні по МПД'!M895,'Комунальні по МПД'!M900,'Комунальні по МПД'!M905,'Комунальні по МПД'!M910,'Комунальні по МПД'!M915,'Комунальні по МПД'!M920,'Комунальні по МПД'!M925,'Комунальні по МПД'!M930,'Комунальні по МПД'!M935,'Комунальні по МПД'!M940,'Комунальні по МПД'!M945,'Комунальні по МПД'!M950,'Комунальні по МПД'!M955,'Комунальні по МПД'!M960,'Комунальні по МПД'!M965,'Комунальні по МПД'!M970,'Комунальні по МПД'!M975,'Комунальні по МПД'!M980)</f>
        <v>860</v>
      </c>
      <c r="M136" s="124">
        <f>SUM('Комунальні по МПД'!N860,'Комунальні по МПД'!N865,'Комунальні по МПД'!N870,'Комунальні по МПД'!N875,'Комунальні по МПД'!N880,'Комунальні по МПД'!N885,'Комунальні по МПД'!N890,'Комунальні по МПД'!N895,'Комунальні по МПД'!N900,'Комунальні по МПД'!N905,'Комунальні по МПД'!N910,'Комунальні по МПД'!N915,'Комунальні по МПД'!N920,'Комунальні по МПД'!N925,'Комунальні по МПД'!N930,'Комунальні по МПД'!N935,'Комунальні по МПД'!N940,'Комунальні по МПД'!N945,'Комунальні по МПД'!N950,'Комунальні по МПД'!N955,'Комунальні по МПД'!N960,'Комунальні по МПД'!N965,'Комунальні по МПД'!N970,'Комунальні по МПД'!N975,'Комунальні по МПД'!N980)</f>
        <v>0</v>
      </c>
      <c r="N136" s="403">
        <f>SUM('Комунальні по МПД'!O860,'Комунальні по МПД'!O865,'Комунальні по МПД'!O870,'Комунальні по МПД'!O875,'Комунальні по МПД'!O880,'Комунальні по МПД'!O885,'Комунальні по МПД'!O890,'Комунальні по МПД'!O895,'Комунальні по МПД'!O900,'Комунальні по МПД'!O905,'Комунальні по МПД'!O910,'Комунальні по МПД'!O915,'Комунальні по МПД'!O920,'Комунальні по МПД'!O925,'Комунальні по МПД'!O930,'Комунальні по МПД'!O935,'Комунальні по МПД'!O940,'Комунальні по МПД'!O945,'Комунальні по МПД'!O950,'Комунальні по МПД'!O955,'Комунальні по МПД'!O960,'Комунальні по МПД'!O965,'Комунальні по МПД'!O970,'Комунальні по МПД'!O975,'Комунальні по МПД'!O980)</f>
        <v>0</v>
      </c>
      <c r="O136" s="124">
        <f>SUM('Комунальні по МПД'!P860,'Комунальні по МПД'!P865,'Комунальні по МПД'!P870,'Комунальні по МПД'!P875,'Комунальні по МПД'!P880,'Комунальні по МПД'!P885,'Комунальні по МПД'!P890,'Комунальні по МПД'!P895,'Комунальні по МПД'!P900,'Комунальні по МПД'!P905,'Комунальні по МПД'!P910,'Комунальні по МПД'!P915,'Комунальні по МПД'!P920,'Комунальні по МПД'!P925,'Комунальні по МПД'!P930,'Комунальні по МПД'!P935,'Комунальні по МПД'!P940,'Комунальні по МПД'!P945,'Комунальні по МПД'!P950,'Комунальні по МПД'!P955,'Комунальні по МПД'!P960,'Комунальні по МПД'!P965,'Комунальні по МПД'!P970,'Комунальні по МПД'!P975,'Комунальні по МПД'!P980)</f>
        <v>3</v>
      </c>
      <c r="P136" s="124">
        <f>SUM('Комунальні по МПД'!Q860,'Комунальні по МПД'!Q865,'Комунальні по МПД'!Q870,'Комунальні по МПД'!Q875,'Комунальні по МПД'!Q880,'Комунальні по МПД'!Q885,'Комунальні по МПД'!Q890,'Комунальні по МПД'!Q895,'Комунальні по МПД'!Q900,'Комунальні по МПД'!Q905,'Комунальні по МПД'!Q910,'Комунальні по МПД'!Q915,'Комунальні по МПД'!Q920,'Комунальні по МПД'!Q925,'Комунальні по МПД'!Q930,'Комунальні по МПД'!Q935,'Комунальні по МПД'!Q940,'Комунальні по МПД'!Q945,'Комунальні по МПД'!Q950,'Комунальні по МПД'!Q955,'Комунальні по МПД'!Q960,'Комунальні по МПД'!Q965,'Комунальні по МПД'!Q970,'Комунальні по МПД'!Q975,'Комунальні по МПД'!Q980)</f>
        <v>0</v>
      </c>
      <c r="Q136" s="163">
        <f>SUM('Комунальні по МПД'!R860,'Комунальні по МПД'!R865,'Комунальні по МПД'!R870,'Комунальні по МПД'!R875,'Комунальні по МПД'!R880,'Комунальні по МПД'!R885,'Комунальні по МПД'!R890,'Комунальні по МПД'!R895,'Комунальні по МПД'!R900,'Комунальні по МПД'!R905,'Комунальні по МПД'!R910,'Комунальні по МПД'!R915,'Комунальні по МПД'!R920,'Комунальні по МПД'!R925,'Комунальні по МПД'!R930,'Комунальні по МПД'!R935,'Комунальні по МПД'!R940,'Комунальні по МПД'!R945,'Комунальні по МПД'!R950,'Комунальні по МПД'!R955,'Комунальні по МПД'!R960,'Комунальні по МПД'!R965,'Комунальні по МПД'!R970,'Комунальні по МПД'!R975,'Комунальні по МПД'!R980)</f>
        <v>857</v>
      </c>
      <c r="R136" s="162">
        <f>SUM('Комунальні по МПД'!S860,'Комунальні по МПД'!S865,'Комунальні по МПД'!S870,'Комунальні по МПД'!S875,'Комунальні по МПД'!S880,'Комунальні по МПД'!S885,'Комунальні по МПД'!S890,'Комунальні по МПД'!S895,'Комунальні по МПД'!S900,'Комунальні по МПД'!S905,'Комунальні по МПД'!S910,'Комунальні по МПД'!S915,'Комунальні по МПД'!S920,'Комунальні по МПД'!S925,'Комунальні по МПД'!S930,'Комунальні по МПД'!S935,'Комунальні по МПД'!S940,'Комунальні по МПД'!S945,'Комунальні по МПД'!S950,'Комунальні по МПД'!S955,'Комунальні по МПД'!S960,'Комунальні по МПД'!S965,'Комунальні по МПД'!S970,'Комунальні по МПД'!S975,'Комунальні по МПД'!S980)</f>
        <v>98</v>
      </c>
      <c r="S136" s="766">
        <f>SUM('Комунальні по МПД'!T860,'Комунальні по МПД'!T865,'Комунальні по МПД'!T870,'Комунальні по МПД'!T875,'Комунальні по МПД'!T880,'Комунальні по МПД'!T885,'Комунальні по МПД'!T890,'Комунальні по МПД'!T895,'Комунальні по МПД'!T900,'Комунальні по МПД'!T905,'Комунальні по МПД'!T910,'Комунальні по МПД'!T915,'Комунальні по МПД'!T920,'Комунальні по МПД'!T925,'Комунальні по МПД'!T930,'Комунальні по МПД'!T935,'Комунальні по МПД'!T940,'Комунальні по МПД'!T945,'Комунальні по МПД'!T950,'Комунальні по МПД'!T955,'Комунальні по МПД'!T960,'Комунальні по МПД'!T965,'Комунальні по МПД'!T970,'Комунальні по МПД'!T975,'Комунальні по МПД'!T980)</f>
        <v>5</v>
      </c>
      <c r="T136" s="766">
        <f>SUM('Комунальні по МПД'!U860,'Комунальні по МПД'!U865,'Комунальні по МПД'!U870,'Комунальні по МПД'!U875,'Комунальні по МПД'!U880,'Комунальні по МПД'!U885,'Комунальні по МПД'!U890,'Комунальні по МПД'!U895,'Комунальні по МПД'!U900,'Комунальні по МПД'!U905,'Комунальні по МПД'!U910,'Комунальні по МПД'!U915,'Комунальні по МПД'!U920,'Комунальні по МПД'!U925,'Комунальні по МПД'!U930,'Комунальні по МПД'!U935,'Комунальні по МПД'!U940,'Комунальні по МПД'!U945,'Комунальні по МПД'!U950,'Комунальні по МПД'!U955,'Комунальні по МПД'!U960,'Комунальні по МПД'!U965,'Комунальні по МПД'!U970,'Комунальні по МПД'!U975,'Комунальні по МПД'!U980)</f>
        <v>0</v>
      </c>
      <c r="U136" s="124">
        <f>SUM('Комунальні по МПД'!V860,'Комунальні по МПД'!V865,'Комунальні по МПД'!V870,'Комунальні по МПД'!V875,'Комунальні по МПД'!V880,'Комунальні по МПД'!V885,'Комунальні по МПД'!V890,'Комунальні по МПД'!V895,'Комунальні по МПД'!V900,'Комунальні по МПД'!V905,'Комунальні по МПД'!V910,'Комунальні по МПД'!V915,'Комунальні по МПД'!V920,'Комунальні по МПД'!V925,'Комунальні по МПД'!V930,'Комунальні по МПД'!V935,'Комунальні по МПД'!V940,'Комунальні по МПД'!V945,'Комунальні по МПД'!V950,'Комунальні по МПД'!V955,'Комунальні по МПД'!V960,'Комунальні по МПД'!V965,'Комунальні по МПД'!V970,'Комунальні по МПД'!V975,'Комунальні по МПД'!V980)</f>
        <v>730</v>
      </c>
      <c r="V136" s="124">
        <f>SUM('Комунальні по МПД'!W860,'Комунальні по МПД'!W865,'Комунальні по МПД'!W870,'Комунальні по МПД'!W875,'Комунальні по МПД'!W880,'Комунальні по МПД'!W885,'Комунальні по МПД'!W890,'Комунальні по МПД'!W895,'Комунальні по МПД'!W900,'Комунальні по МПД'!W905,'Комунальні по МПД'!W910,'Комунальні по МПД'!W915,'Комунальні по МПД'!W920,'Комунальні по МПД'!W925,'Комунальні по МПД'!W930,'Комунальні по МПД'!W935,'Комунальні по МПД'!W940,'Комунальні по МПД'!W945,'Комунальні по МПД'!W950,'Комунальні по МПД'!W955,'Комунальні по МПД'!W960,'Комунальні по МПД'!W965,'Комунальні по МПД'!W970,'Комунальні по МПД'!W975,'Комунальні по МПД'!W980)</f>
        <v>24</v>
      </c>
      <c r="W136" s="163">
        <f>SUM('Комунальні по МПД'!X860,'Комунальні по МПД'!X865,'Комунальні по МПД'!X870,'Комунальні по МПД'!X875,'Комунальні по МПД'!X880,'Комунальні по МПД'!X885,'Комунальні по МПД'!X890,'Комунальні по МПД'!X895,'Комунальні по МПД'!X900,'Комунальні по МПД'!X905,'Комунальні по МПД'!X910,'Комунальні по МПД'!X915,'Комунальні по МПД'!X920,'Комунальні по МПД'!X925,'Комунальні по МПД'!X930,'Комунальні по МПД'!X935,'Комунальні по МПД'!X940,'Комунальні по МПД'!X945,'Комунальні по МПД'!X950,'Комунальні по МПД'!X955,'Комунальні по МПД'!X960,'Комунальні по МПД'!X965,'Комунальні по МПД'!X970,'Комунальні по МПД'!X975,'Комунальні по МПД'!X980)</f>
        <v>3</v>
      </c>
      <c r="X136" s="162">
        <f>SUM('Комунальні по МПД'!Y860,'Комунальні по МПД'!Y865,'Комунальні по МПД'!Y870,'Комунальні по МПД'!Y875,'Комунальні по МПД'!Y880,'Комунальні по МПД'!Y885,'Комунальні по МПД'!Y890,'Комунальні по МПД'!Y895,'Комунальні по МПД'!Y900,'Комунальні по МПД'!Y905,'Комунальні по МПД'!Y910,'Комунальні по МПД'!Y915,'Комунальні по МПД'!Y920,'Комунальні по МПД'!Y925,'Комунальні по МПД'!Y930,'Комунальні по МПД'!Y935,'Комунальні по МПД'!Y940,'Комунальні по МПД'!Y945,'Комунальні по МПД'!Y950,'Комунальні по МПД'!Y955,'Комунальні по МПД'!Y960,'Комунальні по МПД'!Y965,'Комунальні по МПД'!Y970,'Комунальні по МПД'!Y975,'Комунальні по МПД'!Y980)</f>
        <v>761</v>
      </c>
      <c r="Y136" s="163">
        <f>SUM('Комунальні по МПД'!Z860,'Комунальні по МПД'!Z865,'Комунальні по МПД'!Z870,'Комунальні по МПД'!Z875,'Комунальні по МПД'!Z880,'Комунальні по МПД'!Z885,'Комунальні по МПД'!Z890,'Комунальні по МПД'!Z895,'Комунальні по МПД'!Z900,'Комунальні по МПД'!Z905,'Комунальні по МПД'!Z910,'Комунальні по МПД'!Z915,'Комунальні по МПД'!Z920,'Комунальні по МПД'!Z925,'Комунальні по МПД'!Z930,'Комунальні по МПД'!Z935,'Комунальні по МПД'!Z940,'Комунальні по МПД'!Z945,'Комунальні по МПД'!Z950,'Комунальні по МПД'!Z955,'Комунальні по МПД'!Z960,'Комунальні по МПД'!Z965,'Комунальні по МПД'!Z970,'Комунальні по МПД'!Z975,'Комунальні по МПД'!Z980)</f>
        <v>99</v>
      </c>
      <c r="Z136" s="86">
        <f>SUM('Комунальні по МПД'!AA860,'Комунальні по МПД'!AA865,'Комунальні по МПД'!AA870,'Комунальні по МПД'!AA875,'Комунальні по МПД'!AA880,'Комунальні по МПД'!AA885,'Комунальні по МПД'!AA890,'Комунальні по МПД'!AA895,'Комунальні по МПД'!AA900,'Комунальні по МПД'!AA905,'Комунальні по МПД'!AA910,'Комунальні по МПД'!AA915,'Комунальні по МПД'!AA920,'Комунальні по МПД'!AA925,'Комунальні по МПД'!AA930,'Комунальні по МПД'!AA935,'Комунальні по МПД'!AA940,'Комунальні по МПД'!AA945,'Комунальні по МПД'!AA950,'Комунальні по МПД'!AA955,'Комунальні по МПД'!AA960,'Комунальні по МПД'!AA965,'Комунальні по МПД'!AA970,'Комунальні по МПД'!AA975,'Комунальні по МПД'!AA980)</f>
        <v>4</v>
      </c>
      <c r="AA136" s="81">
        <f>SUM('Комунальні по МПД'!AB860,'Комунальні по МПД'!AB865,'Комунальні по МПД'!AB870,'Комунальні по МПД'!AB875,'Комунальні по МПД'!AB880,'Комунальні по МПД'!AB885,'Комунальні по МПД'!AB890,'Комунальні по МПД'!AB895,'Комунальні по МПД'!AB900,'Комунальні по МПД'!AB905,'Комунальні по МПД'!AB910,'Комунальні по МПД'!AB915,'Комунальні по МПД'!AB920,'Комунальні по МПД'!AB925,'Комунальні по МПД'!AB930,'Комунальні по МПД'!AB935,'Комунальні по МПД'!AB940,'Комунальні по МПД'!AB945,'Комунальні по МПД'!AB950,'Комунальні по МПД'!AB955,'Комунальні по МПД'!AB960,'Комунальні по МПД'!AB965,'Комунальні по МПД'!AB970,'Комунальні по МПД'!AB975,'Комунальні по МПД'!AB980)</f>
        <v>315</v>
      </c>
      <c r="AB136" s="81">
        <f>SUM('Комунальні по МПД'!AC860,'Комунальні по МПД'!AC865,'Комунальні по МПД'!AC870,'Комунальні по МПД'!AC875,'Комунальні по МПД'!AC880,'Комунальні по МПД'!AC885,'Комунальні по МПД'!AC890,'Комунальні по МПД'!AC895,'Комунальні по МПД'!AC900,'Комунальні по МПД'!AC905,'Комунальні по МПД'!AC910,'Комунальні по МПД'!AC915,'Комунальні по МПД'!AC920,'Комунальні по МПД'!AC925,'Комунальні по МПД'!AC930,'Комунальні по МПД'!AC935,'Комунальні по МПД'!AC940,'Комунальні по МПД'!AC945,'Комунальні по МПД'!AC950,'Комунальні по МПД'!AC955,'Комунальні по МПД'!AC960,'Комунальні по МПД'!AC965,'Комунальні по МПД'!AC970,'Комунальні по МПД'!AC975,'Комунальні по МПД'!AC980)</f>
        <v>297</v>
      </c>
      <c r="AC136" s="81">
        <f>SUM('Комунальні по МПД'!AD860,'Комунальні по МПД'!AD865,'Комунальні по МПД'!AD870,'Комунальні по МПД'!AD875,'Комунальні по МПД'!AD880,'Комунальні по МПД'!AD885,'Комунальні по МПД'!AD890,'Комунальні по МПД'!AD895,'Комунальні по МПД'!AD900,'Комунальні по МПД'!AD905,'Комунальні по МПД'!AD910,'Комунальні по МПД'!AD915,'Комунальні по МПД'!AD920,'Комунальні по МПД'!AD925,'Комунальні по МПД'!AD930,'Комунальні по МПД'!AD935,'Комунальні по МПД'!AD940,'Комунальні по МПД'!AD945,'Комунальні по МПД'!AD950,'Комунальні по МПД'!AD955,'Комунальні по МПД'!AD960,'Комунальні по МПД'!AD965,'Комунальні по МПД'!AD970,'Комунальні по МПД'!AD975,'Комунальні по МПД'!AD980)</f>
        <v>43</v>
      </c>
      <c r="AD136" s="81">
        <f>SUM('Комунальні по МПД'!AE860,'Комунальні по МПД'!AE865,'Комунальні по МПД'!AE870,'Комунальні по МПД'!AE875,'Комунальні по МПД'!AE880,'Комунальні по МПД'!AE885,'Комунальні по МПД'!AE890,'Комунальні по МПД'!AE895,'Комунальні по МПД'!AE900,'Комунальні по МПД'!AE905,'Комунальні по МПД'!AE910,'Комунальні по МПД'!AE915,'Комунальні по МПД'!AE920,'Комунальні по МПД'!AE925,'Комунальні по МПД'!AE930,'Комунальні по МПД'!AE935,'Комунальні по МПД'!AE940,'Комунальні по МПД'!AE945,'Комунальні по МПД'!AE950,'Комунальні по МПД'!AE955,'Комунальні по МПД'!AE960,'Комунальні по МПД'!AE965,'Комунальні по МПД'!AE970,'Комунальні по МПД'!AE975,'Комунальні по МПД'!AE980)</f>
        <v>413</v>
      </c>
      <c r="AE136" s="82">
        <f>SUM('Комунальні по МПД'!AF860,'Комунальні по МПД'!AF865,'Комунальні по МПД'!AF870,'Комунальні по МПД'!AF875,'Комунальні по МПД'!AF880,'Комунальні по МПД'!AF885,'Комунальні по МПД'!AF890,'Комунальні по МПД'!AF895,'Комунальні по МПД'!AF900,'Комунальні по МПД'!AF905,'Комунальні по МПД'!AF910,'Комунальні по МПД'!AF915,'Комунальні по МПД'!AF920,'Комунальні по МПД'!AF925,'Комунальні по МПД'!AF930,'Комунальні по МПД'!AF935,'Комунальні по МПД'!AF940,'Комунальні по МПД'!AF945,'Комунальні по МПД'!AF950,'Комунальні по МПД'!AF955,'Комунальні по МПД'!AF960,'Комунальні по МПД'!AF965,'Комунальні по МПД'!AF970,'Комунальні по МПД'!AF975,'Комунальні по МПД'!AF980)</f>
        <v>105</v>
      </c>
      <c r="AF136" s="449">
        <f>AVERAGE('Комунальні по МПД'!AG860,'Комунальні по МПД'!AG865,'Комунальні по МПД'!AG870,'Комунальні по МПД'!AG875,'Комунальні по МПД'!AG880,'Комунальні по МПД'!AG885,'Комунальні по МПД'!AG890,'Комунальні по МПД'!AG895,'Комунальні по МПД'!AG900,'Комунальні по МПД'!AG905,'Комунальні по МПД'!AG910,'Комунальні по МПД'!AG915,'Комунальні по МПД'!AG920,'Комунальні по МПД'!AG925,'Комунальні по МПД'!AG930,'Комунальні по МПД'!AG935,'Комунальні по МПД'!AG940,'Комунальні по МПД'!AG945,'Комунальні по МПД'!AG950,'Комунальні по МПД'!AG955,'Комунальні по МПД'!AG960,'Комунальні по МПД'!AG965)</f>
        <v>40.704545454545446</v>
      </c>
      <c r="AG136" s="445">
        <f>AVERAGE('Комунальні по МПД'!AH860,'Комунальні по МПД'!AH865,'Комунальні по МПД'!AH870,'Комунальні по МПД'!AH875,'Комунальні по МПД'!AH880,'Комунальні по МПД'!AH885,'Комунальні по МПД'!AH890,'Комунальні по МПД'!AH895,'Комунальні по МПД'!AH900,'Комунальні по МПД'!AH905,'Комунальні по МПД'!AH910,'Комунальні по МПД'!AH915,'Комунальні по МПД'!AH920,'Комунальні по МПД'!AH925,'Комунальні по МПД'!AH930,'Комунальні по МПД'!AH935,'Комунальні по МПД'!AH940,'Комунальні по МПД'!AH945,'Комунальні по МПД'!AH950,'Комунальні по МПД'!AH955,'Комунальні по МПД'!AH960,'Комунальні по МПД'!AH965)</f>
        <v>18.886363636363637</v>
      </c>
      <c r="AH136" s="449">
        <f>AVERAGE('Комунальні по МПД'!AI860,'Комунальні по МПД'!AI865,'Комунальні по МПД'!AI870,'Комунальні по МПД'!AI875,'Комунальні по МПД'!AI880,'Комунальні по МПД'!AI885,'Комунальні по МПД'!AI890,'Комунальні по МПД'!AI895,'Комунальні по МПД'!AI900,'Комунальні по МПД'!AI905,'Комунальні по МПД'!AI910,'Комунальні по МПД'!AI915,'Комунальні по МПД'!AI920,'Комунальні по МПД'!AI925,'Комунальні по МПД'!AI930,'Комунальні по МПД'!AI935,'Комунальні по МПД'!AI940,'Комунальні по МПД'!AI945,'Комунальні по МПД'!AI950,'Комунальні по МПД'!AI955,'Комунальні по МПД'!AI960,'Комунальні по МПД'!AI965)</f>
        <v>99.090909090909093</v>
      </c>
      <c r="AI136" s="158">
        <f>SUM('Комунальні по МПД'!AJ860,'Комунальні по МПД'!AJ865,'Комунальні по МПД'!AJ870,'Комунальні по МПД'!AJ875,'Комунальні по МПД'!AJ880,'Комунальні по МПД'!AJ885,'Комунальні по МПД'!AJ890,'Комунальні по МПД'!AJ895,'Комунальні по МПД'!AJ900,'Комунальні по МПД'!AJ905,'Комунальні по МПД'!AJ910,'Комунальні по МПД'!AJ915,'Комунальні по МПД'!AJ920,'Комунальні по МПД'!AJ925,'Комунальні по МПД'!AJ930,'Комунальні по МПД'!AJ935,'Комунальні по МПД'!AJ940,'Комунальні по МПД'!AJ945,'Комунальні по МПД'!AJ950,'Комунальні по МПД'!AJ955,'Комунальні по МПД'!AJ960,'Комунальні по МПД'!AJ965)</f>
        <v>834</v>
      </c>
      <c r="AJ136" s="90">
        <f>SUM('Комунальні по МПД'!AK860,'Комунальні по МПД'!AK865,'Комунальні по МПД'!AK870,'Комунальні по МПД'!AK875,'Комунальні по МПД'!AK880,'Комунальні по МПД'!AK885,'Комунальні по МПД'!AK890,'Комунальні по МПД'!AK895,'Комунальні по МПД'!AK900,'Комунальні по МПД'!AK905,'Комунальні по МПД'!AK910,'Комунальні по МПД'!AK915,'Комунальні по МПД'!AK920,'Комунальні по МПД'!AK925,'Комунальні по МПД'!AK930,'Комунальні по МПД'!AK935,'Комунальні по МПД'!AK940,'Комунальні по МПД'!AK945,'Комунальні по МПД'!AK950,'Комунальні по МПД'!AK955,'Комунальні по МПД'!AK960,'Комунальні по МПД'!AK965)</f>
        <v>0</v>
      </c>
      <c r="AK136" s="88">
        <f>SUM('Комунальні по МПД'!AL860,'Комунальні по МПД'!AL865,'Комунальні по МПД'!AL870,'Комунальні по МПД'!AL875,'Комунальні по МПД'!AL880,'Комунальні по МПД'!AL885,'Комунальні по МПД'!AL890,'Комунальні по МПД'!AL895,'Комунальні по МПД'!AL900,'Комунальні по МПД'!AL905,'Комунальні по МПД'!AL910,'Комунальні по МПД'!AL915,'Комунальні по МПД'!AL920,'Комунальні по МПД'!AL925,'Комунальні по МПД'!AL930,'Комунальні по МПД'!AL935,'Комунальні по МПД'!AL940,'Комунальні по МПД'!AL945,'Комунальні по МПД'!AL950,'Комунальні по МПД'!AL955,'Комунальні по МПД'!AL960,'Комунальні по МПД'!AL965)</f>
        <v>0</v>
      </c>
      <c r="AL136" s="89">
        <f>SUM('Комунальні по МПД'!AM860,'Комунальні по МПД'!AM865,'Комунальні по МПД'!AM870,'Комунальні по МПД'!AM875,'Комунальні по МПД'!AM880,'Комунальні по МПД'!AM885,'Комунальні по МПД'!AM890,'Комунальні по МПД'!AM895,'Комунальні по МПД'!AM900,'Комунальні по МПД'!AM905,'Комунальні по МПД'!AM910,'Комунальні по МПД'!AM915,'Комунальні по МПД'!AM920,'Комунальні по МПД'!AM925,'Комунальні по МПД'!AM930,'Комунальні по МПД'!AM935,'Комунальні по МПД'!AM940,'Комунальні по МПД'!AM945,'Комунальні по МПД'!AM950,'Комунальні по МПД'!AM955,'Комунальні по МПД'!AM960,'Комунальні по МПД'!AM965)</f>
        <v>0</v>
      </c>
      <c r="AM136" s="90">
        <f>SUM('Комунальні по МПД'!AN860,'Комунальні по МПД'!AN865,'Комунальні по МПД'!AN870,'Комунальні по МПД'!AN875,'Комунальні по МПД'!AN880,'Комунальні по МПД'!AN885,'Комунальні по МПД'!AN890,'Комунальні по МПД'!AN895,'Комунальні по МПД'!AN900,'Комунальні по МПД'!AN905,'Комунальні по МПД'!AN910,'Комунальні по МПД'!AN915,'Комунальні по МПД'!AN920,'Комунальні по МПД'!AN925,'Комунальні по МПД'!AN930,'Комунальні по МПД'!AN935,'Комунальні по МПД'!AN940,'Комунальні по МПД'!AN945,'Комунальні по МПД'!AN950,'Комунальні по МПД'!AN955,'Комунальні по МПД'!AN960,'Комунальні по МПД'!AN965)</f>
        <v>0</v>
      </c>
      <c r="AN136" s="88">
        <f>SUM('Комунальні по МПД'!AO860,'Комунальні по МПД'!AO865,'Комунальні по МПД'!AO870,'Комунальні по МПД'!AO875,'Комунальні по МПД'!AO880,'Комунальні по МПД'!AO885,'Комунальні по МПД'!AO890,'Комунальні по МПД'!AO895,'Комунальні по МПД'!AO900,'Комунальні по МПД'!AO905,'Комунальні по МПД'!AO910,'Комунальні по МПД'!AO915,'Комунальні по МПД'!AO920,'Комунальні по МПД'!AO925,'Комунальні по МПД'!AO930,'Комунальні по МПД'!AO935,'Комунальні по МПД'!AO940,'Комунальні по МПД'!AO945,'Комунальні по МПД'!AO950,'Комунальні по МПД'!AO955,'Комунальні по МПД'!AO960,'Комунальні по МПД'!AO965)</f>
        <v>0</v>
      </c>
      <c r="AO136" s="89">
        <f>SUM('Комунальні по МПД'!AP860,'Комунальні по МПД'!AP865,'Комунальні по МПД'!AP870,'Комунальні по МПД'!AP875,'Комунальні по МПД'!AP880,'Комунальні по МПД'!AP885,'Комунальні по МПД'!AP890,'Комунальні по МПД'!AP895,'Комунальні по МПД'!AP900,'Комунальні по МПД'!AP905,'Комунальні по МПД'!AP910,'Комунальні по МПД'!AP915,'Комунальні по МПД'!AP920,'Комунальні по МПД'!AP925,'Комунальні по МПД'!AP930,'Комунальні по МПД'!AP935,'Комунальні по МПД'!AP940,'Комунальні по МПД'!AP945,'Комунальні по МПД'!AP950,'Комунальні по МПД'!AP955,'Комунальні по МПД'!AP960,'Комунальні по МПД'!AP965)</f>
        <v>0</v>
      </c>
      <c r="AP136" s="86">
        <f>SUM('Комунальні по МПД'!AQ860,'Комунальні по МПД'!AQ865,'Комунальні по МПД'!AQ870,'Комунальні по МПД'!AQ875,'Комунальні по МПД'!AQ880,'Комунальні по МПД'!AQ885,'Комунальні по МПД'!AQ890,'Комунальні по МПД'!AQ895,'Комунальні по МПД'!AQ900,'Комунальні по МПД'!AQ905,'Комунальні по МПД'!AQ910,'Комунальні по МПД'!AQ915,'Комунальні по МПД'!AQ920,'Комунальні по МПД'!AQ925,'Комунальні по МПД'!AQ930,'Комунальні по МПД'!AQ935,'Комунальні по МПД'!AQ940,'Комунальні по МПД'!AQ945,'Комунальні по МПД'!AQ950,'Комунальні по МПД'!AQ955,'Комунальні по МПД'!AQ960,'Комунальні по МПД'!AQ965)</f>
        <v>62</v>
      </c>
      <c r="AQ136" s="81">
        <f>SUM('Комунальні по МПД'!AR860,'Комунальні по МПД'!AR865,'Комунальні по МПД'!AR870,'Комунальні по МПД'!AR875,'Комунальні по МПД'!AR880,'Комунальні по МПД'!AR885,'Комунальні по МПД'!AR890,'Комунальні по МПД'!AR895,'Комунальні по МПД'!AR900,'Комунальні по МПД'!AR905,'Комунальні по МПД'!AR910,'Комунальні по МПД'!AR915,'Комунальні по МПД'!AR920,'Комунальні по МПД'!AR925,'Комунальні по МПД'!AR930,'Комунальні по МПД'!AR935,'Комунальні по МПД'!AR940,'Комунальні по МПД'!AR945,'Комунальні по МПД'!AR950,'Комунальні по МПД'!AR955,'Комунальні по МПД'!AR960,'Комунальні по МПД'!AR965)</f>
        <v>200</v>
      </c>
      <c r="AR136" s="81">
        <f>SUM('Комунальні по МПД'!AS860,'Комунальні по МПД'!AS865,'Комунальні по МПД'!AS870,'Комунальні по МПД'!AS875,'Комунальні по МПД'!AS880,'Комунальні по МПД'!AS885,'Комунальні по МПД'!AS890,'Комунальні по МПД'!AS895,'Комунальні по МПД'!AS900,'Комунальні по МПД'!AS905,'Комунальні по МПД'!AS910,'Комунальні по МПД'!AS915,'Комунальні по МПД'!AS920,'Комунальні по МПД'!AS925,'Комунальні по МПД'!AS930,'Комунальні по МПД'!AS935,'Комунальні по МПД'!AS940,'Комунальні по МПД'!AS945,'Комунальні по МПД'!AS950,'Комунальні по МПД'!AS955,'Комунальні по МПД'!AS960,'Комунальні по МПД'!AS965)</f>
        <v>315</v>
      </c>
      <c r="AS136" s="81">
        <f>SUM('Комунальні по МПД'!AT860,'Комунальні по МПД'!AT865,'Комунальні по МПД'!AT870,'Комунальні по МПД'!AT875,'Комунальні по МПД'!AT880,'Комунальні по МПД'!AT885,'Комунальні по МПД'!AT890,'Комунальні по МПД'!AT895,'Комунальні по МПД'!AT900,'Комунальні по МПД'!AT905,'Комунальні по МПД'!AT910,'Комунальні по МПД'!AT915,'Комунальні по МПД'!AT920,'Комунальні по МПД'!AT925,'Комунальні по МПД'!AT930,'Комунальні по МПД'!AT935,'Комунальні по МПД'!AT940,'Комунальні по МПД'!AT945,'Комунальні по МПД'!AT950,'Комунальні по МПД'!AT955,'Комунальні по МПД'!AT960,'Комунальні по МПД'!AT965)</f>
        <v>234</v>
      </c>
      <c r="AT136" s="82">
        <f>SUM('Комунальні по МПД'!AU860,'Комунальні по МПД'!AU865,'Комунальні по МПД'!AU870,'Комунальні по МПД'!AU875,'Комунальні по МПД'!AU880,'Комунальні по МПД'!AU885,'Комунальні по МПД'!AU890,'Комунальні по МПД'!AU895,'Комунальні по МПД'!AU900,'Комунальні по МПД'!AU905,'Комунальні по МПД'!AU910,'Комунальні по МПД'!AU915,'Комунальні по МПД'!AU920,'Комунальні по МПД'!AU925,'Комунальні по МПД'!AU930,'Комунальні по МПД'!AU935,'Комунальні по МПД'!AU940,'Комунальні по МПД'!AU945,'Комунальні по МПД'!AU950,'Комунальні по МПД'!AU955,'Комунальні по МПД'!AU960,'Комунальні по МПД'!AU965)</f>
        <v>23</v>
      </c>
      <c r="AU136" s="159">
        <f>SUM('Комунальні по МПД'!AV860,'Комунальні по МПД'!AV865,'Комунальні по МПД'!AV870,'Комунальні по МПД'!AV875,'Комунальні по МПД'!AV880,'Комунальні по МПД'!AV885,'Комунальні по МПД'!AV890,'Комунальні по МПД'!AV895,'Комунальні по МПД'!AV900,'Комунальні по МПД'!AV905,'Комунальні по МПД'!AV910,'Комунальні по МПД'!AV915,'Комунальні по МПД'!AV920,'Комунальні по МПД'!AV925,'Комунальні по МПД'!AV930,'Комунальні по МПД'!AV935,'Комунальні по МПД'!AV940,'Комунальні по МПД'!AV945,'Комунальні по МПД'!AV950,'Комунальні по МПД'!AV955,'Комунальні по МПД'!AV960,'Комунальні по МПД'!AV965)</f>
        <v>26</v>
      </c>
      <c r="AV136" s="125">
        <f>SUM('Комунальні по МПД'!AW860,'Комунальні по МПД'!AW865,'Комунальні по МПД'!AW870,'Комунальні по МПД'!AW875,'Комунальні по МПД'!AW880,'Комунальні по МПД'!AW885,'Комунальні по МПД'!AW890,'Комунальні по МПД'!AW895,'Комунальні по МПД'!AW900,'Комунальні по МПД'!AW905,'Комунальні по МПД'!AW910,'Комунальні по МПД'!AW915,'Комунальні по МПД'!AW920,'Комунальні по МПД'!AW925,'Комунальні по МПД'!AW930,'Комунальні по МПД'!AW935,'Комунальні по МПД'!AW940,'Комунальні по МПД'!AW945,'Комунальні по МПД'!AW950,'Комунальні по МПД'!AW955,'Комунальні по МПД'!AW960,'Комунальні по МПД'!AW965)</f>
        <v>0</v>
      </c>
      <c r="AW136" s="125">
        <f>SUM('Комунальні по МПД'!AX860,'Комунальні по МПД'!AX865,'Комунальні по МПД'!AX870,'Комунальні по МПД'!AX875,'Комунальні по МПД'!AX880,'Комунальні по МПД'!AX885,'Комунальні по МПД'!AX890,'Комунальні по МПД'!AX895,'Комунальні по МПД'!AX900,'Комунальні по МПД'!AX905,'Комунальні по МПД'!AX910,'Комунальні по МПД'!AX915,'Комунальні по МПД'!AX920,'Комунальні по МПД'!AX925,'Комунальні по МПД'!AX930,'Комунальні по МПД'!AX935,'Комунальні по МПД'!AX940,'Комунальні по МПД'!AX945,'Комунальні по МПД'!AX950,'Комунальні по МПД'!AX955,'Комунальні по МПД'!AX960,'Комунальні по МПД'!AX965)</f>
        <v>1</v>
      </c>
      <c r="AX136" s="125">
        <f>SUM('Комунальні по МПД'!AY860,'Комунальні по МПД'!AY865,'Комунальні по МПД'!AY870,'Комунальні по МПД'!AY875,'Комунальні по МПД'!AY880,'Комунальні по МПД'!AY885,'Комунальні по МПД'!AY890,'Комунальні по МПД'!AY895,'Комунальні по МПД'!AY900,'Комунальні по МПД'!AY905,'Комунальні по МПД'!AY910,'Комунальні по МПД'!AY915,'Комунальні по МПД'!AY920,'Комунальні по МПД'!AY925,'Комунальні по МПД'!AY930,'Комунальні по МПД'!AY935,'Комунальні по МПД'!AY940,'Комунальні по МПД'!AY945,'Комунальні по МПД'!AY950,'Комунальні по МПД'!AY955,'Комунальні по МПД'!AY960,'Комунальні по МПД'!AY965)</f>
        <v>1</v>
      </c>
      <c r="AY136" s="125">
        <f>SUM('Комунальні по МПД'!AZ860,'Комунальні по МПД'!AZ865,'Комунальні по МПД'!AZ870,'Комунальні по МПД'!AZ875,'Комунальні по МПД'!AZ880,'Комунальні по МПД'!AZ885,'Комунальні по МПД'!AZ890,'Комунальні по МПД'!AZ895,'Комунальні по МПД'!AZ900,'Комунальні по МПД'!AZ905,'Комунальні по МПД'!AZ910,'Комунальні по МПД'!AZ915,'Комунальні по МПД'!AZ920,'Комунальні по МПД'!AZ925,'Комунальні по МПД'!AZ930,'Комунальні по МПД'!AZ935,'Комунальні по МПД'!AZ940,'Комунальні по МПД'!AZ945,'Комунальні по МПД'!AZ950,'Комунальні по МПД'!AZ955,'Комунальні по МПД'!AZ960,'Комунальні по МПД'!AZ965)</f>
        <v>1</v>
      </c>
      <c r="AZ136" s="125">
        <f>SUM('Комунальні по МПД'!BA860,'Комунальні по МПД'!BA865,'Комунальні по МПД'!BA870,'Комунальні по МПД'!BA875,'Комунальні по МПД'!BA880,'Комунальні по МПД'!BA885,'Комунальні по МПД'!BA890,'Комунальні по МПД'!BA895,'Комунальні по МПД'!BA900,'Комунальні по МПД'!BA905,'Комунальні по МПД'!BA910,'Комунальні по МПД'!BA915,'Комунальні по МПД'!BA920,'Комунальні по МПД'!BA925,'Комунальні по МПД'!BA930,'Комунальні по МПД'!BA935,'Комунальні по МПД'!BA940,'Комунальні по МПД'!BA945,'Комунальні по МПД'!BA950,'Комунальні по МПД'!BA955,'Комунальні по МПД'!BA960,'Комунальні по МПД'!BA965)</f>
        <v>8</v>
      </c>
      <c r="BA136" s="125">
        <f>SUM('Комунальні по МПД'!BB860,'Комунальні по МПД'!BB865,'Комунальні по МПД'!BB870,'Комунальні по МПД'!BB875,'Комунальні по МПД'!BB880,'Комунальні по МПД'!BB885,'Комунальні по МПД'!BB890,'Комунальні по МПД'!BB895,'Комунальні по МПД'!BB900,'Комунальні по МПД'!BB905,'Комунальні по МПД'!BB910,'Комунальні по МПД'!BB915,'Комунальні по МПД'!BB920,'Комунальні по МПД'!BB925,'Комунальні по МПД'!BB930,'Комунальні по МПД'!BB935,'Комунальні по МПД'!BB940,'Комунальні по МПД'!BB945,'Комунальні по МПД'!BB950,'Комунальні по МПД'!BB955,'Комунальні по МПД'!BB960,'Комунальні по МПД'!BB965)</f>
        <v>0</v>
      </c>
      <c r="BB136" s="125">
        <f>SUM('Комунальні по МПД'!BC860,'Комунальні по МПД'!BC865,'Комунальні по МПД'!BC870,'Комунальні по МПД'!BC875,'Комунальні по МПД'!BC880,'Комунальні по МПД'!BC885,'Комунальні по МПД'!BC890,'Комунальні по МПД'!BC895,'Комунальні по МПД'!BC900,'Комунальні по МПД'!BC905,'Комунальні по МПД'!BC910,'Комунальні по МПД'!BC915,'Комунальні по МПД'!BC920,'Комунальні по МПД'!BC925,'Комунальні по МПД'!BC930,'Комунальні по МПД'!BC935,'Комунальні по МПД'!BC940,'Комунальні по МПД'!BC945,'Комунальні по МПД'!BC950,'Комунальні по МПД'!BC955,'Комунальні по МПД'!BC960,'Комунальні по МПД'!BC965)</f>
        <v>3</v>
      </c>
      <c r="BC136" s="125">
        <f>SUM('Комунальні по МПД'!BD860,'Комунальні по МПД'!BD865,'Комунальні по МПД'!BD870,'Комунальні по МПД'!BD875,'Комунальні по МПД'!BD880,'Комунальні по МПД'!BD885,'Комунальні по МПД'!BD890,'Комунальні по МПД'!BD895,'Комунальні по МПД'!BD900,'Комунальні по МПД'!BD905,'Комунальні по МПД'!BD910,'Комунальні по МПД'!BD915,'Комунальні по МПД'!BD920,'Комунальні по МПД'!BD925,'Комунальні по МПД'!BD930,'Комунальні по МПД'!BD935,'Комунальні по МПД'!BD940,'Комунальні по МПД'!BD945,'Комунальні по МПД'!BD950,'Комунальні по МПД'!BD955,'Комунальні по МПД'!BD960,'Комунальні по МПД'!BD965)</f>
        <v>6</v>
      </c>
      <c r="BD136" s="126">
        <f>SUM('Комунальні по МПД'!BE860,'Комунальні по МПД'!BE865,'Комунальні по МПД'!BE870,'Комунальні по МПД'!BE875,'Комунальні по МПД'!BE880,'Комунальні по МПД'!BE885,'Комунальні по МПД'!BE890,'Комунальні по МПД'!BE895,'Комунальні по МПД'!BE900,'Комунальні по МПД'!BE905,'Комунальні по МПД'!BE910,'Комунальні по МПД'!BE915,'Комунальні по МПД'!BE920,'Комунальні по МПД'!BE925,'Комунальні по МПД'!BE930,'Комунальні по МПД'!BE935,'Комунальні по МПД'!BE940,'Комунальні по МПД'!BE945,'Комунальні по МПД'!BE950,'Комунальні по МПД'!BE955,'Комунальні по МПД'!BE960,'Комунальні по МПД'!BE965)</f>
        <v>6</v>
      </c>
    </row>
    <row r="137" spans="1:56" ht="32.25" thickBot="1" x14ac:dyDescent="0.3">
      <c r="A137" s="1392"/>
      <c r="B137" s="1432"/>
      <c r="C137" s="114" t="s">
        <v>491</v>
      </c>
      <c r="D137" s="1454"/>
      <c r="E137" s="1411"/>
      <c r="F137" s="295">
        <f>SUM('Комунальні по МПД'!G861,'Комунальні по МПД'!G866,'Комунальні по МПД'!G871,'Комунальні по МПД'!G876,'Комунальні по МПД'!G881,'Комунальні по МПД'!G886,'Комунальні по МПД'!G891,'Комунальні по МПД'!G896,'Комунальні по МПД'!G901,'Комунальні по МПД'!G906,'Комунальні по МПД'!G911,'Комунальні по МПД'!G916,'Комунальні по МПД'!G921,'Комунальні по МПД'!G926,'Комунальні по МПД'!G931,'Комунальні по МПД'!G936,'Комунальні по МПД'!G941,'Комунальні по МПД'!G946,'Комунальні по МПД'!G951,'Комунальні по МПД'!G956,'Комунальні по МПД'!G961,'Комунальні по МПД'!G966,'Комунальні по МПД'!G971,'Комунальні по МПД'!G976,'Комунальні по МПД'!G981)</f>
        <v>0</v>
      </c>
      <c r="G137" s="631">
        <f>SUM('Комунальні по МПД'!H861,'Комунальні по МПД'!H866,'Комунальні по МПД'!H871,'Комунальні по МПД'!H876,'Комунальні по МПД'!H881,'Комунальні по МПД'!H886,'Комунальні по МПД'!H891,'Комунальні по МПД'!H896,'Комунальні по МПД'!H901,'Комунальні по МПД'!H906,'Комунальні по МПД'!H911,'Комунальні по МПД'!H916,'Комунальні по МПД'!H921,'Комунальні по МПД'!H926,'Комунальні по МПД'!H931,'Комунальні по МПД'!H936,'Комунальні по МПД'!H941,'Комунальні по МПД'!H946,'Комунальні по МПД'!H951,'Комунальні по МПД'!H956,'Комунальні по МПД'!H961,'Комунальні по МПД'!H966,'Комунальні по МПД'!H971,'Комунальні по МПД'!H976,'Комунальні по МПД'!H981)</f>
        <v>0</v>
      </c>
      <c r="H137" s="81">
        <f>SUM('Комунальні по МПД'!I861,'Комунальні по МПД'!I866,'Комунальні по МПД'!I871,'Комунальні по МПД'!I876,'Комунальні по МПД'!I881,'Комунальні по МПД'!I886,'Комунальні по МПД'!I891,'Комунальні по МПД'!I896,'Комунальні по МПД'!I901,'Комунальні по МПД'!I906,'Комунальні по МПД'!I911,'Комунальні по МПД'!I916,'Комунальні по МПД'!I921,'Комунальні по МПД'!I926,'Комунальні по МПД'!I931,'Комунальні по МПД'!I936,'Комунальні по МПД'!I941,'Комунальні по МПД'!I946,'Комунальні по МПД'!I951,'Комунальні по МПД'!I956,'Комунальні по МПД'!I961,'Комунальні по МПД'!I966,'Комунальні по МПД'!I971,'Комунальні по МПД'!I976,'Комунальні по МПД'!I981)</f>
        <v>0</v>
      </c>
      <c r="I137" s="81">
        <f>SUM('Комунальні по МПД'!J861,'Комунальні по МПД'!J866,'Комунальні по МПД'!J871,'Комунальні по МПД'!J876,'Комунальні по МПД'!J881,'Комунальні по МПД'!J886,'Комунальні по МПД'!J891,'Комунальні по МПД'!J896,'Комунальні по МПД'!J901,'Комунальні по МПД'!J906,'Комунальні по МПД'!J911,'Комунальні по МПД'!J916,'Комунальні по МПД'!J921,'Комунальні по МПД'!J926,'Комунальні по МПД'!J931,'Комунальні по МПД'!J936,'Комунальні по МПД'!J941,'Комунальні по МПД'!J946,'Комунальні по МПД'!J951,'Комунальні по МПД'!J956,'Комунальні по МПД'!J961,'Комунальні по МПД'!J966,'Комунальні по МПД'!J971,'Комунальні по МПД'!J976,'Комунальні по МПД'!J981)</f>
        <v>0</v>
      </c>
      <c r="J137" s="81">
        <f>SUM('Комунальні по МПД'!K861,'Комунальні по МПД'!K866,'Комунальні по МПД'!K871,'Комунальні по МПД'!K876,'Комунальні по МПД'!K881,'Комунальні по МПД'!K886,'Комунальні по МПД'!K891,'Комунальні по МПД'!K896,'Комунальні по МПД'!K901,'Комунальні по МПД'!K906,'Комунальні по МПД'!K911,'Комунальні по МПД'!K916,'Комунальні по МПД'!K921,'Комунальні по МПД'!K926,'Комунальні по МПД'!K931,'Комунальні по МПД'!K936,'Комунальні по МПД'!K941,'Комунальні по МПД'!K946,'Комунальні по МПД'!K951,'Комунальні по МПД'!K956,'Комунальні по МПД'!K961,'Комунальні по МПД'!K966,'Комунальні по МПД'!K971,'Комунальні по МПД'!K976,'Комунальні по МПД'!K981)</f>
        <v>0</v>
      </c>
      <c r="K137" s="82">
        <f>SUM('Комунальні по МПД'!L861,'Комунальні по МПД'!L866,'Комунальні по МПД'!L871,'Комунальні по МПД'!L876,'Комунальні по МПД'!L881,'Комунальні по МПД'!L886,'Комунальні по МПД'!L891,'Комунальні по МПД'!L896,'Комунальні по МПД'!L901,'Комунальні по МПД'!L906,'Комунальні по МПД'!L911,'Комунальні по МПД'!L916,'Комунальні по МПД'!L921,'Комунальні по МПД'!L926,'Комунальні по МПД'!L931,'Комунальні по МПД'!L936,'Комунальні по МПД'!L941,'Комунальні по МПД'!L946,'Комунальні по МПД'!L951,'Комунальні по МПД'!L956,'Комунальні по МПД'!L961,'Комунальні по МПД'!L966,'Комунальні по МПД'!L971,'Комунальні по МПД'!L976,'Комунальні по МПД'!L981)</f>
        <v>0</v>
      </c>
      <c r="L137" s="181">
        <f>SUM('Комунальні по МПД'!M861,'Комунальні по МПД'!M866,'Комунальні по МПД'!M871,'Комунальні по МПД'!M876,'Комунальні по МПД'!M881,'Комунальні по МПД'!M886,'Комунальні по МПД'!M891,'Комунальні по МПД'!M896,'Комунальні по МПД'!M901,'Комунальні по МПД'!M906,'Комунальні по МПД'!M911,'Комунальні по МПД'!M916,'Комунальні по МПД'!M921,'Комунальні по МПД'!M926,'Комунальні по МПД'!M931,'Комунальні по МПД'!M936,'Комунальні по МПД'!M941,'Комунальні по МПД'!M946,'Комунальні по МПД'!M951,'Комунальні по МПД'!M956,'Комунальні по МПД'!M961,'Комунальні по МПД'!M966,'Комунальні по МПД'!M971,'Комунальні по МПД'!M976,'Комунальні по МПД'!M981)</f>
        <v>0</v>
      </c>
      <c r="M137" s="124">
        <f>SUM('Комунальні по МПД'!N861,'Комунальні по МПД'!N866,'Комунальні по МПД'!N871,'Комунальні по МПД'!N876,'Комунальні по МПД'!N881,'Комунальні по МПД'!N886,'Комунальні по МПД'!N891,'Комунальні по МПД'!N896,'Комунальні по МПД'!N901,'Комунальні по МПД'!N906,'Комунальні по МПД'!N911,'Комунальні по МПД'!N916,'Комунальні по МПД'!N921,'Комунальні по МПД'!N926,'Комунальні по МПД'!N931,'Комунальні по МПД'!N936,'Комунальні по МПД'!N941,'Комунальні по МПД'!N946,'Комунальні по МПД'!N951,'Комунальні по МПД'!N956,'Комунальні по МПД'!N961,'Комунальні по МПД'!N966,'Комунальні по МПД'!N971,'Комунальні по МПД'!N976,'Комунальні по МПД'!N981)</f>
        <v>0</v>
      </c>
      <c r="N137" s="403">
        <f>SUM('Комунальні по МПД'!O861,'Комунальні по МПД'!O866,'Комунальні по МПД'!O871,'Комунальні по МПД'!O876,'Комунальні по МПД'!O881,'Комунальні по МПД'!O886,'Комунальні по МПД'!O891,'Комунальні по МПД'!O896,'Комунальні по МПД'!O901,'Комунальні по МПД'!O906,'Комунальні по МПД'!O911,'Комунальні по МПД'!O916,'Комунальні по МПД'!O921,'Комунальні по МПД'!O926,'Комунальні по МПД'!O931,'Комунальні по МПД'!O936,'Комунальні по МПД'!O941,'Комунальні по МПД'!O946,'Комунальні по МПД'!O951,'Комунальні по МПД'!O956,'Комунальні по МПД'!O961,'Комунальні по МПД'!O966,'Комунальні по МПД'!O971,'Комунальні по МПД'!O976,'Комунальні по МПД'!O981)</f>
        <v>0</v>
      </c>
      <c r="O137" s="124">
        <f>SUM('Комунальні по МПД'!P861,'Комунальні по МПД'!P866,'Комунальні по МПД'!P871,'Комунальні по МПД'!P876,'Комунальні по МПД'!P881,'Комунальні по МПД'!P886,'Комунальні по МПД'!P891,'Комунальні по МПД'!P896,'Комунальні по МПД'!P901,'Комунальні по МПД'!P906,'Комунальні по МПД'!P911,'Комунальні по МПД'!P916,'Комунальні по МПД'!P921,'Комунальні по МПД'!P926,'Комунальні по МПД'!P931,'Комунальні по МПД'!P936,'Комунальні по МПД'!P941,'Комунальні по МПД'!P946,'Комунальні по МПД'!P951,'Комунальні по МПД'!P956,'Комунальні по МПД'!P961,'Комунальні по МПД'!P966,'Комунальні по МПД'!P971,'Комунальні по МПД'!P976,'Комунальні по МПД'!P981)</f>
        <v>0</v>
      </c>
      <c r="P137" s="124">
        <f>SUM('Комунальні по МПД'!Q861,'Комунальні по МПД'!Q866,'Комунальні по МПД'!Q871,'Комунальні по МПД'!Q876,'Комунальні по МПД'!Q881,'Комунальні по МПД'!Q886,'Комунальні по МПД'!Q891,'Комунальні по МПД'!Q896,'Комунальні по МПД'!Q901,'Комунальні по МПД'!Q906,'Комунальні по МПД'!Q911,'Комунальні по МПД'!Q916,'Комунальні по МПД'!Q921,'Комунальні по МПД'!Q926,'Комунальні по МПД'!Q931,'Комунальні по МПД'!Q936,'Комунальні по МПД'!Q941,'Комунальні по МПД'!Q946,'Комунальні по МПД'!Q951,'Комунальні по МПД'!Q956,'Комунальні по МПД'!Q961,'Комунальні по МПД'!Q966,'Комунальні по МПД'!Q971,'Комунальні по МПД'!Q976,'Комунальні по МПД'!Q981)</f>
        <v>0</v>
      </c>
      <c r="Q137" s="163">
        <f>SUM('Комунальні по МПД'!R861,'Комунальні по МПД'!R866,'Комунальні по МПД'!R871,'Комунальні по МПД'!R876,'Комунальні по МПД'!R881,'Комунальні по МПД'!R886,'Комунальні по МПД'!R891,'Комунальні по МПД'!R896,'Комунальні по МПД'!R901,'Комунальні по МПД'!R906,'Комунальні по МПД'!R911,'Комунальні по МПД'!R916,'Комунальні по МПД'!R921,'Комунальні по МПД'!R926,'Комунальні по МПД'!R931,'Комунальні по МПД'!R936,'Комунальні по МПД'!R941,'Комунальні по МПД'!R946,'Комунальні по МПД'!R951,'Комунальні по МПД'!R956,'Комунальні по МПД'!R961,'Комунальні по МПД'!R966,'Комунальні по МПД'!R971,'Комунальні по МПД'!R976,'Комунальні по МПД'!R981)</f>
        <v>0</v>
      </c>
      <c r="R137" s="162">
        <f>SUM('Комунальні по МПД'!S861,'Комунальні по МПД'!S866,'Комунальні по МПД'!S871,'Комунальні по МПД'!S876,'Комунальні по МПД'!S881,'Комунальні по МПД'!S886,'Комунальні по МПД'!S891,'Комунальні по МПД'!S896,'Комунальні по МПД'!S901,'Комунальні по МПД'!S906,'Комунальні по МПД'!S911,'Комунальні по МПД'!S916,'Комунальні по МПД'!S921,'Комунальні по МПД'!S926,'Комунальні по МПД'!S931,'Комунальні по МПД'!S936,'Комунальні по МПД'!S941,'Комунальні по МПД'!S946,'Комунальні по МПД'!S951,'Комунальні по МПД'!S956,'Комунальні по МПД'!S961,'Комунальні по МПД'!S966,'Комунальні по МПД'!S971,'Комунальні по МПД'!S976,'Комунальні по МПД'!S981)</f>
        <v>0</v>
      </c>
      <c r="S137" s="766">
        <f>SUM('Комунальні по МПД'!T861,'Комунальні по МПД'!T866,'Комунальні по МПД'!T871,'Комунальні по МПД'!T876,'Комунальні по МПД'!T881,'Комунальні по МПД'!T886,'Комунальні по МПД'!T891,'Комунальні по МПД'!T896,'Комунальні по МПД'!T901,'Комунальні по МПД'!T906,'Комунальні по МПД'!T911,'Комунальні по МПД'!T916,'Комунальні по МПД'!T921,'Комунальні по МПД'!T926,'Комунальні по МПД'!T931,'Комунальні по МПД'!T936,'Комунальні по МПД'!T941,'Комунальні по МПД'!T946,'Комунальні по МПД'!T951,'Комунальні по МПД'!T956,'Комунальні по МПД'!T961,'Комунальні по МПД'!T966,'Комунальні по МПД'!T971,'Комунальні по МПД'!T976,'Комунальні по МПД'!T981)</f>
        <v>0</v>
      </c>
      <c r="T137" s="766">
        <f>SUM('Комунальні по МПД'!U861,'Комунальні по МПД'!U866,'Комунальні по МПД'!U871,'Комунальні по МПД'!U876,'Комунальні по МПД'!U881,'Комунальні по МПД'!U886,'Комунальні по МПД'!U891,'Комунальні по МПД'!U896,'Комунальні по МПД'!U901,'Комунальні по МПД'!U906,'Комунальні по МПД'!U911,'Комунальні по МПД'!U916,'Комунальні по МПД'!U921,'Комунальні по МПД'!U926,'Комунальні по МПД'!U931,'Комунальні по МПД'!U936,'Комунальні по МПД'!U941,'Комунальні по МПД'!U946,'Комунальні по МПД'!U951,'Комунальні по МПД'!U956,'Комунальні по МПД'!U961,'Комунальні по МПД'!U966,'Комунальні по МПД'!U971,'Комунальні по МПД'!U976,'Комунальні по МПД'!U981)</f>
        <v>0</v>
      </c>
      <c r="U137" s="124">
        <f>SUM('Комунальні по МПД'!V861,'Комунальні по МПД'!V866,'Комунальні по МПД'!V871,'Комунальні по МПД'!V876,'Комунальні по МПД'!V881,'Комунальні по МПД'!V886,'Комунальні по МПД'!V891,'Комунальні по МПД'!V896,'Комунальні по МПД'!V901,'Комунальні по МПД'!V906,'Комунальні по МПД'!V911,'Комунальні по МПД'!V916,'Комунальні по МПД'!V921,'Комунальні по МПД'!V926,'Комунальні по МПД'!V931,'Комунальні по МПД'!V936,'Комунальні по МПД'!V941,'Комунальні по МПД'!V946,'Комунальні по МПД'!V951,'Комунальні по МПД'!V956,'Комунальні по МПД'!V961,'Комунальні по МПД'!V966,'Комунальні по МПД'!V971,'Комунальні по МПД'!V976,'Комунальні по МПД'!V981)</f>
        <v>0</v>
      </c>
      <c r="V137" s="124">
        <f>SUM('Комунальні по МПД'!W861,'Комунальні по МПД'!W866,'Комунальні по МПД'!W871,'Комунальні по МПД'!W876,'Комунальні по МПД'!W881,'Комунальні по МПД'!W886,'Комунальні по МПД'!W891,'Комунальні по МПД'!W896,'Комунальні по МПД'!W901,'Комунальні по МПД'!W906,'Комунальні по МПД'!W911,'Комунальні по МПД'!W916,'Комунальні по МПД'!W921,'Комунальні по МПД'!W926,'Комунальні по МПД'!W931,'Комунальні по МПД'!W936,'Комунальні по МПД'!W941,'Комунальні по МПД'!W946,'Комунальні по МПД'!W951,'Комунальні по МПД'!W956,'Комунальні по МПД'!W961,'Комунальні по МПД'!W966,'Комунальні по МПД'!W971,'Комунальні по МПД'!W976,'Комунальні по МПД'!W981)</f>
        <v>0</v>
      </c>
      <c r="W137" s="163">
        <f>SUM('Комунальні по МПД'!X861,'Комунальні по МПД'!X866,'Комунальні по МПД'!X871,'Комунальні по МПД'!X876,'Комунальні по МПД'!X881,'Комунальні по МПД'!X886,'Комунальні по МПД'!X891,'Комунальні по МПД'!X896,'Комунальні по МПД'!X901,'Комунальні по МПД'!X906,'Комунальні по МПД'!X911,'Комунальні по МПД'!X916,'Комунальні по МПД'!X921,'Комунальні по МПД'!X926,'Комунальні по МПД'!X931,'Комунальні по МПД'!X936,'Комунальні по МПД'!X941,'Комунальні по МПД'!X946,'Комунальні по МПД'!X951,'Комунальні по МПД'!X956,'Комунальні по МПД'!X961,'Комунальні по МПД'!X966,'Комунальні по МПД'!X971,'Комунальні по МПД'!X976,'Комунальні по МПД'!X981)</f>
        <v>0</v>
      </c>
      <c r="X137" s="162">
        <f>SUM('Комунальні по МПД'!Y861,'Комунальні по МПД'!Y866,'Комунальні по МПД'!Y871,'Комунальні по МПД'!Y876,'Комунальні по МПД'!Y881,'Комунальні по МПД'!Y886,'Комунальні по МПД'!Y891,'Комунальні по МПД'!Y896,'Комунальні по МПД'!Y901,'Комунальні по МПД'!Y906,'Комунальні по МПД'!Y911,'Комунальні по МПД'!Y916,'Комунальні по МПД'!Y921,'Комунальні по МПД'!Y926,'Комунальні по МПД'!Y931,'Комунальні по МПД'!Y936,'Комунальні по МПД'!Y941,'Комунальні по МПД'!Y946,'Комунальні по МПД'!Y951,'Комунальні по МПД'!Y956,'Комунальні по МПД'!Y961,'Комунальні по МПД'!Y966,'Комунальні по МПД'!Y971,'Комунальні по МПД'!Y976,'Комунальні по МПД'!Y981)</f>
        <v>0</v>
      </c>
      <c r="Y137" s="163">
        <f>SUM('Комунальні по МПД'!Z861,'Комунальні по МПД'!Z866,'Комунальні по МПД'!Z871,'Комунальні по МПД'!Z876,'Комунальні по МПД'!Z881,'Комунальні по МПД'!Z886,'Комунальні по МПД'!Z891,'Комунальні по МПД'!Z896,'Комунальні по МПД'!Z901,'Комунальні по МПД'!Z906,'Комунальні по МПД'!Z911,'Комунальні по МПД'!Z916,'Комунальні по МПД'!Z921,'Комунальні по МПД'!Z926,'Комунальні по МПД'!Z931,'Комунальні по МПД'!Z936,'Комунальні по МПД'!Z941,'Комунальні по МПД'!Z946,'Комунальні по МПД'!Z951,'Комунальні по МПД'!Z956,'Комунальні по МПД'!Z961,'Комунальні по МПД'!Z966,'Комунальні по МПД'!Z971,'Комунальні по МПД'!Z976,'Комунальні по МПД'!Z981)</f>
        <v>0</v>
      </c>
      <c r="Z137" s="86">
        <f>SUM('Комунальні по МПД'!AA861,'Комунальні по МПД'!AA866,'Комунальні по МПД'!AA871,'Комунальні по МПД'!AA876,'Комунальні по МПД'!AA881,'Комунальні по МПД'!AA886,'Комунальні по МПД'!AA891,'Комунальні по МПД'!AA896,'Комунальні по МПД'!AA901,'Комунальні по МПД'!AA906,'Комунальні по МПД'!AA911,'Комунальні по МПД'!AA916,'Комунальні по МПД'!AA921,'Комунальні по МПД'!AA926,'Комунальні по МПД'!AA931,'Комунальні по МПД'!AA936,'Комунальні по МПД'!AA941,'Комунальні по МПД'!AA946,'Комунальні по МПД'!AA951,'Комунальні по МПД'!AA956,'Комунальні по МПД'!AA961,'Комунальні по МПД'!AA966,'Комунальні по МПД'!AA971,'Комунальні по МПД'!AA976,'Комунальні по МПД'!AA981)</f>
        <v>0</v>
      </c>
      <c r="AA137" s="81">
        <f>SUM('Комунальні по МПД'!AB861,'Комунальні по МПД'!AB866,'Комунальні по МПД'!AB871,'Комунальні по МПД'!AB876,'Комунальні по МПД'!AB881,'Комунальні по МПД'!AB886,'Комунальні по МПД'!AB891,'Комунальні по МПД'!AB896,'Комунальні по МПД'!AB901,'Комунальні по МПД'!AB906,'Комунальні по МПД'!AB911,'Комунальні по МПД'!AB916,'Комунальні по МПД'!AB921,'Комунальні по МПД'!AB926,'Комунальні по МПД'!AB931,'Комунальні по МПД'!AB936,'Комунальні по МПД'!AB941,'Комунальні по МПД'!AB946,'Комунальні по МПД'!AB951,'Комунальні по МПД'!AB956,'Комунальні по МПД'!AB961,'Комунальні по МПД'!AB966,'Комунальні по МПД'!AB971,'Комунальні по МПД'!AB976,'Комунальні по МПД'!AB981)</f>
        <v>0</v>
      </c>
      <c r="AB137" s="81">
        <f>SUM('Комунальні по МПД'!AC861,'Комунальні по МПД'!AC866,'Комунальні по МПД'!AC871,'Комунальні по МПД'!AC876,'Комунальні по МПД'!AC881,'Комунальні по МПД'!AC886,'Комунальні по МПД'!AC891,'Комунальні по МПД'!AC896,'Комунальні по МПД'!AC901,'Комунальні по МПД'!AC906,'Комунальні по МПД'!AC911,'Комунальні по МПД'!AC916,'Комунальні по МПД'!AC921,'Комунальні по МПД'!AC926,'Комунальні по МПД'!AC931,'Комунальні по МПД'!AC936,'Комунальні по МПД'!AC941,'Комунальні по МПД'!AC946,'Комунальні по МПД'!AC951,'Комунальні по МПД'!AC956,'Комунальні по МПД'!AC961,'Комунальні по МПД'!AC966,'Комунальні по МПД'!AC971,'Комунальні по МПД'!AC976,'Комунальні по МПД'!AC981)</f>
        <v>0</v>
      </c>
      <c r="AC137" s="81">
        <f>SUM('Комунальні по МПД'!AD861,'Комунальні по МПД'!AD866,'Комунальні по МПД'!AD871,'Комунальні по МПД'!AD876,'Комунальні по МПД'!AD881,'Комунальні по МПД'!AD886,'Комунальні по МПД'!AD891,'Комунальні по МПД'!AD896,'Комунальні по МПД'!AD901,'Комунальні по МПД'!AD906,'Комунальні по МПД'!AD911,'Комунальні по МПД'!AD916,'Комунальні по МПД'!AD921,'Комунальні по МПД'!AD926,'Комунальні по МПД'!AD931,'Комунальні по МПД'!AD936,'Комунальні по МПД'!AD941,'Комунальні по МПД'!AD946,'Комунальні по МПД'!AD951,'Комунальні по МПД'!AD956,'Комунальні по МПД'!AD961,'Комунальні по МПД'!AD966,'Комунальні по МПД'!AD971,'Комунальні по МПД'!AD976,'Комунальні по МПД'!AD981)</f>
        <v>0</v>
      </c>
      <c r="AD137" s="81">
        <f>SUM('Комунальні по МПД'!AE861,'Комунальні по МПД'!AE866,'Комунальні по МПД'!AE871,'Комунальні по МПД'!AE876,'Комунальні по МПД'!AE881,'Комунальні по МПД'!AE886,'Комунальні по МПД'!AE891,'Комунальні по МПД'!AE896,'Комунальні по МПД'!AE901,'Комунальні по МПД'!AE906,'Комунальні по МПД'!AE911,'Комунальні по МПД'!AE916,'Комунальні по МПД'!AE921,'Комунальні по МПД'!AE926,'Комунальні по МПД'!AE931,'Комунальні по МПД'!AE936,'Комунальні по МПД'!AE941,'Комунальні по МПД'!AE946,'Комунальні по МПД'!AE951,'Комунальні по МПД'!AE956,'Комунальні по МПД'!AE961,'Комунальні по МПД'!AE966,'Комунальні по МПД'!AE971,'Комунальні по МПД'!AE976,'Комунальні по МПД'!AE981)</f>
        <v>0</v>
      </c>
      <c r="AE137" s="82">
        <f>SUM('Комунальні по МПД'!AF861,'Комунальні по МПД'!AF866,'Комунальні по МПД'!AF871,'Комунальні по МПД'!AF876,'Комунальні по МПД'!AF881,'Комунальні по МПД'!AF886,'Комунальні по МПД'!AF891,'Комунальні по МПД'!AF896,'Комунальні по МПД'!AF901,'Комунальні по МПД'!AF906,'Комунальні по МПД'!AF911,'Комунальні по МПД'!AF916,'Комунальні по МПД'!AF921,'Комунальні по МПД'!AF926,'Комунальні по МПД'!AF931,'Комунальні по МПД'!AF936,'Комунальні по МПД'!AF941,'Комунальні по МПД'!AF946,'Комунальні по МПД'!AF951,'Комунальні по МПД'!AF956,'Комунальні по МПД'!AF961,'Комунальні по МПД'!AF966,'Комунальні по МПД'!AF971,'Комунальні по МПД'!AF976,'Комунальні по МПД'!AF981)</f>
        <v>0</v>
      </c>
      <c r="AF137" s="449"/>
      <c r="AG137" s="445"/>
      <c r="AH137" s="449"/>
      <c r="AI137" s="158">
        <f>SUM('Комунальні по МПД'!AJ861,'Комунальні по МПД'!AJ866,'Комунальні по МПД'!AJ871,'Комунальні по МПД'!AJ876,'Комунальні по МПД'!AJ881,'Комунальні по МПД'!AJ886,'Комунальні по МПД'!AJ891,'Комунальні по МПД'!AJ896,'Комунальні по МПД'!AJ901,'Комунальні по МПД'!AJ906,'Комунальні по МПД'!AJ911,'Комунальні по МПД'!AJ916,'Комунальні по МПД'!AJ921,'Комунальні по МПД'!AJ926,'Комунальні по МПД'!AJ931,'Комунальні по МПД'!AJ936,'Комунальні по МПД'!AJ941,'Комунальні по МПД'!AJ946,'Комунальні по МПД'!AJ951,'Комунальні по МПД'!AJ956,'Комунальні по МПД'!AJ961,'Комунальні по МПД'!AJ966)</f>
        <v>0</v>
      </c>
      <c r="AJ137" s="90">
        <f>SUM('Комунальні по МПД'!AK861,'Комунальні по МПД'!AK866,'Комунальні по МПД'!AK871,'Комунальні по МПД'!AK876,'Комунальні по МПД'!AK881,'Комунальні по МПД'!AK886,'Комунальні по МПД'!AK891,'Комунальні по МПД'!AK896,'Комунальні по МПД'!AK901,'Комунальні по МПД'!AK906,'Комунальні по МПД'!AK911,'Комунальні по МПД'!AK916,'Комунальні по МПД'!AK921,'Комунальні по МПД'!AK926,'Комунальні по МПД'!AK931,'Комунальні по МПД'!AK936,'Комунальні по МПД'!AK941,'Комунальні по МПД'!AK946,'Комунальні по МПД'!AK951,'Комунальні по МПД'!AK956,'Комунальні по МПД'!AK961,'Комунальні по МПД'!AK966)</f>
        <v>0</v>
      </c>
      <c r="AK137" s="88">
        <f>SUM('Комунальні по МПД'!AL861,'Комунальні по МПД'!AL866,'Комунальні по МПД'!AL871,'Комунальні по МПД'!AL876,'Комунальні по МПД'!AL881,'Комунальні по МПД'!AL886,'Комунальні по МПД'!AL891,'Комунальні по МПД'!AL896,'Комунальні по МПД'!AL901,'Комунальні по МПД'!AL906,'Комунальні по МПД'!AL911,'Комунальні по МПД'!AL916,'Комунальні по МПД'!AL921,'Комунальні по МПД'!AL926,'Комунальні по МПД'!AL931,'Комунальні по МПД'!AL936,'Комунальні по МПД'!AL941,'Комунальні по МПД'!AL946,'Комунальні по МПД'!AL951,'Комунальні по МПД'!AL956,'Комунальні по МПД'!AL961,'Комунальні по МПД'!AL966)</f>
        <v>0</v>
      </c>
      <c r="AL137" s="89">
        <f>SUM('Комунальні по МПД'!AM861,'Комунальні по МПД'!AM866,'Комунальні по МПД'!AM871,'Комунальні по МПД'!AM876,'Комунальні по МПД'!AM881,'Комунальні по МПД'!AM886,'Комунальні по МПД'!AM891,'Комунальні по МПД'!AM896,'Комунальні по МПД'!AM901,'Комунальні по МПД'!AM906,'Комунальні по МПД'!AM911,'Комунальні по МПД'!AM916,'Комунальні по МПД'!AM921,'Комунальні по МПД'!AM926,'Комунальні по МПД'!AM931,'Комунальні по МПД'!AM936,'Комунальні по МПД'!AM941,'Комунальні по МПД'!AM946,'Комунальні по МПД'!AM951,'Комунальні по МПД'!AM956,'Комунальні по МПД'!AM961,'Комунальні по МПД'!AM966)</f>
        <v>0</v>
      </c>
      <c r="AM137" s="90">
        <f>SUM('Комунальні по МПД'!AN861,'Комунальні по МПД'!AN866,'Комунальні по МПД'!AN871,'Комунальні по МПД'!AN876,'Комунальні по МПД'!AN881,'Комунальні по МПД'!AN886,'Комунальні по МПД'!AN891,'Комунальні по МПД'!AN896,'Комунальні по МПД'!AN901,'Комунальні по МПД'!AN906,'Комунальні по МПД'!AN911,'Комунальні по МПД'!AN916,'Комунальні по МПД'!AN921,'Комунальні по МПД'!AN926,'Комунальні по МПД'!AN931,'Комунальні по МПД'!AN936,'Комунальні по МПД'!AN941,'Комунальні по МПД'!AN946,'Комунальні по МПД'!AN951,'Комунальні по МПД'!AN956,'Комунальні по МПД'!AN961,'Комунальні по МПД'!AN966)</f>
        <v>0</v>
      </c>
      <c r="AN137" s="88">
        <f>SUM('Комунальні по МПД'!AO861,'Комунальні по МПД'!AO866,'Комунальні по МПД'!AO871,'Комунальні по МПД'!AO876,'Комунальні по МПД'!AO881,'Комунальні по МПД'!AO886,'Комунальні по МПД'!AO891,'Комунальні по МПД'!AO896,'Комунальні по МПД'!AO901,'Комунальні по МПД'!AO906,'Комунальні по МПД'!AO911,'Комунальні по МПД'!AO916,'Комунальні по МПД'!AO921,'Комунальні по МПД'!AO926,'Комунальні по МПД'!AO931,'Комунальні по МПД'!AO936,'Комунальні по МПД'!AO941,'Комунальні по МПД'!AO946,'Комунальні по МПД'!AO951,'Комунальні по МПД'!AO956,'Комунальні по МПД'!AO961,'Комунальні по МПД'!AO966)</f>
        <v>0</v>
      </c>
      <c r="AO137" s="89">
        <f>SUM('Комунальні по МПД'!AP861,'Комунальні по МПД'!AP866,'Комунальні по МПД'!AP871,'Комунальні по МПД'!AP876,'Комунальні по МПД'!AP881,'Комунальні по МПД'!AP886,'Комунальні по МПД'!AP891,'Комунальні по МПД'!AP896,'Комунальні по МПД'!AP901,'Комунальні по МПД'!AP906,'Комунальні по МПД'!AP911,'Комунальні по МПД'!AP916,'Комунальні по МПД'!AP921,'Комунальні по МПД'!AP926,'Комунальні по МПД'!AP931,'Комунальні по МПД'!AP936,'Комунальні по МПД'!AP941,'Комунальні по МПД'!AP946,'Комунальні по МПД'!AP951,'Комунальні по МПД'!AP956,'Комунальні по МПД'!AP961,'Комунальні по МПД'!AP966)</f>
        <v>0</v>
      </c>
      <c r="AP137" s="86">
        <f>SUM('Комунальні по МПД'!AQ861,'Комунальні по МПД'!AQ866,'Комунальні по МПД'!AQ871,'Комунальні по МПД'!AQ876,'Комунальні по МПД'!AQ881,'Комунальні по МПД'!AQ886,'Комунальні по МПД'!AQ891,'Комунальні по МПД'!AQ896,'Комунальні по МПД'!AQ901,'Комунальні по МПД'!AQ906,'Комунальні по МПД'!AQ911,'Комунальні по МПД'!AQ916,'Комунальні по МПД'!AQ921,'Комунальні по МПД'!AQ926,'Комунальні по МПД'!AQ931,'Комунальні по МПД'!AQ936,'Комунальні по МПД'!AQ941,'Комунальні по МПД'!AQ946,'Комунальні по МПД'!AQ951,'Комунальні по МПД'!AQ956,'Комунальні по МПД'!AQ961,'Комунальні по МПД'!AQ966)</f>
        <v>0</v>
      </c>
      <c r="AQ137" s="81">
        <f>SUM('Комунальні по МПД'!AR861,'Комунальні по МПД'!AR866,'Комунальні по МПД'!AR871,'Комунальні по МПД'!AR876,'Комунальні по МПД'!AR881,'Комунальні по МПД'!AR886,'Комунальні по МПД'!AR891,'Комунальні по МПД'!AR896,'Комунальні по МПД'!AR901,'Комунальні по МПД'!AR906,'Комунальні по МПД'!AR911,'Комунальні по МПД'!AR916,'Комунальні по МПД'!AR921,'Комунальні по МПД'!AR926,'Комунальні по МПД'!AR931,'Комунальні по МПД'!AR936,'Комунальні по МПД'!AR941,'Комунальні по МПД'!AR946,'Комунальні по МПД'!AR951,'Комунальні по МПД'!AR956,'Комунальні по МПД'!AR961,'Комунальні по МПД'!AR966)</f>
        <v>0</v>
      </c>
      <c r="AR137" s="81">
        <f>SUM('Комунальні по МПД'!AS861,'Комунальні по МПД'!AS866,'Комунальні по МПД'!AS871,'Комунальні по МПД'!AS876,'Комунальні по МПД'!AS881,'Комунальні по МПД'!AS886,'Комунальні по МПД'!AS891,'Комунальні по МПД'!AS896,'Комунальні по МПД'!AS901,'Комунальні по МПД'!AS906,'Комунальні по МПД'!AS911,'Комунальні по МПД'!AS916,'Комунальні по МПД'!AS921,'Комунальні по МПД'!AS926,'Комунальні по МПД'!AS931,'Комунальні по МПД'!AS936,'Комунальні по МПД'!AS941,'Комунальні по МПД'!AS946,'Комунальні по МПД'!AS951,'Комунальні по МПД'!AS956,'Комунальні по МПД'!AS961,'Комунальні по МПД'!AS966)</f>
        <v>0</v>
      </c>
      <c r="AS137" s="81">
        <f>SUM('Комунальні по МПД'!AT861,'Комунальні по МПД'!AT866,'Комунальні по МПД'!AT871,'Комунальні по МПД'!AT876,'Комунальні по МПД'!AT881,'Комунальні по МПД'!AT886,'Комунальні по МПД'!AT891,'Комунальні по МПД'!AT896,'Комунальні по МПД'!AT901,'Комунальні по МПД'!AT906,'Комунальні по МПД'!AT911,'Комунальні по МПД'!AT916,'Комунальні по МПД'!AT921,'Комунальні по МПД'!AT926,'Комунальні по МПД'!AT931,'Комунальні по МПД'!AT936,'Комунальні по МПД'!AT941,'Комунальні по МПД'!AT946,'Комунальні по МПД'!AT951,'Комунальні по МПД'!AT956,'Комунальні по МПД'!AT961,'Комунальні по МПД'!AT966)</f>
        <v>0</v>
      </c>
      <c r="AT137" s="82">
        <f>SUM('Комунальні по МПД'!AU861,'Комунальні по МПД'!AU866,'Комунальні по МПД'!AU871,'Комунальні по МПД'!AU876,'Комунальні по МПД'!AU881,'Комунальні по МПД'!AU886,'Комунальні по МПД'!AU891,'Комунальні по МПД'!AU896,'Комунальні по МПД'!AU901,'Комунальні по МПД'!AU906,'Комунальні по МПД'!AU911,'Комунальні по МПД'!AU916,'Комунальні по МПД'!AU921,'Комунальні по МПД'!AU926,'Комунальні по МПД'!AU931,'Комунальні по МПД'!AU936,'Комунальні по МПД'!AU941,'Комунальні по МПД'!AU946,'Комунальні по МПД'!AU951,'Комунальні по МПД'!AU956,'Комунальні по МПД'!AU961,'Комунальні по МПД'!AU966)</f>
        <v>0</v>
      </c>
      <c r="AU137" s="159">
        <f>SUM('Комунальні по МПД'!AV861,'Комунальні по МПД'!AV866,'Комунальні по МПД'!AV871,'Комунальні по МПД'!AV876,'Комунальні по МПД'!AV881,'Комунальні по МПД'!AV886,'Комунальні по МПД'!AV891,'Комунальні по МПД'!AV896,'Комунальні по МПД'!AV901,'Комунальні по МПД'!AV906,'Комунальні по МПД'!AV911,'Комунальні по МПД'!AV916,'Комунальні по МПД'!AV921,'Комунальні по МПД'!AV926,'Комунальні по МПД'!AV931,'Комунальні по МПД'!AV936,'Комунальні по МПД'!AV941,'Комунальні по МПД'!AV946,'Комунальні по МПД'!AV951,'Комунальні по МПД'!AV956,'Комунальні по МПД'!AV961,'Комунальні по МПД'!AV966)</f>
        <v>0</v>
      </c>
      <c r="AV137" s="125">
        <f>SUM('Комунальні по МПД'!AW861,'Комунальні по МПД'!AW866,'Комунальні по МПД'!AW871,'Комунальні по МПД'!AW876,'Комунальні по МПД'!AW881,'Комунальні по МПД'!AW886,'Комунальні по МПД'!AW891,'Комунальні по МПД'!AW896,'Комунальні по МПД'!AW901,'Комунальні по МПД'!AW906,'Комунальні по МПД'!AW911,'Комунальні по МПД'!AW916,'Комунальні по МПД'!AW921,'Комунальні по МПД'!AW926,'Комунальні по МПД'!AW931,'Комунальні по МПД'!AW936,'Комунальні по МПД'!AW941,'Комунальні по МПД'!AW946,'Комунальні по МПД'!AW951,'Комунальні по МПД'!AW956,'Комунальні по МПД'!AW961,'Комунальні по МПД'!AW966)</f>
        <v>0</v>
      </c>
      <c r="AW137" s="125">
        <f>SUM('Комунальні по МПД'!AX861,'Комунальні по МПД'!AX866,'Комунальні по МПД'!AX871,'Комунальні по МПД'!AX876,'Комунальні по МПД'!AX881,'Комунальні по МПД'!AX886,'Комунальні по МПД'!AX891,'Комунальні по МПД'!AX896,'Комунальні по МПД'!AX901,'Комунальні по МПД'!AX906,'Комунальні по МПД'!AX911,'Комунальні по МПД'!AX916,'Комунальні по МПД'!AX921,'Комунальні по МПД'!AX926,'Комунальні по МПД'!AX931,'Комунальні по МПД'!AX936,'Комунальні по МПД'!AX941,'Комунальні по МПД'!AX946,'Комунальні по МПД'!AX951,'Комунальні по МПД'!AX956,'Комунальні по МПД'!AX961,'Комунальні по МПД'!AX966)</f>
        <v>0</v>
      </c>
      <c r="AX137" s="125">
        <f>SUM('Комунальні по МПД'!AY861,'Комунальні по МПД'!AY866,'Комунальні по МПД'!AY871,'Комунальні по МПД'!AY876,'Комунальні по МПД'!AY881,'Комунальні по МПД'!AY886,'Комунальні по МПД'!AY891,'Комунальні по МПД'!AY896,'Комунальні по МПД'!AY901,'Комунальні по МПД'!AY906,'Комунальні по МПД'!AY911,'Комунальні по МПД'!AY916,'Комунальні по МПД'!AY921,'Комунальні по МПД'!AY926,'Комунальні по МПД'!AY931,'Комунальні по МПД'!AY936,'Комунальні по МПД'!AY941,'Комунальні по МПД'!AY946,'Комунальні по МПД'!AY951,'Комунальні по МПД'!AY956,'Комунальні по МПД'!AY961,'Комунальні по МПД'!AY966)</f>
        <v>0</v>
      </c>
      <c r="AY137" s="125">
        <f>SUM('Комунальні по МПД'!AZ861,'Комунальні по МПД'!AZ866,'Комунальні по МПД'!AZ871,'Комунальні по МПД'!AZ876,'Комунальні по МПД'!AZ881,'Комунальні по МПД'!AZ886,'Комунальні по МПД'!AZ891,'Комунальні по МПД'!AZ896,'Комунальні по МПД'!AZ901,'Комунальні по МПД'!AZ906,'Комунальні по МПД'!AZ911,'Комунальні по МПД'!AZ916,'Комунальні по МПД'!AZ921,'Комунальні по МПД'!AZ926,'Комунальні по МПД'!AZ931,'Комунальні по МПД'!AZ936,'Комунальні по МПД'!AZ941,'Комунальні по МПД'!AZ946,'Комунальні по МПД'!AZ951,'Комунальні по МПД'!AZ956,'Комунальні по МПД'!AZ961,'Комунальні по МПД'!AZ966)</f>
        <v>0</v>
      </c>
      <c r="AZ137" s="125">
        <f>SUM('Комунальні по МПД'!BA861,'Комунальні по МПД'!BA866,'Комунальні по МПД'!BA871,'Комунальні по МПД'!BA876,'Комунальні по МПД'!BA881,'Комунальні по МПД'!BA886,'Комунальні по МПД'!BA891,'Комунальні по МПД'!BA896,'Комунальні по МПД'!BA901,'Комунальні по МПД'!BA906,'Комунальні по МПД'!BA911,'Комунальні по МПД'!BA916,'Комунальні по МПД'!BA921,'Комунальні по МПД'!BA926,'Комунальні по МПД'!BA931,'Комунальні по МПД'!BA936,'Комунальні по МПД'!BA941,'Комунальні по МПД'!BA946,'Комунальні по МПД'!BA951,'Комунальні по МПД'!BA956,'Комунальні по МПД'!BA961,'Комунальні по МПД'!BA966)</f>
        <v>0</v>
      </c>
      <c r="BA137" s="125">
        <f>SUM('Комунальні по МПД'!BB861,'Комунальні по МПД'!BB866,'Комунальні по МПД'!BB871,'Комунальні по МПД'!BB876,'Комунальні по МПД'!BB881,'Комунальні по МПД'!BB886,'Комунальні по МПД'!BB891,'Комунальні по МПД'!BB896,'Комунальні по МПД'!BB901,'Комунальні по МПД'!BB906,'Комунальні по МПД'!BB911,'Комунальні по МПД'!BB916,'Комунальні по МПД'!BB921,'Комунальні по МПД'!BB926,'Комунальні по МПД'!BB931,'Комунальні по МПД'!BB936,'Комунальні по МПД'!BB941,'Комунальні по МПД'!BB946,'Комунальні по МПД'!BB951,'Комунальні по МПД'!BB956,'Комунальні по МПД'!BB961,'Комунальні по МПД'!BB966)</f>
        <v>0</v>
      </c>
      <c r="BB137" s="125">
        <f>SUM('Комунальні по МПД'!BC861,'Комунальні по МПД'!BC866,'Комунальні по МПД'!BC871,'Комунальні по МПД'!BC876,'Комунальні по МПД'!BC881,'Комунальні по МПД'!BC886,'Комунальні по МПД'!BC891,'Комунальні по МПД'!BC896,'Комунальні по МПД'!BC901,'Комунальні по МПД'!BC906,'Комунальні по МПД'!BC911,'Комунальні по МПД'!BC916,'Комунальні по МПД'!BC921,'Комунальні по МПД'!BC926,'Комунальні по МПД'!BC931,'Комунальні по МПД'!BC936,'Комунальні по МПД'!BC941,'Комунальні по МПД'!BC946,'Комунальні по МПД'!BC951,'Комунальні по МПД'!BC956,'Комунальні по МПД'!BC961,'Комунальні по МПД'!BC966)</f>
        <v>0</v>
      </c>
      <c r="BC137" s="125">
        <f>SUM('Комунальні по МПД'!BD861,'Комунальні по МПД'!BD866,'Комунальні по МПД'!BD871,'Комунальні по МПД'!BD876,'Комунальні по МПД'!BD881,'Комунальні по МПД'!BD886,'Комунальні по МПД'!BD891,'Комунальні по МПД'!BD896,'Комунальні по МПД'!BD901,'Комунальні по МПД'!BD906,'Комунальні по МПД'!BD911,'Комунальні по МПД'!BD916,'Комунальні по МПД'!BD921,'Комунальні по МПД'!BD926,'Комунальні по МПД'!BD931,'Комунальні по МПД'!BD936,'Комунальні по МПД'!BD941,'Комунальні по МПД'!BD946,'Комунальні по МПД'!BD951,'Комунальні по МПД'!BD956,'Комунальні по МПД'!BD961,'Комунальні по МПД'!BD966)</f>
        <v>0</v>
      </c>
      <c r="BD137" s="126">
        <f>SUM('Комунальні по МПД'!BE861,'Комунальні по МПД'!BE866,'Комунальні по МПД'!BE871,'Комунальні по МПД'!BE876,'Комунальні по МПД'!BE881,'Комунальні по МПД'!BE886,'Комунальні по МПД'!BE891,'Комунальні по МПД'!BE896,'Комунальні по МПД'!BE901,'Комунальні по МПД'!BE906,'Комунальні по МПД'!BE911,'Комунальні по МПД'!BE916,'Комунальні по МПД'!BE921,'Комунальні по МПД'!BE926,'Комунальні по МПД'!BE931,'Комунальні по МПД'!BE936,'Комунальні по МПД'!BE941,'Комунальні по МПД'!BE946,'Комунальні по МПД'!BE951,'Комунальні по МПД'!BE956,'Комунальні по МПД'!BE961,'Комунальні по МПД'!BE966)</f>
        <v>0</v>
      </c>
    </row>
    <row r="138" spans="1:56" ht="16.5" thickBot="1" x14ac:dyDescent="0.3">
      <c r="A138" s="1393"/>
      <c r="B138" s="438"/>
      <c r="C138" s="115" t="s">
        <v>629</v>
      </c>
      <c r="D138" s="1455"/>
      <c r="E138" s="1427"/>
      <c r="F138" s="669">
        <f>SUM(F133:F137)</f>
        <v>954</v>
      </c>
      <c r="G138" s="633">
        <f t="shared" ref="G138:BD138" si="58">SUM(G133:G137)</f>
        <v>23</v>
      </c>
      <c r="H138" s="92">
        <f t="shared" si="58"/>
        <v>19</v>
      </c>
      <c r="I138" s="92">
        <f t="shared" si="58"/>
        <v>0</v>
      </c>
      <c r="J138" s="92">
        <f t="shared" si="58"/>
        <v>4</v>
      </c>
      <c r="K138" s="93">
        <f t="shared" si="58"/>
        <v>0</v>
      </c>
      <c r="L138" s="210">
        <f t="shared" si="58"/>
        <v>926</v>
      </c>
      <c r="M138" s="127">
        <f t="shared" ref="M138:W138" si="59">SUM(M133:M137)</f>
        <v>0</v>
      </c>
      <c r="N138" s="127">
        <f t="shared" si="59"/>
        <v>0</v>
      </c>
      <c r="O138" s="127">
        <f t="shared" si="59"/>
        <v>3</v>
      </c>
      <c r="P138" s="127">
        <f t="shared" si="59"/>
        <v>0</v>
      </c>
      <c r="Q138" s="161">
        <f t="shared" si="59"/>
        <v>923</v>
      </c>
      <c r="R138" s="169">
        <f t="shared" si="59"/>
        <v>108</v>
      </c>
      <c r="S138" s="756">
        <f t="shared" si="59"/>
        <v>5</v>
      </c>
      <c r="T138" s="756">
        <f t="shared" si="59"/>
        <v>0</v>
      </c>
      <c r="U138" s="127">
        <f t="shared" si="59"/>
        <v>785</v>
      </c>
      <c r="V138" s="127">
        <f t="shared" si="59"/>
        <v>25</v>
      </c>
      <c r="W138" s="161">
        <f t="shared" si="59"/>
        <v>3</v>
      </c>
      <c r="X138" s="169">
        <f t="shared" si="58"/>
        <v>824</v>
      </c>
      <c r="Y138" s="161">
        <f t="shared" si="58"/>
        <v>102</v>
      </c>
      <c r="Z138" s="100">
        <f t="shared" si="58"/>
        <v>4</v>
      </c>
      <c r="AA138" s="92">
        <f t="shared" si="58"/>
        <v>334</v>
      </c>
      <c r="AB138" s="92">
        <f t="shared" si="58"/>
        <v>316</v>
      </c>
      <c r="AC138" s="92">
        <f t="shared" si="58"/>
        <v>47</v>
      </c>
      <c r="AD138" s="92">
        <f t="shared" si="58"/>
        <v>446</v>
      </c>
      <c r="AE138" s="93">
        <f t="shared" si="58"/>
        <v>111</v>
      </c>
      <c r="AF138" s="461">
        <f>AVERAGE(AF133:AF137)</f>
        <v>38.935606060606055</v>
      </c>
      <c r="AG138" s="462">
        <f>AVERAGE(AG133:AG137)</f>
        <v>16.276515151515152</v>
      </c>
      <c r="AH138" s="461"/>
      <c r="AI138" s="170">
        <f t="shared" si="58"/>
        <v>899</v>
      </c>
      <c r="AJ138" s="99">
        <f t="shared" si="58"/>
        <v>0</v>
      </c>
      <c r="AK138" s="97">
        <f t="shared" si="58"/>
        <v>0</v>
      </c>
      <c r="AL138" s="98">
        <f t="shared" si="58"/>
        <v>0</v>
      </c>
      <c r="AM138" s="99">
        <f t="shared" si="58"/>
        <v>13</v>
      </c>
      <c r="AN138" s="97">
        <f t="shared" si="58"/>
        <v>49</v>
      </c>
      <c r="AO138" s="98">
        <f t="shared" si="58"/>
        <v>3</v>
      </c>
      <c r="AP138" s="100">
        <f t="shared" si="58"/>
        <v>62</v>
      </c>
      <c r="AQ138" s="92">
        <f t="shared" si="58"/>
        <v>200</v>
      </c>
      <c r="AR138" s="92">
        <f t="shared" si="58"/>
        <v>315</v>
      </c>
      <c r="AS138" s="92">
        <f t="shared" si="58"/>
        <v>234</v>
      </c>
      <c r="AT138" s="93">
        <f t="shared" si="58"/>
        <v>23</v>
      </c>
      <c r="AU138" s="165">
        <f t="shared" si="58"/>
        <v>27</v>
      </c>
      <c r="AV138" s="128">
        <f t="shared" si="58"/>
        <v>0</v>
      </c>
      <c r="AW138" s="128">
        <f t="shared" si="58"/>
        <v>1</v>
      </c>
      <c r="AX138" s="128">
        <f t="shared" si="58"/>
        <v>2</v>
      </c>
      <c r="AY138" s="128">
        <f t="shared" si="58"/>
        <v>1</v>
      </c>
      <c r="AZ138" s="128">
        <f t="shared" si="58"/>
        <v>8</v>
      </c>
      <c r="BA138" s="128">
        <f t="shared" si="58"/>
        <v>0</v>
      </c>
      <c r="BB138" s="128">
        <f t="shared" si="58"/>
        <v>3</v>
      </c>
      <c r="BC138" s="128">
        <f t="shared" si="58"/>
        <v>6</v>
      </c>
      <c r="BD138" s="129">
        <f t="shared" si="58"/>
        <v>6</v>
      </c>
    </row>
    <row r="139" spans="1:56" ht="31.5" x14ac:dyDescent="0.25">
      <c r="A139" s="1342" t="s">
        <v>597</v>
      </c>
      <c r="B139" s="1430" t="s">
        <v>595</v>
      </c>
      <c r="C139" s="116" t="s">
        <v>485</v>
      </c>
      <c r="D139" s="1453">
        <v>187</v>
      </c>
      <c r="E139" s="1410">
        <f t="shared" ref="E139" si="60">D139-SUM(L139:L143)</f>
        <v>-41</v>
      </c>
      <c r="F139" s="589">
        <f>SUM('Комунальні по МПД'!G982)</f>
        <v>58</v>
      </c>
      <c r="G139" s="672">
        <f>SUM('Комунальні по МПД'!H982)</f>
        <v>0</v>
      </c>
      <c r="H139" s="84">
        <f>SUM('Комунальні по МПД'!I982)</f>
        <v>0</v>
      </c>
      <c r="I139" s="84">
        <f>SUM('Комунальні по МПД'!J982)</f>
        <v>0</v>
      </c>
      <c r="J139" s="84">
        <f>SUM('Комунальні по МПД'!K982)</f>
        <v>0</v>
      </c>
      <c r="K139" s="103">
        <f>SUM('Комунальні по МПД'!L982)</f>
        <v>0</v>
      </c>
      <c r="L139" s="590">
        <f>SUM('Комунальні по МПД'!M982)</f>
        <v>58</v>
      </c>
      <c r="M139" s="155">
        <f>SUM('Комунальні по МПД'!N982)</f>
        <v>0</v>
      </c>
      <c r="N139" s="155">
        <f>SUM('Комунальні по МПД'!O982)</f>
        <v>0</v>
      </c>
      <c r="O139" s="155">
        <f>SUM('Комунальні по МПД'!P982)</f>
        <v>0</v>
      </c>
      <c r="P139" s="155">
        <f>SUM('Комунальні по МПД'!Q982)</f>
        <v>0</v>
      </c>
      <c r="Q139" s="156">
        <f>SUM('Комунальні по МПД'!R982)</f>
        <v>58</v>
      </c>
      <c r="R139" s="157">
        <f>SUM('Комунальні по МПД'!S982)</f>
        <v>8</v>
      </c>
      <c r="S139" s="202">
        <f>SUM('Комунальні по МПД'!T982)</f>
        <v>0</v>
      </c>
      <c r="T139" s="202">
        <f>SUM('Комунальні по МПД'!U982)</f>
        <v>0</v>
      </c>
      <c r="U139" s="155">
        <f>SUM('Комунальні по МПД'!V982)</f>
        <v>50</v>
      </c>
      <c r="V139" s="155">
        <f>SUM('Комунальні по МПД'!W982)</f>
        <v>0</v>
      </c>
      <c r="W139" s="156">
        <f>SUM('Комунальні по МПД'!X982)</f>
        <v>0</v>
      </c>
      <c r="X139" s="157">
        <f>SUM('Комунальні по МПД'!Y982)</f>
        <v>51</v>
      </c>
      <c r="Y139" s="156">
        <f>SUM('Комунальні по МПД'!Z982)</f>
        <v>7</v>
      </c>
      <c r="Z139" s="83">
        <f>SUM('Комунальні по МПД'!AA982)</f>
        <v>0</v>
      </c>
      <c r="AA139" s="84">
        <f>SUM('Комунальні по МПД'!AB982)</f>
        <v>16</v>
      </c>
      <c r="AB139" s="84">
        <f>SUM('Комунальні по МПД'!AC982)</f>
        <v>16</v>
      </c>
      <c r="AC139" s="84">
        <f>SUM('Комунальні по МПД'!AD982)</f>
        <v>9</v>
      </c>
      <c r="AD139" s="84">
        <f>SUM('Комунальні по МПД'!AE982)</f>
        <v>44</v>
      </c>
      <c r="AE139" s="103">
        <f>SUM('Комунальні по МПД'!AF982)</f>
        <v>8</v>
      </c>
      <c r="AF139" s="451">
        <f>AVERAGE('Комунальні по МПД'!AG982)</f>
        <v>42</v>
      </c>
      <c r="AG139" s="447">
        <f>AVERAGE('Комунальні по МПД'!AH982)</f>
        <v>24</v>
      </c>
      <c r="AH139" s="451">
        <f>AVERAGE('Комунальні по МПД'!AI982)</f>
        <v>10.7</v>
      </c>
      <c r="AI139" s="195">
        <f>SUM('Комунальні по МПД'!AJ982)</f>
        <v>58</v>
      </c>
      <c r="AJ139" s="146">
        <f>SUM('Комунальні по МПД'!AK982)</f>
        <v>0</v>
      </c>
      <c r="AK139" s="142">
        <f>SUM('Комунальні по МПД'!AL982)</f>
        <v>0</v>
      </c>
      <c r="AL139" s="105">
        <f>SUM('Комунальні по МПД'!AM982)</f>
        <v>0</v>
      </c>
      <c r="AM139" s="83">
        <f>SUM('Комунальні по МПД'!AN982)</f>
        <v>3</v>
      </c>
      <c r="AN139" s="84">
        <f>SUM('Комунальні по МПД'!AO982)</f>
        <v>55</v>
      </c>
      <c r="AO139" s="103">
        <f>SUM('Комунальні по МПД'!AP982)</f>
        <v>0</v>
      </c>
      <c r="AP139" s="146">
        <f>SUM('Комунальні по МПД'!AQ982)</f>
        <v>0</v>
      </c>
      <c r="AQ139" s="142">
        <f>SUM('Комунальні по МПД'!AR982)</f>
        <v>0</v>
      </c>
      <c r="AR139" s="142">
        <f>SUM('Комунальні по МПД'!AS982)</f>
        <v>0</v>
      </c>
      <c r="AS139" s="142">
        <f>SUM('Комунальні по МПД'!AT982)</f>
        <v>0</v>
      </c>
      <c r="AT139" s="105">
        <f>SUM('Комунальні по МПД'!AU982)</f>
        <v>0</v>
      </c>
      <c r="AU139" s="365">
        <f>SUM('Комунальні по МПД'!AV982)</f>
        <v>0</v>
      </c>
      <c r="AV139" s="167">
        <f>SUM('Комунальні по МПД'!AW982)</f>
        <v>0</v>
      </c>
      <c r="AW139" s="167">
        <f>SUM('Комунальні по МПД'!AX982)</f>
        <v>0</v>
      </c>
      <c r="AX139" s="167">
        <f>SUM('Комунальні по МПД'!AY982)</f>
        <v>0</v>
      </c>
      <c r="AY139" s="167">
        <f>SUM('Комунальні по МПД'!AZ982)</f>
        <v>0</v>
      </c>
      <c r="AZ139" s="167">
        <f>SUM('Комунальні по МПД'!BA982)</f>
        <v>0</v>
      </c>
      <c r="BA139" s="167">
        <f>SUM('Комунальні по МПД'!BB982)</f>
        <v>0</v>
      </c>
      <c r="BB139" s="167">
        <f>SUM('Комунальні по МПД'!BC982)</f>
        <v>0</v>
      </c>
      <c r="BC139" s="167">
        <f>SUM('Комунальні по МПД'!BD982)</f>
        <v>0</v>
      </c>
      <c r="BD139" s="130">
        <f>SUM('Комунальні по МПД'!BE982)</f>
        <v>0</v>
      </c>
    </row>
    <row r="140" spans="1:56" ht="47.25" x14ac:dyDescent="0.25">
      <c r="A140" s="1343"/>
      <c r="B140" s="1439"/>
      <c r="C140" s="114" t="s">
        <v>490</v>
      </c>
      <c r="D140" s="1454"/>
      <c r="E140" s="1411"/>
      <c r="F140" s="106">
        <f>SUM('Комунальні по МПД'!G983)</f>
        <v>0</v>
      </c>
      <c r="G140" s="631">
        <f>SUM('Комунальні по МПД'!H983)</f>
        <v>0</v>
      </c>
      <c r="H140" s="81">
        <f>SUM('Комунальні по МПД'!I983)</f>
        <v>0</v>
      </c>
      <c r="I140" s="81">
        <f>SUM('Комунальні по МПД'!J983)</f>
        <v>0</v>
      </c>
      <c r="J140" s="81">
        <f>SUM('Комунальні по МПД'!K983)</f>
        <v>0</v>
      </c>
      <c r="K140" s="82">
        <f>SUM('Комунальні по МПД'!L983)</f>
        <v>0</v>
      </c>
      <c r="L140" s="181">
        <f>SUM('Комунальні по МПД'!M983)</f>
        <v>0</v>
      </c>
      <c r="M140" s="124">
        <f>SUM('Комунальні по МПД'!N983)</f>
        <v>0</v>
      </c>
      <c r="N140" s="403">
        <f>SUM('Комунальні по МПД'!O983)</f>
        <v>0</v>
      </c>
      <c r="O140" s="124">
        <f>SUM('Комунальні по МПД'!P983)</f>
        <v>0</v>
      </c>
      <c r="P140" s="124">
        <f>SUM('Комунальні по МПД'!Q983)</f>
        <v>0</v>
      </c>
      <c r="Q140" s="163">
        <f>SUM('Комунальні по МПД'!R983)</f>
        <v>0</v>
      </c>
      <c r="R140" s="162">
        <f>SUM('Комунальні по МПД'!S983)</f>
        <v>0</v>
      </c>
      <c r="S140" s="766">
        <f>SUM('Комунальні по МПД'!T983)</f>
        <v>0</v>
      </c>
      <c r="T140" s="766">
        <f>SUM('Комунальні по МПД'!U983)</f>
        <v>0</v>
      </c>
      <c r="U140" s="124">
        <f>SUM('Комунальні по МПД'!V983)</f>
        <v>0</v>
      </c>
      <c r="V140" s="124">
        <f>SUM('Комунальні по МПД'!W983)</f>
        <v>0</v>
      </c>
      <c r="W140" s="163">
        <f>SUM('Комунальні по МПД'!X983)</f>
        <v>0</v>
      </c>
      <c r="X140" s="162">
        <f>SUM('Комунальні по МПД'!Y983)</f>
        <v>0</v>
      </c>
      <c r="Y140" s="163">
        <f>SUM('Комунальні по МПД'!Z983)</f>
        <v>0</v>
      </c>
      <c r="Z140" s="86">
        <f>SUM('Комунальні по МПД'!AA983)</f>
        <v>0</v>
      </c>
      <c r="AA140" s="81">
        <f>SUM('Комунальні по МПД'!AB983)</f>
        <v>0</v>
      </c>
      <c r="AB140" s="81">
        <f>SUM('Комунальні по МПД'!AC983)</f>
        <v>0</v>
      </c>
      <c r="AC140" s="81">
        <f>SUM('Комунальні по МПД'!AD983)</f>
        <v>0</v>
      </c>
      <c r="AD140" s="81">
        <f>SUM('Комунальні по МПД'!AE983)</f>
        <v>0</v>
      </c>
      <c r="AE140" s="82">
        <f>SUM('Комунальні по МПД'!AF983)</f>
        <v>0</v>
      </c>
      <c r="AF140" s="449"/>
      <c r="AG140" s="445"/>
      <c r="AH140" s="449"/>
      <c r="AI140" s="158">
        <f>SUM('Комунальні по МПД'!AJ983)</f>
        <v>0</v>
      </c>
      <c r="AJ140" s="90">
        <f>SUM('Комунальні по МПД'!AK983)</f>
        <v>0</v>
      </c>
      <c r="AK140" s="88">
        <f>SUM('Комунальні по МПД'!AL983)</f>
        <v>0</v>
      </c>
      <c r="AL140" s="89">
        <f>SUM('Комунальні по МПД'!AM983)</f>
        <v>0</v>
      </c>
      <c r="AM140" s="86">
        <f>SUM('Комунальні по МПД'!AN983)</f>
        <v>0</v>
      </c>
      <c r="AN140" s="81">
        <f>SUM('Комунальні по МПД'!AO983)</f>
        <v>0</v>
      </c>
      <c r="AO140" s="82">
        <f>SUM('Комунальні по МПД'!AP983)</f>
        <v>0</v>
      </c>
      <c r="AP140" s="90">
        <f>SUM('Комунальні по МПД'!AQ983)</f>
        <v>0</v>
      </c>
      <c r="AQ140" s="88">
        <f>SUM('Комунальні по МПД'!AR983)</f>
        <v>0</v>
      </c>
      <c r="AR140" s="88">
        <f>SUM('Комунальні по МПД'!AS983)</f>
        <v>0</v>
      </c>
      <c r="AS140" s="88">
        <f>SUM('Комунальні по МПД'!AT983)</f>
        <v>0</v>
      </c>
      <c r="AT140" s="89">
        <f>SUM('Комунальні по МПД'!AU983)</f>
        <v>0</v>
      </c>
      <c r="AU140" s="159">
        <f>SUM('Комунальні по МПД'!AV983)</f>
        <v>0</v>
      </c>
      <c r="AV140" s="125">
        <f>SUM('Комунальні по МПД'!AW983)</f>
        <v>0</v>
      </c>
      <c r="AW140" s="125">
        <f>SUM('Комунальні по МПД'!AX983)</f>
        <v>0</v>
      </c>
      <c r="AX140" s="125">
        <f>SUM('Комунальні по МПД'!AY983)</f>
        <v>0</v>
      </c>
      <c r="AY140" s="125">
        <f>SUM('Комунальні по МПД'!AZ983)</f>
        <v>0</v>
      </c>
      <c r="AZ140" s="125">
        <f>SUM('Комунальні по МПД'!BA983)</f>
        <v>0</v>
      </c>
      <c r="BA140" s="125">
        <f>SUM('Комунальні по МПД'!BB983)</f>
        <v>0</v>
      </c>
      <c r="BB140" s="125">
        <f>SUM('Комунальні по МПД'!BC983)</f>
        <v>0</v>
      </c>
      <c r="BC140" s="125">
        <f>SUM('Комунальні по МПД'!BD983)</f>
        <v>0</v>
      </c>
      <c r="BD140" s="126">
        <f>SUM('Комунальні по МПД'!BE983)</f>
        <v>0</v>
      </c>
    </row>
    <row r="141" spans="1:56" ht="31.5" x14ac:dyDescent="0.25">
      <c r="A141" s="1343"/>
      <c r="B141" s="1439"/>
      <c r="C141" s="114" t="s">
        <v>486</v>
      </c>
      <c r="D141" s="1454"/>
      <c r="E141" s="1411"/>
      <c r="F141" s="106">
        <f>SUM('Комунальні по МПД'!G984)</f>
        <v>0</v>
      </c>
      <c r="G141" s="631">
        <f>SUM('Комунальні по МПД'!H984)</f>
        <v>0</v>
      </c>
      <c r="H141" s="81">
        <f>SUM('Комунальні по МПД'!I984)</f>
        <v>0</v>
      </c>
      <c r="I141" s="81">
        <f>SUM('Комунальні по МПД'!J984)</f>
        <v>0</v>
      </c>
      <c r="J141" s="81">
        <f>SUM('Комунальні по МПД'!K984)</f>
        <v>0</v>
      </c>
      <c r="K141" s="82">
        <f>SUM('Комунальні по МПД'!L984)</f>
        <v>0</v>
      </c>
      <c r="L141" s="181">
        <f>SUM('Комунальні по МПД'!M984)</f>
        <v>0</v>
      </c>
      <c r="M141" s="124">
        <f>SUM('Комунальні по МПД'!N984)</f>
        <v>0</v>
      </c>
      <c r="N141" s="403">
        <f>SUM('Комунальні по МПД'!O984)</f>
        <v>0</v>
      </c>
      <c r="O141" s="124">
        <f>SUM('Комунальні по МПД'!P984)</f>
        <v>0</v>
      </c>
      <c r="P141" s="124">
        <f>SUM('Комунальні по МПД'!Q984)</f>
        <v>0</v>
      </c>
      <c r="Q141" s="163">
        <f>SUM('Комунальні по МПД'!R984)</f>
        <v>0</v>
      </c>
      <c r="R141" s="162">
        <f>SUM('Комунальні по МПД'!S984)</f>
        <v>0</v>
      </c>
      <c r="S141" s="766">
        <f>SUM('Комунальні по МПД'!T984)</f>
        <v>0</v>
      </c>
      <c r="T141" s="766">
        <f>SUM('Комунальні по МПД'!U984)</f>
        <v>0</v>
      </c>
      <c r="U141" s="124">
        <f>SUM('Комунальні по МПД'!V984)</f>
        <v>0</v>
      </c>
      <c r="V141" s="124">
        <f>SUM('Комунальні по МПД'!W984)</f>
        <v>0</v>
      </c>
      <c r="W141" s="163">
        <f>SUM('Комунальні по МПД'!X984)</f>
        <v>0</v>
      </c>
      <c r="X141" s="162">
        <f>SUM('Комунальні по МПД'!Y984)</f>
        <v>0</v>
      </c>
      <c r="Y141" s="163">
        <f>SUM('Комунальні по МПД'!Z984)</f>
        <v>0</v>
      </c>
      <c r="Z141" s="86">
        <f>SUM('Комунальні по МПД'!AA984)</f>
        <v>0</v>
      </c>
      <c r="AA141" s="81">
        <f>SUM('Комунальні по МПД'!AB984)</f>
        <v>0</v>
      </c>
      <c r="AB141" s="81">
        <f>SUM('Комунальні по МПД'!AC984)</f>
        <v>0</v>
      </c>
      <c r="AC141" s="81">
        <f>SUM('Комунальні по МПД'!AD984)</f>
        <v>0</v>
      </c>
      <c r="AD141" s="81">
        <f>SUM('Комунальні по МПД'!AE984)</f>
        <v>0</v>
      </c>
      <c r="AE141" s="82">
        <f>SUM('Комунальні по МПД'!AF984)</f>
        <v>0</v>
      </c>
      <c r="AF141" s="449"/>
      <c r="AG141" s="445"/>
      <c r="AH141" s="449"/>
      <c r="AI141" s="158">
        <f>SUM('Комунальні по МПД'!AJ984)</f>
        <v>0</v>
      </c>
      <c r="AJ141" s="90">
        <f>SUM('Комунальні по МПД'!AK984)</f>
        <v>0</v>
      </c>
      <c r="AK141" s="88">
        <f>SUM('Комунальні по МПД'!AL984)</f>
        <v>0</v>
      </c>
      <c r="AL141" s="89">
        <f>SUM('Комунальні по МПД'!AM984)</f>
        <v>0</v>
      </c>
      <c r="AM141" s="90">
        <f>SUM('Комунальні по МПД'!AN984)</f>
        <v>0</v>
      </c>
      <c r="AN141" s="88">
        <f>SUM('Комунальні по МПД'!AO984)</f>
        <v>0</v>
      </c>
      <c r="AO141" s="89">
        <f>SUM('Комунальні по МПД'!AP984)</f>
        <v>0</v>
      </c>
      <c r="AP141" s="90">
        <f>SUM('Комунальні по МПД'!AQ984)</f>
        <v>0</v>
      </c>
      <c r="AQ141" s="88">
        <f>SUM('Комунальні по МПД'!AR984)</f>
        <v>0</v>
      </c>
      <c r="AR141" s="88">
        <f>SUM('Комунальні по МПД'!AS984)</f>
        <v>0</v>
      </c>
      <c r="AS141" s="88">
        <f>SUM('Комунальні по МПД'!AT984)</f>
        <v>0</v>
      </c>
      <c r="AT141" s="89">
        <f>SUM('Комунальні по МПД'!AU984)</f>
        <v>0</v>
      </c>
      <c r="AU141" s="159">
        <f>SUM('Комунальні по МПД'!AV984)</f>
        <v>0</v>
      </c>
      <c r="AV141" s="125">
        <f>SUM('Комунальні по МПД'!AW984)</f>
        <v>0</v>
      </c>
      <c r="AW141" s="125">
        <f>SUM('Комунальні по МПД'!AX984)</f>
        <v>0</v>
      </c>
      <c r="AX141" s="125">
        <f>SUM('Комунальні по МПД'!AY984)</f>
        <v>0</v>
      </c>
      <c r="AY141" s="125">
        <f>SUM('Комунальні по МПД'!AZ984)</f>
        <v>0</v>
      </c>
      <c r="AZ141" s="125">
        <f>SUM('Комунальні по МПД'!BA984)</f>
        <v>0</v>
      </c>
      <c r="BA141" s="125">
        <f>SUM('Комунальні по МПД'!BB984)</f>
        <v>0</v>
      </c>
      <c r="BB141" s="125">
        <f>SUM('Комунальні по МПД'!BC984)</f>
        <v>0</v>
      </c>
      <c r="BC141" s="125">
        <f>SUM('Комунальні по МПД'!BD984)</f>
        <v>0</v>
      </c>
      <c r="BD141" s="126">
        <f>SUM('Комунальні по МПД'!BE984)</f>
        <v>0</v>
      </c>
    </row>
    <row r="142" spans="1:56" ht="31.5" x14ac:dyDescent="0.25">
      <c r="A142" s="1343"/>
      <c r="B142" s="1439"/>
      <c r="C142" s="114" t="s">
        <v>15</v>
      </c>
      <c r="D142" s="1454"/>
      <c r="E142" s="1411"/>
      <c r="F142" s="106">
        <f>SUM('Комунальні по МПД'!G985)</f>
        <v>171</v>
      </c>
      <c r="G142" s="631">
        <f>SUM('Комунальні по МПД'!H985)</f>
        <v>5</v>
      </c>
      <c r="H142" s="81">
        <f>SUM('Комунальні по МПД'!I985)</f>
        <v>5</v>
      </c>
      <c r="I142" s="81">
        <f>SUM('Комунальні по МПД'!J985)</f>
        <v>0</v>
      </c>
      <c r="J142" s="81">
        <f>SUM('Комунальні по МПД'!K985)</f>
        <v>0</v>
      </c>
      <c r="K142" s="82">
        <f>SUM('Комунальні по МПД'!L985)</f>
        <v>0</v>
      </c>
      <c r="L142" s="181">
        <f>SUM('Комунальні по МПД'!M985)</f>
        <v>170</v>
      </c>
      <c r="M142" s="124">
        <f>SUM('Комунальні по МПД'!N985)</f>
        <v>0</v>
      </c>
      <c r="N142" s="403">
        <f>SUM('Комунальні по МПД'!O985)</f>
        <v>0</v>
      </c>
      <c r="O142" s="124">
        <f>SUM('Комунальні по МПД'!P985)</f>
        <v>0</v>
      </c>
      <c r="P142" s="124">
        <f>SUM('Комунальні по МПД'!Q985)</f>
        <v>0</v>
      </c>
      <c r="Q142" s="163">
        <f>SUM('Комунальні по МПД'!R985)</f>
        <v>170</v>
      </c>
      <c r="R142" s="162">
        <f>SUM('Комунальні по МПД'!S985)</f>
        <v>27</v>
      </c>
      <c r="S142" s="766">
        <f>SUM('Комунальні по МПД'!T985)</f>
        <v>0</v>
      </c>
      <c r="T142" s="766">
        <f>SUM('Комунальні по МПД'!U985)</f>
        <v>0</v>
      </c>
      <c r="U142" s="124">
        <f>SUM('Комунальні по МПД'!V985)</f>
        <v>143</v>
      </c>
      <c r="V142" s="124">
        <f>SUM('Комунальні по МПД'!W985)</f>
        <v>0</v>
      </c>
      <c r="W142" s="163">
        <f>SUM('Комунальні по МПД'!X985)</f>
        <v>0</v>
      </c>
      <c r="X142" s="162">
        <f>SUM('Комунальні по МПД'!Y985)</f>
        <v>152</v>
      </c>
      <c r="Y142" s="163">
        <f>SUM('Комунальні по МПД'!Z985)</f>
        <v>18</v>
      </c>
      <c r="Z142" s="86">
        <f>SUM('Комунальні по МПД'!AA985)</f>
        <v>0</v>
      </c>
      <c r="AA142" s="81">
        <f>SUM('Комунальні по МПД'!AB985)</f>
        <v>24</v>
      </c>
      <c r="AB142" s="81">
        <f>SUM('Комунальні по МПД'!AC985)</f>
        <v>23</v>
      </c>
      <c r="AC142" s="81">
        <f>SUM('Комунальні по МПД'!AD985)</f>
        <v>21</v>
      </c>
      <c r="AD142" s="81">
        <f>SUM('Комунальні по МПД'!AE985)</f>
        <v>128</v>
      </c>
      <c r="AE142" s="82">
        <f>SUM('Комунальні по МПД'!AF985)</f>
        <v>22</v>
      </c>
      <c r="AF142" s="449">
        <f>AVERAGE('Комунальні по МПД'!AG985)</f>
        <v>41</v>
      </c>
      <c r="AG142" s="445">
        <f>AVERAGE('Комунальні по МПД'!AH985)</f>
        <v>23</v>
      </c>
      <c r="AH142" s="449">
        <f>AVERAGE('Комунальні по МПД'!AI985)</f>
        <v>102.3</v>
      </c>
      <c r="AI142" s="158">
        <f>SUM('Комунальні по МПД'!AJ985)</f>
        <v>170</v>
      </c>
      <c r="AJ142" s="90">
        <f>SUM('Комунальні по МПД'!AK985)</f>
        <v>0</v>
      </c>
      <c r="AK142" s="88">
        <f>SUM('Комунальні по МПД'!AL985)</f>
        <v>0</v>
      </c>
      <c r="AL142" s="89">
        <f>SUM('Комунальні по МПД'!AM985)</f>
        <v>0</v>
      </c>
      <c r="AM142" s="90">
        <f>SUM('Комунальні по МПД'!AN985)</f>
        <v>0</v>
      </c>
      <c r="AN142" s="88">
        <f>SUM('Комунальні по МПД'!AO985)</f>
        <v>0</v>
      </c>
      <c r="AO142" s="89">
        <f>SUM('Комунальні по МПД'!AP985)</f>
        <v>0</v>
      </c>
      <c r="AP142" s="86">
        <f>SUM('Комунальні по МПД'!AQ985)</f>
        <v>14</v>
      </c>
      <c r="AQ142" s="81">
        <f>SUM('Комунальні по МПД'!AR985)</f>
        <v>22</v>
      </c>
      <c r="AR142" s="81">
        <f>SUM('Комунальні по МПД'!AS985)</f>
        <v>74</v>
      </c>
      <c r="AS142" s="81">
        <f>SUM('Комунальні по МПД'!AT985)</f>
        <v>57</v>
      </c>
      <c r="AT142" s="82">
        <f>SUM('Комунальні по МПД'!AU985)</f>
        <v>3</v>
      </c>
      <c r="AU142" s="159">
        <f>SUM('Комунальні по МПД'!AV985)</f>
        <v>1</v>
      </c>
      <c r="AV142" s="125">
        <f>SUM('Комунальні по МПД'!AW985)</f>
        <v>0</v>
      </c>
      <c r="AW142" s="125">
        <f>SUM('Комунальні по МПД'!AX985)</f>
        <v>0</v>
      </c>
      <c r="AX142" s="125">
        <f>SUM('Комунальні по МПД'!AY985)</f>
        <v>0</v>
      </c>
      <c r="AY142" s="125">
        <f>SUM('Комунальні по МПД'!AZ985)</f>
        <v>0</v>
      </c>
      <c r="AZ142" s="125">
        <f>SUM('Комунальні по МПД'!BA985)</f>
        <v>1</v>
      </c>
      <c r="BA142" s="125">
        <f>SUM('Комунальні по МПД'!BB985)</f>
        <v>0</v>
      </c>
      <c r="BB142" s="125">
        <f>SUM('Комунальні по МПД'!BC985)</f>
        <v>0</v>
      </c>
      <c r="BC142" s="125">
        <f>SUM('Комунальні по МПД'!BD985)</f>
        <v>0</v>
      </c>
      <c r="BD142" s="126">
        <f>SUM('Комунальні по МПД'!BE985)</f>
        <v>0</v>
      </c>
    </row>
    <row r="143" spans="1:56" ht="32.25" thickBot="1" x14ac:dyDescent="0.3">
      <c r="A143" s="1343"/>
      <c r="B143" s="1440"/>
      <c r="C143" s="114" t="s">
        <v>491</v>
      </c>
      <c r="D143" s="1454"/>
      <c r="E143" s="1411"/>
      <c r="F143" s="106">
        <f>SUM('Комунальні по МПД'!G986)</f>
        <v>0</v>
      </c>
      <c r="G143" s="631">
        <f>SUM('Комунальні по МПД'!H986)</f>
        <v>0</v>
      </c>
      <c r="H143" s="81">
        <f>SUM('Комунальні по МПД'!I986)</f>
        <v>0</v>
      </c>
      <c r="I143" s="81">
        <f>SUM('Комунальні по МПД'!J986)</f>
        <v>0</v>
      </c>
      <c r="J143" s="81">
        <f>SUM('Комунальні по МПД'!K986)</f>
        <v>0</v>
      </c>
      <c r="K143" s="82">
        <f>SUM('Комунальні по МПД'!L986)</f>
        <v>0</v>
      </c>
      <c r="L143" s="181">
        <f>SUM('Комунальні по МПД'!M986)</f>
        <v>0</v>
      </c>
      <c r="M143" s="124">
        <f>SUM('Комунальні по МПД'!N986)</f>
        <v>0</v>
      </c>
      <c r="N143" s="403">
        <f>SUM('Комунальні по МПД'!O986)</f>
        <v>0</v>
      </c>
      <c r="O143" s="124">
        <f>SUM('Комунальні по МПД'!P986)</f>
        <v>0</v>
      </c>
      <c r="P143" s="124">
        <f>SUM('Комунальні по МПД'!Q986)</f>
        <v>0</v>
      </c>
      <c r="Q143" s="163">
        <f>SUM('Комунальні по МПД'!R986)</f>
        <v>0</v>
      </c>
      <c r="R143" s="162">
        <f>SUM('Комунальні по МПД'!S986)</f>
        <v>0</v>
      </c>
      <c r="S143" s="766">
        <f>SUM('Комунальні по МПД'!T986)</f>
        <v>0</v>
      </c>
      <c r="T143" s="766">
        <f>SUM('Комунальні по МПД'!U986)</f>
        <v>0</v>
      </c>
      <c r="U143" s="124">
        <f>SUM('Комунальні по МПД'!V986)</f>
        <v>0</v>
      </c>
      <c r="V143" s="124">
        <f>SUM('Комунальні по МПД'!W986)</f>
        <v>0</v>
      </c>
      <c r="W143" s="163">
        <f>SUM('Комунальні по МПД'!X986)</f>
        <v>0</v>
      </c>
      <c r="X143" s="162">
        <f>SUM('Комунальні по МПД'!Y986)</f>
        <v>0</v>
      </c>
      <c r="Y143" s="163">
        <f>SUM('Комунальні по МПД'!Z986)</f>
        <v>0</v>
      </c>
      <c r="Z143" s="86">
        <f>SUM('Комунальні по МПД'!AA986)</f>
        <v>0</v>
      </c>
      <c r="AA143" s="81">
        <f>SUM('Комунальні по МПД'!AB986)</f>
        <v>0</v>
      </c>
      <c r="AB143" s="81">
        <f>SUM('Комунальні по МПД'!AC986)</f>
        <v>0</v>
      </c>
      <c r="AC143" s="81">
        <f>SUM('Комунальні по МПД'!AD986)</f>
        <v>0</v>
      </c>
      <c r="AD143" s="81">
        <f>SUM('Комунальні по МПД'!AE986)</f>
        <v>0</v>
      </c>
      <c r="AE143" s="82">
        <f>SUM('Комунальні по МПД'!AF986)</f>
        <v>0</v>
      </c>
      <c r="AF143" s="449"/>
      <c r="AG143" s="445"/>
      <c r="AH143" s="449"/>
      <c r="AI143" s="158">
        <f>SUM('Комунальні по МПД'!AJ986)</f>
        <v>0</v>
      </c>
      <c r="AJ143" s="90">
        <f>SUM('Комунальні по МПД'!AK986)</f>
        <v>0</v>
      </c>
      <c r="AK143" s="88">
        <f>SUM('Комунальні по МПД'!AL986)</f>
        <v>0</v>
      </c>
      <c r="AL143" s="89">
        <f>SUM('Комунальні по МПД'!AM986)</f>
        <v>0</v>
      </c>
      <c r="AM143" s="90">
        <f>SUM('Комунальні по МПД'!AN986)</f>
        <v>0</v>
      </c>
      <c r="AN143" s="88">
        <f>SUM('Комунальні по МПД'!AO986)</f>
        <v>0</v>
      </c>
      <c r="AO143" s="89">
        <f>SUM('Комунальні по МПД'!AP986)</f>
        <v>0</v>
      </c>
      <c r="AP143" s="86">
        <f>SUM('Комунальні по МПД'!AQ986)</f>
        <v>0</v>
      </c>
      <c r="AQ143" s="81">
        <f>SUM('Комунальні по МПД'!AR986)</f>
        <v>0</v>
      </c>
      <c r="AR143" s="81">
        <f>SUM('Комунальні по МПД'!AS986)</f>
        <v>0</v>
      </c>
      <c r="AS143" s="81">
        <f>SUM('Комунальні по МПД'!AT986)</f>
        <v>0</v>
      </c>
      <c r="AT143" s="82">
        <f>SUM('Комунальні по МПД'!AU986)</f>
        <v>0</v>
      </c>
      <c r="AU143" s="159">
        <f>SUM('Комунальні по МПД'!AV986)</f>
        <v>0</v>
      </c>
      <c r="AV143" s="125">
        <f>SUM('Комунальні по МПД'!AW986)</f>
        <v>0</v>
      </c>
      <c r="AW143" s="125">
        <f>SUM('Комунальні по МПД'!AX986)</f>
        <v>0</v>
      </c>
      <c r="AX143" s="125">
        <f>SUM('Комунальні по МПД'!AY986)</f>
        <v>0</v>
      </c>
      <c r="AY143" s="125">
        <f>SUM('Комунальні по МПД'!AZ986)</f>
        <v>0</v>
      </c>
      <c r="AZ143" s="125">
        <f>SUM('Комунальні по МПД'!BA986)</f>
        <v>0</v>
      </c>
      <c r="BA143" s="125">
        <f>SUM('Комунальні по МПД'!BB986)</f>
        <v>0</v>
      </c>
      <c r="BB143" s="125">
        <f>SUM('Комунальні по МПД'!BC986)</f>
        <v>0</v>
      </c>
      <c r="BC143" s="125">
        <f>SUM('Комунальні по МПД'!BD986)</f>
        <v>0</v>
      </c>
      <c r="BD143" s="126">
        <f>SUM('Комунальні по МПД'!BE986)</f>
        <v>0</v>
      </c>
    </row>
    <row r="144" spans="1:56" ht="16.5" thickBot="1" x14ac:dyDescent="0.3">
      <c r="A144" s="1343"/>
      <c r="B144" s="573"/>
      <c r="C144" s="582" t="s">
        <v>629</v>
      </c>
      <c r="D144" s="1455"/>
      <c r="E144" s="1427"/>
      <c r="F144" s="653">
        <f>SUM(F139:F143)</f>
        <v>229</v>
      </c>
      <c r="G144" s="634">
        <f t="shared" ref="G144:BD144" si="61">SUM(G139:G143)</f>
        <v>5</v>
      </c>
      <c r="H144" s="96">
        <f t="shared" si="61"/>
        <v>5</v>
      </c>
      <c r="I144" s="96">
        <f t="shared" si="61"/>
        <v>0</v>
      </c>
      <c r="J144" s="96">
        <f t="shared" si="61"/>
        <v>0</v>
      </c>
      <c r="K144" s="107">
        <f t="shared" si="61"/>
        <v>0</v>
      </c>
      <c r="L144" s="581">
        <f t="shared" si="61"/>
        <v>228</v>
      </c>
      <c r="M144" s="175">
        <f t="shared" ref="M144:W144" si="62">SUM(M139:M143)</f>
        <v>0</v>
      </c>
      <c r="N144" s="408">
        <f t="shared" si="62"/>
        <v>0</v>
      </c>
      <c r="O144" s="175">
        <f t="shared" si="62"/>
        <v>0</v>
      </c>
      <c r="P144" s="175">
        <f t="shared" si="62"/>
        <v>0</v>
      </c>
      <c r="Q144" s="176">
        <f t="shared" si="62"/>
        <v>228</v>
      </c>
      <c r="R144" s="177">
        <f t="shared" si="62"/>
        <v>35</v>
      </c>
      <c r="S144" s="757">
        <f t="shared" si="62"/>
        <v>0</v>
      </c>
      <c r="T144" s="757">
        <f t="shared" si="62"/>
        <v>0</v>
      </c>
      <c r="U144" s="175">
        <f t="shared" si="62"/>
        <v>193</v>
      </c>
      <c r="V144" s="175">
        <f t="shared" si="62"/>
        <v>0</v>
      </c>
      <c r="W144" s="176">
        <f t="shared" si="62"/>
        <v>0</v>
      </c>
      <c r="X144" s="177">
        <f t="shared" si="61"/>
        <v>203</v>
      </c>
      <c r="Y144" s="176">
        <f t="shared" si="61"/>
        <v>25</v>
      </c>
      <c r="Z144" s="95">
        <f t="shared" si="61"/>
        <v>0</v>
      </c>
      <c r="AA144" s="96">
        <f t="shared" si="61"/>
        <v>40</v>
      </c>
      <c r="AB144" s="96">
        <f t="shared" si="61"/>
        <v>39</v>
      </c>
      <c r="AC144" s="96">
        <f t="shared" si="61"/>
        <v>30</v>
      </c>
      <c r="AD144" s="96">
        <f t="shared" si="61"/>
        <v>172</v>
      </c>
      <c r="AE144" s="107">
        <f t="shared" si="61"/>
        <v>30</v>
      </c>
      <c r="AF144" s="450">
        <f>AVERAGE(AF139:AF143)</f>
        <v>41.5</v>
      </c>
      <c r="AG144" s="446">
        <f>AVERAGE(AG139:AG143)</f>
        <v>23.5</v>
      </c>
      <c r="AH144" s="450"/>
      <c r="AI144" s="164">
        <f t="shared" si="61"/>
        <v>228</v>
      </c>
      <c r="AJ144" s="112">
        <f t="shared" si="61"/>
        <v>0</v>
      </c>
      <c r="AK144" s="110">
        <f t="shared" si="61"/>
        <v>0</v>
      </c>
      <c r="AL144" s="111">
        <f t="shared" si="61"/>
        <v>0</v>
      </c>
      <c r="AM144" s="112">
        <f t="shared" si="61"/>
        <v>3</v>
      </c>
      <c r="AN144" s="110">
        <f t="shared" si="61"/>
        <v>55</v>
      </c>
      <c r="AO144" s="111">
        <f t="shared" si="61"/>
        <v>0</v>
      </c>
      <c r="AP144" s="95">
        <f t="shared" si="61"/>
        <v>14</v>
      </c>
      <c r="AQ144" s="96">
        <f t="shared" si="61"/>
        <v>22</v>
      </c>
      <c r="AR144" s="96">
        <f t="shared" si="61"/>
        <v>74</v>
      </c>
      <c r="AS144" s="96">
        <f t="shared" si="61"/>
        <v>57</v>
      </c>
      <c r="AT144" s="107">
        <f t="shared" si="61"/>
        <v>3</v>
      </c>
      <c r="AU144" s="182">
        <f t="shared" si="61"/>
        <v>1</v>
      </c>
      <c r="AV144" s="178">
        <f t="shared" si="61"/>
        <v>0</v>
      </c>
      <c r="AW144" s="178">
        <f t="shared" si="61"/>
        <v>0</v>
      </c>
      <c r="AX144" s="178">
        <f t="shared" si="61"/>
        <v>0</v>
      </c>
      <c r="AY144" s="178">
        <f t="shared" si="61"/>
        <v>0</v>
      </c>
      <c r="AZ144" s="178">
        <f t="shared" si="61"/>
        <v>1</v>
      </c>
      <c r="BA144" s="178">
        <f t="shared" si="61"/>
        <v>0</v>
      </c>
      <c r="BB144" s="178">
        <f t="shared" si="61"/>
        <v>0</v>
      </c>
      <c r="BC144" s="178">
        <f t="shared" si="61"/>
        <v>0</v>
      </c>
      <c r="BD144" s="194">
        <f t="shared" si="61"/>
        <v>0</v>
      </c>
    </row>
    <row r="145" spans="1:56" ht="32.25" thickBot="1" x14ac:dyDescent="0.3">
      <c r="A145" s="1434" t="s">
        <v>596</v>
      </c>
      <c r="B145" s="1428" t="s">
        <v>451</v>
      </c>
      <c r="C145" s="587" t="s">
        <v>485</v>
      </c>
      <c r="D145" s="1294">
        <v>509</v>
      </c>
      <c r="E145" s="1410">
        <f t="shared" ref="E145" si="63">D145-SUM(L145:L149)</f>
        <v>-62</v>
      </c>
      <c r="F145" s="585">
        <f>SUM('Комунальні по МПД'!G987,'Комунальні по МПД'!G992,'Комунальні по МПД'!G997,'Комунальні по МПД'!G1002,'Комунальні по МПД'!G1007,'Комунальні по МПД'!G1012)</f>
        <v>42</v>
      </c>
      <c r="G145" s="673">
        <f>SUM('Комунальні по МПД'!H987,'Комунальні по МПД'!H992,'Комунальні по МПД'!H997,'Комунальні по МПД'!H1002,'Комунальні по МПД'!H1007,'Комунальні по МПД'!H1012)</f>
        <v>2</v>
      </c>
      <c r="H145" s="72">
        <f>SUM('Комунальні по МПД'!I987,'Комунальні по МПД'!I992,'Комунальні по МПД'!I997,'Комунальні по МПД'!I1002,'Комунальні по МПД'!I1007,'Комунальні по МПД'!I1012)</f>
        <v>1</v>
      </c>
      <c r="I145" s="72">
        <f>SUM('Комунальні по МПД'!J987,'Комунальні по МПД'!J992,'Комунальні по МПД'!J997,'Комунальні по МПД'!J1002,'Комунальні по МПД'!J1007,'Комунальні по МПД'!J1012)</f>
        <v>1</v>
      </c>
      <c r="J145" s="72">
        <f>SUM('Комунальні по МПД'!K987,'Комунальні по МПД'!K992,'Комунальні по МПД'!K997,'Комунальні по МПД'!K1002,'Комунальні по МПД'!K1007,'Комунальні по МПД'!K1012)</f>
        <v>0</v>
      </c>
      <c r="K145" s="73">
        <f>SUM('Комунальні по МПД'!L987,'Комунальні по МПД'!L992,'Комунальні по МПД'!L997,'Комунальні по МПД'!L1002,'Комунальні по МПД'!L1007,'Комунальні по МПД'!L1012)</f>
        <v>0</v>
      </c>
      <c r="L145" s="583">
        <f>SUM('Комунальні по МПД'!M987,'Комунальні по МПД'!M992,'Комунальні по МПД'!M997,'Комунальні по МПД'!M1002,'Комунальні по МПД'!M1007,'Комунальні по МПД'!M1012)</f>
        <v>41</v>
      </c>
      <c r="M145" s="252">
        <f>SUM('Комунальні по МПД'!N987,'Комунальні по МПД'!N992,'Комунальні по МПД'!N997,'Комунальні по МПД'!N1002,'Комунальні по МПД'!N1007,'Комунальні по МПД'!N1012)</f>
        <v>38</v>
      </c>
      <c r="N145" s="252">
        <f>SUM('Комунальні по МПД'!O987,'Комунальні по МПД'!O992,'Комунальні по МПД'!O997,'Комунальні по МПД'!O1002,'Комунальні по МПД'!O1007,'Комунальні по МПД'!O1012)</f>
        <v>0</v>
      </c>
      <c r="O145" s="252">
        <f>SUM('Комунальні по МПД'!P987,'Комунальні по МПД'!P992,'Комунальні по МПД'!P997,'Комунальні по МПД'!P1002,'Комунальні по МПД'!P1007,'Комунальні по МПД'!P1012)</f>
        <v>0</v>
      </c>
      <c r="P145" s="252">
        <f>SUM('Комунальні по МПД'!Q987,'Комунальні по МПД'!Q992,'Комунальні по МПД'!Q997,'Комунальні по МПД'!Q1002,'Комунальні по МПД'!Q1007,'Комунальні по МПД'!Q1012)</f>
        <v>0</v>
      </c>
      <c r="Q145" s="253">
        <f>SUM('Комунальні по МПД'!R987,'Комунальні по МПД'!R992,'Комунальні по МПД'!R997,'Комунальні по МПД'!R1002,'Комунальні по МПД'!R1007,'Комунальні по МПД'!R1012)</f>
        <v>3</v>
      </c>
      <c r="R145" s="254">
        <f>SUM('Комунальні по МПД'!S987,'Комунальні по МПД'!S992,'Комунальні по МПД'!S997,'Комунальні по МПД'!S1002,'Комунальні по МПД'!S1007,'Комунальні по МПД'!S1012)</f>
        <v>0</v>
      </c>
      <c r="S145" s="772">
        <f>SUM('Комунальні по МПД'!T987,'Комунальні по МПД'!T992,'Комунальні по МПД'!T997,'Комунальні по МПД'!T1002,'Комунальні по МПД'!T1007,'Комунальні по МПД'!T1012)</f>
        <v>0</v>
      </c>
      <c r="T145" s="772">
        <f>SUM('Комунальні по МПД'!U987,'Комунальні по МПД'!U992,'Комунальні по МПД'!U997,'Комунальні по МПД'!U1002,'Комунальні по МПД'!U1007,'Комунальні по МПД'!U1012)</f>
        <v>0</v>
      </c>
      <c r="U145" s="252">
        <f>SUM('Комунальні по МПД'!V987,'Комунальні по МПД'!V992,'Комунальні по МПД'!V997,'Комунальні по МПД'!V1002,'Комунальні по МПД'!V1007,'Комунальні по МПД'!V1012)</f>
        <v>29</v>
      </c>
      <c r="V145" s="252">
        <f>SUM('Комунальні по МПД'!W987,'Комунальні по МПД'!W992,'Комунальні по МПД'!W997,'Комунальні по МПД'!W1002,'Комунальні по МПД'!W1007,'Комунальні по МПД'!W1012)</f>
        <v>12</v>
      </c>
      <c r="W145" s="253">
        <f>SUM('Комунальні по МПД'!X987,'Комунальні по МПД'!X992,'Комунальні по МПД'!X997,'Комунальні по МПД'!X1002,'Комунальні по МПД'!X1007,'Комунальні по МПД'!X1012)</f>
        <v>0</v>
      </c>
      <c r="X145" s="254">
        <f>SUM('Комунальні по МПД'!Y987,'Комунальні по МПД'!Y992,'Комунальні по МПД'!Y997,'Комунальні по МПД'!Y1002,'Комунальні по МПД'!Y1007,'Комунальні по МПД'!Y1012)</f>
        <v>32</v>
      </c>
      <c r="Y145" s="253">
        <f>SUM('Комунальні по МПД'!Z987,'Комунальні по МПД'!Z992,'Комунальні по МПД'!Z997,'Комунальні по МПД'!Z1002,'Комунальні по МПД'!Z1007,'Комунальні по МПД'!Z1012)</f>
        <v>9</v>
      </c>
      <c r="Z145" s="74">
        <f>SUM('Комунальні по МПД'!AA987,'Комунальні по МПД'!AA992,'Комунальні по МПД'!AA997,'Комунальні по МПД'!AA1002,'Комунальні по МПД'!AA1007,'Комунальні по МПД'!AA1012)</f>
        <v>0</v>
      </c>
      <c r="AA145" s="72">
        <f>SUM('Комунальні по МПД'!AB987,'Комунальні по МПД'!AB992,'Комунальні по МПД'!AB997,'Комунальні по МПД'!AB1002,'Комунальні по МПД'!AB1007,'Комунальні по МПД'!AB1012)</f>
        <v>22</v>
      </c>
      <c r="AB145" s="72">
        <f>SUM('Комунальні по МПД'!AC987,'Комунальні по МПД'!AC992,'Комунальні по МПД'!AC997,'Комунальні по МПД'!AC1002,'Комунальні по МПД'!AC1007,'Комунальні по МПД'!AC1012)</f>
        <v>20</v>
      </c>
      <c r="AC145" s="72">
        <f>SUM('Комунальні по МПД'!AD987,'Комунальні по МПД'!AD992,'Комунальні по МПД'!AD997,'Комунальні по МПД'!AD1002,'Комунальні по МПД'!AD1007,'Комунальні по МПД'!AD1012)</f>
        <v>5</v>
      </c>
      <c r="AD145" s="72">
        <f>SUM('Комунальні по МПД'!AE987,'Комунальні по МПД'!AE992,'Комунальні по МПД'!AE997,'Комунальні по МПД'!AE1002,'Комунальні по МПД'!AE1007,'Комунальні по МПД'!AE1012)</f>
        <v>32</v>
      </c>
      <c r="AE145" s="73">
        <f>SUM('Комунальні по МПД'!AF987,'Комунальні по МПД'!AF992,'Комунальні по МПД'!AF997,'Комунальні по МПД'!AF1002,'Комунальні по МПД'!AF1007,'Комунальні по МПД'!AF1012)</f>
        <v>4</v>
      </c>
      <c r="AF145" s="448">
        <f>AVERAGE('Комунальні по МПД'!AG987,'Комунальні по МПД'!AG992,'Комунальні по МПД'!AG997,'Комунальні по МПД'!AG1002,'Комунальні по МПД'!AG1007,'Комунальні по МПД'!AG1012)</f>
        <v>40.033333333333331</v>
      </c>
      <c r="AG145" s="444">
        <f>AVERAGE('Комунальні по МПД'!AH987,'Комунальні по МПД'!AH992,'Комунальні по МПД'!AH997,'Комунальні по МПД'!AH1002,'Комунальні по МПД'!AH1007,'Комунальні по МПД'!AH1012)</f>
        <v>17.443333333333332</v>
      </c>
      <c r="AH145" s="448">
        <f>AVERAGE('Комунальні по МПД'!AI987,'Комунальні по МПД'!AI992,'Комунальні по МПД'!AI997,'Комунальні по МПД'!AI1002,'Комунальні по МПД'!AI1007,'Комунальні по МПД'!AI1012)</f>
        <v>11.21</v>
      </c>
      <c r="AI145" s="255">
        <f>SUM('Комунальні по МПД'!AJ987,'Комунальні по МПД'!AJ992,'Комунальні по МПД'!AJ997,'Комунальні по МПД'!AJ1002,'Комунальні по МПД'!AJ1007,'Комунальні по МПД'!AJ1012)</f>
        <v>41</v>
      </c>
      <c r="AJ145" s="79">
        <f>SUM('Комунальні по МПД'!AK987,'Комунальні по МПД'!AK992,'Комунальні по МПД'!AK997,'Комунальні по МПД'!AK1002,'Комунальні по МПД'!AK1007,'Комунальні по МПД'!AK1012)</f>
        <v>0</v>
      </c>
      <c r="AK145" s="77">
        <f>SUM('Комунальні по МПД'!AL987,'Комунальні по МПД'!AL992,'Комунальні по МПД'!AL997,'Комунальні по МПД'!AL1002,'Комунальні по МПД'!AL1007,'Комунальні по МПД'!AL1012)</f>
        <v>0</v>
      </c>
      <c r="AL145" s="78">
        <f>SUM('Комунальні по МПД'!AM987,'Комунальні по МПД'!AM992,'Комунальні по МПД'!AM997,'Комунальні по МПД'!AM1002,'Комунальні по МПД'!AM1007,'Комунальні по МПД'!AM1012)</f>
        <v>0</v>
      </c>
      <c r="AM145" s="74">
        <f>SUM('Комунальні по МПД'!AN987,'Комунальні по МПД'!AN992,'Комунальні по МПД'!AN997,'Комунальні по МПД'!AN1002,'Комунальні по МПД'!AN1007,'Комунальні по МПД'!AN1012)</f>
        <v>6</v>
      </c>
      <c r="AN145" s="72">
        <f>SUM('Комунальні по МПД'!AO987,'Комунальні по МПД'!AO992,'Комунальні по МПД'!AO997,'Комунальні по МПД'!AO1002,'Комунальні по МПД'!AO1007,'Комунальні по МПД'!AO1012)</f>
        <v>33</v>
      </c>
      <c r="AO145" s="73">
        <f>SUM('Комунальні по МПД'!AP987,'Комунальні по МПД'!AP992,'Комунальні по МПД'!AP997,'Комунальні по МПД'!AP1002,'Комунальні по МПД'!AP1007,'Комунальні по МПД'!AP1012)</f>
        <v>2</v>
      </c>
      <c r="AP145" s="79">
        <f>SUM('Комунальні по МПД'!AQ987,'Комунальні по МПД'!AQ992,'Комунальні по МПД'!AQ997,'Комунальні по МПД'!AQ1002,'Комунальні по МПД'!AQ1007,'Комунальні по МПД'!AQ1012)</f>
        <v>0</v>
      </c>
      <c r="AQ145" s="77">
        <f>SUM('Комунальні по МПД'!AR987,'Комунальні по МПД'!AR992,'Комунальні по МПД'!AR997,'Комунальні по МПД'!AR1002,'Комунальні по МПД'!AR1007,'Комунальні по МПД'!AR1012)</f>
        <v>0</v>
      </c>
      <c r="AR145" s="77">
        <f>SUM('Комунальні по МПД'!AS987,'Комунальні по МПД'!AS992,'Комунальні по МПД'!AS997,'Комунальні по МПД'!AS1002,'Комунальні по МПД'!AS1007,'Комунальні по МПД'!AS1012)</f>
        <v>0</v>
      </c>
      <c r="AS145" s="77">
        <f>SUM('Комунальні по МПД'!AT987,'Комунальні по МПД'!AT992,'Комунальні по МПД'!AT997,'Комунальні по МПД'!AT1002,'Комунальні по МПД'!AT1007,'Комунальні по МПД'!AT1012)</f>
        <v>0</v>
      </c>
      <c r="AT145" s="78">
        <f>SUM('Комунальні по МПД'!AU987,'Комунальні по МПД'!AU992,'Комунальні по МПД'!AU997,'Комунальні по МПД'!AU1002,'Комунальні по МПД'!AU1007,'Комунальні по МПД'!AU1012)</f>
        <v>0</v>
      </c>
      <c r="AU145" s="256">
        <f>SUM('Комунальні по МПД'!AV987,'Комунальні по МПД'!AV992,'Комунальні по МПД'!AV997,'Комунальні по МПД'!AV1002,'Комунальні по МПД'!AV1007,'Комунальні по МПД'!AV1012)</f>
        <v>1</v>
      </c>
      <c r="AV145" s="251">
        <f>SUM('Комунальні по МПД'!AW987,'Комунальні по МПД'!AW992,'Комунальні по МПД'!AW997,'Комунальні по МПД'!AW1002,'Комунальні по МПД'!AW1007,'Комунальні по МПД'!AW1012)</f>
        <v>0</v>
      </c>
      <c r="AW145" s="251">
        <f>SUM('Комунальні по МПД'!AX987,'Комунальні по МПД'!AX992,'Комунальні по МПД'!AX997,'Комунальні по МПД'!AX1002,'Комунальні по МПД'!AX1007,'Комунальні по МПД'!AX1012)</f>
        <v>0</v>
      </c>
      <c r="AX145" s="251">
        <f>SUM('Комунальні по МПД'!AY987,'Комунальні по МПД'!AY992,'Комунальні по МПД'!AY997,'Комунальні по МПД'!AY1002,'Комунальні по МПД'!AY1007,'Комунальні по МПД'!AY1012)</f>
        <v>0</v>
      </c>
      <c r="AY145" s="251">
        <f>SUM('Комунальні по МПД'!AZ987,'Комунальні по МПД'!AZ992,'Комунальні по МПД'!AZ997,'Комунальні по МПД'!AZ1002,'Комунальні по МПД'!AZ1007,'Комунальні по МПД'!AZ1012)</f>
        <v>0</v>
      </c>
      <c r="AZ145" s="251">
        <f>SUM('Комунальні по МПД'!BA987,'Комунальні по МПД'!BA992,'Комунальні по МПД'!BA997,'Комунальні по МПД'!BA1002,'Комунальні по МПД'!BA1007,'Комунальні по МПД'!BA1012)</f>
        <v>0</v>
      </c>
      <c r="BA145" s="251">
        <f>SUM('Комунальні по МПД'!BB987,'Комунальні по МПД'!BB992,'Комунальні по МПД'!BB997,'Комунальні по МПД'!BB1002,'Комунальні по МПД'!BB1007,'Комунальні по МПД'!BB1012)</f>
        <v>0</v>
      </c>
      <c r="BB145" s="251">
        <f>SUM('Комунальні по МПД'!BC987,'Комунальні по МПД'!BC992,'Комунальні по МПД'!BC997,'Комунальні по МПД'!BC1002,'Комунальні по МПД'!BC1007,'Комунальні по МПД'!BC1012)</f>
        <v>0</v>
      </c>
      <c r="BC145" s="251">
        <f>SUM('Комунальні по МПД'!BD987,'Комунальні по МПД'!BD992,'Комунальні по МПД'!BD997,'Комунальні по МПД'!BD1002,'Комунальні по МПД'!BD1007,'Комунальні по МПД'!BD1012)</f>
        <v>0</v>
      </c>
      <c r="BD145" s="257">
        <f>SUM('Комунальні по МПД'!BE987,'Комунальні по МПД'!BE992,'Комунальні по МПД'!BE997,'Комунальні по МПД'!BE1002,'Комунальні по МПД'!BE1007,'Комунальні по МПД'!BE1012)</f>
        <v>1</v>
      </c>
    </row>
    <row r="146" spans="1:56" ht="48" thickBot="1" x14ac:dyDescent="0.3">
      <c r="A146" s="1435"/>
      <c r="B146" s="1428"/>
      <c r="C146" s="588" t="s">
        <v>490</v>
      </c>
      <c r="D146" s="1295"/>
      <c r="E146" s="1411"/>
      <c r="F146" s="586">
        <f>SUM('Комунальні по МПД'!G988,'Комунальні по МПД'!G993,'Комунальні по МПД'!G998,'Комунальні по МПД'!G1003,'Комунальні по МПД'!G1008,'Комунальні по МПД'!G1013)</f>
        <v>0</v>
      </c>
      <c r="G146" s="674">
        <f>SUM('Комунальні по МПД'!H988,'Комунальні по МПД'!H993,'Комунальні по МПД'!H998,'Комунальні по МПД'!H1003,'Комунальні по МПД'!H1008,'Комунальні по МПД'!H1013)</f>
        <v>0</v>
      </c>
      <c r="H146" s="81">
        <f>SUM('Комунальні по МПД'!I988,'Комунальні по МПД'!I993,'Комунальні по МПД'!I998,'Комунальні по МПД'!I1003,'Комунальні по МПД'!I1008,'Комунальні по МПД'!I1013)</f>
        <v>0</v>
      </c>
      <c r="I146" s="81">
        <f>SUM('Комунальні по МПД'!J988,'Комунальні по МПД'!J993,'Комунальні по МПД'!J998,'Комунальні по МПД'!J1003,'Комунальні по МПД'!J1008,'Комунальні по МПД'!J1013)</f>
        <v>0</v>
      </c>
      <c r="J146" s="81">
        <f>SUM('Комунальні по МПД'!K988,'Комунальні по МПД'!K993,'Комунальні по МПД'!K998,'Комунальні по МПД'!K1003,'Комунальні по МПД'!K1008,'Комунальні по МПД'!K1013)</f>
        <v>0</v>
      </c>
      <c r="K146" s="82">
        <f>SUM('Комунальні по МПД'!L988,'Комунальні по МПД'!L993,'Комунальні по МПД'!L998,'Комунальні по МПД'!L1003,'Комунальні по МПД'!L1008,'Комунальні по МПД'!L1013)</f>
        <v>0</v>
      </c>
      <c r="L146" s="584">
        <f>SUM('Комунальні по МПД'!M988,'Комунальні по МПД'!M993,'Комунальні по МПД'!M998,'Комунальні по МПД'!M1003,'Комунальні по МПД'!M1008,'Комунальні по МПД'!M1013)</f>
        <v>0</v>
      </c>
      <c r="M146" s="248">
        <f>SUM('Комунальні по МПД'!N988,'Комунальні по МПД'!N993,'Комунальні по МПД'!N998,'Комунальні по МПД'!N1003,'Комунальні по МПД'!N1008,'Комунальні по МПД'!N1013)</f>
        <v>0</v>
      </c>
      <c r="N146" s="759">
        <f>SUM('Комунальні по МПД'!O988,'Комунальні по МПД'!O993,'Комунальні по МПД'!O998,'Комунальні по МПД'!O1003,'Комунальні по МПД'!O1008,'Комунальні по МПД'!O1013)</f>
        <v>0</v>
      </c>
      <c r="O146" s="248">
        <f>SUM('Комунальні по МПД'!P988,'Комунальні по МПД'!P993,'Комунальні по МПД'!P998,'Комунальні по МПД'!P1003,'Комунальні по МПД'!P1008,'Комунальні по МПД'!P1013)</f>
        <v>0</v>
      </c>
      <c r="P146" s="248">
        <f>SUM('Комунальні по МПД'!Q988,'Комунальні по МПД'!Q993,'Комунальні по МПД'!Q998,'Комунальні по МПД'!Q1003,'Комунальні по МПД'!Q1008,'Комунальні по МПД'!Q1013)</f>
        <v>0</v>
      </c>
      <c r="Q146" s="261">
        <f>SUM('Комунальні по МПД'!R988,'Комунальні по МПД'!R993,'Комунальні по МПД'!R998,'Комунальні по МПД'!R1003,'Комунальні по МПД'!R1008,'Комунальні по МПД'!R1013)</f>
        <v>0</v>
      </c>
      <c r="R146" s="260">
        <f>SUM('Комунальні по МПД'!S988,'Комунальні по МПД'!S993,'Комунальні по МПД'!S998,'Комунальні по МПД'!S1003,'Комунальні по МПД'!S1008,'Комунальні по МПД'!S1013)</f>
        <v>0</v>
      </c>
      <c r="S146" s="773">
        <f>SUM('Комунальні по МПД'!T988,'Комунальні по МПД'!T993,'Комунальні по МПД'!T998,'Комунальні по МПД'!T1003,'Комунальні по МПД'!T1008,'Комунальні по МПД'!T1013)</f>
        <v>0</v>
      </c>
      <c r="T146" s="773">
        <f>SUM('Комунальні по МПД'!U988,'Комунальні по МПД'!U993,'Комунальні по МПД'!U998,'Комунальні по МПД'!U1003,'Комунальні по МПД'!U1008,'Комунальні по МПД'!U1013)</f>
        <v>0</v>
      </c>
      <c r="U146" s="248">
        <f>SUM('Комунальні по МПД'!V988,'Комунальні по МПД'!V993,'Комунальні по МПД'!V998,'Комунальні по МПД'!V1003,'Комунальні по МПД'!V1008,'Комунальні по МПД'!V1013)</f>
        <v>0</v>
      </c>
      <c r="V146" s="248">
        <f>SUM('Комунальні по МПД'!W988,'Комунальні по МПД'!W993,'Комунальні по МПД'!W998,'Комунальні по МПД'!W1003,'Комунальні по МПД'!W1008,'Комунальні по МПД'!W1013)</f>
        <v>0</v>
      </c>
      <c r="W146" s="261">
        <f>SUM('Комунальні по МПД'!X988,'Комунальні по МПД'!X993,'Комунальні по МПД'!X998,'Комунальні по МПД'!X1003,'Комунальні по МПД'!X1008,'Комунальні по МПД'!X1013)</f>
        <v>0</v>
      </c>
      <c r="X146" s="260">
        <f>SUM('Комунальні по МПД'!Y988,'Комунальні по МПД'!Y993,'Комунальні по МПД'!Y998,'Комунальні по МПД'!Y1003,'Комунальні по МПД'!Y1008,'Комунальні по МПД'!Y1013)</f>
        <v>0</v>
      </c>
      <c r="Y146" s="261">
        <f>SUM('Комунальні по МПД'!Z988,'Комунальні по МПД'!Z993,'Комунальні по МПД'!Z998,'Комунальні по МПД'!Z1003,'Комунальні по МПД'!Z1008,'Комунальні по МПД'!Z1013)</f>
        <v>0</v>
      </c>
      <c r="Z146" s="86">
        <f>SUM('Комунальні по МПД'!AA988,'Комунальні по МПД'!AA993,'Комунальні по МПД'!AA998,'Комунальні по МПД'!AA1003,'Комунальні по МПД'!AA1008,'Комунальні по МПД'!AA1013)</f>
        <v>0</v>
      </c>
      <c r="AA146" s="81">
        <f>SUM('Комунальні по МПД'!AB988,'Комунальні по МПД'!AB993,'Комунальні по МПД'!AB998,'Комунальні по МПД'!AB1003,'Комунальні по МПД'!AB1008,'Комунальні по МПД'!AB1013)</f>
        <v>0</v>
      </c>
      <c r="AB146" s="81">
        <f>SUM('Комунальні по МПД'!AC988,'Комунальні по МПД'!AC993,'Комунальні по МПД'!AC998,'Комунальні по МПД'!AC1003,'Комунальні по МПД'!AC1008,'Комунальні по МПД'!AC1013)</f>
        <v>0</v>
      </c>
      <c r="AC146" s="81">
        <f>SUM('Комунальні по МПД'!AD988,'Комунальні по МПД'!AD993,'Комунальні по МПД'!AD998,'Комунальні по МПД'!AD1003,'Комунальні по МПД'!AD1008,'Комунальні по МПД'!AD1013)</f>
        <v>0</v>
      </c>
      <c r="AD146" s="81">
        <f>SUM('Комунальні по МПД'!AE988,'Комунальні по МПД'!AE993,'Комунальні по МПД'!AE998,'Комунальні по МПД'!AE1003,'Комунальні по МПД'!AE1008,'Комунальні по МПД'!AE1013)</f>
        <v>0</v>
      </c>
      <c r="AE146" s="82">
        <f>SUM('Комунальні по МПД'!AF988,'Комунальні по МПД'!AF993,'Комунальні по МПД'!AF998,'Комунальні по МПД'!AF1003,'Комунальні по МПД'!AF1008,'Комунальні по МПД'!AF1013)</f>
        <v>0</v>
      </c>
      <c r="AF146" s="449"/>
      <c r="AG146" s="445"/>
      <c r="AH146" s="449"/>
      <c r="AI146" s="258">
        <f>SUM('Комунальні по МПД'!AJ988,'Комунальні по МПД'!AJ993,'Комунальні по МПД'!AJ998,'Комунальні по МПД'!AJ1003,'Комунальні по МПД'!AJ1008,'Комунальні по МПД'!AJ1013)</f>
        <v>0</v>
      </c>
      <c r="AJ146" s="90">
        <f>SUM('Комунальні по МПД'!AK988,'Комунальні по МПД'!AK993,'Комунальні по МПД'!AK998,'Комунальні по МПД'!AK1003,'Комунальні по МПД'!AK1008,'Комунальні по МПД'!AK1013)</f>
        <v>0</v>
      </c>
      <c r="AK146" s="88">
        <f>SUM('Комунальні по МПД'!AL988,'Комунальні по МПД'!AL993,'Комунальні по МПД'!AL998,'Комунальні по МПД'!AL1003,'Комунальні по МПД'!AL1008,'Комунальні по МПД'!AL1013)</f>
        <v>0</v>
      </c>
      <c r="AL146" s="89">
        <f>SUM('Комунальні по МПД'!AM988,'Комунальні по МПД'!AM993,'Комунальні по МПД'!AM998,'Комунальні по МПД'!AM1003,'Комунальні по МПД'!AM1008,'Комунальні по МПД'!AM1013)</f>
        <v>0</v>
      </c>
      <c r="AM146" s="90">
        <f>SUM('Комунальні по МПД'!AN988,'Комунальні по МПД'!AN993,'Комунальні по МПД'!AN998,'Комунальні по МПД'!AN1003,'Комунальні по МПД'!AN1008,'Комунальні по МПД'!AN1013)</f>
        <v>0</v>
      </c>
      <c r="AN146" s="88">
        <f>SUM('Комунальні по МПД'!AO988,'Комунальні по МПД'!AO993,'Комунальні по МПД'!AO998,'Комунальні по МПД'!AO1003,'Комунальні по МПД'!AO1008,'Комунальні по МПД'!AO1013)</f>
        <v>0</v>
      </c>
      <c r="AO146" s="89">
        <f>SUM('Комунальні по МПД'!AP988,'Комунальні по МПД'!AP993,'Комунальні по МПД'!AP998,'Комунальні по МПД'!AP1003,'Комунальні по МПД'!AP1008,'Комунальні по МПД'!AP1013)</f>
        <v>0</v>
      </c>
      <c r="AP146" s="90">
        <f>SUM('Комунальні по МПД'!AQ988,'Комунальні по МПД'!AQ993,'Комунальні по МПД'!AQ998,'Комунальні по МПД'!AQ1003,'Комунальні по МПД'!AQ1008,'Комунальні по МПД'!AQ1013)</f>
        <v>0</v>
      </c>
      <c r="AQ146" s="88">
        <f>SUM('Комунальні по МПД'!AR988,'Комунальні по МПД'!AR993,'Комунальні по МПД'!AR998,'Комунальні по МПД'!AR1003,'Комунальні по МПД'!AR1008,'Комунальні по МПД'!AR1013)</f>
        <v>0</v>
      </c>
      <c r="AR146" s="88">
        <f>SUM('Комунальні по МПД'!AS988,'Комунальні по МПД'!AS993,'Комунальні по МПД'!AS998,'Комунальні по МПД'!AS1003,'Комунальні по МПД'!AS1008,'Комунальні по МПД'!AS1013)</f>
        <v>0</v>
      </c>
      <c r="AS146" s="88">
        <f>SUM('Комунальні по МПД'!AT988,'Комунальні по МПД'!AT993,'Комунальні по МПД'!AT998,'Комунальні по МПД'!AT1003,'Комунальні по МПД'!AT1008,'Комунальні по МПД'!AT1013)</f>
        <v>0</v>
      </c>
      <c r="AT146" s="89">
        <f>SUM('Комунальні по МПД'!AU988,'Комунальні по МПД'!AU993,'Комунальні по МПД'!AU998,'Комунальні по МПД'!AU1003,'Комунальні по МПД'!AU1008,'Комунальні по МПД'!AU1013)</f>
        <v>0</v>
      </c>
      <c r="AU146" s="259">
        <f>SUM('Комунальні по МПД'!AV988,'Комунальні по МПД'!AV993,'Комунальні по МПД'!AV998,'Комунальні по МПД'!AV1003,'Комунальні по МПД'!AV1008,'Комунальні по МПД'!AV1013)</f>
        <v>0</v>
      </c>
      <c r="AV146" s="249">
        <f>SUM('Комунальні по МПД'!AW988,'Комунальні по МПД'!AW993,'Комунальні по МПД'!AW998,'Комунальні по МПД'!AW1003,'Комунальні по МПД'!AW1008,'Комунальні по МПД'!AW1013)</f>
        <v>0</v>
      </c>
      <c r="AW146" s="249">
        <f>SUM('Комунальні по МПД'!AX988,'Комунальні по МПД'!AX993,'Комунальні по МПД'!AX998,'Комунальні по МПД'!AX1003,'Комунальні по МПД'!AX1008,'Комунальні по МПД'!AX1013)</f>
        <v>0</v>
      </c>
      <c r="AX146" s="249">
        <f>SUM('Комунальні по МПД'!AY988,'Комунальні по МПД'!AY993,'Комунальні по МПД'!AY998,'Комунальні по МПД'!AY1003,'Комунальні по МПД'!AY1008,'Комунальні по МПД'!AY1013)</f>
        <v>0</v>
      </c>
      <c r="AY146" s="249">
        <f>SUM('Комунальні по МПД'!AZ988,'Комунальні по МПД'!AZ993,'Комунальні по МПД'!AZ998,'Комунальні по МПД'!AZ1003,'Комунальні по МПД'!AZ1008,'Комунальні по МПД'!AZ1013)</f>
        <v>0</v>
      </c>
      <c r="AZ146" s="249">
        <f>SUM('Комунальні по МПД'!BA988,'Комунальні по МПД'!BA993,'Комунальні по МПД'!BA998,'Комунальні по МПД'!BA1003,'Комунальні по МПД'!BA1008,'Комунальні по МПД'!BA1013)</f>
        <v>0</v>
      </c>
      <c r="BA146" s="249">
        <f>SUM('Комунальні по МПД'!BB988,'Комунальні по МПД'!BB993,'Комунальні по МПД'!BB998,'Комунальні по МПД'!BB1003,'Комунальні по МПД'!BB1008,'Комунальні по МПД'!BB1013)</f>
        <v>0</v>
      </c>
      <c r="BB146" s="249">
        <f>SUM('Комунальні по МПД'!BC988,'Комунальні по МПД'!BC993,'Комунальні по МПД'!BC998,'Комунальні по МПД'!BC1003,'Комунальні по МПД'!BC1008,'Комунальні по МПД'!BC1013)</f>
        <v>0</v>
      </c>
      <c r="BC146" s="249">
        <f>SUM('Комунальні по МПД'!BD988,'Комунальні по МПД'!BD993,'Комунальні по МПД'!BD998,'Комунальні по МПД'!BD1003,'Комунальні по МПД'!BD1008,'Комунальні по МПД'!BD1013)</f>
        <v>0</v>
      </c>
      <c r="BD146" s="250">
        <f>SUM('Комунальні по МПД'!BE988,'Комунальні по МПД'!BE993,'Комунальні по МПД'!BE998,'Комунальні по МПД'!BE1003,'Комунальні по МПД'!BE1008,'Комунальні по МПД'!BE1013)</f>
        <v>0</v>
      </c>
    </row>
    <row r="147" spans="1:56" ht="32.25" thickBot="1" x14ac:dyDescent="0.3">
      <c r="A147" s="1435"/>
      <c r="B147" s="1428"/>
      <c r="C147" s="588" t="s">
        <v>486</v>
      </c>
      <c r="D147" s="1295"/>
      <c r="E147" s="1411"/>
      <c r="F147" s="586">
        <f>SUM('Комунальні по МПД'!G989,'Комунальні по МПД'!G994,'Комунальні по МПД'!G999,'Комунальні по МПД'!G1004,'Комунальні по МПД'!G1009,'Комунальні по МПД'!G1014)</f>
        <v>0</v>
      </c>
      <c r="G147" s="674">
        <f>SUM('Комунальні по МПД'!H989,'Комунальні по МПД'!H994,'Комунальні по МПД'!H999,'Комунальні по МПД'!H1004,'Комунальні по МПД'!H1009,'Комунальні по МПД'!H1014)</f>
        <v>0</v>
      </c>
      <c r="H147" s="81">
        <f>SUM('Комунальні по МПД'!I989,'Комунальні по МПД'!I994,'Комунальні по МПД'!I999,'Комунальні по МПД'!I1004,'Комунальні по МПД'!I1009,'Комунальні по МПД'!I1014)</f>
        <v>0</v>
      </c>
      <c r="I147" s="81">
        <f>SUM('Комунальні по МПД'!J989,'Комунальні по МПД'!J994,'Комунальні по МПД'!J999,'Комунальні по МПД'!J1004,'Комунальні по МПД'!J1009,'Комунальні по МПД'!J1014)</f>
        <v>0</v>
      </c>
      <c r="J147" s="81">
        <f>SUM('Комунальні по МПД'!K989,'Комунальні по МПД'!K994,'Комунальні по МПД'!K999,'Комунальні по МПД'!K1004,'Комунальні по МПД'!K1009,'Комунальні по МПД'!K1014)</f>
        <v>0</v>
      </c>
      <c r="K147" s="82">
        <f>SUM('Комунальні по МПД'!L989,'Комунальні по МПД'!L994,'Комунальні по МПД'!L999,'Комунальні по МПД'!L1004,'Комунальні по МПД'!L1009,'Комунальні по МПД'!L1014)</f>
        <v>0</v>
      </c>
      <c r="L147" s="584">
        <f>SUM('Комунальні по МПД'!M989,'Комунальні по МПД'!M994,'Комунальні по МПД'!M999,'Комунальні по МПД'!M1004,'Комунальні по МПД'!M1009,'Комунальні по МПД'!M1014)</f>
        <v>0</v>
      </c>
      <c r="M147" s="248">
        <f>SUM('Комунальні по МПД'!N989,'Комунальні по МПД'!N994,'Комунальні по МПД'!N999,'Комунальні по МПД'!N1004,'Комунальні по МПД'!N1009,'Комунальні по МПД'!N1014)</f>
        <v>0</v>
      </c>
      <c r="N147" s="759">
        <f>SUM('Комунальні по МПД'!O989,'Комунальні по МПД'!O994,'Комунальні по МПД'!O999,'Комунальні по МПД'!O1004,'Комунальні по МПД'!O1009,'Комунальні по МПД'!O1014)</f>
        <v>0</v>
      </c>
      <c r="O147" s="184">
        <f>SUM('Комунальні по МПД'!P989,'Комунальні по МПД'!P994,'Комунальні по МПД'!P999,'Комунальні по МПД'!P1004,'Комунальні по МПД'!P1009,'Комунальні по МПД'!P1014)</f>
        <v>0</v>
      </c>
      <c r="P147" s="675">
        <f>SUM('Комунальні по МПД'!Q989,'Комунальні по МПД'!Q994,'Комунальні по МПД'!Q999,'Комунальні по МПД'!Q1004,'Комунальні по МПД'!Q1009,'Комунальні по МПД'!Q1014)</f>
        <v>0</v>
      </c>
      <c r="Q147" s="261">
        <f>SUM('Комунальні по МПД'!R989,'Комунальні по МПД'!R994,'Комунальні по МПД'!R999,'Комунальні по МПД'!R1004,'Комунальні по МПД'!R1009,'Комунальні по МПД'!R1014)</f>
        <v>0</v>
      </c>
      <c r="R147" s="260">
        <f>SUM('Комунальні по МПД'!S989,'Комунальні по МПД'!S994,'Комунальні по МПД'!S999,'Комунальні по МПД'!S1004,'Комунальні по МПД'!S1009,'Комунальні по МПД'!S1014)</f>
        <v>0</v>
      </c>
      <c r="S147" s="773">
        <f>SUM('Комунальні по МПД'!T989,'Комунальні по МПД'!T994,'Комунальні по МПД'!T999,'Комунальні по МПД'!T1004,'Комунальні по МПД'!T1009,'Комунальні по МПД'!T1014)</f>
        <v>0</v>
      </c>
      <c r="T147" s="773">
        <f>SUM('Комунальні по МПД'!U989,'Комунальні по МПД'!U994,'Комунальні по МПД'!U999,'Комунальні по МПД'!U1004,'Комунальні по МПД'!U1009,'Комунальні по МПД'!U1014)</f>
        <v>0</v>
      </c>
      <c r="U147" s="248">
        <f>SUM('Комунальні по МПД'!V989,'Комунальні по МПД'!V994,'Комунальні по МПД'!V999,'Комунальні по МПД'!V1004,'Комунальні по МПД'!V1009,'Комунальні по МПД'!V1014)</f>
        <v>0</v>
      </c>
      <c r="V147" s="248">
        <f>SUM('Комунальні по МПД'!W989,'Комунальні по МПД'!W994,'Комунальні по МПД'!W999,'Комунальні по МПД'!W1004,'Комунальні по МПД'!W1009,'Комунальні по МПД'!W1014)</f>
        <v>0</v>
      </c>
      <c r="W147" s="261">
        <f>SUM('Комунальні по МПД'!X989,'Комунальні по МПД'!X994,'Комунальні по МПД'!X999,'Комунальні по МПД'!X1004,'Комунальні по МПД'!X1009,'Комунальні по МПД'!X1014)</f>
        <v>0</v>
      </c>
      <c r="X147" s="260">
        <f>SUM('Комунальні по МПД'!Y989,'Комунальні по МПД'!Y994,'Комунальні по МПД'!Y999,'Комунальні по МПД'!Y1004,'Комунальні по МПД'!Y1009,'Комунальні по МПД'!Y1014)</f>
        <v>0</v>
      </c>
      <c r="Y147" s="261">
        <f>SUM('Комунальні по МПД'!Z989,'Комунальні по МПД'!Z994,'Комунальні по МПД'!Z999,'Комунальні по МПД'!Z1004,'Комунальні по МПД'!Z1009,'Комунальні по МПД'!Z1014)</f>
        <v>0</v>
      </c>
      <c r="Z147" s="86">
        <f>SUM('Комунальні по МПД'!AA989,'Комунальні по МПД'!AA994,'Комунальні по МПД'!AA999,'Комунальні по МПД'!AA1004,'Комунальні по МПД'!AA1009,'Комунальні по МПД'!AA1014)</f>
        <v>0</v>
      </c>
      <c r="AA147" s="81">
        <f>SUM('Комунальні по МПД'!AB989,'Комунальні по МПД'!AB994,'Комунальні по МПД'!AB999,'Комунальні по МПД'!AB1004,'Комунальні по МПД'!AB1009,'Комунальні по МПД'!AB1014)</f>
        <v>0</v>
      </c>
      <c r="AB147" s="81">
        <f>SUM('Комунальні по МПД'!AC989,'Комунальні по МПД'!AC994,'Комунальні по МПД'!AC999,'Комунальні по МПД'!AC1004,'Комунальні по МПД'!AC1009,'Комунальні по МПД'!AC1014)</f>
        <v>0</v>
      </c>
      <c r="AC147" s="81">
        <f>SUM('Комунальні по МПД'!AD989,'Комунальні по МПД'!AD994,'Комунальні по МПД'!AD999,'Комунальні по МПД'!AD1004,'Комунальні по МПД'!AD1009,'Комунальні по МПД'!AD1014)</f>
        <v>0</v>
      </c>
      <c r="AD147" s="81">
        <f>SUM('Комунальні по МПД'!AE989,'Комунальні по МПД'!AE994,'Комунальні по МПД'!AE999,'Комунальні по МПД'!AE1004,'Комунальні по МПД'!AE1009,'Комунальні по МПД'!AE1014)</f>
        <v>0</v>
      </c>
      <c r="AE147" s="82">
        <f>SUM('Комунальні по МПД'!AF989,'Комунальні по МПД'!AF994,'Комунальні по МПД'!AF999,'Комунальні по МПД'!AF1004,'Комунальні по МПД'!AF1009,'Комунальні по МПД'!AF1014)</f>
        <v>0</v>
      </c>
      <c r="AF147" s="449"/>
      <c r="AG147" s="445"/>
      <c r="AH147" s="449"/>
      <c r="AI147" s="258">
        <f>SUM('Комунальні по МПД'!AJ989,'Комунальні по МПД'!AJ994,'Комунальні по МПД'!AJ999,'Комунальні по МПД'!AJ1004,'Комунальні по МПД'!AJ1009,'Комунальні по МПД'!AJ1014)</f>
        <v>0</v>
      </c>
      <c r="AJ147" s="90">
        <f>SUM('Комунальні по МПД'!AK989,'Комунальні по МПД'!AK994,'Комунальні по МПД'!AK999,'Комунальні по МПД'!AK1004,'Комунальні по МПД'!AK1009,'Комунальні по МПД'!AK1014)</f>
        <v>0</v>
      </c>
      <c r="AK147" s="88">
        <f>SUM('Комунальні по МПД'!AL989,'Комунальні по МПД'!AL994,'Комунальні по МПД'!AL999,'Комунальні по МПД'!AL1004,'Комунальні по МПД'!AL1009,'Комунальні по МПД'!AL1014)</f>
        <v>0</v>
      </c>
      <c r="AL147" s="89">
        <f>SUM('Комунальні по МПД'!AM989,'Комунальні по МПД'!AM994,'Комунальні по МПД'!AM999,'Комунальні по МПД'!AM1004,'Комунальні по МПД'!AM1009,'Комунальні по МПД'!AM1014)</f>
        <v>0</v>
      </c>
      <c r="AM147" s="90">
        <f>SUM('Комунальні по МПД'!AN989,'Комунальні по МПД'!AN994,'Комунальні по МПД'!AN999,'Комунальні по МПД'!AN1004,'Комунальні по МПД'!AN1009,'Комунальні по МПД'!AN1014)</f>
        <v>0</v>
      </c>
      <c r="AN147" s="88">
        <f>SUM('Комунальні по МПД'!AO989,'Комунальні по МПД'!AO994,'Комунальні по МПД'!AO999,'Комунальні по МПД'!AO1004,'Комунальні по МПД'!AO1009,'Комунальні по МПД'!AO1014)</f>
        <v>0</v>
      </c>
      <c r="AO147" s="89">
        <f>SUM('Комунальні по МПД'!AP989,'Комунальні по МПД'!AP994,'Комунальні по МПД'!AP999,'Комунальні по МПД'!AP1004,'Комунальні по МПД'!AP1009,'Комунальні по МПД'!AP1014)</f>
        <v>0</v>
      </c>
      <c r="AP147" s="90">
        <f>SUM('Комунальні по МПД'!AQ989,'Комунальні по МПД'!AQ994,'Комунальні по МПД'!AQ999,'Комунальні по МПД'!AQ1004,'Комунальні по МПД'!AQ1009,'Комунальні по МПД'!AQ1014)</f>
        <v>0</v>
      </c>
      <c r="AQ147" s="88">
        <f>SUM('Комунальні по МПД'!AR989,'Комунальні по МПД'!AR994,'Комунальні по МПД'!AR999,'Комунальні по МПД'!AR1004,'Комунальні по МПД'!AR1009,'Комунальні по МПД'!AR1014)</f>
        <v>0</v>
      </c>
      <c r="AR147" s="88">
        <f>SUM('Комунальні по МПД'!AS989,'Комунальні по МПД'!AS994,'Комунальні по МПД'!AS999,'Комунальні по МПД'!AS1004,'Комунальні по МПД'!AS1009,'Комунальні по МПД'!AS1014)</f>
        <v>0</v>
      </c>
      <c r="AS147" s="88">
        <f>SUM('Комунальні по МПД'!AT989,'Комунальні по МПД'!AT994,'Комунальні по МПД'!AT999,'Комунальні по МПД'!AT1004,'Комунальні по МПД'!AT1009,'Комунальні по МПД'!AT1014)</f>
        <v>0</v>
      </c>
      <c r="AT147" s="89">
        <f>SUM('Комунальні по МПД'!AU989,'Комунальні по МПД'!AU994,'Комунальні по МПД'!AU999,'Комунальні по МПД'!AU1004,'Комунальні по МПД'!AU1009,'Комунальні по МПД'!AU1014)</f>
        <v>0</v>
      </c>
      <c r="AU147" s="259">
        <f>SUM('Комунальні по МПД'!AV989,'Комунальні по МПД'!AV994,'Комунальні по МПД'!AV999,'Комунальні по МПД'!AV1004,'Комунальні по МПД'!AV1009,'Комунальні по МПД'!AV1014)</f>
        <v>0</v>
      </c>
      <c r="AV147" s="249">
        <f>SUM('Комунальні по МПД'!AW989,'Комунальні по МПД'!AW994,'Комунальні по МПД'!AW999,'Комунальні по МПД'!AW1004,'Комунальні по МПД'!AW1009,'Комунальні по МПД'!AW1014)</f>
        <v>0</v>
      </c>
      <c r="AW147" s="249">
        <f>SUM('Комунальні по МПД'!AX989,'Комунальні по МПД'!AX994,'Комунальні по МПД'!AX999,'Комунальні по МПД'!AX1004,'Комунальні по МПД'!AX1009,'Комунальні по МПД'!AX1014)</f>
        <v>0</v>
      </c>
      <c r="AX147" s="249">
        <f>SUM('Комунальні по МПД'!AY989,'Комунальні по МПД'!AY994,'Комунальні по МПД'!AY999,'Комунальні по МПД'!AY1004,'Комунальні по МПД'!AY1009,'Комунальні по МПД'!AY1014)</f>
        <v>0</v>
      </c>
      <c r="AY147" s="249">
        <f>SUM('Комунальні по МПД'!AZ989,'Комунальні по МПД'!AZ994,'Комунальні по МПД'!AZ999,'Комунальні по МПД'!AZ1004,'Комунальні по МПД'!AZ1009,'Комунальні по МПД'!AZ1014)</f>
        <v>0</v>
      </c>
      <c r="AZ147" s="249">
        <f>SUM('Комунальні по МПД'!BA989,'Комунальні по МПД'!BA994,'Комунальні по МПД'!BA999,'Комунальні по МПД'!BA1004,'Комунальні по МПД'!BA1009,'Комунальні по МПД'!BA1014)</f>
        <v>0</v>
      </c>
      <c r="BA147" s="249">
        <f>SUM('Комунальні по МПД'!BB989,'Комунальні по МПД'!BB994,'Комунальні по МПД'!BB999,'Комунальні по МПД'!BB1004,'Комунальні по МПД'!BB1009,'Комунальні по МПД'!BB1014)</f>
        <v>0</v>
      </c>
      <c r="BB147" s="249">
        <f>SUM('Комунальні по МПД'!BC989,'Комунальні по МПД'!BC994,'Комунальні по МПД'!BC999,'Комунальні по МПД'!BC1004,'Комунальні по МПД'!BC1009,'Комунальні по МПД'!BC1014)</f>
        <v>0</v>
      </c>
      <c r="BC147" s="249">
        <f>SUM('Комунальні по МПД'!BD989,'Комунальні по МПД'!BD994,'Комунальні по МПД'!BD999,'Комунальні по МПД'!BD1004,'Комунальні по МПД'!BD1009,'Комунальні по МПД'!BD1014)</f>
        <v>0</v>
      </c>
      <c r="BD147" s="250">
        <f>SUM('Комунальні по МПД'!BE989,'Комунальні по МПД'!BE994,'Комунальні по МПД'!BE999,'Комунальні по МПД'!BE1004,'Комунальні по МПД'!BE1009,'Комунальні по МПД'!BE1014)</f>
        <v>0</v>
      </c>
    </row>
    <row r="148" spans="1:56" ht="32.25" thickBot="1" x14ac:dyDescent="0.3">
      <c r="A148" s="1435"/>
      <c r="B148" s="1428"/>
      <c r="C148" s="588" t="s">
        <v>15</v>
      </c>
      <c r="D148" s="1295"/>
      <c r="E148" s="1411"/>
      <c r="F148" s="586">
        <f>SUM('Комунальні по МПД'!G990,'Комунальні по МПД'!G995,'Комунальні по МПД'!G1000,'Комунальні по МПД'!G1005,'Комунальні по МПД'!G1010,'Комунальні по МПД'!G1015)</f>
        <v>546</v>
      </c>
      <c r="G148" s="674">
        <f>SUM('Комунальні по МПД'!H990,'Комунальні по МПД'!H995,'Комунальні по МПД'!H1000,'Комунальні по МПД'!H1005,'Комунальні по МПД'!H1010,'Комунальні по МПД'!H1015)</f>
        <v>23</v>
      </c>
      <c r="H148" s="81">
        <f>SUM('Комунальні по МПД'!I990,'Комунальні по МПД'!I995,'Комунальні по МПД'!I1000,'Комунальні по МПД'!I1005,'Комунальні по МПД'!I1010,'Комунальні по МПД'!I1015)</f>
        <v>19</v>
      </c>
      <c r="I148" s="81">
        <f>SUM('Комунальні по МПД'!J990,'Комунальні по МПД'!J995,'Комунальні по МПД'!J1000,'Комунальні по МПД'!J1005,'Комунальні по МПД'!J1010,'Комунальні по МПД'!J1015)</f>
        <v>2</v>
      </c>
      <c r="J148" s="81">
        <f>SUM('Комунальні по МПД'!K990,'Комунальні по МПД'!K995,'Комунальні по МПД'!K1000,'Комунальні по МПД'!K1005,'Комунальні по МПД'!K1010,'Комунальні по МПД'!K1015)</f>
        <v>2</v>
      </c>
      <c r="K148" s="82">
        <f>SUM('Комунальні по МПД'!L990,'Комунальні по МПД'!L995,'Комунальні по МПД'!L1000,'Комунальні по МПД'!L1005,'Комунальні по МПД'!L1010,'Комунальні по МПД'!L1015)</f>
        <v>0</v>
      </c>
      <c r="L148" s="584">
        <f>SUM('Комунальні по МПД'!M990,'Комунальні по МПД'!M995,'Комунальні по МПД'!M1000,'Комунальні по МПД'!M1005,'Комунальні по МПД'!M1010,'Комунальні по МПД'!M1015)</f>
        <v>530</v>
      </c>
      <c r="M148" s="248">
        <f>SUM('Комунальні по МПД'!N990,'Комунальні по МПД'!N995,'Комунальні по МПД'!N1000,'Комунальні по МПД'!N1005,'Комунальні по МПД'!N1010,'Комунальні по МПД'!N1015)</f>
        <v>394</v>
      </c>
      <c r="N148" s="759">
        <f>SUM('Комунальні по МПД'!O990,'Комунальні по МПД'!O995,'Комунальні по МПД'!O1000,'Комунальні по МПД'!O1005,'Комунальні по МПД'!O1010,'Комунальні по МПД'!O1015)</f>
        <v>0</v>
      </c>
      <c r="O148" s="248">
        <f>SUM('Комунальні по МПД'!P990,'Комунальні по МПД'!P995,'Комунальні по МПД'!P1000,'Комунальні по МПД'!P1005,'Комунальні по МПД'!P1010,'Комунальні по МПД'!P1015)</f>
        <v>0</v>
      </c>
      <c r="P148" s="248">
        <f>SUM('Комунальні по МПД'!Q990,'Комунальні по МПД'!Q995,'Комунальні по МПД'!Q1000,'Комунальні по МПД'!Q1005,'Комунальні по МПД'!Q1010,'Комунальні по МПД'!Q1015)</f>
        <v>0</v>
      </c>
      <c r="Q148" s="261">
        <f>SUM('Комунальні по МПД'!R990,'Комунальні по МПД'!R995,'Комунальні по МПД'!R1000,'Комунальні по МПД'!R1005,'Комунальні по МПД'!R1010,'Комунальні по МПД'!R1015)</f>
        <v>136</v>
      </c>
      <c r="R148" s="260">
        <f>SUM('Комунальні по МПД'!S990,'Комунальні по МПД'!S995,'Комунальні по МПД'!S1000,'Комунальні по МПД'!S1005,'Комунальні по МПД'!S1010,'Комунальні по МПД'!S1015)</f>
        <v>75</v>
      </c>
      <c r="S148" s="773">
        <f>SUM('Комунальні по МПД'!T990,'Комунальні по МПД'!T995,'Комунальні по МПД'!T1000,'Комунальні по МПД'!T1005,'Комунальні по МПД'!T1010,'Комунальні по МПД'!T1015)</f>
        <v>0</v>
      </c>
      <c r="T148" s="773">
        <f>SUM('Комунальні по МПД'!U990,'Комунальні по МПД'!U995,'Комунальні по МПД'!U1000,'Комунальні по МПД'!U1005,'Комунальні по МПД'!U1010,'Комунальні по МПД'!U1015)</f>
        <v>0</v>
      </c>
      <c r="U148" s="248">
        <f>SUM('Комунальні по МПД'!V990,'Комунальні по МПД'!V995,'Комунальні по МПД'!V1000,'Комунальні по МПД'!V1005,'Комунальні по МПД'!V1010,'Комунальні по МПД'!V1015)</f>
        <v>406</v>
      </c>
      <c r="V148" s="248">
        <f>SUM('Комунальні по МПД'!W990,'Комунальні по МПД'!W995,'Комунальні по МПД'!W1000,'Комунальні по МПД'!W1005,'Комунальні по МПД'!W1010,'Комунальні по МПД'!W1015)</f>
        <v>49</v>
      </c>
      <c r="W148" s="261">
        <f>SUM('Комунальні по МПД'!X990,'Комунальні по МПД'!X995,'Комунальні по МПД'!X1000,'Комунальні по МПД'!X1005,'Комунальні по МПД'!X1010,'Комунальні по МПД'!X1015)</f>
        <v>0</v>
      </c>
      <c r="X148" s="260">
        <f>SUM('Комунальні по МПД'!Y990,'Комунальні по МПД'!Y995,'Комунальні по МПД'!Y1000,'Комунальні по МПД'!Y1005,'Комунальні по МПД'!Y1010,'Комунальні по МПД'!Y1015)</f>
        <v>458</v>
      </c>
      <c r="Y148" s="261">
        <f>SUM('Комунальні по МПД'!Z990,'Комунальні по МПД'!Z995,'Комунальні по МПД'!Z1000,'Комунальні по МПД'!Z1005,'Комунальні по МПД'!Z1010,'Комунальні по МПД'!Z1015)</f>
        <v>72</v>
      </c>
      <c r="Z148" s="86">
        <f>SUM('Комунальні по МПД'!AA990,'Комунальні по МПД'!AA995,'Комунальні по МПД'!AA1000,'Комунальні по МПД'!AA1005,'Комунальні по МПД'!AA1010,'Комунальні по МПД'!AA1015)</f>
        <v>0</v>
      </c>
      <c r="AA148" s="81">
        <f>SUM('Комунальні по МПД'!AB990,'Комунальні по МПД'!AB995,'Комунальні по МПД'!AB1000,'Комунальні по МПД'!AB1005,'Комунальні по МПД'!AB1010,'Комунальні по МПД'!AB1015)</f>
        <v>243</v>
      </c>
      <c r="AB148" s="81">
        <f>SUM('Комунальні по МПД'!AC990,'Комунальні по МПД'!AC995,'Комунальні по МПД'!AC1000,'Комунальні по МПД'!AC1005,'Комунальні по МПД'!AC1010,'Комунальні по МПД'!AC1015)</f>
        <v>237</v>
      </c>
      <c r="AC148" s="81">
        <f>SUM('Комунальні по МПД'!AD990,'Комунальні по МПД'!AD995,'Комунальні по МПД'!AD1000,'Комунальні по МПД'!AD1005,'Комунальні по МПД'!AD1010,'Комунальні по МПД'!AD1015)</f>
        <v>36</v>
      </c>
      <c r="AD148" s="81">
        <f>SUM('Комунальні по МПД'!AE990,'Комунальні по МПД'!AE995,'Комунальні по МПД'!AE1000,'Комунальні по МПД'!AE1005,'Комунальні по МПД'!AE1010,'Комунальні по МПД'!AE1015)</f>
        <v>341</v>
      </c>
      <c r="AE148" s="82">
        <f>SUM('Комунальні по МПД'!AF990,'Комунальні по МПД'!AF995,'Комунальні по МПД'!AF1000,'Комунальні по МПД'!AF1005,'Комунальні по МПД'!AF1010,'Комунальні по МПД'!AF1015)</f>
        <v>59</v>
      </c>
      <c r="AF148" s="449">
        <f>AVERAGE('Комунальні по МПД'!AG990,'Комунальні по МПД'!AG995,'Комунальні по МПД'!AG1000,'Комунальні по МПД'!AG1005,'Комунальні по МПД'!AG1010,'Комунальні по МПД'!AG1015)</f>
        <v>40.213333333333331</v>
      </c>
      <c r="AG148" s="445">
        <f>AVERAGE('Комунальні по МПД'!AH990,'Комунальні по МПД'!AH995,'Комунальні по МПД'!AH1000,'Комунальні по МПД'!AH1005,'Комунальні по МПД'!AH1010,'Комунальні по МПД'!AH1015)</f>
        <v>19.868333333333332</v>
      </c>
      <c r="AH148" s="449">
        <f>AVERAGE('Комунальні по МПД'!AI990,'Комунальні по МПД'!AI995,'Комунальні по МПД'!AI1000,'Комунальні по МПД'!AI1005,'Комунальні по МПД'!AI1010,'Комунальні по МПД'!AI1015)</f>
        <v>103.83833333333332</v>
      </c>
      <c r="AI148" s="258">
        <f>SUM('Комунальні по МПД'!AJ990,'Комунальні по МПД'!AJ995,'Комунальні по МПД'!AJ1000,'Комунальні по МПД'!AJ1005,'Комунальні по МПД'!AJ1010,'Комунальні по МПД'!AJ1015)</f>
        <v>530</v>
      </c>
      <c r="AJ148" s="90">
        <f>SUM('Комунальні по МПД'!AK990,'Комунальні по МПД'!AK995,'Комунальні по МПД'!AK1000,'Комунальні по МПД'!AK1005,'Комунальні по МПД'!AK1010,'Комунальні по МПД'!AK1015)</f>
        <v>0</v>
      </c>
      <c r="AK148" s="88">
        <f>SUM('Комунальні по МПД'!AL990,'Комунальні по МПД'!AL995,'Комунальні по МПД'!AL1000,'Комунальні по МПД'!AL1005,'Комунальні по МПД'!AL1010,'Комунальні по МПД'!AL1015)</f>
        <v>0</v>
      </c>
      <c r="AL148" s="89">
        <f>SUM('Комунальні по МПД'!AM990,'Комунальні по МПД'!AM995,'Комунальні по МПД'!AM1000,'Комунальні по МПД'!AM1005,'Комунальні по МПД'!AM1010,'Комунальні по МПД'!AM1015)</f>
        <v>0</v>
      </c>
      <c r="AM148" s="90">
        <f>SUM('Комунальні по МПД'!AN990,'Комунальні по МПД'!AN995,'Комунальні по МПД'!AN1000,'Комунальні по МПД'!AN1005,'Комунальні по МПД'!AN1010,'Комунальні по МПД'!AN1015)</f>
        <v>0</v>
      </c>
      <c r="AN148" s="88">
        <f>SUM('Комунальні по МПД'!AO990,'Комунальні по МПД'!AO995,'Комунальні по МПД'!AO1000,'Комунальні по МПД'!AO1005,'Комунальні по МПД'!AO1010,'Комунальні по МПД'!AO1015)</f>
        <v>0</v>
      </c>
      <c r="AO148" s="89">
        <f>SUM('Комунальні по МПД'!AP990,'Комунальні по МПД'!AP995,'Комунальні по МПД'!AP1000,'Комунальні по МПД'!AP1005,'Комунальні по МПД'!AP1010,'Комунальні по МПД'!AP1015)</f>
        <v>0</v>
      </c>
      <c r="AP148" s="90">
        <f>SUM('Комунальні по МПД'!AQ990,'Комунальні по МПД'!AQ995,'Комунальні по МПД'!AQ1000,'Комунальні по МПД'!AQ1005,'Комунальні по МПД'!AQ1010,'Комунальні по МПД'!AQ1015)</f>
        <v>33</v>
      </c>
      <c r="AQ148" s="88">
        <f>SUM('Комунальні по МПД'!AR990,'Комунальні по МПД'!AR995,'Комунальні по МПД'!AR1000,'Комунальні по МПД'!AR1005,'Комунальні по МПД'!AR1010,'Комунальні по МПД'!AR1015)</f>
        <v>61</v>
      </c>
      <c r="AR148" s="88">
        <f>SUM('Комунальні по МПД'!AS990,'Комунальні по МПД'!AS995,'Комунальні по МПД'!AS1000,'Комунальні по МПД'!AS1005,'Комунальні по МПД'!AS1010,'Комунальні по МПД'!AS1015)</f>
        <v>267</v>
      </c>
      <c r="AS148" s="88">
        <f>SUM('Комунальні по МПД'!AT990,'Комунальні по МПД'!AT995,'Комунальні по МПД'!AT1000,'Комунальні по МПД'!AT1005,'Комунальні по МПД'!AT1010,'Комунальні по МПД'!AT1015)</f>
        <v>165</v>
      </c>
      <c r="AT148" s="89">
        <f>SUM('Комунальні по МПД'!AU990,'Комунальні по МПД'!AU995,'Комунальні по МПД'!AU1000,'Комунальні по МПД'!AU1005,'Комунальні по МПД'!AU1010,'Комунальні по МПД'!AU1015)</f>
        <v>4</v>
      </c>
      <c r="AU148" s="259">
        <f>SUM('Комунальні по МПД'!AV990,'Комунальні по МПД'!AV995,'Комунальні по МПД'!AV1000,'Комунальні по МПД'!AV1005,'Комунальні по МПД'!AV1010,'Комунальні по МПД'!AV1015)</f>
        <v>16</v>
      </c>
      <c r="AV148" s="249">
        <f>SUM('Комунальні по МПД'!AW990,'Комунальні по МПД'!AW995,'Комунальні по МПД'!AW1000,'Комунальні по МПД'!AW1005,'Комунальні по МПД'!AW1010,'Комунальні по МПД'!AW1015)</f>
        <v>0</v>
      </c>
      <c r="AW148" s="249">
        <f>SUM('Комунальні по МПД'!AX990,'Комунальні по МПД'!AX995,'Комунальні по МПД'!AX1000,'Комунальні по МПД'!AX1005,'Комунальні по МПД'!AX1010,'Комунальні по МПД'!AX1015)</f>
        <v>3</v>
      </c>
      <c r="AX148" s="249">
        <f>SUM('Комунальні по МПД'!AY990,'Комунальні по МПД'!AY995,'Комунальні по МПД'!AY1000,'Комунальні по МПД'!AY1005,'Комунальні по МПД'!AY1010,'Комунальні по МПД'!AY1015)</f>
        <v>2</v>
      </c>
      <c r="AY148" s="249">
        <f>SUM('Комунальні по МПД'!AZ990,'Комунальні по МПД'!AZ995,'Комунальні по МПД'!AZ1000,'Комунальні по МПД'!AZ1005,'Комунальні по МПД'!AZ1010,'Комунальні по МПД'!AZ1015)</f>
        <v>0</v>
      </c>
      <c r="AZ148" s="249">
        <f>SUM('Комунальні по МПД'!BA990,'Комунальні по МПД'!BA995,'Комунальні по МПД'!BA1000,'Комунальні по МПД'!BA1005,'Комунальні по МПД'!BA1010,'Комунальні по МПД'!BA1015)</f>
        <v>3</v>
      </c>
      <c r="BA148" s="249">
        <f>SUM('Комунальні по МПД'!BB990,'Комунальні по МПД'!BB995,'Комунальні по МПД'!BB1000,'Комунальні по МПД'!BB1005,'Комунальні по МПД'!BB1010,'Комунальні по МПД'!BB1015)</f>
        <v>0</v>
      </c>
      <c r="BB148" s="249">
        <f>SUM('Комунальні по МПД'!BC990,'Комунальні по МПД'!BC995,'Комунальні по МПД'!BC1000,'Комунальні по МПД'!BC1005,'Комунальні по МПД'!BC1010,'Комунальні по МПД'!BC1015)</f>
        <v>1</v>
      </c>
      <c r="BC148" s="249">
        <f>SUM('Комунальні по МПД'!BD990,'Комунальні по МПД'!BD995,'Комунальні по МПД'!BD1000,'Комунальні по МПД'!BD1005,'Комунальні по МПД'!BD1010,'Комунальні по МПД'!BD1015)</f>
        <v>1</v>
      </c>
      <c r="BD148" s="250">
        <f>SUM('Комунальні по МПД'!BE990,'Комунальні по МПД'!BE995,'Комунальні по МПД'!BE1000,'Комунальні по МПД'!BE1005,'Комунальні по МПД'!BE1010,'Комунальні по МПД'!BE1015)</f>
        <v>6</v>
      </c>
    </row>
    <row r="149" spans="1:56" ht="32.25" thickBot="1" x14ac:dyDescent="0.3">
      <c r="A149" s="1435"/>
      <c r="B149" s="1429"/>
      <c r="C149" s="588" t="s">
        <v>491</v>
      </c>
      <c r="D149" s="1295"/>
      <c r="E149" s="1411"/>
      <c r="F149" s="586">
        <f>SUM('Комунальні по МПД'!G991,'Комунальні по МПД'!G996,'Комунальні по МПД'!G1001,'Комунальні по МПД'!G1006,'Комунальні по МПД'!G1011,'Комунальні по МПД'!G1016)</f>
        <v>0</v>
      </c>
      <c r="G149" s="674">
        <f>SUM('Комунальні по МПД'!H991,'Комунальні по МПД'!H996,'Комунальні по МПД'!H1001,'Комунальні по МПД'!H1006,'Комунальні по МПД'!H1011,'Комунальні по МПД'!H1016)</f>
        <v>0</v>
      </c>
      <c r="H149" s="81">
        <f>SUM('Комунальні по МПД'!I991,'Комунальні по МПД'!I996,'Комунальні по МПД'!I1001,'Комунальні по МПД'!I1006,'Комунальні по МПД'!I1011,'Комунальні по МПД'!I1016)</f>
        <v>0</v>
      </c>
      <c r="I149" s="81">
        <f>SUM('Комунальні по МПД'!J991,'Комунальні по МПД'!J996,'Комунальні по МПД'!J1001,'Комунальні по МПД'!J1006,'Комунальні по МПД'!J1011,'Комунальні по МПД'!J1016)</f>
        <v>0</v>
      </c>
      <c r="J149" s="81">
        <f>SUM('Комунальні по МПД'!K991,'Комунальні по МПД'!K996,'Комунальні по МПД'!K1001,'Комунальні по МПД'!K1006,'Комунальні по МПД'!K1011,'Комунальні по МПД'!K1016)</f>
        <v>0</v>
      </c>
      <c r="K149" s="82">
        <f>SUM('Комунальні по МПД'!L991,'Комунальні по МПД'!L996,'Комунальні по МПД'!L1001,'Комунальні по МПД'!L1006,'Комунальні по МПД'!L1011,'Комунальні по МПД'!L1016)</f>
        <v>0</v>
      </c>
      <c r="L149" s="584">
        <f>SUM('Комунальні по МПД'!M991,'Комунальні по МПД'!M996,'Комунальні по МПД'!M1001,'Комунальні по МПД'!M1006,'Комунальні по МПД'!M1011,'Комунальні по МПД'!M1016)</f>
        <v>0</v>
      </c>
      <c r="M149" s="248">
        <f>SUM('Комунальні по МПД'!N991,'Комунальні по МПД'!N996,'Комунальні по МПД'!N1001,'Комунальні по МПД'!N1006,'Комунальні по МПД'!N1011,'Комунальні по МПД'!N1016)</f>
        <v>0</v>
      </c>
      <c r="N149" s="759">
        <f>SUM('Комунальні по МПД'!O991,'Комунальні по МПД'!O996,'Комунальні по МПД'!O1001,'Комунальні по МПД'!O1006,'Комунальні по МПД'!O1011,'Комунальні по МПД'!O1016)</f>
        <v>0</v>
      </c>
      <c r="O149" s="248">
        <f>SUM('Комунальні по МПД'!P991,'Комунальні по МПД'!P996,'Комунальні по МПД'!P1001,'Комунальні по МПД'!P1006,'Комунальні по МПД'!P1011,'Комунальні по МПД'!P1016)</f>
        <v>0</v>
      </c>
      <c r="P149" s="248">
        <f>SUM('Комунальні по МПД'!Q991,'Комунальні по МПД'!Q996,'Комунальні по МПД'!Q1001,'Комунальні по МПД'!Q1006,'Комунальні по МПД'!Q1011,'Комунальні по МПД'!Q1016)</f>
        <v>0</v>
      </c>
      <c r="Q149" s="261">
        <f>SUM('Комунальні по МПД'!R991,'Комунальні по МПД'!R996,'Комунальні по МПД'!R1001,'Комунальні по МПД'!R1006,'Комунальні по МПД'!R1011,'Комунальні по МПД'!R1016)</f>
        <v>0</v>
      </c>
      <c r="R149" s="260">
        <f>SUM('Комунальні по МПД'!S991,'Комунальні по МПД'!S996,'Комунальні по МПД'!S1001,'Комунальні по МПД'!S1006,'Комунальні по МПД'!S1011,'Комунальні по МПД'!S1016)</f>
        <v>0</v>
      </c>
      <c r="S149" s="773">
        <f>SUM('Комунальні по МПД'!T991,'Комунальні по МПД'!T996,'Комунальні по МПД'!T1001,'Комунальні по МПД'!T1006,'Комунальні по МПД'!T1011,'Комунальні по МПД'!T1016)</f>
        <v>0</v>
      </c>
      <c r="T149" s="773">
        <f>SUM('Комунальні по МПД'!U991,'Комунальні по МПД'!U996,'Комунальні по МПД'!U1001,'Комунальні по МПД'!U1006,'Комунальні по МПД'!U1011,'Комунальні по МПД'!U1016)</f>
        <v>0</v>
      </c>
      <c r="U149" s="248">
        <f>SUM('Комунальні по МПД'!V991,'Комунальні по МПД'!V996,'Комунальні по МПД'!V1001,'Комунальні по МПД'!V1006,'Комунальні по МПД'!V1011,'Комунальні по МПД'!V1016)</f>
        <v>0</v>
      </c>
      <c r="V149" s="248">
        <f>SUM('Комунальні по МПД'!W991,'Комунальні по МПД'!W996,'Комунальні по МПД'!W1001,'Комунальні по МПД'!W1006,'Комунальні по МПД'!W1011,'Комунальні по МПД'!W1016)</f>
        <v>0</v>
      </c>
      <c r="W149" s="261">
        <f>SUM('Комунальні по МПД'!X991,'Комунальні по МПД'!X996,'Комунальні по МПД'!X1001,'Комунальні по МПД'!X1006,'Комунальні по МПД'!X1011,'Комунальні по МПД'!X1016)</f>
        <v>0</v>
      </c>
      <c r="X149" s="260">
        <f>SUM('Комунальні по МПД'!Y991,'Комунальні по МПД'!Y996,'Комунальні по МПД'!Y1001,'Комунальні по МПД'!Y1006,'Комунальні по МПД'!Y1011,'Комунальні по МПД'!Y1016)</f>
        <v>0</v>
      </c>
      <c r="Y149" s="261">
        <f>SUM('Комунальні по МПД'!Z991,'Комунальні по МПД'!Z996,'Комунальні по МПД'!Z1001,'Комунальні по МПД'!Z1006,'Комунальні по МПД'!Z1011,'Комунальні по МПД'!Z1016)</f>
        <v>0</v>
      </c>
      <c r="Z149" s="86">
        <f>SUM('Комунальні по МПД'!AA991,'Комунальні по МПД'!AA996,'Комунальні по МПД'!AA1001,'Комунальні по МПД'!AA1006,'Комунальні по МПД'!AA1011,'Комунальні по МПД'!AA1016)</f>
        <v>0</v>
      </c>
      <c r="AA149" s="81">
        <f>SUM('Комунальні по МПД'!AB991,'Комунальні по МПД'!AB996,'Комунальні по МПД'!AB1001,'Комунальні по МПД'!AB1006,'Комунальні по МПД'!AB1011,'Комунальні по МПД'!AB1016)</f>
        <v>0</v>
      </c>
      <c r="AB149" s="81">
        <f>SUM('Комунальні по МПД'!AC991,'Комунальні по МПД'!AC996,'Комунальні по МПД'!AC1001,'Комунальні по МПД'!AC1006,'Комунальні по МПД'!AC1011,'Комунальні по МПД'!AC1016)</f>
        <v>0</v>
      </c>
      <c r="AC149" s="81">
        <f>SUM('Комунальні по МПД'!AD991,'Комунальні по МПД'!AD996,'Комунальні по МПД'!AD1001,'Комунальні по МПД'!AD1006,'Комунальні по МПД'!AD1011,'Комунальні по МПД'!AD1016)</f>
        <v>0</v>
      </c>
      <c r="AD149" s="81">
        <f>SUM('Комунальні по МПД'!AE991,'Комунальні по МПД'!AE996,'Комунальні по МПД'!AE1001,'Комунальні по МПД'!AE1006,'Комунальні по МПД'!AE1011,'Комунальні по МПД'!AE1016)</f>
        <v>0</v>
      </c>
      <c r="AE149" s="82">
        <f>SUM('Комунальні по МПД'!AF991,'Комунальні по МПД'!AF996,'Комунальні по МПД'!AF1001,'Комунальні по МПД'!AF1006,'Комунальні по МПД'!AF1011,'Комунальні по МПД'!AF1016)</f>
        <v>0</v>
      </c>
      <c r="AF149" s="449"/>
      <c r="AG149" s="445"/>
      <c r="AH149" s="449"/>
      <c r="AI149" s="258">
        <f>SUM('Комунальні по МПД'!AJ991,'Комунальні по МПД'!AJ996,'Комунальні по МПД'!AJ1001,'Комунальні по МПД'!AJ1006,'Комунальні по МПД'!AJ1011,'Комунальні по МПД'!AJ1016)</f>
        <v>0</v>
      </c>
      <c r="AJ149" s="90">
        <f>SUM('Комунальні по МПД'!AK991,'Комунальні по МПД'!AK996,'Комунальні по МПД'!AK1001,'Комунальні по МПД'!AK1006,'Комунальні по МПД'!AK1011,'Комунальні по МПД'!AK1016)</f>
        <v>0</v>
      </c>
      <c r="AK149" s="88">
        <f>SUM('Комунальні по МПД'!AL991,'Комунальні по МПД'!AL996,'Комунальні по МПД'!AL1001,'Комунальні по МПД'!AL1006,'Комунальні по МПД'!AL1011,'Комунальні по МПД'!AL1016)</f>
        <v>0</v>
      </c>
      <c r="AL149" s="89">
        <f>SUM('Комунальні по МПД'!AM991,'Комунальні по МПД'!AM996,'Комунальні по МПД'!AM1001,'Комунальні по МПД'!AM1006,'Комунальні по МПД'!AM1011,'Комунальні по МПД'!AM1016)</f>
        <v>0</v>
      </c>
      <c r="AM149" s="90">
        <f>SUM('Комунальні по МПД'!AN991,'Комунальні по МПД'!AN996,'Комунальні по МПД'!AN1001,'Комунальні по МПД'!AN1006,'Комунальні по МПД'!AN1011,'Комунальні по МПД'!AN1016)</f>
        <v>0</v>
      </c>
      <c r="AN149" s="88">
        <f>SUM('Комунальні по МПД'!AO991,'Комунальні по МПД'!AO996,'Комунальні по МПД'!AO1001,'Комунальні по МПД'!AO1006,'Комунальні по МПД'!AO1011,'Комунальні по МПД'!AO1016)</f>
        <v>0</v>
      </c>
      <c r="AO149" s="89">
        <f>SUM('Комунальні по МПД'!AP991,'Комунальні по МПД'!AP996,'Комунальні по МПД'!AP1001,'Комунальні по МПД'!AP1006,'Комунальні по МПД'!AP1011,'Комунальні по МПД'!AP1016)</f>
        <v>0</v>
      </c>
      <c r="AP149" s="86">
        <f>SUM('Комунальні по МПД'!AQ991,'Комунальні по МПД'!AQ996,'Комунальні по МПД'!AQ1001,'Комунальні по МПД'!AQ1006,'Комунальні по МПД'!AQ1011,'Комунальні по МПД'!AQ1016)</f>
        <v>0</v>
      </c>
      <c r="AQ149" s="81">
        <f>SUM('Комунальні по МПД'!AR991,'Комунальні по МПД'!AR996,'Комунальні по МПД'!AR1001,'Комунальні по МПД'!AR1006,'Комунальні по МПД'!AR1011,'Комунальні по МПД'!AR1016)</f>
        <v>0</v>
      </c>
      <c r="AR149" s="81">
        <f>SUM('Комунальні по МПД'!AS991,'Комунальні по МПД'!AS996,'Комунальні по МПД'!AS1001,'Комунальні по МПД'!AS1006,'Комунальні по МПД'!AS1011,'Комунальні по МПД'!AS1016)</f>
        <v>0</v>
      </c>
      <c r="AS149" s="81">
        <f>SUM('Комунальні по МПД'!AT991,'Комунальні по МПД'!AT996,'Комунальні по МПД'!AT1001,'Комунальні по МПД'!AT1006,'Комунальні по МПД'!AT1011,'Комунальні по МПД'!AT1016)</f>
        <v>0</v>
      </c>
      <c r="AT149" s="82">
        <f>SUM('Комунальні по МПД'!AU991,'Комунальні по МПД'!AU996,'Комунальні по МПД'!AU1001,'Комунальні по МПД'!AU1006,'Комунальні по МПД'!AU1011,'Комунальні по МПД'!AU1016)</f>
        <v>0</v>
      </c>
      <c r="AU149" s="259">
        <f>SUM('Комунальні по МПД'!AV991,'Комунальні по МПД'!AV996,'Комунальні по МПД'!AV1001,'Комунальні по МПД'!AV1006,'Комунальні по МПД'!AV1011,'Комунальні по МПД'!AV1016)</f>
        <v>0</v>
      </c>
      <c r="AV149" s="249">
        <f>SUM('Комунальні по МПД'!AW991,'Комунальні по МПД'!AW996,'Комунальні по МПД'!AW1001,'Комунальні по МПД'!AW1006,'Комунальні по МПД'!AW1011,'Комунальні по МПД'!AW1016)</f>
        <v>0</v>
      </c>
      <c r="AW149" s="249">
        <f>SUM('Комунальні по МПД'!AX991,'Комунальні по МПД'!AX996,'Комунальні по МПД'!AX1001,'Комунальні по МПД'!AX1006,'Комунальні по МПД'!AX1011,'Комунальні по МПД'!AX1016)</f>
        <v>0</v>
      </c>
      <c r="AX149" s="249">
        <f>SUM('Комунальні по МПД'!AY991,'Комунальні по МПД'!AY996,'Комунальні по МПД'!AY1001,'Комунальні по МПД'!AY1006,'Комунальні по МПД'!AY1011,'Комунальні по МПД'!AY1016)</f>
        <v>0</v>
      </c>
      <c r="AY149" s="249">
        <f>SUM('Комунальні по МПД'!AZ991,'Комунальні по МПД'!AZ996,'Комунальні по МПД'!AZ1001,'Комунальні по МПД'!AZ1006,'Комунальні по МПД'!AZ1011,'Комунальні по МПД'!AZ1016)</f>
        <v>0</v>
      </c>
      <c r="AZ149" s="249">
        <f>SUM('Комунальні по МПД'!BA991,'Комунальні по МПД'!BA996,'Комунальні по МПД'!BA1001,'Комунальні по МПД'!BA1006,'Комунальні по МПД'!BA1011,'Комунальні по МПД'!BA1016)</f>
        <v>0</v>
      </c>
      <c r="BA149" s="249">
        <f>SUM('Комунальні по МПД'!BB991,'Комунальні по МПД'!BB996,'Комунальні по МПД'!BB1001,'Комунальні по МПД'!BB1006,'Комунальні по МПД'!BB1011,'Комунальні по МПД'!BB1016)</f>
        <v>0</v>
      </c>
      <c r="BB149" s="249">
        <f>SUM('Комунальні по МПД'!BC991,'Комунальні по МПД'!BC996,'Комунальні по МПД'!BC1001,'Комунальні по МПД'!BC1006,'Комунальні по МПД'!BC1011,'Комунальні по МПД'!BC1016)</f>
        <v>0</v>
      </c>
      <c r="BC149" s="249">
        <f>SUM('Комунальні по МПД'!BD991,'Комунальні по МПД'!BD996,'Комунальні по МПД'!BD1001,'Комунальні по МПД'!BD1006,'Комунальні по МПД'!BD1011,'Комунальні по МПД'!BD1016)</f>
        <v>0</v>
      </c>
      <c r="BD149" s="250">
        <f>SUM('Комунальні по МПД'!BE991,'Комунальні по МПД'!BE996,'Комунальні по МПД'!BE1001,'Комунальні по МПД'!BE1006,'Комунальні по МПД'!BE1011,'Комунальні по МПД'!BE1016)</f>
        <v>0</v>
      </c>
    </row>
    <row r="150" spans="1:56" s="66" customFormat="1" ht="16.5" thickBot="1" x14ac:dyDescent="0.3">
      <c r="A150" s="1436"/>
      <c r="B150" s="580"/>
      <c r="C150" s="115" t="s">
        <v>629</v>
      </c>
      <c r="D150" s="1296"/>
      <c r="E150" s="1470"/>
      <c r="F150" s="676">
        <f>SUM(F145:F149)</f>
        <v>588</v>
      </c>
      <c r="G150" s="677">
        <f t="shared" ref="G150:BD150" si="64">SUM(G145:G149)</f>
        <v>25</v>
      </c>
      <c r="H150" s="678">
        <f t="shared" si="64"/>
        <v>20</v>
      </c>
      <c r="I150" s="678">
        <f t="shared" si="64"/>
        <v>3</v>
      </c>
      <c r="J150" s="678">
        <f t="shared" si="64"/>
        <v>2</v>
      </c>
      <c r="K150" s="679">
        <f t="shared" si="64"/>
        <v>0</v>
      </c>
      <c r="L150" s="677">
        <f t="shared" si="64"/>
        <v>571</v>
      </c>
      <c r="M150" s="678">
        <f t="shared" ref="M150:W150" si="65">SUM(M145:M149)</f>
        <v>432</v>
      </c>
      <c r="N150" s="678">
        <f t="shared" si="65"/>
        <v>0</v>
      </c>
      <c r="O150" s="678">
        <f t="shared" si="65"/>
        <v>0</v>
      </c>
      <c r="P150" s="678">
        <f t="shared" si="65"/>
        <v>0</v>
      </c>
      <c r="Q150" s="679">
        <f t="shared" si="65"/>
        <v>139</v>
      </c>
      <c r="R150" s="680">
        <f t="shared" si="65"/>
        <v>75</v>
      </c>
      <c r="S150" s="793">
        <f t="shared" si="65"/>
        <v>0</v>
      </c>
      <c r="T150" s="793">
        <f t="shared" si="65"/>
        <v>0</v>
      </c>
      <c r="U150" s="678">
        <f t="shared" si="65"/>
        <v>435</v>
      </c>
      <c r="V150" s="678">
        <f t="shared" si="65"/>
        <v>61</v>
      </c>
      <c r="W150" s="679">
        <f t="shared" si="65"/>
        <v>0</v>
      </c>
      <c r="X150" s="680">
        <f t="shared" si="64"/>
        <v>490</v>
      </c>
      <c r="Y150" s="679">
        <f t="shared" si="64"/>
        <v>81</v>
      </c>
      <c r="Z150" s="680">
        <f t="shared" si="64"/>
        <v>0</v>
      </c>
      <c r="AA150" s="678">
        <f t="shared" si="64"/>
        <v>265</v>
      </c>
      <c r="AB150" s="678">
        <f t="shared" si="64"/>
        <v>257</v>
      </c>
      <c r="AC150" s="678">
        <f t="shared" si="64"/>
        <v>41</v>
      </c>
      <c r="AD150" s="678">
        <f t="shared" si="64"/>
        <v>373</v>
      </c>
      <c r="AE150" s="679">
        <f t="shared" si="64"/>
        <v>63</v>
      </c>
      <c r="AF150" s="681">
        <f>AVERAGE(AF145:AF149)</f>
        <v>40.123333333333335</v>
      </c>
      <c r="AG150" s="682">
        <f>AVERAGE(AG145:AG149)</f>
        <v>18.655833333333334</v>
      </c>
      <c r="AH150" s="681"/>
      <c r="AI150" s="683">
        <f t="shared" si="64"/>
        <v>571</v>
      </c>
      <c r="AJ150" s="680">
        <f t="shared" si="64"/>
        <v>0</v>
      </c>
      <c r="AK150" s="678">
        <f t="shared" si="64"/>
        <v>0</v>
      </c>
      <c r="AL150" s="679">
        <f t="shared" si="64"/>
        <v>0</v>
      </c>
      <c r="AM150" s="680">
        <f t="shared" si="64"/>
        <v>6</v>
      </c>
      <c r="AN150" s="678">
        <f t="shared" si="64"/>
        <v>33</v>
      </c>
      <c r="AO150" s="679">
        <f t="shared" si="64"/>
        <v>2</v>
      </c>
      <c r="AP150" s="680">
        <f t="shared" si="64"/>
        <v>33</v>
      </c>
      <c r="AQ150" s="678">
        <f t="shared" si="64"/>
        <v>61</v>
      </c>
      <c r="AR150" s="678">
        <f t="shared" si="64"/>
        <v>267</v>
      </c>
      <c r="AS150" s="678">
        <f t="shared" si="64"/>
        <v>165</v>
      </c>
      <c r="AT150" s="679">
        <f t="shared" si="64"/>
        <v>4</v>
      </c>
      <c r="AU150" s="677">
        <f t="shared" si="64"/>
        <v>17</v>
      </c>
      <c r="AV150" s="678">
        <f t="shared" si="64"/>
        <v>0</v>
      </c>
      <c r="AW150" s="678">
        <f t="shared" si="64"/>
        <v>3</v>
      </c>
      <c r="AX150" s="678">
        <f t="shared" si="64"/>
        <v>2</v>
      </c>
      <c r="AY150" s="678">
        <f t="shared" si="64"/>
        <v>0</v>
      </c>
      <c r="AZ150" s="678">
        <f t="shared" si="64"/>
        <v>3</v>
      </c>
      <c r="BA150" s="678">
        <f t="shared" si="64"/>
        <v>0</v>
      </c>
      <c r="BB150" s="678">
        <f t="shared" si="64"/>
        <v>1</v>
      </c>
      <c r="BC150" s="678">
        <f t="shared" si="64"/>
        <v>1</v>
      </c>
      <c r="BD150" s="679">
        <f t="shared" si="64"/>
        <v>7</v>
      </c>
    </row>
  </sheetData>
  <sheetProtection formatCells="0" formatColumns="0" formatRows="0" autoFilter="0" pivotTables="0"/>
  <mergeCells count="107">
    <mergeCell ref="E49:E54"/>
    <mergeCell ref="E55:E60"/>
    <mergeCell ref="E61:E66"/>
    <mergeCell ref="E67:E72"/>
    <mergeCell ref="E133:E138"/>
    <mergeCell ref="E139:E144"/>
    <mergeCell ref="E145:E150"/>
    <mergeCell ref="E103:E108"/>
    <mergeCell ref="E109:E114"/>
    <mergeCell ref="E115:E120"/>
    <mergeCell ref="E121:E126"/>
    <mergeCell ref="E127:E132"/>
    <mergeCell ref="E73:E78"/>
    <mergeCell ref="E79:E84"/>
    <mergeCell ref="E85:E90"/>
    <mergeCell ref="E91:E96"/>
    <mergeCell ref="E97:E102"/>
    <mergeCell ref="D91:D96"/>
    <mergeCell ref="D85:D90"/>
    <mergeCell ref="D79:D84"/>
    <mergeCell ref="D43:D48"/>
    <mergeCell ref="D73:D78"/>
    <mergeCell ref="D67:D72"/>
    <mergeCell ref="D61:D66"/>
    <mergeCell ref="D55:D60"/>
    <mergeCell ref="D49:D54"/>
    <mergeCell ref="D145:D150"/>
    <mergeCell ref="D139:D144"/>
    <mergeCell ref="D133:D138"/>
    <mergeCell ref="D127:D132"/>
    <mergeCell ref="D121:D126"/>
    <mergeCell ref="D115:D120"/>
    <mergeCell ref="D109:D114"/>
    <mergeCell ref="D103:D108"/>
    <mergeCell ref="D97:D102"/>
    <mergeCell ref="B109:B113"/>
    <mergeCell ref="B103:B107"/>
    <mergeCell ref="B97:B101"/>
    <mergeCell ref="B91:B95"/>
    <mergeCell ref="B85:B89"/>
    <mergeCell ref="B79:B83"/>
    <mergeCell ref="B73:B77"/>
    <mergeCell ref="B67:B71"/>
    <mergeCell ref="A31:A36"/>
    <mergeCell ref="A37:A42"/>
    <mergeCell ref="A43:A48"/>
    <mergeCell ref="A49:A54"/>
    <mergeCell ref="B145:B149"/>
    <mergeCell ref="A121:A126"/>
    <mergeCell ref="A127:A132"/>
    <mergeCell ref="B133:B137"/>
    <mergeCell ref="B121:B125"/>
    <mergeCell ref="B127:B131"/>
    <mergeCell ref="A145:A150"/>
    <mergeCell ref="B61:B65"/>
    <mergeCell ref="B55:B59"/>
    <mergeCell ref="A55:A60"/>
    <mergeCell ref="A91:A96"/>
    <mergeCell ref="A97:A102"/>
    <mergeCell ref="A103:A108"/>
    <mergeCell ref="A109:A114"/>
    <mergeCell ref="A61:A66"/>
    <mergeCell ref="A67:A72"/>
    <mergeCell ref="A73:A78"/>
    <mergeCell ref="A79:A84"/>
    <mergeCell ref="A85:A90"/>
    <mergeCell ref="A133:A138"/>
    <mergeCell ref="A139:A144"/>
    <mergeCell ref="A115:A120"/>
    <mergeCell ref="B139:B143"/>
    <mergeCell ref="B115:B119"/>
    <mergeCell ref="A19:A24"/>
    <mergeCell ref="A7:A12"/>
    <mergeCell ref="D7:D12"/>
    <mergeCell ref="E7:E12"/>
    <mergeCell ref="D13:D18"/>
    <mergeCell ref="E13:E18"/>
    <mergeCell ref="A13:A18"/>
    <mergeCell ref="D19:D24"/>
    <mergeCell ref="B49:B53"/>
    <mergeCell ref="B31:B35"/>
    <mergeCell ref="B25:B29"/>
    <mergeCell ref="B37:B41"/>
    <mergeCell ref="B43:B47"/>
    <mergeCell ref="B13:B17"/>
    <mergeCell ref="B19:B23"/>
    <mergeCell ref="D31:D36"/>
    <mergeCell ref="D25:D30"/>
    <mergeCell ref="E25:E30"/>
    <mergeCell ref="E31:E36"/>
    <mergeCell ref="E37:E42"/>
    <mergeCell ref="E19:E24"/>
    <mergeCell ref="A25:A30"/>
    <mergeCell ref="D37:D42"/>
    <mergeCell ref="E43:E48"/>
    <mergeCell ref="AU3:BD4"/>
    <mergeCell ref="M4:Q4"/>
    <mergeCell ref="R4:W4"/>
    <mergeCell ref="X4:Y4"/>
    <mergeCell ref="Z4:AE4"/>
    <mergeCell ref="AF4:AG4"/>
    <mergeCell ref="A3:A5"/>
    <mergeCell ref="D3:F4"/>
    <mergeCell ref="G3:K4"/>
    <mergeCell ref="L3:AT3"/>
    <mergeCell ref="AH4:AI4"/>
    <mergeCell ref="AJ4:AT4"/>
  </mergeCells>
  <conditionalFormatting sqref="L13:L36 L43:L72">
    <cfRule type="expression" dxfId="320" priority="294">
      <formula>L13&lt;&gt;SUM(M13:Q13)</formula>
    </cfRule>
  </conditionalFormatting>
  <conditionalFormatting sqref="L13:L66">
    <cfRule type="expression" dxfId="319" priority="295">
      <formula>L13&lt;&gt;SUM(X13:Y13)</formula>
    </cfRule>
    <cfRule type="expression" dxfId="318" priority="296">
      <formula>L13&lt;&gt;SUM(M13:Q13)</formula>
    </cfRule>
  </conditionalFormatting>
  <conditionalFormatting sqref="L13:L120">
    <cfRule type="expression" dxfId="317" priority="70">
      <formula>L13&lt;&gt;SUM(R13:W13)</formula>
    </cfRule>
  </conditionalFormatting>
  <conditionalFormatting sqref="L43:L48">
    <cfRule type="expression" dxfId="316" priority="304">
      <formula>L43&lt;&gt;SUM(R43:W43)</formula>
    </cfRule>
  </conditionalFormatting>
  <conditionalFormatting sqref="L43:L72 L13:L36">
    <cfRule type="expression" dxfId="315" priority="293">
      <formula>L13&lt;&gt;SUM(R13:W13)</formula>
    </cfRule>
  </conditionalFormatting>
  <conditionalFormatting sqref="L61:L66">
    <cfRule type="expression" dxfId="314" priority="297">
      <formula>L61&lt;&gt;SUM(R61:W61)</formula>
    </cfRule>
  </conditionalFormatting>
  <conditionalFormatting sqref="L67:L69 L71:L72">
    <cfRule type="expression" dxfId="313" priority="282">
      <formula>L67&lt;&gt;SUM(X67:Y67)</formula>
    </cfRule>
  </conditionalFormatting>
  <conditionalFormatting sqref="L67:L69">
    <cfRule type="expression" dxfId="312" priority="280">
      <formula>L67&lt;&gt;SUM(R67:W67)</formula>
    </cfRule>
    <cfRule type="expression" dxfId="311" priority="281">
      <formula>L67&lt;&gt;SUM(M67:Q67)</formula>
    </cfRule>
  </conditionalFormatting>
  <conditionalFormatting sqref="L70">
    <cfRule type="expression" dxfId="310" priority="255">
      <formula>L70&lt;&gt;SUM(M70:Q70)</formula>
    </cfRule>
    <cfRule type="expression" dxfId="309" priority="256">
      <formula>L70&lt;&gt;SUM(X70:Y70)</formula>
    </cfRule>
  </conditionalFormatting>
  <conditionalFormatting sqref="L73:L120">
    <cfRule type="expression" dxfId="308" priority="305">
      <formula>L73&lt;&gt;SUM(M73:Q73)</formula>
    </cfRule>
    <cfRule type="expression" dxfId="307" priority="306">
      <formula>L73&lt;&gt;SUM(X73:Y73)</formula>
    </cfRule>
  </conditionalFormatting>
  <conditionalFormatting sqref="L123">
    <cfRule type="expression" dxfId="306" priority="54">
      <formula>L123&lt;&gt;SUM(M123:Q123)</formula>
    </cfRule>
    <cfRule type="expression" dxfId="305" priority="55">
      <formula>L123&lt;&gt;SUM(R123:W123)</formula>
    </cfRule>
    <cfRule type="expression" dxfId="304" priority="64">
      <formula>L123&lt;&gt;SUM(X123:Y123)</formula>
    </cfRule>
  </conditionalFormatting>
  <conditionalFormatting sqref="L125:L149">
    <cfRule type="expression" dxfId="303" priority="1">
      <formula>L125&lt;&gt;SUM(R125:W125)</formula>
    </cfRule>
    <cfRule type="expression" dxfId="302" priority="2">
      <formula>L125&lt;&gt;SUM(M125:Q125)</formula>
    </cfRule>
    <cfRule type="expression" dxfId="301" priority="3">
      <formula>L125&lt;&gt;SUM(X125:Y125)</formula>
    </cfRule>
  </conditionalFormatting>
  <conditionalFormatting sqref="V13:V21 V23:V102 V109:V120 V125:V149">
    <cfRule type="expression" dxfId="300" priority="223">
      <formula>SUM(R13:W13)&lt;&gt;L13</formula>
    </cfRule>
  </conditionalFormatting>
  <conditionalFormatting sqref="V67:V69 V71:V72">
    <cfRule type="expression" dxfId="299" priority="291">
      <formula>SUM(R67:W67)&lt;&gt;L67</formula>
    </cfRule>
  </conditionalFormatting>
  <conditionalFormatting sqref="V123">
    <cfRule type="expression" dxfId="298" priority="57">
      <formula>SUM(R123:W123)&lt;&gt;L123</formula>
    </cfRule>
  </conditionalFormatting>
  <conditionalFormatting sqref="W13:W102 W109:W120 W125:W149">
    <cfRule type="expression" dxfId="297" priority="222">
      <formula>SUM(R13:W13)&lt;&gt;L13</formula>
    </cfRule>
  </conditionalFormatting>
  <conditionalFormatting sqref="W67:W69 W71:W72">
    <cfRule type="expression" dxfId="296" priority="292">
      <formula>SUM(R67:W67)&lt;&gt;L67</formula>
    </cfRule>
  </conditionalFormatting>
  <conditionalFormatting sqref="W123">
    <cfRule type="expression" dxfId="295" priority="56">
      <formula>SUM(R123:W123)&lt;&gt;L123</formula>
    </cfRule>
  </conditionalFormatting>
  <conditionalFormatting sqref="X13:X102 X109:X120 X125:X149">
    <cfRule type="expression" dxfId="294" priority="233">
      <formula>SUM(X13:Y13)&lt;&gt;L13</formula>
    </cfRule>
  </conditionalFormatting>
  <conditionalFormatting sqref="X67:X69 X71:X72">
    <cfRule type="expression" dxfId="293" priority="283">
      <formula>SUM(X67:Y67)&lt;&gt;L67</formula>
    </cfRule>
  </conditionalFormatting>
  <conditionalFormatting sqref="X123">
    <cfRule type="expression" dxfId="292" priority="67">
      <formula>SUM(X123:Y123)&lt;&gt;L123</formula>
    </cfRule>
  </conditionalFormatting>
  <conditionalFormatting sqref="Y13:Y102 Y109:Y120 Y125:Y149">
    <cfRule type="expression" dxfId="291" priority="229">
      <formula>SUM(X13,Y13)&lt;&gt;L13</formula>
    </cfRule>
  </conditionalFormatting>
  <conditionalFormatting sqref="Y67:Y69 Y71:Y72">
    <cfRule type="expression" dxfId="290" priority="284">
      <formula>SUM(X67,Y67)&lt;&gt;L67</formula>
    </cfRule>
  </conditionalFormatting>
  <conditionalFormatting sqref="Y123">
    <cfRule type="expression" dxfId="289" priority="63">
      <formula>SUM(X123,Y123)&lt;&gt;L123</formula>
    </cfRule>
  </conditionalFormatting>
  <dataValidations disablePrompts="1" count="3">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B43" xr:uid="{00000000-0002-0000-0300-000000000000}">
      <formula1>INDIRECT("Таблица1[ЄДРПУ]")</formula1>
    </dataValidation>
    <dataValidation type="list" allowBlank="1" sqref="B145:B148" xr:uid="{00000000-0002-0000-0300-000001000000}">
      <formula1>INDIRECT("Таблица1[ЄДРПОУ]")</formula1>
      <formula2>0</formula2>
    </dataValidation>
    <dataValidation type="list" allowBlank="1" sqref="B13:B16 B19:B22 B25:B28 B31:B34 B49 B55:B58 B61:B64 B67 B73:B76 B79:B82 B37:B40 B85:B88 B133 B97:B100 B103:B106 B109:B112 B115:B118 B121:B124 B127:B130 B91" xr:uid="{00000000-0002-0000-0300-000002000000}">
      <formula1>INDIRECT("Таблица1[ЄДРПОУ]")</formula1>
    </dataValidation>
  </dataValidations>
  <pageMargins left="0.25" right="0.25" top="0.75" bottom="0.75" header="0.3" footer="0.3"/>
  <pageSetup paperSize="9" scale="6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FFC000"/>
  </sheetPr>
  <dimension ref="A1:BD1001"/>
  <sheetViews>
    <sheetView zoomScale="55" zoomScaleNormal="55" workbookViewId="0">
      <selection activeCell="K11" sqref="K11"/>
    </sheetView>
  </sheetViews>
  <sheetFormatPr defaultColWidth="9.140625" defaultRowHeight="15.75" x14ac:dyDescent="0.25"/>
  <cols>
    <col min="1" max="1" width="26.42578125" style="13" customWidth="1"/>
    <col min="2" max="2" width="25" style="1" customWidth="1"/>
    <col min="3" max="3" width="8.140625" style="1" bestFit="1" customWidth="1"/>
    <col min="4" max="4" width="12.140625" style="1" bestFit="1" customWidth="1"/>
    <col min="5" max="5" width="14.28515625" style="2" customWidth="1"/>
    <col min="6" max="6" width="9" style="2" customWidth="1"/>
    <col min="7" max="10" width="13.5703125" style="2" bestFit="1" customWidth="1"/>
    <col min="11" max="11" width="11.42578125" style="2" customWidth="1"/>
    <col min="12" max="12" width="8.85546875" style="2" customWidth="1"/>
    <col min="13" max="13" width="7" style="2" customWidth="1"/>
    <col min="14" max="15" width="6.42578125" style="2" customWidth="1"/>
    <col min="16" max="16" width="8.42578125" style="2" bestFit="1" customWidth="1"/>
    <col min="17" max="17" width="7.140625" style="2" customWidth="1"/>
    <col min="18" max="18" width="12.42578125" style="2" bestFit="1" customWidth="1"/>
    <col min="19" max="19" width="7.140625" style="2" customWidth="1"/>
    <col min="20" max="20" width="8.42578125" style="2" bestFit="1" customWidth="1"/>
    <col min="21" max="21" width="7" style="2" customWidth="1"/>
    <col min="22" max="22" width="5.5703125" style="2" customWidth="1"/>
    <col min="23" max="23" width="8.5703125" style="2" customWidth="1"/>
    <col min="24" max="24" width="6.7109375" style="2" customWidth="1"/>
    <col min="25" max="25" width="7" style="2" customWidth="1"/>
    <col min="26" max="26" width="7.28515625" style="2" bestFit="1" customWidth="1"/>
    <col min="27" max="27" width="6.7109375" style="2" customWidth="1"/>
    <col min="28" max="28" width="7" style="2" bestFit="1" customWidth="1"/>
    <col min="29" max="29" width="8.42578125" style="2" bestFit="1" customWidth="1"/>
    <col min="30" max="30" width="7" style="2" bestFit="1" customWidth="1"/>
    <col min="31" max="31" width="9.42578125" style="2" customWidth="1"/>
    <col min="32" max="32" width="10.7109375" style="2" customWidth="1"/>
    <col min="33" max="33" width="13.7109375" style="2" customWidth="1"/>
    <col min="34" max="34" width="17.42578125" style="2" customWidth="1"/>
    <col min="35" max="38" width="10.7109375" style="2" customWidth="1"/>
    <col min="39" max="39" width="9.28515625" style="2" customWidth="1"/>
    <col min="40" max="40" width="10" style="2" customWidth="1"/>
    <col min="41" max="43" width="8" style="2" customWidth="1"/>
    <col min="44" max="44" width="9.42578125" style="2" customWidth="1"/>
    <col min="45" max="45" width="11.7109375" style="2" customWidth="1"/>
    <col min="46" max="46" width="7" style="2" customWidth="1"/>
    <col min="47" max="47" width="6.42578125" style="13" customWidth="1"/>
    <col min="48" max="48" width="7" style="13" customWidth="1"/>
    <col min="49" max="50" width="7.42578125" style="13" customWidth="1"/>
    <col min="51" max="51" width="6.28515625" style="13" customWidth="1"/>
    <col min="52" max="52" width="6.7109375" style="13" customWidth="1"/>
    <col min="53" max="53" width="7.7109375" style="13" customWidth="1"/>
    <col min="54" max="54" width="8.140625" style="13" customWidth="1"/>
    <col min="55" max="55" width="7.42578125" style="13" customWidth="1"/>
    <col min="56" max="56" width="9.140625" style="13" customWidth="1"/>
    <col min="57" max="16384" width="9.140625" style="13"/>
  </cols>
  <sheetData>
    <row r="1" spans="1:55" ht="36.75" customHeight="1" thickBot="1" x14ac:dyDescent="0.3">
      <c r="A1" s="66"/>
      <c r="B1" s="63"/>
      <c r="C1" s="63"/>
      <c r="D1" s="63"/>
      <c r="E1" s="65" t="s">
        <v>680</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12"/>
      <c r="AH1" s="12"/>
      <c r="AI1" s="12"/>
      <c r="AJ1" s="12"/>
      <c r="AK1" s="12"/>
      <c r="AL1" s="12"/>
      <c r="AM1" s="12"/>
      <c r="AN1" s="12"/>
      <c r="AO1" s="12"/>
      <c r="AP1" s="12"/>
      <c r="AQ1" s="12"/>
      <c r="AR1" s="12"/>
      <c r="AS1" s="12"/>
      <c r="AT1" s="12"/>
    </row>
    <row r="2" spans="1:55" ht="16.5" thickBot="1" x14ac:dyDescent="0.3">
      <c r="B2" s="13"/>
      <c r="C2" s="13"/>
      <c r="D2" s="13"/>
      <c r="E2" s="13"/>
      <c r="F2" s="13"/>
      <c r="G2" s="13"/>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row>
    <row r="3" spans="1:55" ht="15.75" customHeight="1" thickBot="1" x14ac:dyDescent="0.3">
      <c r="A3" s="1349" t="s">
        <v>484</v>
      </c>
      <c r="B3" s="9"/>
      <c r="C3" s="1484" t="s">
        <v>45</v>
      </c>
      <c r="D3" s="1485"/>
      <c r="E3" s="1486"/>
      <c r="F3" s="1478" t="s">
        <v>38</v>
      </c>
      <c r="G3" s="1479"/>
      <c r="H3" s="1479"/>
      <c r="I3" s="1479"/>
      <c r="J3" s="1480"/>
      <c r="K3" s="1475" t="s">
        <v>43</v>
      </c>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7"/>
      <c r="AT3" s="1354" t="s">
        <v>44</v>
      </c>
      <c r="AU3" s="1355"/>
      <c r="AV3" s="1355"/>
      <c r="AW3" s="1355"/>
      <c r="AX3" s="1355"/>
      <c r="AY3" s="1355"/>
      <c r="AZ3" s="1355"/>
      <c r="BA3" s="1355"/>
      <c r="BB3" s="1355"/>
      <c r="BC3" s="1356"/>
    </row>
    <row r="4" spans="1:55" ht="28.5" customHeight="1" thickBot="1" x14ac:dyDescent="0.3">
      <c r="A4" s="1387"/>
      <c r="B4" s="10"/>
      <c r="C4" s="1487"/>
      <c r="D4" s="1488"/>
      <c r="E4" s="1489"/>
      <c r="F4" s="1481"/>
      <c r="G4" s="1482"/>
      <c r="H4" s="1482"/>
      <c r="I4" s="1482"/>
      <c r="J4" s="1483"/>
      <c r="K4" s="58"/>
      <c r="L4" s="1362" t="s">
        <v>39</v>
      </c>
      <c r="M4" s="1502"/>
      <c r="N4" s="1506"/>
      <c r="O4" s="1506"/>
      <c r="P4" s="1506"/>
      <c r="Q4" s="1501" t="s">
        <v>40</v>
      </c>
      <c r="R4" s="1502"/>
      <c r="S4" s="1502"/>
      <c r="T4" s="1506"/>
      <c r="U4" s="1506"/>
      <c r="V4" s="1507"/>
      <c r="W4" s="1505" t="s">
        <v>47</v>
      </c>
      <c r="X4" s="1504"/>
      <c r="Y4" s="1503" t="s">
        <v>41</v>
      </c>
      <c r="Z4" s="1503"/>
      <c r="AA4" s="1503"/>
      <c r="AB4" s="1503"/>
      <c r="AC4" s="1503"/>
      <c r="AD4" s="1504"/>
      <c r="AE4" s="1501" t="s">
        <v>42</v>
      </c>
      <c r="AF4" s="1502"/>
      <c r="AG4" s="1493" t="s">
        <v>108</v>
      </c>
      <c r="AH4" s="1494"/>
      <c r="AI4" s="1490" t="s">
        <v>99</v>
      </c>
      <c r="AJ4" s="1491"/>
      <c r="AK4" s="1491"/>
      <c r="AL4" s="1491"/>
      <c r="AM4" s="1491"/>
      <c r="AN4" s="1491"/>
      <c r="AO4" s="1491"/>
      <c r="AP4" s="1491"/>
      <c r="AQ4" s="1491"/>
      <c r="AR4" s="1491"/>
      <c r="AS4" s="1492"/>
      <c r="AT4" s="1357"/>
      <c r="AU4" s="1358"/>
      <c r="AV4" s="1358"/>
      <c r="AW4" s="1358"/>
      <c r="AX4" s="1358"/>
      <c r="AY4" s="1358"/>
      <c r="AZ4" s="1358"/>
      <c r="BA4" s="1358"/>
      <c r="BB4" s="1358"/>
      <c r="BC4" s="1359"/>
    </row>
    <row r="5" spans="1:55" ht="177" customHeight="1" thickBot="1" x14ac:dyDescent="0.3">
      <c r="A5" s="1388"/>
      <c r="B5" s="41" t="s">
        <v>52</v>
      </c>
      <c r="C5" s="5" t="s">
        <v>21</v>
      </c>
      <c r="D5" s="6" t="s">
        <v>23</v>
      </c>
      <c r="E5" s="54" t="s">
        <v>20</v>
      </c>
      <c r="F5" s="55" t="s">
        <v>19</v>
      </c>
      <c r="G5" s="56" t="s">
        <v>33</v>
      </c>
      <c r="H5" s="56" t="s">
        <v>34</v>
      </c>
      <c r="I5" s="56" t="s">
        <v>35</v>
      </c>
      <c r="J5" s="57" t="s">
        <v>36</v>
      </c>
      <c r="K5" s="42" t="s">
        <v>22</v>
      </c>
      <c r="L5" s="44" t="s">
        <v>37</v>
      </c>
      <c r="M5" s="754" t="s">
        <v>677</v>
      </c>
      <c r="N5" s="44" t="s">
        <v>14</v>
      </c>
      <c r="O5" s="44" t="s">
        <v>18</v>
      </c>
      <c r="P5" s="821" t="s">
        <v>24</v>
      </c>
      <c r="Q5" s="822" t="s">
        <v>10</v>
      </c>
      <c r="R5" s="761" t="s">
        <v>678</v>
      </c>
      <c r="S5" s="761" t="s">
        <v>679</v>
      </c>
      <c r="T5" s="823" t="s">
        <v>13</v>
      </c>
      <c r="U5" s="823" t="s">
        <v>11</v>
      </c>
      <c r="V5" s="824" t="s">
        <v>12</v>
      </c>
      <c r="W5" s="284" t="s">
        <v>0</v>
      </c>
      <c r="X5" s="285" t="s">
        <v>1</v>
      </c>
      <c r="Y5" s="818" t="s">
        <v>32</v>
      </c>
      <c r="Z5" s="287" t="s">
        <v>2</v>
      </c>
      <c r="AA5" s="287" t="s">
        <v>6</v>
      </c>
      <c r="AB5" s="287" t="s">
        <v>3</v>
      </c>
      <c r="AC5" s="287" t="s">
        <v>4</v>
      </c>
      <c r="AD5" s="292" t="s">
        <v>5</v>
      </c>
      <c r="AE5" s="288" t="s">
        <v>16</v>
      </c>
      <c r="AF5" s="810" t="s">
        <v>17</v>
      </c>
      <c r="AG5" s="688" t="s">
        <v>25</v>
      </c>
      <c r="AH5" s="689" t="s">
        <v>107</v>
      </c>
      <c r="AI5" s="69" t="s">
        <v>487</v>
      </c>
      <c r="AJ5" s="70" t="s">
        <v>488</v>
      </c>
      <c r="AK5" s="71" t="s">
        <v>489</v>
      </c>
      <c r="AL5" s="69" t="s">
        <v>109</v>
      </c>
      <c r="AM5" s="36" t="s">
        <v>101</v>
      </c>
      <c r="AN5" s="37" t="s">
        <v>106</v>
      </c>
      <c r="AO5" s="806" t="s">
        <v>100</v>
      </c>
      <c r="AP5" s="39" t="s">
        <v>102</v>
      </c>
      <c r="AQ5" s="39" t="s">
        <v>103</v>
      </c>
      <c r="AR5" s="36" t="s">
        <v>104</v>
      </c>
      <c r="AS5" s="37" t="s">
        <v>105</v>
      </c>
      <c r="AT5" s="799" t="s">
        <v>46</v>
      </c>
      <c r="AU5" s="45" t="s">
        <v>26</v>
      </c>
      <c r="AV5" s="45" t="s">
        <v>27</v>
      </c>
      <c r="AW5" s="45" t="s">
        <v>28</v>
      </c>
      <c r="AX5" s="45" t="s">
        <v>7</v>
      </c>
      <c r="AY5" s="45" t="s">
        <v>29</v>
      </c>
      <c r="AZ5" s="45" t="s">
        <v>8</v>
      </c>
      <c r="BA5" s="45" t="s">
        <v>30</v>
      </c>
      <c r="BB5" s="45" t="s">
        <v>9</v>
      </c>
      <c r="BC5" s="46" t="s">
        <v>31</v>
      </c>
    </row>
    <row r="6" spans="1:55" s="15" customFormat="1" ht="23.25" customHeight="1" thickBot="1" x14ac:dyDescent="0.3">
      <c r="A6" s="62"/>
      <c r="B6" s="8" t="s">
        <v>51</v>
      </c>
      <c r="C6" s="7">
        <v>1</v>
      </c>
      <c r="D6" s="3">
        <v>2</v>
      </c>
      <c r="E6" s="4">
        <v>3</v>
      </c>
      <c r="F6" s="7">
        <v>4</v>
      </c>
      <c r="G6" s="3">
        <v>5</v>
      </c>
      <c r="H6" s="3">
        <v>6</v>
      </c>
      <c r="I6" s="3">
        <v>7</v>
      </c>
      <c r="J6" s="8">
        <v>8</v>
      </c>
      <c r="K6" s="7">
        <v>9</v>
      </c>
      <c r="L6" s="3">
        <v>10</v>
      </c>
      <c r="M6" s="3">
        <v>11</v>
      </c>
      <c r="N6" s="3">
        <v>12</v>
      </c>
      <c r="O6" s="3">
        <v>13</v>
      </c>
      <c r="P6" s="687">
        <v>14</v>
      </c>
      <c r="Q6" s="803">
        <v>15</v>
      </c>
      <c r="R6" s="755">
        <v>16</v>
      </c>
      <c r="S6" s="755">
        <v>17</v>
      </c>
      <c r="T6" s="755">
        <v>18</v>
      </c>
      <c r="U6" s="755">
        <v>19</v>
      </c>
      <c r="V6" s="804">
        <v>20</v>
      </c>
      <c r="W6" s="803">
        <v>21</v>
      </c>
      <c r="X6" s="804">
        <v>22</v>
      </c>
      <c r="Y6" s="762">
        <v>23</v>
      </c>
      <c r="Z6" s="3">
        <v>24</v>
      </c>
      <c r="AA6" s="3">
        <v>25</v>
      </c>
      <c r="AB6" s="3">
        <v>26</v>
      </c>
      <c r="AC6" s="3">
        <v>27</v>
      </c>
      <c r="AD6" s="3">
        <v>28</v>
      </c>
      <c r="AE6" s="3">
        <v>29</v>
      </c>
      <c r="AF6" s="687">
        <v>30</v>
      </c>
      <c r="AG6" s="803">
        <v>31</v>
      </c>
      <c r="AH6" s="804">
        <v>32</v>
      </c>
      <c r="AI6" s="803">
        <v>33</v>
      </c>
      <c r="AJ6" s="755">
        <v>34</v>
      </c>
      <c r="AK6" s="804">
        <v>35</v>
      </c>
      <c r="AL6" s="803">
        <v>36</v>
      </c>
      <c r="AM6" s="755">
        <v>37</v>
      </c>
      <c r="AN6" s="804">
        <v>38</v>
      </c>
      <c r="AO6" s="803">
        <v>39</v>
      </c>
      <c r="AP6" s="755">
        <v>40</v>
      </c>
      <c r="AQ6" s="755">
        <v>41</v>
      </c>
      <c r="AR6" s="755">
        <v>42</v>
      </c>
      <c r="AS6" s="804">
        <v>43</v>
      </c>
      <c r="AT6" s="807">
        <v>44</v>
      </c>
      <c r="AU6" s="808">
        <v>45</v>
      </c>
      <c r="AV6" s="808">
        <v>46</v>
      </c>
      <c r="AW6" s="808">
        <v>47</v>
      </c>
      <c r="AX6" s="808">
        <v>48</v>
      </c>
      <c r="AY6" s="808">
        <v>49</v>
      </c>
      <c r="AZ6" s="808">
        <v>50</v>
      </c>
      <c r="BA6" s="808">
        <v>51</v>
      </c>
      <c r="BB6" s="808">
        <v>52</v>
      </c>
      <c r="BC6" s="809">
        <v>53</v>
      </c>
    </row>
    <row r="7" spans="1:55" ht="36.75" customHeight="1" x14ac:dyDescent="0.25">
      <c r="A7" s="1472" t="s">
        <v>628</v>
      </c>
      <c r="B7" s="454" t="s">
        <v>485</v>
      </c>
      <c r="C7" s="1331">
        <v>20165</v>
      </c>
      <c r="D7" s="1334" cm="1">
        <f t="array" ref="D7">C7-K7:K11</f>
        <v>17869</v>
      </c>
      <c r="E7" s="499">
        <f>SUM('Комунальні по областям'!F7,'Комунальні по областям'!F13,'Комунальні по областям'!F19,'Комунальні по областям'!F25,'Комунальні по областям'!F31,'Комунальні по областям'!F37,'Комунальні по областям'!F43,'Комунальні по областям'!F49,'Комунальні по областям'!F55,'Комунальні по областям'!F61,'Комунальні по областям'!F67,'Комунальні по областям'!F73,'Комунальні по областям'!F79,'Комунальні по областям'!F85,'Комунальні по областям'!F91,'Комунальні по областям'!F97,'Комунальні по областям'!F103,'Комунальні по областям'!F109,'Комунальні по областям'!F115,'Комунальні по областям'!F121,'Комунальні по областям'!F127,'Комунальні по областям'!F133,'Комунальні по областям'!F139,'Комунальні по областям'!F145)</f>
        <v>2348</v>
      </c>
      <c r="F7" s="500">
        <f>SUM('Комунальні по областям'!G7,'Комунальні по областям'!G13,'Комунальні по областям'!G19,'Комунальні по областям'!G25,'Комунальні по областям'!G31,'Комунальні по областям'!G37,'Комунальні по областям'!G43,'Комунальні по областям'!G49,'Комунальні по областям'!G55,'Комунальні по областям'!G61,'Комунальні по областям'!G67,'Комунальні по областям'!G73,'Комунальні по областям'!G79,'Комунальні по областям'!G85,'Комунальні по областям'!G91,'Комунальні по областям'!G97,'Комунальні по областям'!G103,'Комунальні по областям'!G109,'Комунальні по областям'!G115,'Комунальні по областям'!G121,'Комунальні по областям'!G127,'Комунальні по областям'!G133,'Комунальні по областям'!G139,'Комунальні по областям'!G145)</f>
        <v>71</v>
      </c>
      <c r="G7" s="501">
        <f>SUM('Комунальні по областям'!H7,'Комунальні по областям'!H13,'Комунальні по областям'!H19,'Комунальні по областям'!H25,'Комунальні по областям'!H31,'Комунальні по областям'!H37,'Комунальні по областям'!H43,'Комунальні по областям'!H49,'Комунальні по областям'!H55,'Комунальні по областям'!H61,'Комунальні по областям'!H67,'Комунальні по областям'!H73,'Комунальні по областям'!H79,'Комунальні по областям'!H85,'Комунальні по областям'!H91,'Комунальні по областям'!H97,'Комунальні по областям'!H103,'Комунальні по областям'!H109,'Комунальні по областям'!H115,'Комунальні по областям'!H121,'Комунальні по областям'!H127,'Комунальні по областям'!H133,'Комунальні по областям'!H139,'Комунальні по областям'!H145)</f>
        <v>56</v>
      </c>
      <c r="H7" s="501">
        <f>SUM('Комунальні по областям'!I7,'Комунальні по областям'!I13,'Комунальні по областям'!I19,'Комунальні по областям'!I25,'Комунальні по областям'!I31,'Комунальні по областям'!I37,'Комунальні по областям'!I43,'Комунальні по областям'!I49,'Комунальні по областям'!I55,'Комунальні по областям'!I61,'Комунальні по областям'!I67,'Комунальні по областям'!I73,'Комунальні по областям'!I79,'Комунальні по областям'!I85,'Комунальні по областям'!I91,'Комунальні по областям'!I97,'Комунальні по областям'!I103,'Комунальні по областям'!I109,'Комунальні по областям'!I115,'Комунальні по областям'!I121,'Комунальні по областям'!I127,'Комунальні по областям'!I133,'Комунальні по областям'!I139,'Комунальні по областям'!I145)</f>
        <v>11</v>
      </c>
      <c r="I7" s="501">
        <f>SUM('Комунальні по областям'!J7,'Комунальні по областям'!J13,'Комунальні по областям'!J19,'Комунальні по областям'!J25,'Комунальні по областям'!J31,'Комунальні по областям'!J37,'Комунальні по областям'!J43,'Комунальні по областям'!J49,'Комунальні по областям'!J55,'Комунальні по областям'!J61,'Комунальні по областям'!J67,'Комунальні по областям'!J73,'Комунальні по областям'!J79,'Комунальні по областям'!J85,'Комунальні по областям'!J91,'Комунальні по областям'!J97,'Комунальні по областям'!J103,'Комунальні по областям'!J109,'Комунальні по областям'!J115,'Комунальні по областям'!J121,'Комунальні по областям'!J127,'Комунальні по областям'!J133,'Комунальні по областям'!J139,'Комунальні по областям'!J145)</f>
        <v>2</v>
      </c>
      <c r="J7" s="502">
        <f>SUM('Комунальні по областям'!K7,'Комунальні по областям'!K13,'Комунальні по областям'!K19,'Комунальні по областям'!K25,'Комунальні по областям'!K31,'Комунальні по областям'!K37,'Комунальні по областям'!K43,'Комунальні по областям'!K49,'Комунальні по областям'!K55,'Комунальні по областям'!K61,'Комунальні по областям'!K67,'Комунальні по областям'!K73,'Комунальні по областям'!K79,'Комунальні по областям'!K85,'Комунальні по областям'!K91,'Комунальні по областям'!K97,'Комунальні по областям'!K103,'Комунальні по областям'!K109,'Комунальні по областям'!K115,'Комунальні по областям'!K121,'Комунальні по областям'!K127,'Комунальні по областям'!K133,'Комунальні по областям'!K139,'Комунальні по областям'!K145)</f>
        <v>2</v>
      </c>
      <c r="K7" s="503">
        <f>SUM('Комунальні по областям'!L7,'Комунальні по областям'!L13,'Комунальні по областям'!L19,'Комунальні по областям'!L25,'Комунальні по областям'!L31,'Комунальні по областям'!L37,'Комунальні по областям'!L43,'Комунальні по областям'!L49,'Комунальні по областям'!L55,'Комунальні по областям'!L61,'Комунальні по областям'!L67,'Комунальні по областям'!L73,'Комунальні по областям'!L79,'Комунальні по областям'!L85,'Комунальні по областям'!L91,'Комунальні по областям'!L97,'Комунальні по областям'!L103,'Комунальні по областям'!L109,'Комунальні по областям'!L115,'Комунальні по областям'!L121,'Комунальні по областям'!L127,'Комунальні по областям'!L133,'Комунальні по областям'!L139,'Комунальні по областям'!L145)</f>
        <v>2296</v>
      </c>
      <c r="L7" s="504">
        <f>SUM('Комунальні по областям'!M7,'Комунальні по областям'!M13,'Комунальні по областям'!M19,'Комунальні по областям'!M25,'Комунальні по областям'!M31,'Комунальні по областям'!M37,'Комунальні по областям'!M43,'Комунальні по областям'!M49,'Комунальні по областям'!M55,'Комунальні по областям'!M61,'Комунальні по областям'!M67,'Комунальні по областям'!M73,'Комунальні по областям'!M79,'Комунальні по областям'!M85,'Комунальні по областям'!M91,'Комунальні по областям'!M97,'Комунальні по областям'!M103,'Комунальні по областям'!M109,'Комунальні по областям'!M115,'Комунальні по областям'!M121,'Комунальні по областям'!M127,'Комунальні по областям'!M133,'Комунальні по областям'!M139,'Комунальні по областям'!M145)</f>
        <v>1087</v>
      </c>
      <c r="M7" s="504">
        <f>SUM('Комунальні по областям'!N7,'Комунальні по областям'!N13,'Комунальні по областям'!N19,'Комунальні по областям'!N25,'Комунальні по областям'!N31,'Комунальні по областям'!N37,'Комунальні по областям'!N43,'Комунальні по областям'!N49,'Комунальні по областям'!N55,'Комунальні по областям'!N61,'Комунальні по областям'!N67,'Комунальні по областям'!N73,'Комунальні по областям'!N79,'Комунальні по областям'!N85,'Комунальні по областям'!N91,'Комунальні по областям'!N97,'Комунальні по областям'!N103,'Комунальні по областям'!N109,'Комунальні по областям'!N115,'Комунальні по областям'!N121,'Комунальні по областям'!N127,'Комунальні по областям'!N133,'Комунальні по областям'!N139,'Комунальні по областям'!N145)</f>
        <v>0</v>
      </c>
      <c r="N7" s="196">
        <f>SUM('Комунальні по областям'!O7,'Комунальні по областям'!O13,'Комунальні по областям'!O19,'Комунальні по областям'!O25,'Комунальні по областям'!O31,'Комунальні по областям'!O37,'Комунальні по областям'!O43,'Комунальні по областям'!O49,'Комунальні по областям'!O55,'Комунальні по областям'!O61,'Комунальні по областям'!O67,'Комунальні по областям'!O73,'Комунальні по областям'!O79,'Комунальні по областям'!O85,'Комунальні по областям'!O91,'Комунальні по областям'!O97,'Комунальні по областям'!O103,'Комунальні по областям'!O109,'Комунальні по областям'!O115,'Комунальні по областям'!O121,'Комунальні по областям'!O127,'Комунальні по областям'!O133,'Комунальні по областям'!O139,'Комунальні по областям'!O145)</f>
        <v>12</v>
      </c>
      <c r="O7" s="196">
        <f>SUM('Комунальні по областям'!P7,'Комунальні по областям'!P13,'Комунальні по областям'!P19,'Комунальні по областям'!P25,'Комунальні по областям'!P31,'Комунальні по областям'!P37,'Комунальні по областям'!P43,'Комунальні по областям'!P49,'Комунальні по областям'!P55,'Комунальні по областям'!P61,'Комунальні по областям'!P67,'Комунальні по областям'!P73,'Комунальні по областям'!P79,'Комунальні по областям'!P85,'Комунальні по областям'!P91,'Комунальні по областям'!P97,'Комунальні по областям'!P103,'Комунальні по областям'!P109,'Комунальні по областям'!P115,'Комунальні по областям'!P121,'Комунальні по областям'!P127,'Комунальні по областям'!P133,'Комунальні по областям'!P139,'Комунальні по областям'!P145)</f>
        <v>0</v>
      </c>
      <c r="P7" s="814">
        <f>SUM('Комунальні по областям'!Q7,'Комунальні по областям'!Q13,'Комунальні по областям'!Q19,'Комунальні по областям'!Q25,'Комунальні по областям'!Q31,'Комунальні по областям'!Q37,'Комунальні по областям'!Q43,'Комунальні по областям'!Q49,'Комунальні по областям'!Q55,'Комунальні по областям'!Q61,'Комунальні по областям'!Q67,'Комунальні по областям'!Q73,'Комунальні по областям'!Q79,'Комунальні по областям'!Q85,'Комунальні по областям'!Q91,'Комунальні по областям'!Q97,'Комунальні по областям'!Q103,'Комунальні по областям'!Q109,'Комунальні по областям'!Q115,'Комунальні по областям'!Q121,'Комунальні по областям'!Q127,'Комунальні по областям'!Q133,'Комунальні по областям'!Q139,'Комунальні по областям'!Q145)</f>
        <v>1197</v>
      </c>
      <c r="Q7" s="198">
        <f>SUM('Комунальні по областям'!R7,'Комунальні по областям'!R13,'Комунальні по областям'!R19,'Комунальні по областям'!R25,'Комунальні по областям'!R31,'Комунальні по областям'!R37,'Комунальні по областям'!R43,'Комунальні по областям'!R49,'Комунальні по областям'!R55,'Комунальні по областям'!R61,'Комунальні по областям'!R67,'Комунальні по областям'!R73,'Комунальні по областям'!R79,'Комунальні по областям'!R85,'Комунальні по областям'!R91,'Комунальні по областям'!R97,'Комунальні по областям'!R103,'Комунальні по областям'!R109,'Комунальні по областям'!R115,'Комунальні по областям'!R121,'Комунальні по областям'!R127,'Комунальні по областям'!R133,'Комунальні по областям'!R139,'Комунальні по областям'!R145)</f>
        <v>194</v>
      </c>
      <c r="R7" s="763">
        <f>SUM('Комунальні по областям'!S7,'Комунальні по областям'!S13,'Комунальні по областям'!S19,'Комунальні по областям'!S25,'Комунальні по областям'!S31,'Комунальні по областям'!S37,'Комунальні по областям'!S43,'Комунальні по областям'!S49,'Комунальні по областям'!S55,'Комунальні по областям'!S61,'Комунальні по областям'!S67,'Комунальні по областям'!S73,'Комунальні по областям'!S79,'Комунальні по областям'!S85,'Комунальні по областям'!S91,'Комунальні по областям'!S97,'Комунальні по областям'!S103,'Комунальні по областям'!S109,'Комунальні по областям'!S115,'Комунальні по областям'!S121,'Комунальні по областям'!S127,'Комунальні по областям'!S133,'Комунальні по областям'!S139,'Комунальні по областям'!S145)</f>
        <v>10</v>
      </c>
      <c r="S7" s="763">
        <f>SUM('Комунальні по областям'!T7,'Комунальні по областям'!T13,'Комунальні по областям'!T19,'Комунальні по областям'!T25,'Комунальні по областям'!T31,'Комунальні по областям'!T37,'Комунальні по областям'!T43,'Комунальні по областям'!T49,'Комунальні по областям'!T55,'Комунальні по областям'!T61,'Комунальні по областям'!T67,'Комунальні по областям'!T73,'Комунальні по областям'!T79,'Комунальні по областям'!T85,'Комунальні по областям'!T91,'Комунальні по областям'!T97,'Комунальні по областям'!T103,'Комунальні по областям'!T109,'Комунальні по областям'!T115,'Комунальні по областям'!T121,'Комунальні по областям'!T127,'Комунальні по областям'!T133,'Комунальні по областям'!T139,'Комунальні по областям'!T145)</f>
        <v>0</v>
      </c>
      <c r="T7" s="196">
        <f>SUM('Комунальні по областям'!U7,'Комунальні по областям'!U13,'Комунальні по областям'!U19,'Комунальні по областям'!U25,'Комунальні по областям'!U31,'Комунальні по областям'!U37,'Комунальні по областям'!U43,'Комунальні по областям'!U49,'Комунальні по областям'!U55,'Комунальні по областям'!U61,'Комунальні по областям'!U67,'Комунальні по областям'!U73,'Комунальні по областям'!U79,'Комунальні по областям'!U85,'Комунальні по областям'!U91,'Комунальні по областям'!U97,'Комунальні по областям'!U103,'Комунальні по областям'!U109,'Комунальні по областям'!U115,'Комунальні по областям'!U121,'Комунальні по областям'!U127,'Комунальні по областям'!U133,'Комунальні по областям'!U139,'Комунальні по областям'!U145)</f>
        <v>1957</v>
      </c>
      <c r="U7" s="196">
        <f>SUM('Комунальні по областям'!V7,'Комунальні по областям'!V13,'Комунальні по областям'!V19,'Комунальні по областям'!V25,'Комунальні по областям'!V31,'Комунальні по областям'!V37,'Комунальні по областям'!V43,'Комунальні по областям'!V49,'Комунальні по областям'!V55,'Комунальні по областям'!V61,'Комунальні по областям'!V67,'Комунальні по областям'!V73,'Комунальні по областям'!V79,'Комунальні по областям'!V85,'Комунальні по областям'!V91,'Комунальні по областям'!V97,'Комунальні по областям'!V103,'Комунальні по областям'!V109,'Комунальні по областям'!V115,'Комунальні по областям'!V121,'Комунальні по областям'!V127,'Комунальні по областям'!V133,'Комунальні по областям'!V139,'Комунальні по областям'!V145)</f>
        <v>123</v>
      </c>
      <c r="V7" s="197">
        <f>SUM('Комунальні по областям'!W7,'Комунальні по областям'!W13,'Комунальні по областям'!W19,'Комунальні по областям'!W25,'Комунальні по областям'!W31,'Комунальні по областям'!W37,'Комунальні по областям'!W43,'Комунальні по областям'!W49,'Комунальні по областям'!W55,'Комунальні по областям'!W61,'Комунальні по областям'!W67,'Комунальні по областям'!W73,'Комунальні по областям'!W79,'Комунальні по областям'!W85,'Комунальні по областям'!W91,'Комунальні по областям'!W97,'Комунальні по областям'!W103,'Комунальні по областям'!W109,'Комунальні по областям'!W115,'Комунальні по областям'!W121,'Комунальні по областям'!W127,'Комунальні по областям'!W133,'Комунальні по областям'!W139,'Комунальні по областям'!W145)</f>
        <v>12</v>
      </c>
      <c r="W7" s="198">
        <f>SUM('Комунальні по областям'!X7,'Комунальні по областям'!X13,'Комунальні по областям'!X19,'Комунальні по областям'!X25,'Комунальні по областям'!X31,'Комунальні по областям'!X37,'Комунальні по областям'!X43,'Комунальні по областям'!X49,'Комунальні по областям'!X55,'Комунальні по областям'!X61,'Комунальні по областям'!X67,'Комунальні по областям'!X73,'Комунальні по областям'!X79,'Комунальні по областям'!X85,'Комунальні по областям'!X91,'Комунальні по областям'!X97,'Комунальні по областям'!X103,'Комунальні по областям'!X109,'Комунальні по областям'!X115,'Комунальні по областям'!X121,'Комунальні по областям'!X127,'Комунальні по областям'!X133,'Комунальні по областям'!X139,'Комунальні по областям'!X145)</f>
        <v>1990</v>
      </c>
      <c r="X7" s="197">
        <f>SUM('Комунальні по областям'!Y7,'Комунальні по областям'!Y13,'Комунальні по областям'!Y19,'Комунальні по областям'!Y25,'Комунальні по областям'!Y31,'Комунальні по областям'!Y37,'Комунальні по областям'!Y43,'Комунальні по областям'!Y49,'Комунальні по областям'!Y55,'Комунальні по областям'!Y61,'Комунальні по областям'!Y67,'Комунальні по областям'!Y73,'Комунальні по областям'!Y79,'Комунальні по областям'!Y85,'Комунальні по областям'!Y91,'Комунальні по областям'!Y97,'Комунальні по областям'!Y103,'Комунальні по областям'!Y109,'Комунальні по областям'!Y115,'Комунальні по областям'!Y121,'Комунальні по областям'!Y127,'Комунальні по областям'!Y133,'Комунальні по областям'!Y139,'Комунальні по областям'!Y145)</f>
        <v>306</v>
      </c>
      <c r="Y7" s="143">
        <f>SUM('Комунальні по областям'!Z7,'Комунальні по областям'!Z13,'Комунальні по областям'!Z19,'Комунальні по областям'!Z25,'Комунальні по областям'!Z31,'Комунальні по областям'!Z37,'Комунальні по областям'!Z43,'Комунальні по областям'!Z49,'Комунальні по областям'!Z55,'Комунальні по областям'!Z61,'Комунальні по областям'!Z67,'Комунальні по областям'!Z73,'Комунальні по областям'!Z79,'Комунальні по областям'!Z85,'Комунальні по областям'!Z91,'Комунальні по областям'!Z97,'Комунальні по областям'!Z103,'Комунальні по областям'!Z109,'Комунальні по областям'!Z115,'Комунальні по областям'!Z121,'Комунальні по областям'!Z127,'Комунальні по областям'!Z133,'Комунальні по областям'!Z139,'Комунальні по областям'!Z145)</f>
        <v>0</v>
      </c>
      <c r="Z7" s="72">
        <f>SUM('Комунальні по областям'!AA7,'Комунальні по областям'!AA13,'Комунальні по областям'!AA19,'Комунальні по областям'!AA25,'Комунальні по областям'!AA31,'Комунальні по областям'!AA37,'Комунальні по областям'!AA43,'Комунальні по областям'!AA49,'Комунальні по областям'!AA55,'Комунальні по областям'!AA61,'Комунальні по областям'!AA67,'Комунальні по областям'!AA73,'Комунальні по областям'!AA79,'Комунальні по областям'!AA85,'Комунальні по областям'!AA91,'Комунальні по областям'!AA97,'Комунальні по областям'!AA103,'Комунальні по областям'!AA109,'Комунальні по областям'!AA115,'Комунальні по областям'!AA121,'Комунальні по областям'!AA127,'Комунальні по областям'!AA133,'Комунальні по областям'!AA139,'Комунальні по областям'!AA145)</f>
        <v>641</v>
      </c>
      <c r="AA7" s="72">
        <f>SUM('Комунальні по областям'!AB7,'Комунальні по областям'!AB13,'Комунальні по областям'!AB19,'Комунальні по областям'!AB25,'Комунальні по областям'!AB31,'Комунальні по областям'!AB37,'Комунальні по областям'!AB43,'Комунальні по областям'!AB49,'Комунальні по областям'!AB55,'Комунальні по областям'!AB61,'Комунальні по областям'!AB67,'Комунальні по областям'!AB73,'Комунальні по областям'!AB79,'Комунальні по областям'!AB85,'Комунальні по областям'!AB91,'Комунальні по областям'!AB97,'Комунальні по областям'!AB103,'Комунальні по областям'!AB109,'Комунальні по областям'!AB115,'Комунальні по областям'!AB121,'Комунальні по областям'!AB127,'Комунальні по областям'!AB133,'Комунальні по областям'!AB139,'Комунальні по областям'!AB145)</f>
        <v>628</v>
      </c>
      <c r="AB7" s="72">
        <f>SUM('Комунальні по областям'!AC7,'Комунальні по областям'!AC13,'Комунальні по областям'!AC19,'Комунальні по областям'!AC25,'Комунальні по областям'!AC31,'Комунальні по областям'!AC37,'Комунальні по областям'!AC43,'Комунальні по областям'!AC49,'Комунальні по областям'!AC55,'Комунальні по областям'!AC61,'Комунальні по областям'!AC67,'Комунальні по областям'!AC73,'Комунальні по областям'!AC79,'Комунальні по областям'!AC85,'Комунальні по областям'!AC91,'Комунальні по областям'!AC97,'Комунальні по областям'!AC103,'Комунальні по областям'!AC109,'Комунальні по областям'!AC115,'Комунальні по областям'!AC121,'Комунальні по областям'!AC127,'Комунальні по областям'!AC133,'Комунальні по областям'!AC139,'Комунальні по областям'!AC145)</f>
        <v>134</v>
      </c>
      <c r="AC7" s="72">
        <f>SUM('Комунальні по областям'!AD7,'Комунальні по областям'!AD13,'Комунальні по областям'!AD19,'Комунальні по областям'!AD25,'Комунальні по областям'!AD31,'Комунальні по областям'!AD37,'Комунальні по областям'!AD43,'Комунальні по областям'!AD49,'Комунальні по областям'!AD55,'Комунальні по областям'!AD61,'Комунальні по областям'!AD67,'Комунальні по областям'!AD73,'Комунальні по областям'!AD79,'Комунальні по областям'!AD85,'Комунальні по областям'!AD91,'Комунальні по областям'!AD97,'Комунальні по областям'!AD103,'Комунальні по областям'!AD109,'Комунальні по областям'!AD115,'Комунальні по областям'!AD121,'Комунальні по областям'!AD127,'Комунальні по областям'!AD133,'Комунальні по областям'!AD139,'Комунальні по областям'!AD145)</f>
        <v>1214</v>
      </c>
      <c r="AD7" s="75">
        <f>SUM('Комунальні по областям'!AE7,'Комунальні по областям'!AE13,'Комунальні по областям'!AE19,'Комунальні по областям'!AE25,'Комунальні по областям'!AE31,'Комунальні по областям'!AE37,'Комунальні по областям'!AE43,'Комунальні по областям'!AE49,'Комунальні по областям'!AE55,'Комунальні по областям'!AE61,'Комунальні по областям'!AE67,'Комунальні по областям'!AE73,'Комунальні по областям'!AE79,'Комунальні по областям'!AE85,'Комунальні по областям'!AE91,'Комунальні по областям'!AE97,'Комунальні по областям'!AE103,'Комунальні по областям'!AE109,'Комунальні по областям'!AE115,'Комунальні по областям'!AE121,'Комунальні по областям'!AE127,'Комунальні по областям'!AE133,'Комунальні по областям'!AE139,'Комунальні по областям'!AE145)</f>
        <v>106</v>
      </c>
      <c r="AE7" s="448">
        <f>AVERAGE('Комунальні по областям'!AF7,'Комунальні по областям'!AF13,'Комунальні по областям'!AF19,'Комунальні по областям'!AF25,'Комунальні по областям'!AF31,'Комунальні по областям'!AF37,'Комунальні по областям'!AF43,'Комунальні по областям'!AF49,'Комунальні по областям'!AF55,'Комунальні по областям'!AF61,'Комунальні по областям'!AF67,'Комунальні по областям'!AF73,'Комунальні по областям'!AF79,'Комунальні по областям'!AF85,'Комунальні по областям'!AF91,'Комунальні по областям'!AF97,'Комунальні по областям'!AF103,'Комунальні по областям'!AF109,'Комунальні по областям'!AF115,'Комунальні по областям'!AF121,'Комунальні по областям'!AF127,'Комунальні по областям'!AF133,'Комунальні по областям'!AF139,'Комунальні по областям'!AF145)</f>
        <v>40.235376984126987</v>
      </c>
      <c r="AF7" s="467">
        <f>AVERAGE('Комунальні по областям'!AG7,'Комунальні по областям'!AG13,'Комунальні по областям'!AG19,'Комунальні по областям'!AG25,'Комунальні по областям'!AG31,'Комунальні по областям'!AG37,'Комунальні по областям'!AG43,'Комунальні по областям'!AG49,'Комунальні по областям'!AG55,'Комунальні по областям'!AG61,'Комунальні по областям'!AG67,'Комунальні по областям'!AG73,'Комунальні по областям'!AG79,'Комунальні по областям'!AG85,'Комунальні по областям'!AG91,'Комунальні по областям'!AG97,'Комунальні по областям'!AG103,'Комунальні по областям'!AG109,'Комунальні по областям'!AG115,'Комунальні по областям'!AG121,'Комунальні по областям'!AG127,'Комунальні по областям'!AG133,'Комунальні по областям'!AG139,'Комунальні по областям'!AG145)</f>
        <v>19.053095238095242</v>
      </c>
      <c r="AG7" s="448">
        <f>AVERAGE('Комунальні по областям'!AH7,'Комунальні по областям'!AH13,'Комунальні по областям'!AH19,'Комунальні по областям'!AH25,'Комунальні по областям'!AH31,'Комунальні по областям'!AH37,'Комунальні по областям'!AH43,'Комунальні по областям'!AH49,'Комунальні по областям'!AH55,'Комунальні по областям'!AH61,'Комунальні по областям'!AH67,'Комунальні по областям'!AH73,'Комунальні по областям'!AH79,'Комунальні по областям'!AH85,'Комунальні по областям'!AH91,'Комунальні по областям'!AH97,'Комунальні по областям'!AH103,'Комунальні по областям'!AH109,'Комунальні по областям'!AH115,'Комунальні по областям'!AH121,'Комунальні по областям'!AH127,'Комунальні по областям'!AH133,'Комунальні по областям'!AH139,'Комунальні по областям'!AH145)</f>
        <v>13.770709325396821</v>
      </c>
      <c r="AH7" s="297">
        <f>SUM('Комунальні по областям'!AI7,'Комунальні по областям'!AI13,'Комунальні по областям'!AI19,'Комунальні по областям'!AI25,'Комунальні по областям'!AI31,'Комунальні по областям'!AI37,'Комунальні по областям'!AI43,'Комунальні по областям'!AI49,'Комунальні по областям'!AI55,'Комунальні по областям'!AI61,'Комунальні по областям'!AI67,'Комунальні по областям'!AI73,'Комунальні по областям'!AI79,'Комунальні по областям'!AI85,'Комунальні по областям'!AI91,'Комунальні по областям'!AI97,'Комунальні по областям'!AI103,'Комунальні по областям'!AI109,'Комунальні по областям'!AI115,'Комунальні по областям'!AI121,'Комунальні по областям'!AI127,'Комунальні по областям'!AI133,'Комунальні по областям'!AI139,'Комунальні по областям'!AI145)</f>
        <v>2276</v>
      </c>
      <c r="AI7" s="305">
        <f>SUM('Комунальні по областям'!AJ7,'Комунальні по областям'!AJ13,'Комунальні по областям'!AJ19,'Комунальні по областям'!AJ25,'Комунальні по областям'!AJ31,'Комунальні по областям'!AJ37,'Комунальні по областям'!AJ43,'Комунальні по областям'!AJ49,'Комунальні по областям'!AJ55,'Комунальні по областям'!AJ61,'Комунальні по областям'!AJ67,'Комунальні по областям'!AJ73,'Комунальні по областям'!AJ79,'Комунальні по областям'!AJ85,'Комунальні по областям'!AJ91,'Комунальні по областям'!AJ97,'Комунальні по областям'!AJ103,'Комунальні по областям'!AJ109,'Комунальні по областям'!AJ115,'Комунальні по областям'!AJ121,'Комунальні по областям'!AJ127,'Комунальні по областям'!AJ133,'Комунальні по областям'!AJ139,'Комунальні по областям'!AJ145)</f>
        <v>0</v>
      </c>
      <c r="AJ7" s="501">
        <f>SUM('Комунальні по областям'!AK7,'Комунальні по областям'!AK13,'Комунальні по областям'!AK19,'Комунальні по областям'!AK25,'Комунальні по областям'!AK31,'Комунальні по областям'!AK37,'Комунальні по областям'!AK43,'Комунальні по областям'!AK49,'Комунальні по областям'!AK55,'Комунальні по областям'!AK61,'Комунальні по областям'!AK67,'Комунальні по областям'!AK73,'Комунальні по областям'!AK79,'Комунальні по областям'!AK85,'Комунальні по областям'!AK91,'Комунальні по областям'!AK97,'Комунальні по областям'!AK103,'Комунальні по областям'!AK109,'Комунальні по областям'!AK115,'Комунальні по областям'!AK121,'Комунальні по областям'!AK127,'Комунальні по областям'!AK133,'Комунальні по областям'!AK139,'Комунальні по областям'!AK145)</f>
        <v>0</v>
      </c>
      <c r="AK7" s="306">
        <f>SUM('Комунальні по областям'!AL7,'Комунальні по областям'!AL13,'Комунальні по областям'!AL19,'Комунальні по областям'!AL25,'Комунальні по областям'!AL31,'Комунальні по областям'!AL37,'Комунальні по областям'!AL43,'Комунальні по областям'!AL49,'Комунальні по областям'!AL55,'Комунальні по областям'!AL61,'Комунальні по областям'!AL67,'Комунальні по областям'!AL73,'Комунальні по областям'!AL79,'Комунальні по областям'!AL85,'Комунальні по областям'!AL91,'Комунальні по областям'!AL97,'Комунальні по областям'!AL103,'Комунальні по областям'!AL109,'Комунальні по областям'!AL115,'Комунальні по областям'!AL121,'Комунальні по областям'!AL127,'Комунальні по областям'!AL133,'Комунальні по областям'!AL139,'Комунальні по областям'!AL145)</f>
        <v>0</v>
      </c>
      <c r="AL7" s="74">
        <f>SUM('Комунальні по областям'!AM7,'Комунальні по областям'!AM13,'Комунальні по областям'!AM19,'Комунальні по областям'!AM25,'Комунальні по областям'!AM31,'Комунальні по областям'!AM37,'Комунальні по областям'!AM43,'Комунальні по областям'!AM49,'Комунальні по областям'!AM55,'Комунальні по областям'!AM61,'Комунальні по областям'!AM67,'Комунальні по областям'!AM73,'Комунальні по областям'!AM79,'Комунальні по областям'!AM85,'Комунальні по областям'!AM91,'Комунальні по областям'!AM97,'Комунальні по областям'!AM103,'Комунальні по областям'!AM109,'Комунальні по областям'!AM115,'Комунальні по областям'!AM121,'Комунальні по областям'!AM127,'Комунальні по областям'!AM133,'Комунальні по областям'!AM139,'Комунальні по областям'!AM145)</f>
        <v>284</v>
      </c>
      <c r="AM7" s="72">
        <f>SUM('Комунальні по областям'!AN7,'Комунальні по областям'!AN13,'Комунальні по областям'!AN19,'Комунальні по областям'!AN25,'Комунальні по областям'!AN31,'Комунальні по областям'!AN37,'Комунальні по областям'!AN43,'Комунальні по областям'!AN49,'Комунальні по областям'!AN55,'Комунальні по областям'!AN61,'Комунальні по областям'!AN67,'Комунальні по областям'!AN73,'Комунальні по областям'!AN79,'Комунальні по областям'!AN85,'Комунальні по областям'!AN91,'Комунальні по областям'!AN97,'Комунальні по областям'!AN103,'Комунальні по областям'!AN109,'Комунальні по областям'!AN115,'Комунальні по областям'!AN121,'Комунальні по областям'!AN127,'Комунальні по областям'!AN133,'Комунальні по областям'!AN139,'Комунальні по областям'!AN145)</f>
        <v>1897</v>
      </c>
      <c r="AN7" s="73">
        <f>SUM('Комунальні по областям'!AO7,'Комунальні по областям'!AO13,'Комунальні по областям'!AO19,'Комунальні по областям'!AO25,'Комунальні по областям'!AO31,'Комунальні по областям'!AO37,'Комунальні по областям'!AO43,'Комунальні по областям'!AO49,'Комунальні по областям'!AO55,'Комунальні по областям'!AO61,'Комунальні по областям'!AO67,'Комунальні по областям'!AO73,'Комунальні по областям'!AO79,'Комунальні по областям'!AO85,'Комунальні по областям'!AO91,'Комунальні по областям'!AO97,'Комунальні по областям'!AO103,'Комунальні по областям'!AO109,'Комунальні по областям'!AO115,'Комунальні по областям'!AO121,'Комунальні по областям'!AO127,'Комунальні по областям'!AO133,'Комунальні по областям'!AO139,'Комунальні по областям'!AO145)</f>
        <v>95</v>
      </c>
      <c r="AO7" s="305">
        <f>SUM('Комунальні по областям'!AP7,'Комунальні по областям'!AP13,'Комунальні по областям'!AP19,'Комунальні по областям'!AP25,'Комунальні по областям'!AP31,'Комунальні по областям'!AP37,'Комунальні по областям'!AP43,'Комунальні по областям'!AP49,'Комунальні по областям'!AP55,'Комунальні по областям'!AP61,'Комунальні по областям'!AP67,'Комунальні по областям'!AP73,'Комунальні по областям'!AP79,'Комунальні по областям'!AP85,'Комунальні по областям'!AP91,'Комунальні по областям'!AP97,'Комунальні по областям'!AP103,'Комунальні по областям'!AP109,'Комунальні по областям'!AP115,'Комунальні по областям'!AP121,'Комунальні по областям'!AP127,'Комунальні по областям'!AP133,'Комунальні по областям'!AP139,'Комунальні по областям'!AP145)</f>
        <v>0</v>
      </c>
      <c r="AP7" s="501">
        <f>SUM('Комунальні по областям'!AQ7,'Комунальні по областям'!AQ13,'Комунальні по областям'!AQ19,'Комунальні по областям'!AQ25,'Комунальні по областям'!AQ31,'Комунальні по областям'!AQ37,'Комунальні по областям'!AQ43,'Комунальні по областям'!AQ49,'Комунальні по областям'!AQ55,'Комунальні по областям'!AQ61,'Комунальні по областям'!AQ67,'Комунальні по областям'!AQ73,'Комунальні по областям'!AQ79,'Комунальні по областям'!AQ85,'Комунальні по областям'!AQ91,'Комунальні по областям'!AQ97,'Комунальні по областям'!AQ103,'Комунальні по областям'!AQ109,'Комунальні по областям'!AQ115,'Комунальні по областям'!AQ121,'Комунальні по областям'!AQ127,'Комунальні по областям'!AQ133,'Комунальні по областям'!AQ139,'Комунальні по областям'!AQ145)</f>
        <v>0</v>
      </c>
      <c r="AQ7" s="501">
        <f>SUM('Комунальні по областям'!AR7,'Комунальні по областям'!AR13,'Комунальні по областям'!AR19,'Комунальні по областям'!AR25,'Комунальні по областям'!AR31,'Комунальні по областям'!AR37,'Комунальні по областям'!AR43,'Комунальні по областям'!AR49,'Комунальні по областям'!AR55,'Комунальні по областям'!AR61,'Комунальні по областям'!AR67,'Комунальні по областям'!AR73,'Комунальні по областям'!AR79,'Комунальні по областям'!AR85,'Комунальні по областям'!AR91,'Комунальні по областям'!AR97,'Комунальні по областям'!AR103,'Комунальні по областям'!AR109,'Комунальні по областям'!AR115,'Комунальні по областям'!AR121,'Комунальні по областям'!AR127,'Комунальні по областям'!AR133,'Комунальні по областям'!AR139,'Комунальні по областям'!AR145)</f>
        <v>0</v>
      </c>
      <c r="AR7" s="501">
        <f>SUM('Комунальні по областям'!AS7,'Комунальні по областям'!AS13,'Комунальні по областям'!AS19,'Комунальні по областям'!AS25,'Комунальні по областям'!AS31,'Комунальні по областям'!AS37,'Комунальні по областям'!AS43,'Комунальні по областям'!AS49,'Комунальні по областям'!AS55,'Комунальні по областям'!AS61,'Комунальні по областям'!AS67,'Комунальні по областям'!AS73,'Комунальні по областям'!AS79,'Комунальні по областям'!AS85,'Комунальні по областям'!AS91,'Комунальні по областям'!AS97,'Комунальні по областям'!AS103,'Комунальні по областям'!AS109,'Комунальні по областям'!AS115,'Комунальні по областям'!AS121,'Комунальні по областям'!AS127,'Комунальні по областям'!AS133,'Комунальні по областям'!AS139,'Комунальні по областям'!AS145)</f>
        <v>0</v>
      </c>
      <c r="AS7" s="306">
        <f>SUM('Комунальні по областям'!AT7,'Комунальні по областям'!AT13,'Комунальні по областям'!AT19,'Комунальні по областям'!AT25,'Комунальні по областям'!AT31,'Комунальні по областям'!AT37,'Комунальні по областям'!AT43,'Комунальні по областям'!AT49,'Комунальні по областям'!AT55,'Комунальні по областям'!AT61,'Комунальні по областям'!AT67,'Комунальні по областям'!AT73,'Комунальні по областям'!AT79,'Комунальні по областям'!AT85,'Комунальні по областям'!AT91,'Комунальні по областям'!AT97,'Комунальні по областям'!AT103,'Комунальні по областям'!AT109,'Комунальні по областям'!AT115,'Комунальні по областям'!AT121,'Комунальні по областям'!AT127,'Комунальні по областям'!AT133,'Комунальні по областям'!AT139,'Комунальні по областям'!AT145)</f>
        <v>0</v>
      </c>
      <c r="AT7" s="800">
        <f>SUM('Комунальні по областям'!AU7,'Комунальні по областям'!AU13,'Комунальні по областям'!AU19,'Комунальні по областям'!AU25,'Комунальні по областям'!AU31,'Комунальні по областям'!AU37,'Комунальні по областям'!AU43,'Комунальні по областям'!AU49,'Комунальні по областям'!AU55,'Комунальні по областям'!AU61,'Комунальні по областям'!AU67,'Комунальні по областям'!AU73,'Комунальні по областям'!AU79,'Комунальні по областям'!AU85,'Комунальні по областям'!AU91,'Комунальні по областям'!AU97,'Комунальні по областям'!AU103,'Комунальні по областям'!AU109,'Комунальні по областям'!AU115,'Комунальні по областям'!AU121,'Комунальні по областям'!AU127,'Комунальні по областям'!AU133,'Комунальні по областям'!AU139,'Комунальні по областям'!AU145)</f>
        <v>52</v>
      </c>
      <c r="AU7" s="504">
        <f>SUM('Комунальні по областям'!AV7,'Комунальні по областям'!AV13,'Комунальні по областям'!AV19,'Комунальні по областям'!AV25,'Комунальні по областям'!AV31,'Комунальні по областям'!AV37,'Комунальні по областям'!AV43,'Комунальні по областям'!AV49,'Комунальні по областям'!AV55,'Комунальні по областям'!AV61,'Комунальні по областям'!AV67,'Комунальні по областям'!AV73,'Комунальні по областям'!AV79,'Комунальні по областям'!AV85,'Комунальні по областям'!AV91,'Комунальні по областям'!AV97,'Комунальні по областям'!AV103,'Комунальні по областям'!AV109,'Комунальні по областям'!AV115,'Комунальні по областям'!AV121,'Комунальні по областям'!AV127,'Комунальні по областям'!AV133,'Комунальні по областям'!AV139,'Комунальні по областям'!AV145)</f>
        <v>0</v>
      </c>
      <c r="AV7" s="504">
        <f>SUM('Комунальні по областям'!AW7,'Комунальні по областям'!AW13,'Комунальні по областям'!AW19,'Комунальні по областям'!AW25,'Комунальні по областям'!AW31,'Комунальні по областям'!AW37,'Комунальні по областям'!AW43,'Комунальні по областям'!AW49,'Комунальні по областям'!AW55,'Комунальні по областям'!AW61,'Комунальні по областям'!AW67,'Комунальні по областям'!AW73,'Комунальні по областям'!AW79,'Комунальні по областям'!AW85,'Комунальні по областям'!AW91,'Комунальні по областям'!AW97,'Комунальні по областям'!AW103,'Комунальні по областям'!AW109,'Комунальні по областям'!AW115,'Комунальні по областям'!AW121,'Комунальні по областям'!AW127,'Комунальні по областям'!AW133,'Комунальні по областям'!AW139,'Комунальні по областям'!AW145)</f>
        <v>5</v>
      </c>
      <c r="AW7" s="504">
        <f>SUM('Комунальні по областям'!AX7,'Комунальні по областям'!AX13,'Комунальні по областям'!AX19,'Комунальні по областям'!AX25,'Комунальні по областям'!AX31,'Комунальні по областям'!AX37,'Комунальні по областям'!AX43,'Комунальні по областям'!AX49,'Комунальні по областям'!AX55,'Комунальні по областям'!AX61,'Комунальні по областям'!AX67,'Комунальні по областям'!AX73,'Комунальні по областям'!AX79,'Комунальні по областям'!AX85,'Комунальні по областям'!AX91,'Комунальні по областям'!AX97,'Комунальні по областям'!AX103,'Комунальні по областям'!AX109,'Комунальні по областям'!AX115,'Комунальні по областям'!AX121,'Комунальні по областям'!AX127,'Комунальні по областям'!AX133,'Комунальні по областям'!AX139,'Комунальні по областям'!AX145)</f>
        <v>4</v>
      </c>
      <c r="AX7" s="504">
        <f>SUM('Комунальні по областям'!AY7,'Комунальні по областям'!AY13,'Комунальні по областям'!AY19,'Комунальні по областям'!AY25,'Комунальні по областям'!AY31,'Комунальні по областям'!AY37,'Комунальні по областям'!AY43,'Комунальні по областям'!AY49,'Комунальні по областям'!AY55,'Комунальні по областям'!AY61,'Комунальні по областям'!AY67,'Комунальні по областям'!AY73,'Комунальні по областям'!AY79,'Комунальні по областям'!AY85,'Комунальні по областям'!AY91,'Комунальні по областям'!AY97,'Комунальні по областям'!AY103,'Комунальні по областям'!AY109,'Комунальні по областям'!AY115,'Комунальні по областям'!AY121,'Комунальні по областям'!AY127,'Комунальні по областям'!AY133,'Комунальні по областям'!AY139,'Комунальні по областям'!AY145)</f>
        <v>2</v>
      </c>
      <c r="AY7" s="504">
        <f>SUM('Комунальні по областям'!AZ7,'Комунальні по областям'!AZ13,'Комунальні по областям'!AZ19,'Комунальні по областям'!AZ25,'Комунальні по областям'!AZ31,'Комунальні по областям'!AZ37,'Комунальні по областям'!AZ43,'Комунальні по областям'!AZ49,'Комунальні по областям'!AZ55,'Комунальні по областям'!AZ61,'Комунальні по областям'!AZ67,'Комунальні по областям'!AZ73,'Комунальні по областям'!AZ79,'Комунальні по областям'!AZ85,'Комунальні по областям'!AZ91,'Комунальні по областям'!AZ97,'Комунальні по областям'!AZ103,'Комунальні по областям'!AZ109,'Комунальні по областям'!AZ115,'Комунальні по областям'!AZ121,'Комунальні по областям'!AZ127,'Комунальні по областям'!AZ133,'Комунальні по областям'!AZ139,'Комунальні по областям'!AZ145)</f>
        <v>26</v>
      </c>
      <c r="AZ7" s="504">
        <f>SUM('Комунальні по областям'!BA7,'Комунальні по областям'!BA13,'Комунальні по областям'!BA19,'Комунальні по областям'!BA25,'Комунальні по областям'!BA31,'Комунальні по областям'!BA37,'Комунальні по областям'!BA43,'Комунальні по областям'!BA49,'Комунальні по областям'!BA55,'Комунальні по областям'!BA61,'Комунальні по областям'!BA67,'Комунальні по областям'!BA73,'Комунальні по областям'!BA79,'Комунальні по областям'!BA85,'Комунальні по областям'!BA91,'Комунальні по областям'!BA97,'Комунальні по областям'!BA103,'Комунальні по областям'!BA109,'Комунальні по областям'!BA115,'Комунальні по областям'!BA121,'Комунальні по областям'!BA127,'Комунальні по областям'!BA133,'Комунальні по областям'!BA139,'Комунальні по областям'!BA145)</f>
        <v>0</v>
      </c>
      <c r="BA7" s="504">
        <f>SUM('Комунальні по областям'!BB7,'Комунальні по областям'!BB13,'Комунальні по областям'!BB19,'Комунальні по областям'!BB25,'Комунальні по областям'!BB31,'Комунальні по областям'!BB37,'Комунальні по областям'!BB43,'Комунальні по областям'!BB49,'Комунальні по областям'!BB55,'Комунальні по областям'!BB61,'Комунальні по областям'!BB67,'Комунальні по областям'!BB73,'Комунальні по областям'!BB79,'Комунальні по областям'!BB85,'Комунальні по областям'!BB91,'Комунальні по областям'!BB97,'Комунальні по областям'!BB103,'Комунальні по областям'!BB109,'Комунальні по областям'!BB115,'Комунальні по областям'!BB121,'Комунальні по областям'!BB127,'Комунальні по областям'!BB133,'Комунальні по областям'!BB139,'Комунальні по областям'!BB145)</f>
        <v>2</v>
      </c>
      <c r="BB7" s="504">
        <f>SUM('Комунальні по областям'!BC7,'Комунальні по областям'!BC13,'Комунальні по областям'!BC19,'Комунальні по областям'!BC25,'Комунальні по областям'!BC31,'Комунальні по областям'!BC37,'Комунальні по областям'!BC43,'Комунальні по областям'!BC49,'Комунальні по областям'!BC55,'Комунальні по областям'!BC61,'Комунальні по областям'!BC67,'Комунальні по областям'!BC73,'Комунальні по областям'!BC79,'Комунальні по областям'!BC85,'Комунальні по областям'!BC91,'Комунальні по областям'!BC97,'Комунальні по областям'!BC103,'Комунальні по областям'!BC109,'Комунальні по областям'!BC115,'Комунальні по областям'!BC121,'Комунальні по областям'!BC127,'Комунальні по областям'!BC133,'Комунальні по областям'!BC139,'Комунальні по областям'!BC145)</f>
        <v>9</v>
      </c>
      <c r="BC7" s="505">
        <f>SUM('Комунальні по областям'!BD7,'Комунальні по областям'!BD13,'Комунальні по областям'!BD19,'Комунальні по областям'!BD25,'Комунальні по областям'!BD31,'Комунальні по областям'!BD37,'Комунальні по областям'!BD43,'Комунальні по областям'!BD49,'Комунальні по областям'!BD55,'Комунальні по областям'!BD61,'Комунальні по областям'!BD67,'Комунальні по областям'!BD73,'Комунальні по областям'!BD79,'Комунальні по областям'!BD85,'Комунальні по областям'!BD91,'Комунальні по областям'!BD97,'Комунальні по областям'!BD103,'Комунальні по областям'!BD109,'Комунальні по областям'!BD115,'Комунальні по областям'!BD121,'Комунальні по областям'!BD127,'Комунальні по областям'!BD133,'Комунальні по областям'!BD139,'Комунальні по областям'!BD145)</f>
        <v>4</v>
      </c>
    </row>
    <row r="8" spans="1:55" ht="47.25" x14ac:dyDescent="0.25">
      <c r="A8" s="1473"/>
      <c r="B8" s="221" t="s">
        <v>490</v>
      </c>
      <c r="C8" s="1497"/>
      <c r="D8" s="1499"/>
      <c r="E8" s="222">
        <f>SUM('Комунальні по областям'!F8,'Комунальні по областям'!F14,'Комунальні по областям'!F20,'Комунальні по областям'!F26,'Комунальні по областям'!F32,'Комунальні по областям'!F38,'Комунальні по областям'!F44,'Комунальні по областям'!F50,'Комунальні по областям'!F56,'Комунальні по областям'!F62,'Комунальні по областям'!F68,'Комунальні по областям'!F74,'Комунальні по областям'!F80,'Комунальні по областям'!F86,'Комунальні по областям'!F92,'Комунальні по областям'!F98,'Комунальні по областям'!F104,'Комунальні по областям'!F110,'Комунальні по областям'!F116,'Комунальні по областям'!F122,'Комунальні по областям'!F128,'Комунальні по областям'!F134,'Комунальні по областям'!F140,'Комунальні по областям'!F146)</f>
        <v>0</v>
      </c>
      <c r="F8" s="223">
        <f>SUM('Комунальні по областям'!G8,'Комунальні по областям'!G14,'Комунальні по областям'!G20,'Комунальні по областям'!G26,'Комунальні по областям'!G32,'Комунальні по областям'!G38,'Комунальні по областям'!G44,'Комунальні по областям'!G50,'Комунальні по областям'!G56,'Комунальні по областям'!G62,'Комунальні по областям'!G68,'Комунальні по областям'!G74,'Комунальні по областям'!G80,'Комунальні по областям'!G86,'Комунальні по областям'!G92,'Комунальні по областям'!G98,'Комунальні по областям'!G104,'Комунальні по областям'!G110,'Комунальні по областям'!G116,'Комунальні по областям'!G122,'Комунальні по областям'!G128,'Комунальні по областям'!G134,'Комунальні по областям'!G140,'Комунальні по областям'!G146)</f>
        <v>0</v>
      </c>
      <c r="G8" s="224">
        <f>SUM('Комунальні по областям'!H8,'Комунальні по областям'!H14,'Комунальні по областям'!H20,'Комунальні по областям'!H26,'Комунальні по областям'!H32,'Комунальні по областям'!H38,'Комунальні по областям'!H44,'Комунальні по областям'!H50,'Комунальні по областям'!H56,'Комунальні по областям'!H62,'Комунальні по областям'!H68,'Комунальні по областям'!H74,'Комунальні по областям'!H80,'Комунальні по областям'!H86,'Комунальні по областям'!H92,'Комунальні по областям'!H98,'Комунальні по областям'!H104,'Комунальні по областям'!H110,'Комунальні по областям'!H116,'Комунальні по областям'!H122,'Комунальні по областям'!H128,'Комунальні по областям'!H134,'Комунальні по областям'!H140,'Комунальні по областям'!H146)</f>
        <v>0</v>
      </c>
      <c r="H8" s="224">
        <f>SUM('Комунальні по областям'!I8,'Комунальні по областям'!I14,'Комунальні по областям'!I20,'Комунальні по областям'!I26,'Комунальні по областям'!I32,'Комунальні по областям'!I38,'Комунальні по областям'!I44,'Комунальні по областям'!I50,'Комунальні по областям'!I56,'Комунальні по областям'!I62,'Комунальні по областям'!I68,'Комунальні по областям'!I74,'Комунальні по областям'!I80,'Комунальні по областям'!I86,'Комунальні по областям'!I92,'Комунальні по областям'!I98,'Комунальні по областям'!I104,'Комунальні по областям'!I110,'Комунальні по областям'!I116,'Комунальні по областям'!I122,'Комунальні по областям'!I128,'Комунальні по областям'!I134,'Комунальні по областям'!I140,'Комунальні по областям'!I146)</f>
        <v>0</v>
      </c>
      <c r="I8" s="224">
        <f>SUM('Комунальні по областям'!J8,'Комунальні по областям'!J14,'Комунальні по областям'!J20,'Комунальні по областям'!J26,'Комунальні по областям'!J32,'Комунальні по областям'!J38,'Комунальні по областям'!J44,'Комунальні по областям'!J50,'Комунальні по областям'!J56,'Комунальні по областям'!J62,'Комунальні по областям'!J68,'Комунальні по областям'!J74,'Комунальні по областям'!J80,'Комунальні по областям'!J86,'Комунальні по областям'!J92,'Комунальні по областям'!J98,'Комунальні по областям'!J104,'Комунальні по областям'!J110,'Комунальні по областям'!J116,'Комунальні по областям'!J122,'Комунальні по областям'!J128,'Комунальні по областям'!J134,'Комунальні по областям'!J140,'Комунальні по областям'!J146)</f>
        <v>0</v>
      </c>
      <c r="J8" s="225">
        <f>SUM('Комунальні по областям'!K8,'Комунальні по областям'!K14,'Комунальні по областям'!K20,'Комунальні по областям'!K26,'Комунальні по областям'!K32,'Комунальні по областям'!K38,'Комунальні по областям'!K44,'Комунальні по областям'!K50,'Комунальні по областям'!K56,'Комунальні по областям'!K62,'Комунальні по областям'!K68,'Комунальні по областям'!K74,'Комунальні по областям'!K80,'Комунальні по областям'!K86,'Комунальні по областям'!K92,'Комунальні по областям'!K98,'Комунальні по областям'!K104,'Комунальні по областям'!K110,'Комунальні по областям'!K116,'Комунальні по областям'!K122,'Комунальні по областям'!K128,'Комунальні по областям'!K134,'Комунальні по областям'!K140,'Комунальні по областям'!K146)</f>
        <v>0</v>
      </c>
      <c r="K8" s="226">
        <f>SUM('Комунальні по областям'!L8,'Комунальні по областям'!L14,'Комунальні по областям'!L20,'Комунальні по областям'!L26,'Комунальні по областям'!L32,'Комунальні по областям'!L38,'Комунальні по областям'!L44,'Комунальні по областям'!L50,'Комунальні по областям'!L56,'Комунальні по областям'!L62,'Комунальні по областям'!L68,'Комунальні по областям'!L74,'Комунальні по областям'!L80,'Комунальні по областям'!L86,'Комунальні по областям'!L92,'Комунальні по областям'!L98,'Комунальні по областям'!L104,'Комунальні по областям'!L110,'Комунальні по областям'!L116,'Комунальні по областям'!L122,'Комунальні по областям'!L128,'Комунальні по областям'!L134,'Комунальні по областям'!L140,'Комунальні по областям'!L146)</f>
        <v>0</v>
      </c>
      <c r="L8" s="227">
        <f>SUM('Комунальні по областям'!M8,'Комунальні по областям'!M14,'Комунальні по областям'!M20,'Комунальні по областям'!M26,'Комунальні по областям'!M32,'Комунальні по областям'!M38,'Комунальні по областям'!M44,'Комунальні по областям'!M50,'Комунальні по областям'!M56,'Комунальні по областям'!M62,'Комунальні по областям'!M68,'Комунальні по областям'!M74,'Комунальні по областям'!M80,'Комунальні по областям'!M86,'Комунальні по областям'!M92,'Комунальні по областям'!M98,'Комунальні по областям'!M104,'Комунальні по областям'!M110,'Комунальні по областям'!M116,'Комунальні по областям'!M122,'Комунальні по областям'!M128,'Комунальні по областям'!M134,'Комунальні по областям'!M140,'Комунальні по областям'!M146)</f>
        <v>0</v>
      </c>
      <c r="M8" s="227">
        <f>SUM('Комунальні по областям'!N8,'Комунальні по областям'!N14,'Комунальні по областям'!N20,'Комунальні по областям'!N26,'Комунальні по областям'!N32,'Комунальні по областям'!N38,'Комунальні по областям'!N44,'Комунальні по областям'!N50,'Комунальні по областям'!N56,'Комунальні по областям'!N62,'Комунальні по областям'!N68,'Комунальні по областям'!N74,'Комунальні по областям'!N80,'Комунальні по областям'!N86,'Комунальні по областям'!N92,'Комунальні по областям'!N98,'Комунальні по областям'!N104,'Комунальні по областям'!N110,'Комунальні по областям'!N116,'Комунальні по областям'!N122,'Комунальні по областям'!N128,'Комунальні по областям'!N134,'Комунальні по областям'!N140,'Комунальні по областям'!N146)</f>
        <v>0</v>
      </c>
      <c r="N8" s="228">
        <f>SUM('Комунальні по областям'!O8,'Комунальні по областям'!O14,'Комунальні по областям'!O20,'Комунальні по областям'!O26,'Комунальні по областям'!O32,'Комунальні по областям'!O38,'Комунальні по областям'!O44,'Комунальні по областям'!O50,'Комунальні по областям'!O56,'Комунальні по областям'!O62,'Комунальні по областям'!O68,'Комунальні по областям'!O74,'Комунальні по областям'!O80,'Комунальні по областям'!O86,'Комунальні по областям'!O92,'Комунальні по областям'!O98,'Комунальні по областям'!O104,'Комунальні по областям'!O110,'Комунальні по областям'!O116,'Комунальні по областям'!O122,'Комунальні по областям'!O128,'Комунальні по областям'!O134,'Комунальні по областям'!O140,'Комунальні по областям'!O146)</f>
        <v>0</v>
      </c>
      <c r="O8" s="228">
        <f>SUM('Комунальні по областям'!P8,'Комунальні по областям'!P14,'Комунальні по областям'!P20,'Комунальні по областям'!P26,'Комунальні по областям'!P32,'Комунальні по областям'!P38,'Комунальні по областям'!P44,'Комунальні по областям'!P50,'Комунальні по областям'!P56,'Комунальні по областям'!P62,'Комунальні по областям'!P68,'Комунальні по областям'!P74,'Комунальні по областям'!P80,'Комунальні по областям'!P86,'Комунальні по областям'!P92,'Комунальні по областям'!P98,'Комунальні по областям'!P104,'Комунальні по областям'!P110,'Комунальні по областям'!P116,'Комунальні по областям'!P122,'Комунальні по областям'!P128,'Комунальні по областям'!P134,'Комунальні по областям'!P140,'Комунальні по областям'!P146)</f>
        <v>0</v>
      </c>
      <c r="P8" s="815">
        <f>SUM('Комунальні по областям'!Q8,'Комунальні по областям'!Q14,'Комунальні по областям'!Q20,'Комунальні по областям'!Q26,'Комунальні по областям'!Q32,'Комунальні по областям'!Q38,'Комунальні по областям'!Q44,'Комунальні по областям'!Q50,'Комунальні по областям'!Q56,'Комунальні по областям'!Q62,'Комунальні по областям'!Q68,'Комунальні по областям'!Q74,'Комунальні по областям'!Q80,'Комунальні по областям'!Q86,'Комунальні по областям'!Q92,'Комунальні по областям'!Q98,'Комунальні по областям'!Q104,'Комунальні по областям'!Q110,'Комунальні по областям'!Q116,'Комунальні по областям'!Q122,'Комунальні по областям'!Q128,'Комунальні по областям'!Q134,'Комунальні по областям'!Q140,'Комунальні по областям'!Q146)</f>
        <v>0</v>
      </c>
      <c r="Q8" s="819">
        <f>SUM('Комунальні по областям'!R8,'Комунальні по областям'!R14,'Комунальні по областям'!R20,'Комунальні по областям'!R26,'Комунальні по областям'!R32,'Комунальні по областям'!R38,'Комунальні по областям'!R44,'Комунальні по областям'!R50,'Комунальні по областям'!R56,'Комунальні по областям'!R62,'Комунальні по областям'!R68,'Комунальні по областям'!R74,'Комунальні по областям'!R80,'Комунальні по областям'!R86,'Комунальні по областям'!R92,'Комунальні по областям'!R98,'Комунальні по областям'!R104,'Комунальні по областям'!R110,'Комунальні по областям'!R116,'Комунальні по областям'!R122,'Комунальні по областям'!R128,'Комунальні по областям'!R134,'Комунальні по областям'!R140,'Комунальні по областям'!R146)</f>
        <v>0</v>
      </c>
      <c r="R8" s="764">
        <f>SUM('Комунальні по областям'!S8,'Комунальні по областям'!S14,'Комунальні по областям'!S20,'Комунальні по областям'!S26,'Комунальні по областям'!S32,'Комунальні по областям'!S38,'Комунальні по областям'!S44,'Комунальні по областям'!S50,'Комунальні по областям'!S56,'Комунальні по областям'!S62,'Комунальні по областям'!S68,'Комунальні по областям'!S74,'Комунальні по областям'!S80,'Комунальні по областям'!S86,'Комунальні по областям'!S92,'Комунальні по областям'!S98,'Комунальні по областям'!S104,'Комунальні по областям'!S110,'Комунальні по областям'!S116,'Комунальні по областям'!S122,'Комунальні по областям'!S128,'Комунальні по областям'!S134,'Комунальні по областям'!S140,'Комунальні по областям'!S146)</f>
        <v>0</v>
      </c>
      <c r="S8" s="764">
        <f>SUM('Комунальні по областям'!T8,'Комунальні по областям'!T14,'Комунальні по областям'!T20,'Комунальні по областям'!T26,'Комунальні по областям'!T32,'Комунальні по областям'!T38,'Комунальні по областям'!T44,'Комунальні по областям'!T50,'Комунальні по областям'!T56,'Комунальні по областям'!T62,'Комунальні по областям'!T68,'Комунальні по областям'!T74,'Комунальні по областям'!T80,'Комунальні по областям'!T86,'Комунальні по областям'!T92,'Комунальні по областям'!T98,'Комунальні по областям'!T104,'Комунальні по областям'!T110,'Комунальні по областям'!T116,'Комунальні по областям'!T122,'Комунальні по областям'!T128,'Комунальні по областям'!T134,'Комунальні по областям'!T140,'Комунальні по областям'!T146)</f>
        <v>0</v>
      </c>
      <c r="T8" s="227">
        <f>SUM('Комунальні по областям'!U8,'Комунальні по областям'!U14,'Комунальні по областям'!U20,'Комунальні по областям'!U26,'Комунальні по областям'!U32,'Комунальні по областям'!U38,'Комунальні по областям'!U44,'Комунальні по областям'!U50,'Комунальні по областям'!U56,'Комунальні по областям'!U62,'Комунальні по областям'!U68,'Комунальні по областям'!U74,'Комунальні по областям'!U80,'Комунальні по областям'!U86,'Комунальні по областям'!U92,'Комунальні по областям'!U98,'Комунальні по областям'!U104,'Комунальні по областям'!U110,'Комунальні по областям'!U116,'Комунальні по областям'!U122,'Комунальні по областям'!U128,'Комунальні по областям'!U134,'Комунальні по областям'!U140,'Комунальні по областям'!U146)</f>
        <v>0</v>
      </c>
      <c r="U8" s="227">
        <f>SUM('Комунальні по областям'!V8,'Комунальні по областям'!V14,'Комунальні по областям'!V20,'Комунальні по областям'!V26,'Комунальні по областям'!V32,'Комунальні по областям'!V38,'Комунальні по областям'!V44,'Комунальні по областям'!V50,'Комунальні по областям'!V56,'Комунальні по областям'!V62,'Комунальні по областям'!V68,'Комунальні по областям'!V74,'Комунальні по областям'!V80,'Комунальні по областям'!V86,'Комунальні по областям'!V92,'Комунальні по областям'!V98,'Комунальні по областям'!V104,'Комунальні по областям'!V110,'Комунальні по областям'!V116,'Комунальні по областям'!V122,'Комунальні по областям'!V128,'Комунальні по областям'!V134,'Комунальні по областям'!V140,'Комунальні по областям'!V146)</f>
        <v>0</v>
      </c>
      <c r="V8" s="774">
        <f>SUM('Комунальні по областям'!W8,'Комунальні по областям'!W14,'Комунальні по областям'!W20,'Комунальні по областям'!W26,'Комунальні по областям'!W32,'Комунальні по областям'!W38,'Комунальні по областям'!W44,'Комунальні по областям'!W50,'Комунальні по областям'!W56,'Комунальні по областям'!W62,'Комунальні по областям'!W68,'Комунальні по областям'!W74,'Комунальні по областям'!W80,'Комунальні по областям'!W86,'Комунальні по областям'!W92,'Комунальні по областям'!W98,'Комунальні по областям'!W104,'Комунальні по областям'!W110,'Комунальні по областям'!W116,'Комунальні по областям'!W122,'Комунальні по областям'!W128,'Комунальні по областям'!W134,'Комунальні по областям'!W140,'Комунальні по областям'!W146)</f>
        <v>0</v>
      </c>
      <c r="W8" s="819">
        <f>SUM('Комунальні по областям'!X8,'Комунальні по областям'!X14,'Комунальні по областям'!X20,'Комунальні по областям'!X26,'Комунальні по областям'!X32,'Комунальні по областям'!X38,'Комунальні по областям'!X44,'Комунальні по областям'!X50,'Комунальні по областям'!X56,'Комунальні по областям'!X62,'Комунальні по областям'!X68,'Комунальні по областям'!X74,'Комунальні по областям'!X80,'Комунальні по областям'!X86,'Комунальні по областям'!X92,'Комунальні по областям'!X98,'Комунальні по областям'!X104,'Комунальні по областям'!X110,'Комунальні по областям'!X116,'Комунальні по областям'!X122,'Комунальні по областям'!X128,'Комунальні по областям'!X134,'Комунальні по областям'!X140,'Комунальні по областям'!X146)</f>
        <v>0</v>
      </c>
      <c r="X8" s="774">
        <f>SUM('Комунальні по областям'!Y8,'Комунальні по областям'!Y14,'Комунальні по областям'!Y20,'Комунальні по областям'!Y26,'Комунальні по областям'!Y32,'Комунальні по областям'!Y38,'Комунальні по областям'!Y44,'Комунальні по областям'!Y50,'Комунальні по областям'!Y56,'Комунальні по областям'!Y62,'Комунальні по областям'!Y68,'Комунальні по областям'!Y74,'Комунальні по областям'!Y80,'Комунальні по областям'!Y86,'Комунальні по областям'!Y92,'Комунальні по областям'!Y98,'Комунальні по областям'!Y104,'Комунальні по областям'!Y110,'Комунальні по областям'!Y116,'Комунальні по областям'!Y122,'Комунальні по областям'!Y128,'Комунальні по областям'!Y134,'Комунальні по областям'!Y140,'Комунальні по областям'!Y146)</f>
        <v>0</v>
      </c>
      <c r="Y8" s="302">
        <f>SUM('Комунальні по областям'!Z8,'Комунальні по областям'!Z14,'Комунальні по областям'!Z20,'Комунальні по областям'!Z26,'Комунальні по областям'!Z32,'Комунальні по областям'!Z38,'Комунальні по областям'!Z44,'Комунальні по областям'!Z50,'Комунальні по областям'!Z56,'Комунальні по областям'!Z62,'Комунальні по областям'!Z68,'Комунальні по областям'!Z74,'Комунальні по областям'!Z80,'Комунальні по областям'!Z86,'Комунальні по областям'!Z92,'Комунальні по областям'!Z98,'Комунальні по областям'!Z104,'Комунальні по областям'!Z110,'Комунальні по областям'!Z116,'Комунальні по областям'!Z122,'Комунальні по областям'!Z128,'Комунальні по областям'!Z134,'Комунальні по областям'!Z140,'Комунальні по областям'!Z146)</f>
        <v>0</v>
      </c>
      <c r="Z8" s="230">
        <f>SUM('Комунальні по областям'!AA8,'Комунальні по областям'!AA14,'Комунальні по областям'!AA20,'Комунальні по областям'!AA26,'Комунальні по областям'!AA32,'Комунальні по областям'!AA38,'Комунальні по областям'!AA44,'Комунальні по областям'!AA50,'Комунальні по областям'!AA56,'Комунальні по областям'!AA62,'Комунальні по областям'!AA68,'Комунальні по областям'!AA74,'Комунальні по областям'!AA80,'Комунальні по областям'!AA86,'Комунальні по областям'!AA92,'Комунальні по областям'!AA98,'Комунальні по областям'!AA104,'Комунальні по областям'!AA110,'Комунальні по областям'!AA116,'Комунальні по областям'!AA122,'Комунальні по областям'!AA128,'Комунальні по областям'!AA134,'Комунальні по областям'!AA140,'Комунальні по областям'!AA146)</f>
        <v>0</v>
      </c>
      <c r="AA8" s="230">
        <f>SUM('Комунальні по областям'!AB8,'Комунальні по областям'!AB14,'Комунальні по областям'!AB20,'Комунальні по областям'!AB26,'Комунальні по областям'!AB32,'Комунальні по областям'!AB38,'Комунальні по областям'!AB44,'Комунальні по областям'!AB50,'Комунальні по областям'!AB56,'Комунальні по областям'!AB62,'Комунальні по областям'!AB68,'Комунальні по областям'!AB74,'Комунальні по областям'!AB80,'Комунальні по областям'!AB86,'Комунальні по областям'!AB92,'Комунальні по областям'!AB98,'Комунальні по областям'!AB104,'Комунальні по областям'!AB110,'Комунальні по областям'!AB116,'Комунальні по областям'!AB122,'Комунальні по областям'!AB128,'Комунальні по областям'!AB134,'Комунальні по областям'!AB140,'Комунальні по областям'!AB146)</f>
        <v>0</v>
      </c>
      <c r="AB8" s="230">
        <f>SUM('Комунальні по областям'!AC8,'Комунальні по областям'!AC14,'Комунальні по областям'!AC20,'Комунальні по областям'!AC26,'Комунальні по областям'!AC32,'Комунальні по областям'!AC38,'Комунальні по областям'!AC44,'Комунальні по областям'!AC50,'Комунальні по областям'!AC56,'Комунальні по областям'!AC62,'Комунальні по областям'!AC68,'Комунальні по областям'!AC74,'Комунальні по областям'!AC80,'Комунальні по областям'!AC86,'Комунальні по областям'!AC92,'Комунальні по областям'!AC98,'Комунальні по областям'!AC104,'Комунальні по областям'!AC110,'Комунальні по областям'!AC116,'Комунальні по областям'!AC122,'Комунальні по областям'!AC128,'Комунальні по областям'!AC134,'Комунальні по областям'!AC140,'Комунальні по областям'!AC146)</f>
        <v>0</v>
      </c>
      <c r="AC8" s="230">
        <f>SUM('Комунальні по областям'!AD8,'Комунальні по областям'!AD14,'Комунальні по областям'!AD20,'Комунальні по областям'!AD26,'Комунальні по областям'!AD32,'Комунальні по областям'!AD38,'Комунальні по областям'!AD44,'Комунальні по областям'!AD50,'Комунальні по областям'!AD56,'Комунальні по областям'!AD62,'Комунальні по областям'!AD68,'Комунальні по областям'!AD74,'Комунальні по областям'!AD80,'Комунальні по областям'!AD86,'Комунальні по областям'!AD92,'Комунальні по областям'!AD98,'Комунальні по областям'!AD104,'Комунальні по областям'!AD110,'Комунальні по областям'!AD116,'Комунальні по областям'!AD122,'Комунальні по областям'!AD128,'Комунальні по областям'!AD134,'Комунальні по областям'!AD140,'Комунальні по областям'!AD146)</f>
        <v>0</v>
      </c>
      <c r="AD8" s="231">
        <f>SUM('Комунальні по областям'!AE8,'Комунальні по областям'!AE14,'Комунальні по областям'!AE20,'Комунальні по областям'!AE26,'Комунальні по областям'!AE32,'Комунальні по областям'!AE38,'Комунальні по областям'!AE44,'Комунальні по областям'!AE50,'Комунальні по областям'!AE56,'Комунальні по областям'!AE62,'Комунальні по областям'!AE68,'Комунальні по областям'!AE74,'Комунальні по областям'!AE80,'Комунальні по областям'!AE86,'Комунальні по областям'!AE92,'Комунальні по областям'!AE98,'Комунальні по областям'!AE104,'Комунальні по областям'!AE110,'Комунальні по областям'!AE116,'Комунальні по областям'!AE122,'Комунальні по областям'!AE128,'Комунальні по областям'!AE134,'Комунальні по областям'!AE140,'Комунальні по областям'!AE146)</f>
        <v>0</v>
      </c>
      <c r="AE8" s="476">
        <f>AVERAGE('Комунальні по областям'!AF8,'Комунальні по областям'!AF14,'Комунальні по областям'!AF20,'Комунальні по областям'!AF26,'Комунальні по областям'!AF32,'Комунальні по областям'!AF38,'Комунальні по областям'!AF44,'Комунальні по областям'!AF50,'Комунальні по областям'!AF56,'Комунальні по областям'!AF62,'Комунальні по областям'!AF68,'Комунальні по областям'!AF74,'Комунальні по областям'!AF80,'Комунальні по областям'!AF86,'Комунальні по областям'!AF92,'Комунальні по областям'!AF98,'Комунальні по областям'!AF104,'Комунальні по областям'!AF110,'Комунальні по областям'!AF116,'Комунальні по областям'!AF122,'Комунальні по областям'!AF128,'Комунальні по областям'!AF134,'Комунальні по областям'!AF140,'Комунальні по областям'!AF146)</f>
        <v>0</v>
      </c>
      <c r="AF8" s="477">
        <f>AVERAGE('Комунальні по областям'!AG8,'Комунальні по областям'!AG14,'Комунальні по областям'!AG20,'Комунальні по областям'!AG26,'Комунальні по областям'!AG32,'Комунальні по областям'!AG38,'Комунальні по областям'!AG44,'Комунальні по областям'!AG50,'Комунальні по областям'!AG56,'Комунальні по областям'!AG62,'Комунальні по областям'!AG68,'Комунальні по областям'!AG74,'Комунальні по областям'!AG80,'Комунальні по областям'!AG86,'Комунальні по областям'!AG92,'Комунальні по областям'!AG98,'Комунальні по областям'!AG104,'Комунальні по областям'!AG110,'Комунальні по областям'!AG116,'Комунальні по областям'!AG122,'Комунальні по областям'!AG128,'Комунальні по областям'!AG134,'Комунальні по областям'!AG140,'Комунальні по областям'!AG146)</f>
        <v>0</v>
      </c>
      <c r="AG8" s="812">
        <f>AVERAGE('Комунальні по областям'!AH8,'Комунальні по областям'!AH14,'Комунальні по областям'!AH20,'Комунальні по областям'!AH26,'Комунальні по областям'!AH32,'Комунальні по областям'!AH38,'Комунальні по областям'!AH44,'Комунальні по областям'!AH50,'Комунальні по областям'!AH56,'Комунальні по областям'!AH62,'Комунальні по областям'!AH68,'Комунальні по областям'!AH74,'Комунальні по областям'!AH80,'Комунальні по областям'!AH86,'Комунальні по областям'!AH92,'Комунальні по областям'!AH98,'Комунальні по областям'!AH104,'Комунальні по областям'!AH110,'Комунальні по областям'!AH116,'Комунальні по областям'!AH122,'Комунальні по областям'!AH128,'Комунальні по областям'!AH134,'Комунальні по областям'!AH140,'Комунальні по областям'!AH146)</f>
        <v>0</v>
      </c>
      <c r="AH8" s="690">
        <f>SUM('Комунальні по областям'!AI8,'Комунальні по областям'!AI14,'Комунальні по областям'!AI20,'Комунальні по областям'!AI26,'Комунальні по областям'!AI32,'Комунальні по областям'!AI38,'Комунальні по областям'!AI44,'Комунальні по областям'!AI50,'Комунальні по областям'!AI56,'Комунальні по областям'!AI62,'Комунальні по областям'!AI68,'Комунальні по областям'!AI74,'Комунальні по областям'!AI80,'Комунальні по областям'!AI86,'Комунальні по областям'!AI92,'Комунальні по областям'!AI98,'Комунальні по областям'!AI104,'Комунальні по областям'!AI110,'Комунальні по областям'!AI116,'Комунальні по областям'!AI122,'Комунальні по областям'!AI128,'Комунальні по областям'!AI134,'Комунальні по областям'!AI140,'Комунальні по областям'!AI146)</f>
        <v>0</v>
      </c>
      <c r="AI8" s="294">
        <f>SUM('Комунальні по областям'!AJ8,'Комунальні по областям'!AJ14,'Комунальні по областям'!AJ20,'Комунальні по областям'!AJ26,'Комунальні по областям'!AJ32,'Комунальні по областям'!AJ38,'Комунальні по областям'!AJ44,'Комунальні по областям'!AJ50,'Комунальні по областям'!AJ56,'Комунальні по областям'!AJ62,'Комунальні по областям'!AJ68,'Комунальні по областям'!AJ74,'Комунальні по областям'!AJ80,'Комунальні по областям'!AJ86,'Комунальні по областям'!AJ92,'Комунальні по областям'!AJ98,'Комунальні по областям'!AJ104,'Комунальні по областям'!AJ110,'Комунальні по областям'!AJ116,'Комунальні по областям'!AJ122,'Комунальні по областям'!AJ128,'Комунальні по областям'!AJ134,'Комунальні по областям'!AJ140,'Комунальні по областям'!AJ146)</f>
        <v>0</v>
      </c>
      <c r="AJ8" s="224">
        <f>SUM('Комунальні по областям'!AK8,'Комунальні по областям'!AK14,'Комунальні по областям'!AK20,'Комунальні по областям'!AK26,'Комунальні по областям'!AK32,'Комунальні по областям'!AK38,'Комунальні по областям'!AK44,'Комунальні по областям'!AK50,'Комунальні по областям'!AK56,'Комунальні по областям'!AK62,'Комунальні по областям'!AK68,'Комунальні по областям'!AK74,'Комунальні по областям'!AK80,'Комунальні по областям'!AK86,'Комунальні по областям'!AK92,'Комунальні по областям'!AK98,'Комунальні по областям'!AK104,'Комунальні по областям'!AK110,'Комунальні по областям'!AK116,'Комунальні по областям'!AK122,'Комунальні по областям'!AK128,'Комунальні по областям'!AK134,'Комунальні по областям'!AK140,'Комунальні по областям'!AK146)</f>
        <v>0</v>
      </c>
      <c r="AK8" s="307">
        <f>SUM('Комунальні по областям'!AL8,'Комунальні по областям'!AL14,'Комунальні по областям'!AL20,'Комунальні по областям'!AL26,'Комунальні по областям'!AL32,'Комунальні по областям'!AL38,'Комунальні по областям'!AL44,'Комунальні по областям'!AL50,'Комунальні по областям'!AL56,'Комунальні по областям'!AL62,'Комунальні по областям'!AL68,'Комунальні по областям'!AL74,'Комунальні по областям'!AL80,'Комунальні по областям'!AL86,'Комунальні по областям'!AL92,'Комунальні по областям'!AL98,'Комунальні по областям'!AL104,'Комунальні по областям'!AL110,'Комунальні по областям'!AL116,'Комунальні по областям'!AL122,'Комунальні по областям'!AL128,'Комунальні по областям'!AL134,'Комунальні по областям'!AL140,'Комунальні по областям'!AL146)</f>
        <v>0</v>
      </c>
      <c r="AL8" s="294">
        <f>SUM('Комунальні по областям'!AM8,'Комунальні по областям'!AM14,'Комунальні по областям'!AM20,'Комунальні по областям'!AM26,'Комунальні по областям'!AM32,'Комунальні по областям'!AM38,'Комунальні по областям'!AM44,'Комунальні по областям'!AM50,'Комунальні по областям'!AM56,'Комунальні по областям'!AM62,'Комунальні по областям'!AM68,'Комунальні по областям'!AM74,'Комунальні по областям'!AM80,'Комунальні по областям'!AM86,'Комунальні по областям'!AM92,'Комунальні по областям'!AM98,'Комунальні по областям'!AM104,'Комунальні по областям'!AM110,'Комунальні по областям'!AM116,'Комунальні по областям'!AM122,'Комунальні по областям'!AM128,'Комунальні по областям'!AM134,'Комунальні по областям'!AM140,'Комунальні по областям'!AM146)</f>
        <v>0</v>
      </c>
      <c r="AM8" s="224">
        <f>SUM('Комунальні по областям'!AN8,'Комунальні по областям'!AN14,'Комунальні по областям'!AN20,'Комунальні по областям'!AN26,'Комунальні по областям'!AN32,'Комунальні по областям'!AN38,'Комунальні по областям'!AN44,'Комунальні по областям'!AN50,'Комунальні по областям'!AN56,'Комунальні по областям'!AN62,'Комунальні по областям'!AN68,'Комунальні по областям'!AN74,'Комунальні по областям'!AN80,'Комунальні по областям'!AN86,'Комунальні по областям'!AN92,'Комунальні по областям'!AN98,'Комунальні по областям'!AN104,'Комунальні по областям'!AN110,'Комунальні по областям'!AN116,'Комунальні по областям'!AN122,'Комунальні по областям'!AN128,'Комунальні по областям'!AN134,'Комунальні по областям'!AN140,'Комунальні по областям'!AN146)</f>
        <v>0</v>
      </c>
      <c r="AN8" s="307">
        <f>SUM('Комунальні по областям'!AO8,'Комунальні по областям'!AO14,'Комунальні по областям'!AO20,'Комунальні по областям'!AO26,'Комунальні по областям'!AO32,'Комунальні по областям'!AO38,'Комунальні по областям'!AO44,'Комунальні по областям'!AO50,'Комунальні по областям'!AO56,'Комунальні по областям'!AO62,'Комунальні по областям'!AO68,'Комунальні по областям'!AO74,'Комунальні по областям'!AO80,'Комунальні по областям'!AO86,'Комунальні по областям'!AO92,'Комунальні по областям'!AO98,'Комунальні по областям'!AO104,'Комунальні по областям'!AO110,'Комунальні по областям'!AO116,'Комунальні по областям'!AO122,'Комунальні по областям'!AO128,'Комунальні по областям'!AO134,'Комунальні по областям'!AO140,'Комунальні по областям'!AO146)</f>
        <v>0</v>
      </c>
      <c r="AO8" s="294">
        <f>SUM('Комунальні по областям'!AP8,'Комунальні по областям'!AP14,'Комунальні по областям'!AP20,'Комунальні по областям'!AP26,'Комунальні по областям'!AP32,'Комунальні по областям'!AP38,'Комунальні по областям'!AP44,'Комунальні по областям'!AP50,'Комунальні по областям'!AP56,'Комунальні по областям'!AP62,'Комунальні по областям'!AP68,'Комунальні по областям'!AP74,'Комунальні по областям'!AP80,'Комунальні по областям'!AP86,'Комунальні по областям'!AP92,'Комунальні по областям'!AP98,'Комунальні по областям'!AP104,'Комунальні по областям'!AP110,'Комунальні по областям'!AP116,'Комунальні по областям'!AP122,'Комунальні по областям'!AP128,'Комунальні по областям'!AP134,'Комунальні по областям'!AP140,'Комунальні по областям'!AP146)</f>
        <v>0</v>
      </c>
      <c r="AP8" s="224">
        <f>SUM('Комунальні по областям'!AQ8,'Комунальні по областям'!AQ14,'Комунальні по областям'!AQ20,'Комунальні по областям'!AQ26,'Комунальні по областям'!AQ32,'Комунальні по областям'!AQ38,'Комунальні по областям'!AQ44,'Комунальні по областям'!AQ50,'Комунальні по областям'!AQ56,'Комунальні по областям'!AQ62,'Комунальні по областям'!AQ68,'Комунальні по областям'!AQ74,'Комунальні по областям'!AQ80,'Комунальні по областям'!AQ86,'Комунальні по областям'!AQ92,'Комунальні по областям'!AQ98,'Комунальні по областям'!AQ104,'Комунальні по областям'!AQ110,'Комунальні по областям'!AQ116,'Комунальні по областям'!AQ122,'Комунальні по областям'!AQ128,'Комунальні по областям'!AQ134,'Комунальні по областям'!AQ140,'Комунальні по областям'!AQ146)</f>
        <v>0</v>
      </c>
      <c r="AQ8" s="224">
        <f>SUM('Комунальні по областям'!AR8,'Комунальні по областям'!AR14,'Комунальні по областям'!AR20,'Комунальні по областям'!AR26,'Комунальні по областям'!AR32,'Комунальні по областям'!AR38,'Комунальні по областям'!AR44,'Комунальні по областям'!AR50,'Комунальні по областям'!AR56,'Комунальні по областям'!AR62,'Комунальні по областям'!AR68,'Комунальні по областям'!AR74,'Комунальні по областям'!AR80,'Комунальні по областям'!AR86,'Комунальні по областям'!AR92,'Комунальні по областям'!AR98,'Комунальні по областям'!AR104,'Комунальні по областям'!AR110,'Комунальні по областям'!AR116,'Комунальні по областям'!AR122,'Комунальні по областям'!AR128,'Комунальні по областям'!AR134,'Комунальні по областям'!AR140,'Комунальні по областям'!AR146)</f>
        <v>0</v>
      </c>
      <c r="AR8" s="224">
        <f>SUM('Комунальні по областям'!AS8,'Комунальні по областям'!AS14,'Комунальні по областям'!AS20,'Комунальні по областям'!AS26,'Комунальні по областям'!AS32,'Комунальні по областям'!AS38,'Комунальні по областям'!AS44,'Комунальні по областям'!AS50,'Комунальні по областям'!AS56,'Комунальні по областям'!AS62,'Комунальні по областям'!AS68,'Комунальні по областям'!AS74,'Комунальні по областям'!AS80,'Комунальні по областям'!AS86,'Комунальні по областям'!AS92,'Комунальні по областям'!AS98,'Комунальні по областям'!AS104,'Комунальні по областям'!AS110,'Комунальні по областям'!AS116,'Комунальні по областям'!AS122,'Комунальні по областям'!AS128,'Комунальні по областям'!AS134,'Комунальні по областям'!AS140,'Комунальні по областям'!AS146)</f>
        <v>0</v>
      </c>
      <c r="AS8" s="307">
        <f>SUM('Комунальні по областям'!AT8,'Комунальні по областям'!AT14,'Комунальні по областям'!AT20,'Комунальні по областям'!AT26,'Комунальні по областям'!AT32,'Комунальні по областям'!AT38,'Комунальні по областям'!AT44,'Комунальні по областям'!AT50,'Комунальні по областям'!AT56,'Комунальні по областям'!AT62,'Комунальні по областям'!AT68,'Комунальні по областям'!AT74,'Комунальні по областям'!AT80,'Комунальні по областям'!AT86,'Комунальні по областям'!AT92,'Комунальні по областям'!AT98,'Комунальні по областям'!AT104,'Комунальні по областям'!AT110,'Комунальні по областям'!AT116,'Комунальні по областям'!AT122,'Комунальні по областям'!AT128,'Комунальні по областям'!AT134,'Комунальні по областям'!AT140,'Комунальні по областям'!AT146)</f>
        <v>0</v>
      </c>
      <c r="AT8" s="801">
        <f>SUM('Комунальні по областям'!AU8,'Комунальні по областям'!AU14,'Комунальні по областям'!AU20,'Комунальні по областям'!AU26,'Комунальні по областям'!AU32,'Комунальні по областям'!AU38,'Комунальні по областям'!AU44,'Комунальні по областям'!AU50,'Комунальні по областям'!AU56,'Комунальні по областям'!AU62,'Комунальні по областям'!AU68,'Комунальні по областям'!AU74,'Комунальні по областям'!AU80,'Комунальні по областям'!AU86,'Комунальні по областям'!AU92,'Комунальні по областям'!AU98,'Комунальні по областям'!AU104,'Комунальні по областям'!AU110,'Комунальні по областям'!AU116,'Комунальні по областям'!AU122,'Комунальні по областям'!AU128,'Комунальні по областям'!AU134,'Комунальні по областям'!AU140,'Комунальні по областям'!AU146)</f>
        <v>0</v>
      </c>
      <c r="AU8" s="228">
        <f>SUM('Комунальні по областям'!AV8,'Комунальні по областям'!AV14,'Комунальні по областям'!AV20,'Комунальні по областям'!AV26,'Комунальні по областям'!AV32,'Комунальні по областям'!AV38,'Комунальні по областям'!AV44,'Комунальні по областям'!AV50,'Комунальні по областям'!AV56,'Комунальні по областям'!AV62,'Комунальні по областям'!AV68,'Комунальні по областям'!AV74,'Комунальні по областям'!AV80,'Комунальні по областям'!AV86,'Комунальні по областям'!AV92,'Комунальні по областям'!AV98,'Комунальні по областям'!AV104,'Комунальні по областям'!AV110,'Комунальні по областям'!AV116,'Комунальні по областям'!AV122,'Комунальні по областям'!AV128,'Комунальні по областям'!AV134,'Комунальні по областям'!AV140,'Комунальні по областям'!AV146)</f>
        <v>0</v>
      </c>
      <c r="AV8" s="228">
        <f>SUM('Комунальні по областям'!AW8,'Комунальні по областям'!AW14,'Комунальні по областям'!AW20,'Комунальні по областям'!AW26,'Комунальні по областям'!AW32,'Комунальні по областям'!AW38,'Комунальні по областям'!AW44,'Комунальні по областям'!AW50,'Комунальні по областям'!AW56,'Комунальні по областям'!AW62,'Комунальні по областям'!AW68,'Комунальні по областям'!AW74,'Комунальні по областям'!AW80,'Комунальні по областям'!AW86,'Комунальні по областям'!AW92,'Комунальні по областям'!AW98,'Комунальні по областям'!AW104,'Комунальні по областям'!AW110,'Комунальні по областям'!AW116,'Комунальні по областям'!AW122,'Комунальні по областям'!AW128,'Комунальні по областям'!AW134,'Комунальні по областям'!AW140,'Комунальні по областям'!AW146)</f>
        <v>0</v>
      </c>
      <c r="AW8" s="228">
        <f>SUM('Комунальні по областям'!AX8,'Комунальні по областям'!AX14,'Комунальні по областям'!AX20,'Комунальні по областям'!AX26,'Комунальні по областям'!AX32,'Комунальні по областям'!AX38,'Комунальні по областям'!AX44,'Комунальні по областям'!AX50,'Комунальні по областям'!AX56,'Комунальні по областям'!AX62,'Комунальні по областям'!AX68,'Комунальні по областям'!AX74,'Комунальні по областям'!AX80,'Комунальні по областям'!AX86,'Комунальні по областям'!AX92,'Комунальні по областям'!AX98,'Комунальні по областям'!AX104,'Комунальні по областям'!AX110,'Комунальні по областям'!AX116,'Комунальні по областям'!AX122,'Комунальні по областям'!AX128,'Комунальні по областям'!AX134,'Комунальні по областям'!AX140,'Комунальні по областям'!AX146)</f>
        <v>0</v>
      </c>
      <c r="AX8" s="228">
        <f>SUM('Комунальні по областям'!AY8,'Комунальні по областям'!AY14,'Комунальні по областям'!AY20,'Комунальні по областям'!AY26,'Комунальні по областям'!AY32,'Комунальні по областям'!AY38,'Комунальні по областям'!AY44,'Комунальні по областям'!AY50,'Комунальні по областям'!AY56,'Комунальні по областям'!AY62,'Комунальні по областям'!AY68,'Комунальні по областям'!AY74,'Комунальні по областям'!AY80,'Комунальні по областям'!AY86,'Комунальні по областям'!AY92,'Комунальні по областям'!AY98,'Комунальні по областям'!AY104,'Комунальні по областям'!AY110,'Комунальні по областям'!AY116,'Комунальні по областям'!AY122,'Комунальні по областям'!AY128,'Комунальні по областям'!AY134,'Комунальні по областям'!AY140,'Комунальні по областям'!AY146)</f>
        <v>0</v>
      </c>
      <c r="AY8" s="228">
        <f>SUM('Комунальні по областям'!AZ8,'Комунальні по областям'!AZ14,'Комунальні по областям'!AZ20,'Комунальні по областям'!AZ26,'Комунальні по областям'!AZ32,'Комунальні по областям'!AZ38,'Комунальні по областям'!AZ44,'Комунальні по областям'!AZ50,'Комунальні по областям'!AZ56,'Комунальні по областям'!AZ62,'Комунальні по областям'!AZ68,'Комунальні по областям'!AZ74,'Комунальні по областям'!AZ80,'Комунальні по областям'!AZ86,'Комунальні по областям'!AZ92,'Комунальні по областям'!AZ98,'Комунальні по областям'!AZ104,'Комунальні по областям'!AZ110,'Комунальні по областям'!AZ116,'Комунальні по областям'!AZ122,'Комунальні по областям'!AZ128,'Комунальні по областям'!AZ134,'Комунальні по областям'!AZ140,'Комунальні по областям'!AZ146)</f>
        <v>0</v>
      </c>
      <c r="AZ8" s="228">
        <f>SUM('Комунальні по областям'!BA8,'Комунальні по областям'!BA14,'Комунальні по областям'!BA20,'Комунальні по областям'!BA26,'Комунальні по областям'!BA32,'Комунальні по областям'!BA38,'Комунальні по областям'!BA44,'Комунальні по областям'!BA50,'Комунальні по областям'!BA56,'Комунальні по областям'!BA62,'Комунальні по областям'!BA68,'Комунальні по областям'!BA74,'Комунальні по областям'!BA80,'Комунальні по областям'!BA86,'Комунальні по областям'!BA92,'Комунальні по областям'!BA98,'Комунальні по областям'!BA104,'Комунальні по областям'!BA110,'Комунальні по областям'!BA116,'Комунальні по областям'!BA122,'Комунальні по областям'!BA128,'Комунальні по областям'!BA134,'Комунальні по областям'!BA140,'Комунальні по областям'!BA146)</f>
        <v>0</v>
      </c>
      <c r="BA8" s="228">
        <f>SUM('Комунальні по областям'!BB8,'Комунальні по областям'!BB14,'Комунальні по областям'!BB20,'Комунальні по областям'!BB26,'Комунальні по областям'!BB32,'Комунальні по областям'!BB38,'Комунальні по областям'!BB44,'Комунальні по областям'!BB50,'Комунальні по областям'!BB56,'Комунальні по областям'!BB62,'Комунальні по областям'!BB68,'Комунальні по областям'!BB74,'Комунальні по областям'!BB80,'Комунальні по областям'!BB86,'Комунальні по областям'!BB92,'Комунальні по областям'!BB98,'Комунальні по областям'!BB104,'Комунальні по областям'!BB110,'Комунальні по областям'!BB116,'Комунальні по областям'!BB122,'Комунальні по областям'!BB128,'Комунальні по областям'!BB134,'Комунальні по областям'!BB140,'Комунальні по областям'!BB146)</f>
        <v>0</v>
      </c>
      <c r="BB8" s="228">
        <f>SUM('Комунальні по областям'!BC8,'Комунальні по областям'!BC14,'Комунальні по областям'!BC20,'Комунальні по областям'!BC26,'Комунальні по областям'!BC32,'Комунальні по областям'!BC38,'Комунальні по областям'!BC44,'Комунальні по областям'!BC50,'Комунальні по областям'!BC56,'Комунальні по областям'!BC62,'Комунальні по областям'!BC68,'Комунальні по областям'!BC74,'Комунальні по областям'!BC80,'Комунальні по областям'!BC86,'Комунальні по областям'!BC92,'Комунальні по областям'!BC98,'Комунальні по областям'!BC104,'Комунальні по областям'!BC110,'Комунальні по областям'!BC116,'Комунальні по областям'!BC122,'Комунальні по областям'!BC128,'Комунальні по областям'!BC134,'Комунальні по областям'!BC140,'Комунальні по областям'!BC146)</f>
        <v>0</v>
      </c>
      <c r="BC8" s="455">
        <f>SUM('Комунальні по областям'!BD8,'Комунальні по областям'!BD14,'Комунальні по областям'!BD20,'Комунальні по областям'!BD26,'Комунальні по областям'!BD32,'Комунальні по областям'!BD38,'Комунальні по областям'!BD44,'Комунальні по областям'!BD50,'Комунальні по областям'!BD56,'Комунальні по областям'!BD62,'Комунальні по областям'!BD68,'Комунальні по областям'!BD74,'Комунальні по областям'!BD80,'Комунальні по областям'!BD86,'Комунальні по областям'!BD92,'Комунальні по областям'!BD98,'Комунальні по областям'!BD104,'Комунальні по областям'!BD110,'Комунальні по областям'!BD116,'Комунальні по областям'!BD122,'Комунальні по областям'!BD128,'Комунальні по областям'!BD134,'Комунальні по областям'!BD140,'Комунальні по областям'!BD146)</f>
        <v>0</v>
      </c>
    </row>
    <row r="9" spans="1:55" ht="31.5" x14ac:dyDescent="0.25">
      <c r="A9" s="1473"/>
      <c r="B9" s="221" t="s">
        <v>486</v>
      </c>
      <c r="C9" s="1497"/>
      <c r="D9" s="1499"/>
      <c r="E9" s="222">
        <f>SUM('Комунальні по областям'!F9,'Комунальні по областям'!F15,'Комунальні по областям'!F21,'Комунальні по областям'!F27,'Комунальні по областям'!F33,'Комунальні по областям'!F39,'Комунальні по областям'!F45,'Комунальні по областям'!F51,'Комунальні по областям'!F57,'Комунальні по областям'!F63,'Комунальні по областям'!F69,'Комунальні по областям'!F75,'Комунальні по областям'!F81,'Комунальні по областям'!F87,'Комунальні по областям'!F93,'Комунальні по областям'!F99,'Комунальні по областям'!F105,'Комунальні по областям'!F111,'Комунальні по областям'!F117,'Комунальні по областям'!F123,'Комунальні по областям'!F129,'Комунальні по областям'!F135,'Комунальні по областям'!F141,'Комунальні по областям'!F147)</f>
        <v>111</v>
      </c>
      <c r="F9" s="223">
        <f>SUM('Комунальні по областям'!G9,'Комунальні по областям'!G15,'Комунальні по областям'!G21,'Комунальні по областям'!G27,'Комунальні по областям'!G33,'Комунальні по областям'!G39,'Комунальні по областям'!G45,'Комунальні по областям'!G51,'Комунальні по областям'!G57,'Комунальні по областям'!G63,'Комунальні по областям'!G69,'Комунальні по областям'!G75,'Комунальні по областям'!G81,'Комунальні по областям'!G87,'Комунальні по областям'!G93,'Комунальні по областям'!G99,'Комунальні по областям'!G105,'Комунальні по областям'!G111,'Комунальні по областям'!G117,'Комунальні по областям'!G123,'Комунальні по областям'!G129,'Комунальні по областям'!G135,'Комунальні по областям'!G141,'Комунальні по областям'!G147)</f>
        <v>2</v>
      </c>
      <c r="G9" s="224">
        <f>SUM('Комунальні по областям'!H9,'Комунальні по областям'!H15,'Комунальні по областям'!H21,'Комунальні по областям'!H27,'Комунальні по областям'!H33,'Комунальні по областям'!H39,'Комунальні по областям'!H45,'Комунальні по областям'!H51,'Комунальні по областям'!H57,'Комунальні по областям'!H63,'Комунальні по областям'!H69,'Комунальні по областям'!H75,'Комунальні по областям'!H81,'Комунальні по областям'!H87,'Комунальні по областям'!H93,'Комунальні по областям'!H99,'Комунальні по областям'!H105,'Комунальні по областям'!H111,'Комунальні по областям'!H117,'Комунальні по областям'!H123,'Комунальні по областям'!H129,'Комунальні по областям'!H135,'Комунальні по областям'!H141,'Комунальні по областям'!H147)</f>
        <v>2</v>
      </c>
      <c r="H9" s="224">
        <f>SUM('Комунальні по областям'!I9,'Комунальні по областям'!I15,'Комунальні по областям'!I21,'Комунальні по областям'!I27,'Комунальні по областям'!I33,'Комунальні по областям'!I39,'Комунальні по областям'!I45,'Комунальні по областям'!I51,'Комунальні по областям'!I57,'Комунальні по областям'!I63,'Комунальні по областям'!I69,'Комунальні по областям'!I75,'Комунальні по областям'!I81,'Комунальні по областям'!I87,'Комунальні по областям'!I93,'Комунальні по областям'!I99,'Комунальні по областям'!I105,'Комунальні по областям'!I111,'Комунальні по областям'!I117,'Комунальні по областям'!I123,'Комунальні по областям'!I129,'Комунальні по областям'!I135,'Комунальні по областям'!I141,'Комунальні по областям'!I147)</f>
        <v>0</v>
      </c>
      <c r="I9" s="224">
        <f>SUM('Комунальні по областям'!J9,'Комунальні по областям'!J15,'Комунальні по областям'!J21,'Комунальні по областям'!J27,'Комунальні по областям'!J33,'Комунальні по областям'!J39,'Комунальні по областям'!J45,'Комунальні по областям'!J51,'Комунальні по областям'!J57,'Комунальні по областям'!J63,'Комунальні по областям'!J69,'Комунальні по областям'!J75,'Комунальні по областям'!J81,'Комунальні по областям'!J87,'Комунальні по областям'!J93,'Комунальні по областям'!J99,'Комунальні по областям'!J105,'Комунальні по областям'!J111,'Комунальні по областям'!J117,'Комунальні по областям'!J123,'Комунальні по областям'!J129,'Комунальні по областям'!J135,'Комунальні по областям'!J141,'Комунальні по областям'!J147)</f>
        <v>0</v>
      </c>
      <c r="J9" s="225">
        <f>SUM('Комунальні по областям'!K9,'Комунальні по областям'!K15,'Комунальні по областям'!K21,'Комунальні по областям'!K27,'Комунальні по областям'!K33,'Комунальні по областям'!K39,'Комунальні по областям'!K45,'Комунальні по областям'!K51,'Комунальні по областям'!K57,'Комунальні по областям'!K63,'Комунальні по областям'!K69,'Комунальні по областям'!K75,'Комунальні по областям'!K81,'Комунальні по областям'!K87,'Комунальні по областям'!K93,'Комунальні по областям'!K99,'Комунальні по областям'!K105,'Комунальні по областям'!K111,'Комунальні по областям'!K117,'Комунальні по областям'!K123,'Комунальні по областям'!K129,'Комунальні по областям'!K135,'Комунальні по областям'!K141,'Комунальні по областям'!K147)</f>
        <v>0</v>
      </c>
      <c r="K9" s="226">
        <f>SUM('Комунальні по областям'!L9,'Комунальні по областям'!L15,'Комунальні по областям'!L21,'Комунальні по областям'!L27,'Комунальні по областям'!L33,'Комунальні по областям'!L39,'Комунальні по областям'!L45,'Комунальні по областям'!L51,'Комунальні по областям'!L57,'Комунальні по областям'!L63,'Комунальні по областям'!L69,'Комунальні по областям'!L75,'Комунальні по областям'!L81,'Комунальні по областям'!L87,'Комунальні по областям'!L93,'Комунальні по областям'!L99,'Комунальні по областям'!L105,'Комунальні по областям'!L111,'Комунальні по областям'!L117,'Комунальні по областям'!L123,'Комунальні по областям'!L129,'Комунальні по областям'!L135,'Комунальні по областям'!L141,'Комунальні по областям'!L147)</f>
        <v>109</v>
      </c>
      <c r="L9" s="227">
        <f>SUM('Комунальні по областям'!M9,'Комунальні по областям'!M15,'Комунальні по областям'!M21,'Комунальні по областям'!M27,'Комунальні по областям'!M33,'Комунальні по областям'!M39,'Комунальні по областям'!M45,'Комунальні по областям'!M51,'Комунальні по областям'!M57,'Комунальні по областям'!M63,'Комунальні по областям'!M69,'Комунальні по областям'!M75,'Комунальні по областям'!M81,'Комунальні по областям'!M87,'Комунальні по областям'!M93,'Комунальні по областям'!M99,'Комунальні по областям'!M105,'Комунальні по областям'!M111,'Комунальні по областям'!M117,'Комунальні по областям'!M123,'Комунальні по областям'!M129,'Комунальні по областям'!M135,'Комунальні по областям'!M141,'Комунальні по областям'!M147)</f>
        <v>0</v>
      </c>
      <c r="M9" s="227">
        <f>SUM('Комунальні по областям'!N9,'Комунальні по областям'!N15,'Комунальні по областям'!N21,'Комунальні по областям'!N27,'Комунальні по областям'!N33,'Комунальні по областям'!N39,'Комунальні по областям'!N45,'Комунальні по областям'!N51,'Комунальні по областям'!N57,'Комунальні по областям'!N63,'Комунальні по областям'!N69,'Комунальні по областям'!N75,'Комунальні по областям'!N81,'Комунальні по областям'!N87,'Комунальні по областям'!N93,'Комунальні по областям'!N99,'Комунальні по областям'!N105,'Комунальні по областям'!N111,'Комунальні по областям'!N117,'Комунальні по областям'!N123,'Комунальні по областям'!N129,'Комунальні по областям'!N135,'Комунальні по областям'!N141,'Комунальні по областям'!N147)</f>
        <v>109</v>
      </c>
      <c r="N9" s="228">
        <f>SUM('Комунальні по областям'!O9,'Комунальні по областям'!O15,'Комунальні по областям'!O21,'Комунальні по областям'!O27,'Комунальні по областям'!O33,'Комунальні по областям'!O39,'Комунальні по областям'!O45,'Комунальні по областям'!O51,'Комунальні по областям'!O57,'Комунальні по областям'!O63,'Комунальні по областям'!O69,'Комунальні по областям'!O75,'Комунальні по областям'!O81,'Комунальні по областям'!O87,'Комунальні по областям'!O93,'Комунальні по областям'!O99,'Комунальні по областям'!O105,'Комунальні по областям'!O111,'Комунальні по областям'!O117,'Комунальні по областям'!O123,'Комунальні по областям'!O129,'Комунальні по областям'!O135,'Комунальні по областям'!O141,'Комунальні по областям'!O147)</f>
        <v>0</v>
      </c>
      <c r="O9" s="235">
        <f>SUM('Комунальні по областям'!P9,'Комунальні по областям'!P15,'Комунальні по областям'!P21,'Комунальні по областям'!P27,'Комунальні по областям'!P33,'Комунальні по областям'!P39,'Комунальні по областям'!P45,'Комунальні по областям'!P51,'Комунальні по областям'!P57,'Комунальні по областям'!P63,'Комунальні по областям'!P69,'Комунальні по областям'!P75,'Комунальні по областям'!P81,'Комунальні по областям'!P87,'Комунальні по областям'!P93,'Комунальні по областям'!P99,'Комунальні по областям'!P105,'Комунальні по областям'!P111,'Комунальні по областям'!P117,'Комунальні по областям'!P123,'Комунальні по областям'!P129,'Комунальні по областям'!P135,'Комунальні по областям'!P141,'Комунальні по областям'!P147)</f>
        <v>0</v>
      </c>
      <c r="P9" s="815">
        <f>SUM('Комунальні по областям'!Q9,'Комунальні по областям'!Q15,'Комунальні по областям'!Q21,'Комунальні по областям'!Q27,'Комунальні по областям'!Q33,'Комунальні по областям'!Q39,'Комунальні по областям'!Q45,'Комунальні по областям'!Q51,'Комунальні по областям'!Q57,'Комунальні по областям'!Q63,'Комунальні по областям'!Q69,'Комунальні по областям'!Q75,'Комунальні по областям'!Q81,'Комунальні по областям'!Q87,'Комунальні по областям'!Q93,'Комунальні по областям'!Q99,'Комунальні по областям'!Q105,'Комунальні по областям'!Q111,'Комунальні по областям'!Q117,'Комунальні по областям'!Q123,'Комунальні по областям'!Q129,'Комунальні по областям'!Q135,'Комунальні по областям'!Q141,'Комунальні по областям'!Q147)</f>
        <v>0</v>
      </c>
      <c r="Q9" s="819">
        <f>SUM('Комунальні по областям'!R9,'Комунальні по областям'!R15,'Комунальні по областям'!R21,'Комунальні по областям'!R27,'Комунальні по областям'!R33,'Комунальні по областям'!R39,'Комунальні по областям'!R45,'Комунальні по областям'!R51,'Комунальні по областям'!R57,'Комунальні по областям'!R63,'Комунальні по областям'!R69,'Комунальні по областям'!R75,'Комунальні по областям'!R81,'Комунальні по областям'!R87,'Комунальні по областям'!R93,'Комунальні по областям'!R99,'Комунальні по областям'!R105,'Комунальні по областям'!R111,'Комунальні по областям'!R117,'Комунальні по областям'!R123,'Комунальні по областям'!R129,'Комунальні по областям'!R135,'Комунальні по областям'!R141,'Комунальні по областям'!R147)</f>
        <v>0</v>
      </c>
      <c r="R9" s="764">
        <f>SUM('Комунальні по областям'!S9,'Комунальні по областям'!S15,'Комунальні по областям'!S21,'Комунальні по областям'!S27,'Комунальні по областям'!S33,'Комунальні по областям'!S39,'Комунальні по областям'!S45,'Комунальні по областям'!S51,'Комунальні по областям'!S57,'Комунальні по областям'!S63,'Комунальні по областям'!S69,'Комунальні по областям'!S75,'Комунальні по областям'!S81,'Комунальні по областям'!S87,'Комунальні по областям'!S93,'Комунальні по областям'!S99,'Комунальні по областям'!S105,'Комунальні по областям'!S111,'Комунальні по областям'!S117,'Комунальні по областям'!S123,'Комунальні по областям'!S129,'Комунальні по областям'!S135,'Комунальні по областям'!S141,'Комунальні по областям'!S147)</f>
        <v>0</v>
      </c>
      <c r="S9" s="764">
        <f>SUM('Комунальні по областям'!T9,'Комунальні по областям'!T15,'Комунальні по областям'!T21,'Комунальні по областям'!T27,'Комунальні по областям'!T33,'Комунальні по областям'!T39,'Комунальні по областям'!T45,'Комунальні по областям'!T51,'Комунальні по областям'!T57,'Комунальні по областям'!T63,'Комунальні по областям'!T69,'Комунальні по областям'!T75,'Комунальні по областям'!T81,'Комунальні по областям'!T87,'Комунальні по областям'!T93,'Комунальні по областям'!T99,'Комунальні по областям'!T105,'Комунальні по областям'!T111,'Комунальні по областям'!T117,'Комунальні по областям'!T123,'Комунальні по областям'!T129,'Комунальні по областям'!T135,'Комунальні по областям'!T141,'Комунальні по областям'!T147)</f>
        <v>109</v>
      </c>
      <c r="T9" s="227">
        <f>SUM('Комунальні по областям'!U9,'Комунальні по областям'!U15,'Комунальні по областям'!U21,'Комунальні по областям'!U27,'Комунальні по областям'!U33,'Комунальні по областям'!U39,'Комунальні по областям'!U45,'Комунальні по областям'!U51,'Комунальні по областям'!U57,'Комунальні по областям'!U63,'Комунальні по областям'!U69,'Комунальні по областям'!U75,'Комунальні по областям'!U81,'Комунальні по областям'!U87,'Комунальні по областям'!U93,'Комунальні по областям'!U99,'Комунальні по областям'!U105,'Комунальні по областям'!U111,'Комунальні по областям'!U117,'Комунальні по областям'!U123,'Комунальні по областям'!U129,'Комунальні по областям'!U135,'Комунальні по областям'!U141,'Комунальні по областям'!U147)</f>
        <v>0</v>
      </c>
      <c r="U9" s="227">
        <f>SUM('Комунальні по областям'!V9,'Комунальні по областям'!V15,'Комунальні по областям'!V21,'Комунальні по областям'!V27,'Комунальні по областям'!V33,'Комунальні по областям'!V39,'Комунальні по областям'!V45,'Комунальні по областям'!V51,'Комунальні по областям'!V57,'Комунальні по областям'!V63,'Комунальні по областям'!V69,'Комунальні по областям'!V75,'Комунальні по областям'!V81,'Комунальні по областям'!V87,'Комунальні по областям'!V93,'Комунальні по областям'!V99,'Комунальні по областям'!V105,'Комунальні по областям'!V111,'Комунальні по областям'!V117,'Комунальні по областям'!V123,'Комунальні по областям'!V129,'Комунальні по областям'!V135,'Комунальні по областям'!V141,'Комунальні по областям'!V147)</f>
        <v>0</v>
      </c>
      <c r="V9" s="774">
        <f>SUM('Комунальні по областям'!W9,'Комунальні по областям'!W15,'Комунальні по областям'!W21,'Комунальні по областям'!W27,'Комунальні по областям'!W33,'Комунальні по областям'!W39,'Комунальні по областям'!W45,'Комунальні по областям'!W51,'Комунальні по областям'!W57,'Комунальні по областям'!W63,'Комунальні по областям'!W69,'Комунальні по областям'!W75,'Комунальні по областям'!W81,'Комунальні по областям'!W87,'Комунальні по областям'!W93,'Комунальні по областям'!W99,'Комунальні по областям'!W105,'Комунальні по областям'!W111,'Комунальні по областям'!W117,'Комунальні по областям'!W123,'Комунальні по областям'!W129,'Комунальні по областям'!W135,'Комунальні по областям'!W141,'Комунальні по областям'!W147)</f>
        <v>0</v>
      </c>
      <c r="W9" s="819">
        <f>SUM('Комунальні по областям'!X9,'Комунальні по областям'!X15,'Комунальні по областям'!X21,'Комунальні по областям'!X27,'Комунальні по областям'!X33,'Комунальні по областям'!X39,'Комунальні по областям'!X45,'Комунальні по областям'!X51,'Комунальні по областям'!X57,'Комунальні по областям'!X63,'Комунальні по областям'!X69,'Комунальні по областям'!X75,'Комунальні по областям'!X81,'Комунальні по областям'!X87,'Комунальні по областям'!X93,'Комунальні по областям'!X99,'Комунальні по областям'!X105,'Комунальні по областям'!X111,'Комунальні по областям'!X117,'Комунальні по областям'!X123,'Комунальні по областям'!X129,'Комунальні по областям'!X135,'Комунальні по областям'!X141,'Комунальні по областям'!X147)</f>
        <v>99</v>
      </c>
      <c r="X9" s="774">
        <f>SUM('Комунальні по областям'!Y9,'Комунальні по областям'!Y15,'Комунальні по областям'!Y21,'Комунальні по областям'!Y27,'Комунальні по областям'!Y33,'Комунальні по областям'!Y39,'Комунальні по областям'!Y45,'Комунальні по областям'!Y51,'Комунальні по областям'!Y57,'Комунальні по областям'!Y63,'Комунальні по областям'!Y69,'Комунальні по областям'!Y75,'Комунальні по областям'!Y81,'Комунальні по областям'!Y87,'Комунальні по областям'!Y93,'Комунальні по областям'!Y99,'Комунальні по областям'!Y105,'Комунальні по областям'!Y111,'Комунальні по областям'!Y117,'Комунальні по областям'!Y123,'Комунальні по областям'!Y129,'Комунальні по областям'!Y135,'Комунальні по областям'!Y141,'Комунальні по областям'!Y147)</f>
        <v>10</v>
      </c>
      <c r="Y9" s="302">
        <f>SUM('Комунальні по областям'!Z9,'Комунальні по областям'!Z15,'Комунальні по областям'!Z21,'Комунальні по областям'!Z27,'Комунальні по областям'!Z33,'Комунальні по областям'!Z39,'Комунальні по областям'!Z45,'Комунальні по областям'!Z51,'Комунальні по областям'!Z57,'Комунальні по областям'!Z63,'Комунальні по областям'!Z69,'Комунальні по областям'!Z75,'Комунальні по областям'!Z81,'Комунальні по областям'!Z87,'Комунальні по областям'!Z93,'Комунальні по областям'!Z99,'Комунальні по областям'!Z105,'Комунальні по областям'!Z111,'Комунальні по областям'!Z117,'Комунальні по областям'!Z123,'Комунальні по областям'!Z129,'Комунальні по областям'!Z135,'Комунальні по областям'!Z141,'Комунальні по областям'!Z147)</f>
        <v>0</v>
      </c>
      <c r="Z9" s="230">
        <f>SUM('Комунальні по областям'!AA9,'Комунальні по областям'!AA15,'Комунальні по областям'!AA21,'Комунальні по областям'!AA27,'Комунальні по областям'!AA33,'Комунальні по областям'!AA39,'Комунальні по областям'!AA45,'Комунальні по областям'!AA51,'Комунальні по областям'!AA57,'Комунальні по областям'!AA63,'Комунальні по областям'!AA69,'Комунальні по областям'!AA75,'Комунальні по областям'!AA81,'Комунальні по областям'!AA87,'Комунальні по областям'!AA93,'Комунальні по областям'!AA99,'Комунальні по областям'!AA105,'Комунальні по областям'!AA111,'Комунальні по областям'!AA117,'Комунальні по областям'!AA123,'Комунальні по областям'!AA129,'Комунальні по областям'!AA135,'Комунальні по областям'!AA141,'Комунальні по областям'!AA147)</f>
        <v>20</v>
      </c>
      <c r="AA9" s="230">
        <f>SUM('Комунальні по областям'!AB9,'Комунальні по областям'!AB15,'Комунальні по областям'!AB21,'Комунальні по областям'!AB27,'Комунальні по областям'!AB33,'Комунальні по областям'!AB39,'Комунальні по областям'!AB45,'Комунальні по областям'!AB51,'Комунальні по областям'!AB57,'Комунальні по областям'!AB63,'Комунальні по областям'!AB69,'Комунальні по областям'!AB75,'Комунальні по областям'!AB81,'Комунальні по областям'!AB87,'Комунальні по областям'!AB93,'Комунальні по областям'!AB99,'Комунальні по областям'!AB105,'Комунальні по областям'!AB111,'Комунальні по областям'!AB117,'Комунальні по областям'!AB123,'Комунальні по областям'!AB129,'Комунальні по областям'!AB135,'Комунальні по областям'!AB141,'Комунальні по областям'!AB147)</f>
        <v>19</v>
      </c>
      <c r="AB9" s="230">
        <f>SUM('Комунальні по областям'!AC9,'Комунальні по областям'!AC15,'Комунальні по областям'!AC21,'Комунальні по областям'!AC27,'Комунальні по областям'!AC33,'Комунальні по областям'!AC39,'Комунальні по областям'!AC45,'Комунальні по областям'!AC51,'Комунальні по областям'!AC57,'Комунальні по областям'!AC63,'Комунальні по областям'!AC69,'Комунальні по областям'!AC75,'Комунальні по областям'!AC81,'Комунальні по областям'!AC87,'Комунальні по областям'!AC93,'Комунальні по областям'!AC99,'Комунальні по областям'!AC105,'Комунальні по областям'!AC111,'Комунальні по областям'!AC117,'Комунальні по областям'!AC123,'Комунальні по областям'!AC129,'Комунальні по областям'!AC135,'Комунальні по областям'!AC141,'Комунальні по областям'!AC147)</f>
        <v>3</v>
      </c>
      <c r="AC9" s="230">
        <f>SUM('Комунальні по областям'!AD9,'Комунальні по областям'!AD15,'Комунальні по областям'!AD21,'Комунальні по областям'!AD27,'Комунальні по областям'!AD33,'Комунальні по областям'!AD39,'Комунальні по областям'!AD45,'Комунальні по областям'!AD51,'Комунальні по областям'!AD57,'Комунальні по областям'!AD63,'Комунальні по областям'!AD69,'Комунальні по областям'!AD75,'Комунальні по областям'!AD81,'Комунальні по областям'!AD87,'Комунальні по областям'!AD93,'Комунальні по областям'!AD99,'Комунальні по областям'!AD105,'Комунальні по областям'!AD111,'Комунальні по областям'!AD117,'Комунальні по областям'!AD123,'Комунальні по областям'!AD129,'Комунальні по областям'!AD135,'Комунальні по областям'!AD141,'Комунальні по областям'!AD147)</f>
        <v>43</v>
      </c>
      <c r="AD9" s="231">
        <f>SUM('Комунальні по областям'!AE9,'Комунальні по областям'!AE15,'Комунальні по областям'!AE21,'Комунальні по областям'!AE27,'Комунальні по областям'!AE33,'Комунальні по областям'!AE39,'Комунальні по областям'!AE45,'Комунальні по областям'!AE51,'Комунальні по областям'!AE57,'Комунальні по областям'!AE63,'Комунальні по областям'!AE69,'Комунальні по областям'!AE75,'Комунальні по областям'!AE81,'Комунальні по областям'!AE87,'Комунальні по областям'!AE93,'Комунальні по областям'!AE99,'Комунальні по областям'!AE105,'Комунальні по областям'!AE111,'Комунальні по областям'!AE117,'Комунальні по областям'!AE123,'Комунальні по областям'!AE129,'Комунальні по областям'!AE135,'Комунальні по областям'!AE141,'Комунальні по областям'!AE147)</f>
        <v>5</v>
      </c>
      <c r="AE9" s="476">
        <f>AVERAGE('Комунальні по областям'!AF9,'Комунальні по областям'!AF15,'Комунальні по областям'!AF21,'Комунальні по областям'!AF27,'Комунальні по областям'!AF33,'Комунальні по областям'!AF39,'Комунальні по областям'!AF45,'Комунальні по областям'!AF51,'Комунальні по областям'!AF57,'Комунальні по областям'!AF63,'Комунальні по областям'!AF69,'Комунальні по областям'!AF75,'Комунальні по областям'!AF81,'Комунальні по областям'!AF87,'Комунальні по областям'!AF93,'Комунальні по областям'!AF99,'Комунальні по областям'!AF105,'Комунальні по областям'!AF111,'Комунальні по областям'!AF117,'Комунальні по областям'!AF123,'Комунальні по областям'!AF129,'Комунальні по областям'!AF135,'Комунальні по областям'!AF141,'Комунальні по областям'!AF147)</f>
        <v>33.983333333333334</v>
      </c>
      <c r="AF9" s="477">
        <f>AVERAGE('Комунальні по областям'!AG9,'Комунальні по областям'!AG15,'Комунальні по областям'!AG21,'Комунальні по областям'!AG27,'Комунальні по областям'!AG33,'Комунальні по областям'!AG39,'Комунальні по областям'!AG45,'Комунальні по областям'!AG51,'Комунальні по областям'!AG57,'Комунальні по областям'!AG63,'Комунальні по областям'!AG69,'Комунальні по областям'!AG75,'Комунальні по областям'!AG81,'Комунальні по областям'!AG87,'Комунальні по областям'!AG93,'Комунальні по областям'!AG99,'Комунальні по областям'!AG105,'Комунальні по областям'!AG111,'Комунальні по областям'!AG117,'Комунальні по областям'!AG123,'Комунальні по областям'!AG129,'Комунальні по областям'!AG135,'Комунальні по областям'!AG141,'Комунальні по областям'!AG147)</f>
        <v>14.658333333333333</v>
      </c>
      <c r="AG9" s="812">
        <f>AVERAGE('Комунальні по областям'!AH9,'Комунальні по областям'!AH15,'Комунальні по областям'!AH21,'Комунальні по областям'!AH27,'Комунальні по областям'!AH33,'Комунальні по областям'!AH39,'Комунальні по областям'!AH45,'Комунальні по областям'!AH51,'Комунальні по областям'!AH57,'Комунальні по областям'!AH63,'Комунальні по областям'!AH69,'Комунальні по областям'!AH75,'Комунальні по областям'!AH81,'Комунальні по областям'!AH87,'Комунальні по областям'!AH93,'Комунальні по областям'!AH99,'Комунальні по областям'!AH105,'Комунальні по областям'!AH111,'Комунальні по областям'!AH117,'Комунальні по областям'!AH123,'Комунальні по областям'!AH129,'Комунальні по областям'!AH135,'Комунальні по областям'!AH141,'Комунальні по областям'!AH147)</f>
        <v>75.551666666666662</v>
      </c>
      <c r="AH9" s="690">
        <f>SUM('Комунальні по областям'!AI9,'Комунальні по областям'!AI15,'Комунальні по областям'!AI21,'Комунальні по областям'!AI27,'Комунальні по областям'!AI33,'Комунальні по областям'!AI39,'Комунальні по областям'!AI45,'Комунальні по областям'!AI51,'Комунальні по областям'!AI57,'Комунальні по областям'!AI63,'Комунальні по областям'!AI69,'Комунальні по областям'!AI75,'Комунальні по областям'!AI81,'Комунальні по областям'!AI87,'Комунальні по областям'!AI93,'Комунальні по областям'!AI99,'Комунальні по областям'!AI105,'Комунальні по областям'!AI111,'Комунальні по областям'!AI117,'Комунальні по областям'!AI123,'Комунальні по областям'!AI129,'Комунальні по областям'!AI135,'Комунальні по областям'!AI141,'Комунальні по областям'!AI147)</f>
        <v>109</v>
      </c>
      <c r="AI9" s="294">
        <f>SUM('Комунальні по областям'!AJ9,'Комунальні по областям'!AJ15,'Комунальні по областям'!AJ21,'Комунальні по областям'!AJ27,'Комунальні по областям'!AJ33,'Комунальні по областям'!AJ39,'Комунальні по областям'!AJ45,'Комунальні по областям'!AJ51,'Комунальні по областям'!AJ57,'Комунальні по областям'!AJ63,'Комунальні по областям'!AJ69,'Комунальні по областям'!AJ75,'Комунальні по областям'!AJ81,'Комунальні по областям'!AJ87,'Комунальні по областям'!AJ93,'Комунальні по областям'!AJ99,'Комунальні по областям'!AJ105,'Комунальні по областям'!AJ111,'Комунальні по областям'!AJ117,'Комунальні по областям'!AJ123,'Комунальні по областям'!AJ129,'Комунальні по областям'!AJ135,'Комунальні по областям'!AJ141,'Комунальні по областям'!AJ147)</f>
        <v>41</v>
      </c>
      <c r="AJ9" s="224">
        <f>SUM('Комунальні по областям'!AK9,'Комунальні по областям'!AK15,'Комунальні по областям'!AK21,'Комунальні по областям'!AK27,'Комунальні по областям'!AK33,'Комунальні по областям'!AK39,'Комунальні по областям'!AK45,'Комунальні по областям'!AK51,'Комунальні по областям'!AK57,'Комунальні по областям'!AK63,'Комунальні по областям'!AK69,'Комунальні по областям'!AK75,'Комунальні по областям'!AK81,'Комунальні по областям'!AK87,'Комунальні по областям'!AK93,'Комунальні по областям'!AK99,'Комунальні по областям'!AK105,'Комунальні по областям'!AK111,'Комунальні по областям'!AK117,'Комунальні по областям'!AK123,'Комунальні по областям'!AK129,'Комунальні по областям'!AK135,'Комунальні по областям'!AK141,'Комунальні по областям'!AK147)</f>
        <v>54</v>
      </c>
      <c r="AK9" s="307">
        <f>SUM('Комунальні по областям'!AL9,'Комунальні по областям'!AL15,'Комунальні по областям'!AL21,'Комунальні по областям'!AL27,'Комунальні по областям'!AL33,'Комунальні по областям'!AL39,'Комунальні по областям'!AL45,'Комунальні по областям'!AL51,'Комунальні по областям'!AL57,'Комунальні по областям'!AL63,'Комунальні по областям'!AL69,'Комунальні по областям'!AL75,'Комунальні по областям'!AL81,'Комунальні по областям'!AL87,'Комунальні по областям'!AL93,'Комунальні по областям'!AL99,'Комунальні по областям'!AL105,'Комунальні по областям'!AL111,'Комунальні по областям'!AL117,'Комунальні по областям'!AL123,'Комунальні по областям'!AL129,'Комунальні по областям'!AL135,'Комунальні по областям'!AL141,'Комунальні по областям'!AL147)</f>
        <v>14</v>
      </c>
      <c r="AL9" s="294">
        <f>SUM('Комунальні по областям'!AM9,'Комунальні по областям'!AM15,'Комунальні по областям'!AM21,'Комунальні по областям'!AM27,'Комунальні по областям'!AM33,'Комунальні по областям'!AM39,'Комунальні по областям'!AM45,'Комунальні по областям'!AM51,'Комунальні по областям'!AM57,'Комунальні по областям'!AM63,'Комунальні по областям'!AM69,'Комунальні по областям'!AM75,'Комунальні по областям'!AM81,'Комунальні по областям'!AM87,'Комунальні по областям'!AM93,'Комунальні по областям'!AM99,'Комунальні по областям'!AM105,'Комунальні по областям'!AM111,'Комунальні по областям'!AM117,'Комунальні по областям'!AM123,'Комунальні по областям'!AM129,'Комунальні по областям'!AM135,'Комунальні по областям'!AM141,'Комунальні по областям'!AM147)</f>
        <v>0</v>
      </c>
      <c r="AM9" s="224">
        <f>SUM('Комунальні по областям'!AN9,'Комунальні по областям'!AN15,'Комунальні по областям'!AN21,'Комунальні по областям'!AN27,'Комунальні по областям'!AN33,'Комунальні по областям'!AN39,'Комунальні по областям'!AN45,'Комунальні по областям'!AN51,'Комунальні по областям'!AN57,'Комунальні по областям'!AN63,'Комунальні по областям'!AN69,'Комунальні по областям'!AN75,'Комунальні по областям'!AN81,'Комунальні по областям'!AN87,'Комунальні по областям'!AN93,'Комунальні по областям'!AN99,'Комунальні по областям'!AN105,'Комунальні по областям'!AN111,'Комунальні по областям'!AN117,'Комунальні по областям'!AN123,'Комунальні по областям'!AN129,'Комунальні по областям'!AN135,'Комунальні по областям'!AN141,'Комунальні по областям'!AN147)</f>
        <v>0</v>
      </c>
      <c r="AN9" s="307">
        <f>SUM('Комунальні по областям'!AO9,'Комунальні по областям'!AO15,'Комунальні по областям'!AO21,'Комунальні по областям'!AO27,'Комунальні по областям'!AO33,'Комунальні по областям'!AO39,'Комунальні по областям'!AO45,'Комунальні по областям'!AO51,'Комунальні по областям'!AO57,'Комунальні по областям'!AO63,'Комунальні по областям'!AO69,'Комунальні по областям'!AO75,'Комунальні по областям'!AO81,'Комунальні по областям'!AO87,'Комунальні по областям'!AO93,'Комунальні по областям'!AO99,'Комунальні по областям'!AO105,'Комунальні по областям'!AO111,'Комунальні по областям'!AO117,'Комунальні по областям'!AO123,'Комунальні по областям'!AO129,'Комунальні по областям'!AO135,'Комунальні по областям'!AO141,'Комунальні по областям'!AO147)</f>
        <v>0</v>
      </c>
      <c r="AO9" s="294">
        <f>SUM('Комунальні по областям'!AP9,'Комунальні по областям'!AP15,'Комунальні по областям'!AP21,'Комунальні по областям'!AP27,'Комунальні по областям'!AP33,'Комунальні по областям'!AP39,'Комунальні по областям'!AP45,'Комунальні по областям'!AP51,'Комунальні по областям'!AP57,'Комунальні по областям'!AP63,'Комунальні по областям'!AP69,'Комунальні по областям'!AP75,'Комунальні по областям'!AP81,'Комунальні по областям'!AP87,'Комунальні по областям'!AP93,'Комунальні по областям'!AP99,'Комунальні по областям'!AP105,'Комунальні по областям'!AP111,'Комунальні по областям'!AP117,'Комунальні по областям'!AP123,'Комунальні по областям'!AP129,'Комунальні по областям'!AP135,'Комунальні по областям'!AP141,'Комунальні по областям'!AP147)</f>
        <v>0</v>
      </c>
      <c r="AP9" s="224">
        <f>SUM('Комунальні по областям'!AQ9,'Комунальні по областям'!AQ15,'Комунальні по областям'!AQ21,'Комунальні по областям'!AQ27,'Комунальні по областям'!AQ33,'Комунальні по областям'!AQ39,'Комунальні по областям'!AQ45,'Комунальні по областям'!AQ51,'Комунальні по областям'!AQ57,'Комунальні по областям'!AQ63,'Комунальні по областям'!AQ69,'Комунальні по областям'!AQ75,'Комунальні по областям'!AQ81,'Комунальні по областям'!AQ87,'Комунальні по областям'!AQ93,'Комунальні по областям'!AQ99,'Комунальні по областям'!AQ105,'Комунальні по областям'!AQ111,'Комунальні по областям'!AQ117,'Комунальні по областям'!AQ123,'Комунальні по областям'!AQ129,'Комунальні по областям'!AQ135,'Комунальні по областям'!AQ141,'Комунальні по областям'!AQ147)</f>
        <v>0</v>
      </c>
      <c r="AQ9" s="224">
        <f>SUM('Комунальні по областям'!AR9,'Комунальні по областям'!AR15,'Комунальні по областям'!AR21,'Комунальні по областям'!AR27,'Комунальні по областям'!AR33,'Комунальні по областям'!AR39,'Комунальні по областям'!AR45,'Комунальні по областям'!AR51,'Комунальні по областям'!AR57,'Комунальні по областям'!AR63,'Комунальні по областям'!AR69,'Комунальні по областям'!AR75,'Комунальні по областям'!AR81,'Комунальні по областям'!AR87,'Комунальні по областям'!AR93,'Комунальні по областям'!AR99,'Комунальні по областям'!AR105,'Комунальні по областям'!AR111,'Комунальні по областям'!AR117,'Комунальні по областям'!AR123,'Комунальні по областям'!AR129,'Комунальні по областям'!AR135,'Комунальні по областям'!AR141,'Комунальні по областям'!AR147)</f>
        <v>0</v>
      </c>
      <c r="AR9" s="224">
        <f>SUM('Комунальні по областям'!AS9,'Комунальні по областям'!AS15,'Комунальні по областям'!AS21,'Комунальні по областям'!AS27,'Комунальні по областям'!AS33,'Комунальні по областям'!AS39,'Комунальні по областям'!AS45,'Комунальні по областям'!AS51,'Комунальні по областям'!AS57,'Комунальні по областям'!AS63,'Комунальні по областям'!AS69,'Комунальні по областям'!AS75,'Комунальні по областям'!AS81,'Комунальні по областям'!AS87,'Комунальні по областям'!AS93,'Комунальні по областям'!AS99,'Комунальні по областям'!AS105,'Комунальні по областям'!AS111,'Комунальні по областям'!AS117,'Комунальні по областям'!AS123,'Комунальні по областям'!AS129,'Комунальні по областям'!AS135,'Комунальні по областям'!AS141,'Комунальні по областям'!AS147)</f>
        <v>0</v>
      </c>
      <c r="AS9" s="307">
        <f>SUM('Комунальні по областям'!AT9,'Комунальні по областям'!AT15,'Комунальні по областям'!AT21,'Комунальні по областям'!AT27,'Комунальні по областям'!AT33,'Комунальні по областям'!AT39,'Комунальні по областям'!AT45,'Комунальні по областям'!AT51,'Комунальні по областям'!AT57,'Комунальні по областям'!AT63,'Комунальні по областям'!AT69,'Комунальні по областям'!AT75,'Комунальні по областям'!AT81,'Комунальні по областям'!AT87,'Комунальні по областям'!AT93,'Комунальні по областям'!AT99,'Комунальні по областям'!AT105,'Комунальні по областям'!AT111,'Комунальні по областям'!AT117,'Комунальні по областям'!AT123,'Комунальні по областям'!AT129,'Комунальні по областям'!AT135,'Комунальні по областям'!AT141,'Комунальні по областям'!AT147)</f>
        <v>0</v>
      </c>
      <c r="AT9" s="801">
        <f>SUM('Комунальні по областям'!AU9,'Комунальні по областям'!AU15,'Комунальні по областям'!AU21,'Комунальні по областям'!AU27,'Комунальні по областям'!AU33,'Комунальні по областям'!AU39,'Комунальні по областям'!AU45,'Комунальні по областям'!AU51,'Комунальні по областям'!AU57,'Комунальні по областям'!AU63,'Комунальні по областям'!AU69,'Комунальні по областям'!AU75,'Комунальні по областям'!AU81,'Комунальні по областям'!AU87,'Комунальні по областям'!AU93,'Комунальні по областям'!AU99,'Комунальні по областям'!AU105,'Комунальні по областям'!AU111,'Комунальні по областям'!AU117,'Комунальні по областям'!AU123,'Комунальні по областям'!AU129,'Комунальні по областям'!AU135,'Комунальні по областям'!AU141,'Комунальні по областям'!AU147)</f>
        <v>2</v>
      </c>
      <c r="AU9" s="228">
        <f>SUM('Комунальні по областям'!AV9,'Комунальні по областям'!AV15,'Комунальні по областям'!AV21,'Комунальні по областям'!AV27,'Комунальні по областям'!AV33,'Комунальні по областям'!AV39,'Комунальні по областям'!AV45,'Комунальні по областям'!AV51,'Комунальні по областям'!AV57,'Комунальні по областям'!AV63,'Комунальні по областям'!AV69,'Комунальні по областям'!AV75,'Комунальні по областям'!AV81,'Комунальні по областям'!AV87,'Комунальні по областям'!AV93,'Комунальні по областям'!AV99,'Комунальні по областям'!AV105,'Комунальні по областям'!AV111,'Комунальні по областям'!AV117,'Комунальні по областям'!AV123,'Комунальні по областям'!AV129,'Комунальні по областям'!AV135,'Комунальні по областям'!AV141,'Комунальні по областям'!AV147)</f>
        <v>0</v>
      </c>
      <c r="AV9" s="228">
        <f>SUM('Комунальні по областям'!AW9,'Комунальні по областям'!AW15,'Комунальні по областям'!AW21,'Комунальні по областям'!AW27,'Комунальні по областям'!AW33,'Комунальні по областям'!AW39,'Комунальні по областям'!AW45,'Комунальні по областям'!AW51,'Комунальні по областям'!AW57,'Комунальні по областям'!AW63,'Комунальні по областям'!AW69,'Комунальні по областям'!AW75,'Комунальні по областям'!AW81,'Комунальні по областям'!AW87,'Комунальні по областям'!AW93,'Комунальні по областям'!AW99,'Комунальні по областям'!AW105,'Комунальні по областям'!AW111,'Комунальні по областям'!AW117,'Комунальні по областям'!AW123,'Комунальні по областям'!AW129,'Комунальні по областям'!AW135,'Комунальні по областям'!AW141,'Комунальні по областям'!AW147)</f>
        <v>0</v>
      </c>
      <c r="AW9" s="228">
        <f>SUM('Комунальні по областям'!AX9,'Комунальні по областям'!AX15,'Комунальні по областям'!AX21,'Комунальні по областям'!AX27,'Комунальні по областям'!AX33,'Комунальні по областям'!AX39,'Комунальні по областям'!AX45,'Комунальні по областям'!AX51,'Комунальні по областям'!AX57,'Комунальні по областям'!AX63,'Комунальні по областям'!AX69,'Комунальні по областям'!AX75,'Комунальні по областям'!AX81,'Комунальні по областям'!AX87,'Комунальні по областям'!AX93,'Комунальні по областям'!AX99,'Комунальні по областям'!AX105,'Комунальні по областям'!AX111,'Комунальні по областям'!AX117,'Комунальні по областям'!AX123,'Комунальні по областям'!AX129,'Комунальні по областям'!AX135,'Комунальні по областям'!AX141,'Комунальні по областям'!AX147)</f>
        <v>0</v>
      </c>
      <c r="AX9" s="228">
        <f>SUM('Комунальні по областям'!AY9,'Комунальні по областям'!AY15,'Комунальні по областям'!AY21,'Комунальні по областям'!AY27,'Комунальні по областям'!AY33,'Комунальні по областям'!AY39,'Комунальні по областям'!AY45,'Комунальні по областям'!AY51,'Комунальні по областям'!AY57,'Комунальні по областям'!AY63,'Комунальні по областям'!AY69,'Комунальні по областям'!AY75,'Комунальні по областям'!AY81,'Комунальні по областям'!AY87,'Комунальні по областям'!AY93,'Комунальні по областям'!AY99,'Комунальні по областям'!AY105,'Комунальні по областям'!AY111,'Комунальні по областям'!AY117,'Комунальні по областям'!AY123,'Комунальні по областям'!AY129,'Комунальні по областям'!AY135,'Комунальні по областям'!AY141,'Комунальні по областям'!AY147)</f>
        <v>0</v>
      </c>
      <c r="AY9" s="228">
        <f>SUM('Комунальні по областям'!AZ9,'Комунальні по областям'!AZ15,'Комунальні по областям'!AZ21,'Комунальні по областям'!AZ27,'Комунальні по областям'!AZ33,'Комунальні по областям'!AZ39,'Комунальні по областям'!AZ45,'Комунальні по областям'!AZ51,'Комунальні по областям'!AZ57,'Комунальні по областям'!AZ63,'Комунальні по областям'!AZ69,'Комунальні по областям'!AZ75,'Комунальні по областям'!AZ81,'Комунальні по областям'!AZ87,'Комунальні по областям'!AZ93,'Комунальні по областям'!AZ99,'Комунальні по областям'!AZ105,'Комунальні по областям'!AZ111,'Комунальні по областям'!AZ117,'Комунальні по областям'!AZ123,'Комунальні по областям'!AZ129,'Комунальні по областям'!AZ135,'Комунальні по областям'!AZ141,'Комунальні по областям'!AZ147)</f>
        <v>0</v>
      </c>
      <c r="AZ9" s="228">
        <f>SUM('Комунальні по областям'!BA9,'Комунальні по областям'!BA15,'Комунальні по областям'!BA21,'Комунальні по областям'!BA27,'Комунальні по областям'!BA33,'Комунальні по областям'!BA39,'Комунальні по областям'!BA45,'Комунальні по областям'!BA51,'Комунальні по областям'!BA57,'Комунальні по областям'!BA63,'Комунальні по областям'!BA69,'Комунальні по областям'!BA75,'Комунальні по областям'!BA81,'Комунальні по областям'!BA87,'Комунальні по областям'!BA93,'Комунальні по областям'!BA99,'Комунальні по областям'!BA105,'Комунальні по областям'!BA111,'Комунальні по областям'!BA117,'Комунальні по областям'!BA123,'Комунальні по областям'!BA129,'Комунальні по областям'!BA135,'Комунальні по областям'!BA141,'Комунальні по областям'!BA147)</f>
        <v>0</v>
      </c>
      <c r="BA9" s="228">
        <f>SUM('Комунальні по областям'!BB9,'Комунальні по областям'!BB15,'Комунальні по областям'!BB21,'Комунальні по областям'!BB27,'Комунальні по областям'!BB33,'Комунальні по областям'!BB39,'Комунальні по областям'!BB45,'Комунальні по областям'!BB51,'Комунальні по областям'!BB57,'Комунальні по областям'!BB63,'Комунальні по областям'!BB69,'Комунальні по областям'!BB75,'Комунальні по областям'!BB81,'Комунальні по областям'!BB87,'Комунальні по областям'!BB93,'Комунальні по областям'!BB99,'Комунальні по областям'!BB105,'Комунальні по областям'!BB111,'Комунальні по областям'!BB117,'Комунальні по областям'!BB123,'Комунальні по областям'!BB129,'Комунальні по областям'!BB135,'Комунальні по областям'!BB141,'Комунальні по областям'!BB147)</f>
        <v>1</v>
      </c>
      <c r="BB9" s="228">
        <f>SUM('Комунальні по областям'!BC9,'Комунальні по областям'!BC15,'Комунальні по областям'!BC21,'Комунальні по областям'!BC27,'Комунальні по областям'!BC33,'Комунальні по областям'!BC39,'Комунальні по областям'!BC45,'Комунальні по областям'!BC51,'Комунальні по областям'!BC57,'Комунальні по областям'!BC63,'Комунальні по областям'!BC69,'Комунальні по областям'!BC75,'Комунальні по областям'!BC81,'Комунальні по областям'!BC87,'Комунальні по областям'!BC93,'Комунальні по областям'!BC99,'Комунальні по областям'!BC105,'Комунальні по областям'!BC111,'Комунальні по областям'!BC117,'Комунальні по областям'!BC123,'Комунальні по областям'!BC129,'Комунальні по областям'!BC135,'Комунальні по областям'!BC141,'Комунальні по областям'!BC147)</f>
        <v>0</v>
      </c>
      <c r="BC9" s="455">
        <f>SUM('Комунальні по областям'!BD9,'Комунальні по областям'!BD15,'Комунальні по областям'!BD21,'Комунальні по областям'!BD27,'Комунальні по областям'!BD33,'Комунальні по областям'!BD39,'Комунальні по областям'!BD45,'Комунальні по областям'!BD51,'Комунальні по областям'!BD57,'Комунальні по областям'!BD63,'Комунальні по областям'!BD69,'Комунальні по областям'!BD75,'Комунальні по областям'!BD81,'Комунальні по областям'!BD87,'Комунальні по областям'!BD93,'Комунальні по областям'!BD99,'Комунальні по областям'!BD105,'Комунальні по областям'!BD111,'Комунальні по областям'!BD117,'Комунальні по областям'!BD123,'Комунальні по областям'!BD129,'Комунальні по областям'!BD135,'Комунальні по областям'!BD141,'Комунальні по областям'!BD147)</f>
        <v>1</v>
      </c>
    </row>
    <row r="10" spans="1:55" ht="31.5" x14ac:dyDescent="0.25">
      <c r="A10" s="1473"/>
      <c r="B10" s="221" t="s">
        <v>15</v>
      </c>
      <c r="C10" s="1497"/>
      <c r="D10" s="1499"/>
      <c r="E10" s="222">
        <f>SUM('Комунальні по областям'!F10,'Комунальні по областям'!F16,'Комунальні по областям'!F22,'Комунальні по областям'!F28,'Комунальні по областям'!F34,'Комунальні по областям'!F40,'Комунальні по областям'!F46,'Комунальні по областям'!F52,'Комунальні по областям'!F58,'Комунальні по областям'!F64,'Комунальні по областям'!F70,'Комунальні по областям'!F76,'Комунальні по областям'!F82,'Комунальні по областям'!F88,'Комунальні по областям'!F94,'Комунальні по областям'!F100,'Комунальні по областям'!F106,'Комунальні по областям'!F112,'Комунальні по областям'!F118,'Комунальні по областям'!F124,'Комунальні по областям'!F130,'Комунальні по областям'!F136,'Комунальні по областям'!F142,'Комунальні по областям'!F148)</f>
        <v>18250</v>
      </c>
      <c r="F10" s="223">
        <f>SUM('Комунальні по областям'!G10,'Комунальні по областям'!G16,'Комунальні по областям'!G22,'Комунальні по областям'!G28,'Комунальні по областям'!G34,'Комунальні по областям'!G40,'Комунальні по областям'!G46,'Комунальні по областям'!G52,'Комунальні по областям'!G58,'Комунальні по областям'!G64,'Комунальні по областям'!G70,'Комунальні по областям'!G76,'Комунальні по областям'!G82,'Комунальні по областям'!G88,'Комунальні по областям'!G94,'Комунальні по областям'!G100,'Комунальні по областям'!G106,'Комунальні по областям'!G112,'Комунальні по областям'!G118,'Комунальні по областям'!G124,'Комунальні по областям'!G130,'Комунальні по областям'!G136,'Комунальні по областям'!G142,'Комунальні по областям'!G148)</f>
        <v>527</v>
      </c>
      <c r="G10" s="224">
        <f>SUM('Комунальні по областям'!H10,'Комунальні по областям'!H16,'Комунальні по областям'!H22,'Комунальні по областям'!H28,'Комунальні по областям'!H34,'Комунальні по областям'!H40,'Комунальні по областям'!H46,'Комунальні по областям'!H52,'Комунальні по областям'!H58,'Комунальні по областям'!H64,'Комунальні по областям'!H70,'Комунальні по областям'!H76,'Комунальні по областям'!H82,'Комунальні по областям'!H88,'Комунальні по областям'!H94,'Комунальні по областям'!H100,'Комунальні по областям'!H106,'Комунальні по областям'!H112,'Комунальні по областям'!H118,'Комунальні по областям'!H124,'Комунальні по областям'!H130,'Комунальні по областям'!H136,'Комунальні по областям'!H142,'Комунальні по областям'!H148)</f>
        <v>320</v>
      </c>
      <c r="H10" s="224">
        <f>SUM('Комунальні по областям'!I10,'Комунальні по областям'!I16,'Комунальні по областям'!I22,'Комунальні по областям'!I28,'Комунальні по областям'!I34,'Комунальні по областям'!I40,'Комунальні по областям'!I46,'Комунальні по областям'!I52,'Комунальні по областям'!I58,'Комунальні по областям'!I64,'Комунальні по областям'!I70,'Комунальні по областям'!I76,'Комунальні по областям'!I82,'Комунальні по областям'!I88,'Комунальні по областям'!I94,'Комунальні по областям'!I100,'Комунальні по областям'!I106,'Комунальні по областям'!I112,'Комунальні по областям'!I118,'Комунальні по областям'!I124,'Комунальні по областям'!I130,'Комунальні по областям'!I136,'Комунальні по областям'!I142,'Комунальні по областям'!I148)</f>
        <v>133</v>
      </c>
      <c r="I10" s="224">
        <f>SUM('Комунальні по областям'!J10,'Комунальні по областям'!J16,'Комунальні по областям'!J22,'Комунальні по областям'!J28,'Комунальні по областям'!J34,'Комунальні по областям'!J40,'Комунальні по областям'!J46,'Комунальні по областям'!J52,'Комунальні по областям'!J58,'Комунальні по областям'!J64,'Комунальні по областям'!J70,'Комунальні по областям'!J76,'Комунальні по областям'!J82,'Комунальні по областям'!J88,'Комунальні по областям'!J94,'Комунальні по областям'!J100,'Комунальні по областям'!J106,'Комунальні по областям'!J112,'Комунальні по областям'!J118,'Комунальні по областям'!J124,'Комунальні по областям'!J130,'Комунальні по областям'!J136,'Комунальні по областям'!J142,'Комунальні по областям'!J148)</f>
        <v>71</v>
      </c>
      <c r="J10" s="225">
        <f>SUM('Комунальні по областям'!K10,'Комунальні по областям'!K16,'Комунальні по областям'!K22,'Комунальні по областям'!K28,'Комунальні по областям'!K34,'Комунальні по областям'!K40,'Комунальні по областям'!K46,'Комунальні по областям'!K52,'Комунальні по областям'!K58,'Комунальні по областям'!K64,'Комунальні по областям'!K70,'Комунальні по областям'!K76,'Комунальні по областям'!K82,'Комунальні по областям'!K88,'Комунальні по областям'!K94,'Комунальні по областям'!K100,'Комунальні по областям'!K106,'Комунальні по областям'!K112,'Комунальні по областям'!K118,'Комунальні по областям'!K124,'Комунальні по областям'!K130,'Комунальні по областям'!K136,'Комунальні по областям'!K142,'Комунальні по областям'!K148)</f>
        <v>4</v>
      </c>
      <c r="K10" s="226">
        <f>SUM('Комунальні по областям'!L10,'Комунальні по областям'!L16,'Комунальні по областям'!L22,'Комунальні по областям'!L28,'Комунальні по областям'!L34,'Комунальні по областям'!L40,'Комунальні по областям'!L46,'Комунальні по областям'!L52,'Комунальні по областям'!L58,'Комунальні по областям'!L64,'Комунальні по областям'!L70,'Комунальні по областям'!L76,'Комунальні по областям'!L82,'Комунальні по областям'!L88,'Комунальні по областям'!L94,'Комунальні по областям'!L100,'Комунальні по областям'!L106,'Комунальні по областям'!L112,'Комунальні по областям'!L118,'Комунальні по областям'!L124,'Комунальні по областям'!L130,'Комунальні по областям'!L136,'Комунальні по областям'!L142,'Комунальні по областям'!L148)</f>
        <v>17765</v>
      </c>
      <c r="L10" s="227">
        <f>SUM('Комунальні по областям'!M10,'Комунальні по областям'!M16,'Комунальні по областям'!M22,'Комунальні по областям'!M28,'Комунальні по областям'!M34,'Комунальні по областям'!M40,'Комунальні по областям'!M46,'Комунальні по областям'!M52,'Комунальні по областям'!M58,'Комунальні по областям'!M64,'Комунальні по областям'!M70,'Комунальні по областям'!M76,'Комунальні по областям'!M82,'Комунальні по областям'!M88,'Комунальні по областям'!M94,'Комунальні по областям'!M100,'Комунальні по областям'!M106,'Комунальні по областям'!M112,'Комунальні по областям'!M118,'Комунальні по областям'!M124,'Комунальні по областям'!M130,'Комунальні по областям'!M136,'Комунальні по областям'!M142,'Комунальні по областям'!M148)</f>
        <v>8676</v>
      </c>
      <c r="M10" s="227">
        <f>SUM('Комунальні по областям'!N10,'Комунальні по областям'!N16,'Комунальні по областям'!N22,'Комунальні по областям'!N28,'Комунальні по областям'!N34,'Комунальні по областям'!N40,'Комунальні по областям'!N46,'Комунальні по областям'!N52,'Комунальні по областям'!N58,'Комунальні по областям'!N64,'Комунальні по областям'!N70,'Комунальні по областям'!N76,'Комунальні по областям'!N82,'Комунальні по областям'!N88,'Комунальні по областям'!N94,'Комунальні по областям'!N100,'Комунальні по областям'!N106,'Комунальні по областям'!N112,'Комунальні по областям'!N118,'Комунальні по областям'!N124,'Комунальні по областям'!N130,'Комунальні по областям'!N136,'Комунальні по областям'!N142,'Комунальні по областям'!N148)</f>
        <v>0</v>
      </c>
      <c r="N10" s="227">
        <f>SUM('Комунальні по областям'!O10,'Комунальні по областям'!O16,'Комунальні по областям'!O22,'Комунальні по областям'!O28,'Комунальні по областям'!O34,'Комунальні по областям'!O40,'Комунальні по областям'!O46,'Комунальні по областям'!O52,'Комунальні по областям'!O58,'Комунальні по областям'!O64,'Комунальні по областям'!O70,'Комунальні по областям'!O76,'Комунальні по областям'!O82,'Комунальні по областям'!O88,'Комунальні по областям'!O94,'Комунальні по областям'!O100,'Комунальні по областям'!O106,'Комунальні по областям'!O112,'Комунальні по областям'!O118,'Комунальні по областям'!O124,'Комунальні по областям'!O130,'Комунальні по областям'!O136,'Комунальні по областям'!O142,'Комунальні по областям'!O148)</f>
        <v>99</v>
      </c>
      <c r="O10" s="227">
        <f>SUM('Комунальні по областям'!P10,'Комунальні по областям'!P16,'Комунальні по областям'!P22,'Комунальні по областям'!P28,'Комунальні по областям'!P34,'Комунальні по областям'!P40,'Комунальні по областям'!P46,'Комунальні по областям'!P52,'Комунальні по областям'!P58,'Комунальні по областям'!P64,'Комунальні по областям'!P70,'Комунальні по областям'!P76,'Комунальні по областям'!P82,'Комунальні по областям'!P88,'Комунальні по областям'!P94,'Комунальні по областям'!P100,'Комунальні по областям'!P106,'Комунальні по областям'!P112,'Комунальні по областям'!P118,'Комунальні по областям'!P124,'Комунальні по областям'!P130,'Комунальні по областям'!P136,'Комунальні по областям'!P142,'Комунальні по областям'!P148)</f>
        <v>16</v>
      </c>
      <c r="P10" s="816">
        <f>SUM('Комунальні по областям'!Q10,'Комунальні по областям'!Q16,'Комунальні по областям'!Q22,'Комунальні по областям'!Q28,'Комунальні по областям'!Q34,'Комунальні по областям'!Q40,'Комунальні по областям'!Q46,'Комунальні по областям'!Q52,'Комунальні по областям'!Q58,'Комунальні по областям'!Q64,'Комунальні по областям'!Q70,'Комунальні по областям'!Q76,'Комунальні по областям'!Q82,'Комунальні по областям'!Q88,'Комунальні по областям'!Q94,'Комунальні по областям'!Q100,'Комунальні по областям'!Q106,'Комунальні по областям'!Q112,'Комунальні по областям'!Q118,'Комунальні по областям'!Q124,'Комунальні по областям'!Q130,'Комунальні по областям'!Q136,'Комунальні по областям'!Q142,'Комунальні по областям'!Q148)</f>
        <v>8974</v>
      </c>
      <c r="Q10" s="776">
        <f>SUM('Комунальні по областям'!R10,'Комунальні по областям'!R16,'Комунальні по областям'!R22,'Комунальні по областям'!R28,'Комунальні по областям'!R34,'Комунальні по областям'!R40,'Комунальні по областям'!R46,'Комунальні по областям'!R52,'Комунальні по областям'!R58,'Комунальні по областям'!R64,'Комунальні по областям'!R70,'Комунальні по областям'!R76,'Комунальні по областям'!R82,'Комунальні по областям'!R88,'Комунальні по областям'!R94,'Комунальні по областям'!R100,'Комунальні по областям'!R106,'Комунальні по областям'!R112,'Комунальні по областям'!R118,'Комунальні по областям'!R124,'Комунальні по областям'!R130,'Комунальні по областям'!R136,'Комунальні по областям'!R142,'Комунальні по областям'!R148)</f>
        <v>1714</v>
      </c>
      <c r="R10" s="765">
        <f>SUM('Комунальні по областям'!S10,'Комунальні по областям'!S16,'Комунальні по областям'!S22,'Комунальні по областям'!S28,'Комунальні по областям'!S34,'Комунальні по областям'!S40,'Комунальні по областям'!S46,'Комунальні по областям'!S52,'Комунальні по областям'!S58,'Комунальні по областям'!S64,'Комунальні по областям'!S70,'Комунальні по областям'!S76,'Комунальні по областям'!S82,'Комунальні по областям'!S88,'Комунальні по областям'!S94,'Комунальні по областям'!S100,'Комунальні по областям'!S106,'Комунальні по областям'!S112,'Комунальні по областям'!S118,'Комунальні по областям'!S124,'Комунальні по областям'!S130,'Комунальні по областям'!S136,'Комунальні по областям'!S142,'Комунальні по областям'!S148)</f>
        <v>97</v>
      </c>
      <c r="S10" s="765">
        <f>SUM('Комунальні по областям'!T10,'Комунальні по областям'!T16,'Комунальні по областям'!T22,'Комунальні по областям'!T28,'Комунальні по областям'!T34,'Комунальні по областям'!T40,'Комунальні по областям'!T46,'Комунальні по областям'!T52,'Комунальні по областям'!T58,'Комунальні по областям'!T64,'Комунальні по областям'!T70,'Комунальні по областям'!T76,'Комунальні по областям'!T82,'Комунальні по областям'!T88,'Комунальні по областям'!T94,'Комунальні по областям'!T100,'Комунальні по областям'!T106,'Комунальні по областям'!T112,'Комунальні по областям'!T118,'Комунальні по областям'!T124,'Комунальні по областям'!T130,'Комунальні по областям'!T136,'Комунальні по областям'!T142,'Комунальні по областям'!T148)</f>
        <v>0</v>
      </c>
      <c r="T10" s="777">
        <f>SUM('Комунальні по областям'!U10,'Комунальні по областям'!U16,'Комунальні по областям'!U22,'Комунальні по областям'!U28,'Комунальні по областям'!U34,'Комунальні по областям'!U40,'Комунальні по областям'!U46,'Комунальні по областям'!U52,'Комунальні по областям'!U58,'Комунальні по областям'!U64,'Комунальні по областям'!U70,'Комунальні по областям'!U76,'Комунальні по областям'!U82,'Комунальні по областям'!U88,'Комунальні по областям'!U94,'Комунальні по областям'!U100,'Комунальні по областям'!U106,'Комунальні по областям'!U112,'Комунальні по областям'!U118,'Комунальні по областям'!U124,'Комунальні по областям'!U130,'Комунальні по областям'!U136,'Комунальні по областям'!U142,'Комунальні по областям'!U148)</f>
        <v>14654</v>
      </c>
      <c r="U10" s="777">
        <f>SUM('Комунальні по областям'!V10,'Комунальні по областям'!V16,'Комунальні по областям'!V22,'Комунальні по областям'!V28,'Комунальні по областям'!V34,'Комунальні по областям'!V40,'Комунальні по областям'!V46,'Комунальні по областям'!V52,'Комунальні по областям'!V58,'Комунальні по областям'!V64,'Комунальні по областям'!V70,'Комунальні по областям'!V76,'Комунальні по областям'!V82,'Комунальні по областям'!V88,'Комунальні по областям'!V94,'Комунальні по областям'!V100,'Комунальні по областям'!V106,'Комунальні по областям'!V112,'Комунальні по областям'!V118,'Комунальні по областям'!V124,'Комунальні по областям'!V130,'Комунальні по областям'!V136,'Комунальні по областям'!V142,'Комунальні по областям'!V148)</f>
        <v>1193</v>
      </c>
      <c r="V10" s="775">
        <f>SUM('Комунальні по областям'!W10,'Комунальні по областям'!W16,'Комунальні по областям'!W22,'Комунальні по областям'!W28,'Комунальні по областям'!W34,'Комунальні по областям'!W40,'Комунальні по областям'!W46,'Комунальні по областям'!W52,'Комунальні по областям'!W58,'Комунальні по областям'!W64,'Комунальні по областям'!W70,'Комунальні по областям'!W76,'Комунальні по областям'!W82,'Комунальні по областям'!W88,'Комунальні по областям'!W94,'Комунальні по областям'!W100,'Комунальні по областям'!W106,'Комунальні по областям'!W112,'Комунальні по областям'!W118,'Комунальні по областям'!W124,'Комунальні по областям'!W130,'Комунальні по областям'!W136,'Комунальні по областям'!W142,'Комунальні по областям'!W148)</f>
        <v>107</v>
      </c>
      <c r="W10" s="776">
        <f>SUM('Комунальні по областям'!X10,'Комунальні по областям'!X16,'Комунальні по областям'!X22,'Комунальні по областям'!X28,'Комунальні по областям'!X34,'Комунальні по областям'!X40,'Комунальні по областям'!X46,'Комунальні по областям'!X52,'Комунальні по областям'!X58,'Комунальні по областям'!X64,'Комунальні по областям'!X70,'Комунальні по областям'!X76,'Комунальні по областям'!X82,'Комунальні по областям'!X88,'Комунальні по областям'!X94,'Комунальні по областям'!X100,'Комунальні по областям'!X106,'Комунальні по областям'!X112,'Комунальні по областям'!X118,'Комунальні по областям'!X124,'Комунальні по областям'!X130,'Комунальні по областям'!X136,'Комунальні по областям'!X142,'Комунальні по областям'!X148)</f>
        <v>15241</v>
      </c>
      <c r="X10" s="775">
        <f>SUM('Комунальні по областям'!Y10,'Комунальні по областям'!Y16,'Комунальні по областям'!Y22,'Комунальні по областям'!Y28,'Комунальні по областям'!Y34,'Комунальні по областям'!Y40,'Комунальні по областям'!Y46,'Комунальні по областям'!Y52,'Комунальні по областям'!Y58,'Комунальні по областям'!Y64,'Комунальні по областям'!Y70,'Комунальні по областям'!Y76,'Комунальні по областям'!Y82,'Комунальні по областям'!Y88,'Комунальні по областям'!Y94,'Комунальні по областям'!Y100,'Комунальні по областям'!Y106,'Комунальні по областям'!Y112,'Комунальні по областям'!Y118,'Комунальні по областям'!Y124,'Комунальні по областям'!Y130,'Комунальні по областям'!Y136,'Комунальні по областям'!Y142,'Комунальні по областям'!Y148)</f>
        <v>2524</v>
      </c>
      <c r="Y10" s="337">
        <f>SUM('Комунальні по областям'!Z10,'Комунальні по областям'!Z16,'Комунальні по областям'!Z22,'Комунальні по областям'!Z28,'Комунальні по областям'!Z34,'Комунальні по областям'!Z40,'Комунальні по областям'!Z46,'Комунальні по областям'!Z52,'Комунальні по областям'!Z58,'Комунальні по областям'!Z64,'Комунальні по областям'!Z70,'Комунальні по областям'!Z76,'Комунальні по областям'!Z82,'Комунальні по областям'!Z88,'Комунальні по областям'!Z94,'Комунальні по областям'!Z100,'Комунальні по областям'!Z106,'Комунальні по областям'!Z112,'Комунальні по областям'!Z118,'Комунальні по областям'!Z124,'Комунальні по областям'!Z130,'Комунальні по областям'!Z136,'Комунальні по областям'!Z142,'Комунальні по областям'!Z148)</f>
        <v>5</v>
      </c>
      <c r="Z10" s="81">
        <f>SUM('Комунальні по областям'!AA10,'Комунальні по областям'!AA16,'Комунальні по областям'!AA22,'Комунальні по областям'!AA28,'Комунальні по областям'!AA34,'Комунальні по областям'!AA40,'Комунальні по областям'!AA46,'Комунальні по областям'!AA52,'Комунальні по областям'!AA58,'Комунальні по областям'!AA64,'Комунальні по областям'!AA70,'Комунальні по областям'!AA76,'Комунальні по областям'!AA82,'Комунальні по областям'!AA88,'Комунальні по областям'!AA94,'Комунальні по областям'!AA100,'Комунальні по областям'!AA106,'Комунальні по областям'!AA112,'Комунальні по областям'!AA118,'Комунальні по областям'!AA124,'Комунальні по областям'!AA130,'Комунальні по областям'!AA136,'Комунальні по областям'!AA142,'Комунальні по областям'!AA148)</f>
        <v>5594</v>
      </c>
      <c r="AA10" s="81">
        <f>SUM('Комунальні по областям'!AB10,'Комунальні по областям'!AB16,'Комунальні по областям'!AB22,'Комунальні по областям'!AB28,'Комунальні по областям'!AB34,'Комунальні по областям'!AB40,'Комунальні по областям'!AB46,'Комунальні по областям'!AB52,'Комунальні по областям'!AB58,'Комунальні по областям'!AB64,'Комунальні по областям'!AB70,'Комунальні по областям'!AB76,'Комунальні по областям'!AB82,'Комунальні по областям'!AB88,'Комунальні по областям'!AB94,'Комунальні по областям'!AB100,'Комунальні по областям'!AB106,'Комунальні по областям'!AB112,'Комунальні по областям'!AB118,'Комунальні по областям'!AB124,'Комунальні по областям'!AB130,'Комунальні по областям'!AB136,'Комунальні по областям'!AB142,'Комунальні по областям'!AB148)</f>
        <v>5404</v>
      </c>
      <c r="AB10" s="81">
        <f>SUM('Комунальні по областям'!AC10,'Комунальні по областям'!AC16,'Комунальні по областям'!AC22,'Комунальні по областям'!AC28,'Комунальні по областям'!AC34,'Комунальні по областям'!AC40,'Комунальні по областям'!AC46,'Комунальні по областям'!AC52,'Комунальні по областям'!AC58,'Комунальні по областям'!AC64,'Комунальні по областям'!AC70,'Комунальні по областям'!AC76,'Комунальні по областям'!AC82,'Комунальні по областям'!AC88,'Комунальні по областям'!AC94,'Комунальні по областям'!AC100,'Комунальні по областям'!AC106,'Комунальні по областям'!AC112,'Комунальні по областям'!AC118,'Комунальні по областям'!AC124,'Комунальні по областям'!AC130,'Комунальні по областям'!AC136,'Комунальні по областям'!AC142,'Комунальні по областям'!AC148)</f>
        <v>1146</v>
      </c>
      <c r="AC10" s="81">
        <f>SUM('Комунальні по областям'!AD10,'Комунальні по областям'!AD16,'Комунальні по областям'!AD22,'Комунальні по областям'!AD28,'Комунальні по областям'!AD34,'Комунальні по областям'!AD40,'Комунальні по областям'!AD46,'Комунальні по областям'!AD52,'Комунальні по областям'!AD58,'Комунальні по областям'!AD64,'Комунальні по областям'!AD70,'Комунальні по областям'!AD76,'Комунальні по областям'!AD82,'Комунальні по областям'!AD88,'Комунальні по областям'!AD94,'Комунальні по областям'!AD100,'Комунальні по областям'!AD106,'Комунальні по областям'!AD112,'Комунальні по областям'!AD118,'Комунальні по областям'!AD124,'Комунальні по областям'!AD130,'Комунальні по областям'!AD136,'Комунальні по областям'!AD142,'Комунальні по областям'!AD148)</f>
        <v>9257</v>
      </c>
      <c r="AD10" s="94">
        <f>SUM('Комунальні по областям'!AE10,'Комунальні по областям'!AE16,'Комунальні по областям'!AE22,'Комунальні по областям'!AE28,'Комунальні по областям'!AE34,'Комунальні по областям'!AE40,'Комунальні по областям'!AE46,'Комунальні по областям'!AE52,'Комунальні по областям'!AE58,'Комунальні по областям'!AE64,'Комунальні по областям'!AE70,'Комунальні по областям'!AE76,'Комунальні по областям'!AE82,'Комунальні по областям'!AE88,'Комунальні по областям'!AE94,'Комунальні по областям'!AE100,'Комунальні по областям'!AE106,'Комунальні по областям'!AE112,'Комунальні по областям'!AE118,'Комунальні по областям'!AE124,'Комунальні по областям'!AE130,'Комунальні по областям'!AE136,'Комунальні по областям'!AE142,'Комунальні по областям'!AE148)</f>
        <v>1173</v>
      </c>
      <c r="AE10" s="449">
        <f>AVERAGE('Комунальні по областям'!AF10,'Комунальні по областям'!AF16,'Комунальні по областям'!AF22,'Комунальні по областям'!AF28,'Комунальні по областям'!AF34,'Комунальні по областям'!AF40,'Комунальні по областям'!AF46,'Комунальні по областям'!AF52,'Комунальні по областям'!AF58,'Комунальні по областям'!AF64,'Комунальні по областям'!AF70,'Комунальні по областям'!AF76,'Комунальні по областям'!AF82,'Комунальні по областям'!AF88,'Комунальні по областям'!AF94,'Комунальні по областям'!AF100,'Комунальні по областям'!AF106,'Комунальні по областям'!AF112,'Комунальні по областям'!AF118,'Комунальні по областям'!AF124,'Комунальні по областям'!AF130,'Комунальні по областям'!AF136,'Комунальні по областям'!AF142,'Комунальні по областям'!AF148)</f>
        <v>41.416282439782442</v>
      </c>
      <c r="AF10" s="811">
        <f>AVERAGE('Комунальні по областям'!AG10,'Комунальні по областям'!AG16,'Комунальні по областям'!AG22,'Комунальні по областям'!AG28,'Комунальні по областям'!AG34,'Комунальні по областям'!AG40,'Комунальні по областям'!AG46,'Комунальні по областям'!AG52,'Комунальні по областям'!AG58,'Комунальні по областям'!AG64,'Комунальні по областям'!AG70,'Комунальні по областям'!AG76,'Комунальні по областям'!AG82,'Комунальні по областям'!AG88,'Комунальні по областям'!AG94,'Комунальні по областям'!AG100,'Комунальні по областям'!AG106,'Комунальні по областям'!AG112,'Комунальні по областям'!AG118,'Комунальні по областям'!AG124,'Комунальні по областям'!AG130,'Комунальні по областям'!AG136,'Комунальні по областям'!AG142,'Комунальні по областям'!AG148)</f>
        <v>20.226131656537905</v>
      </c>
      <c r="AG10" s="702">
        <f>AVERAGE('Комунальні по областям'!AH10,'Комунальні по областям'!AH16,'Комунальні по областям'!AH22,'Комунальні по областям'!AH28,'Комунальні по областям'!AH34,'Комунальні по областям'!AH40,'Комунальні по областям'!AH46,'Комунальні по областям'!AH52,'Комунальні по областям'!AH58,'Комунальні по областям'!AH64,'Комунальні по областям'!AH70,'Комунальні по областям'!AH76,'Комунальні по областям'!AH82,'Комунальні по областям'!AH88,'Комунальні по областям'!AH94,'Комунальні по областям'!AH100,'Комунальні по областям'!AH106,'Комунальні по областям'!AH112,'Комунальні по областям'!AH118,'Комунальні по областям'!AH124,'Комунальні по областям'!AH130,'Комунальні по областям'!AH136,'Комунальні по областям'!AH142,'Комунальні по областям'!AH148)</f>
        <v>93.742376709190566</v>
      </c>
      <c r="AH10" s="690">
        <f>SUM('Комунальні по областям'!AI10,'Комунальні по областям'!AI16,'Комунальні по областям'!AI22,'Комунальні по областям'!AI28,'Комунальні по областям'!AI34,'Комунальні по областям'!AI40,'Комунальні по областям'!AI46,'Комунальні по областям'!AI52,'Комунальні по областям'!AI58,'Комунальні по областям'!AI64,'Комунальні по областям'!AI70,'Комунальні по областям'!AI76,'Комунальні по областям'!AI82,'Комунальні по областям'!AI88,'Комунальні по областям'!AI94,'Комунальні по областям'!AI100,'Комунальні по областям'!AI106,'Комунальні по областям'!AI112,'Комунальні по областям'!AI118,'Комунальні по областям'!AI124,'Комунальні по областям'!AI130,'Комунальні по областям'!AI136,'Комунальні по областям'!AI142,'Комунальні по областям'!AI148)</f>
        <v>17483</v>
      </c>
      <c r="AI10" s="294">
        <f>SUM('Комунальні по областям'!AJ10,'Комунальні по областям'!AJ16,'Комунальні по областям'!AJ22,'Комунальні по областям'!AJ28,'Комунальні по областям'!AJ34,'Комунальні по областям'!AJ40,'Комунальні по областям'!AJ46,'Комунальні по областям'!AJ52,'Комунальні по областям'!AJ58,'Комунальні по областям'!AJ64,'Комунальні по областям'!AJ70,'Комунальні по областям'!AJ76,'Комунальні по областям'!AJ82,'Комунальні по областям'!AJ88,'Комунальні по областям'!AJ94,'Комунальні по областям'!AJ100,'Комунальні по областям'!AJ106,'Комунальні по областям'!AJ112,'Комунальні по областям'!AJ118,'Комунальні по областям'!AJ124,'Комунальні по областям'!AJ130,'Комунальні по областям'!AJ136,'Комунальні по областям'!AJ142,'Комунальні по областям'!AJ148)</f>
        <v>0</v>
      </c>
      <c r="AJ10" s="224">
        <f>SUM('Комунальні по областям'!AK10,'Комунальні по областям'!AK16,'Комунальні по областям'!AK22,'Комунальні по областям'!AK28,'Комунальні по областям'!AK34,'Комунальні по областям'!AK40,'Комунальні по областям'!AK46,'Комунальні по областям'!AK52,'Комунальні по областям'!AK58,'Комунальні по областям'!AK64,'Комунальні по областям'!AK70,'Комунальні по областям'!AK76,'Комунальні по областям'!AK82,'Комунальні по областям'!AK88,'Комунальні по областям'!AK94,'Комунальні по областям'!AK100,'Комунальні по областям'!AK106,'Комунальні по областям'!AK112,'Комунальні по областям'!AK118,'Комунальні по областям'!AK124,'Комунальні по областям'!AK130,'Комунальні по областям'!AK136,'Комунальні по областям'!AK142,'Комунальні по областям'!AK148)</f>
        <v>0</v>
      </c>
      <c r="AK10" s="307">
        <f>SUM('Комунальні по областям'!AL10,'Комунальні по областям'!AL16,'Комунальні по областям'!AL22,'Комунальні по областям'!AL28,'Комунальні по областям'!AL34,'Комунальні по областям'!AL40,'Комунальні по областям'!AL46,'Комунальні по областям'!AL52,'Комунальні по областям'!AL58,'Комунальні по областям'!AL64,'Комунальні по областям'!AL70,'Комунальні по областям'!AL76,'Комунальні по областям'!AL82,'Комунальні по областям'!AL88,'Комунальні по областям'!AL94,'Комунальні по областям'!AL100,'Комунальні по областям'!AL106,'Комунальні по областям'!AL112,'Комунальні по областям'!AL118,'Комунальні по областям'!AL124,'Комунальні по областям'!AL130,'Комунальні по областям'!AL136,'Комунальні по областям'!AL142,'Комунальні по областям'!AL148)</f>
        <v>0</v>
      </c>
      <c r="AL10" s="294">
        <f>SUM('Комунальні по областям'!AM10,'Комунальні по областям'!AM16,'Комунальні по областям'!AM22,'Комунальні по областям'!AM28,'Комунальні по областям'!AM34,'Комунальні по областям'!AM40,'Комунальні по областям'!AM46,'Комунальні по областям'!AM52,'Комунальні по областям'!AM58,'Комунальні по областям'!AM64,'Комунальні по областям'!AM70,'Комунальні по областям'!AM76,'Комунальні по областям'!AM82,'Комунальні по областям'!AM88,'Комунальні по областям'!AM94,'Комунальні по областям'!AM100,'Комунальні по областям'!AM106,'Комунальні по областям'!AM112,'Комунальні по областям'!AM118,'Комунальні по областям'!AM124,'Комунальні по областям'!AM130,'Комунальні по областям'!AM136,'Комунальні по областям'!AM142,'Комунальні по областям'!AM148)</f>
        <v>0</v>
      </c>
      <c r="AM10" s="224">
        <f>SUM('Комунальні по областям'!AN10,'Комунальні по областям'!AN16,'Комунальні по областям'!AN22,'Комунальні по областям'!AN28,'Комунальні по областям'!AN34,'Комунальні по областям'!AN40,'Комунальні по областям'!AN46,'Комунальні по областям'!AN52,'Комунальні по областям'!AN58,'Комунальні по областям'!AN64,'Комунальні по областям'!AN70,'Комунальні по областям'!AN76,'Комунальні по областям'!AN82,'Комунальні по областям'!AN88,'Комунальні по областям'!AN94,'Комунальні по областям'!AN100,'Комунальні по областям'!AN106,'Комунальні по областям'!AN112,'Комунальні по областям'!AN118,'Комунальні по областям'!AN124,'Комунальні по областям'!AN130,'Комунальні по областям'!AN136,'Комунальні по областям'!AN142,'Комунальні по областям'!AN148)</f>
        <v>0</v>
      </c>
      <c r="AN10" s="307">
        <f>SUM('Комунальні по областям'!AO10,'Комунальні по областям'!AO16,'Комунальні по областям'!AO22,'Комунальні по областям'!AO28,'Комунальні по областям'!AO34,'Комунальні по областям'!AO40,'Комунальні по областям'!AO46,'Комунальні по областям'!AO52,'Комунальні по областям'!AO58,'Комунальні по областям'!AO64,'Комунальні по областям'!AO70,'Комунальні по областям'!AO76,'Комунальні по областям'!AO82,'Комунальні по областям'!AO88,'Комунальні по областям'!AO94,'Комунальні по областям'!AO100,'Комунальні по областям'!AO106,'Комунальні по областям'!AO112,'Комунальні по областям'!AO118,'Комунальні по областям'!AO124,'Комунальні по областям'!AO130,'Комунальні по областям'!AO136,'Комунальні по областям'!AO142,'Комунальні по областям'!AO148)</f>
        <v>0</v>
      </c>
      <c r="AO10" s="357">
        <f>SUM('Комунальні по областям'!AP10,'Комунальні по областям'!AP16,'Комунальні по областям'!AP22,'Комунальні по областям'!AP28,'Комунальні по областям'!AP34,'Комунальні по областям'!AP40,'Комунальні по областям'!AP46,'Комунальні по областям'!AP52,'Комунальні по областям'!AP58,'Комунальні по областям'!AP64,'Комунальні по областям'!AP70,'Комунальні по областям'!AP76,'Комунальні по областям'!AP82,'Комунальні по областям'!AP88,'Комунальні по областям'!AP94,'Комунальні по областям'!AP100,'Комунальні по областям'!AP106,'Комунальні по областям'!AP112,'Комунальні по областям'!AP118,'Комунальні по областям'!AP124,'Комунальні по областям'!AP130,'Комунальні по областям'!AP136,'Комунальні по областям'!AP142,'Комунальні по областям'!AP148)</f>
        <v>1355</v>
      </c>
      <c r="AP10" s="338">
        <f>SUM('Комунальні по областям'!AQ10,'Комунальні по областям'!AQ16,'Комунальні по областям'!AQ22,'Комунальні по областям'!AQ28,'Комунальні по областям'!AQ34,'Комунальні по областям'!AQ40,'Комунальні по областям'!AQ46,'Комунальні по областям'!AQ52,'Комунальні по областям'!AQ58,'Комунальні по областям'!AQ64,'Комунальні по областям'!AQ70,'Комунальні по областям'!AQ76,'Комунальні по областям'!AQ82,'Комунальні по областям'!AQ88,'Комунальні по областям'!AQ94,'Комунальні по областям'!AQ100,'Комунальні по областям'!AQ106,'Комунальні по областям'!AQ112,'Комунальні по областям'!AQ118,'Комунальні по областям'!AQ124,'Комунальні по областям'!AQ130,'Комунальні по областям'!AQ136,'Комунальні по областям'!AQ142,'Комунальні по областям'!AQ148)</f>
        <v>4105</v>
      </c>
      <c r="AQ10" s="338">
        <f>SUM('Комунальні по областям'!AR10,'Комунальні по областям'!AR16,'Комунальні по областям'!AR22,'Комунальні по областям'!AR28,'Комунальні по областям'!AR34,'Комунальні по областям'!AR40,'Комунальні по областям'!AR46,'Комунальні по областям'!AR52,'Комунальні по областям'!AR58,'Комунальні по областям'!AR64,'Комунальні по областям'!AR70,'Комунальні по областям'!AR76,'Комунальні по областям'!AR82,'Комунальні по областям'!AR88,'Комунальні по областям'!AR94,'Комунальні по областям'!AR100,'Комунальні по областям'!AR106,'Комунальні по областям'!AR112,'Комунальні по областям'!AR118,'Комунальні по областям'!AR124,'Комунальні по областям'!AR130,'Комунальні по областям'!AR136,'Комунальні по областям'!AR142,'Комунальні по областям'!AR148)</f>
        <v>8568</v>
      </c>
      <c r="AR10" s="338">
        <f>SUM('Комунальні по областям'!AS10,'Комунальні по областям'!AS16,'Комунальні по областям'!AS22,'Комунальні по областям'!AS28,'Комунальні по областям'!AS34,'Комунальні по областям'!AS40,'Комунальні по областям'!AS46,'Комунальні по областям'!AS52,'Комунальні по областям'!AS58,'Комунальні по областям'!AS64,'Комунальні по областям'!AS70,'Комунальні по областям'!AS76,'Комунальні по областям'!AS82,'Комунальні по областям'!AS88,'Комунальні по областям'!AS94,'Комунальні по областям'!AS100,'Комунальні по областям'!AS106,'Комунальні по областям'!AS112,'Комунальні по областям'!AS118,'Комунальні по областям'!AS124,'Комунальні по областям'!AS130,'Комунальні по областям'!AS136,'Комунальні по областям'!AS142,'Комунальні по областям'!AS148)</f>
        <v>2976</v>
      </c>
      <c r="AS10" s="320">
        <f>SUM('Комунальні по областям'!AT10,'Комунальні по областям'!AT16,'Комунальні по областям'!AT22,'Комунальні по областям'!AT28,'Комунальні по областям'!AT34,'Комунальні по областям'!AT40,'Комунальні по областям'!AT46,'Комунальні по областям'!AT52,'Комунальні по областям'!AT58,'Комунальні по областям'!AT64,'Комунальні по областям'!AT70,'Комунальні по областям'!AT76,'Комунальні по областям'!AT82,'Комунальні по областям'!AT88,'Комунальні по областям'!AT94,'Комунальні по областям'!AT100,'Комунальні по областям'!AT106,'Комунальні по областям'!AT112,'Комунальні по областям'!AT118,'Комунальні по областям'!AT124,'Комунальні по областям'!AT130,'Комунальні по областям'!AT136,'Комунальні по областям'!AT142,'Комунальні по областям'!AT148)</f>
        <v>479</v>
      </c>
      <c r="AT10" s="801">
        <f>SUM('Комунальні по областям'!AU10,'Комунальні по областям'!AU16,'Комунальні по областям'!AU22,'Комунальні по областям'!AU28,'Комунальні по областям'!AU34,'Комунальні по областям'!AU40,'Комунальні по областям'!AU46,'Комунальні по областям'!AU52,'Комунальні по областям'!AU58,'Комунальні по областям'!AU64,'Комунальні по областям'!AU70,'Комунальні по областям'!AU76,'Комунальні по областям'!AU82,'Комунальні по областям'!AU88,'Комунальні по областям'!AU94,'Комунальні по областям'!AU100,'Комунальні по областям'!AU106,'Комунальні по областям'!AU112,'Комунальні по областям'!AU118,'Комунальні по областям'!AU124,'Комунальні по областям'!AU130,'Комунальні по областям'!AU136,'Комунальні по областям'!AU142,'Комунальні по областям'!AU148)</f>
        <v>484</v>
      </c>
      <c r="AU10" s="228">
        <f>SUM('Комунальні по областям'!AV10,'Комунальні по областям'!AV16,'Комунальні по областям'!AV22,'Комунальні по областям'!AV28,'Комунальні по областям'!AV34,'Комунальні по областям'!AV40,'Комунальні по областям'!AV46,'Комунальні по областям'!AV52,'Комунальні по областям'!AV58,'Комунальні по областям'!AV64,'Комунальні по областям'!AV70,'Комунальні по областям'!AV76,'Комунальні по областям'!AV82,'Комунальні по областям'!AV88,'Комунальні по областям'!AV94,'Комунальні по областям'!AV100,'Комунальні по областям'!AV106,'Комунальні по областям'!AV112,'Комунальні по областям'!AV118,'Комунальні по областям'!AV124,'Комунальні по областям'!AV130,'Комунальні по областям'!AV136,'Комунальні по областям'!AV142,'Комунальні по областям'!AV148)</f>
        <v>5</v>
      </c>
      <c r="AV10" s="228">
        <f>SUM('Комунальні по областям'!AW10,'Комунальні по областям'!AW16,'Комунальні по областям'!AW22,'Комунальні по областям'!AW28,'Комунальні по областям'!AW34,'Комунальні по областям'!AW40,'Комунальні по областям'!AW46,'Комунальні по областям'!AW52,'Комунальні по областям'!AW58,'Комунальні по областям'!AW64,'Комунальні по областям'!AW70,'Комунальні по областям'!AW76,'Комунальні по областям'!AW82,'Комунальні по областям'!AW88,'Комунальні по областям'!AW94,'Комунальні по областям'!AW100,'Комунальні по областям'!AW106,'Комунальні по областям'!AW112,'Комунальні по областям'!AW118,'Комунальні по областям'!AW124,'Комунальні по областям'!AW130,'Комунальні по областям'!AW136,'Комунальні по областям'!AW142,'Комунальні по областям'!AW148)</f>
        <v>25</v>
      </c>
      <c r="AW10" s="228">
        <f>SUM('Комунальні по областям'!AX10,'Комунальні по областям'!AX16,'Комунальні по областям'!AX22,'Комунальні по областям'!AX28,'Комунальні по областям'!AX34,'Комунальні по областям'!AX40,'Комунальні по областям'!AX46,'Комунальні по областям'!AX52,'Комунальні по областям'!AX58,'Комунальні по областям'!AX64,'Комунальні по областям'!AX70,'Комунальні по областям'!AX76,'Комунальні по областям'!AX82,'Комунальні по областям'!AX88,'Комунальні по областям'!AX94,'Комунальні по областям'!AX100,'Комунальні по областям'!AX106,'Комунальні по областям'!AX112,'Комунальні по областям'!AX118,'Комунальні по областям'!AX124,'Комунальні по областям'!AX130,'Комунальні по областям'!AX136,'Комунальні по областям'!AX142,'Комунальні по областям'!AX148)</f>
        <v>36</v>
      </c>
      <c r="AX10" s="228">
        <f>SUM('Комунальні по областям'!AY10,'Комунальні по областям'!AY16,'Комунальні по областям'!AY22,'Комунальні по областям'!AY28,'Комунальні по областям'!AY34,'Комунальні по областям'!AY40,'Комунальні по областям'!AY46,'Комунальні по областям'!AY52,'Комунальні по областям'!AY58,'Комунальні по областям'!AY64,'Комунальні по областям'!AY70,'Комунальні по областям'!AY76,'Комунальні по областям'!AY82,'Комунальні по областям'!AY88,'Комунальні по областям'!AY94,'Комунальні по областям'!AY100,'Комунальні по областям'!AY106,'Комунальні по областям'!AY112,'Комунальні по областям'!AY118,'Комунальні по областям'!AY124,'Комунальні по областям'!AY130,'Комунальні по областям'!AY136,'Комунальні по областям'!AY142,'Комунальні по областям'!AY148)</f>
        <v>16</v>
      </c>
      <c r="AY10" s="228">
        <f>SUM('Комунальні по областям'!AZ10,'Комунальні по областям'!AZ16,'Комунальні по областям'!AZ22,'Комунальні по областям'!AZ28,'Комунальні по областям'!AZ34,'Комунальні по областям'!AZ40,'Комунальні по областям'!AZ46,'Комунальні по областям'!AZ52,'Комунальні по областям'!AZ58,'Комунальні по областям'!AZ64,'Комунальні по областям'!AZ70,'Комунальні по областям'!AZ76,'Комунальні по областям'!AZ82,'Комунальні по областям'!AZ88,'Комунальні по областям'!AZ94,'Комунальні по областям'!AZ100,'Комунальні по областям'!AZ106,'Комунальні по областям'!AZ112,'Комунальні по областям'!AZ118,'Комунальні по областям'!AZ124,'Комунальні по областям'!AZ130,'Комунальні по областям'!AZ136,'Комунальні по областям'!AZ142,'Комунальні по областям'!AZ148)</f>
        <v>203</v>
      </c>
      <c r="AZ10" s="228">
        <f>SUM('Комунальні по областям'!BA10,'Комунальні по областям'!BA16,'Комунальні по областям'!BA22,'Комунальні по областям'!BA28,'Комунальні по областям'!BA34,'Комунальні по областям'!BA40,'Комунальні по областям'!BA46,'Комунальні по областям'!BA52,'Комунальні по областям'!BA58,'Комунальні по областям'!BA64,'Комунальні по областям'!BA70,'Комунальні по областям'!BA76,'Комунальні по областям'!BA82,'Комунальні по областям'!BA88,'Комунальні по областям'!BA94,'Комунальні по областям'!BA100,'Комунальні по областям'!BA106,'Комунальні по областям'!BA112,'Комунальні по областям'!BA118,'Комунальні по областям'!BA124,'Комунальні по областям'!BA130,'Комунальні по областям'!BA136,'Комунальні по областям'!BA142,'Комунальні по областям'!BA148)</f>
        <v>1</v>
      </c>
      <c r="BA10" s="228">
        <f>SUM('Комунальні по областям'!BB10,'Комунальні по областям'!BB16,'Комунальні по областям'!BB22,'Комунальні по областям'!BB28,'Комунальні по областям'!BB34,'Комунальні по областям'!BB40,'Комунальні по областям'!BB46,'Комунальні по областям'!BB52,'Комунальні по областям'!BB58,'Комунальні по областям'!BB64,'Комунальні по областям'!BB70,'Комунальні по областям'!BB76,'Комунальні по областям'!BB82,'Комунальні по областям'!BB88,'Комунальні по областям'!BB94,'Комунальні по областям'!BB100,'Комунальні по областям'!BB106,'Комунальні по областям'!BB112,'Комунальні по областям'!BB118,'Комунальні по областям'!BB124,'Комунальні по областям'!BB130,'Комунальні по областям'!BB136,'Комунальні по областям'!BB142,'Комунальні по областям'!BB148)</f>
        <v>64</v>
      </c>
      <c r="BB10" s="228">
        <f>SUM('Комунальні по областям'!BC10,'Комунальні по областям'!BC16,'Комунальні по областям'!BC22,'Комунальні по областям'!BC28,'Комунальні по областям'!BC34,'Комунальні по областям'!BC40,'Комунальні по областям'!BC46,'Комунальні по областям'!BC52,'Комунальні по областям'!BC58,'Комунальні по областям'!BC64,'Комунальні по областям'!BC70,'Комунальні по областям'!BC76,'Комунальні по областям'!BC82,'Комунальні по областям'!BC88,'Комунальні по областям'!BC94,'Комунальні по областям'!BC100,'Комунальні по областям'!BC106,'Комунальні по областям'!BC112,'Комунальні по областям'!BC118,'Комунальні по областям'!BC124,'Комунальні по областям'!BC130,'Комунальні по областям'!BC136,'Комунальні по областям'!BC142,'Комунальні по областям'!BC148)</f>
        <v>96</v>
      </c>
      <c r="BC10" s="455">
        <f>SUM('Комунальні по областям'!BD10,'Комунальні по областям'!BD16,'Комунальні по областям'!BD22,'Комунальні по областям'!BD28,'Комунальні по областям'!BD34,'Комунальні по областям'!BD40,'Комунальні по областям'!BD46,'Комунальні по областям'!BD52,'Комунальні по областям'!BD58,'Комунальні по областям'!BD64,'Комунальні по областям'!BD70,'Комунальні по областям'!BD76,'Комунальні по областям'!BD82,'Комунальні по областям'!BD88,'Комунальні по областям'!BD94,'Комунальні по областям'!BD100,'Комунальні по областям'!BD106,'Комунальні по областям'!BD112,'Комунальні по областям'!BD118,'Комунальні по областям'!BD124,'Комунальні по областям'!BD130,'Комунальні по областям'!BD136,'Комунальні по областям'!BD142,'Комунальні по областям'!BD148)</f>
        <v>38</v>
      </c>
    </row>
    <row r="11" spans="1:55" ht="37.5" customHeight="1" thickBot="1" x14ac:dyDescent="0.3">
      <c r="A11" s="1474"/>
      <c r="B11" s="236" t="s">
        <v>491</v>
      </c>
      <c r="C11" s="1498"/>
      <c r="D11" s="1500"/>
      <c r="E11" s="293">
        <f>SUM('Комунальні по областям'!F11,'Комунальні по областям'!F17,'Комунальні по областям'!F23,'Комунальні по областям'!F29,'Комунальні по областям'!F35,'Комунальні по областям'!F41,'Комунальні по областям'!F47,'Комунальні по областям'!F53,'Комунальні по областям'!F59,'Комунальні по областям'!F65,'Комунальні по областям'!F71,'Комунальні по областям'!F77,'Комунальні по областям'!F83,'Комунальні по областям'!F89,'Комунальні по областям'!F95,'Комунальні по областям'!F101,'Комунальні по областям'!F107,'Комунальні по областям'!F113,'Комунальні по областям'!F119,'Комунальні по областям'!F125,'Комунальні по областям'!F131,'Комунальні по областям'!F137,'Комунальні по областям'!F143,'Комунальні по областям'!F149)</f>
        <v>0</v>
      </c>
      <c r="F11" s="481">
        <f>SUM('Комунальні по областям'!G11,'Комунальні по областям'!G17,'Комунальні по областям'!G23,'Комунальні по областям'!G29,'Комунальні по областям'!G35,'Комунальні по областям'!G41,'Комунальні по областям'!G47,'Комунальні по областям'!G53,'Комунальні по областям'!G59,'Комунальні по областям'!G65,'Комунальні по областям'!G71,'Комунальні по областям'!G77,'Комунальні по областям'!G83,'Комунальні по областям'!G89,'Комунальні по областям'!G95,'Комунальні по областям'!G101,'Комунальні по областям'!G107,'Комунальні по областям'!G113,'Комунальні по областям'!G119,'Комунальні по областям'!G125,'Комунальні по областям'!G131,'Комунальні по областям'!G137,'Комунальні по областям'!G143,'Комунальні по областям'!G149)</f>
        <v>0</v>
      </c>
      <c r="G11" s="482">
        <f>SUM('Комунальні по областям'!H11,'Комунальні по областям'!H17,'Комунальні по областям'!H23,'Комунальні по областям'!H29,'Комунальні по областям'!H35,'Комунальні по областям'!H41,'Комунальні по областям'!H47,'Комунальні по областям'!H53,'Комунальні по областям'!H59,'Комунальні по областям'!H65,'Комунальні по областям'!H71,'Комунальні по областям'!H77,'Комунальні по областям'!H83,'Комунальні по областям'!H89,'Комунальні по областям'!H95,'Комунальні по областям'!H101,'Комунальні по областям'!H107,'Комунальні по областям'!H113,'Комунальні по областям'!H119,'Комунальні по областям'!H125,'Комунальні по областям'!H131,'Комунальні по областям'!H137,'Комунальні по областям'!H143,'Комунальні по областям'!H149)</f>
        <v>0</v>
      </c>
      <c r="H11" s="482">
        <f>SUM('Комунальні по областям'!I11,'Комунальні по областям'!I17,'Комунальні по областям'!I23,'Комунальні по областям'!I29,'Комунальні по областям'!I35,'Комунальні по областям'!I41,'Комунальні по областям'!I47,'Комунальні по областям'!I53,'Комунальні по областям'!I59,'Комунальні по областям'!I65,'Комунальні по областям'!I71,'Комунальні по областям'!I77,'Комунальні по областям'!I83,'Комунальні по областям'!I89,'Комунальні по областям'!I95,'Комунальні по областям'!I101,'Комунальні по областям'!I107,'Комунальні по областям'!I113,'Комунальні по областям'!I119,'Комунальні по областям'!I125,'Комунальні по областям'!I131,'Комунальні по областям'!I137,'Комунальні по областям'!I143,'Комунальні по областям'!I149)</f>
        <v>0</v>
      </c>
      <c r="I11" s="482">
        <f>SUM('Комунальні по областям'!J11,'Комунальні по областям'!J17,'Комунальні по областям'!J23,'Комунальні по областям'!J29,'Комунальні по областям'!J35,'Комунальні по областям'!J41,'Комунальні по областям'!J47,'Комунальні по областям'!J53,'Комунальні по областям'!J59,'Комунальні по областям'!J65,'Комунальні по областям'!J71,'Комунальні по областям'!J77,'Комунальні по областям'!J83,'Комунальні по областям'!J89,'Комунальні по областям'!J95,'Комунальні по областям'!J101,'Комунальні по областям'!J107,'Комунальні по областям'!J113,'Комунальні по областям'!J119,'Комунальні по областям'!J125,'Комунальні по областям'!J131,'Комунальні по областям'!J137,'Комунальні по областям'!J143,'Комунальні по областям'!J149)</f>
        <v>0</v>
      </c>
      <c r="J11" s="483">
        <f>SUM('Комунальні по областям'!K11,'Комунальні по областям'!K17,'Комунальні по областям'!K23,'Комунальні по областям'!K29,'Комунальні по областям'!K35,'Комунальні по областям'!K41,'Комунальні по областям'!K47,'Комунальні по областям'!K53,'Комунальні по областям'!K59,'Комунальні по областям'!K65,'Комунальні по областям'!K71,'Комунальні по областям'!K77,'Комунальні по областям'!K83,'Комунальні по областям'!K89,'Комунальні по областям'!K95,'Комунальні по областям'!K101,'Комунальні по областям'!K107,'Комунальні по областям'!K113,'Комунальні по областям'!K119,'Комунальні по областям'!K125,'Комунальні по областям'!K131,'Комунальні по областям'!K137,'Комунальні по областям'!K143,'Комунальні по областям'!K149)</f>
        <v>0</v>
      </c>
      <c r="K11" s="484">
        <f>SUM('Комунальні по областям'!L11,'Комунальні по областям'!L17,'Комунальні по областям'!L23,'Комунальні по областям'!L29,'Комунальні по областям'!L35,'Комунальні по областям'!L41,'Комунальні по областям'!L47,'Комунальні по областям'!L53,'Комунальні по областям'!L59,'Комунальні по областям'!L65,'Комунальні по областям'!L71,'Комунальні по областям'!L77,'Комунальні по областям'!L83,'Комунальні по областям'!L89,'Комунальні по областям'!L95,'Комунальні по областям'!L101,'Комунальні по областям'!L107,'Комунальні по областям'!L113,'Комунальні по областям'!L119,'Комунальні по областям'!L125,'Комунальні по областям'!L131,'Комунальні по областям'!L137,'Комунальні по областям'!L143,'Комунальні по областям'!L149)</f>
        <v>0</v>
      </c>
      <c r="L11" s="485">
        <f>SUM('Комунальні по областям'!M11,'Комунальні по областям'!M17,'Комунальні по областям'!M23,'Комунальні по областям'!M29,'Комунальні по областям'!M35,'Комунальні по областям'!M41,'Комунальні по областям'!M47,'Комунальні по областям'!M53,'Комунальні по областям'!M59,'Комунальні по областям'!M65,'Комунальні по областям'!M71,'Комунальні по областям'!M77,'Комунальні по областям'!M83,'Комунальні по областям'!M89,'Комунальні по областям'!M95,'Комунальні по областям'!M101,'Комунальні по областям'!M107,'Комунальні по областям'!M113,'Комунальні по областям'!M119,'Комунальні по областям'!M125,'Комунальні по областям'!M131,'Комунальні по областям'!M137,'Комунальні по областям'!M143,'Комунальні по областям'!M149)</f>
        <v>0</v>
      </c>
      <c r="M11" s="485">
        <f>SUM('Комунальні по областям'!N11,'Комунальні по областям'!N17,'Комунальні по областям'!N23,'Комунальні по областям'!N29,'Комунальні по областям'!N35,'Комунальні по областям'!N41,'Комунальні по областям'!N47,'Комунальні по областям'!N53,'Комунальні по областям'!N59,'Комунальні по областям'!N65,'Комунальні по областям'!N71,'Комунальні по областям'!N77,'Комунальні по областям'!N83,'Комунальні по областям'!N89,'Комунальні по областям'!N95,'Комунальні по областям'!N101,'Комунальні по областям'!N107,'Комунальні по областям'!N113,'Комунальні по областям'!N119,'Комунальні по областям'!N125,'Комунальні по областям'!N131,'Комунальні по областям'!N137,'Комунальні по областям'!N143,'Комунальні по областям'!N149)</f>
        <v>0</v>
      </c>
      <c r="N11" s="485">
        <f>SUM('Комунальні по областям'!O11,'Комунальні по областям'!O17,'Комунальні по областям'!O23,'Комунальні по областям'!O29,'Комунальні по областям'!O35,'Комунальні по областям'!O41,'Комунальні по областям'!O47,'Комунальні по областям'!O53,'Комунальні по областям'!O59,'Комунальні по областям'!O65,'Комунальні по областям'!O71,'Комунальні по областям'!O77,'Комунальні по областям'!O83,'Комунальні по областям'!O89,'Комунальні по областям'!O95,'Комунальні по областям'!O101,'Комунальні по областям'!O107,'Комунальні по областям'!O113,'Комунальні по областям'!O119,'Комунальні по областям'!O125,'Комунальні по областям'!O131,'Комунальні по областям'!O137,'Комунальні по областям'!O143,'Комунальні по областям'!O149)</f>
        <v>0</v>
      </c>
      <c r="O11" s="485">
        <f>SUM('Комунальні по областям'!P11,'Комунальні по областям'!P17,'Комунальні по областям'!P23,'Комунальні по областям'!P29,'Комунальні по областям'!P35,'Комунальні по областям'!P41,'Комунальні по областям'!P47,'Комунальні по областям'!P53,'Комунальні по областям'!P59,'Комунальні по областям'!P65,'Комунальні по областям'!P71,'Комунальні по областям'!P77,'Комунальні по областям'!P83,'Комунальні по областям'!P89,'Комунальні по областям'!P95,'Комунальні по областям'!P101,'Комунальні по областям'!P107,'Комунальні по областям'!P113,'Комунальні по областям'!P119,'Комунальні по областям'!P125,'Комунальні по областям'!P131,'Комунальні по областям'!P137,'Комунальні по областям'!P143,'Комунальні по областям'!P149)</f>
        <v>0</v>
      </c>
      <c r="P11" s="817">
        <f>SUM('Комунальні по областям'!Q11,'Комунальні по областям'!Q17,'Комунальні по областям'!Q23,'Комунальні по областям'!Q29,'Комунальні по областям'!Q35,'Комунальні по областям'!Q41,'Комунальні по областям'!Q47,'Комунальні по областям'!Q53,'Комунальні по областям'!Q59,'Комунальні по областям'!Q65,'Комунальні по областям'!Q71,'Комунальні по областям'!Q77,'Комунальні по областям'!Q83,'Комунальні по областям'!Q89,'Комунальні по областям'!Q95,'Комунальні по областям'!Q101,'Комунальні по областям'!Q107,'Комунальні по областям'!Q113,'Комунальні по областям'!Q119,'Комунальні по областям'!Q125,'Комунальні по областям'!Q131,'Комунальні по областям'!Q137,'Комунальні по областям'!Q143,'Комунальні по областям'!Q149)</f>
        <v>0</v>
      </c>
      <c r="Q11" s="820">
        <f>SUM('Комунальні по областям'!R11,'Комунальні по областям'!R17,'Комунальні по областям'!R23,'Комунальні по областям'!R29,'Комунальні по областям'!R35,'Комунальні по областям'!R41,'Комунальні по областям'!R47,'Комунальні по областям'!R53,'Комунальні по областям'!R59,'Комунальні по областям'!R65,'Комунальні по областям'!R71,'Комунальні по областям'!R77,'Комунальні по областям'!R83,'Комунальні по областям'!R89,'Комунальні по областям'!R95,'Комунальні по областям'!R101,'Комунальні по областям'!R107,'Комунальні по областям'!R113,'Комунальні по областям'!R119,'Комунальні по областям'!R125,'Комунальні по областям'!R131,'Комунальні по областям'!R137,'Комунальні по областям'!R143,'Комунальні по областям'!R149)</f>
        <v>0</v>
      </c>
      <c r="R11" s="779">
        <f>SUM('Комунальні по областям'!S11,'Комунальні по областям'!S17,'Комунальні по областям'!S23,'Комунальні по областям'!S29,'Комунальні по областям'!S35,'Комунальні по областям'!S41,'Комунальні по областям'!S47,'Комунальні по областям'!S53,'Комунальні по областям'!S59,'Комунальні по областям'!S65,'Комунальні по областям'!S71,'Комунальні по областям'!S77,'Комунальні по областям'!S83,'Комунальні по областям'!S89,'Комунальні по областям'!S95,'Комунальні по областям'!S101,'Комунальні по областям'!S107,'Комунальні по областям'!S113,'Комунальні по областям'!S119,'Комунальні по областям'!S125,'Комунальні по областям'!S131,'Комунальні по областям'!S137,'Комунальні по областям'!S143,'Комунальні по областям'!S149)</f>
        <v>0</v>
      </c>
      <c r="S11" s="779">
        <f>SUM('Комунальні по областям'!T11,'Комунальні по областям'!T17,'Комунальні по областям'!T23,'Комунальні по областям'!T29,'Комунальні по областям'!T35,'Комунальні по областям'!T41,'Комунальні по областям'!T47,'Комунальні по областям'!T53,'Комунальні по областям'!T59,'Комунальні по областям'!T65,'Комунальні по областям'!T71,'Комунальні по областям'!T77,'Комунальні по областям'!T83,'Комунальні по областям'!T89,'Комунальні по областям'!T95,'Комунальні по областям'!T101,'Комунальні по областям'!T107,'Комунальні по областям'!T113,'Комунальні по областям'!T119,'Комунальні по областям'!T125,'Комунальні по областям'!T131,'Комунальні по областям'!T137,'Комунальні по областям'!T143,'Комунальні по областям'!T149)</f>
        <v>0</v>
      </c>
      <c r="T11" s="778">
        <f>SUM('Комунальні по областям'!U11,'Комунальні по областям'!U17,'Комунальні по областям'!U23,'Комунальні по областям'!U29,'Комунальні по областям'!U35,'Комунальні по областям'!U41,'Комунальні по областям'!U47,'Комунальні по областям'!U53,'Комунальні по областям'!U59,'Комунальні по областям'!U65,'Комунальні по областям'!U71,'Комунальні по областям'!U77,'Комунальні по областям'!U83,'Комунальні по областям'!U89,'Комунальні по областям'!U95,'Комунальні по областям'!U101,'Комунальні по областям'!U107,'Комунальні по областям'!U113,'Комунальні по областям'!U119,'Комунальні по областям'!U125,'Комунальні по областям'!U131,'Комунальні по областям'!U137,'Комунальні по областям'!U143,'Комунальні по областям'!U149)</f>
        <v>0</v>
      </c>
      <c r="U11" s="778">
        <f>SUM('Комунальні по областям'!V11,'Комунальні по областям'!V17,'Комунальні по областям'!V23,'Комунальні по областям'!V29,'Комунальні по областям'!V35,'Комунальні по областям'!V41,'Комунальні по областям'!V47,'Комунальні по областям'!V53,'Комунальні по областям'!V59,'Комунальні по областям'!V65,'Комунальні по областям'!V71,'Комунальні по областям'!V77,'Комунальні по областям'!V83,'Комунальні по областям'!V89,'Комунальні по областям'!V95,'Комунальні по областям'!V101,'Комунальні по областям'!V107,'Комунальні по областям'!V113,'Комунальні по областям'!V119,'Комунальні по областям'!V125,'Комунальні по областям'!V131,'Комунальні по областям'!V137,'Комунальні по областям'!V143,'Комунальні по областям'!V149)</f>
        <v>0</v>
      </c>
      <c r="V11" s="780">
        <f>SUM('Комунальні по областям'!W11,'Комунальні по областям'!W17,'Комунальні по областям'!W23,'Комунальні по областям'!W29,'Комунальні по областям'!W35,'Комунальні по областям'!W41,'Комунальні по областям'!W47,'Комунальні по областям'!W53,'Комунальні по областям'!W59,'Комунальні по областям'!W65,'Комунальні по областям'!W71,'Комунальні по областям'!W77,'Комунальні по областям'!W83,'Комунальні по областям'!W89,'Комунальні по областям'!W95,'Комунальні по областям'!W101,'Комунальні по областям'!W107,'Комунальні по областям'!W113,'Комунальні по областям'!W119,'Комунальні по областям'!W125,'Комунальні по областям'!W131,'Комунальні по областям'!W137,'Комунальні по областям'!W143,'Комунальні по областям'!W149)</f>
        <v>0</v>
      </c>
      <c r="W11" s="820">
        <f>SUM('Комунальні по областям'!X11,'Комунальні по областям'!X17,'Комунальні по областям'!X23,'Комунальні по областям'!X29,'Комунальні по областям'!X35,'Комунальні по областям'!X41,'Комунальні по областям'!X47,'Комунальні по областям'!X53,'Комунальні по областям'!X59,'Комунальні по областям'!X65,'Комунальні по областям'!X71,'Комунальні по областям'!X77,'Комунальні по областям'!X83,'Комунальні по областям'!X89,'Комунальні по областям'!X95,'Комунальні по областям'!X101,'Комунальні по областям'!X107,'Комунальні по областям'!X113,'Комунальні по областям'!X119,'Комунальні по областям'!X125,'Комунальні по областям'!X131,'Комунальні по областям'!X137,'Комунальні по областям'!X143,'Комунальні по областям'!X149)</f>
        <v>0</v>
      </c>
      <c r="X11" s="780">
        <f>SUM('Комунальні по областям'!Y11,'Комунальні по областям'!Y17,'Комунальні по областям'!Y23,'Комунальні по областям'!Y29,'Комунальні по областям'!Y35,'Комунальні по областям'!Y41,'Комунальні по областям'!Y47,'Комунальні по областям'!Y53,'Комунальні по областям'!Y59,'Комунальні по областям'!Y65,'Комунальні по областям'!Y71,'Комунальні по областям'!Y77,'Комунальні по областям'!Y83,'Комунальні по областям'!Y89,'Комунальні по областям'!Y95,'Комунальні по областям'!Y101,'Комунальні по областям'!Y107,'Комунальні по областям'!Y113,'Комунальні по областям'!Y119,'Комунальні по областям'!Y125,'Комунальні по областям'!Y131,'Комунальні по областям'!Y137,'Комунальні по областям'!Y143,'Комунальні по областям'!Y149)</f>
        <v>0</v>
      </c>
      <c r="Y11" s="303">
        <f>SUM('Комунальні по областям'!Z11,'Комунальні по областям'!Z17,'Комунальні по областям'!Z23,'Комунальні по областям'!Z29,'Комунальні по областям'!Z35,'Комунальні по областям'!Z41,'Комунальні по областям'!Z47,'Комунальні по областям'!Z53,'Комунальні по областям'!Z59,'Комунальні по областям'!Z65,'Комунальні по областям'!Z71,'Комунальні по областям'!Z77,'Комунальні по областям'!Z83,'Комунальні по областям'!Z89,'Комунальні по областям'!Z95,'Комунальні по областям'!Z101,'Комунальні по областям'!Z107,'Комунальні по областям'!Z113,'Комунальні по областям'!Z119,'Комунальні по областям'!Z125,'Комунальні по областям'!Z131,'Комунальні по областям'!Z137,'Комунальні по областям'!Z143,'Комунальні по областям'!Z149)</f>
        <v>0</v>
      </c>
      <c r="Z11" s="482">
        <f>SUM('Комунальні по областям'!AA11,'Комунальні по областям'!AA17,'Комунальні по областям'!AA23,'Комунальні по областям'!AA29,'Комунальні по областям'!AA35,'Комунальні по областям'!AA41,'Комунальні по областям'!AA47,'Комунальні по областям'!AA53,'Комунальні по областям'!AA59,'Комунальні по областям'!AA65,'Комунальні по областям'!AA71,'Комунальні по областям'!AA77,'Комунальні по областям'!AA83,'Комунальні по областям'!AA89,'Комунальні по областям'!AA95,'Комунальні по областям'!AA101,'Комунальні по областям'!AA107,'Комунальні по областям'!AA113,'Комунальні по областям'!AA119,'Комунальні по областям'!AA125,'Комунальні по областям'!AA131,'Комунальні по областям'!AA137,'Комунальні по областям'!AA143,'Комунальні по областям'!AA149)</f>
        <v>0</v>
      </c>
      <c r="AA11" s="482">
        <f>SUM('Комунальні по областям'!AB11,'Комунальні по областям'!AB17,'Комунальні по областям'!AB23,'Комунальні по областям'!AB29,'Комунальні по областям'!AB35,'Комунальні по областям'!AB41,'Комунальні по областям'!AB47,'Комунальні по областям'!AB53,'Комунальні по областям'!AB59,'Комунальні по областям'!AB65,'Комунальні по областям'!AB71,'Комунальні по областям'!AB77,'Комунальні по областям'!AB83,'Комунальні по областям'!AB89,'Комунальні по областям'!AB95,'Комунальні по областям'!AB101,'Комунальні по областям'!AB107,'Комунальні по областям'!AB113,'Комунальні по областям'!AB119,'Комунальні по областям'!AB125,'Комунальні по областям'!AB131,'Комунальні по областям'!AB137,'Комунальні по областям'!AB143,'Комунальні по областям'!AB149)</f>
        <v>0</v>
      </c>
      <c r="AB11" s="482">
        <f>SUM('Комунальні по областям'!AC11,'Комунальні по областям'!AC17,'Комунальні по областям'!AC23,'Комунальні по областям'!AC29,'Комунальні по областям'!AC35,'Комунальні по областям'!AC41,'Комунальні по областям'!AC47,'Комунальні по областям'!AC53,'Комунальні по областям'!AC59,'Комунальні по областям'!AC65,'Комунальні по областям'!AC71,'Комунальні по областям'!AC77,'Комунальні по областям'!AC83,'Комунальні по областям'!AC89,'Комунальні по областям'!AC95,'Комунальні по областям'!AC101,'Комунальні по областям'!AC107,'Комунальні по областям'!AC113,'Комунальні по областям'!AC119,'Комунальні по областям'!AC125,'Комунальні по областям'!AC131,'Комунальні по областям'!AC137,'Комунальні по областям'!AC143,'Комунальні по областям'!AC149)</f>
        <v>0</v>
      </c>
      <c r="AC11" s="482">
        <f>SUM('Комунальні по областям'!AD11,'Комунальні по областям'!AD17,'Комунальні по областям'!AD23,'Комунальні по областям'!AD29,'Комунальні по областям'!AD35,'Комунальні по областям'!AD41,'Комунальні по областям'!AD47,'Комунальні по областям'!AD53,'Комунальні по областям'!AD59,'Комунальні по областям'!AD65,'Комунальні по областям'!AD71,'Комунальні по областям'!AD77,'Комунальні по областям'!AD83,'Комунальні по областям'!AD89,'Комунальні по областям'!AD95,'Комунальні по областям'!AD101,'Комунальні по областям'!AD107,'Комунальні по областям'!AD113,'Комунальні по областям'!AD119,'Комунальні по областям'!AD125,'Комунальні по областям'!AD131,'Комунальні по областям'!AD137,'Комунальні по областям'!AD143,'Комунальні по областям'!AD149)</f>
        <v>0</v>
      </c>
      <c r="AD11" s="293">
        <f>SUM('Комунальні по областям'!AE11,'Комунальні по областям'!AE17,'Комунальні по областям'!AE23,'Комунальні по областям'!AE29,'Комунальні по областям'!AE35,'Комунальні по областям'!AE41,'Комунальні по областям'!AE47,'Комунальні по областям'!AE53,'Комунальні по областям'!AE59,'Комунальні по областям'!AE65,'Комунальні по областям'!AE71,'Комунальні по областям'!AE77,'Комунальні по областям'!AE83,'Комунальні по областям'!AE89,'Комунальні по областям'!AE95,'Комунальні по областям'!AE101,'Комунальні по областям'!AE107,'Комунальні по областям'!AE113,'Комунальні по областям'!AE119,'Комунальні по областям'!AE125,'Комунальні по областям'!AE131,'Комунальні по областям'!AE137,'Комунальні по областям'!AE143,'Комунальні по областям'!AE149)</f>
        <v>0</v>
      </c>
      <c r="AE11" s="479"/>
      <c r="AF11" s="480"/>
      <c r="AG11" s="813"/>
      <c r="AH11" s="301">
        <f>SUM('Комунальні по областям'!AI11,'Комунальні по областям'!AI17,'Комунальні по областям'!AI23,'Комунальні по областям'!AI29,'Комунальні по областям'!AI35,'Комунальні по областям'!AI41,'Комунальні по областям'!AI47,'Комунальні по областям'!AI53,'Комунальні по областям'!AI59,'Комунальні по областям'!AI65,'Комунальні по областям'!AI71,'Комунальні по областям'!AI77,'Комунальні по областям'!AI83,'Комунальні по областям'!AI89,'Комунальні по областям'!AI95,'Комунальні по областям'!AI101,'Комунальні по областям'!AI107,'Комунальні по областям'!AI113,'Комунальні по областям'!AI119,'Комунальні по областям'!AI125,'Комунальні по областям'!AI131,'Комунальні по областям'!AI137,'Комунальні по областям'!AI143,'Комунальні по областям'!AI149)</f>
        <v>0</v>
      </c>
      <c r="AI11" s="296">
        <f>SUM('Комунальні по областям'!AJ11,'Комунальні по областям'!AJ17,'Комунальні по областям'!AJ23,'Комунальні по областям'!AJ29,'Комунальні по областям'!AJ35,'Комунальні по областям'!AJ41,'Комунальні по областям'!AJ47,'Комунальні по областям'!AJ53,'Комунальні по областям'!AJ59,'Комунальні по областям'!AJ65,'Комунальні по областям'!AJ71,'Комунальні по областям'!AJ77,'Комунальні по областям'!AJ83,'Комунальні по областям'!AJ89,'Комунальні по областям'!AJ95,'Комунальні по областям'!AJ101,'Комунальні по областям'!AJ107,'Комунальні по областям'!AJ113,'Комунальні по областям'!AJ119,'Комунальні по областям'!AJ125,'Комунальні по областям'!AJ131,'Комунальні по областям'!AJ137,'Комунальні по областям'!AJ143,'Комунальні по областям'!AJ149)</f>
        <v>0</v>
      </c>
      <c r="AJ11" s="805">
        <f>SUM('Комунальні по областям'!AK11,'Комунальні по областям'!AK17,'Комунальні по областям'!AK23,'Комунальні по областям'!AK29,'Комунальні по областям'!AK35,'Комунальні по областям'!AK41,'Комунальні по областям'!AK47,'Комунальні по областям'!AK53,'Комунальні по областям'!AK59,'Комунальні по областям'!AK65,'Комунальні по областям'!AK71,'Комунальні по областям'!AK77,'Комунальні по областям'!AK83,'Комунальні по областям'!AK89,'Комунальні по областям'!AK95,'Комунальні по областям'!AK101,'Комунальні по областям'!AK107,'Комунальні по областям'!AK113,'Комунальні по областям'!AK119,'Комунальні по областям'!AK125,'Комунальні по областям'!AK131,'Комунальні по областям'!AK137,'Комунальні по областям'!AK143,'Комунальні по областям'!AK149)</f>
        <v>0</v>
      </c>
      <c r="AK11" s="308">
        <f>SUM('Комунальні по областям'!AL11,'Комунальні по областям'!AL17,'Комунальні по областям'!AL23,'Комунальні по областям'!AL29,'Комунальні по областям'!AL35,'Комунальні по областям'!AL41,'Комунальні по областям'!AL47,'Комунальні по областям'!AL53,'Комунальні по областям'!AL59,'Комунальні по областям'!AL65,'Комунальні по областям'!AL71,'Комунальні по областям'!AL77,'Комунальні по областям'!AL83,'Комунальні по областям'!AL89,'Комунальні по областям'!AL95,'Комунальні по областям'!AL101,'Комунальні по областям'!AL107,'Комунальні по областям'!AL113,'Комунальні по областям'!AL119,'Комунальні по областям'!AL125,'Комунальні по областям'!AL131,'Комунальні по областям'!AL137,'Комунальні по областям'!AL143,'Комунальні по областям'!AL149)</f>
        <v>0</v>
      </c>
      <c r="AL11" s="296">
        <f>SUM('Комунальні по областям'!AM11,'Комунальні по областям'!AM17,'Комунальні по областям'!AM23,'Комунальні по областям'!AM29,'Комунальні по областям'!AM35,'Комунальні по областям'!AM41,'Комунальні по областям'!AM47,'Комунальні по областям'!AM53,'Комунальні по областям'!AM59,'Комунальні по областям'!AM65,'Комунальні по областям'!AM71,'Комунальні по областям'!AM77,'Комунальні по областям'!AM83,'Комунальні по областям'!AM89,'Комунальні по областям'!AM95,'Комунальні по областям'!AM101,'Комунальні по областям'!AM107,'Комунальні по областям'!AM113,'Комунальні по областям'!AM119,'Комунальні по областям'!AM125,'Комунальні по областям'!AM131,'Комунальні по областям'!AM137,'Комунальні по областям'!AM143,'Комунальні по областям'!AM149)</f>
        <v>0</v>
      </c>
      <c r="AM11" s="805">
        <f>SUM('Комунальні по областям'!AN11,'Комунальні по областям'!AN17,'Комунальні по областям'!AN23,'Комунальні по областям'!AN29,'Комунальні по областям'!AN35,'Комунальні по областям'!AN41,'Комунальні по областям'!AN47,'Комунальні по областям'!AN53,'Комунальні по областям'!AN59,'Комунальні по областям'!AN65,'Комунальні по областям'!AN71,'Комунальні по областям'!AN77,'Комунальні по областям'!AN83,'Комунальні по областям'!AN89,'Комунальні по областям'!AN95,'Комунальні по областям'!AN101,'Комунальні по областям'!AN107,'Комунальні по областям'!AN113,'Комунальні по областям'!AN119,'Комунальні по областям'!AN125,'Комунальні по областям'!AN131,'Комунальні по областям'!AN137,'Комунальні по областям'!AN143,'Комунальні по областям'!AN149)</f>
        <v>0</v>
      </c>
      <c r="AN11" s="308">
        <f>SUM('Комунальні по областям'!AO11,'Комунальні по областям'!AO17,'Комунальні по областям'!AO23,'Комунальні по областям'!AO29,'Комунальні по областям'!AO35,'Комунальні по областям'!AO41,'Комунальні по областям'!AO47,'Комунальні по областям'!AO53,'Комунальні по областям'!AO59,'Комунальні по областям'!AO65,'Комунальні по областям'!AO71,'Комунальні по областям'!AO77,'Комунальні по областям'!AO83,'Комунальні по областям'!AO89,'Комунальні по областям'!AO95,'Комунальні по областям'!AO101,'Комунальні по областям'!AO107,'Комунальні по областям'!AO113,'Комунальні по областям'!AO119,'Комунальні по областям'!AO125,'Комунальні по областям'!AO131,'Комунальні по областям'!AO137,'Комунальні по областям'!AO143,'Комунальні по областям'!AO149)</f>
        <v>0</v>
      </c>
      <c r="AO11" s="296">
        <f>SUM('Комунальні по областям'!AP11,'Комунальні по областям'!AP17,'Комунальні по областям'!AP23,'Комунальні по областям'!AP29,'Комунальні по областям'!AP35,'Комунальні по областям'!AP41,'Комунальні по областям'!AP47,'Комунальні по областям'!AP53,'Комунальні по областям'!AP59,'Комунальні по областям'!AP65,'Комунальні по областям'!AP71,'Комунальні по областям'!AP77,'Комунальні по областям'!AP83,'Комунальні по областям'!AP89,'Комунальні по областям'!AP95,'Комунальні по областям'!AP101,'Комунальні по областям'!AP107,'Комунальні по областям'!AP113,'Комунальні по областям'!AP119,'Комунальні по областям'!AP125,'Комунальні по областям'!AP131,'Комунальні по областям'!AP137,'Комунальні по областям'!AP143,'Комунальні по областям'!AP149)</f>
        <v>0</v>
      </c>
      <c r="AP11" s="805">
        <f>SUM('Комунальні по областям'!AQ11,'Комунальні по областям'!AQ17,'Комунальні по областям'!AQ23,'Комунальні по областям'!AQ29,'Комунальні по областям'!AQ35,'Комунальні по областям'!AQ41,'Комунальні по областям'!AQ47,'Комунальні по областям'!AQ53,'Комунальні по областям'!AQ59,'Комунальні по областям'!AQ65,'Комунальні по областям'!AQ71,'Комунальні по областям'!AQ77,'Комунальні по областям'!AQ83,'Комунальні по областям'!AQ89,'Комунальні по областям'!AQ95,'Комунальні по областям'!AQ101,'Комунальні по областям'!AQ107,'Комунальні по областям'!AQ113,'Комунальні по областям'!AQ119,'Комунальні по областям'!AQ125,'Комунальні по областям'!AQ131,'Комунальні по областям'!AQ137,'Комунальні по областям'!AQ143,'Комунальні по областям'!AQ149)</f>
        <v>0</v>
      </c>
      <c r="AQ11" s="805">
        <f>SUM('Комунальні по областям'!AR11,'Комунальні по областям'!AR17,'Комунальні по областям'!AR23,'Комунальні по областям'!AR29,'Комунальні по областям'!AR35,'Комунальні по областям'!AR41,'Комунальні по областям'!AR47,'Комунальні по областям'!AR53,'Комунальні по областям'!AR59,'Комунальні по областям'!AR65,'Комунальні по областям'!AR71,'Комунальні по областям'!AR77,'Комунальні по областям'!AR83,'Комунальні по областям'!AR89,'Комунальні по областям'!AR95,'Комунальні по областям'!AR101,'Комунальні по областям'!AR107,'Комунальні по областям'!AR113,'Комунальні по областям'!AR119,'Комунальні по областям'!AR125,'Комунальні по областям'!AR131,'Комунальні по областям'!AR137,'Комунальні по областям'!AR143,'Комунальні по областям'!AR149)</f>
        <v>0</v>
      </c>
      <c r="AR11" s="805">
        <f>SUM('Комунальні по областям'!AS11,'Комунальні по областям'!AS17,'Комунальні по областям'!AS23,'Комунальні по областям'!AS29,'Комунальні по областям'!AS35,'Комунальні по областям'!AS41,'Комунальні по областям'!AS47,'Комунальні по областям'!AS53,'Комунальні по областям'!AS59,'Комунальні по областям'!AS65,'Комунальні по областям'!AS71,'Комунальні по областям'!AS77,'Комунальні по областям'!AS83,'Комунальні по областям'!AS89,'Комунальні по областям'!AS95,'Комунальні по областям'!AS101,'Комунальні по областям'!AS107,'Комунальні по областям'!AS113,'Комунальні по областям'!AS119,'Комунальні по областям'!AS125,'Комунальні по областям'!AS131,'Комунальні по областям'!AS137,'Комунальні по областям'!AS143,'Комунальні по областям'!AS149)</f>
        <v>0</v>
      </c>
      <c r="AS11" s="308">
        <f>SUM('Комунальні по областям'!AT11,'Комунальні по областям'!AT17,'Комунальні по областям'!AT23,'Комунальні по областям'!AT29,'Комунальні по областям'!AT35,'Комунальні по областям'!AT41,'Комунальні по областям'!AT47,'Комунальні по областям'!AT53,'Комунальні по областям'!AT59,'Комунальні по областям'!AT65,'Комунальні по областям'!AT71,'Комунальні по областям'!AT77,'Комунальні по областям'!AT83,'Комунальні по областям'!AT89,'Комунальні по областям'!AT95,'Комунальні по областям'!AT101,'Комунальні по областям'!AT107,'Комунальні по областям'!AT113,'Комунальні по областям'!AT119,'Комунальні по областям'!AT125,'Комунальні по областям'!AT131,'Комунальні по областям'!AT137,'Комунальні по областям'!AT143,'Комунальні по областям'!AT149)</f>
        <v>0</v>
      </c>
      <c r="AT11" s="802">
        <f>SUM('Комунальні по областям'!AU11,'Комунальні по областям'!AU17,'Комунальні по областям'!AU23,'Комунальні по областям'!AU29,'Комунальні по областям'!AU35,'Комунальні по областям'!AU41,'Комунальні по областям'!AU47,'Комунальні по областям'!AU53,'Комунальні по областям'!AU59,'Комунальні по областям'!AU65,'Комунальні по областям'!AU71,'Комунальні по областям'!AU77,'Комунальні по областям'!AU83,'Комунальні по областям'!AU89,'Комунальні по областям'!AU95,'Комунальні по областям'!AU101,'Комунальні по областям'!AU107,'Комунальні по областям'!AU113,'Комунальні по областям'!AU119,'Комунальні по областям'!AU125,'Комунальні по областям'!AU131,'Комунальні по областям'!AU137,'Комунальні по областям'!AU143,'Комунальні по областям'!AU149)</f>
        <v>0</v>
      </c>
      <c r="AU11" s="485">
        <f>SUM('Комунальні по областям'!AV11,'Комунальні по областям'!AV17,'Комунальні по областям'!AV23,'Комунальні по областям'!AV29,'Комунальні по областям'!AV35,'Комунальні по областям'!AV41,'Комунальні по областям'!AV47,'Комунальні по областям'!AV53,'Комунальні по областям'!AV59,'Комунальні по областям'!AV65,'Комунальні по областям'!AV71,'Комунальні по областям'!AV77,'Комунальні по областям'!AV83,'Комунальні по областям'!AV89,'Комунальні по областям'!AV95,'Комунальні по областям'!AV101,'Комунальні по областям'!AV107,'Комунальні по областям'!AV113,'Комунальні по областям'!AV119,'Комунальні по областям'!AV125,'Комунальні по областям'!AV131,'Комунальні по областям'!AV137,'Комунальні по областям'!AV143,'Комунальні по областям'!AV149)</f>
        <v>0</v>
      </c>
      <c r="AV11" s="485">
        <f>SUM('Комунальні по областям'!AW11,'Комунальні по областям'!AW17,'Комунальні по областям'!AW23,'Комунальні по областям'!AW29,'Комунальні по областям'!AW35,'Комунальні по областям'!AW41,'Комунальні по областям'!AW47,'Комунальні по областям'!AW53,'Комунальні по областям'!AW59,'Комунальні по областям'!AW65,'Комунальні по областям'!AW71,'Комунальні по областям'!AW77,'Комунальні по областям'!AW83,'Комунальні по областям'!AW89,'Комунальні по областям'!AW95,'Комунальні по областям'!AW101,'Комунальні по областям'!AW107,'Комунальні по областям'!AW113,'Комунальні по областям'!AW119,'Комунальні по областям'!AW125,'Комунальні по областям'!AW131,'Комунальні по областям'!AW137,'Комунальні по областям'!AW143,'Комунальні по областям'!AW149)</f>
        <v>0</v>
      </c>
      <c r="AW11" s="485">
        <f>SUM('Комунальні по областям'!AX11,'Комунальні по областям'!AX17,'Комунальні по областям'!AX23,'Комунальні по областям'!AX29,'Комунальні по областям'!AX35,'Комунальні по областям'!AX41,'Комунальні по областям'!AX47,'Комунальні по областям'!AX53,'Комунальні по областям'!AX59,'Комунальні по областям'!AX65,'Комунальні по областям'!AX71,'Комунальні по областям'!AX77,'Комунальні по областям'!AX83,'Комунальні по областям'!AX89,'Комунальні по областям'!AX95,'Комунальні по областям'!AX101,'Комунальні по областям'!AX107,'Комунальні по областям'!AX113,'Комунальні по областям'!AX119,'Комунальні по областям'!AX125,'Комунальні по областям'!AX131,'Комунальні по областям'!AX137,'Комунальні по областям'!AX143,'Комунальні по областям'!AX149)</f>
        <v>0</v>
      </c>
      <c r="AX11" s="485">
        <f>SUM('Комунальні по областям'!AY11,'Комунальні по областям'!AY17,'Комунальні по областям'!AY23,'Комунальні по областям'!AY29,'Комунальні по областям'!AY35,'Комунальні по областям'!AY41,'Комунальні по областям'!AY47,'Комунальні по областям'!AY53,'Комунальні по областям'!AY59,'Комунальні по областям'!AY65,'Комунальні по областям'!AY71,'Комунальні по областям'!AY77,'Комунальні по областям'!AY83,'Комунальні по областям'!AY89,'Комунальні по областям'!AY95,'Комунальні по областям'!AY101,'Комунальні по областям'!AY107,'Комунальні по областям'!AY113,'Комунальні по областям'!AY119,'Комунальні по областям'!AY125,'Комунальні по областям'!AY131,'Комунальні по областям'!AY137,'Комунальні по областям'!AY143,'Комунальні по областям'!AY149)</f>
        <v>0</v>
      </c>
      <c r="AY11" s="485">
        <f>SUM('Комунальні по областям'!AZ11,'Комунальні по областям'!AZ17,'Комунальні по областям'!AZ23,'Комунальні по областям'!AZ29,'Комунальні по областям'!AZ35,'Комунальні по областям'!AZ41,'Комунальні по областям'!AZ47,'Комунальні по областям'!AZ53,'Комунальні по областям'!AZ59,'Комунальні по областям'!AZ65,'Комунальні по областям'!AZ71,'Комунальні по областям'!AZ77,'Комунальні по областям'!AZ83,'Комунальні по областям'!AZ89,'Комунальні по областям'!AZ95,'Комунальні по областям'!AZ101,'Комунальні по областям'!AZ107,'Комунальні по областям'!AZ113,'Комунальні по областям'!AZ119,'Комунальні по областям'!AZ125,'Комунальні по областям'!AZ131,'Комунальні по областям'!AZ137,'Комунальні по областям'!AZ143,'Комунальні по областям'!AZ149)</f>
        <v>0</v>
      </c>
      <c r="AZ11" s="485">
        <f>SUM('Комунальні по областям'!BA11,'Комунальні по областям'!BA17,'Комунальні по областям'!BA23,'Комунальні по областям'!BA29,'Комунальні по областям'!BA35,'Комунальні по областям'!BA41,'Комунальні по областям'!BA47,'Комунальні по областям'!BA53,'Комунальні по областям'!BA59,'Комунальні по областям'!BA65,'Комунальні по областям'!BA71,'Комунальні по областям'!BA77,'Комунальні по областям'!BA83,'Комунальні по областям'!BA89,'Комунальні по областям'!BA95,'Комунальні по областям'!BA101,'Комунальні по областям'!BA107,'Комунальні по областям'!BA113,'Комунальні по областям'!BA119,'Комунальні по областям'!BA125,'Комунальні по областям'!BA131,'Комунальні по областям'!BA137,'Комунальні по областям'!BA143,'Комунальні по областям'!BA149)</f>
        <v>0</v>
      </c>
      <c r="BA11" s="485">
        <f>SUM('Комунальні по областям'!BB11,'Комунальні по областям'!BB17,'Комунальні по областям'!BB23,'Комунальні по областям'!BB29,'Комунальні по областям'!BB35,'Комунальні по областям'!BB41,'Комунальні по областям'!BB47,'Комунальні по областям'!BB53,'Комунальні по областям'!BB59,'Комунальні по областям'!BB65,'Комунальні по областям'!BB71,'Комунальні по областям'!BB77,'Комунальні по областям'!BB83,'Комунальні по областям'!BB89,'Комунальні по областям'!BB95,'Комунальні по областям'!BB101,'Комунальні по областям'!BB107,'Комунальні по областям'!BB113,'Комунальні по областям'!BB119,'Комунальні по областям'!BB125,'Комунальні по областям'!BB131,'Комунальні по областям'!BB137,'Комунальні по областям'!BB143,'Комунальні по областям'!BB149)</f>
        <v>0</v>
      </c>
      <c r="BB11" s="485">
        <f>SUM('Комунальні по областям'!BC11,'Комунальні по областям'!BC17,'Комунальні по областям'!BC23,'Комунальні по областям'!BC29,'Комунальні по областям'!BC35,'Комунальні по областям'!BC41,'Комунальні по областям'!BC47,'Комунальні по областям'!BC53,'Комунальні по областям'!BC59,'Комунальні по областям'!BC65,'Комунальні по областям'!BC71,'Комунальні по областям'!BC77,'Комунальні по областям'!BC83,'Комунальні по областям'!BC89,'Комунальні по областям'!BC95,'Комунальні по областям'!BC101,'Комунальні по областям'!BC107,'Комунальні по областям'!BC113,'Комунальні по областям'!BC119,'Комунальні по областям'!BC125,'Комунальні по областям'!BC131,'Комунальні по областям'!BC137,'Комунальні по областям'!BC143,'Комунальні по областям'!BC149)</f>
        <v>0</v>
      </c>
      <c r="BC11" s="552">
        <f>SUM('Комунальні по областям'!BD11,'Комунальні по областям'!BD17,'Комунальні по областям'!BD23,'Комунальні по областям'!BD29,'Комунальні по областям'!BD35,'Комунальні по областям'!BD41,'Комунальні по областям'!BD47,'Комунальні по областям'!BD53,'Комунальні по областям'!BD59,'Комунальні по областям'!BD65,'Комунальні по областям'!BD71,'Комунальні по областям'!BD77,'Комунальні по областям'!BD83,'Комунальні по областям'!BD89,'Комунальні по областям'!BD95,'Комунальні по областям'!BD101,'Комунальні по областям'!BD107,'Комунальні по областям'!BD113,'Комунальні по областям'!BD119,'Комунальні по областям'!BD125,'Комунальні по областям'!BD131,'Комунальні по областям'!BD137,'Комунальні по областям'!BD143,'Комунальні по областям'!BD149)</f>
        <v>0</v>
      </c>
    </row>
    <row r="12" spans="1:55" s="560" customFormat="1" ht="19.5" thickBot="1" x14ac:dyDescent="0.35">
      <c r="A12" s="554" t="s">
        <v>667</v>
      </c>
      <c r="B12" s="555"/>
      <c r="C12" s="556"/>
      <c r="D12" s="556"/>
      <c r="E12" s="557">
        <f>SUM(E7:E11)</f>
        <v>20709</v>
      </c>
      <c r="F12" s="562">
        <f t="shared" ref="F12:BC12" si="0">SUM(F7:F11)</f>
        <v>600</v>
      </c>
      <c r="G12" s="557">
        <f t="shared" si="0"/>
        <v>378</v>
      </c>
      <c r="H12" s="557">
        <f t="shared" si="0"/>
        <v>144</v>
      </c>
      <c r="I12" s="557">
        <f t="shared" si="0"/>
        <v>73</v>
      </c>
      <c r="J12" s="557">
        <f t="shared" si="0"/>
        <v>6</v>
      </c>
      <c r="K12" s="563">
        <f t="shared" si="0"/>
        <v>20170</v>
      </c>
      <c r="L12" s="558">
        <f t="shared" si="0"/>
        <v>9763</v>
      </c>
      <c r="M12" s="558">
        <f t="shared" si="0"/>
        <v>109</v>
      </c>
      <c r="N12" s="558">
        <f t="shared" si="0"/>
        <v>111</v>
      </c>
      <c r="O12" s="558">
        <f t="shared" si="0"/>
        <v>16</v>
      </c>
      <c r="P12" s="558">
        <f t="shared" si="0"/>
        <v>10171</v>
      </c>
      <c r="Q12" s="558">
        <f t="shared" si="0"/>
        <v>1908</v>
      </c>
      <c r="R12" s="558">
        <f t="shared" si="0"/>
        <v>107</v>
      </c>
      <c r="S12" s="558">
        <f t="shared" si="0"/>
        <v>109</v>
      </c>
      <c r="T12" s="558">
        <f t="shared" si="0"/>
        <v>16611</v>
      </c>
      <c r="U12" s="558">
        <f t="shared" si="0"/>
        <v>1316</v>
      </c>
      <c r="V12" s="558">
        <f t="shared" si="0"/>
        <v>119</v>
      </c>
      <c r="W12" s="558">
        <f t="shared" si="0"/>
        <v>17330</v>
      </c>
      <c r="X12" s="558">
        <f t="shared" si="0"/>
        <v>2840</v>
      </c>
      <c r="Y12" s="557">
        <f t="shared" si="0"/>
        <v>5</v>
      </c>
      <c r="Z12" s="557">
        <f t="shared" si="0"/>
        <v>6255</v>
      </c>
      <c r="AA12" s="557">
        <f t="shared" si="0"/>
        <v>6051</v>
      </c>
      <c r="AB12" s="557">
        <f t="shared" si="0"/>
        <v>1283</v>
      </c>
      <c r="AC12" s="557">
        <f t="shared" si="0"/>
        <v>10514</v>
      </c>
      <c r="AD12" s="557">
        <f t="shared" si="0"/>
        <v>1284</v>
      </c>
      <c r="AE12" s="561">
        <f>AVERAGE(AE7:AE11)</f>
        <v>28.908748189310693</v>
      </c>
      <c r="AF12" s="561">
        <f>AVERAGE(AF7:AF11)</f>
        <v>13.484390056991622</v>
      </c>
      <c r="AG12" s="561">
        <f>AVERAGE(AG7:AG11)</f>
        <v>45.766188175313516</v>
      </c>
      <c r="AH12" s="564">
        <f t="shared" si="0"/>
        <v>19868</v>
      </c>
      <c r="AI12" s="557">
        <f t="shared" si="0"/>
        <v>41</v>
      </c>
      <c r="AJ12" s="557">
        <f t="shared" si="0"/>
        <v>54</v>
      </c>
      <c r="AK12" s="557">
        <f t="shared" si="0"/>
        <v>14</v>
      </c>
      <c r="AL12" s="557">
        <f t="shared" si="0"/>
        <v>284</v>
      </c>
      <c r="AM12" s="557">
        <f t="shared" si="0"/>
        <v>1897</v>
      </c>
      <c r="AN12" s="557">
        <f t="shared" si="0"/>
        <v>95</v>
      </c>
      <c r="AO12" s="557">
        <f t="shared" si="0"/>
        <v>1355</v>
      </c>
      <c r="AP12" s="557">
        <f t="shared" si="0"/>
        <v>4105</v>
      </c>
      <c r="AQ12" s="557">
        <f t="shared" si="0"/>
        <v>8568</v>
      </c>
      <c r="AR12" s="557">
        <f t="shared" si="0"/>
        <v>2976</v>
      </c>
      <c r="AS12" s="557">
        <f t="shared" si="0"/>
        <v>479</v>
      </c>
      <c r="AT12" s="564">
        <f t="shared" si="0"/>
        <v>538</v>
      </c>
      <c r="AU12" s="558">
        <f t="shared" si="0"/>
        <v>5</v>
      </c>
      <c r="AV12" s="558">
        <f t="shared" si="0"/>
        <v>30</v>
      </c>
      <c r="AW12" s="558">
        <f t="shared" si="0"/>
        <v>40</v>
      </c>
      <c r="AX12" s="558">
        <f t="shared" si="0"/>
        <v>18</v>
      </c>
      <c r="AY12" s="558">
        <f t="shared" si="0"/>
        <v>229</v>
      </c>
      <c r="AZ12" s="558">
        <f t="shared" si="0"/>
        <v>1</v>
      </c>
      <c r="BA12" s="558">
        <f t="shared" si="0"/>
        <v>67</v>
      </c>
      <c r="BB12" s="558">
        <f t="shared" si="0"/>
        <v>105</v>
      </c>
      <c r="BC12" s="559">
        <f t="shared" si="0"/>
        <v>43</v>
      </c>
    </row>
    <row r="13" spans="1:55" x14ac:dyDescent="0.25">
      <c r="A13" s="488"/>
      <c r="B13" s="506"/>
      <c r="C13" s="507"/>
      <c r="D13" s="507"/>
      <c r="E13" s="508"/>
      <c r="F13" s="507"/>
      <c r="G13" s="508"/>
      <c r="H13" s="508"/>
      <c r="I13" s="508"/>
      <c r="J13" s="508"/>
      <c r="K13" s="441"/>
      <c r="L13" s="441"/>
      <c r="M13" s="441"/>
      <c r="N13" s="441"/>
      <c r="O13" s="441"/>
      <c r="P13" s="441"/>
      <c r="Q13" s="441"/>
      <c r="R13" s="441"/>
      <c r="S13" s="441"/>
      <c r="T13" s="441"/>
      <c r="U13" s="441"/>
      <c r="V13" s="441"/>
      <c r="W13" s="441"/>
      <c r="X13" s="441"/>
      <c r="Y13" s="508"/>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441"/>
      <c r="AV13" s="441"/>
      <c r="AW13" s="441"/>
      <c r="AX13" s="441"/>
      <c r="AY13" s="441"/>
      <c r="AZ13" s="441"/>
      <c r="BA13" s="441"/>
      <c r="BB13" s="441"/>
      <c r="BC13" s="441"/>
    </row>
    <row r="14" spans="1:55" x14ac:dyDescent="0.25">
      <c r="A14" s="488"/>
      <c r="B14" s="506"/>
      <c r="C14" s="507"/>
      <c r="D14" s="507"/>
      <c r="E14" s="508"/>
      <c r="F14" s="507"/>
      <c r="G14" s="508"/>
      <c r="H14" s="508"/>
      <c r="I14" s="508"/>
      <c r="J14" s="508"/>
      <c r="K14" s="441"/>
      <c r="L14" s="441"/>
      <c r="M14" s="441"/>
      <c r="N14" s="441"/>
      <c r="O14" s="441"/>
      <c r="P14" s="441"/>
      <c r="Q14" s="441"/>
      <c r="R14" s="441"/>
      <c r="S14" s="441"/>
      <c r="T14" s="441"/>
      <c r="U14" s="441"/>
      <c r="V14" s="441"/>
      <c r="W14" s="441"/>
      <c r="X14" s="441"/>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441"/>
      <c r="AV14" s="441"/>
      <c r="AW14" s="441"/>
      <c r="AX14" s="441"/>
      <c r="AY14" s="441"/>
      <c r="AZ14" s="441"/>
      <c r="BA14" s="441"/>
      <c r="BB14" s="441"/>
      <c r="BC14" s="441"/>
    </row>
    <row r="15" spans="1:55" x14ac:dyDescent="0.25">
      <c r="A15" s="488"/>
      <c r="B15" s="506"/>
      <c r="C15" s="507"/>
      <c r="D15" s="507"/>
      <c r="E15" s="508"/>
      <c r="F15" s="507"/>
      <c r="G15" s="508"/>
      <c r="H15" s="508"/>
      <c r="I15" s="508"/>
      <c r="J15" s="508"/>
      <c r="K15" s="441"/>
      <c r="L15" s="441"/>
      <c r="M15" s="441"/>
      <c r="N15" s="441"/>
      <c r="O15" s="441"/>
      <c r="P15" s="441"/>
      <c r="Q15" s="441"/>
      <c r="R15" s="441"/>
      <c r="S15" s="441"/>
      <c r="T15" s="441"/>
      <c r="U15" s="441"/>
      <c r="V15" s="441"/>
      <c r="W15" s="441"/>
      <c r="X15" s="441"/>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441"/>
      <c r="AV15" s="441"/>
      <c r="AW15" s="441"/>
      <c r="AX15" s="441"/>
      <c r="AY15" s="441"/>
      <c r="AZ15" s="441"/>
      <c r="BA15" s="441"/>
      <c r="BB15" s="441"/>
      <c r="BC15" s="441"/>
    </row>
    <row r="16" spans="1:55" x14ac:dyDescent="0.25">
      <c r="A16" s="488"/>
      <c r="B16" s="506"/>
      <c r="C16" s="507"/>
      <c r="D16" s="507"/>
      <c r="E16" s="508"/>
      <c r="F16" s="507"/>
      <c r="G16" s="508"/>
      <c r="H16" s="508"/>
      <c r="I16" s="508"/>
      <c r="J16" s="508"/>
      <c r="K16" s="441"/>
      <c r="L16" s="441"/>
      <c r="M16" s="441"/>
      <c r="N16" s="441"/>
      <c r="O16" s="441"/>
      <c r="P16" s="441"/>
      <c r="Q16" s="441"/>
      <c r="R16" s="441"/>
      <c r="S16" s="441"/>
      <c r="T16" s="441"/>
      <c r="U16" s="441"/>
      <c r="V16" s="441"/>
      <c r="W16" s="441"/>
      <c r="X16" s="441"/>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441"/>
      <c r="AV16" s="441"/>
      <c r="AW16" s="441"/>
      <c r="AX16" s="441"/>
      <c r="AY16" s="441"/>
      <c r="AZ16" s="441"/>
      <c r="BA16" s="441"/>
      <c r="BB16" s="441"/>
      <c r="BC16" s="441"/>
    </row>
    <row r="17" spans="1:55" x14ac:dyDescent="0.25">
      <c r="A17" s="488"/>
      <c r="B17" s="506"/>
      <c r="C17" s="507"/>
      <c r="D17" s="507"/>
      <c r="E17" s="508"/>
      <c r="F17" s="507"/>
      <c r="G17" s="508"/>
      <c r="H17" s="508"/>
      <c r="I17" s="508"/>
      <c r="J17" s="508"/>
      <c r="K17" s="441"/>
      <c r="L17" s="441"/>
      <c r="M17" s="441"/>
      <c r="N17" s="441"/>
      <c r="O17" s="441"/>
      <c r="P17" s="441"/>
      <c r="Q17" s="441"/>
      <c r="R17" s="441"/>
      <c r="S17" s="441"/>
      <c r="T17" s="441"/>
      <c r="U17" s="441"/>
      <c r="V17" s="441"/>
      <c r="W17" s="441"/>
      <c r="X17" s="441"/>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441"/>
      <c r="AV17" s="441"/>
      <c r="AW17" s="441"/>
      <c r="AX17" s="441"/>
      <c r="AY17" s="441"/>
      <c r="AZ17" s="441"/>
      <c r="BA17" s="441"/>
      <c r="BB17" s="441"/>
      <c r="BC17" s="441"/>
    </row>
    <row r="18" spans="1:55" x14ac:dyDescent="0.25">
      <c r="A18" s="488"/>
      <c r="B18" s="506"/>
      <c r="C18" s="507"/>
      <c r="D18" s="507"/>
      <c r="E18" s="508"/>
      <c r="F18" s="507"/>
      <c r="G18" s="508"/>
      <c r="H18" s="508"/>
      <c r="I18" s="508"/>
      <c r="J18" s="508"/>
      <c r="K18" s="441"/>
      <c r="L18" s="441"/>
      <c r="M18" s="441"/>
      <c r="N18" s="441"/>
      <c r="O18" s="441"/>
      <c r="P18" s="441"/>
      <c r="Q18" s="441"/>
      <c r="R18" s="441"/>
      <c r="S18" s="441"/>
      <c r="T18" s="441"/>
      <c r="U18" s="441"/>
      <c r="V18" s="441"/>
      <c r="W18" s="441"/>
      <c r="X18" s="441"/>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441"/>
      <c r="AV18" s="441"/>
      <c r="AW18" s="441"/>
      <c r="AX18" s="441"/>
      <c r="AY18" s="441"/>
      <c r="AZ18" s="441"/>
      <c r="BA18" s="441"/>
      <c r="BB18" s="441"/>
      <c r="BC18" s="441"/>
    </row>
    <row r="19" spans="1:55" x14ac:dyDescent="0.25">
      <c r="A19" s="488"/>
      <c r="B19" s="506"/>
      <c r="C19" s="507"/>
      <c r="D19" s="507"/>
      <c r="E19" s="508"/>
      <c r="F19" s="507"/>
      <c r="G19" s="508"/>
      <c r="H19" s="508"/>
      <c r="I19" s="508"/>
      <c r="J19" s="508"/>
      <c r="K19" s="441"/>
      <c r="L19" s="441"/>
      <c r="M19" s="441"/>
      <c r="N19" s="441"/>
      <c r="O19" s="441"/>
      <c r="P19" s="441"/>
      <c r="Q19" s="441"/>
      <c r="R19" s="441"/>
      <c r="S19" s="441"/>
      <c r="T19" s="441"/>
      <c r="U19" s="441"/>
      <c r="V19" s="441"/>
      <c r="W19" s="441"/>
      <c r="X19" s="441"/>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441"/>
      <c r="AV19" s="441"/>
      <c r="AW19" s="441"/>
      <c r="AX19" s="441"/>
      <c r="AY19" s="441"/>
      <c r="AZ19" s="441"/>
      <c r="BA19" s="441"/>
      <c r="BB19" s="441"/>
      <c r="BC19" s="441"/>
    </row>
    <row r="20" spans="1:55" x14ac:dyDescent="0.25">
      <c r="A20" s="488"/>
      <c r="B20" s="506"/>
      <c r="C20" s="507"/>
      <c r="D20" s="507"/>
      <c r="E20" s="508"/>
      <c r="F20" s="507"/>
      <c r="G20" s="508"/>
      <c r="H20" s="508"/>
      <c r="I20" s="508"/>
      <c r="J20" s="508"/>
      <c r="K20" s="441"/>
      <c r="L20" s="441"/>
      <c r="M20" s="441"/>
      <c r="N20" s="441"/>
      <c r="O20" s="441"/>
      <c r="P20" s="441"/>
      <c r="Q20" s="441"/>
      <c r="R20" s="441"/>
      <c r="S20" s="441"/>
      <c r="T20" s="441"/>
      <c r="U20" s="441"/>
      <c r="V20" s="441"/>
      <c r="W20" s="441"/>
      <c r="X20" s="441"/>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441"/>
      <c r="AV20" s="441"/>
      <c r="AW20" s="441"/>
      <c r="AX20" s="441"/>
      <c r="AY20" s="441"/>
      <c r="AZ20" s="441"/>
      <c r="BA20" s="441"/>
      <c r="BB20" s="441"/>
      <c r="BC20" s="441"/>
    </row>
    <row r="21" spans="1:55" x14ac:dyDescent="0.25">
      <c r="A21" s="488"/>
      <c r="B21" s="506"/>
      <c r="C21" s="507"/>
      <c r="D21" s="507"/>
      <c r="E21" s="508"/>
      <c r="F21" s="507"/>
      <c r="G21" s="508"/>
      <c r="H21" s="508"/>
      <c r="I21" s="508"/>
      <c r="J21" s="508"/>
      <c r="K21" s="441"/>
      <c r="L21" s="441"/>
      <c r="M21" s="441"/>
      <c r="N21" s="441"/>
      <c r="O21" s="441"/>
      <c r="P21" s="441"/>
      <c r="Q21" s="441"/>
      <c r="R21" s="441"/>
      <c r="S21" s="441"/>
      <c r="T21" s="441"/>
      <c r="U21" s="441"/>
      <c r="V21" s="441"/>
      <c r="W21" s="441"/>
      <c r="X21" s="441"/>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441"/>
      <c r="AV21" s="441"/>
      <c r="AW21" s="441"/>
      <c r="AX21" s="441"/>
      <c r="AY21" s="441"/>
      <c r="AZ21" s="441"/>
      <c r="BA21" s="441"/>
      <c r="BB21" s="441"/>
      <c r="BC21" s="441"/>
    </row>
    <row r="22" spans="1:55" x14ac:dyDescent="0.25">
      <c r="A22" s="488"/>
      <c r="B22" s="506"/>
      <c r="C22" s="507"/>
      <c r="D22" s="507"/>
      <c r="E22" s="508"/>
      <c r="F22" s="507"/>
      <c r="G22" s="508"/>
      <c r="H22" s="508"/>
      <c r="I22" s="508"/>
      <c r="J22" s="508"/>
      <c r="K22" s="441"/>
      <c r="L22" s="441"/>
      <c r="M22" s="441"/>
      <c r="N22" s="441"/>
      <c r="O22" s="441"/>
      <c r="P22" s="441"/>
      <c r="Q22" s="441"/>
      <c r="R22" s="441"/>
      <c r="S22" s="441"/>
      <c r="T22" s="441"/>
      <c r="U22" s="441"/>
      <c r="V22" s="441"/>
      <c r="W22" s="441"/>
      <c r="X22" s="441"/>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441"/>
      <c r="AV22" s="441"/>
      <c r="AW22" s="441"/>
      <c r="AX22" s="441"/>
      <c r="AY22" s="441"/>
      <c r="AZ22" s="441"/>
      <c r="BA22" s="441"/>
      <c r="BB22" s="441"/>
      <c r="BC22" s="441"/>
    </row>
    <row r="23" spans="1:55" x14ac:dyDescent="0.25">
      <c r="A23" s="488"/>
      <c r="B23" s="506"/>
      <c r="C23" s="507"/>
      <c r="D23" s="507"/>
      <c r="E23" s="508"/>
      <c r="F23" s="507"/>
      <c r="G23" s="508"/>
      <c r="H23" s="508"/>
      <c r="I23" s="508"/>
      <c r="J23" s="508"/>
      <c r="K23" s="441"/>
      <c r="L23" s="441"/>
      <c r="M23" s="441"/>
      <c r="N23" s="441"/>
      <c r="O23" s="441"/>
      <c r="P23" s="441"/>
      <c r="Q23" s="441"/>
      <c r="R23" s="441"/>
      <c r="S23" s="441"/>
      <c r="T23" s="441"/>
      <c r="U23" s="441"/>
      <c r="V23" s="441"/>
      <c r="W23" s="441"/>
      <c r="X23" s="441"/>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441"/>
      <c r="AV23" s="441"/>
      <c r="AW23" s="441"/>
      <c r="AX23" s="441"/>
      <c r="AY23" s="441"/>
      <c r="AZ23" s="441"/>
      <c r="BA23" s="441"/>
      <c r="BB23" s="441"/>
      <c r="BC23" s="441"/>
    </row>
    <row r="24" spans="1:55" x14ac:dyDescent="0.25">
      <c r="A24" s="488"/>
      <c r="B24" s="506"/>
      <c r="C24" s="507"/>
      <c r="D24" s="507"/>
      <c r="E24" s="508"/>
      <c r="F24" s="507"/>
      <c r="G24" s="508"/>
      <c r="H24" s="508"/>
      <c r="I24" s="508"/>
      <c r="J24" s="508"/>
      <c r="K24" s="441"/>
      <c r="L24" s="441"/>
      <c r="M24" s="441"/>
      <c r="N24" s="441"/>
      <c r="O24" s="441"/>
      <c r="P24" s="441"/>
      <c r="Q24" s="441"/>
      <c r="R24" s="441"/>
      <c r="S24" s="441"/>
      <c r="T24" s="441"/>
      <c r="U24" s="441"/>
      <c r="V24" s="441"/>
      <c r="W24" s="441"/>
      <c r="X24" s="441"/>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441"/>
      <c r="AV24" s="441"/>
      <c r="AW24" s="441"/>
      <c r="AX24" s="441"/>
      <c r="AY24" s="441"/>
      <c r="AZ24" s="441"/>
      <c r="BA24" s="441"/>
      <c r="BB24" s="441"/>
      <c r="BC24" s="441"/>
    </row>
    <row r="25" spans="1:55" x14ac:dyDescent="0.25">
      <c r="A25" s="488"/>
      <c r="B25" s="506"/>
      <c r="C25" s="507"/>
      <c r="D25" s="507"/>
      <c r="E25" s="508"/>
      <c r="F25" s="507"/>
      <c r="G25" s="508"/>
      <c r="H25" s="508"/>
      <c r="I25" s="508"/>
      <c r="J25" s="508"/>
      <c r="K25" s="441"/>
      <c r="L25" s="441"/>
      <c r="M25" s="441"/>
      <c r="N25" s="441"/>
      <c r="O25" s="441"/>
      <c r="P25" s="441"/>
      <c r="Q25" s="441"/>
      <c r="R25" s="441"/>
      <c r="S25" s="441"/>
      <c r="T25" s="441"/>
      <c r="U25" s="441"/>
      <c r="V25" s="441"/>
      <c r="W25" s="441"/>
      <c r="X25" s="441"/>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441"/>
      <c r="AV25" s="441"/>
      <c r="AW25" s="441"/>
      <c r="AX25" s="441"/>
      <c r="AY25" s="441"/>
      <c r="AZ25" s="441"/>
      <c r="BA25" s="441"/>
      <c r="BB25" s="441"/>
      <c r="BC25" s="441"/>
    </row>
    <row r="26" spans="1:55" x14ac:dyDescent="0.25">
      <c r="A26" s="488"/>
      <c r="B26" s="506"/>
      <c r="C26" s="507"/>
      <c r="D26" s="507"/>
      <c r="E26" s="508"/>
      <c r="F26" s="507"/>
      <c r="G26" s="508"/>
      <c r="H26" s="508"/>
      <c r="I26" s="508"/>
      <c r="J26" s="508"/>
      <c r="K26" s="441"/>
      <c r="L26" s="441"/>
      <c r="M26" s="441"/>
      <c r="N26" s="441"/>
      <c r="O26" s="441"/>
      <c r="P26" s="441"/>
      <c r="Q26" s="441"/>
      <c r="R26" s="441"/>
      <c r="S26" s="441"/>
      <c r="T26" s="441"/>
      <c r="U26" s="441"/>
      <c r="V26" s="441"/>
      <c r="W26" s="441"/>
      <c r="X26" s="441"/>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441"/>
      <c r="AV26" s="441"/>
      <c r="AW26" s="441"/>
      <c r="AX26" s="441"/>
      <c r="AY26" s="441"/>
      <c r="AZ26" s="441"/>
      <c r="BA26" s="441"/>
      <c r="BB26" s="441"/>
      <c r="BC26" s="441"/>
    </row>
    <row r="27" spans="1:55" x14ac:dyDescent="0.25">
      <c r="A27" s="488"/>
      <c r="B27" s="506"/>
      <c r="C27" s="507"/>
      <c r="D27" s="507"/>
      <c r="E27" s="508"/>
      <c r="F27" s="507"/>
      <c r="G27" s="508"/>
      <c r="H27" s="508"/>
      <c r="I27" s="508"/>
      <c r="J27" s="508"/>
      <c r="K27" s="441"/>
      <c r="L27" s="441"/>
      <c r="M27" s="441"/>
      <c r="N27" s="441"/>
      <c r="O27" s="441"/>
      <c r="P27" s="441"/>
      <c r="Q27" s="441"/>
      <c r="R27" s="441"/>
      <c r="S27" s="441"/>
      <c r="T27" s="441"/>
      <c r="U27" s="441"/>
      <c r="V27" s="441"/>
      <c r="W27" s="441"/>
      <c r="X27" s="441"/>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441"/>
      <c r="AV27" s="441"/>
      <c r="AW27" s="441"/>
      <c r="AX27" s="441"/>
      <c r="AY27" s="441"/>
      <c r="AZ27" s="441"/>
      <c r="BA27" s="441"/>
      <c r="BB27" s="441"/>
      <c r="BC27" s="441"/>
    </row>
    <row r="28" spans="1:55" x14ac:dyDescent="0.25">
      <c r="A28" s="488"/>
      <c r="B28" s="506"/>
      <c r="C28" s="507"/>
      <c r="D28" s="507"/>
      <c r="E28" s="508"/>
      <c r="F28" s="507"/>
      <c r="G28" s="508"/>
      <c r="H28" s="508"/>
      <c r="I28" s="508"/>
      <c r="J28" s="508"/>
      <c r="K28" s="441"/>
      <c r="L28" s="441"/>
      <c r="M28" s="441"/>
      <c r="N28" s="441"/>
      <c r="O28" s="441"/>
      <c r="P28" s="441"/>
      <c r="Q28" s="441"/>
      <c r="R28" s="441"/>
      <c r="S28" s="441"/>
      <c r="T28" s="441"/>
      <c r="U28" s="441"/>
      <c r="V28" s="441"/>
      <c r="W28" s="441"/>
      <c r="X28" s="441"/>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441"/>
      <c r="AV28" s="441"/>
      <c r="AW28" s="441"/>
      <c r="AX28" s="441"/>
      <c r="AY28" s="441"/>
      <c r="AZ28" s="441"/>
      <c r="BA28" s="441"/>
      <c r="BB28" s="441"/>
      <c r="BC28" s="441"/>
    </row>
    <row r="29" spans="1:55" x14ac:dyDescent="0.25">
      <c r="A29" s="488"/>
      <c r="B29" s="506"/>
      <c r="C29" s="507"/>
      <c r="D29" s="507"/>
      <c r="E29" s="508"/>
      <c r="F29" s="507"/>
      <c r="G29" s="508"/>
      <c r="H29" s="508"/>
      <c r="I29" s="508"/>
      <c r="J29" s="508"/>
      <c r="K29" s="441"/>
      <c r="L29" s="441"/>
      <c r="M29" s="441"/>
      <c r="N29" s="441"/>
      <c r="O29" s="441"/>
      <c r="P29" s="441"/>
      <c r="Q29" s="441"/>
      <c r="R29" s="441"/>
      <c r="S29" s="441"/>
      <c r="T29" s="441"/>
      <c r="U29" s="441"/>
      <c r="V29" s="441"/>
      <c r="W29" s="441"/>
      <c r="X29" s="441"/>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441"/>
      <c r="AV29" s="441"/>
      <c r="AW29" s="441"/>
      <c r="AX29" s="441"/>
      <c r="AY29" s="441"/>
      <c r="AZ29" s="441"/>
      <c r="BA29" s="441"/>
      <c r="BB29" s="441"/>
      <c r="BC29" s="441"/>
    </row>
    <row r="30" spans="1:55" x14ac:dyDescent="0.25">
      <c r="A30" s="488"/>
      <c r="B30" s="506"/>
      <c r="C30" s="507"/>
      <c r="D30" s="507"/>
      <c r="E30" s="508"/>
      <c r="F30" s="507"/>
      <c r="G30" s="508"/>
      <c r="H30" s="508"/>
      <c r="I30" s="508"/>
      <c r="J30" s="508"/>
      <c r="K30" s="441"/>
      <c r="L30" s="441"/>
      <c r="M30" s="441"/>
      <c r="N30" s="441"/>
      <c r="O30" s="441"/>
      <c r="P30" s="441"/>
      <c r="Q30" s="441"/>
      <c r="R30" s="441"/>
      <c r="S30" s="441"/>
      <c r="T30" s="441"/>
      <c r="U30" s="441"/>
      <c r="V30" s="441"/>
      <c r="W30" s="441"/>
      <c r="X30" s="441"/>
      <c r="Y30" s="508"/>
      <c r="Z30" s="508"/>
      <c r="AA30" s="508"/>
      <c r="AB30" s="508"/>
      <c r="AC30" s="508"/>
      <c r="AD30" s="508"/>
      <c r="AE30" s="508"/>
      <c r="AF30" s="508"/>
      <c r="AG30" s="508"/>
      <c r="AH30" s="508"/>
      <c r="AI30" s="508"/>
      <c r="AJ30" s="508"/>
      <c r="AK30" s="508"/>
      <c r="AL30" s="508"/>
      <c r="AM30" s="508"/>
      <c r="AN30" s="508"/>
      <c r="AO30" s="508"/>
      <c r="AP30" s="508"/>
      <c r="AQ30" s="508"/>
      <c r="AR30" s="508"/>
      <c r="AS30" s="508"/>
      <c r="AT30" s="508"/>
      <c r="AU30" s="441"/>
      <c r="AV30" s="441"/>
      <c r="AW30" s="441"/>
      <c r="AX30" s="441"/>
      <c r="AY30" s="441"/>
      <c r="AZ30" s="441"/>
      <c r="BA30" s="441"/>
      <c r="BB30" s="441"/>
      <c r="BC30" s="441"/>
    </row>
    <row r="31" spans="1:55" x14ac:dyDescent="0.25">
      <c r="A31" s="488"/>
      <c r="B31" s="506"/>
      <c r="C31" s="507"/>
      <c r="D31" s="507"/>
      <c r="E31" s="508"/>
      <c r="F31" s="507"/>
      <c r="G31" s="508"/>
      <c r="H31" s="508"/>
      <c r="I31" s="508"/>
      <c r="J31" s="508"/>
      <c r="K31" s="441"/>
      <c r="L31" s="441"/>
      <c r="M31" s="441"/>
      <c r="N31" s="441"/>
      <c r="O31" s="441"/>
      <c r="P31" s="441"/>
      <c r="Q31" s="441"/>
      <c r="R31" s="441"/>
      <c r="S31" s="441"/>
      <c r="T31" s="441"/>
      <c r="U31" s="441"/>
      <c r="V31" s="441"/>
      <c r="W31" s="441"/>
      <c r="X31" s="441"/>
      <c r="Y31" s="508"/>
      <c r="Z31" s="508"/>
      <c r="AA31" s="508"/>
      <c r="AB31" s="508"/>
      <c r="AC31" s="508"/>
      <c r="AD31" s="508"/>
      <c r="AE31" s="508"/>
      <c r="AF31" s="508"/>
      <c r="AG31" s="508"/>
      <c r="AH31" s="508"/>
      <c r="AI31" s="508"/>
      <c r="AJ31" s="508"/>
      <c r="AK31" s="508"/>
      <c r="AL31" s="508"/>
      <c r="AM31" s="508"/>
      <c r="AN31" s="508"/>
      <c r="AO31" s="508"/>
      <c r="AP31" s="508"/>
      <c r="AQ31" s="508"/>
      <c r="AR31" s="508"/>
      <c r="AS31" s="508"/>
      <c r="AT31" s="508"/>
      <c r="AU31" s="441"/>
      <c r="AV31" s="441"/>
      <c r="AW31" s="441"/>
      <c r="AX31" s="441"/>
      <c r="AY31" s="441"/>
      <c r="AZ31" s="441"/>
      <c r="BA31" s="441"/>
      <c r="BB31" s="441"/>
      <c r="BC31" s="441"/>
    </row>
    <row r="32" spans="1:55" x14ac:dyDescent="0.25">
      <c r="A32" s="488"/>
      <c r="B32" s="506"/>
      <c r="C32" s="507"/>
      <c r="D32" s="507"/>
      <c r="E32" s="508"/>
      <c r="F32" s="507"/>
      <c r="G32" s="508"/>
      <c r="H32" s="508"/>
      <c r="I32" s="508"/>
      <c r="J32" s="508"/>
      <c r="K32" s="441"/>
      <c r="L32" s="441"/>
      <c r="M32" s="441"/>
      <c r="N32" s="441"/>
      <c r="O32" s="441"/>
      <c r="P32" s="441"/>
      <c r="Q32" s="441"/>
      <c r="R32" s="441"/>
      <c r="S32" s="441"/>
      <c r="T32" s="441"/>
      <c r="U32" s="441"/>
      <c r="V32" s="441"/>
      <c r="W32" s="441"/>
      <c r="X32" s="441"/>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441"/>
      <c r="AV32" s="441"/>
      <c r="AW32" s="441"/>
      <c r="AX32" s="441"/>
      <c r="AY32" s="441"/>
      <c r="AZ32" s="441"/>
      <c r="BA32" s="441"/>
      <c r="BB32" s="441"/>
      <c r="BC32" s="441"/>
    </row>
    <row r="33" spans="1:55" x14ac:dyDescent="0.25">
      <c r="A33" s="488"/>
      <c r="B33" s="506"/>
      <c r="C33" s="507"/>
      <c r="D33" s="507"/>
      <c r="E33" s="508"/>
      <c r="F33" s="507"/>
      <c r="G33" s="508"/>
      <c r="H33" s="508"/>
      <c r="I33" s="508"/>
      <c r="J33" s="508"/>
      <c r="K33" s="441"/>
      <c r="L33" s="441"/>
      <c r="M33" s="441"/>
      <c r="N33" s="441"/>
      <c r="O33" s="441"/>
      <c r="P33" s="441"/>
      <c r="Q33" s="441"/>
      <c r="R33" s="441"/>
      <c r="S33" s="441"/>
      <c r="T33" s="441"/>
      <c r="U33" s="441"/>
      <c r="V33" s="441"/>
      <c r="W33" s="441"/>
      <c r="X33" s="441"/>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441"/>
      <c r="AV33" s="441"/>
      <c r="AW33" s="441"/>
      <c r="AX33" s="441"/>
      <c r="AY33" s="441"/>
      <c r="AZ33" s="441"/>
      <c r="BA33" s="441"/>
      <c r="BB33" s="441"/>
      <c r="BC33" s="441"/>
    </row>
    <row r="34" spans="1:55" x14ac:dyDescent="0.25">
      <c r="A34" s="488"/>
      <c r="B34" s="506"/>
      <c r="C34" s="507"/>
      <c r="D34" s="507"/>
      <c r="E34" s="508"/>
      <c r="F34" s="507"/>
      <c r="G34" s="508"/>
      <c r="H34" s="508"/>
      <c r="I34" s="508"/>
      <c r="J34" s="508"/>
      <c r="K34" s="441"/>
      <c r="L34" s="441"/>
      <c r="M34" s="441"/>
      <c r="N34" s="441"/>
      <c r="O34" s="441"/>
      <c r="P34" s="441"/>
      <c r="Q34" s="441"/>
      <c r="R34" s="441"/>
      <c r="S34" s="441"/>
      <c r="T34" s="441"/>
      <c r="U34" s="441"/>
      <c r="V34" s="441"/>
      <c r="W34" s="441"/>
      <c r="X34" s="441"/>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441"/>
      <c r="AV34" s="441"/>
      <c r="AW34" s="441"/>
      <c r="AX34" s="441"/>
      <c r="AY34" s="441"/>
      <c r="AZ34" s="441"/>
      <c r="BA34" s="441"/>
      <c r="BB34" s="441"/>
      <c r="BC34" s="441"/>
    </row>
    <row r="35" spans="1:55" x14ac:dyDescent="0.25">
      <c r="A35" s="488"/>
      <c r="B35" s="506"/>
      <c r="C35" s="507"/>
      <c r="D35" s="507"/>
      <c r="E35" s="508"/>
      <c r="F35" s="507"/>
      <c r="G35" s="508"/>
      <c r="H35" s="508"/>
      <c r="I35" s="508"/>
      <c r="J35" s="508"/>
      <c r="K35" s="441"/>
      <c r="L35" s="441"/>
      <c r="M35" s="441"/>
      <c r="N35" s="441"/>
      <c r="O35" s="441"/>
      <c r="P35" s="441"/>
      <c r="Q35" s="441"/>
      <c r="R35" s="441"/>
      <c r="S35" s="441"/>
      <c r="T35" s="441"/>
      <c r="U35" s="441"/>
      <c r="V35" s="441"/>
      <c r="W35" s="441"/>
      <c r="X35" s="441"/>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441"/>
      <c r="AV35" s="441"/>
      <c r="AW35" s="441"/>
      <c r="AX35" s="441"/>
      <c r="AY35" s="441"/>
      <c r="AZ35" s="441"/>
      <c r="BA35" s="441"/>
      <c r="BB35" s="441"/>
      <c r="BC35" s="441"/>
    </row>
    <row r="36" spans="1:55" x14ac:dyDescent="0.25">
      <c r="A36" s="488"/>
      <c r="B36" s="506"/>
      <c r="C36" s="507"/>
      <c r="D36" s="507"/>
      <c r="E36" s="508"/>
      <c r="F36" s="507"/>
      <c r="G36" s="508"/>
      <c r="H36" s="508"/>
      <c r="I36" s="508"/>
      <c r="J36" s="508"/>
      <c r="K36" s="441"/>
      <c r="L36" s="441"/>
      <c r="M36" s="441"/>
      <c r="N36" s="441"/>
      <c r="O36" s="441"/>
      <c r="P36" s="441"/>
      <c r="Q36" s="441"/>
      <c r="R36" s="441"/>
      <c r="S36" s="441"/>
      <c r="T36" s="441"/>
      <c r="U36" s="441"/>
      <c r="V36" s="441"/>
      <c r="W36" s="441"/>
      <c r="X36" s="441"/>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441"/>
      <c r="AV36" s="441"/>
      <c r="AW36" s="441"/>
      <c r="AX36" s="441"/>
      <c r="AY36" s="441"/>
      <c r="AZ36" s="441"/>
      <c r="BA36" s="441"/>
      <c r="BB36" s="441"/>
      <c r="BC36" s="441"/>
    </row>
    <row r="37" spans="1:55" x14ac:dyDescent="0.25">
      <c r="A37" s="488"/>
      <c r="B37" s="506"/>
      <c r="C37" s="507"/>
      <c r="D37" s="507"/>
      <c r="E37" s="508"/>
      <c r="F37" s="507"/>
      <c r="G37" s="508"/>
      <c r="H37" s="508"/>
      <c r="I37" s="508"/>
      <c r="J37" s="508"/>
      <c r="K37" s="441"/>
      <c r="L37" s="441"/>
      <c r="M37" s="441"/>
      <c r="N37" s="441"/>
      <c r="O37" s="441"/>
      <c r="P37" s="441"/>
      <c r="Q37" s="441"/>
      <c r="R37" s="441"/>
      <c r="S37" s="441"/>
      <c r="T37" s="441"/>
      <c r="U37" s="441"/>
      <c r="V37" s="441"/>
      <c r="W37" s="441"/>
      <c r="X37" s="441"/>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441"/>
      <c r="AV37" s="441"/>
      <c r="AW37" s="441"/>
      <c r="AX37" s="441"/>
      <c r="AY37" s="441"/>
      <c r="AZ37" s="441"/>
      <c r="BA37" s="441"/>
      <c r="BB37" s="441"/>
      <c r="BC37" s="441"/>
    </row>
    <row r="38" spans="1:55" x14ac:dyDescent="0.25">
      <c r="A38" s="488"/>
      <c r="B38" s="506"/>
      <c r="C38" s="507"/>
      <c r="D38" s="507"/>
      <c r="E38" s="508"/>
      <c r="F38" s="507"/>
      <c r="G38" s="508"/>
      <c r="H38" s="508"/>
      <c r="I38" s="508"/>
      <c r="J38" s="508"/>
      <c r="K38" s="441"/>
      <c r="L38" s="441"/>
      <c r="M38" s="441"/>
      <c r="N38" s="441"/>
      <c r="O38" s="441"/>
      <c r="P38" s="441"/>
      <c r="Q38" s="441"/>
      <c r="R38" s="441"/>
      <c r="S38" s="441"/>
      <c r="T38" s="441"/>
      <c r="U38" s="441"/>
      <c r="V38" s="441"/>
      <c r="W38" s="441"/>
      <c r="X38" s="441"/>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441"/>
      <c r="AV38" s="441"/>
      <c r="AW38" s="441"/>
      <c r="AX38" s="441"/>
      <c r="AY38" s="441"/>
      <c r="AZ38" s="441"/>
      <c r="BA38" s="441"/>
      <c r="BB38" s="441"/>
      <c r="BC38" s="441"/>
    </row>
    <row r="39" spans="1:55" x14ac:dyDescent="0.25">
      <c r="A39" s="488"/>
      <c r="B39" s="506"/>
      <c r="C39" s="507"/>
      <c r="D39" s="507"/>
      <c r="E39" s="508"/>
      <c r="F39" s="507"/>
      <c r="G39" s="508"/>
      <c r="H39" s="508"/>
      <c r="I39" s="508"/>
      <c r="J39" s="508"/>
      <c r="K39" s="441"/>
      <c r="L39" s="441"/>
      <c r="M39" s="441"/>
      <c r="N39" s="441"/>
      <c r="O39" s="441"/>
      <c r="P39" s="441"/>
      <c r="Q39" s="441"/>
      <c r="R39" s="441"/>
      <c r="S39" s="441"/>
      <c r="T39" s="441"/>
      <c r="U39" s="441"/>
      <c r="V39" s="441"/>
      <c r="W39" s="441"/>
      <c r="X39" s="441"/>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441"/>
      <c r="AV39" s="441"/>
      <c r="AW39" s="441"/>
      <c r="AX39" s="441"/>
      <c r="AY39" s="441"/>
      <c r="AZ39" s="441"/>
      <c r="BA39" s="441"/>
      <c r="BB39" s="441"/>
      <c r="BC39" s="441"/>
    </row>
    <row r="40" spans="1:55" x14ac:dyDescent="0.25">
      <c r="A40" s="488"/>
      <c r="B40" s="506"/>
      <c r="C40" s="507"/>
      <c r="D40" s="507"/>
      <c r="E40" s="508"/>
      <c r="F40" s="507"/>
      <c r="G40" s="508"/>
      <c r="H40" s="508"/>
      <c r="I40" s="508"/>
      <c r="J40" s="508"/>
      <c r="K40" s="441"/>
      <c r="L40" s="441"/>
      <c r="M40" s="441"/>
      <c r="N40" s="441"/>
      <c r="O40" s="441"/>
      <c r="P40" s="441"/>
      <c r="Q40" s="441"/>
      <c r="R40" s="441"/>
      <c r="S40" s="441"/>
      <c r="T40" s="441"/>
      <c r="U40" s="441"/>
      <c r="V40" s="441"/>
      <c r="W40" s="441"/>
      <c r="X40" s="441"/>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441"/>
      <c r="AV40" s="441"/>
      <c r="AW40" s="441"/>
      <c r="AX40" s="441"/>
      <c r="AY40" s="441"/>
      <c r="AZ40" s="441"/>
      <c r="BA40" s="441"/>
      <c r="BB40" s="441"/>
      <c r="BC40" s="441"/>
    </row>
    <row r="41" spans="1:55" x14ac:dyDescent="0.25">
      <c r="A41" s="488"/>
      <c r="B41" s="506"/>
      <c r="C41" s="507"/>
      <c r="D41" s="507"/>
      <c r="E41" s="508"/>
      <c r="F41" s="507"/>
      <c r="G41" s="508"/>
      <c r="H41" s="508"/>
      <c r="I41" s="508"/>
      <c r="J41" s="508"/>
      <c r="K41" s="441"/>
      <c r="L41" s="441"/>
      <c r="M41" s="441"/>
      <c r="N41" s="441"/>
      <c r="O41" s="441"/>
      <c r="P41" s="441"/>
      <c r="Q41" s="441"/>
      <c r="R41" s="441"/>
      <c r="S41" s="441"/>
      <c r="T41" s="441"/>
      <c r="U41" s="441"/>
      <c r="V41" s="441"/>
      <c r="W41" s="441"/>
      <c r="X41" s="441"/>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441"/>
      <c r="AV41" s="441"/>
      <c r="AW41" s="441"/>
      <c r="AX41" s="441"/>
      <c r="AY41" s="441"/>
      <c r="AZ41" s="441"/>
      <c r="BA41" s="441"/>
      <c r="BB41" s="441"/>
      <c r="BC41" s="441"/>
    </row>
    <row r="42" spans="1:55" x14ac:dyDescent="0.25">
      <c r="A42" s="488"/>
      <c r="B42" s="506"/>
      <c r="C42" s="507"/>
      <c r="D42" s="507"/>
      <c r="E42" s="508"/>
      <c r="F42" s="507"/>
      <c r="G42" s="508"/>
      <c r="H42" s="508"/>
      <c r="I42" s="508"/>
      <c r="J42" s="508"/>
      <c r="K42" s="441"/>
      <c r="L42" s="441"/>
      <c r="M42" s="441"/>
      <c r="N42" s="441"/>
      <c r="O42" s="441"/>
      <c r="P42" s="441"/>
      <c r="Q42" s="441"/>
      <c r="R42" s="441"/>
      <c r="S42" s="441"/>
      <c r="T42" s="441"/>
      <c r="U42" s="441"/>
      <c r="V42" s="441"/>
      <c r="W42" s="441"/>
      <c r="X42" s="441"/>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441"/>
      <c r="AV42" s="441"/>
      <c r="AW42" s="441"/>
      <c r="AX42" s="441"/>
      <c r="AY42" s="441"/>
      <c r="AZ42" s="441"/>
      <c r="BA42" s="441"/>
      <c r="BB42" s="441"/>
      <c r="BC42" s="441"/>
    </row>
    <row r="43" spans="1:55" x14ac:dyDescent="0.25">
      <c r="A43" s="488"/>
      <c r="B43" s="506"/>
      <c r="C43" s="507"/>
      <c r="D43" s="507"/>
      <c r="E43" s="508"/>
      <c r="F43" s="507"/>
      <c r="G43" s="508"/>
      <c r="H43" s="508"/>
      <c r="I43" s="508"/>
      <c r="J43" s="508"/>
      <c r="K43" s="441"/>
      <c r="L43" s="441"/>
      <c r="M43" s="441"/>
      <c r="N43" s="441"/>
      <c r="O43" s="441"/>
      <c r="P43" s="441"/>
      <c r="Q43" s="441"/>
      <c r="R43" s="441"/>
      <c r="S43" s="441"/>
      <c r="T43" s="441"/>
      <c r="U43" s="441"/>
      <c r="V43" s="441"/>
      <c r="W43" s="441"/>
      <c r="X43" s="441"/>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441"/>
      <c r="AV43" s="441"/>
      <c r="AW43" s="441"/>
      <c r="AX43" s="441"/>
      <c r="AY43" s="441"/>
      <c r="AZ43" s="441"/>
      <c r="BA43" s="441"/>
      <c r="BB43" s="441"/>
      <c r="BC43" s="441"/>
    </row>
    <row r="44" spans="1:55" x14ac:dyDescent="0.25">
      <c r="A44" s="488"/>
      <c r="B44" s="506"/>
      <c r="C44" s="507"/>
      <c r="D44" s="507"/>
      <c r="E44" s="508"/>
      <c r="F44" s="507"/>
      <c r="G44" s="508"/>
      <c r="H44" s="508"/>
      <c r="I44" s="508"/>
      <c r="J44" s="508"/>
      <c r="K44" s="441"/>
      <c r="L44" s="441"/>
      <c r="M44" s="441"/>
      <c r="N44" s="441"/>
      <c r="O44" s="441"/>
      <c r="P44" s="441"/>
      <c r="Q44" s="441"/>
      <c r="R44" s="441"/>
      <c r="S44" s="441"/>
      <c r="T44" s="441"/>
      <c r="U44" s="441"/>
      <c r="V44" s="441"/>
      <c r="W44" s="441"/>
      <c r="X44" s="441"/>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441"/>
      <c r="AV44" s="441"/>
      <c r="AW44" s="441"/>
      <c r="AX44" s="441"/>
      <c r="AY44" s="441"/>
      <c r="AZ44" s="441"/>
      <c r="BA44" s="441"/>
      <c r="BB44" s="441"/>
      <c r="BC44" s="441"/>
    </row>
    <row r="45" spans="1:55" x14ac:dyDescent="0.25">
      <c r="A45" s="488"/>
      <c r="B45" s="506"/>
      <c r="C45" s="507"/>
      <c r="D45" s="507"/>
      <c r="E45" s="508"/>
      <c r="F45" s="507"/>
      <c r="G45" s="508"/>
      <c r="H45" s="508"/>
      <c r="I45" s="508"/>
      <c r="J45" s="508"/>
      <c r="K45" s="441"/>
      <c r="L45" s="441"/>
      <c r="M45" s="441"/>
      <c r="N45" s="441"/>
      <c r="O45" s="441"/>
      <c r="P45" s="441"/>
      <c r="Q45" s="441"/>
      <c r="R45" s="441"/>
      <c r="S45" s="441"/>
      <c r="T45" s="441"/>
      <c r="U45" s="441"/>
      <c r="V45" s="441"/>
      <c r="W45" s="441"/>
      <c r="X45" s="441"/>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441"/>
      <c r="AV45" s="441"/>
      <c r="AW45" s="441"/>
      <c r="AX45" s="441"/>
      <c r="AY45" s="441"/>
      <c r="AZ45" s="441"/>
      <c r="BA45" s="441"/>
      <c r="BB45" s="441"/>
      <c r="BC45" s="441"/>
    </row>
    <row r="46" spans="1:55" x14ac:dyDescent="0.25">
      <c r="A46" s="488"/>
      <c r="B46" s="506"/>
      <c r="C46" s="507"/>
      <c r="D46" s="507"/>
      <c r="E46" s="508"/>
      <c r="F46" s="507"/>
      <c r="G46" s="508"/>
      <c r="H46" s="508"/>
      <c r="I46" s="508"/>
      <c r="J46" s="508"/>
      <c r="K46" s="441"/>
      <c r="L46" s="441"/>
      <c r="M46" s="441"/>
      <c r="N46" s="441"/>
      <c r="O46" s="441"/>
      <c r="P46" s="441"/>
      <c r="Q46" s="441"/>
      <c r="R46" s="441"/>
      <c r="S46" s="441"/>
      <c r="T46" s="441"/>
      <c r="U46" s="441"/>
      <c r="V46" s="441"/>
      <c r="W46" s="441"/>
      <c r="X46" s="441"/>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441"/>
      <c r="AV46" s="441"/>
      <c r="AW46" s="441"/>
      <c r="AX46" s="441"/>
      <c r="AY46" s="441"/>
      <c r="AZ46" s="441"/>
      <c r="BA46" s="441"/>
      <c r="BB46" s="441"/>
      <c r="BC46" s="441"/>
    </row>
    <row r="47" spans="1:55" x14ac:dyDescent="0.25">
      <c r="A47" s="488"/>
      <c r="B47" s="506"/>
      <c r="C47" s="507"/>
      <c r="D47" s="507"/>
      <c r="E47" s="508"/>
      <c r="F47" s="507"/>
      <c r="G47" s="508"/>
      <c r="H47" s="508"/>
      <c r="I47" s="508"/>
      <c r="J47" s="508"/>
      <c r="K47" s="441"/>
      <c r="L47" s="441"/>
      <c r="M47" s="441"/>
      <c r="N47" s="441"/>
      <c r="O47" s="441"/>
      <c r="P47" s="441"/>
      <c r="Q47" s="441"/>
      <c r="R47" s="441"/>
      <c r="S47" s="441"/>
      <c r="T47" s="441"/>
      <c r="U47" s="441"/>
      <c r="V47" s="441"/>
      <c r="W47" s="441"/>
      <c r="X47" s="441"/>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441"/>
      <c r="AV47" s="441"/>
      <c r="AW47" s="441"/>
      <c r="AX47" s="441"/>
      <c r="AY47" s="441"/>
      <c r="AZ47" s="441"/>
      <c r="BA47" s="441"/>
      <c r="BB47" s="441"/>
      <c r="BC47" s="441"/>
    </row>
    <row r="48" spans="1:55" x14ac:dyDescent="0.25">
      <c r="A48" s="488"/>
      <c r="B48" s="506"/>
      <c r="C48" s="507"/>
      <c r="D48" s="507"/>
      <c r="E48" s="508"/>
      <c r="F48" s="507"/>
      <c r="G48" s="508"/>
      <c r="H48" s="508"/>
      <c r="I48" s="508"/>
      <c r="J48" s="508"/>
      <c r="K48" s="441"/>
      <c r="L48" s="441"/>
      <c r="M48" s="441"/>
      <c r="N48" s="441"/>
      <c r="O48" s="441"/>
      <c r="P48" s="441"/>
      <c r="Q48" s="441"/>
      <c r="R48" s="441"/>
      <c r="S48" s="441"/>
      <c r="T48" s="441"/>
      <c r="U48" s="441"/>
      <c r="V48" s="441"/>
      <c r="W48" s="441"/>
      <c r="X48" s="441"/>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441"/>
      <c r="AV48" s="441"/>
      <c r="AW48" s="441"/>
      <c r="AX48" s="441"/>
      <c r="AY48" s="441"/>
      <c r="AZ48" s="441"/>
      <c r="BA48" s="441"/>
      <c r="BB48" s="441"/>
      <c r="BC48" s="441"/>
    </row>
    <row r="49" spans="1:55" x14ac:dyDescent="0.25">
      <c r="A49" s="488"/>
      <c r="B49" s="506"/>
      <c r="C49" s="507"/>
      <c r="D49" s="507"/>
      <c r="E49" s="508"/>
      <c r="F49" s="507"/>
      <c r="G49" s="508"/>
      <c r="H49" s="508"/>
      <c r="I49" s="508"/>
      <c r="J49" s="508"/>
      <c r="K49" s="441"/>
      <c r="L49" s="441"/>
      <c r="M49" s="441"/>
      <c r="N49" s="441"/>
      <c r="O49" s="441"/>
      <c r="P49" s="441"/>
      <c r="Q49" s="441"/>
      <c r="R49" s="441"/>
      <c r="S49" s="441"/>
      <c r="T49" s="441"/>
      <c r="U49" s="441"/>
      <c r="V49" s="441"/>
      <c r="W49" s="441"/>
      <c r="X49" s="441"/>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441"/>
      <c r="AV49" s="441"/>
      <c r="AW49" s="441"/>
      <c r="AX49" s="441"/>
      <c r="AY49" s="441"/>
      <c r="AZ49" s="441"/>
      <c r="BA49" s="441"/>
      <c r="BB49" s="441"/>
      <c r="BC49" s="441"/>
    </row>
    <row r="50" spans="1:55" x14ac:dyDescent="0.25">
      <c r="A50" s="488"/>
      <c r="B50" s="506"/>
      <c r="C50" s="507"/>
      <c r="D50" s="507"/>
      <c r="E50" s="508"/>
      <c r="F50" s="507"/>
      <c r="G50" s="508"/>
      <c r="H50" s="508"/>
      <c r="I50" s="508"/>
      <c r="J50" s="508"/>
      <c r="K50" s="441"/>
      <c r="L50" s="441"/>
      <c r="M50" s="441"/>
      <c r="N50" s="441"/>
      <c r="O50" s="441"/>
      <c r="P50" s="441"/>
      <c r="Q50" s="441"/>
      <c r="R50" s="441"/>
      <c r="S50" s="441"/>
      <c r="T50" s="441"/>
      <c r="U50" s="441"/>
      <c r="V50" s="441"/>
      <c r="W50" s="441"/>
      <c r="X50" s="441"/>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441"/>
      <c r="AV50" s="441"/>
      <c r="AW50" s="441"/>
      <c r="AX50" s="441"/>
      <c r="AY50" s="441"/>
      <c r="AZ50" s="441"/>
      <c r="BA50" s="441"/>
      <c r="BB50" s="441"/>
      <c r="BC50" s="441"/>
    </row>
    <row r="51" spans="1:55" x14ac:dyDescent="0.25">
      <c r="A51" s="488"/>
      <c r="B51" s="506"/>
      <c r="C51" s="507"/>
      <c r="D51" s="507"/>
      <c r="E51" s="508"/>
      <c r="F51" s="507"/>
      <c r="G51" s="508"/>
      <c r="H51" s="508"/>
      <c r="I51" s="508"/>
      <c r="J51" s="508"/>
      <c r="K51" s="441"/>
      <c r="L51" s="441"/>
      <c r="M51" s="441"/>
      <c r="N51" s="441"/>
      <c r="O51" s="441"/>
      <c r="P51" s="441"/>
      <c r="Q51" s="441"/>
      <c r="R51" s="441"/>
      <c r="S51" s="441"/>
      <c r="T51" s="441"/>
      <c r="U51" s="441"/>
      <c r="V51" s="441"/>
      <c r="W51" s="441"/>
      <c r="X51" s="441"/>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441"/>
      <c r="AV51" s="441"/>
      <c r="AW51" s="441"/>
      <c r="AX51" s="441"/>
      <c r="AY51" s="441"/>
      <c r="AZ51" s="441"/>
      <c r="BA51" s="441"/>
      <c r="BB51" s="441"/>
      <c r="BC51" s="441"/>
    </row>
    <row r="52" spans="1:55" x14ac:dyDescent="0.25">
      <c r="A52" s="488"/>
      <c r="B52" s="506"/>
      <c r="C52" s="507"/>
      <c r="D52" s="507"/>
      <c r="E52" s="508"/>
      <c r="F52" s="507"/>
      <c r="G52" s="508"/>
      <c r="H52" s="508"/>
      <c r="I52" s="508"/>
      <c r="J52" s="508"/>
      <c r="K52" s="441"/>
      <c r="L52" s="441"/>
      <c r="M52" s="441"/>
      <c r="N52" s="441"/>
      <c r="O52" s="441"/>
      <c r="P52" s="441"/>
      <c r="Q52" s="441"/>
      <c r="R52" s="441"/>
      <c r="S52" s="441"/>
      <c r="T52" s="441"/>
      <c r="U52" s="441"/>
      <c r="V52" s="441"/>
      <c r="W52" s="441"/>
      <c r="X52" s="441"/>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441"/>
      <c r="AV52" s="441"/>
      <c r="AW52" s="441"/>
      <c r="AX52" s="441"/>
      <c r="AY52" s="441"/>
      <c r="AZ52" s="441"/>
      <c r="BA52" s="441"/>
      <c r="BB52" s="441"/>
      <c r="BC52" s="441"/>
    </row>
    <row r="53" spans="1:55" x14ac:dyDescent="0.25">
      <c r="A53" s="488"/>
      <c r="B53" s="506"/>
      <c r="C53" s="507"/>
      <c r="D53" s="507"/>
      <c r="E53" s="508"/>
      <c r="F53" s="507"/>
      <c r="G53" s="508"/>
      <c r="H53" s="508"/>
      <c r="I53" s="508"/>
      <c r="J53" s="508"/>
      <c r="K53" s="441"/>
      <c r="L53" s="441"/>
      <c r="M53" s="441"/>
      <c r="N53" s="441"/>
      <c r="O53" s="441"/>
      <c r="P53" s="441"/>
      <c r="Q53" s="441"/>
      <c r="R53" s="441"/>
      <c r="S53" s="441"/>
      <c r="T53" s="441"/>
      <c r="U53" s="441"/>
      <c r="V53" s="441"/>
      <c r="W53" s="441"/>
      <c r="X53" s="441"/>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441"/>
      <c r="AV53" s="441"/>
      <c r="AW53" s="441"/>
      <c r="AX53" s="441"/>
      <c r="AY53" s="441"/>
      <c r="AZ53" s="441"/>
      <c r="BA53" s="441"/>
      <c r="BB53" s="441"/>
      <c r="BC53" s="441"/>
    </row>
    <row r="54" spans="1:55" x14ac:dyDescent="0.25">
      <c r="A54" s="488"/>
      <c r="B54" s="506"/>
      <c r="C54" s="507"/>
      <c r="D54" s="507"/>
      <c r="E54" s="508"/>
      <c r="F54" s="507"/>
      <c r="G54" s="508"/>
      <c r="H54" s="508"/>
      <c r="I54" s="508"/>
      <c r="J54" s="508"/>
      <c r="K54" s="441"/>
      <c r="L54" s="441"/>
      <c r="M54" s="441"/>
      <c r="N54" s="441"/>
      <c r="O54" s="441"/>
      <c r="P54" s="441"/>
      <c r="Q54" s="441"/>
      <c r="R54" s="441"/>
      <c r="S54" s="441"/>
      <c r="T54" s="441"/>
      <c r="U54" s="441"/>
      <c r="V54" s="441"/>
      <c r="W54" s="441"/>
      <c r="X54" s="441"/>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441"/>
      <c r="AV54" s="441"/>
      <c r="AW54" s="441"/>
      <c r="AX54" s="441"/>
      <c r="AY54" s="441"/>
      <c r="AZ54" s="441"/>
      <c r="BA54" s="441"/>
      <c r="BB54" s="441"/>
      <c r="BC54" s="441"/>
    </row>
    <row r="55" spans="1:55" x14ac:dyDescent="0.25">
      <c r="A55" s="488"/>
      <c r="B55" s="506"/>
      <c r="C55" s="507"/>
      <c r="D55" s="507"/>
      <c r="E55" s="508"/>
      <c r="F55" s="507"/>
      <c r="G55" s="508"/>
      <c r="H55" s="508"/>
      <c r="I55" s="508"/>
      <c r="J55" s="508"/>
      <c r="K55" s="441"/>
      <c r="L55" s="441"/>
      <c r="M55" s="441"/>
      <c r="N55" s="441"/>
      <c r="O55" s="441"/>
      <c r="P55" s="441"/>
      <c r="Q55" s="441"/>
      <c r="R55" s="441"/>
      <c r="S55" s="441"/>
      <c r="T55" s="441"/>
      <c r="U55" s="441"/>
      <c r="V55" s="441"/>
      <c r="W55" s="441"/>
      <c r="X55" s="441"/>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441"/>
      <c r="AV55" s="441"/>
      <c r="AW55" s="441"/>
      <c r="AX55" s="441"/>
      <c r="AY55" s="441"/>
      <c r="AZ55" s="441"/>
      <c r="BA55" s="441"/>
      <c r="BB55" s="441"/>
      <c r="BC55" s="441"/>
    </row>
    <row r="56" spans="1:55" x14ac:dyDescent="0.25">
      <c r="A56" s="488"/>
      <c r="B56" s="506"/>
      <c r="C56" s="507"/>
      <c r="D56" s="507"/>
      <c r="E56" s="508"/>
      <c r="F56" s="507"/>
      <c r="G56" s="508"/>
      <c r="H56" s="508"/>
      <c r="I56" s="508"/>
      <c r="J56" s="508"/>
      <c r="K56" s="441"/>
      <c r="L56" s="441"/>
      <c r="M56" s="441"/>
      <c r="N56" s="441"/>
      <c r="O56" s="441"/>
      <c r="P56" s="441"/>
      <c r="Q56" s="441"/>
      <c r="R56" s="441"/>
      <c r="S56" s="441"/>
      <c r="T56" s="441"/>
      <c r="U56" s="441"/>
      <c r="V56" s="441"/>
      <c r="W56" s="441"/>
      <c r="X56" s="441"/>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441"/>
      <c r="AV56" s="441"/>
      <c r="AW56" s="441"/>
      <c r="AX56" s="441"/>
      <c r="AY56" s="441"/>
      <c r="AZ56" s="441"/>
      <c r="BA56" s="441"/>
      <c r="BB56" s="441"/>
      <c r="BC56" s="441"/>
    </row>
    <row r="57" spans="1:55" x14ac:dyDescent="0.25">
      <c r="A57" s="488"/>
      <c r="B57" s="506"/>
      <c r="C57" s="507"/>
      <c r="D57" s="507"/>
      <c r="E57" s="508"/>
      <c r="F57" s="507"/>
      <c r="G57" s="508"/>
      <c r="H57" s="508"/>
      <c r="I57" s="508"/>
      <c r="J57" s="508"/>
      <c r="K57" s="441"/>
      <c r="L57" s="441"/>
      <c r="M57" s="441"/>
      <c r="N57" s="441"/>
      <c r="O57" s="441"/>
      <c r="P57" s="441"/>
      <c r="Q57" s="441"/>
      <c r="R57" s="441"/>
      <c r="S57" s="441"/>
      <c r="T57" s="441"/>
      <c r="U57" s="441"/>
      <c r="V57" s="441"/>
      <c r="W57" s="441"/>
      <c r="X57" s="441"/>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441"/>
      <c r="AV57" s="441"/>
      <c r="AW57" s="441"/>
      <c r="AX57" s="441"/>
      <c r="AY57" s="441"/>
      <c r="AZ57" s="441"/>
      <c r="BA57" s="441"/>
      <c r="BB57" s="441"/>
      <c r="BC57" s="441"/>
    </row>
    <row r="58" spans="1:55" x14ac:dyDescent="0.25">
      <c r="A58" s="488"/>
      <c r="B58" s="506"/>
      <c r="C58" s="507"/>
      <c r="D58" s="507"/>
      <c r="E58" s="508"/>
      <c r="F58" s="507"/>
      <c r="G58" s="508"/>
      <c r="H58" s="508"/>
      <c r="I58" s="508"/>
      <c r="J58" s="508"/>
      <c r="K58" s="441"/>
      <c r="L58" s="441"/>
      <c r="M58" s="441"/>
      <c r="N58" s="441"/>
      <c r="O58" s="441"/>
      <c r="P58" s="441"/>
      <c r="Q58" s="441"/>
      <c r="R58" s="441"/>
      <c r="S58" s="441"/>
      <c r="T58" s="441"/>
      <c r="U58" s="441"/>
      <c r="V58" s="441"/>
      <c r="W58" s="441"/>
      <c r="X58" s="441"/>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441"/>
      <c r="AV58" s="441"/>
      <c r="AW58" s="441"/>
      <c r="AX58" s="441"/>
      <c r="AY58" s="441"/>
      <c r="AZ58" s="441"/>
      <c r="BA58" s="441"/>
      <c r="BB58" s="441"/>
      <c r="BC58" s="441"/>
    </row>
    <row r="59" spans="1:55" x14ac:dyDescent="0.25">
      <c r="A59" s="488"/>
      <c r="B59" s="506"/>
      <c r="C59" s="507"/>
      <c r="D59" s="507"/>
      <c r="E59" s="508"/>
      <c r="F59" s="507"/>
      <c r="G59" s="508"/>
      <c r="H59" s="508"/>
      <c r="I59" s="508"/>
      <c r="J59" s="508"/>
      <c r="K59" s="441"/>
      <c r="L59" s="441"/>
      <c r="M59" s="441"/>
      <c r="N59" s="441"/>
      <c r="O59" s="441"/>
      <c r="P59" s="441"/>
      <c r="Q59" s="441"/>
      <c r="R59" s="441"/>
      <c r="S59" s="441"/>
      <c r="T59" s="441"/>
      <c r="U59" s="441"/>
      <c r="V59" s="441"/>
      <c r="W59" s="441"/>
      <c r="X59" s="441"/>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441"/>
      <c r="AV59" s="441"/>
      <c r="AW59" s="441"/>
      <c r="AX59" s="441"/>
      <c r="AY59" s="441"/>
      <c r="AZ59" s="441"/>
      <c r="BA59" s="441"/>
      <c r="BB59" s="441"/>
      <c r="BC59" s="441"/>
    </row>
    <row r="60" spans="1:55" x14ac:dyDescent="0.25">
      <c r="A60" s="488"/>
      <c r="B60" s="506"/>
      <c r="C60" s="507"/>
      <c r="D60" s="507"/>
      <c r="E60" s="508"/>
      <c r="F60" s="507"/>
      <c r="G60" s="508"/>
      <c r="H60" s="508"/>
      <c r="I60" s="508"/>
      <c r="J60" s="508"/>
      <c r="K60" s="441"/>
      <c r="L60" s="441"/>
      <c r="M60" s="441"/>
      <c r="N60" s="441"/>
      <c r="O60" s="441"/>
      <c r="P60" s="441"/>
      <c r="Q60" s="441"/>
      <c r="R60" s="441"/>
      <c r="S60" s="441"/>
      <c r="T60" s="441"/>
      <c r="U60" s="441"/>
      <c r="V60" s="441"/>
      <c r="W60" s="441"/>
      <c r="X60" s="441"/>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441"/>
      <c r="AV60" s="441"/>
      <c r="AW60" s="441"/>
      <c r="AX60" s="441"/>
      <c r="AY60" s="441"/>
      <c r="AZ60" s="441"/>
      <c r="BA60" s="441"/>
      <c r="BB60" s="441"/>
      <c r="BC60" s="441"/>
    </row>
    <row r="61" spans="1:55" x14ac:dyDescent="0.25">
      <c r="A61" s="488"/>
      <c r="B61" s="506"/>
      <c r="C61" s="507"/>
      <c r="D61" s="507"/>
      <c r="E61" s="508"/>
      <c r="F61" s="507"/>
      <c r="G61" s="508"/>
      <c r="H61" s="508"/>
      <c r="I61" s="508"/>
      <c r="J61" s="508"/>
      <c r="K61" s="441"/>
      <c r="L61" s="441"/>
      <c r="M61" s="441"/>
      <c r="N61" s="441"/>
      <c r="O61" s="441"/>
      <c r="P61" s="441"/>
      <c r="Q61" s="441"/>
      <c r="R61" s="441"/>
      <c r="S61" s="441"/>
      <c r="T61" s="441"/>
      <c r="U61" s="441"/>
      <c r="V61" s="441"/>
      <c r="W61" s="441"/>
      <c r="X61" s="441"/>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c r="AU61" s="441"/>
      <c r="AV61" s="441"/>
      <c r="AW61" s="441"/>
      <c r="AX61" s="441"/>
      <c r="AY61" s="441"/>
      <c r="AZ61" s="441"/>
      <c r="BA61" s="441"/>
      <c r="BB61" s="441"/>
      <c r="BC61" s="441"/>
    </row>
    <row r="62" spans="1:55" x14ac:dyDescent="0.25">
      <c r="A62" s="488"/>
      <c r="B62" s="506"/>
      <c r="C62" s="507"/>
      <c r="D62" s="507"/>
      <c r="E62" s="508"/>
      <c r="F62" s="507"/>
      <c r="G62" s="508"/>
      <c r="H62" s="508"/>
      <c r="I62" s="508"/>
      <c r="J62" s="508"/>
      <c r="K62" s="441"/>
      <c r="L62" s="441"/>
      <c r="M62" s="441"/>
      <c r="N62" s="441"/>
      <c r="O62" s="441"/>
      <c r="P62" s="441"/>
      <c r="Q62" s="441"/>
      <c r="R62" s="441"/>
      <c r="S62" s="441"/>
      <c r="T62" s="441"/>
      <c r="U62" s="441"/>
      <c r="V62" s="441"/>
      <c r="W62" s="441"/>
      <c r="X62" s="441"/>
      <c r="Y62" s="508"/>
      <c r="Z62" s="508"/>
      <c r="AA62" s="508"/>
      <c r="AB62" s="508"/>
      <c r="AC62" s="508"/>
      <c r="AD62" s="508"/>
      <c r="AE62" s="508"/>
      <c r="AF62" s="508"/>
      <c r="AG62" s="508"/>
      <c r="AH62" s="508"/>
      <c r="AI62" s="508"/>
      <c r="AJ62" s="508"/>
      <c r="AK62" s="508"/>
      <c r="AL62" s="508"/>
      <c r="AM62" s="508"/>
      <c r="AN62" s="508"/>
      <c r="AO62" s="508"/>
      <c r="AP62" s="508"/>
      <c r="AQ62" s="508"/>
      <c r="AR62" s="508"/>
      <c r="AS62" s="508"/>
      <c r="AT62" s="508"/>
      <c r="AU62" s="441"/>
      <c r="AV62" s="441"/>
      <c r="AW62" s="441"/>
      <c r="AX62" s="441"/>
      <c r="AY62" s="441"/>
      <c r="AZ62" s="441"/>
      <c r="BA62" s="441"/>
      <c r="BB62" s="441"/>
      <c r="BC62" s="441"/>
    </row>
    <row r="63" spans="1:55" x14ac:dyDescent="0.25">
      <c r="A63" s="488"/>
      <c r="B63" s="506"/>
      <c r="C63" s="507"/>
      <c r="D63" s="507"/>
      <c r="E63" s="508"/>
      <c r="F63" s="507"/>
      <c r="G63" s="508"/>
      <c r="H63" s="508"/>
      <c r="I63" s="508"/>
      <c r="J63" s="508"/>
      <c r="K63" s="441"/>
      <c r="L63" s="441"/>
      <c r="M63" s="441"/>
      <c r="N63" s="441"/>
      <c r="O63" s="441"/>
      <c r="P63" s="441"/>
      <c r="Q63" s="441"/>
      <c r="R63" s="441"/>
      <c r="S63" s="441"/>
      <c r="T63" s="441"/>
      <c r="U63" s="441"/>
      <c r="V63" s="441"/>
      <c r="W63" s="441"/>
      <c r="X63" s="441"/>
      <c r="Y63" s="508"/>
      <c r="Z63" s="508"/>
      <c r="AA63" s="508"/>
      <c r="AB63" s="508"/>
      <c r="AC63" s="508"/>
      <c r="AD63" s="508"/>
      <c r="AE63" s="508"/>
      <c r="AF63" s="508"/>
      <c r="AG63" s="508"/>
      <c r="AH63" s="508"/>
      <c r="AI63" s="508"/>
      <c r="AJ63" s="508"/>
      <c r="AK63" s="508"/>
      <c r="AL63" s="508"/>
      <c r="AM63" s="508"/>
      <c r="AN63" s="508"/>
      <c r="AO63" s="508"/>
      <c r="AP63" s="508"/>
      <c r="AQ63" s="508"/>
      <c r="AR63" s="508"/>
      <c r="AS63" s="508"/>
      <c r="AT63" s="508"/>
      <c r="AU63" s="441"/>
      <c r="AV63" s="441"/>
      <c r="AW63" s="441"/>
      <c r="AX63" s="441"/>
      <c r="AY63" s="441"/>
      <c r="AZ63" s="441"/>
      <c r="BA63" s="441"/>
      <c r="BB63" s="441"/>
      <c r="BC63" s="441"/>
    </row>
    <row r="64" spans="1:55" x14ac:dyDescent="0.25">
      <c r="A64" s="488"/>
      <c r="B64" s="506"/>
      <c r="C64" s="507"/>
      <c r="D64" s="507"/>
      <c r="E64" s="508"/>
      <c r="F64" s="507"/>
      <c r="G64" s="508"/>
      <c r="H64" s="508"/>
      <c r="I64" s="508"/>
      <c r="J64" s="508"/>
      <c r="K64" s="441"/>
      <c r="L64" s="441"/>
      <c r="M64" s="441"/>
      <c r="N64" s="441"/>
      <c r="O64" s="441"/>
      <c r="P64" s="441"/>
      <c r="Q64" s="441"/>
      <c r="R64" s="441"/>
      <c r="S64" s="441"/>
      <c r="T64" s="441"/>
      <c r="U64" s="441"/>
      <c r="V64" s="441"/>
      <c r="W64" s="441"/>
      <c r="X64" s="441"/>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441"/>
      <c r="AV64" s="441"/>
      <c r="AW64" s="441"/>
      <c r="AX64" s="441"/>
      <c r="AY64" s="441"/>
      <c r="AZ64" s="441"/>
      <c r="BA64" s="441"/>
      <c r="BB64" s="441"/>
      <c r="BC64" s="441"/>
    </row>
    <row r="65" spans="1:55" x14ac:dyDescent="0.25">
      <c r="A65" s="488"/>
      <c r="B65" s="506"/>
      <c r="C65" s="507"/>
      <c r="D65" s="507"/>
      <c r="E65" s="508"/>
      <c r="F65" s="507"/>
      <c r="G65" s="508"/>
      <c r="H65" s="508"/>
      <c r="I65" s="508"/>
      <c r="J65" s="508"/>
      <c r="K65" s="441"/>
      <c r="L65" s="441"/>
      <c r="M65" s="441"/>
      <c r="N65" s="441"/>
      <c r="O65" s="441"/>
      <c r="P65" s="441"/>
      <c r="Q65" s="441"/>
      <c r="R65" s="441"/>
      <c r="S65" s="441"/>
      <c r="T65" s="441"/>
      <c r="U65" s="441"/>
      <c r="V65" s="441"/>
      <c r="W65" s="441"/>
      <c r="X65" s="441"/>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441"/>
      <c r="AV65" s="441"/>
      <c r="AW65" s="441"/>
      <c r="AX65" s="441"/>
      <c r="AY65" s="441"/>
      <c r="AZ65" s="441"/>
      <c r="BA65" s="441"/>
      <c r="BB65" s="441"/>
      <c r="BC65" s="441"/>
    </row>
    <row r="66" spans="1:55" x14ac:dyDescent="0.25">
      <c r="A66" s="488"/>
      <c r="B66" s="506"/>
      <c r="C66" s="507"/>
      <c r="D66" s="507"/>
      <c r="E66" s="508"/>
      <c r="F66" s="507"/>
      <c r="G66" s="508"/>
      <c r="H66" s="508"/>
      <c r="I66" s="508"/>
      <c r="J66" s="508"/>
      <c r="K66" s="441"/>
      <c r="L66" s="441"/>
      <c r="M66" s="441"/>
      <c r="N66" s="441"/>
      <c r="O66" s="441"/>
      <c r="P66" s="441"/>
      <c r="Q66" s="441"/>
      <c r="R66" s="441"/>
      <c r="S66" s="441"/>
      <c r="T66" s="441"/>
      <c r="U66" s="441"/>
      <c r="V66" s="441"/>
      <c r="W66" s="441"/>
      <c r="X66" s="441"/>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441"/>
      <c r="AV66" s="441"/>
      <c r="AW66" s="441"/>
      <c r="AX66" s="441"/>
      <c r="AY66" s="441"/>
      <c r="AZ66" s="441"/>
      <c r="BA66" s="441"/>
      <c r="BB66" s="441"/>
      <c r="BC66" s="441"/>
    </row>
    <row r="67" spans="1:55" x14ac:dyDescent="0.25">
      <c r="A67" s="488"/>
      <c r="B67" s="506"/>
      <c r="C67" s="507"/>
      <c r="D67" s="507"/>
      <c r="E67" s="508"/>
      <c r="F67" s="507"/>
      <c r="G67" s="508"/>
      <c r="H67" s="508"/>
      <c r="I67" s="508"/>
      <c r="J67" s="508"/>
      <c r="K67" s="441"/>
      <c r="L67" s="441"/>
      <c r="M67" s="441"/>
      <c r="N67" s="441"/>
      <c r="O67" s="441"/>
      <c r="P67" s="441"/>
      <c r="Q67" s="441"/>
      <c r="R67" s="441"/>
      <c r="S67" s="441"/>
      <c r="T67" s="441"/>
      <c r="U67" s="441"/>
      <c r="V67" s="441"/>
      <c r="W67" s="441"/>
      <c r="X67" s="441"/>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441"/>
      <c r="AV67" s="441"/>
      <c r="AW67" s="441"/>
      <c r="AX67" s="441"/>
      <c r="AY67" s="441"/>
      <c r="AZ67" s="441"/>
      <c r="BA67" s="441"/>
      <c r="BB67" s="441"/>
      <c r="BC67" s="441"/>
    </row>
    <row r="68" spans="1:55" x14ac:dyDescent="0.25">
      <c r="A68" s="488"/>
      <c r="B68" s="506"/>
      <c r="C68" s="507"/>
      <c r="D68" s="507"/>
      <c r="E68" s="508"/>
      <c r="F68" s="507"/>
      <c r="G68" s="508"/>
      <c r="H68" s="508"/>
      <c r="I68" s="508"/>
      <c r="J68" s="508"/>
      <c r="K68" s="441"/>
      <c r="L68" s="441"/>
      <c r="M68" s="441"/>
      <c r="N68" s="441"/>
      <c r="O68" s="441"/>
      <c r="P68" s="441"/>
      <c r="Q68" s="441"/>
      <c r="R68" s="441"/>
      <c r="S68" s="441"/>
      <c r="T68" s="441"/>
      <c r="U68" s="441"/>
      <c r="V68" s="441"/>
      <c r="W68" s="441"/>
      <c r="X68" s="441"/>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441"/>
      <c r="AV68" s="441"/>
      <c r="AW68" s="441"/>
      <c r="AX68" s="441"/>
      <c r="AY68" s="441"/>
      <c r="AZ68" s="441"/>
      <c r="BA68" s="441"/>
      <c r="BB68" s="441"/>
      <c r="BC68" s="441"/>
    </row>
    <row r="69" spans="1:55" x14ac:dyDescent="0.25">
      <c r="A69" s="488"/>
      <c r="B69" s="506"/>
      <c r="C69" s="507"/>
      <c r="D69" s="507"/>
      <c r="E69" s="508"/>
      <c r="F69" s="507"/>
      <c r="G69" s="508"/>
      <c r="H69" s="508"/>
      <c r="I69" s="508"/>
      <c r="J69" s="508"/>
      <c r="K69" s="441"/>
      <c r="L69" s="441"/>
      <c r="M69" s="441"/>
      <c r="N69" s="441"/>
      <c r="O69" s="441"/>
      <c r="P69" s="441"/>
      <c r="Q69" s="441"/>
      <c r="R69" s="441"/>
      <c r="S69" s="441"/>
      <c r="T69" s="441"/>
      <c r="U69" s="441"/>
      <c r="V69" s="441"/>
      <c r="W69" s="441"/>
      <c r="X69" s="441"/>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441"/>
      <c r="AV69" s="441"/>
      <c r="AW69" s="441"/>
      <c r="AX69" s="441"/>
      <c r="AY69" s="441"/>
      <c r="AZ69" s="441"/>
      <c r="BA69" s="441"/>
      <c r="BB69" s="441"/>
      <c r="BC69" s="441"/>
    </row>
    <row r="70" spans="1:55" x14ac:dyDescent="0.25">
      <c r="A70" s="488"/>
      <c r="B70" s="506"/>
      <c r="C70" s="507"/>
      <c r="D70" s="507"/>
      <c r="E70" s="508"/>
      <c r="F70" s="507"/>
      <c r="G70" s="508"/>
      <c r="H70" s="508"/>
      <c r="I70" s="508"/>
      <c r="J70" s="508"/>
      <c r="K70" s="441"/>
      <c r="L70" s="441"/>
      <c r="M70" s="441"/>
      <c r="N70" s="441"/>
      <c r="O70" s="441"/>
      <c r="P70" s="441"/>
      <c r="Q70" s="441"/>
      <c r="R70" s="441"/>
      <c r="S70" s="441"/>
      <c r="T70" s="441"/>
      <c r="U70" s="441"/>
      <c r="V70" s="441"/>
      <c r="W70" s="441"/>
      <c r="X70" s="441"/>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441"/>
      <c r="AV70" s="441"/>
      <c r="AW70" s="441"/>
      <c r="AX70" s="441"/>
      <c r="AY70" s="441"/>
      <c r="AZ70" s="441"/>
      <c r="BA70" s="441"/>
      <c r="BB70" s="441"/>
      <c r="BC70" s="441"/>
    </row>
    <row r="71" spans="1:55" x14ac:dyDescent="0.25">
      <c r="A71" s="488"/>
      <c r="B71" s="506"/>
      <c r="C71" s="507"/>
      <c r="D71" s="507"/>
      <c r="E71" s="508"/>
      <c r="F71" s="507"/>
      <c r="G71" s="508"/>
      <c r="H71" s="508"/>
      <c r="I71" s="508"/>
      <c r="J71" s="508"/>
      <c r="K71" s="441"/>
      <c r="L71" s="441"/>
      <c r="M71" s="441"/>
      <c r="N71" s="441"/>
      <c r="O71" s="441"/>
      <c r="P71" s="441"/>
      <c r="Q71" s="441"/>
      <c r="R71" s="441"/>
      <c r="S71" s="441"/>
      <c r="T71" s="441"/>
      <c r="U71" s="441"/>
      <c r="V71" s="441"/>
      <c r="W71" s="441"/>
      <c r="X71" s="441"/>
      <c r="Y71" s="508"/>
      <c r="Z71" s="508"/>
      <c r="AA71" s="508"/>
      <c r="AB71" s="508"/>
      <c r="AC71" s="508"/>
      <c r="AD71" s="508"/>
      <c r="AE71" s="508"/>
      <c r="AF71" s="508"/>
      <c r="AG71" s="508"/>
      <c r="AH71" s="508"/>
      <c r="AI71" s="508"/>
      <c r="AJ71" s="508"/>
      <c r="AK71" s="508"/>
      <c r="AL71" s="508"/>
      <c r="AM71" s="508"/>
      <c r="AN71" s="508"/>
      <c r="AO71" s="508"/>
      <c r="AP71" s="508"/>
      <c r="AQ71" s="508"/>
      <c r="AR71" s="508"/>
      <c r="AS71" s="508"/>
      <c r="AT71" s="508"/>
      <c r="AU71" s="441"/>
      <c r="AV71" s="441"/>
      <c r="AW71" s="441"/>
      <c r="AX71" s="441"/>
      <c r="AY71" s="441"/>
      <c r="AZ71" s="441"/>
      <c r="BA71" s="441"/>
      <c r="BB71" s="441"/>
      <c r="BC71" s="441"/>
    </row>
    <row r="72" spans="1:55" x14ac:dyDescent="0.25">
      <c r="A72" s="488"/>
      <c r="B72" s="506"/>
      <c r="C72" s="507"/>
      <c r="D72" s="507"/>
      <c r="E72" s="508"/>
      <c r="F72" s="507"/>
      <c r="G72" s="508"/>
      <c r="H72" s="508"/>
      <c r="I72" s="508"/>
      <c r="J72" s="508"/>
      <c r="K72" s="441"/>
      <c r="L72" s="441"/>
      <c r="M72" s="441"/>
      <c r="N72" s="441"/>
      <c r="O72" s="441"/>
      <c r="P72" s="441"/>
      <c r="Q72" s="441"/>
      <c r="R72" s="441"/>
      <c r="S72" s="441"/>
      <c r="T72" s="441"/>
      <c r="U72" s="441"/>
      <c r="V72" s="441"/>
      <c r="W72" s="441"/>
      <c r="X72" s="441"/>
      <c r="Y72" s="508"/>
      <c r="Z72" s="508"/>
      <c r="AA72" s="508"/>
      <c r="AB72" s="508"/>
      <c r="AC72" s="508"/>
      <c r="AD72" s="508"/>
      <c r="AE72" s="508"/>
      <c r="AF72" s="508"/>
      <c r="AG72" s="508"/>
      <c r="AH72" s="508"/>
      <c r="AI72" s="508"/>
      <c r="AJ72" s="508"/>
      <c r="AK72" s="508"/>
      <c r="AL72" s="508"/>
      <c r="AM72" s="508"/>
      <c r="AN72" s="508"/>
      <c r="AO72" s="508"/>
      <c r="AP72" s="508"/>
      <c r="AQ72" s="508"/>
      <c r="AR72" s="508"/>
      <c r="AS72" s="508"/>
      <c r="AT72" s="508"/>
      <c r="AU72" s="441"/>
      <c r="AV72" s="441"/>
      <c r="AW72" s="441"/>
      <c r="AX72" s="441"/>
      <c r="AY72" s="441"/>
      <c r="AZ72" s="441"/>
      <c r="BA72" s="441"/>
      <c r="BB72" s="441"/>
      <c r="BC72" s="441"/>
    </row>
    <row r="73" spans="1:55" x14ac:dyDescent="0.25">
      <c r="A73" s="488"/>
      <c r="B73" s="506"/>
      <c r="C73" s="507"/>
      <c r="D73" s="507"/>
      <c r="E73" s="508"/>
      <c r="F73" s="507"/>
      <c r="G73" s="508"/>
      <c r="H73" s="508"/>
      <c r="I73" s="508"/>
      <c r="J73" s="508"/>
      <c r="K73" s="441"/>
      <c r="L73" s="441"/>
      <c r="M73" s="441"/>
      <c r="N73" s="441"/>
      <c r="O73" s="441"/>
      <c r="P73" s="441"/>
      <c r="Q73" s="441"/>
      <c r="R73" s="441"/>
      <c r="S73" s="441"/>
      <c r="T73" s="441"/>
      <c r="U73" s="441"/>
      <c r="V73" s="441"/>
      <c r="W73" s="441"/>
      <c r="X73" s="441"/>
      <c r="Y73" s="508"/>
      <c r="Z73" s="508"/>
      <c r="AA73" s="508"/>
      <c r="AB73" s="508"/>
      <c r="AC73" s="508"/>
      <c r="AD73" s="508"/>
      <c r="AE73" s="508"/>
      <c r="AF73" s="508"/>
      <c r="AG73" s="508"/>
      <c r="AH73" s="508"/>
      <c r="AI73" s="508"/>
      <c r="AJ73" s="508"/>
      <c r="AK73" s="508"/>
      <c r="AL73" s="508"/>
      <c r="AM73" s="508"/>
      <c r="AN73" s="508"/>
      <c r="AO73" s="508"/>
      <c r="AP73" s="508"/>
      <c r="AQ73" s="508"/>
      <c r="AR73" s="508"/>
      <c r="AS73" s="508"/>
      <c r="AT73" s="508"/>
      <c r="AU73" s="441"/>
      <c r="AV73" s="441"/>
      <c r="AW73" s="441"/>
      <c r="AX73" s="441"/>
      <c r="AY73" s="441"/>
      <c r="AZ73" s="441"/>
      <c r="BA73" s="441"/>
      <c r="BB73" s="441"/>
      <c r="BC73" s="441"/>
    </row>
    <row r="74" spans="1:55" x14ac:dyDescent="0.25">
      <c r="A74" s="488"/>
      <c r="B74" s="506"/>
      <c r="C74" s="507"/>
      <c r="D74" s="507"/>
      <c r="E74" s="508"/>
      <c r="F74" s="507"/>
      <c r="G74" s="508"/>
      <c r="H74" s="508"/>
      <c r="I74" s="508"/>
      <c r="J74" s="508"/>
      <c r="K74" s="441"/>
      <c r="L74" s="441"/>
      <c r="M74" s="441"/>
      <c r="N74" s="441"/>
      <c r="O74" s="441"/>
      <c r="P74" s="441"/>
      <c r="Q74" s="441"/>
      <c r="R74" s="441"/>
      <c r="S74" s="441"/>
      <c r="T74" s="441"/>
      <c r="U74" s="441"/>
      <c r="V74" s="441"/>
      <c r="W74" s="441"/>
      <c r="X74" s="441"/>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441"/>
      <c r="AV74" s="441"/>
      <c r="AW74" s="441"/>
      <c r="AX74" s="441"/>
      <c r="AY74" s="441"/>
      <c r="AZ74" s="441"/>
      <c r="BA74" s="441"/>
      <c r="BB74" s="441"/>
      <c r="BC74" s="441"/>
    </row>
    <row r="75" spans="1:55" x14ac:dyDescent="0.25">
      <c r="A75" s="488"/>
      <c r="B75" s="506"/>
      <c r="C75" s="507"/>
      <c r="D75" s="507"/>
      <c r="E75" s="508"/>
      <c r="F75" s="507"/>
      <c r="G75" s="508"/>
      <c r="H75" s="508"/>
      <c r="I75" s="508"/>
      <c r="J75" s="508"/>
      <c r="K75" s="441"/>
      <c r="L75" s="441"/>
      <c r="M75" s="441"/>
      <c r="N75" s="441"/>
      <c r="O75" s="441"/>
      <c r="P75" s="441"/>
      <c r="Q75" s="441"/>
      <c r="R75" s="441"/>
      <c r="S75" s="441"/>
      <c r="T75" s="441"/>
      <c r="U75" s="441"/>
      <c r="V75" s="441"/>
      <c r="W75" s="441"/>
      <c r="X75" s="441"/>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441"/>
      <c r="AV75" s="441"/>
      <c r="AW75" s="441"/>
      <c r="AX75" s="441"/>
      <c r="AY75" s="441"/>
      <c r="AZ75" s="441"/>
      <c r="BA75" s="441"/>
      <c r="BB75" s="441"/>
      <c r="BC75" s="441"/>
    </row>
    <row r="76" spans="1:55" x14ac:dyDescent="0.25">
      <c r="A76" s="488"/>
      <c r="B76" s="506"/>
      <c r="C76" s="507"/>
      <c r="D76" s="507"/>
      <c r="E76" s="508"/>
      <c r="F76" s="507"/>
      <c r="G76" s="508"/>
      <c r="H76" s="508"/>
      <c r="I76" s="508"/>
      <c r="J76" s="508"/>
      <c r="K76" s="441"/>
      <c r="L76" s="441"/>
      <c r="M76" s="441"/>
      <c r="N76" s="441"/>
      <c r="O76" s="441"/>
      <c r="P76" s="441"/>
      <c r="Q76" s="441"/>
      <c r="R76" s="441"/>
      <c r="S76" s="441"/>
      <c r="T76" s="441"/>
      <c r="U76" s="441"/>
      <c r="V76" s="441"/>
      <c r="W76" s="441"/>
      <c r="X76" s="441"/>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441"/>
      <c r="AV76" s="441"/>
      <c r="AW76" s="441"/>
      <c r="AX76" s="441"/>
      <c r="AY76" s="441"/>
      <c r="AZ76" s="441"/>
      <c r="BA76" s="441"/>
      <c r="BB76" s="441"/>
      <c r="BC76" s="441"/>
    </row>
    <row r="77" spans="1:55" x14ac:dyDescent="0.25">
      <c r="A77" s="488"/>
      <c r="B77" s="506"/>
      <c r="C77" s="507"/>
      <c r="D77" s="507"/>
      <c r="E77" s="508"/>
      <c r="F77" s="507"/>
      <c r="G77" s="508"/>
      <c r="H77" s="508"/>
      <c r="I77" s="508"/>
      <c r="J77" s="508"/>
      <c r="K77" s="441"/>
      <c r="L77" s="441"/>
      <c r="M77" s="441"/>
      <c r="N77" s="441"/>
      <c r="O77" s="441"/>
      <c r="P77" s="441"/>
      <c r="Q77" s="441"/>
      <c r="R77" s="441"/>
      <c r="S77" s="441"/>
      <c r="T77" s="441"/>
      <c r="U77" s="441"/>
      <c r="V77" s="441"/>
      <c r="W77" s="441"/>
      <c r="X77" s="441"/>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441"/>
      <c r="AV77" s="441"/>
      <c r="AW77" s="441"/>
      <c r="AX77" s="441"/>
      <c r="AY77" s="441"/>
      <c r="AZ77" s="441"/>
      <c r="BA77" s="441"/>
      <c r="BB77" s="441"/>
      <c r="BC77" s="441"/>
    </row>
    <row r="78" spans="1:55" x14ac:dyDescent="0.25">
      <c r="A78" s="488"/>
      <c r="B78" s="506"/>
      <c r="C78" s="507"/>
      <c r="D78" s="507"/>
      <c r="E78" s="508"/>
      <c r="F78" s="507"/>
      <c r="G78" s="508"/>
      <c r="H78" s="508"/>
      <c r="I78" s="508"/>
      <c r="J78" s="508"/>
      <c r="K78" s="441"/>
      <c r="L78" s="441"/>
      <c r="M78" s="441"/>
      <c r="N78" s="441"/>
      <c r="O78" s="441"/>
      <c r="P78" s="441"/>
      <c r="Q78" s="441"/>
      <c r="R78" s="441"/>
      <c r="S78" s="441"/>
      <c r="T78" s="441"/>
      <c r="U78" s="441"/>
      <c r="V78" s="441"/>
      <c r="W78" s="441"/>
      <c r="X78" s="441"/>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441"/>
      <c r="AV78" s="441"/>
      <c r="AW78" s="441"/>
      <c r="AX78" s="441"/>
      <c r="AY78" s="441"/>
      <c r="AZ78" s="441"/>
      <c r="BA78" s="441"/>
      <c r="BB78" s="441"/>
      <c r="BC78" s="441"/>
    </row>
    <row r="79" spans="1:55" x14ac:dyDescent="0.25">
      <c r="A79" s="488"/>
      <c r="B79" s="506"/>
      <c r="C79" s="507"/>
      <c r="D79" s="507"/>
      <c r="E79" s="508"/>
      <c r="F79" s="507"/>
      <c r="G79" s="508"/>
      <c r="H79" s="508"/>
      <c r="I79" s="508"/>
      <c r="J79" s="508"/>
      <c r="K79" s="441"/>
      <c r="L79" s="441"/>
      <c r="M79" s="441"/>
      <c r="N79" s="441"/>
      <c r="O79" s="441"/>
      <c r="P79" s="441"/>
      <c r="Q79" s="441"/>
      <c r="R79" s="441"/>
      <c r="S79" s="441"/>
      <c r="T79" s="441"/>
      <c r="U79" s="441"/>
      <c r="V79" s="441"/>
      <c r="W79" s="441"/>
      <c r="X79" s="441"/>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441"/>
      <c r="AV79" s="441"/>
      <c r="AW79" s="441"/>
      <c r="AX79" s="441"/>
      <c r="AY79" s="441"/>
      <c r="AZ79" s="441"/>
      <c r="BA79" s="441"/>
      <c r="BB79" s="441"/>
      <c r="BC79" s="441"/>
    </row>
    <row r="80" spans="1:55" x14ac:dyDescent="0.25">
      <c r="A80" s="488"/>
      <c r="B80" s="506"/>
      <c r="C80" s="507"/>
      <c r="D80" s="507"/>
      <c r="E80" s="508"/>
      <c r="F80" s="507"/>
      <c r="G80" s="508"/>
      <c r="H80" s="508"/>
      <c r="I80" s="508"/>
      <c r="J80" s="508"/>
      <c r="K80" s="441"/>
      <c r="L80" s="441"/>
      <c r="M80" s="441"/>
      <c r="N80" s="441"/>
      <c r="O80" s="441"/>
      <c r="P80" s="441"/>
      <c r="Q80" s="441"/>
      <c r="R80" s="441"/>
      <c r="S80" s="441"/>
      <c r="T80" s="441"/>
      <c r="U80" s="441"/>
      <c r="V80" s="441"/>
      <c r="W80" s="441"/>
      <c r="X80" s="441"/>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441"/>
      <c r="AV80" s="441"/>
      <c r="AW80" s="441"/>
      <c r="AX80" s="441"/>
      <c r="AY80" s="441"/>
      <c r="AZ80" s="441"/>
      <c r="BA80" s="441"/>
      <c r="BB80" s="441"/>
      <c r="BC80" s="441"/>
    </row>
    <row r="81" spans="1:55" x14ac:dyDescent="0.25">
      <c r="A81" s="488"/>
      <c r="B81" s="506"/>
      <c r="C81" s="507"/>
      <c r="D81" s="507"/>
      <c r="E81" s="508"/>
      <c r="F81" s="507"/>
      <c r="G81" s="508"/>
      <c r="H81" s="508"/>
      <c r="I81" s="508"/>
      <c r="J81" s="508"/>
      <c r="K81" s="441"/>
      <c r="L81" s="441"/>
      <c r="M81" s="441"/>
      <c r="N81" s="441"/>
      <c r="O81" s="441"/>
      <c r="P81" s="441"/>
      <c r="Q81" s="441"/>
      <c r="R81" s="441"/>
      <c r="S81" s="441"/>
      <c r="T81" s="441"/>
      <c r="U81" s="441"/>
      <c r="V81" s="441"/>
      <c r="W81" s="441"/>
      <c r="X81" s="441"/>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441"/>
      <c r="AV81" s="441"/>
      <c r="AW81" s="441"/>
      <c r="AX81" s="441"/>
      <c r="AY81" s="441"/>
      <c r="AZ81" s="441"/>
      <c r="BA81" s="441"/>
      <c r="BB81" s="441"/>
      <c r="BC81" s="441"/>
    </row>
    <row r="82" spans="1:55" x14ac:dyDescent="0.25">
      <c r="A82" s="488"/>
      <c r="B82" s="506"/>
      <c r="C82" s="507"/>
      <c r="D82" s="507"/>
      <c r="E82" s="508"/>
      <c r="F82" s="507"/>
      <c r="G82" s="508"/>
      <c r="H82" s="508"/>
      <c r="I82" s="508"/>
      <c r="J82" s="508"/>
      <c r="K82" s="441"/>
      <c r="L82" s="441"/>
      <c r="M82" s="441"/>
      <c r="N82" s="441"/>
      <c r="O82" s="441"/>
      <c r="P82" s="441"/>
      <c r="Q82" s="441"/>
      <c r="R82" s="441"/>
      <c r="S82" s="441"/>
      <c r="T82" s="441"/>
      <c r="U82" s="441"/>
      <c r="V82" s="441"/>
      <c r="W82" s="441"/>
      <c r="X82" s="441"/>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441"/>
      <c r="AV82" s="441"/>
      <c r="AW82" s="441"/>
      <c r="AX82" s="441"/>
      <c r="AY82" s="441"/>
      <c r="AZ82" s="441"/>
      <c r="BA82" s="441"/>
      <c r="BB82" s="441"/>
      <c r="BC82" s="441"/>
    </row>
    <row r="83" spans="1:55" x14ac:dyDescent="0.25">
      <c r="A83" s="488"/>
      <c r="B83" s="506"/>
      <c r="C83" s="507"/>
      <c r="D83" s="507"/>
      <c r="E83" s="508"/>
      <c r="F83" s="507"/>
      <c r="G83" s="508"/>
      <c r="H83" s="508"/>
      <c r="I83" s="508"/>
      <c r="J83" s="508"/>
      <c r="K83" s="441"/>
      <c r="L83" s="441"/>
      <c r="M83" s="441"/>
      <c r="N83" s="441"/>
      <c r="O83" s="441"/>
      <c r="P83" s="441"/>
      <c r="Q83" s="441"/>
      <c r="R83" s="441"/>
      <c r="S83" s="441"/>
      <c r="T83" s="441"/>
      <c r="U83" s="441"/>
      <c r="V83" s="441"/>
      <c r="W83" s="441"/>
      <c r="X83" s="441"/>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441"/>
      <c r="AV83" s="441"/>
      <c r="AW83" s="441"/>
      <c r="AX83" s="441"/>
      <c r="AY83" s="441"/>
      <c r="AZ83" s="441"/>
      <c r="BA83" s="441"/>
      <c r="BB83" s="441"/>
      <c r="BC83" s="441"/>
    </row>
    <row r="84" spans="1:55" x14ac:dyDescent="0.25">
      <c r="A84" s="488"/>
      <c r="B84" s="506"/>
      <c r="C84" s="507"/>
      <c r="D84" s="507"/>
      <c r="E84" s="508"/>
      <c r="F84" s="507"/>
      <c r="G84" s="508"/>
      <c r="H84" s="508"/>
      <c r="I84" s="508"/>
      <c r="J84" s="508"/>
      <c r="K84" s="441"/>
      <c r="L84" s="441"/>
      <c r="M84" s="441"/>
      <c r="N84" s="441"/>
      <c r="O84" s="441"/>
      <c r="P84" s="441"/>
      <c r="Q84" s="441"/>
      <c r="R84" s="441"/>
      <c r="S84" s="441"/>
      <c r="T84" s="441"/>
      <c r="U84" s="441"/>
      <c r="V84" s="441"/>
      <c r="W84" s="441"/>
      <c r="X84" s="441"/>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441"/>
      <c r="AV84" s="441"/>
      <c r="AW84" s="441"/>
      <c r="AX84" s="441"/>
      <c r="AY84" s="441"/>
      <c r="AZ84" s="441"/>
      <c r="BA84" s="441"/>
      <c r="BB84" s="441"/>
      <c r="BC84" s="441"/>
    </row>
    <row r="85" spans="1:55" x14ac:dyDescent="0.25">
      <c r="A85" s="488"/>
      <c r="B85" s="506"/>
      <c r="C85" s="507"/>
      <c r="D85" s="507"/>
      <c r="E85" s="508"/>
      <c r="F85" s="507"/>
      <c r="G85" s="508"/>
      <c r="H85" s="508"/>
      <c r="I85" s="508"/>
      <c r="J85" s="508"/>
      <c r="K85" s="441"/>
      <c r="L85" s="441"/>
      <c r="M85" s="441"/>
      <c r="N85" s="441"/>
      <c r="O85" s="441"/>
      <c r="P85" s="441"/>
      <c r="Q85" s="441"/>
      <c r="R85" s="441"/>
      <c r="S85" s="441"/>
      <c r="T85" s="441"/>
      <c r="U85" s="441"/>
      <c r="V85" s="441"/>
      <c r="W85" s="441"/>
      <c r="X85" s="441"/>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441"/>
      <c r="AV85" s="441"/>
      <c r="AW85" s="441"/>
      <c r="AX85" s="441"/>
      <c r="AY85" s="441"/>
      <c r="AZ85" s="441"/>
      <c r="BA85" s="441"/>
      <c r="BB85" s="441"/>
      <c r="BC85" s="441"/>
    </row>
    <row r="86" spans="1:55" x14ac:dyDescent="0.25">
      <c r="A86" s="488"/>
      <c r="B86" s="506"/>
      <c r="C86" s="507"/>
      <c r="D86" s="507"/>
      <c r="E86" s="508"/>
      <c r="F86" s="507"/>
      <c r="G86" s="508"/>
      <c r="H86" s="508"/>
      <c r="I86" s="508"/>
      <c r="J86" s="508"/>
      <c r="K86" s="441"/>
      <c r="L86" s="441"/>
      <c r="M86" s="441"/>
      <c r="N86" s="441"/>
      <c r="O86" s="441"/>
      <c r="P86" s="441"/>
      <c r="Q86" s="441"/>
      <c r="R86" s="441"/>
      <c r="S86" s="441"/>
      <c r="T86" s="441"/>
      <c r="U86" s="441"/>
      <c r="V86" s="441"/>
      <c r="W86" s="441"/>
      <c r="X86" s="441"/>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441"/>
      <c r="AV86" s="441"/>
      <c r="AW86" s="441"/>
      <c r="AX86" s="441"/>
      <c r="AY86" s="441"/>
      <c r="AZ86" s="441"/>
      <c r="BA86" s="441"/>
      <c r="BB86" s="441"/>
      <c r="BC86" s="441"/>
    </row>
    <row r="87" spans="1:55" x14ac:dyDescent="0.25">
      <c r="A87" s="1400"/>
      <c r="B87" s="509"/>
      <c r="C87" s="489"/>
      <c r="D87" s="510"/>
      <c r="E87" s="433"/>
      <c r="F87" s="510"/>
      <c r="G87" s="511"/>
      <c r="H87" s="511"/>
      <c r="I87" s="511"/>
      <c r="J87" s="511"/>
      <c r="K87" s="512"/>
      <c r="L87" s="513"/>
      <c r="M87" s="513"/>
      <c r="N87" s="513"/>
      <c r="O87" s="513"/>
      <c r="P87" s="513"/>
      <c r="Q87" s="513"/>
      <c r="R87" s="513"/>
      <c r="S87" s="513"/>
      <c r="T87" s="513"/>
      <c r="U87" s="513"/>
      <c r="V87" s="513"/>
      <c r="W87" s="513"/>
      <c r="X87" s="513"/>
      <c r="Y87" s="511"/>
      <c r="Z87" s="511"/>
      <c r="AA87" s="511"/>
      <c r="AB87" s="511"/>
      <c r="AC87" s="511"/>
      <c r="AD87" s="511"/>
      <c r="AE87" s="511"/>
      <c r="AF87" s="511"/>
      <c r="AG87" s="511"/>
      <c r="AH87" s="514"/>
      <c r="AI87" s="515"/>
      <c r="AJ87" s="515"/>
      <c r="AK87" s="515"/>
      <c r="AL87" s="511"/>
      <c r="AM87" s="511"/>
      <c r="AN87" s="511"/>
      <c r="AO87" s="515"/>
      <c r="AP87" s="515"/>
      <c r="AQ87" s="515"/>
      <c r="AR87" s="515"/>
      <c r="AS87" s="515"/>
      <c r="AT87" s="515"/>
      <c r="AU87" s="490"/>
      <c r="AV87" s="490"/>
      <c r="AW87" s="490"/>
      <c r="AX87" s="490"/>
      <c r="AY87" s="490"/>
      <c r="AZ87" s="490"/>
      <c r="BA87" s="490"/>
      <c r="BB87" s="490"/>
      <c r="BC87" s="490"/>
    </row>
    <row r="88" spans="1:55" x14ac:dyDescent="0.25">
      <c r="A88" s="1400"/>
      <c r="B88" s="509"/>
      <c r="C88" s="489"/>
      <c r="D88" s="510"/>
      <c r="E88" s="433"/>
      <c r="F88" s="510"/>
      <c r="G88" s="511"/>
      <c r="H88" s="511"/>
      <c r="I88" s="511"/>
      <c r="J88" s="511"/>
      <c r="K88" s="512"/>
      <c r="L88" s="513"/>
      <c r="M88" s="513"/>
      <c r="N88" s="513"/>
      <c r="O88" s="513"/>
      <c r="P88" s="513"/>
      <c r="Q88" s="513"/>
      <c r="R88" s="513"/>
      <c r="S88" s="513"/>
      <c r="T88" s="513"/>
      <c r="U88" s="513"/>
      <c r="V88" s="513"/>
      <c r="W88" s="513"/>
      <c r="X88" s="513"/>
      <c r="Y88" s="511"/>
      <c r="Z88" s="511"/>
      <c r="AA88" s="511"/>
      <c r="AB88" s="511"/>
      <c r="AC88" s="511"/>
      <c r="AD88" s="511"/>
      <c r="AE88" s="511"/>
      <c r="AF88" s="511"/>
      <c r="AG88" s="511"/>
      <c r="AH88" s="514"/>
      <c r="AI88" s="515"/>
      <c r="AJ88" s="515"/>
      <c r="AK88" s="515"/>
      <c r="AL88" s="515"/>
      <c r="AM88" s="515"/>
      <c r="AN88" s="515"/>
      <c r="AO88" s="515"/>
      <c r="AP88" s="515"/>
      <c r="AQ88" s="515"/>
      <c r="AR88" s="515"/>
      <c r="AS88" s="515"/>
      <c r="AT88" s="515"/>
      <c r="AU88" s="490"/>
      <c r="AV88" s="490"/>
      <c r="AW88" s="490"/>
      <c r="AX88" s="490"/>
      <c r="AY88" s="490"/>
      <c r="AZ88" s="490"/>
      <c r="BA88" s="490"/>
      <c r="BB88" s="490"/>
      <c r="BC88" s="490"/>
    </row>
    <row r="89" spans="1:55" x14ac:dyDescent="0.25">
      <c r="A89" s="1400"/>
      <c r="B89" s="509"/>
      <c r="C89" s="489"/>
      <c r="D89" s="510"/>
      <c r="E89" s="433"/>
      <c r="F89" s="510"/>
      <c r="G89" s="511"/>
      <c r="H89" s="511"/>
      <c r="I89" s="511"/>
      <c r="J89" s="511"/>
      <c r="K89" s="512"/>
      <c r="L89" s="513"/>
      <c r="M89" s="513"/>
      <c r="N89" s="452"/>
      <c r="O89" s="510"/>
      <c r="P89" s="513"/>
      <c r="Q89" s="513"/>
      <c r="R89" s="513"/>
      <c r="S89" s="513"/>
      <c r="T89" s="513"/>
      <c r="U89" s="513"/>
      <c r="V89" s="513"/>
      <c r="W89" s="513"/>
      <c r="X89" s="513"/>
      <c r="Y89" s="511"/>
      <c r="Z89" s="511"/>
      <c r="AA89" s="511"/>
      <c r="AB89" s="511"/>
      <c r="AC89" s="511"/>
      <c r="AD89" s="511"/>
      <c r="AE89" s="511"/>
      <c r="AF89" s="511"/>
      <c r="AG89" s="511"/>
      <c r="AH89" s="514"/>
      <c r="AI89" s="515"/>
      <c r="AJ89" s="515"/>
      <c r="AK89" s="515"/>
      <c r="AL89" s="515"/>
      <c r="AM89" s="515"/>
      <c r="AN89" s="515"/>
      <c r="AO89" s="515"/>
      <c r="AP89" s="515"/>
      <c r="AQ89" s="515"/>
      <c r="AR89" s="515"/>
      <c r="AS89" s="515"/>
      <c r="AT89" s="515"/>
      <c r="AU89" s="490"/>
      <c r="AV89" s="490"/>
      <c r="AW89" s="490"/>
      <c r="AX89" s="490"/>
      <c r="AY89" s="490"/>
      <c r="AZ89" s="490"/>
      <c r="BA89" s="490"/>
      <c r="BB89" s="490"/>
      <c r="BC89" s="490"/>
    </row>
    <row r="90" spans="1:55" x14ac:dyDescent="0.25">
      <c r="A90" s="1400"/>
      <c r="B90" s="509"/>
      <c r="C90" s="489"/>
      <c r="D90" s="510"/>
      <c r="E90" s="433"/>
      <c r="F90" s="510"/>
      <c r="G90" s="511"/>
      <c r="H90" s="511"/>
      <c r="I90" s="511"/>
      <c r="J90" s="511"/>
      <c r="K90" s="512"/>
      <c r="L90" s="513"/>
      <c r="M90" s="513"/>
      <c r="N90" s="513"/>
      <c r="O90" s="513"/>
      <c r="P90" s="513"/>
      <c r="Q90" s="513"/>
      <c r="R90" s="513"/>
      <c r="S90" s="513"/>
      <c r="T90" s="513"/>
      <c r="U90" s="513"/>
      <c r="V90" s="513"/>
      <c r="W90" s="513"/>
      <c r="X90" s="513"/>
      <c r="Y90" s="511"/>
      <c r="Z90" s="511"/>
      <c r="AA90" s="511"/>
      <c r="AB90" s="511"/>
      <c r="AC90" s="511"/>
      <c r="AD90" s="511"/>
      <c r="AE90" s="511"/>
      <c r="AF90" s="511"/>
      <c r="AG90" s="511"/>
      <c r="AH90" s="514"/>
      <c r="AI90" s="515"/>
      <c r="AJ90" s="515"/>
      <c r="AK90" s="515"/>
      <c r="AL90" s="515"/>
      <c r="AM90" s="515"/>
      <c r="AN90" s="515"/>
      <c r="AO90" s="515"/>
      <c r="AP90" s="515"/>
      <c r="AQ90" s="515"/>
      <c r="AR90" s="515"/>
      <c r="AS90" s="515"/>
      <c r="AT90" s="515"/>
      <c r="AU90" s="490"/>
      <c r="AV90" s="490"/>
      <c r="AW90" s="490"/>
      <c r="AX90" s="490"/>
      <c r="AY90" s="490"/>
      <c r="AZ90" s="490"/>
      <c r="BA90" s="490"/>
      <c r="BB90" s="490"/>
      <c r="BC90" s="490"/>
    </row>
    <row r="91" spans="1:55" x14ac:dyDescent="0.25">
      <c r="A91" s="1400"/>
      <c r="B91" s="509"/>
      <c r="C91" s="489"/>
      <c r="D91" s="510"/>
      <c r="E91" s="433"/>
      <c r="F91" s="510"/>
      <c r="G91" s="511"/>
      <c r="H91" s="511"/>
      <c r="I91" s="511"/>
      <c r="J91" s="511"/>
      <c r="K91" s="512"/>
      <c r="L91" s="513"/>
      <c r="M91" s="513"/>
      <c r="N91" s="513"/>
      <c r="O91" s="513"/>
      <c r="P91" s="513"/>
      <c r="Q91" s="513"/>
      <c r="R91" s="513"/>
      <c r="S91" s="513"/>
      <c r="T91" s="513"/>
      <c r="U91" s="513"/>
      <c r="V91" s="513"/>
      <c r="W91" s="513"/>
      <c r="X91" s="513"/>
      <c r="Y91" s="511"/>
      <c r="Z91" s="511"/>
      <c r="AA91" s="511"/>
      <c r="AB91" s="511"/>
      <c r="AC91" s="511"/>
      <c r="AD91" s="511"/>
      <c r="AE91" s="511"/>
      <c r="AF91" s="511"/>
      <c r="AG91" s="511"/>
      <c r="AH91" s="514"/>
      <c r="AI91" s="515"/>
      <c r="AJ91" s="515"/>
      <c r="AK91" s="515"/>
      <c r="AL91" s="515"/>
      <c r="AM91" s="515"/>
      <c r="AN91" s="515"/>
      <c r="AO91" s="511"/>
      <c r="AP91" s="511"/>
      <c r="AQ91" s="511"/>
      <c r="AR91" s="511"/>
      <c r="AS91" s="511"/>
      <c r="AT91" s="515"/>
      <c r="AU91" s="490"/>
      <c r="AV91" s="490"/>
      <c r="AW91" s="490"/>
      <c r="AX91" s="490"/>
      <c r="AY91" s="490"/>
      <c r="AZ91" s="490"/>
      <c r="BA91" s="490"/>
      <c r="BB91" s="490"/>
      <c r="BC91" s="490"/>
    </row>
    <row r="92" spans="1:55" x14ac:dyDescent="0.25">
      <c r="A92" s="1400"/>
      <c r="B92" s="509"/>
      <c r="C92" s="489"/>
      <c r="D92" s="510"/>
      <c r="E92" s="433"/>
      <c r="F92" s="510"/>
      <c r="G92" s="511"/>
      <c r="H92" s="511"/>
      <c r="I92" s="511"/>
      <c r="J92" s="511"/>
      <c r="K92" s="512"/>
      <c r="L92" s="513"/>
      <c r="M92" s="513"/>
      <c r="N92" s="513"/>
      <c r="O92" s="513"/>
      <c r="P92" s="513"/>
      <c r="Q92" s="513"/>
      <c r="R92" s="513"/>
      <c r="S92" s="513"/>
      <c r="T92" s="513"/>
      <c r="U92" s="513"/>
      <c r="V92" s="513"/>
      <c r="W92" s="513"/>
      <c r="X92" s="513"/>
      <c r="Y92" s="511"/>
      <c r="Z92" s="511"/>
      <c r="AA92" s="511"/>
      <c r="AB92" s="511"/>
      <c r="AC92" s="511"/>
      <c r="AD92" s="511"/>
      <c r="AE92" s="511"/>
      <c r="AF92" s="511"/>
      <c r="AG92" s="511"/>
      <c r="AH92" s="514"/>
      <c r="AI92" s="515"/>
      <c r="AJ92" s="515"/>
      <c r="AK92" s="515"/>
      <c r="AL92" s="511"/>
      <c r="AM92" s="511"/>
      <c r="AN92" s="511"/>
      <c r="AO92" s="515"/>
      <c r="AP92" s="515"/>
      <c r="AQ92" s="515"/>
      <c r="AR92" s="515"/>
      <c r="AS92" s="515"/>
      <c r="AT92" s="515"/>
      <c r="AU92" s="490"/>
      <c r="AV92" s="490"/>
      <c r="AW92" s="490"/>
      <c r="AX92" s="490"/>
      <c r="AY92" s="490"/>
      <c r="AZ92" s="490"/>
      <c r="BA92" s="490"/>
      <c r="BB92" s="490"/>
      <c r="BC92" s="490"/>
    </row>
    <row r="93" spans="1:55" x14ac:dyDescent="0.25">
      <c r="A93" s="1400"/>
      <c r="B93" s="509"/>
      <c r="C93" s="489"/>
      <c r="D93" s="510"/>
      <c r="E93" s="433"/>
      <c r="F93" s="510"/>
      <c r="G93" s="511"/>
      <c r="H93" s="511"/>
      <c r="I93" s="511"/>
      <c r="J93" s="511"/>
      <c r="K93" s="512"/>
      <c r="L93" s="513"/>
      <c r="M93" s="513"/>
      <c r="N93" s="513"/>
      <c r="O93" s="513"/>
      <c r="P93" s="513"/>
      <c r="Q93" s="513"/>
      <c r="R93" s="513"/>
      <c r="S93" s="513"/>
      <c r="T93" s="513"/>
      <c r="U93" s="513"/>
      <c r="V93" s="513"/>
      <c r="W93" s="513"/>
      <c r="X93" s="513"/>
      <c r="Y93" s="511"/>
      <c r="Z93" s="511"/>
      <c r="AA93" s="511"/>
      <c r="AB93" s="511"/>
      <c r="AC93" s="511"/>
      <c r="AD93" s="511"/>
      <c r="AE93" s="511"/>
      <c r="AF93" s="511"/>
      <c r="AG93" s="511"/>
      <c r="AH93" s="514"/>
      <c r="AI93" s="515"/>
      <c r="AJ93" s="515"/>
      <c r="AK93" s="515"/>
      <c r="AL93" s="515"/>
      <c r="AM93" s="515"/>
      <c r="AN93" s="515"/>
      <c r="AO93" s="515"/>
      <c r="AP93" s="515"/>
      <c r="AQ93" s="515"/>
      <c r="AR93" s="515"/>
      <c r="AS93" s="515"/>
      <c r="AT93" s="515"/>
      <c r="AU93" s="490"/>
      <c r="AV93" s="490"/>
      <c r="AW93" s="490"/>
      <c r="AX93" s="490"/>
      <c r="AY93" s="490"/>
      <c r="AZ93" s="490"/>
      <c r="BA93" s="490"/>
      <c r="BB93" s="490"/>
      <c r="BC93" s="490"/>
    </row>
    <row r="94" spans="1:55" x14ac:dyDescent="0.25">
      <c r="A94" s="1400"/>
      <c r="B94" s="509"/>
      <c r="C94" s="489"/>
      <c r="D94" s="510"/>
      <c r="E94" s="433"/>
      <c r="F94" s="510"/>
      <c r="G94" s="511"/>
      <c r="H94" s="511"/>
      <c r="I94" s="511"/>
      <c r="J94" s="511"/>
      <c r="K94" s="512"/>
      <c r="L94" s="513"/>
      <c r="M94" s="513"/>
      <c r="N94" s="452"/>
      <c r="O94" s="510"/>
      <c r="P94" s="513"/>
      <c r="Q94" s="513"/>
      <c r="R94" s="513"/>
      <c r="S94" s="513"/>
      <c r="T94" s="513"/>
      <c r="U94" s="513"/>
      <c r="V94" s="513"/>
      <c r="W94" s="513"/>
      <c r="X94" s="513"/>
      <c r="Y94" s="511"/>
      <c r="Z94" s="511"/>
      <c r="AA94" s="511"/>
      <c r="AB94" s="511"/>
      <c r="AC94" s="511"/>
      <c r="AD94" s="511"/>
      <c r="AE94" s="511"/>
      <c r="AF94" s="511"/>
      <c r="AG94" s="511"/>
      <c r="AH94" s="514"/>
      <c r="AI94" s="515"/>
      <c r="AJ94" s="515"/>
      <c r="AK94" s="515"/>
      <c r="AL94" s="515"/>
      <c r="AM94" s="515"/>
      <c r="AN94" s="515"/>
      <c r="AO94" s="515"/>
      <c r="AP94" s="515"/>
      <c r="AQ94" s="515"/>
      <c r="AR94" s="515"/>
      <c r="AS94" s="515"/>
      <c r="AT94" s="515"/>
      <c r="AU94" s="490"/>
      <c r="AV94" s="490"/>
      <c r="AW94" s="490"/>
      <c r="AX94" s="490"/>
      <c r="AY94" s="490"/>
      <c r="AZ94" s="490"/>
      <c r="BA94" s="490"/>
      <c r="BB94" s="490"/>
      <c r="BC94" s="490"/>
    </row>
    <row r="95" spans="1:55" x14ac:dyDescent="0.25">
      <c r="A95" s="1400"/>
      <c r="B95" s="509"/>
      <c r="C95" s="489"/>
      <c r="D95" s="510"/>
      <c r="E95" s="433"/>
      <c r="F95" s="510"/>
      <c r="G95" s="511"/>
      <c r="H95" s="511"/>
      <c r="I95" s="511"/>
      <c r="J95" s="511"/>
      <c r="K95" s="512"/>
      <c r="L95" s="513"/>
      <c r="M95" s="513"/>
      <c r="N95" s="513"/>
      <c r="O95" s="513"/>
      <c r="P95" s="513"/>
      <c r="Q95" s="513"/>
      <c r="R95" s="513"/>
      <c r="S95" s="513"/>
      <c r="T95" s="513"/>
      <c r="U95" s="513"/>
      <c r="V95" s="513"/>
      <c r="W95" s="513"/>
      <c r="X95" s="513"/>
      <c r="Y95" s="511"/>
      <c r="Z95" s="511"/>
      <c r="AA95" s="511"/>
      <c r="AB95" s="511"/>
      <c r="AC95" s="511"/>
      <c r="AD95" s="511"/>
      <c r="AE95" s="511"/>
      <c r="AF95" s="511"/>
      <c r="AG95" s="511"/>
      <c r="AH95" s="514"/>
      <c r="AI95" s="515"/>
      <c r="AJ95" s="515"/>
      <c r="AK95" s="515"/>
      <c r="AL95" s="515"/>
      <c r="AM95" s="515"/>
      <c r="AN95" s="515"/>
      <c r="AO95" s="515"/>
      <c r="AP95" s="515"/>
      <c r="AQ95" s="515"/>
      <c r="AR95" s="515"/>
      <c r="AS95" s="515"/>
      <c r="AT95" s="515"/>
      <c r="AU95" s="490"/>
      <c r="AV95" s="490"/>
      <c r="AW95" s="490"/>
      <c r="AX95" s="490"/>
      <c r="AY95" s="490"/>
      <c r="AZ95" s="490"/>
      <c r="BA95" s="490"/>
      <c r="BB95" s="490"/>
      <c r="BC95" s="490"/>
    </row>
    <row r="96" spans="1:55" x14ac:dyDescent="0.25">
      <c r="A96" s="1400"/>
      <c r="B96" s="509"/>
      <c r="C96" s="489"/>
      <c r="D96" s="510"/>
      <c r="E96" s="433"/>
      <c r="F96" s="510"/>
      <c r="G96" s="511"/>
      <c r="H96" s="511"/>
      <c r="I96" s="511"/>
      <c r="J96" s="511"/>
      <c r="K96" s="512"/>
      <c r="L96" s="513"/>
      <c r="M96" s="513"/>
      <c r="N96" s="513"/>
      <c r="O96" s="513"/>
      <c r="P96" s="513"/>
      <c r="Q96" s="513"/>
      <c r="R96" s="513"/>
      <c r="S96" s="513"/>
      <c r="T96" s="513"/>
      <c r="U96" s="513"/>
      <c r="V96" s="513"/>
      <c r="W96" s="513"/>
      <c r="X96" s="513"/>
      <c r="Y96" s="511"/>
      <c r="Z96" s="511"/>
      <c r="AA96" s="511"/>
      <c r="AB96" s="511"/>
      <c r="AC96" s="511"/>
      <c r="AD96" s="511"/>
      <c r="AE96" s="511"/>
      <c r="AF96" s="511"/>
      <c r="AG96" s="511"/>
      <c r="AH96" s="514"/>
      <c r="AI96" s="515"/>
      <c r="AJ96" s="515"/>
      <c r="AK96" s="515"/>
      <c r="AL96" s="515"/>
      <c r="AM96" s="515"/>
      <c r="AN96" s="515"/>
      <c r="AO96" s="511"/>
      <c r="AP96" s="511"/>
      <c r="AQ96" s="511"/>
      <c r="AR96" s="511"/>
      <c r="AS96" s="511"/>
      <c r="AT96" s="515"/>
      <c r="AU96" s="490"/>
      <c r="AV96" s="490"/>
      <c r="AW96" s="490"/>
      <c r="AX96" s="490"/>
      <c r="AY96" s="490"/>
      <c r="AZ96" s="490"/>
      <c r="BA96" s="490"/>
      <c r="BB96" s="490"/>
      <c r="BC96" s="490"/>
    </row>
    <row r="97" spans="1:55" x14ac:dyDescent="0.25">
      <c r="A97" s="1400"/>
      <c r="B97" s="509"/>
      <c r="C97" s="489"/>
      <c r="D97" s="510"/>
      <c r="E97" s="433"/>
      <c r="F97" s="510"/>
      <c r="G97" s="511"/>
      <c r="H97" s="511"/>
      <c r="I97" s="511"/>
      <c r="J97" s="511"/>
      <c r="K97" s="512"/>
      <c r="L97" s="513"/>
      <c r="M97" s="513"/>
      <c r="N97" s="513"/>
      <c r="O97" s="513"/>
      <c r="P97" s="513"/>
      <c r="Q97" s="513"/>
      <c r="R97" s="513"/>
      <c r="S97" s="513"/>
      <c r="T97" s="513"/>
      <c r="U97" s="513"/>
      <c r="V97" s="513"/>
      <c r="W97" s="513"/>
      <c r="X97" s="513"/>
      <c r="Y97" s="511"/>
      <c r="Z97" s="511"/>
      <c r="AA97" s="511"/>
      <c r="AB97" s="511"/>
      <c r="AC97" s="511"/>
      <c r="AD97" s="511"/>
      <c r="AE97" s="511"/>
      <c r="AF97" s="511"/>
      <c r="AG97" s="511"/>
      <c r="AH97" s="514"/>
      <c r="AI97" s="515"/>
      <c r="AJ97" s="515"/>
      <c r="AK97" s="515"/>
      <c r="AL97" s="511"/>
      <c r="AM97" s="511"/>
      <c r="AN97" s="511"/>
      <c r="AO97" s="515"/>
      <c r="AP97" s="515"/>
      <c r="AQ97" s="515"/>
      <c r="AR97" s="515"/>
      <c r="AS97" s="515"/>
      <c r="AT97" s="515"/>
      <c r="AU97" s="490"/>
      <c r="AV97" s="490"/>
      <c r="AW97" s="490"/>
      <c r="AX97" s="490"/>
      <c r="AY97" s="490"/>
      <c r="AZ97" s="490"/>
      <c r="BA97" s="490"/>
      <c r="BB97" s="490"/>
      <c r="BC97" s="490"/>
    </row>
    <row r="98" spans="1:55" x14ac:dyDescent="0.25">
      <c r="A98" s="1400"/>
      <c r="B98" s="509"/>
      <c r="C98" s="489"/>
      <c r="D98" s="510"/>
      <c r="E98" s="433"/>
      <c r="F98" s="510"/>
      <c r="G98" s="511"/>
      <c r="H98" s="511"/>
      <c r="I98" s="511"/>
      <c r="J98" s="511"/>
      <c r="K98" s="512"/>
      <c r="L98" s="513"/>
      <c r="M98" s="513"/>
      <c r="N98" s="513"/>
      <c r="O98" s="513"/>
      <c r="P98" s="513"/>
      <c r="Q98" s="513"/>
      <c r="R98" s="513"/>
      <c r="S98" s="513"/>
      <c r="T98" s="513"/>
      <c r="U98" s="513"/>
      <c r="V98" s="513"/>
      <c r="W98" s="513"/>
      <c r="X98" s="513"/>
      <c r="Y98" s="511"/>
      <c r="Z98" s="511"/>
      <c r="AA98" s="511"/>
      <c r="AB98" s="511"/>
      <c r="AC98" s="511"/>
      <c r="AD98" s="511"/>
      <c r="AE98" s="511"/>
      <c r="AF98" s="511"/>
      <c r="AG98" s="511"/>
      <c r="AH98" s="514"/>
      <c r="AI98" s="515"/>
      <c r="AJ98" s="515"/>
      <c r="AK98" s="515"/>
      <c r="AL98" s="515"/>
      <c r="AM98" s="515"/>
      <c r="AN98" s="515"/>
      <c r="AO98" s="515"/>
      <c r="AP98" s="515"/>
      <c r="AQ98" s="515"/>
      <c r="AR98" s="515"/>
      <c r="AS98" s="515"/>
      <c r="AT98" s="515"/>
      <c r="AU98" s="490"/>
      <c r="AV98" s="490"/>
      <c r="AW98" s="490"/>
      <c r="AX98" s="490"/>
      <c r="AY98" s="490"/>
      <c r="AZ98" s="490"/>
      <c r="BA98" s="490"/>
      <c r="BB98" s="490"/>
      <c r="BC98" s="490"/>
    </row>
    <row r="99" spans="1:55" x14ac:dyDescent="0.25">
      <c r="A99" s="1400"/>
      <c r="B99" s="509"/>
      <c r="C99" s="489"/>
      <c r="D99" s="510"/>
      <c r="E99" s="433"/>
      <c r="F99" s="510"/>
      <c r="G99" s="511"/>
      <c r="H99" s="511"/>
      <c r="I99" s="511"/>
      <c r="J99" s="511"/>
      <c r="K99" s="512"/>
      <c r="L99" s="513"/>
      <c r="M99" s="513"/>
      <c r="N99" s="452"/>
      <c r="O99" s="510"/>
      <c r="P99" s="513"/>
      <c r="Q99" s="513"/>
      <c r="R99" s="513"/>
      <c r="S99" s="513"/>
      <c r="T99" s="513"/>
      <c r="U99" s="513"/>
      <c r="V99" s="513"/>
      <c r="W99" s="513"/>
      <c r="X99" s="513"/>
      <c r="Y99" s="511"/>
      <c r="Z99" s="511"/>
      <c r="AA99" s="511"/>
      <c r="AB99" s="511"/>
      <c r="AC99" s="511"/>
      <c r="AD99" s="511"/>
      <c r="AE99" s="511"/>
      <c r="AF99" s="511"/>
      <c r="AG99" s="511"/>
      <c r="AH99" s="514"/>
      <c r="AI99" s="515"/>
      <c r="AJ99" s="515"/>
      <c r="AK99" s="515"/>
      <c r="AL99" s="515"/>
      <c r="AM99" s="515"/>
      <c r="AN99" s="515"/>
      <c r="AO99" s="515"/>
      <c r="AP99" s="515"/>
      <c r="AQ99" s="515"/>
      <c r="AR99" s="515"/>
      <c r="AS99" s="515"/>
      <c r="AT99" s="515"/>
      <c r="AU99" s="490"/>
      <c r="AV99" s="490"/>
      <c r="AW99" s="490"/>
      <c r="AX99" s="490"/>
      <c r="AY99" s="490"/>
      <c r="AZ99" s="490"/>
      <c r="BA99" s="490"/>
      <c r="BB99" s="490"/>
      <c r="BC99" s="490"/>
    </row>
    <row r="100" spans="1:55" x14ac:dyDescent="0.25">
      <c r="A100" s="1400"/>
      <c r="B100" s="509"/>
      <c r="C100" s="489"/>
      <c r="D100" s="510"/>
      <c r="E100" s="433"/>
      <c r="F100" s="510"/>
      <c r="G100" s="511"/>
      <c r="H100" s="511"/>
      <c r="I100" s="511"/>
      <c r="J100" s="511"/>
      <c r="K100" s="512"/>
      <c r="L100" s="513"/>
      <c r="M100" s="513"/>
      <c r="N100" s="513"/>
      <c r="O100" s="513"/>
      <c r="P100" s="513"/>
      <c r="Q100" s="513"/>
      <c r="R100" s="513"/>
      <c r="S100" s="513"/>
      <c r="T100" s="513"/>
      <c r="U100" s="513"/>
      <c r="V100" s="513"/>
      <c r="W100" s="513"/>
      <c r="X100" s="513"/>
      <c r="Y100" s="511"/>
      <c r="Z100" s="511"/>
      <c r="AA100" s="511"/>
      <c r="AB100" s="511"/>
      <c r="AC100" s="511"/>
      <c r="AD100" s="511"/>
      <c r="AE100" s="511"/>
      <c r="AF100" s="511"/>
      <c r="AG100" s="511"/>
      <c r="AH100" s="514"/>
      <c r="AI100" s="515"/>
      <c r="AJ100" s="515"/>
      <c r="AK100" s="515"/>
      <c r="AL100" s="515"/>
      <c r="AM100" s="515"/>
      <c r="AN100" s="515"/>
      <c r="AO100" s="515"/>
      <c r="AP100" s="515"/>
      <c r="AQ100" s="515"/>
      <c r="AR100" s="515"/>
      <c r="AS100" s="515"/>
      <c r="AT100" s="515"/>
      <c r="AU100" s="490"/>
      <c r="AV100" s="490"/>
      <c r="AW100" s="490"/>
      <c r="AX100" s="490"/>
      <c r="AY100" s="490"/>
      <c r="AZ100" s="490"/>
      <c r="BA100" s="490"/>
      <c r="BB100" s="490"/>
      <c r="BC100" s="490"/>
    </row>
    <row r="101" spans="1:55" x14ac:dyDescent="0.25">
      <c r="A101" s="1400"/>
      <c r="B101" s="509"/>
      <c r="C101" s="489"/>
      <c r="D101" s="510"/>
      <c r="E101" s="433"/>
      <c r="F101" s="510"/>
      <c r="G101" s="511"/>
      <c r="H101" s="511"/>
      <c r="I101" s="511"/>
      <c r="J101" s="511"/>
      <c r="K101" s="512"/>
      <c r="L101" s="513"/>
      <c r="M101" s="513"/>
      <c r="N101" s="513"/>
      <c r="O101" s="513"/>
      <c r="P101" s="513"/>
      <c r="Q101" s="513"/>
      <c r="R101" s="513"/>
      <c r="S101" s="513"/>
      <c r="T101" s="513"/>
      <c r="U101" s="513"/>
      <c r="V101" s="513"/>
      <c r="W101" s="513"/>
      <c r="X101" s="513"/>
      <c r="Y101" s="511"/>
      <c r="Z101" s="511"/>
      <c r="AA101" s="511"/>
      <c r="AB101" s="511"/>
      <c r="AC101" s="511"/>
      <c r="AD101" s="511"/>
      <c r="AE101" s="511"/>
      <c r="AF101" s="511"/>
      <c r="AG101" s="511"/>
      <c r="AH101" s="514"/>
      <c r="AI101" s="515"/>
      <c r="AJ101" s="515"/>
      <c r="AK101" s="515"/>
      <c r="AL101" s="515"/>
      <c r="AM101" s="515"/>
      <c r="AN101" s="515"/>
      <c r="AO101" s="511"/>
      <c r="AP101" s="511"/>
      <c r="AQ101" s="511"/>
      <c r="AR101" s="511"/>
      <c r="AS101" s="511"/>
      <c r="AT101" s="515"/>
      <c r="AU101" s="490"/>
      <c r="AV101" s="490"/>
      <c r="AW101" s="490"/>
      <c r="AX101" s="490"/>
      <c r="AY101" s="490"/>
      <c r="AZ101" s="490"/>
      <c r="BA101" s="490"/>
      <c r="BB101" s="490"/>
      <c r="BC101" s="490"/>
    </row>
    <row r="102" spans="1:55" x14ac:dyDescent="0.25">
      <c r="A102" s="1400"/>
      <c r="B102" s="509"/>
      <c r="C102" s="489"/>
      <c r="D102" s="510"/>
      <c r="E102" s="511"/>
      <c r="F102" s="510"/>
      <c r="G102" s="511"/>
      <c r="H102" s="511"/>
      <c r="I102" s="511"/>
      <c r="J102" s="511"/>
      <c r="K102" s="512"/>
      <c r="L102" s="513"/>
      <c r="M102" s="513"/>
      <c r="N102" s="513"/>
      <c r="O102" s="513"/>
      <c r="P102" s="513"/>
      <c r="Q102" s="513"/>
      <c r="R102" s="513"/>
      <c r="S102" s="513"/>
      <c r="T102" s="513"/>
      <c r="U102" s="513"/>
      <c r="V102" s="513"/>
      <c r="W102" s="513"/>
      <c r="X102" s="513"/>
      <c r="Y102" s="511"/>
      <c r="Z102" s="511"/>
      <c r="AA102" s="511"/>
      <c r="AB102" s="511"/>
      <c r="AC102" s="511"/>
      <c r="AD102" s="511"/>
      <c r="AE102" s="511"/>
      <c r="AF102" s="511"/>
      <c r="AG102" s="511"/>
      <c r="AH102" s="514"/>
      <c r="AI102" s="515"/>
      <c r="AJ102" s="515"/>
      <c r="AK102" s="515"/>
      <c r="AL102" s="511"/>
      <c r="AM102" s="511"/>
      <c r="AN102" s="511"/>
      <c r="AO102" s="515"/>
      <c r="AP102" s="515"/>
      <c r="AQ102" s="515"/>
      <c r="AR102" s="515"/>
      <c r="AS102" s="515"/>
      <c r="AT102" s="515"/>
      <c r="AU102" s="490"/>
      <c r="AV102" s="490"/>
      <c r="AW102" s="490"/>
      <c r="AX102" s="490"/>
      <c r="AY102" s="490"/>
      <c r="AZ102" s="490"/>
      <c r="BA102" s="490"/>
      <c r="BB102" s="490"/>
      <c r="BC102" s="490"/>
    </row>
    <row r="103" spans="1:55" x14ac:dyDescent="0.25">
      <c r="A103" s="1400"/>
      <c r="B103" s="509"/>
      <c r="C103" s="489"/>
      <c r="D103" s="510"/>
      <c r="E103" s="433"/>
      <c r="F103" s="510"/>
      <c r="G103" s="511"/>
      <c r="H103" s="511"/>
      <c r="I103" s="511"/>
      <c r="J103" s="511"/>
      <c r="K103" s="512"/>
      <c r="L103" s="513"/>
      <c r="M103" s="513"/>
      <c r="N103" s="513"/>
      <c r="O103" s="513"/>
      <c r="P103" s="513"/>
      <c r="Q103" s="513"/>
      <c r="R103" s="513"/>
      <c r="S103" s="513"/>
      <c r="T103" s="513"/>
      <c r="U103" s="513"/>
      <c r="V103" s="513"/>
      <c r="W103" s="513"/>
      <c r="X103" s="513"/>
      <c r="Y103" s="511"/>
      <c r="Z103" s="511"/>
      <c r="AA103" s="511"/>
      <c r="AB103" s="511"/>
      <c r="AC103" s="511"/>
      <c r="AD103" s="511"/>
      <c r="AE103" s="511"/>
      <c r="AF103" s="511"/>
      <c r="AG103" s="511"/>
      <c r="AH103" s="514"/>
      <c r="AI103" s="515"/>
      <c r="AJ103" s="515"/>
      <c r="AK103" s="515"/>
      <c r="AL103" s="515"/>
      <c r="AM103" s="515"/>
      <c r="AN103" s="515"/>
      <c r="AO103" s="515"/>
      <c r="AP103" s="515"/>
      <c r="AQ103" s="515"/>
      <c r="AR103" s="515"/>
      <c r="AS103" s="515"/>
      <c r="AT103" s="515"/>
      <c r="AU103" s="490"/>
      <c r="AV103" s="490"/>
      <c r="AW103" s="490"/>
      <c r="AX103" s="490"/>
      <c r="AY103" s="490"/>
      <c r="AZ103" s="490"/>
      <c r="BA103" s="490"/>
      <c r="BB103" s="490"/>
      <c r="BC103" s="490"/>
    </row>
    <row r="104" spans="1:55" x14ac:dyDescent="0.25">
      <c r="A104" s="1400"/>
      <c r="B104" s="509"/>
      <c r="C104" s="489"/>
      <c r="D104" s="510"/>
      <c r="E104" s="433"/>
      <c r="F104" s="510"/>
      <c r="G104" s="511"/>
      <c r="H104" s="511"/>
      <c r="I104" s="511"/>
      <c r="J104" s="511"/>
      <c r="K104" s="512"/>
      <c r="L104" s="513"/>
      <c r="M104" s="513"/>
      <c r="N104" s="452"/>
      <c r="O104" s="510"/>
      <c r="P104" s="513"/>
      <c r="Q104" s="513"/>
      <c r="R104" s="513"/>
      <c r="S104" s="513"/>
      <c r="T104" s="513"/>
      <c r="U104" s="513"/>
      <c r="V104" s="513"/>
      <c r="W104" s="513"/>
      <c r="X104" s="513"/>
      <c r="Y104" s="511"/>
      <c r="Z104" s="511"/>
      <c r="AA104" s="511"/>
      <c r="AB104" s="511"/>
      <c r="AC104" s="511"/>
      <c r="AD104" s="511"/>
      <c r="AE104" s="511"/>
      <c r="AF104" s="511"/>
      <c r="AG104" s="511"/>
      <c r="AH104" s="514"/>
      <c r="AI104" s="515"/>
      <c r="AJ104" s="515"/>
      <c r="AK104" s="515"/>
      <c r="AL104" s="515"/>
      <c r="AM104" s="515"/>
      <c r="AN104" s="515"/>
      <c r="AO104" s="515"/>
      <c r="AP104" s="515"/>
      <c r="AQ104" s="515"/>
      <c r="AR104" s="515"/>
      <c r="AS104" s="515"/>
      <c r="AT104" s="515"/>
      <c r="AU104" s="490"/>
      <c r="AV104" s="490"/>
      <c r="AW104" s="490"/>
      <c r="AX104" s="490"/>
      <c r="AY104" s="490"/>
      <c r="AZ104" s="490"/>
      <c r="BA104" s="490"/>
      <c r="BB104" s="490"/>
      <c r="BC104" s="490"/>
    </row>
    <row r="105" spans="1:55" x14ac:dyDescent="0.25">
      <c r="A105" s="1400"/>
      <c r="B105" s="509"/>
      <c r="C105" s="489"/>
      <c r="D105" s="510"/>
      <c r="E105" s="511"/>
      <c r="F105" s="510"/>
      <c r="G105" s="511"/>
      <c r="H105" s="511"/>
      <c r="I105" s="511"/>
      <c r="J105" s="511"/>
      <c r="K105" s="512"/>
      <c r="L105" s="513"/>
      <c r="M105" s="513"/>
      <c r="N105" s="513"/>
      <c r="O105" s="513"/>
      <c r="P105" s="513"/>
      <c r="Q105" s="513"/>
      <c r="R105" s="513"/>
      <c r="S105" s="513"/>
      <c r="T105" s="513"/>
      <c r="U105" s="513"/>
      <c r="V105" s="513"/>
      <c r="W105" s="513"/>
      <c r="X105" s="513"/>
      <c r="Y105" s="511"/>
      <c r="Z105" s="511"/>
      <c r="AA105" s="511"/>
      <c r="AB105" s="511"/>
      <c r="AC105" s="511"/>
      <c r="AD105" s="511"/>
      <c r="AE105" s="511"/>
      <c r="AF105" s="491"/>
      <c r="AG105" s="511"/>
      <c r="AH105" s="514"/>
      <c r="AI105" s="515"/>
      <c r="AJ105" s="515"/>
      <c r="AK105" s="515"/>
      <c r="AL105" s="515"/>
      <c r="AM105" s="515"/>
      <c r="AN105" s="515"/>
      <c r="AO105" s="515"/>
      <c r="AP105" s="515"/>
      <c r="AQ105" s="515"/>
      <c r="AR105" s="515"/>
      <c r="AS105" s="515"/>
      <c r="AT105" s="515"/>
      <c r="AU105" s="490"/>
      <c r="AV105" s="490"/>
      <c r="AW105" s="490"/>
      <c r="AX105" s="490"/>
      <c r="AY105" s="490"/>
      <c r="AZ105" s="490"/>
      <c r="BA105" s="490"/>
      <c r="BB105" s="490"/>
      <c r="BC105" s="490"/>
    </row>
    <row r="106" spans="1:55" x14ac:dyDescent="0.25">
      <c r="A106" s="1400"/>
      <c r="B106" s="509"/>
      <c r="C106" s="489"/>
      <c r="D106" s="510"/>
      <c r="E106" s="433"/>
      <c r="F106" s="510"/>
      <c r="G106" s="511"/>
      <c r="H106" s="511"/>
      <c r="I106" s="511"/>
      <c r="J106" s="511"/>
      <c r="K106" s="512"/>
      <c r="L106" s="513"/>
      <c r="M106" s="513"/>
      <c r="N106" s="513"/>
      <c r="O106" s="513"/>
      <c r="P106" s="513"/>
      <c r="Q106" s="513"/>
      <c r="R106" s="513"/>
      <c r="S106" s="513"/>
      <c r="T106" s="513"/>
      <c r="U106" s="513"/>
      <c r="V106" s="513"/>
      <c r="W106" s="513"/>
      <c r="X106" s="513"/>
      <c r="Y106" s="511"/>
      <c r="Z106" s="511"/>
      <c r="AA106" s="511"/>
      <c r="AB106" s="511"/>
      <c r="AC106" s="511"/>
      <c r="AD106" s="511"/>
      <c r="AE106" s="511"/>
      <c r="AF106" s="511"/>
      <c r="AG106" s="511"/>
      <c r="AH106" s="514"/>
      <c r="AI106" s="515"/>
      <c r="AJ106" s="515"/>
      <c r="AK106" s="515"/>
      <c r="AL106" s="515"/>
      <c r="AM106" s="515"/>
      <c r="AN106" s="515"/>
      <c r="AO106" s="511"/>
      <c r="AP106" s="511"/>
      <c r="AQ106" s="511"/>
      <c r="AR106" s="511"/>
      <c r="AS106" s="511"/>
      <c r="AT106" s="515"/>
      <c r="AU106" s="490"/>
      <c r="AV106" s="490"/>
      <c r="AW106" s="490"/>
      <c r="AX106" s="490"/>
      <c r="AY106" s="490"/>
      <c r="AZ106" s="490"/>
      <c r="BA106" s="490"/>
      <c r="BB106" s="490"/>
      <c r="BC106" s="490"/>
    </row>
    <row r="107" spans="1:55" x14ac:dyDescent="0.25">
      <c r="A107" s="1400"/>
      <c r="B107" s="509"/>
      <c r="C107" s="489"/>
      <c r="D107" s="510"/>
      <c r="E107" s="433"/>
      <c r="F107" s="510"/>
      <c r="G107" s="511"/>
      <c r="H107" s="511"/>
      <c r="I107" s="511"/>
      <c r="J107" s="511"/>
      <c r="K107" s="512"/>
      <c r="L107" s="513"/>
      <c r="M107" s="513"/>
      <c r="N107" s="513"/>
      <c r="O107" s="513"/>
      <c r="P107" s="513"/>
      <c r="Q107" s="513"/>
      <c r="R107" s="513"/>
      <c r="S107" s="513"/>
      <c r="T107" s="513"/>
      <c r="U107" s="513"/>
      <c r="V107" s="513"/>
      <c r="W107" s="513"/>
      <c r="X107" s="513"/>
      <c r="Y107" s="511"/>
      <c r="Z107" s="511"/>
      <c r="AA107" s="511"/>
      <c r="AB107" s="511"/>
      <c r="AC107" s="511"/>
      <c r="AD107" s="511"/>
      <c r="AE107" s="511"/>
      <c r="AF107" s="511"/>
      <c r="AG107" s="511"/>
      <c r="AH107" s="514"/>
      <c r="AI107" s="515"/>
      <c r="AJ107" s="515"/>
      <c r="AK107" s="515"/>
      <c r="AL107" s="511"/>
      <c r="AM107" s="511"/>
      <c r="AN107" s="511"/>
      <c r="AO107" s="515"/>
      <c r="AP107" s="515"/>
      <c r="AQ107" s="515"/>
      <c r="AR107" s="515"/>
      <c r="AS107" s="515"/>
      <c r="AT107" s="515"/>
      <c r="AU107" s="490"/>
      <c r="AV107" s="490"/>
      <c r="AW107" s="490"/>
      <c r="AX107" s="490"/>
      <c r="AY107" s="490"/>
      <c r="AZ107" s="490"/>
      <c r="BA107" s="490"/>
      <c r="BB107" s="490"/>
      <c r="BC107" s="490"/>
    </row>
    <row r="108" spans="1:55" x14ac:dyDescent="0.25">
      <c r="A108" s="1400"/>
      <c r="B108" s="509"/>
      <c r="C108" s="489"/>
      <c r="D108" s="510"/>
      <c r="E108" s="433"/>
      <c r="F108" s="510"/>
      <c r="G108" s="511"/>
      <c r="H108" s="511"/>
      <c r="I108" s="511"/>
      <c r="J108" s="511"/>
      <c r="K108" s="512"/>
      <c r="L108" s="513"/>
      <c r="M108" s="513"/>
      <c r="N108" s="513"/>
      <c r="O108" s="513"/>
      <c r="P108" s="513"/>
      <c r="Q108" s="513"/>
      <c r="R108" s="513"/>
      <c r="S108" s="513"/>
      <c r="T108" s="513"/>
      <c r="U108" s="513"/>
      <c r="V108" s="513"/>
      <c r="W108" s="513"/>
      <c r="X108" s="513"/>
      <c r="Y108" s="511"/>
      <c r="Z108" s="511"/>
      <c r="AA108" s="511"/>
      <c r="AB108" s="511"/>
      <c r="AC108" s="511"/>
      <c r="AD108" s="511"/>
      <c r="AE108" s="511"/>
      <c r="AF108" s="511"/>
      <c r="AG108" s="511"/>
      <c r="AH108" s="514"/>
      <c r="AI108" s="515"/>
      <c r="AJ108" s="515"/>
      <c r="AK108" s="515"/>
      <c r="AL108" s="515"/>
      <c r="AM108" s="515"/>
      <c r="AN108" s="515"/>
      <c r="AO108" s="515"/>
      <c r="AP108" s="515"/>
      <c r="AQ108" s="515"/>
      <c r="AR108" s="515"/>
      <c r="AS108" s="515"/>
      <c r="AT108" s="515"/>
      <c r="AU108" s="490"/>
      <c r="AV108" s="490"/>
      <c r="AW108" s="490"/>
      <c r="AX108" s="490"/>
      <c r="AY108" s="490"/>
      <c r="AZ108" s="490"/>
      <c r="BA108" s="490"/>
      <c r="BB108" s="490"/>
      <c r="BC108" s="490"/>
    </row>
    <row r="109" spans="1:55" x14ac:dyDescent="0.25">
      <c r="A109" s="1400"/>
      <c r="B109" s="509"/>
      <c r="C109" s="489"/>
      <c r="D109" s="510"/>
      <c r="E109" s="433"/>
      <c r="F109" s="510"/>
      <c r="G109" s="511"/>
      <c r="H109" s="511"/>
      <c r="I109" s="511"/>
      <c r="J109" s="511"/>
      <c r="K109" s="512"/>
      <c r="L109" s="513"/>
      <c r="M109" s="513"/>
      <c r="N109" s="513"/>
      <c r="O109" s="513"/>
      <c r="P109" s="513"/>
      <c r="Q109" s="513"/>
      <c r="R109" s="513"/>
      <c r="S109" s="513"/>
      <c r="T109" s="513"/>
      <c r="U109" s="513"/>
      <c r="V109" s="513"/>
      <c r="W109" s="513"/>
      <c r="X109" s="513"/>
      <c r="Y109" s="511"/>
      <c r="Z109" s="511"/>
      <c r="AA109" s="511"/>
      <c r="AB109" s="511"/>
      <c r="AC109" s="511"/>
      <c r="AD109" s="511"/>
      <c r="AE109" s="511"/>
      <c r="AF109" s="511"/>
      <c r="AG109" s="511"/>
      <c r="AH109" s="514"/>
      <c r="AI109" s="515"/>
      <c r="AJ109" s="515"/>
      <c r="AK109" s="515"/>
      <c r="AL109" s="515"/>
      <c r="AM109" s="515"/>
      <c r="AN109" s="515"/>
      <c r="AO109" s="515"/>
      <c r="AP109" s="515"/>
      <c r="AQ109" s="515"/>
      <c r="AR109" s="515"/>
      <c r="AS109" s="515"/>
      <c r="AT109" s="515"/>
      <c r="AU109" s="490"/>
      <c r="AV109" s="490"/>
      <c r="AW109" s="490"/>
      <c r="AX109" s="490"/>
      <c r="AY109" s="490"/>
      <c r="AZ109" s="490"/>
      <c r="BA109" s="490"/>
      <c r="BB109" s="490"/>
      <c r="BC109" s="490"/>
    </row>
    <row r="110" spans="1:55" x14ac:dyDescent="0.25">
      <c r="A110" s="1400"/>
      <c r="B110" s="509"/>
      <c r="C110" s="489"/>
      <c r="D110" s="510"/>
      <c r="E110" s="433"/>
      <c r="F110" s="510"/>
      <c r="G110" s="511"/>
      <c r="H110" s="511"/>
      <c r="I110" s="511"/>
      <c r="J110" s="511"/>
      <c r="K110" s="512"/>
      <c r="L110" s="513"/>
      <c r="M110" s="513"/>
      <c r="N110" s="513"/>
      <c r="O110" s="513"/>
      <c r="P110" s="513"/>
      <c r="Q110" s="513"/>
      <c r="R110" s="513"/>
      <c r="S110" s="513"/>
      <c r="T110" s="513"/>
      <c r="U110" s="513"/>
      <c r="V110" s="513"/>
      <c r="W110" s="513"/>
      <c r="X110" s="513"/>
      <c r="Y110" s="511"/>
      <c r="Z110" s="511"/>
      <c r="AA110" s="511"/>
      <c r="AB110" s="511"/>
      <c r="AC110" s="511"/>
      <c r="AD110" s="511"/>
      <c r="AE110" s="511"/>
      <c r="AF110" s="511"/>
      <c r="AG110" s="511"/>
      <c r="AH110" s="514"/>
      <c r="AI110" s="515"/>
      <c r="AJ110" s="515"/>
      <c r="AK110" s="515"/>
      <c r="AL110" s="515"/>
      <c r="AM110" s="515"/>
      <c r="AN110" s="515"/>
      <c r="AO110" s="515"/>
      <c r="AP110" s="515"/>
      <c r="AQ110" s="515"/>
      <c r="AR110" s="515"/>
      <c r="AS110" s="515"/>
      <c r="AT110" s="515"/>
      <c r="AU110" s="490"/>
      <c r="AV110" s="490"/>
      <c r="AW110" s="490"/>
      <c r="AX110" s="490"/>
      <c r="AY110" s="490"/>
      <c r="AZ110" s="490"/>
      <c r="BA110" s="490"/>
      <c r="BB110" s="490"/>
      <c r="BC110" s="490"/>
    </row>
    <row r="111" spans="1:55" x14ac:dyDescent="0.25">
      <c r="A111" s="1400"/>
      <c r="B111" s="509"/>
      <c r="C111" s="489"/>
      <c r="D111" s="510"/>
      <c r="E111" s="433"/>
      <c r="F111" s="510"/>
      <c r="G111" s="511"/>
      <c r="H111" s="511"/>
      <c r="I111" s="511"/>
      <c r="J111" s="511"/>
      <c r="K111" s="512"/>
      <c r="L111" s="513"/>
      <c r="M111" s="513"/>
      <c r="N111" s="513"/>
      <c r="O111" s="513"/>
      <c r="P111" s="513"/>
      <c r="Q111" s="513"/>
      <c r="R111" s="513"/>
      <c r="S111" s="513"/>
      <c r="T111" s="513"/>
      <c r="U111" s="513"/>
      <c r="V111" s="513"/>
      <c r="W111" s="513"/>
      <c r="X111" s="513"/>
      <c r="Y111" s="511"/>
      <c r="Z111" s="511"/>
      <c r="AA111" s="511"/>
      <c r="AB111" s="511"/>
      <c r="AC111" s="511"/>
      <c r="AD111" s="511"/>
      <c r="AE111" s="511"/>
      <c r="AF111" s="511"/>
      <c r="AG111" s="511"/>
      <c r="AH111" s="514"/>
      <c r="AI111" s="515"/>
      <c r="AJ111" s="515"/>
      <c r="AK111" s="515"/>
      <c r="AL111" s="515"/>
      <c r="AM111" s="515"/>
      <c r="AN111" s="515"/>
      <c r="AO111" s="511"/>
      <c r="AP111" s="511"/>
      <c r="AQ111" s="511"/>
      <c r="AR111" s="511"/>
      <c r="AS111" s="511"/>
      <c r="AT111" s="515"/>
      <c r="AU111" s="490"/>
      <c r="AV111" s="490"/>
      <c r="AW111" s="490"/>
      <c r="AX111" s="490"/>
      <c r="AY111" s="490"/>
      <c r="AZ111" s="490"/>
      <c r="BA111" s="490"/>
      <c r="BB111" s="490"/>
      <c r="BC111" s="490"/>
    </row>
    <row r="112" spans="1:55" x14ac:dyDescent="0.25">
      <c r="A112" s="1400"/>
      <c r="B112" s="509"/>
      <c r="C112" s="489"/>
      <c r="D112" s="510"/>
      <c r="E112" s="433"/>
      <c r="F112" s="510"/>
      <c r="G112" s="511"/>
      <c r="H112" s="511"/>
      <c r="I112" s="511"/>
      <c r="J112" s="511"/>
      <c r="K112" s="512"/>
      <c r="L112" s="513"/>
      <c r="M112" s="513"/>
      <c r="N112" s="513"/>
      <c r="O112" s="513"/>
      <c r="P112" s="513"/>
      <c r="Q112" s="513"/>
      <c r="R112" s="513"/>
      <c r="S112" s="513"/>
      <c r="T112" s="513"/>
      <c r="U112" s="513"/>
      <c r="V112" s="513"/>
      <c r="W112" s="513"/>
      <c r="X112" s="513"/>
      <c r="Y112" s="511"/>
      <c r="Z112" s="511"/>
      <c r="AA112" s="511"/>
      <c r="AB112" s="511"/>
      <c r="AC112" s="511"/>
      <c r="AD112" s="511"/>
      <c r="AE112" s="511"/>
      <c r="AF112" s="511"/>
      <c r="AG112" s="511"/>
      <c r="AH112" s="514"/>
      <c r="AI112" s="515"/>
      <c r="AJ112" s="515"/>
      <c r="AK112" s="515"/>
      <c r="AL112" s="511"/>
      <c r="AM112" s="511"/>
      <c r="AN112" s="511"/>
      <c r="AO112" s="515"/>
      <c r="AP112" s="515"/>
      <c r="AQ112" s="515"/>
      <c r="AR112" s="515"/>
      <c r="AS112" s="515"/>
      <c r="AT112" s="515"/>
      <c r="AU112" s="490"/>
      <c r="AV112" s="490"/>
      <c r="AW112" s="490"/>
      <c r="AX112" s="490"/>
      <c r="AY112" s="490"/>
      <c r="AZ112" s="490"/>
      <c r="BA112" s="490"/>
      <c r="BB112" s="490"/>
      <c r="BC112" s="490"/>
    </row>
    <row r="113" spans="1:55" x14ac:dyDescent="0.25">
      <c r="A113" s="1400"/>
      <c r="B113" s="509"/>
      <c r="C113" s="489"/>
      <c r="D113" s="510"/>
      <c r="E113" s="433"/>
      <c r="F113" s="510"/>
      <c r="G113" s="511"/>
      <c r="H113" s="511"/>
      <c r="I113" s="511"/>
      <c r="J113" s="511"/>
      <c r="K113" s="512"/>
      <c r="L113" s="513"/>
      <c r="M113" s="513"/>
      <c r="N113" s="513"/>
      <c r="O113" s="513"/>
      <c r="P113" s="513"/>
      <c r="Q113" s="513"/>
      <c r="R113" s="513"/>
      <c r="S113" s="513"/>
      <c r="T113" s="513"/>
      <c r="U113" s="513"/>
      <c r="V113" s="513"/>
      <c r="W113" s="513"/>
      <c r="X113" s="513"/>
      <c r="Y113" s="511"/>
      <c r="Z113" s="511"/>
      <c r="AA113" s="511"/>
      <c r="AB113" s="511"/>
      <c r="AC113" s="511"/>
      <c r="AD113" s="511"/>
      <c r="AE113" s="511"/>
      <c r="AF113" s="511"/>
      <c r="AG113" s="511"/>
      <c r="AH113" s="514"/>
      <c r="AI113" s="515"/>
      <c r="AJ113" s="515"/>
      <c r="AK113" s="515"/>
      <c r="AL113" s="515"/>
      <c r="AM113" s="515"/>
      <c r="AN113" s="515"/>
      <c r="AO113" s="515"/>
      <c r="AP113" s="515"/>
      <c r="AQ113" s="515"/>
      <c r="AR113" s="515"/>
      <c r="AS113" s="515"/>
      <c r="AT113" s="515"/>
      <c r="AU113" s="490"/>
      <c r="AV113" s="490"/>
      <c r="AW113" s="490"/>
      <c r="AX113" s="490"/>
      <c r="AY113" s="490"/>
      <c r="AZ113" s="490"/>
      <c r="BA113" s="490"/>
      <c r="BB113" s="490"/>
      <c r="BC113" s="490"/>
    </row>
    <row r="114" spans="1:55" x14ac:dyDescent="0.25">
      <c r="A114" s="1400"/>
      <c r="B114" s="509"/>
      <c r="C114" s="489"/>
      <c r="D114" s="510"/>
      <c r="E114" s="433"/>
      <c r="F114" s="510"/>
      <c r="G114" s="511"/>
      <c r="H114" s="511"/>
      <c r="I114" s="511"/>
      <c r="J114" s="511"/>
      <c r="K114" s="512"/>
      <c r="L114" s="513"/>
      <c r="M114" s="513"/>
      <c r="N114" s="513"/>
      <c r="O114" s="513"/>
      <c r="P114" s="513"/>
      <c r="Q114" s="513"/>
      <c r="R114" s="513"/>
      <c r="S114" s="513"/>
      <c r="T114" s="513"/>
      <c r="U114" s="513"/>
      <c r="V114" s="513"/>
      <c r="W114" s="513"/>
      <c r="X114" s="513"/>
      <c r="Y114" s="511"/>
      <c r="Z114" s="511"/>
      <c r="AA114" s="511"/>
      <c r="AB114" s="511"/>
      <c r="AC114" s="511"/>
      <c r="AD114" s="511"/>
      <c r="AE114" s="511"/>
      <c r="AF114" s="511"/>
      <c r="AG114" s="511"/>
      <c r="AH114" s="514"/>
      <c r="AI114" s="515"/>
      <c r="AJ114" s="515"/>
      <c r="AK114" s="515"/>
      <c r="AL114" s="515"/>
      <c r="AM114" s="515"/>
      <c r="AN114" s="515"/>
      <c r="AO114" s="515"/>
      <c r="AP114" s="515"/>
      <c r="AQ114" s="515"/>
      <c r="AR114" s="515"/>
      <c r="AS114" s="515"/>
      <c r="AT114" s="515"/>
      <c r="AU114" s="490"/>
      <c r="AV114" s="490"/>
      <c r="AW114" s="490"/>
      <c r="AX114" s="490"/>
      <c r="AY114" s="490"/>
      <c r="AZ114" s="490"/>
      <c r="BA114" s="490"/>
      <c r="BB114" s="490"/>
      <c r="BC114" s="490"/>
    </row>
    <row r="115" spans="1:55" x14ac:dyDescent="0.25">
      <c r="A115" s="1400"/>
      <c r="B115" s="509"/>
      <c r="C115" s="489"/>
      <c r="D115" s="510"/>
      <c r="E115" s="433"/>
      <c r="F115" s="510"/>
      <c r="G115" s="511"/>
      <c r="H115" s="511"/>
      <c r="I115" s="511"/>
      <c r="J115" s="511"/>
      <c r="K115" s="512"/>
      <c r="L115" s="513"/>
      <c r="M115" s="513"/>
      <c r="N115" s="513"/>
      <c r="O115" s="513"/>
      <c r="P115" s="513"/>
      <c r="Q115" s="513"/>
      <c r="R115" s="513"/>
      <c r="S115" s="513"/>
      <c r="T115" s="513"/>
      <c r="U115" s="513"/>
      <c r="V115" s="513"/>
      <c r="W115" s="513"/>
      <c r="X115" s="513"/>
      <c r="Y115" s="511"/>
      <c r="Z115" s="511"/>
      <c r="AA115" s="511"/>
      <c r="AB115" s="511"/>
      <c r="AC115" s="511"/>
      <c r="AD115" s="511"/>
      <c r="AE115" s="511"/>
      <c r="AF115" s="511"/>
      <c r="AG115" s="511"/>
      <c r="AH115" s="514"/>
      <c r="AI115" s="515"/>
      <c r="AJ115" s="515"/>
      <c r="AK115" s="515"/>
      <c r="AL115" s="515"/>
      <c r="AM115" s="515"/>
      <c r="AN115" s="515"/>
      <c r="AO115" s="515"/>
      <c r="AP115" s="515"/>
      <c r="AQ115" s="515"/>
      <c r="AR115" s="515"/>
      <c r="AS115" s="515"/>
      <c r="AT115" s="515"/>
      <c r="AU115" s="490"/>
      <c r="AV115" s="490"/>
      <c r="AW115" s="490"/>
      <c r="AX115" s="490"/>
      <c r="AY115" s="490"/>
      <c r="AZ115" s="490"/>
      <c r="BA115" s="490"/>
      <c r="BB115" s="490"/>
      <c r="BC115" s="490"/>
    </row>
    <row r="116" spans="1:55" x14ac:dyDescent="0.25">
      <c r="A116" s="1400"/>
      <c r="B116" s="509"/>
      <c r="C116" s="489"/>
      <c r="D116" s="510"/>
      <c r="E116" s="433"/>
      <c r="F116" s="510"/>
      <c r="G116" s="511"/>
      <c r="H116" s="511"/>
      <c r="I116" s="511"/>
      <c r="J116" s="511"/>
      <c r="K116" s="512"/>
      <c r="L116" s="513"/>
      <c r="M116" s="513"/>
      <c r="N116" s="513"/>
      <c r="O116" s="513"/>
      <c r="P116" s="513"/>
      <c r="Q116" s="513"/>
      <c r="R116" s="513"/>
      <c r="S116" s="513"/>
      <c r="T116" s="513"/>
      <c r="U116" s="513"/>
      <c r="V116" s="513"/>
      <c r="W116" s="513"/>
      <c r="X116" s="513"/>
      <c r="Y116" s="511"/>
      <c r="Z116" s="511"/>
      <c r="AA116" s="511"/>
      <c r="AB116" s="511"/>
      <c r="AC116" s="511"/>
      <c r="AD116" s="511"/>
      <c r="AE116" s="511"/>
      <c r="AF116" s="511"/>
      <c r="AG116" s="511"/>
      <c r="AH116" s="514"/>
      <c r="AI116" s="515"/>
      <c r="AJ116" s="515"/>
      <c r="AK116" s="515"/>
      <c r="AL116" s="515"/>
      <c r="AM116" s="515"/>
      <c r="AN116" s="515"/>
      <c r="AO116" s="511"/>
      <c r="AP116" s="511"/>
      <c r="AQ116" s="511"/>
      <c r="AR116" s="511"/>
      <c r="AS116" s="511"/>
      <c r="AT116" s="515"/>
      <c r="AU116" s="490"/>
      <c r="AV116" s="490"/>
      <c r="AW116" s="490"/>
      <c r="AX116" s="490"/>
      <c r="AY116" s="490"/>
      <c r="AZ116" s="490"/>
      <c r="BA116" s="490"/>
      <c r="BB116" s="490"/>
      <c r="BC116" s="490"/>
    </row>
    <row r="117" spans="1:55" x14ac:dyDescent="0.25">
      <c r="A117" s="1400"/>
      <c r="B117" s="509"/>
      <c r="C117" s="489"/>
      <c r="D117" s="510"/>
      <c r="E117" s="433"/>
      <c r="F117" s="510"/>
      <c r="G117" s="511"/>
      <c r="H117" s="511"/>
      <c r="I117" s="511"/>
      <c r="J117" s="511"/>
      <c r="K117" s="512"/>
      <c r="L117" s="513"/>
      <c r="M117" s="513"/>
      <c r="N117" s="513"/>
      <c r="O117" s="513"/>
      <c r="P117" s="513"/>
      <c r="Q117" s="513"/>
      <c r="R117" s="513"/>
      <c r="S117" s="513"/>
      <c r="T117" s="513"/>
      <c r="U117" s="513"/>
      <c r="V117" s="513"/>
      <c r="W117" s="513"/>
      <c r="X117" s="513"/>
      <c r="Y117" s="511"/>
      <c r="Z117" s="511"/>
      <c r="AA117" s="511"/>
      <c r="AB117" s="511"/>
      <c r="AC117" s="511"/>
      <c r="AD117" s="511"/>
      <c r="AE117" s="511"/>
      <c r="AF117" s="511"/>
      <c r="AG117" s="511"/>
      <c r="AH117" s="514"/>
      <c r="AI117" s="515"/>
      <c r="AJ117" s="515"/>
      <c r="AK117" s="515"/>
      <c r="AL117" s="511"/>
      <c r="AM117" s="511"/>
      <c r="AN117" s="511"/>
      <c r="AO117" s="515"/>
      <c r="AP117" s="515"/>
      <c r="AQ117" s="515"/>
      <c r="AR117" s="515"/>
      <c r="AS117" s="515"/>
      <c r="AT117" s="515"/>
      <c r="AU117" s="490"/>
      <c r="AV117" s="490"/>
      <c r="AW117" s="490"/>
      <c r="AX117" s="490"/>
      <c r="AY117" s="490"/>
      <c r="AZ117" s="490"/>
      <c r="BA117" s="490"/>
      <c r="BB117" s="490"/>
      <c r="BC117" s="490"/>
    </row>
    <row r="118" spans="1:55" x14ac:dyDescent="0.25">
      <c r="A118" s="1400"/>
      <c r="B118" s="509"/>
      <c r="C118" s="489"/>
      <c r="D118" s="510"/>
      <c r="E118" s="433"/>
      <c r="F118" s="510"/>
      <c r="G118" s="511"/>
      <c r="H118" s="511"/>
      <c r="I118" s="511"/>
      <c r="J118" s="511"/>
      <c r="K118" s="512"/>
      <c r="L118" s="513"/>
      <c r="M118" s="513"/>
      <c r="N118" s="513"/>
      <c r="O118" s="513"/>
      <c r="P118" s="513"/>
      <c r="Q118" s="513"/>
      <c r="R118" s="513"/>
      <c r="S118" s="513"/>
      <c r="T118" s="513"/>
      <c r="U118" s="513"/>
      <c r="V118" s="513"/>
      <c r="W118" s="513"/>
      <c r="X118" s="513"/>
      <c r="Y118" s="511"/>
      <c r="Z118" s="511"/>
      <c r="AA118" s="511"/>
      <c r="AB118" s="511"/>
      <c r="AC118" s="511"/>
      <c r="AD118" s="511"/>
      <c r="AE118" s="511"/>
      <c r="AF118" s="511"/>
      <c r="AG118" s="511"/>
      <c r="AH118" s="514"/>
      <c r="AI118" s="515"/>
      <c r="AJ118" s="515"/>
      <c r="AK118" s="515"/>
      <c r="AL118" s="515"/>
      <c r="AM118" s="515"/>
      <c r="AN118" s="515"/>
      <c r="AO118" s="515"/>
      <c r="AP118" s="515"/>
      <c r="AQ118" s="515"/>
      <c r="AR118" s="515"/>
      <c r="AS118" s="515"/>
      <c r="AT118" s="515"/>
      <c r="AU118" s="490"/>
      <c r="AV118" s="490"/>
      <c r="AW118" s="490"/>
      <c r="AX118" s="490"/>
      <c r="AY118" s="490"/>
      <c r="AZ118" s="490"/>
      <c r="BA118" s="490"/>
      <c r="BB118" s="490"/>
      <c r="BC118" s="490"/>
    </row>
    <row r="119" spans="1:55" x14ac:dyDescent="0.25">
      <c r="A119" s="1400"/>
      <c r="B119" s="509"/>
      <c r="C119" s="489"/>
      <c r="D119" s="510"/>
      <c r="E119" s="433"/>
      <c r="F119" s="510"/>
      <c r="G119" s="511"/>
      <c r="H119" s="511"/>
      <c r="I119" s="511"/>
      <c r="J119" s="511"/>
      <c r="K119" s="512"/>
      <c r="L119" s="513"/>
      <c r="M119" s="513"/>
      <c r="N119" s="452"/>
      <c r="O119" s="510"/>
      <c r="P119" s="513"/>
      <c r="Q119" s="513"/>
      <c r="R119" s="513"/>
      <c r="S119" s="513"/>
      <c r="T119" s="513"/>
      <c r="U119" s="513"/>
      <c r="V119" s="513"/>
      <c r="W119" s="513"/>
      <c r="X119" s="513"/>
      <c r="Y119" s="511"/>
      <c r="Z119" s="511"/>
      <c r="AA119" s="511"/>
      <c r="AB119" s="511"/>
      <c r="AC119" s="511"/>
      <c r="AD119" s="511"/>
      <c r="AE119" s="511"/>
      <c r="AF119" s="511"/>
      <c r="AG119" s="511"/>
      <c r="AH119" s="514"/>
      <c r="AI119" s="515"/>
      <c r="AJ119" s="515"/>
      <c r="AK119" s="515"/>
      <c r="AL119" s="515"/>
      <c r="AM119" s="515"/>
      <c r="AN119" s="515"/>
      <c r="AO119" s="515"/>
      <c r="AP119" s="515"/>
      <c r="AQ119" s="515"/>
      <c r="AR119" s="515"/>
      <c r="AS119" s="515"/>
      <c r="AT119" s="515"/>
      <c r="AU119" s="490"/>
      <c r="AV119" s="490"/>
      <c r="AW119" s="490"/>
      <c r="AX119" s="490"/>
      <c r="AY119" s="490"/>
      <c r="AZ119" s="490"/>
      <c r="BA119" s="490"/>
      <c r="BB119" s="490"/>
      <c r="BC119" s="490"/>
    </row>
    <row r="120" spans="1:55" x14ac:dyDescent="0.25">
      <c r="A120" s="1400"/>
      <c r="B120" s="509"/>
      <c r="C120" s="489"/>
      <c r="D120" s="510"/>
      <c r="E120" s="433"/>
      <c r="F120" s="510"/>
      <c r="G120" s="511"/>
      <c r="H120" s="511"/>
      <c r="I120" s="511"/>
      <c r="J120" s="511"/>
      <c r="K120" s="512"/>
      <c r="L120" s="513"/>
      <c r="M120" s="513"/>
      <c r="N120" s="513"/>
      <c r="O120" s="513"/>
      <c r="P120" s="513"/>
      <c r="Q120" s="513"/>
      <c r="R120" s="513"/>
      <c r="S120" s="513"/>
      <c r="T120" s="513"/>
      <c r="U120" s="513"/>
      <c r="V120" s="513"/>
      <c r="W120" s="513"/>
      <c r="X120" s="513"/>
      <c r="Y120" s="511"/>
      <c r="Z120" s="511"/>
      <c r="AA120" s="511"/>
      <c r="AB120" s="511"/>
      <c r="AC120" s="511"/>
      <c r="AD120" s="511"/>
      <c r="AE120" s="511"/>
      <c r="AF120" s="511"/>
      <c r="AG120" s="511"/>
      <c r="AH120" s="514"/>
      <c r="AI120" s="515"/>
      <c r="AJ120" s="515"/>
      <c r="AK120" s="515"/>
      <c r="AL120" s="515"/>
      <c r="AM120" s="515"/>
      <c r="AN120" s="515"/>
      <c r="AO120" s="515"/>
      <c r="AP120" s="515"/>
      <c r="AQ120" s="515"/>
      <c r="AR120" s="515"/>
      <c r="AS120" s="515"/>
      <c r="AT120" s="515"/>
      <c r="AU120" s="490"/>
      <c r="AV120" s="490"/>
      <c r="AW120" s="490"/>
      <c r="AX120" s="490"/>
      <c r="AY120" s="490"/>
      <c r="AZ120" s="490"/>
      <c r="BA120" s="490"/>
      <c r="BB120" s="490"/>
      <c r="BC120" s="490"/>
    </row>
    <row r="121" spans="1:55" x14ac:dyDescent="0.25">
      <c r="A121" s="1400"/>
      <c r="B121" s="509"/>
      <c r="C121" s="489"/>
      <c r="D121" s="510"/>
      <c r="E121" s="433"/>
      <c r="F121" s="510"/>
      <c r="G121" s="511"/>
      <c r="H121" s="511"/>
      <c r="I121" s="511"/>
      <c r="J121" s="511"/>
      <c r="K121" s="512"/>
      <c r="L121" s="513"/>
      <c r="M121" s="513"/>
      <c r="N121" s="513"/>
      <c r="O121" s="513"/>
      <c r="P121" s="513"/>
      <c r="Q121" s="513"/>
      <c r="R121" s="513"/>
      <c r="S121" s="513"/>
      <c r="T121" s="513"/>
      <c r="U121" s="513"/>
      <c r="V121" s="513"/>
      <c r="W121" s="513"/>
      <c r="X121" s="513"/>
      <c r="Y121" s="511"/>
      <c r="Z121" s="511"/>
      <c r="AA121" s="511"/>
      <c r="AB121" s="511"/>
      <c r="AC121" s="511"/>
      <c r="AD121" s="511"/>
      <c r="AE121" s="511"/>
      <c r="AF121" s="511"/>
      <c r="AG121" s="511"/>
      <c r="AH121" s="514"/>
      <c r="AI121" s="515"/>
      <c r="AJ121" s="515"/>
      <c r="AK121" s="515"/>
      <c r="AL121" s="515"/>
      <c r="AM121" s="515"/>
      <c r="AN121" s="515"/>
      <c r="AO121" s="511"/>
      <c r="AP121" s="511"/>
      <c r="AQ121" s="511"/>
      <c r="AR121" s="511"/>
      <c r="AS121" s="511"/>
      <c r="AT121" s="515"/>
      <c r="AU121" s="490"/>
      <c r="AV121" s="490"/>
      <c r="AW121" s="490"/>
      <c r="AX121" s="490"/>
      <c r="AY121" s="490"/>
      <c r="AZ121" s="490"/>
      <c r="BA121" s="490"/>
      <c r="BB121" s="490"/>
      <c r="BC121" s="490"/>
    </row>
    <row r="122" spans="1:55" x14ac:dyDescent="0.25">
      <c r="A122" s="1400"/>
      <c r="B122" s="509"/>
      <c r="C122" s="489"/>
      <c r="D122" s="510"/>
      <c r="E122" s="433"/>
      <c r="F122" s="510"/>
      <c r="G122" s="511"/>
      <c r="H122" s="511"/>
      <c r="I122" s="511"/>
      <c r="J122" s="511"/>
      <c r="K122" s="512"/>
      <c r="L122" s="513"/>
      <c r="M122" s="513"/>
      <c r="N122" s="513"/>
      <c r="O122" s="513"/>
      <c r="P122" s="513"/>
      <c r="Q122" s="513"/>
      <c r="R122" s="513"/>
      <c r="S122" s="513"/>
      <c r="T122" s="513"/>
      <c r="U122" s="513"/>
      <c r="V122" s="513"/>
      <c r="W122" s="513"/>
      <c r="X122" s="513"/>
      <c r="Y122" s="511"/>
      <c r="Z122" s="511"/>
      <c r="AA122" s="511"/>
      <c r="AB122" s="511"/>
      <c r="AC122" s="511"/>
      <c r="AD122" s="511"/>
      <c r="AE122" s="511"/>
      <c r="AF122" s="511"/>
      <c r="AG122" s="511"/>
      <c r="AH122" s="514"/>
      <c r="AI122" s="515"/>
      <c r="AJ122" s="515"/>
      <c r="AK122" s="515"/>
      <c r="AL122" s="511"/>
      <c r="AM122" s="511"/>
      <c r="AN122" s="511"/>
      <c r="AO122" s="515"/>
      <c r="AP122" s="515"/>
      <c r="AQ122" s="515"/>
      <c r="AR122" s="515"/>
      <c r="AS122" s="515"/>
      <c r="AT122" s="515"/>
      <c r="AU122" s="490"/>
      <c r="AV122" s="490"/>
      <c r="AW122" s="490"/>
      <c r="AX122" s="490"/>
      <c r="AY122" s="490"/>
      <c r="AZ122" s="490"/>
      <c r="BA122" s="490"/>
      <c r="BB122" s="490"/>
      <c r="BC122" s="490"/>
    </row>
    <row r="123" spans="1:55" x14ac:dyDescent="0.25">
      <c r="A123" s="1400"/>
      <c r="B123" s="509"/>
      <c r="C123" s="489"/>
      <c r="D123" s="510"/>
      <c r="E123" s="433"/>
      <c r="F123" s="510"/>
      <c r="G123" s="511"/>
      <c r="H123" s="511"/>
      <c r="I123" s="511"/>
      <c r="J123" s="511"/>
      <c r="K123" s="512"/>
      <c r="L123" s="513"/>
      <c r="M123" s="513"/>
      <c r="N123" s="513"/>
      <c r="O123" s="513"/>
      <c r="P123" s="513"/>
      <c r="Q123" s="513"/>
      <c r="R123" s="513"/>
      <c r="S123" s="513"/>
      <c r="T123" s="513"/>
      <c r="U123" s="513"/>
      <c r="V123" s="513"/>
      <c r="W123" s="513"/>
      <c r="X123" s="513"/>
      <c r="Y123" s="511"/>
      <c r="Z123" s="511"/>
      <c r="AA123" s="511"/>
      <c r="AB123" s="511"/>
      <c r="AC123" s="511"/>
      <c r="AD123" s="511"/>
      <c r="AE123" s="511"/>
      <c r="AF123" s="511"/>
      <c r="AG123" s="511"/>
      <c r="AH123" s="514"/>
      <c r="AI123" s="515"/>
      <c r="AJ123" s="515"/>
      <c r="AK123" s="515"/>
      <c r="AL123" s="515"/>
      <c r="AM123" s="515"/>
      <c r="AN123" s="515"/>
      <c r="AO123" s="515"/>
      <c r="AP123" s="515"/>
      <c r="AQ123" s="515"/>
      <c r="AR123" s="515"/>
      <c r="AS123" s="515"/>
      <c r="AT123" s="515"/>
      <c r="AU123" s="490"/>
      <c r="AV123" s="490"/>
      <c r="AW123" s="490"/>
      <c r="AX123" s="490"/>
      <c r="AY123" s="490"/>
      <c r="AZ123" s="490"/>
      <c r="BA123" s="490"/>
      <c r="BB123" s="490"/>
      <c r="BC123" s="490"/>
    </row>
    <row r="124" spans="1:55" x14ac:dyDescent="0.25">
      <c r="A124" s="1400"/>
      <c r="B124" s="509"/>
      <c r="C124" s="489"/>
      <c r="D124" s="510"/>
      <c r="E124" s="433"/>
      <c r="F124" s="510"/>
      <c r="G124" s="511"/>
      <c r="H124" s="511"/>
      <c r="I124" s="511"/>
      <c r="J124" s="511"/>
      <c r="K124" s="512"/>
      <c r="L124" s="513"/>
      <c r="M124" s="513"/>
      <c r="N124" s="513"/>
      <c r="O124" s="513"/>
      <c r="P124" s="513"/>
      <c r="Q124" s="513"/>
      <c r="R124" s="513"/>
      <c r="S124" s="513"/>
      <c r="T124" s="513"/>
      <c r="U124" s="513"/>
      <c r="V124" s="513"/>
      <c r="W124" s="513"/>
      <c r="X124" s="513"/>
      <c r="Y124" s="511"/>
      <c r="Z124" s="511"/>
      <c r="AA124" s="511"/>
      <c r="AB124" s="511"/>
      <c r="AC124" s="511"/>
      <c r="AD124" s="511"/>
      <c r="AE124" s="511"/>
      <c r="AF124" s="511"/>
      <c r="AG124" s="511"/>
      <c r="AH124" s="514"/>
      <c r="AI124" s="515"/>
      <c r="AJ124" s="515"/>
      <c r="AK124" s="515"/>
      <c r="AL124" s="515"/>
      <c r="AM124" s="515"/>
      <c r="AN124" s="515"/>
      <c r="AO124" s="515"/>
      <c r="AP124" s="515"/>
      <c r="AQ124" s="515"/>
      <c r="AR124" s="515"/>
      <c r="AS124" s="515"/>
      <c r="AT124" s="515"/>
      <c r="AU124" s="490"/>
      <c r="AV124" s="490"/>
      <c r="AW124" s="490"/>
      <c r="AX124" s="490"/>
      <c r="AY124" s="490"/>
      <c r="AZ124" s="490"/>
      <c r="BA124" s="490"/>
      <c r="BB124" s="490"/>
      <c r="BC124" s="490"/>
    </row>
    <row r="125" spans="1:55" x14ac:dyDescent="0.25">
      <c r="A125" s="1400"/>
      <c r="B125" s="509"/>
      <c r="C125" s="489"/>
      <c r="D125" s="510"/>
      <c r="E125" s="511"/>
      <c r="F125" s="510"/>
      <c r="G125" s="511"/>
      <c r="H125" s="511"/>
      <c r="I125" s="511"/>
      <c r="J125" s="511"/>
      <c r="K125" s="512"/>
      <c r="L125" s="513"/>
      <c r="M125" s="513"/>
      <c r="N125" s="513"/>
      <c r="O125" s="513"/>
      <c r="P125" s="513"/>
      <c r="Q125" s="513"/>
      <c r="R125" s="513"/>
      <c r="S125" s="513"/>
      <c r="T125" s="513"/>
      <c r="U125" s="513"/>
      <c r="V125" s="513"/>
      <c r="W125" s="513"/>
      <c r="X125" s="513"/>
      <c r="Y125" s="511"/>
      <c r="Z125" s="511"/>
      <c r="AA125" s="511"/>
      <c r="AB125" s="511"/>
      <c r="AC125" s="511"/>
      <c r="AD125" s="511"/>
      <c r="AE125" s="511"/>
      <c r="AF125" s="516"/>
      <c r="AG125" s="511"/>
      <c r="AH125" s="514"/>
      <c r="AI125" s="515"/>
      <c r="AJ125" s="515"/>
      <c r="AK125" s="515"/>
      <c r="AL125" s="515"/>
      <c r="AM125" s="515"/>
      <c r="AN125" s="515"/>
      <c r="AO125" s="511"/>
      <c r="AP125" s="511"/>
      <c r="AQ125" s="511"/>
      <c r="AR125" s="511"/>
      <c r="AS125" s="511"/>
      <c r="AT125" s="515"/>
      <c r="AU125" s="490"/>
      <c r="AV125" s="490"/>
      <c r="AW125" s="490"/>
      <c r="AX125" s="490"/>
      <c r="AY125" s="490"/>
      <c r="AZ125" s="490"/>
      <c r="BA125" s="490"/>
      <c r="BB125" s="490"/>
      <c r="BC125" s="490"/>
    </row>
    <row r="126" spans="1:55" x14ac:dyDescent="0.25">
      <c r="A126" s="1400"/>
      <c r="B126" s="509"/>
      <c r="C126" s="489"/>
      <c r="D126" s="510"/>
      <c r="E126" s="433"/>
      <c r="F126" s="510"/>
      <c r="G126" s="511"/>
      <c r="H126" s="511"/>
      <c r="I126" s="511"/>
      <c r="J126" s="511"/>
      <c r="K126" s="512"/>
      <c r="L126" s="513"/>
      <c r="M126" s="513"/>
      <c r="N126" s="513"/>
      <c r="O126" s="513"/>
      <c r="P126" s="513"/>
      <c r="Q126" s="513"/>
      <c r="R126" s="513"/>
      <c r="S126" s="513"/>
      <c r="T126" s="513"/>
      <c r="U126" s="513"/>
      <c r="V126" s="513"/>
      <c r="W126" s="513"/>
      <c r="X126" s="513"/>
      <c r="Y126" s="511"/>
      <c r="Z126" s="511"/>
      <c r="AA126" s="511"/>
      <c r="AB126" s="511"/>
      <c r="AC126" s="511"/>
      <c r="AD126" s="511"/>
      <c r="AE126" s="511"/>
      <c r="AF126" s="511"/>
      <c r="AG126" s="511"/>
      <c r="AH126" s="514"/>
      <c r="AI126" s="515"/>
      <c r="AJ126" s="515"/>
      <c r="AK126" s="515"/>
      <c r="AL126" s="515"/>
      <c r="AM126" s="515"/>
      <c r="AN126" s="515"/>
      <c r="AO126" s="511"/>
      <c r="AP126" s="511"/>
      <c r="AQ126" s="511"/>
      <c r="AR126" s="511"/>
      <c r="AS126" s="511"/>
      <c r="AT126" s="515"/>
      <c r="AU126" s="490"/>
      <c r="AV126" s="490"/>
      <c r="AW126" s="490"/>
      <c r="AX126" s="490"/>
      <c r="AY126" s="490"/>
      <c r="AZ126" s="490"/>
      <c r="BA126" s="490"/>
      <c r="BB126" s="490"/>
      <c r="BC126" s="490"/>
    </row>
    <row r="127" spans="1:55" x14ac:dyDescent="0.25">
      <c r="A127" s="1400"/>
      <c r="B127" s="509"/>
      <c r="C127" s="489"/>
      <c r="D127" s="510"/>
      <c r="E127" s="433"/>
      <c r="F127" s="510"/>
      <c r="G127" s="511"/>
      <c r="H127" s="511"/>
      <c r="I127" s="511"/>
      <c r="J127" s="511"/>
      <c r="K127" s="512"/>
      <c r="L127" s="513"/>
      <c r="M127" s="513"/>
      <c r="N127" s="513"/>
      <c r="O127" s="513"/>
      <c r="P127" s="513"/>
      <c r="Q127" s="513"/>
      <c r="R127" s="513"/>
      <c r="S127" s="513"/>
      <c r="T127" s="513"/>
      <c r="U127" s="513"/>
      <c r="V127" s="513"/>
      <c r="W127" s="513"/>
      <c r="X127" s="513"/>
      <c r="Y127" s="511"/>
      <c r="Z127" s="511"/>
      <c r="AA127" s="511"/>
      <c r="AB127" s="511"/>
      <c r="AC127" s="511"/>
      <c r="AD127" s="511"/>
      <c r="AE127" s="511"/>
      <c r="AF127" s="511"/>
      <c r="AG127" s="511"/>
      <c r="AH127" s="514"/>
      <c r="AI127" s="515"/>
      <c r="AJ127" s="515"/>
      <c r="AK127" s="515"/>
      <c r="AL127" s="511"/>
      <c r="AM127" s="511"/>
      <c r="AN127" s="511"/>
      <c r="AO127" s="515"/>
      <c r="AP127" s="515"/>
      <c r="AQ127" s="515"/>
      <c r="AR127" s="515"/>
      <c r="AS127" s="515"/>
      <c r="AT127" s="515"/>
      <c r="AU127" s="490"/>
      <c r="AV127" s="490"/>
      <c r="AW127" s="490"/>
      <c r="AX127" s="490"/>
      <c r="AY127" s="490"/>
      <c r="AZ127" s="490"/>
      <c r="BA127" s="490"/>
      <c r="BB127" s="490"/>
      <c r="BC127" s="490"/>
    </row>
    <row r="128" spans="1:55" x14ac:dyDescent="0.25">
      <c r="A128" s="1400"/>
      <c r="B128" s="509"/>
      <c r="C128" s="489"/>
      <c r="D128" s="510"/>
      <c r="E128" s="433"/>
      <c r="F128" s="510"/>
      <c r="G128" s="511"/>
      <c r="H128" s="511"/>
      <c r="I128" s="511"/>
      <c r="J128" s="511"/>
      <c r="K128" s="512"/>
      <c r="L128" s="513"/>
      <c r="M128" s="513"/>
      <c r="N128" s="513"/>
      <c r="O128" s="513"/>
      <c r="P128" s="513"/>
      <c r="Q128" s="513"/>
      <c r="R128" s="513"/>
      <c r="S128" s="513"/>
      <c r="T128" s="513"/>
      <c r="U128" s="513"/>
      <c r="V128" s="513"/>
      <c r="W128" s="513"/>
      <c r="X128" s="513"/>
      <c r="Y128" s="511"/>
      <c r="Z128" s="511"/>
      <c r="AA128" s="511"/>
      <c r="AB128" s="511"/>
      <c r="AC128" s="511"/>
      <c r="AD128" s="511"/>
      <c r="AE128" s="511"/>
      <c r="AF128" s="511"/>
      <c r="AG128" s="511"/>
      <c r="AH128" s="514"/>
      <c r="AI128" s="515"/>
      <c r="AJ128" s="515"/>
      <c r="AK128" s="515"/>
      <c r="AL128" s="515"/>
      <c r="AM128" s="515"/>
      <c r="AN128" s="515"/>
      <c r="AO128" s="515"/>
      <c r="AP128" s="515"/>
      <c r="AQ128" s="515"/>
      <c r="AR128" s="515"/>
      <c r="AS128" s="515"/>
      <c r="AT128" s="515"/>
      <c r="AU128" s="490"/>
      <c r="AV128" s="490"/>
      <c r="AW128" s="490"/>
      <c r="AX128" s="490"/>
      <c r="AY128" s="490"/>
      <c r="AZ128" s="490"/>
      <c r="BA128" s="490"/>
      <c r="BB128" s="490"/>
      <c r="BC128" s="490"/>
    </row>
    <row r="129" spans="1:55" x14ac:dyDescent="0.25">
      <c r="A129" s="1400"/>
      <c r="B129" s="509"/>
      <c r="C129" s="489"/>
      <c r="D129" s="510"/>
      <c r="E129" s="433"/>
      <c r="F129" s="510"/>
      <c r="G129" s="511"/>
      <c r="H129" s="511"/>
      <c r="I129" s="511"/>
      <c r="J129" s="511"/>
      <c r="K129" s="512"/>
      <c r="L129" s="513"/>
      <c r="M129" s="513"/>
      <c r="N129" s="513"/>
      <c r="O129" s="513"/>
      <c r="P129" s="513"/>
      <c r="Q129" s="513"/>
      <c r="R129" s="513"/>
      <c r="S129" s="513"/>
      <c r="T129" s="513"/>
      <c r="U129" s="513"/>
      <c r="V129" s="513"/>
      <c r="W129" s="513"/>
      <c r="X129" s="513"/>
      <c r="Y129" s="511"/>
      <c r="Z129" s="511"/>
      <c r="AA129" s="511"/>
      <c r="AB129" s="511"/>
      <c r="AC129" s="511"/>
      <c r="AD129" s="511"/>
      <c r="AE129" s="511"/>
      <c r="AF129" s="511"/>
      <c r="AG129" s="511"/>
      <c r="AH129" s="514"/>
      <c r="AI129" s="515"/>
      <c r="AJ129" s="515"/>
      <c r="AK129" s="515"/>
      <c r="AL129" s="515"/>
      <c r="AM129" s="515"/>
      <c r="AN129" s="515"/>
      <c r="AO129" s="515"/>
      <c r="AP129" s="515"/>
      <c r="AQ129" s="515"/>
      <c r="AR129" s="515"/>
      <c r="AS129" s="515"/>
      <c r="AT129" s="515"/>
      <c r="AU129" s="490"/>
      <c r="AV129" s="490"/>
      <c r="AW129" s="490"/>
      <c r="AX129" s="490"/>
      <c r="AY129" s="490"/>
      <c r="AZ129" s="490"/>
      <c r="BA129" s="490"/>
      <c r="BB129" s="490"/>
      <c r="BC129" s="490"/>
    </row>
    <row r="130" spans="1:55" x14ac:dyDescent="0.25">
      <c r="A130" s="1400"/>
      <c r="B130" s="509"/>
      <c r="C130" s="489"/>
      <c r="D130" s="510"/>
      <c r="E130" s="433"/>
      <c r="F130" s="510"/>
      <c r="G130" s="511"/>
      <c r="H130" s="511"/>
      <c r="I130" s="511"/>
      <c r="J130" s="511"/>
      <c r="K130" s="512"/>
      <c r="L130" s="513"/>
      <c r="M130" s="513"/>
      <c r="N130" s="513"/>
      <c r="O130" s="513"/>
      <c r="P130" s="513"/>
      <c r="Q130" s="513"/>
      <c r="R130" s="513"/>
      <c r="S130" s="513"/>
      <c r="T130" s="513"/>
      <c r="U130" s="513"/>
      <c r="V130" s="513"/>
      <c r="W130" s="513"/>
      <c r="X130" s="513"/>
      <c r="Y130" s="511"/>
      <c r="Z130" s="511"/>
      <c r="AA130" s="511"/>
      <c r="AB130" s="511"/>
      <c r="AC130" s="511"/>
      <c r="AD130" s="511"/>
      <c r="AE130" s="511"/>
      <c r="AF130" s="511"/>
      <c r="AG130" s="511"/>
      <c r="AH130" s="514"/>
      <c r="AI130" s="515"/>
      <c r="AJ130" s="515"/>
      <c r="AK130" s="515"/>
      <c r="AL130" s="515"/>
      <c r="AM130" s="515"/>
      <c r="AN130" s="515"/>
      <c r="AO130" s="515"/>
      <c r="AP130" s="515"/>
      <c r="AQ130" s="515"/>
      <c r="AR130" s="515"/>
      <c r="AS130" s="515"/>
      <c r="AT130" s="515"/>
      <c r="AU130" s="490"/>
      <c r="AV130" s="490"/>
      <c r="AW130" s="490"/>
      <c r="AX130" s="490"/>
      <c r="AY130" s="490"/>
      <c r="AZ130" s="490"/>
      <c r="BA130" s="490"/>
      <c r="BB130" s="490"/>
      <c r="BC130" s="490"/>
    </row>
    <row r="131" spans="1:55" x14ac:dyDescent="0.25">
      <c r="A131" s="1400"/>
      <c r="B131" s="509"/>
      <c r="C131" s="489"/>
      <c r="D131" s="510"/>
      <c r="E131" s="433"/>
      <c r="F131" s="510"/>
      <c r="G131" s="511"/>
      <c r="H131" s="511"/>
      <c r="I131" s="511"/>
      <c r="J131" s="511"/>
      <c r="K131" s="512"/>
      <c r="L131" s="513"/>
      <c r="M131" s="513"/>
      <c r="N131" s="513"/>
      <c r="O131" s="513"/>
      <c r="P131" s="513"/>
      <c r="Q131" s="513"/>
      <c r="R131" s="513"/>
      <c r="S131" s="513"/>
      <c r="T131" s="513"/>
      <c r="U131" s="513"/>
      <c r="V131" s="513"/>
      <c r="W131" s="513"/>
      <c r="X131" s="513"/>
      <c r="Y131" s="511"/>
      <c r="Z131" s="511"/>
      <c r="AA131" s="511"/>
      <c r="AB131" s="511"/>
      <c r="AC131" s="511"/>
      <c r="AD131" s="511"/>
      <c r="AE131" s="511"/>
      <c r="AF131" s="511"/>
      <c r="AG131" s="511"/>
      <c r="AH131" s="514"/>
      <c r="AI131" s="515"/>
      <c r="AJ131" s="515"/>
      <c r="AK131" s="515"/>
      <c r="AL131" s="515"/>
      <c r="AM131" s="515"/>
      <c r="AN131" s="515"/>
      <c r="AO131" s="511"/>
      <c r="AP131" s="511"/>
      <c r="AQ131" s="511"/>
      <c r="AR131" s="511"/>
      <c r="AS131" s="511"/>
      <c r="AT131" s="515"/>
      <c r="AU131" s="490"/>
      <c r="AV131" s="490"/>
      <c r="AW131" s="490"/>
      <c r="AX131" s="490"/>
      <c r="AY131" s="490"/>
      <c r="AZ131" s="490"/>
      <c r="BA131" s="490"/>
      <c r="BB131" s="490"/>
      <c r="BC131" s="490"/>
    </row>
    <row r="132" spans="1:55" x14ac:dyDescent="0.25">
      <c r="A132" s="1400"/>
      <c r="B132" s="509"/>
      <c r="C132" s="489"/>
      <c r="D132" s="510"/>
      <c r="E132" s="433"/>
      <c r="F132" s="510"/>
      <c r="G132" s="511"/>
      <c r="H132" s="511"/>
      <c r="I132" s="511"/>
      <c r="J132" s="511"/>
      <c r="K132" s="512"/>
      <c r="L132" s="513"/>
      <c r="M132" s="513"/>
      <c r="N132" s="513"/>
      <c r="O132" s="513"/>
      <c r="P132" s="513"/>
      <c r="Q132" s="513"/>
      <c r="R132" s="513"/>
      <c r="S132" s="513"/>
      <c r="T132" s="513"/>
      <c r="U132" s="513"/>
      <c r="V132" s="513"/>
      <c r="W132" s="513"/>
      <c r="X132" s="513"/>
      <c r="Y132" s="511"/>
      <c r="Z132" s="511"/>
      <c r="AA132" s="511"/>
      <c r="AB132" s="511"/>
      <c r="AC132" s="511"/>
      <c r="AD132" s="511"/>
      <c r="AE132" s="511"/>
      <c r="AF132" s="511"/>
      <c r="AG132" s="511"/>
      <c r="AH132" s="514"/>
      <c r="AI132" s="515"/>
      <c r="AJ132" s="515"/>
      <c r="AK132" s="515"/>
      <c r="AL132" s="511"/>
      <c r="AM132" s="511"/>
      <c r="AN132" s="511"/>
      <c r="AO132" s="515"/>
      <c r="AP132" s="515"/>
      <c r="AQ132" s="515"/>
      <c r="AR132" s="515"/>
      <c r="AS132" s="515"/>
      <c r="AT132" s="515"/>
      <c r="AU132" s="490"/>
      <c r="AV132" s="490"/>
      <c r="AW132" s="490"/>
      <c r="AX132" s="490"/>
      <c r="AY132" s="490"/>
      <c r="AZ132" s="490"/>
      <c r="BA132" s="490"/>
      <c r="BB132" s="490"/>
      <c r="BC132" s="490"/>
    </row>
    <row r="133" spans="1:55" x14ac:dyDescent="0.25">
      <c r="A133" s="1400"/>
      <c r="B133" s="509"/>
      <c r="C133" s="489"/>
      <c r="D133" s="510"/>
      <c r="E133" s="433"/>
      <c r="F133" s="510"/>
      <c r="G133" s="511"/>
      <c r="H133" s="511"/>
      <c r="I133" s="511"/>
      <c r="J133" s="511"/>
      <c r="K133" s="512"/>
      <c r="L133" s="513"/>
      <c r="M133" s="513"/>
      <c r="N133" s="513"/>
      <c r="O133" s="513"/>
      <c r="P133" s="513"/>
      <c r="Q133" s="513"/>
      <c r="R133" s="513"/>
      <c r="S133" s="513"/>
      <c r="T133" s="513"/>
      <c r="U133" s="513"/>
      <c r="V133" s="513"/>
      <c r="W133" s="513"/>
      <c r="X133" s="513"/>
      <c r="Y133" s="511"/>
      <c r="Z133" s="511"/>
      <c r="AA133" s="511"/>
      <c r="AB133" s="511"/>
      <c r="AC133" s="511"/>
      <c r="AD133" s="511"/>
      <c r="AE133" s="511"/>
      <c r="AF133" s="511"/>
      <c r="AG133" s="511"/>
      <c r="AH133" s="514"/>
      <c r="AI133" s="515"/>
      <c r="AJ133" s="515"/>
      <c r="AK133" s="515"/>
      <c r="AL133" s="515"/>
      <c r="AM133" s="515"/>
      <c r="AN133" s="515"/>
      <c r="AO133" s="515"/>
      <c r="AP133" s="515"/>
      <c r="AQ133" s="515"/>
      <c r="AR133" s="515"/>
      <c r="AS133" s="515"/>
      <c r="AT133" s="515"/>
      <c r="AU133" s="490"/>
      <c r="AV133" s="490"/>
      <c r="AW133" s="490"/>
      <c r="AX133" s="490"/>
      <c r="AY133" s="490"/>
      <c r="AZ133" s="490"/>
      <c r="BA133" s="490"/>
      <c r="BB133" s="490"/>
      <c r="BC133" s="490"/>
    </row>
    <row r="134" spans="1:55" x14ac:dyDescent="0.25">
      <c r="A134" s="1400"/>
      <c r="B134" s="509"/>
      <c r="C134" s="489"/>
      <c r="D134" s="510"/>
      <c r="E134" s="433"/>
      <c r="F134" s="510"/>
      <c r="G134" s="511"/>
      <c r="H134" s="511"/>
      <c r="I134" s="511"/>
      <c r="J134" s="511"/>
      <c r="K134" s="512"/>
      <c r="L134" s="513"/>
      <c r="M134" s="513"/>
      <c r="N134" s="452"/>
      <c r="O134" s="510"/>
      <c r="P134" s="513"/>
      <c r="Q134" s="513"/>
      <c r="R134" s="513"/>
      <c r="S134" s="513"/>
      <c r="T134" s="513"/>
      <c r="U134" s="513"/>
      <c r="V134" s="513"/>
      <c r="W134" s="513"/>
      <c r="X134" s="513"/>
      <c r="Y134" s="511"/>
      <c r="Z134" s="511"/>
      <c r="AA134" s="511"/>
      <c r="AB134" s="511"/>
      <c r="AC134" s="511"/>
      <c r="AD134" s="511"/>
      <c r="AE134" s="511"/>
      <c r="AF134" s="511"/>
      <c r="AG134" s="511"/>
      <c r="AH134" s="514"/>
      <c r="AI134" s="515"/>
      <c r="AJ134" s="515"/>
      <c r="AK134" s="515"/>
      <c r="AL134" s="515"/>
      <c r="AM134" s="515"/>
      <c r="AN134" s="515"/>
      <c r="AO134" s="515"/>
      <c r="AP134" s="515"/>
      <c r="AQ134" s="515"/>
      <c r="AR134" s="515"/>
      <c r="AS134" s="515"/>
      <c r="AT134" s="515"/>
      <c r="AU134" s="490"/>
      <c r="AV134" s="490"/>
      <c r="AW134" s="490"/>
      <c r="AX134" s="490"/>
      <c r="AY134" s="490"/>
      <c r="AZ134" s="490"/>
      <c r="BA134" s="490"/>
      <c r="BB134" s="490"/>
      <c r="BC134" s="490"/>
    </row>
    <row r="135" spans="1:55" x14ac:dyDescent="0.25">
      <c r="A135" s="1400"/>
      <c r="B135" s="509"/>
      <c r="C135" s="489"/>
      <c r="D135" s="510"/>
      <c r="E135" s="433"/>
      <c r="F135" s="510"/>
      <c r="G135" s="511"/>
      <c r="H135" s="511"/>
      <c r="I135" s="511"/>
      <c r="J135" s="511"/>
      <c r="K135" s="512"/>
      <c r="L135" s="513"/>
      <c r="M135" s="513"/>
      <c r="N135" s="513"/>
      <c r="O135" s="513"/>
      <c r="P135" s="513"/>
      <c r="Q135" s="513"/>
      <c r="R135" s="513"/>
      <c r="S135" s="513"/>
      <c r="T135" s="513"/>
      <c r="U135" s="513"/>
      <c r="V135" s="513"/>
      <c r="W135" s="513"/>
      <c r="X135" s="513"/>
      <c r="Y135" s="511"/>
      <c r="Z135" s="511"/>
      <c r="AA135" s="511"/>
      <c r="AB135" s="511"/>
      <c r="AC135" s="511"/>
      <c r="AD135" s="511"/>
      <c r="AE135" s="511"/>
      <c r="AF135" s="511"/>
      <c r="AG135" s="511"/>
      <c r="AH135" s="514"/>
      <c r="AI135" s="515"/>
      <c r="AJ135" s="515"/>
      <c r="AK135" s="515"/>
      <c r="AL135" s="515"/>
      <c r="AM135" s="515"/>
      <c r="AN135" s="515"/>
      <c r="AO135" s="515"/>
      <c r="AP135" s="515"/>
      <c r="AQ135" s="515"/>
      <c r="AR135" s="515"/>
      <c r="AS135" s="515"/>
      <c r="AT135" s="515"/>
      <c r="AU135" s="490"/>
      <c r="AV135" s="490"/>
      <c r="AW135" s="490"/>
      <c r="AX135" s="490"/>
      <c r="AY135" s="490"/>
      <c r="AZ135" s="490"/>
      <c r="BA135" s="490"/>
      <c r="BB135" s="490"/>
      <c r="BC135" s="490"/>
    </row>
    <row r="136" spans="1:55" x14ac:dyDescent="0.25">
      <c r="A136" s="1400"/>
      <c r="B136" s="509"/>
      <c r="C136" s="489"/>
      <c r="D136" s="510"/>
      <c r="E136" s="433"/>
      <c r="F136" s="510"/>
      <c r="G136" s="511"/>
      <c r="H136" s="511"/>
      <c r="I136" s="511"/>
      <c r="J136" s="511"/>
      <c r="K136" s="512"/>
      <c r="L136" s="513"/>
      <c r="M136" s="513"/>
      <c r="N136" s="513"/>
      <c r="O136" s="513"/>
      <c r="P136" s="513"/>
      <c r="Q136" s="513"/>
      <c r="R136" s="513"/>
      <c r="S136" s="513"/>
      <c r="T136" s="513"/>
      <c r="U136" s="513"/>
      <c r="V136" s="513"/>
      <c r="W136" s="513"/>
      <c r="X136" s="513"/>
      <c r="Y136" s="511"/>
      <c r="Z136" s="511"/>
      <c r="AA136" s="511"/>
      <c r="AB136" s="511"/>
      <c r="AC136" s="511"/>
      <c r="AD136" s="511"/>
      <c r="AE136" s="511"/>
      <c r="AF136" s="511"/>
      <c r="AG136" s="511"/>
      <c r="AH136" s="514"/>
      <c r="AI136" s="515"/>
      <c r="AJ136" s="515"/>
      <c r="AK136" s="515"/>
      <c r="AL136" s="515"/>
      <c r="AM136" s="515"/>
      <c r="AN136" s="515"/>
      <c r="AO136" s="511"/>
      <c r="AP136" s="511"/>
      <c r="AQ136" s="511"/>
      <c r="AR136" s="511"/>
      <c r="AS136" s="511"/>
      <c r="AT136" s="515"/>
      <c r="AU136" s="490"/>
      <c r="AV136" s="490"/>
      <c r="AW136" s="490"/>
      <c r="AX136" s="490"/>
      <c r="AY136" s="490"/>
      <c r="AZ136" s="490"/>
      <c r="BA136" s="490"/>
      <c r="BB136" s="490"/>
      <c r="BC136" s="490"/>
    </row>
    <row r="137" spans="1:55" x14ac:dyDescent="0.25">
      <c r="A137" s="1400"/>
      <c r="B137" s="509"/>
      <c r="C137" s="489"/>
      <c r="D137" s="510"/>
      <c r="E137" s="433"/>
      <c r="F137" s="510"/>
      <c r="G137" s="511"/>
      <c r="H137" s="511"/>
      <c r="I137" s="511"/>
      <c r="J137" s="511"/>
      <c r="K137" s="512"/>
      <c r="L137" s="513"/>
      <c r="M137" s="513"/>
      <c r="N137" s="513"/>
      <c r="O137" s="513"/>
      <c r="P137" s="513"/>
      <c r="Q137" s="513"/>
      <c r="R137" s="513"/>
      <c r="S137" s="513"/>
      <c r="T137" s="513"/>
      <c r="U137" s="513"/>
      <c r="V137" s="513"/>
      <c r="W137" s="513"/>
      <c r="X137" s="513"/>
      <c r="Y137" s="511"/>
      <c r="Z137" s="511"/>
      <c r="AA137" s="511"/>
      <c r="AB137" s="511"/>
      <c r="AC137" s="511"/>
      <c r="AD137" s="511"/>
      <c r="AE137" s="511"/>
      <c r="AF137" s="511"/>
      <c r="AG137" s="511"/>
      <c r="AH137" s="514"/>
      <c r="AI137" s="515"/>
      <c r="AJ137" s="515"/>
      <c r="AK137" s="515"/>
      <c r="AL137" s="511"/>
      <c r="AM137" s="511"/>
      <c r="AN137" s="511"/>
      <c r="AO137" s="515"/>
      <c r="AP137" s="515"/>
      <c r="AQ137" s="515"/>
      <c r="AR137" s="515"/>
      <c r="AS137" s="515"/>
      <c r="AT137" s="515"/>
      <c r="AU137" s="490"/>
      <c r="AV137" s="490"/>
      <c r="AW137" s="490"/>
      <c r="AX137" s="490"/>
      <c r="AY137" s="490"/>
      <c r="AZ137" s="490"/>
      <c r="BA137" s="490"/>
      <c r="BB137" s="490"/>
      <c r="BC137" s="490"/>
    </row>
    <row r="138" spans="1:55" x14ac:dyDescent="0.25">
      <c r="A138" s="1400"/>
      <c r="B138" s="509"/>
      <c r="C138" s="489"/>
      <c r="D138" s="510"/>
      <c r="E138" s="433"/>
      <c r="F138" s="510"/>
      <c r="G138" s="511"/>
      <c r="H138" s="511"/>
      <c r="I138" s="511"/>
      <c r="J138" s="511"/>
      <c r="K138" s="512"/>
      <c r="L138" s="513"/>
      <c r="M138" s="513"/>
      <c r="N138" s="513"/>
      <c r="O138" s="513"/>
      <c r="P138" s="513"/>
      <c r="Q138" s="513"/>
      <c r="R138" s="513"/>
      <c r="S138" s="513"/>
      <c r="T138" s="513"/>
      <c r="U138" s="513"/>
      <c r="V138" s="513"/>
      <c r="W138" s="513"/>
      <c r="X138" s="513"/>
      <c r="Y138" s="511"/>
      <c r="Z138" s="511"/>
      <c r="AA138" s="511"/>
      <c r="AB138" s="511"/>
      <c r="AC138" s="511"/>
      <c r="AD138" s="511"/>
      <c r="AE138" s="511"/>
      <c r="AF138" s="511"/>
      <c r="AG138" s="511"/>
      <c r="AH138" s="514"/>
      <c r="AI138" s="515"/>
      <c r="AJ138" s="515"/>
      <c r="AK138" s="515"/>
      <c r="AL138" s="515"/>
      <c r="AM138" s="515"/>
      <c r="AN138" s="515"/>
      <c r="AO138" s="515"/>
      <c r="AP138" s="515"/>
      <c r="AQ138" s="515"/>
      <c r="AR138" s="515"/>
      <c r="AS138" s="515"/>
      <c r="AT138" s="515"/>
      <c r="AU138" s="490"/>
      <c r="AV138" s="490"/>
      <c r="AW138" s="490"/>
      <c r="AX138" s="490"/>
      <c r="AY138" s="490"/>
      <c r="AZ138" s="490"/>
      <c r="BA138" s="490"/>
      <c r="BB138" s="490"/>
      <c r="BC138" s="490"/>
    </row>
    <row r="139" spans="1:55" x14ac:dyDescent="0.25">
      <c r="A139" s="1400"/>
      <c r="B139" s="509"/>
      <c r="C139" s="489"/>
      <c r="D139" s="510"/>
      <c r="E139" s="433"/>
      <c r="F139" s="510"/>
      <c r="G139" s="511"/>
      <c r="H139" s="511"/>
      <c r="I139" s="511"/>
      <c r="J139" s="511"/>
      <c r="K139" s="512"/>
      <c r="L139" s="513"/>
      <c r="M139" s="513"/>
      <c r="N139" s="513"/>
      <c r="O139" s="513"/>
      <c r="P139" s="513"/>
      <c r="Q139" s="513"/>
      <c r="R139" s="513"/>
      <c r="S139" s="513"/>
      <c r="T139" s="513"/>
      <c r="U139" s="513"/>
      <c r="V139" s="513"/>
      <c r="W139" s="513"/>
      <c r="X139" s="513"/>
      <c r="Y139" s="511"/>
      <c r="Z139" s="511"/>
      <c r="AA139" s="511"/>
      <c r="AB139" s="511"/>
      <c r="AC139" s="511"/>
      <c r="AD139" s="511"/>
      <c r="AE139" s="511"/>
      <c r="AF139" s="511"/>
      <c r="AG139" s="511"/>
      <c r="AH139" s="514"/>
      <c r="AI139" s="515"/>
      <c r="AJ139" s="515"/>
      <c r="AK139" s="515"/>
      <c r="AL139" s="515"/>
      <c r="AM139" s="515"/>
      <c r="AN139" s="515"/>
      <c r="AO139" s="515"/>
      <c r="AP139" s="515"/>
      <c r="AQ139" s="515"/>
      <c r="AR139" s="515"/>
      <c r="AS139" s="515"/>
      <c r="AT139" s="515"/>
      <c r="AU139" s="490"/>
      <c r="AV139" s="490"/>
      <c r="AW139" s="490"/>
      <c r="AX139" s="490"/>
      <c r="AY139" s="490"/>
      <c r="AZ139" s="490"/>
      <c r="BA139" s="490"/>
      <c r="BB139" s="490"/>
      <c r="BC139" s="490"/>
    </row>
    <row r="140" spans="1:55" x14ac:dyDescent="0.25">
      <c r="A140" s="1400"/>
      <c r="B140" s="509"/>
      <c r="C140" s="489"/>
      <c r="D140" s="510"/>
      <c r="E140" s="433"/>
      <c r="F140" s="510"/>
      <c r="G140" s="511"/>
      <c r="H140" s="511"/>
      <c r="I140" s="511"/>
      <c r="J140" s="511"/>
      <c r="K140" s="512"/>
      <c r="L140" s="513"/>
      <c r="M140" s="513"/>
      <c r="N140" s="513"/>
      <c r="O140" s="513"/>
      <c r="P140" s="513"/>
      <c r="Q140" s="513"/>
      <c r="R140" s="513"/>
      <c r="S140" s="513"/>
      <c r="T140" s="513"/>
      <c r="U140" s="513"/>
      <c r="V140" s="513"/>
      <c r="W140" s="513"/>
      <c r="X140" s="513"/>
      <c r="Y140" s="511"/>
      <c r="Z140" s="511"/>
      <c r="AA140" s="511"/>
      <c r="AB140" s="511"/>
      <c r="AC140" s="511"/>
      <c r="AD140" s="511"/>
      <c r="AE140" s="511"/>
      <c r="AF140" s="511"/>
      <c r="AG140" s="511"/>
      <c r="AH140" s="514"/>
      <c r="AI140" s="515"/>
      <c r="AJ140" s="515"/>
      <c r="AK140" s="515"/>
      <c r="AL140" s="515"/>
      <c r="AM140" s="515"/>
      <c r="AN140" s="515"/>
      <c r="AO140" s="515"/>
      <c r="AP140" s="515"/>
      <c r="AQ140" s="515"/>
      <c r="AR140" s="515"/>
      <c r="AS140" s="515"/>
      <c r="AT140" s="515"/>
      <c r="AU140" s="490"/>
      <c r="AV140" s="490"/>
      <c r="AW140" s="490"/>
      <c r="AX140" s="490"/>
      <c r="AY140" s="490"/>
      <c r="AZ140" s="490"/>
      <c r="BA140" s="490"/>
      <c r="BB140" s="490"/>
      <c r="BC140" s="490"/>
    </row>
    <row r="141" spans="1:55" x14ac:dyDescent="0.25">
      <c r="A141" s="1400"/>
      <c r="B141" s="509"/>
      <c r="C141" s="489"/>
      <c r="D141" s="510"/>
      <c r="E141" s="433"/>
      <c r="F141" s="510"/>
      <c r="G141" s="511"/>
      <c r="H141" s="511"/>
      <c r="I141" s="511"/>
      <c r="J141" s="511"/>
      <c r="K141" s="512"/>
      <c r="L141" s="513"/>
      <c r="M141" s="513"/>
      <c r="N141" s="513"/>
      <c r="O141" s="513"/>
      <c r="P141" s="513"/>
      <c r="Q141" s="513"/>
      <c r="R141" s="513"/>
      <c r="S141" s="513"/>
      <c r="T141" s="513"/>
      <c r="U141" s="513"/>
      <c r="V141" s="513"/>
      <c r="W141" s="513"/>
      <c r="X141" s="513"/>
      <c r="Y141" s="511"/>
      <c r="Z141" s="511"/>
      <c r="AA141" s="511"/>
      <c r="AB141" s="511"/>
      <c r="AC141" s="511"/>
      <c r="AD141" s="511"/>
      <c r="AE141" s="511"/>
      <c r="AF141" s="511"/>
      <c r="AG141" s="511"/>
      <c r="AH141" s="514"/>
      <c r="AI141" s="515"/>
      <c r="AJ141" s="515"/>
      <c r="AK141" s="515"/>
      <c r="AL141" s="515"/>
      <c r="AM141" s="515"/>
      <c r="AN141" s="515"/>
      <c r="AO141" s="511"/>
      <c r="AP141" s="511"/>
      <c r="AQ141" s="511"/>
      <c r="AR141" s="511"/>
      <c r="AS141" s="511"/>
      <c r="AT141" s="515"/>
      <c r="AU141" s="490"/>
      <c r="AV141" s="490"/>
      <c r="AW141" s="490"/>
      <c r="AX141" s="490"/>
      <c r="AY141" s="490"/>
      <c r="AZ141" s="490"/>
      <c r="BA141" s="490"/>
      <c r="BB141" s="490"/>
      <c r="BC141" s="490"/>
    </row>
    <row r="142" spans="1:55" x14ac:dyDescent="0.25">
      <c r="A142" s="1400"/>
      <c r="B142" s="509"/>
      <c r="C142" s="489"/>
      <c r="D142" s="510"/>
      <c r="E142" s="433"/>
      <c r="F142" s="510"/>
      <c r="G142" s="511"/>
      <c r="H142" s="511"/>
      <c r="I142" s="511"/>
      <c r="J142" s="511"/>
      <c r="K142" s="512"/>
      <c r="L142" s="513"/>
      <c r="M142" s="513"/>
      <c r="N142" s="513"/>
      <c r="O142" s="513"/>
      <c r="P142" s="513"/>
      <c r="Q142" s="513"/>
      <c r="R142" s="513"/>
      <c r="S142" s="513"/>
      <c r="T142" s="513"/>
      <c r="U142" s="513"/>
      <c r="V142" s="513"/>
      <c r="W142" s="513"/>
      <c r="X142" s="513"/>
      <c r="Y142" s="511"/>
      <c r="Z142" s="511"/>
      <c r="AA142" s="511"/>
      <c r="AB142" s="511"/>
      <c r="AC142" s="511"/>
      <c r="AD142" s="511"/>
      <c r="AE142" s="511"/>
      <c r="AF142" s="511"/>
      <c r="AG142" s="511"/>
      <c r="AH142" s="514"/>
      <c r="AI142" s="515"/>
      <c r="AJ142" s="515"/>
      <c r="AK142" s="515"/>
      <c r="AL142" s="511"/>
      <c r="AM142" s="511"/>
      <c r="AN142" s="511"/>
      <c r="AO142" s="515"/>
      <c r="AP142" s="515"/>
      <c r="AQ142" s="515"/>
      <c r="AR142" s="515"/>
      <c r="AS142" s="515"/>
      <c r="AT142" s="515"/>
      <c r="AU142" s="490"/>
      <c r="AV142" s="490"/>
      <c r="AW142" s="490"/>
      <c r="AX142" s="490"/>
      <c r="AY142" s="490"/>
      <c r="AZ142" s="490"/>
      <c r="BA142" s="490"/>
      <c r="BB142" s="490"/>
      <c r="BC142" s="490"/>
    </row>
    <row r="143" spans="1:55" x14ac:dyDescent="0.25">
      <c r="A143" s="1400"/>
      <c r="B143" s="509"/>
      <c r="C143" s="489"/>
      <c r="D143" s="510"/>
      <c r="E143" s="433"/>
      <c r="F143" s="510"/>
      <c r="G143" s="511"/>
      <c r="H143" s="511"/>
      <c r="I143" s="511"/>
      <c r="J143" s="511"/>
      <c r="K143" s="512"/>
      <c r="L143" s="513"/>
      <c r="M143" s="513"/>
      <c r="N143" s="513"/>
      <c r="O143" s="513"/>
      <c r="P143" s="513"/>
      <c r="Q143" s="513"/>
      <c r="R143" s="513"/>
      <c r="S143" s="513"/>
      <c r="T143" s="513"/>
      <c r="U143" s="513"/>
      <c r="V143" s="513"/>
      <c r="W143" s="513"/>
      <c r="X143" s="513"/>
      <c r="Y143" s="511"/>
      <c r="Z143" s="511"/>
      <c r="AA143" s="511"/>
      <c r="AB143" s="511"/>
      <c r="AC143" s="511"/>
      <c r="AD143" s="511"/>
      <c r="AE143" s="511"/>
      <c r="AF143" s="511"/>
      <c r="AG143" s="511"/>
      <c r="AH143" s="514"/>
      <c r="AI143" s="515"/>
      <c r="AJ143" s="515"/>
      <c r="AK143" s="515"/>
      <c r="AL143" s="515"/>
      <c r="AM143" s="515"/>
      <c r="AN143" s="515"/>
      <c r="AO143" s="515"/>
      <c r="AP143" s="515"/>
      <c r="AQ143" s="515"/>
      <c r="AR143" s="515"/>
      <c r="AS143" s="515"/>
      <c r="AT143" s="515"/>
      <c r="AU143" s="490"/>
      <c r="AV143" s="490"/>
      <c r="AW143" s="490"/>
      <c r="AX143" s="490"/>
      <c r="AY143" s="490"/>
      <c r="AZ143" s="490"/>
      <c r="BA143" s="490"/>
      <c r="BB143" s="490"/>
      <c r="BC143" s="490"/>
    </row>
    <row r="144" spans="1:55" x14ac:dyDescent="0.25">
      <c r="A144" s="1400"/>
      <c r="B144" s="509"/>
      <c r="C144" s="489"/>
      <c r="D144" s="510"/>
      <c r="E144" s="433"/>
      <c r="F144" s="510"/>
      <c r="G144" s="511"/>
      <c r="H144" s="511"/>
      <c r="I144" s="511"/>
      <c r="J144" s="511"/>
      <c r="K144" s="512"/>
      <c r="L144" s="513"/>
      <c r="M144" s="513"/>
      <c r="N144" s="513"/>
      <c r="O144" s="513"/>
      <c r="P144" s="513"/>
      <c r="Q144" s="513"/>
      <c r="R144" s="513"/>
      <c r="S144" s="513"/>
      <c r="T144" s="513"/>
      <c r="U144" s="513"/>
      <c r="V144" s="513"/>
      <c r="W144" s="513"/>
      <c r="X144" s="513"/>
      <c r="Y144" s="511"/>
      <c r="Z144" s="511"/>
      <c r="AA144" s="511"/>
      <c r="AB144" s="511"/>
      <c r="AC144" s="511"/>
      <c r="AD144" s="511"/>
      <c r="AE144" s="511"/>
      <c r="AF144" s="511"/>
      <c r="AG144" s="511"/>
      <c r="AH144" s="514"/>
      <c r="AI144" s="515"/>
      <c r="AJ144" s="515"/>
      <c r="AK144" s="515"/>
      <c r="AL144" s="515"/>
      <c r="AM144" s="515"/>
      <c r="AN144" s="515"/>
      <c r="AO144" s="515"/>
      <c r="AP144" s="515"/>
      <c r="AQ144" s="515"/>
      <c r="AR144" s="515"/>
      <c r="AS144" s="515"/>
      <c r="AT144" s="515"/>
      <c r="AU144" s="490"/>
      <c r="AV144" s="490"/>
      <c r="AW144" s="490"/>
      <c r="AX144" s="490"/>
      <c r="AY144" s="490"/>
      <c r="AZ144" s="490"/>
      <c r="BA144" s="490"/>
      <c r="BB144" s="490"/>
      <c r="BC144" s="490"/>
    </row>
    <row r="145" spans="1:55" x14ac:dyDescent="0.25">
      <c r="A145" s="1400"/>
      <c r="B145" s="509"/>
      <c r="C145" s="489"/>
      <c r="D145" s="510"/>
      <c r="E145" s="433"/>
      <c r="F145" s="510"/>
      <c r="G145" s="511"/>
      <c r="H145" s="511"/>
      <c r="I145" s="511"/>
      <c r="J145" s="511"/>
      <c r="K145" s="512"/>
      <c r="L145" s="513"/>
      <c r="M145" s="513"/>
      <c r="N145" s="513"/>
      <c r="O145" s="513"/>
      <c r="P145" s="513"/>
      <c r="Q145" s="513"/>
      <c r="R145" s="513"/>
      <c r="S145" s="513"/>
      <c r="T145" s="513"/>
      <c r="U145" s="513"/>
      <c r="V145" s="513"/>
      <c r="W145" s="513"/>
      <c r="X145" s="513"/>
      <c r="Y145" s="511"/>
      <c r="Z145" s="511"/>
      <c r="AA145" s="511"/>
      <c r="AB145" s="511"/>
      <c r="AC145" s="511"/>
      <c r="AD145" s="511"/>
      <c r="AE145" s="511"/>
      <c r="AF145" s="511"/>
      <c r="AG145" s="511"/>
      <c r="AH145" s="514"/>
      <c r="AI145" s="515"/>
      <c r="AJ145" s="515"/>
      <c r="AK145" s="515"/>
      <c r="AL145" s="515"/>
      <c r="AM145" s="515"/>
      <c r="AN145" s="515"/>
      <c r="AO145" s="515"/>
      <c r="AP145" s="515"/>
      <c r="AQ145" s="515"/>
      <c r="AR145" s="515"/>
      <c r="AS145" s="515"/>
      <c r="AT145" s="515"/>
      <c r="AU145" s="490"/>
      <c r="AV145" s="490"/>
      <c r="AW145" s="490"/>
      <c r="AX145" s="490"/>
      <c r="AY145" s="490"/>
      <c r="AZ145" s="490"/>
      <c r="BA145" s="490"/>
      <c r="BB145" s="490"/>
      <c r="BC145" s="490"/>
    </row>
    <row r="146" spans="1:55" x14ac:dyDescent="0.25">
      <c r="A146" s="1400"/>
      <c r="B146" s="509"/>
      <c r="C146" s="489"/>
      <c r="D146" s="510"/>
      <c r="E146" s="433"/>
      <c r="F146" s="510"/>
      <c r="G146" s="511"/>
      <c r="H146" s="511"/>
      <c r="I146" s="511"/>
      <c r="J146" s="511"/>
      <c r="K146" s="512"/>
      <c r="L146" s="513"/>
      <c r="M146" s="513"/>
      <c r="N146" s="513"/>
      <c r="O146" s="513"/>
      <c r="P146" s="513"/>
      <c r="Q146" s="513"/>
      <c r="R146" s="513"/>
      <c r="S146" s="513"/>
      <c r="T146" s="513"/>
      <c r="U146" s="513"/>
      <c r="V146" s="513"/>
      <c r="W146" s="513"/>
      <c r="X146" s="513"/>
      <c r="Y146" s="511"/>
      <c r="Z146" s="511"/>
      <c r="AA146" s="511"/>
      <c r="AB146" s="511"/>
      <c r="AC146" s="511"/>
      <c r="AD146" s="511"/>
      <c r="AE146" s="511"/>
      <c r="AF146" s="511"/>
      <c r="AG146" s="511"/>
      <c r="AH146" s="514"/>
      <c r="AI146" s="515"/>
      <c r="AJ146" s="515"/>
      <c r="AK146" s="515"/>
      <c r="AL146" s="515"/>
      <c r="AM146" s="515"/>
      <c r="AN146" s="515"/>
      <c r="AO146" s="511"/>
      <c r="AP146" s="511"/>
      <c r="AQ146" s="511"/>
      <c r="AR146" s="511"/>
      <c r="AS146" s="511"/>
      <c r="AT146" s="515"/>
      <c r="AU146" s="490"/>
      <c r="AV146" s="490"/>
      <c r="AW146" s="490"/>
      <c r="AX146" s="490"/>
      <c r="AY146" s="490"/>
      <c r="AZ146" s="490"/>
      <c r="BA146" s="490"/>
      <c r="BB146" s="490"/>
      <c r="BC146" s="490"/>
    </row>
    <row r="147" spans="1:55" x14ac:dyDescent="0.25">
      <c r="A147" s="1400"/>
      <c r="B147" s="509"/>
      <c r="C147" s="489"/>
      <c r="D147" s="510"/>
      <c r="E147" s="433"/>
      <c r="F147" s="510"/>
      <c r="G147" s="511"/>
      <c r="H147" s="511"/>
      <c r="I147" s="511"/>
      <c r="J147" s="511"/>
      <c r="K147" s="512"/>
      <c r="L147" s="513"/>
      <c r="M147" s="513"/>
      <c r="N147" s="513"/>
      <c r="O147" s="513"/>
      <c r="P147" s="513"/>
      <c r="Q147" s="513"/>
      <c r="R147" s="513"/>
      <c r="S147" s="513"/>
      <c r="T147" s="513"/>
      <c r="U147" s="513"/>
      <c r="V147" s="513"/>
      <c r="W147" s="513"/>
      <c r="X147" s="513"/>
      <c r="Y147" s="511"/>
      <c r="Z147" s="511"/>
      <c r="AA147" s="511"/>
      <c r="AB147" s="511"/>
      <c r="AC147" s="511"/>
      <c r="AD147" s="511"/>
      <c r="AE147" s="511"/>
      <c r="AF147" s="511"/>
      <c r="AG147" s="511"/>
      <c r="AH147" s="514"/>
      <c r="AI147" s="515"/>
      <c r="AJ147" s="515"/>
      <c r="AK147" s="515"/>
      <c r="AL147" s="511"/>
      <c r="AM147" s="511"/>
      <c r="AN147" s="511"/>
      <c r="AO147" s="515"/>
      <c r="AP147" s="515"/>
      <c r="AQ147" s="515"/>
      <c r="AR147" s="515"/>
      <c r="AS147" s="515"/>
      <c r="AT147" s="515"/>
      <c r="AU147" s="490"/>
      <c r="AV147" s="490"/>
      <c r="AW147" s="490"/>
      <c r="AX147" s="490"/>
      <c r="AY147" s="490"/>
      <c r="AZ147" s="490"/>
      <c r="BA147" s="490"/>
      <c r="BB147" s="490"/>
      <c r="BC147" s="490"/>
    </row>
    <row r="148" spans="1:55" x14ac:dyDescent="0.25">
      <c r="A148" s="1400"/>
      <c r="B148" s="509"/>
      <c r="C148" s="489"/>
      <c r="D148" s="510"/>
      <c r="E148" s="433"/>
      <c r="F148" s="510"/>
      <c r="G148" s="511"/>
      <c r="H148" s="511"/>
      <c r="I148" s="511"/>
      <c r="J148" s="511"/>
      <c r="K148" s="512"/>
      <c r="L148" s="513"/>
      <c r="M148" s="513"/>
      <c r="N148" s="513"/>
      <c r="O148" s="513"/>
      <c r="P148" s="513"/>
      <c r="Q148" s="513"/>
      <c r="R148" s="513"/>
      <c r="S148" s="513"/>
      <c r="T148" s="513"/>
      <c r="U148" s="513"/>
      <c r="V148" s="513"/>
      <c r="W148" s="513"/>
      <c r="X148" s="513"/>
      <c r="Y148" s="511"/>
      <c r="Z148" s="511"/>
      <c r="AA148" s="511"/>
      <c r="AB148" s="511"/>
      <c r="AC148" s="511"/>
      <c r="AD148" s="511"/>
      <c r="AE148" s="511"/>
      <c r="AF148" s="511"/>
      <c r="AG148" s="511"/>
      <c r="AH148" s="514"/>
      <c r="AI148" s="515"/>
      <c r="AJ148" s="515"/>
      <c r="AK148" s="515"/>
      <c r="AL148" s="515"/>
      <c r="AM148" s="515"/>
      <c r="AN148" s="515"/>
      <c r="AO148" s="515"/>
      <c r="AP148" s="515"/>
      <c r="AQ148" s="515"/>
      <c r="AR148" s="515"/>
      <c r="AS148" s="515"/>
      <c r="AT148" s="515"/>
      <c r="AU148" s="490"/>
      <c r="AV148" s="490"/>
      <c r="AW148" s="490"/>
      <c r="AX148" s="490"/>
      <c r="AY148" s="490"/>
      <c r="AZ148" s="490"/>
      <c r="BA148" s="490"/>
      <c r="BB148" s="490"/>
      <c r="BC148" s="490"/>
    </row>
    <row r="149" spans="1:55" x14ac:dyDescent="0.25">
      <c r="A149" s="1400"/>
      <c r="B149" s="509"/>
      <c r="C149" s="489"/>
      <c r="D149" s="510"/>
      <c r="E149" s="433"/>
      <c r="F149" s="510"/>
      <c r="G149" s="511"/>
      <c r="H149" s="511"/>
      <c r="I149" s="511"/>
      <c r="J149" s="511"/>
      <c r="K149" s="512"/>
      <c r="L149" s="513"/>
      <c r="M149" s="513"/>
      <c r="N149" s="452"/>
      <c r="O149" s="510"/>
      <c r="P149" s="513"/>
      <c r="Q149" s="513"/>
      <c r="R149" s="513"/>
      <c r="S149" s="513"/>
      <c r="T149" s="513"/>
      <c r="U149" s="513"/>
      <c r="V149" s="513"/>
      <c r="W149" s="513"/>
      <c r="X149" s="513"/>
      <c r="Y149" s="511"/>
      <c r="Z149" s="511"/>
      <c r="AA149" s="511"/>
      <c r="AB149" s="511"/>
      <c r="AC149" s="511"/>
      <c r="AD149" s="511"/>
      <c r="AE149" s="511"/>
      <c r="AF149" s="511"/>
      <c r="AG149" s="511"/>
      <c r="AH149" s="514"/>
      <c r="AI149" s="515"/>
      <c r="AJ149" s="515"/>
      <c r="AK149" s="515"/>
      <c r="AL149" s="515"/>
      <c r="AM149" s="515"/>
      <c r="AN149" s="515"/>
      <c r="AO149" s="515"/>
      <c r="AP149" s="515"/>
      <c r="AQ149" s="515"/>
      <c r="AR149" s="515"/>
      <c r="AS149" s="515"/>
      <c r="AT149" s="515"/>
      <c r="AU149" s="490"/>
      <c r="AV149" s="490"/>
      <c r="AW149" s="490"/>
      <c r="AX149" s="490"/>
      <c r="AY149" s="490"/>
      <c r="AZ149" s="490"/>
      <c r="BA149" s="490"/>
      <c r="BB149" s="490"/>
      <c r="BC149" s="490"/>
    </row>
    <row r="150" spans="1:55" x14ac:dyDescent="0.25">
      <c r="A150" s="1400"/>
      <c r="B150" s="509"/>
      <c r="C150" s="489"/>
      <c r="D150" s="510"/>
      <c r="E150" s="433"/>
      <c r="F150" s="510"/>
      <c r="G150" s="511"/>
      <c r="H150" s="511"/>
      <c r="I150" s="511"/>
      <c r="J150" s="511"/>
      <c r="K150" s="512"/>
      <c r="L150" s="513"/>
      <c r="M150" s="513"/>
      <c r="N150" s="513"/>
      <c r="O150" s="513"/>
      <c r="P150" s="513"/>
      <c r="Q150" s="513"/>
      <c r="R150" s="513"/>
      <c r="S150" s="513"/>
      <c r="T150" s="513"/>
      <c r="U150" s="513"/>
      <c r="V150" s="513"/>
      <c r="W150" s="513"/>
      <c r="X150" s="513"/>
      <c r="Y150" s="511"/>
      <c r="Z150" s="511"/>
      <c r="AA150" s="511"/>
      <c r="AB150" s="511"/>
      <c r="AC150" s="511"/>
      <c r="AD150" s="511"/>
      <c r="AE150" s="511"/>
      <c r="AF150" s="511"/>
      <c r="AG150" s="511"/>
      <c r="AH150" s="514"/>
      <c r="AI150" s="515"/>
      <c r="AJ150" s="515"/>
      <c r="AK150" s="515"/>
      <c r="AL150" s="515"/>
      <c r="AM150" s="515"/>
      <c r="AN150" s="515"/>
      <c r="AO150" s="515"/>
      <c r="AP150" s="515"/>
      <c r="AQ150" s="515"/>
      <c r="AR150" s="515"/>
      <c r="AS150" s="515"/>
      <c r="AT150" s="515"/>
      <c r="AU150" s="490"/>
      <c r="AV150" s="490"/>
      <c r="AW150" s="490"/>
      <c r="AX150" s="490"/>
      <c r="AY150" s="490"/>
      <c r="AZ150" s="490"/>
      <c r="BA150" s="490"/>
      <c r="BB150" s="490"/>
      <c r="BC150" s="490"/>
    </row>
    <row r="151" spans="1:55" x14ac:dyDescent="0.25">
      <c r="A151" s="1400"/>
      <c r="B151" s="509"/>
      <c r="C151" s="489"/>
      <c r="D151" s="510"/>
      <c r="E151" s="433"/>
      <c r="F151" s="510"/>
      <c r="G151" s="511"/>
      <c r="H151" s="511"/>
      <c r="I151" s="511"/>
      <c r="J151" s="511"/>
      <c r="K151" s="512"/>
      <c r="L151" s="513"/>
      <c r="M151" s="513"/>
      <c r="N151" s="513"/>
      <c r="O151" s="513"/>
      <c r="P151" s="513"/>
      <c r="Q151" s="513"/>
      <c r="R151" s="513"/>
      <c r="S151" s="513"/>
      <c r="T151" s="513"/>
      <c r="U151" s="513"/>
      <c r="V151" s="513"/>
      <c r="W151" s="513"/>
      <c r="X151" s="513"/>
      <c r="Y151" s="511"/>
      <c r="Z151" s="511"/>
      <c r="AA151" s="511"/>
      <c r="AB151" s="511"/>
      <c r="AC151" s="511"/>
      <c r="AD151" s="511"/>
      <c r="AE151" s="511"/>
      <c r="AF151" s="511"/>
      <c r="AG151" s="511"/>
      <c r="AH151" s="514"/>
      <c r="AI151" s="515"/>
      <c r="AJ151" s="515"/>
      <c r="AK151" s="515"/>
      <c r="AL151" s="515"/>
      <c r="AM151" s="515"/>
      <c r="AN151" s="515"/>
      <c r="AO151" s="511"/>
      <c r="AP151" s="511"/>
      <c r="AQ151" s="511"/>
      <c r="AR151" s="511"/>
      <c r="AS151" s="511"/>
      <c r="AT151" s="515"/>
      <c r="AU151" s="490"/>
      <c r="AV151" s="490"/>
      <c r="AW151" s="490"/>
      <c r="AX151" s="490"/>
      <c r="AY151" s="490"/>
      <c r="AZ151" s="490"/>
      <c r="BA151" s="490"/>
      <c r="BB151" s="490"/>
      <c r="BC151" s="490"/>
    </row>
    <row r="152" spans="1:55" x14ac:dyDescent="0.25">
      <c r="A152" s="1400"/>
      <c r="B152" s="509"/>
      <c r="C152" s="489"/>
      <c r="D152" s="510"/>
      <c r="E152" s="433"/>
      <c r="F152" s="510"/>
      <c r="G152" s="511"/>
      <c r="H152" s="511"/>
      <c r="I152" s="511"/>
      <c r="J152" s="511"/>
      <c r="K152" s="512"/>
      <c r="L152" s="513"/>
      <c r="M152" s="513"/>
      <c r="N152" s="513"/>
      <c r="O152" s="513"/>
      <c r="P152" s="513"/>
      <c r="Q152" s="513"/>
      <c r="R152" s="513"/>
      <c r="S152" s="513"/>
      <c r="T152" s="513"/>
      <c r="U152" s="513"/>
      <c r="V152" s="513"/>
      <c r="W152" s="513"/>
      <c r="X152" s="513"/>
      <c r="Y152" s="511"/>
      <c r="Z152" s="511"/>
      <c r="AA152" s="511"/>
      <c r="AB152" s="511"/>
      <c r="AC152" s="511"/>
      <c r="AD152" s="511"/>
      <c r="AE152" s="511"/>
      <c r="AF152" s="511"/>
      <c r="AG152" s="511"/>
      <c r="AH152" s="514"/>
      <c r="AI152" s="515"/>
      <c r="AJ152" s="515"/>
      <c r="AK152" s="515"/>
      <c r="AL152" s="511"/>
      <c r="AM152" s="511"/>
      <c r="AN152" s="511"/>
      <c r="AO152" s="515"/>
      <c r="AP152" s="515"/>
      <c r="AQ152" s="515"/>
      <c r="AR152" s="515"/>
      <c r="AS152" s="515"/>
      <c r="AT152" s="515"/>
      <c r="AU152" s="490"/>
      <c r="AV152" s="490"/>
      <c r="AW152" s="490"/>
      <c r="AX152" s="490"/>
      <c r="AY152" s="490"/>
      <c r="AZ152" s="490"/>
      <c r="BA152" s="490"/>
      <c r="BB152" s="490"/>
      <c r="BC152" s="490"/>
    </row>
    <row r="153" spans="1:55" x14ac:dyDescent="0.25">
      <c r="A153" s="1400"/>
      <c r="B153" s="509"/>
      <c r="C153" s="489"/>
      <c r="D153" s="510"/>
      <c r="E153" s="433"/>
      <c r="F153" s="510"/>
      <c r="G153" s="511"/>
      <c r="H153" s="511"/>
      <c r="I153" s="511"/>
      <c r="J153" s="511"/>
      <c r="K153" s="512"/>
      <c r="L153" s="513"/>
      <c r="M153" s="513"/>
      <c r="N153" s="513"/>
      <c r="O153" s="513"/>
      <c r="P153" s="513"/>
      <c r="Q153" s="513"/>
      <c r="R153" s="513"/>
      <c r="S153" s="513"/>
      <c r="T153" s="513"/>
      <c r="U153" s="513"/>
      <c r="V153" s="513"/>
      <c r="W153" s="513"/>
      <c r="X153" s="513"/>
      <c r="Y153" s="511"/>
      <c r="Z153" s="511"/>
      <c r="AA153" s="511"/>
      <c r="AB153" s="511"/>
      <c r="AC153" s="511"/>
      <c r="AD153" s="511"/>
      <c r="AE153" s="511"/>
      <c r="AF153" s="511"/>
      <c r="AG153" s="511"/>
      <c r="AH153" s="514"/>
      <c r="AI153" s="515"/>
      <c r="AJ153" s="515"/>
      <c r="AK153" s="515"/>
      <c r="AL153" s="515"/>
      <c r="AM153" s="515"/>
      <c r="AN153" s="515"/>
      <c r="AO153" s="515"/>
      <c r="AP153" s="515"/>
      <c r="AQ153" s="515"/>
      <c r="AR153" s="515"/>
      <c r="AS153" s="515"/>
      <c r="AT153" s="515"/>
      <c r="AU153" s="490"/>
      <c r="AV153" s="490"/>
      <c r="AW153" s="490"/>
      <c r="AX153" s="490"/>
      <c r="AY153" s="490"/>
      <c r="AZ153" s="490"/>
      <c r="BA153" s="490"/>
      <c r="BB153" s="490"/>
      <c r="BC153" s="490"/>
    </row>
    <row r="154" spans="1:55" x14ac:dyDescent="0.25">
      <c r="A154" s="1400"/>
      <c r="B154" s="509"/>
      <c r="C154" s="489"/>
      <c r="D154" s="510"/>
      <c r="E154" s="433"/>
      <c r="F154" s="510"/>
      <c r="G154" s="511"/>
      <c r="H154" s="511"/>
      <c r="I154" s="511"/>
      <c r="J154" s="511"/>
      <c r="K154" s="512"/>
      <c r="L154" s="513"/>
      <c r="M154" s="513"/>
      <c r="N154" s="452"/>
      <c r="O154" s="510"/>
      <c r="P154" s="513"/>
      <c r="Q154" s="513"/>
      <c r="R154" s="513"/>
      <c r="S154" s="513"/>
      <c r="T154" s="513"/>
      <c r="U154" s="513"/>
      <c r="V154" s="513"/>
      <c r="W154" s="513"/>
      <c r="X154" s="513"/>
      <c r="Y154" s="511"/>
      <c r="Z154" s="511"/>
      <c r="AA154" s="511"/>
      <c r="AB154" s="511"/>
      <c r="AC154" s="511"/>
      <c r="AD154" s="511"/>
      <c r="AE154" s="511"/>
      <c r="AF154" s="511"/>
      <c r="AG154" s="511"/>
      <c r="AH154" s="514"/>
      <c r="AI154" s="515"/>
      <c r="AJ154" s="515"/>
      <c r="AK154" s="515"/>
      <c r="AL154" s="515"/>
      <c r="AM154" s="515"/>
      <c r="AN154" s="515"/>
      <c r="AO154" s="515"/>
      <c r="AP154" s="515"/>
      <c r="AQ154" s="515"/>
      <c r="AR154" s="515"/>
      <c r="AS154" s="515"/>
      <c r="AT154" s="515"/>
      <c r="AU154" s="490"/>
      <c r="AV154" s="490"/>
      <c r="AW154" s="490"/>
      <c r="AX154" s="490"/>
      <c r="AY154" s="490"/>
      <c r="AZ154" s="490"/>
      <c r="BA154" s="490"/>
      <c r="BB154" s="490"/>
      <c r="BC154" s="490"/>
    </row>
    <row r="155" spans="1:55" x14ac:dyDescent="0.25">
      <c r="A155" s="1400"/>
      <c r="B155" s="509"/>
      <c r="C155" s="489"/>
      <c r="D155" s="510"/>
      <c r="E155" s="433"/>
      <c r="F155" s="510"/>
      <c r="G155" s="511"/>
      <c r="H155" s="511"/>
      <c r="I155" s="511"/>
      <c r="J155" s="511"/>
      <c r="K155" s="512"/>
      <c r="L155" s="513"/>
      <c r="M155" s="513"/>
      <c r="N155" s="513"/>
      <c r="O155" s="513"/>
      <c r="P155" s="513"/>
      <c r="Q155" s="513"/>
      <c r="R155" s="513"/>
      <c r="S155" s="513"/>
      <c r="T155" s="513"/>
      <c r="U155" s="513"/>
      <c r="V155" s="513"/>
      <c r="W155" s="513"/>
      <c r="X155" s="513"/>
      <c r="Y155" s="511"/>
      <c r="Z155" s="511"/>
      <c r="AA155" s="511"/>
      <c r="AB155" s="511"/>
      <c r="AC155" s="511"/>
      <c r="AD155" s="511"/>
      <c r="AE155" s="511"/>
      <c r="AF155" s="511"/>
      <c r="AG155" s="511"/>
      <c r="AH155" s="514"/>
      <c r="AI155" s="515"/>
      <c r="AJ155" s="515"/>
      <c r="AK155" s="515"/>
      <c r="AL155" s="515"/>
      <c r="AM155" s="515"/>
      <c r="AN155" s="515"/>
      <c r="AO155" s="515"/>
      <c r="AP155" s="515"/>
      <c r="AQ155" s="515"/>
      <c r="AR155" s="515"/>
      <c r="AS155" s="515"/>
      <c r="AT155" s="515"/>
      <c r="AU155" s="490"/>
      <c r="AV155" s="490"/>
      <c r="AW155" s="490"/>
      <c r="AX155" s="490"/>
      <c r="AY155" s="490"/>
      <c r="AZ155" s="490"/>
      <c r="BA155" s="490"/>
      <c r="BB155" s="490"/>
      <c r="BC155" s="490"/>
    </row>
    <row r="156" spans="1:55" x14ac:dyDescent="0.25">
      <c r="A156" s="1400"/>
      <c r="B156" s="509"/>
      <c r="C156" s="489"/>
      <c r="D156" s="510"/>
      <c r="E156" s="433"/>
      <c r="F156" s="510"/>
      <c r="G156" s="511"/>
      <c r="H156" s="511"/>
      <c r="I156" s="511"/>
      <c r="J156" s="511"/>
      <c r="K156" s="512"/>
      <c r="L156" s="513"/>
      <c r="M156" s="513"/>
      <c r="N156" s="513"/>
      <c r="O156" s="513"/>
      <c r="P156" s="513"/>
      <c r="Q156" s="513"/>
      <c r="R156" s="513"/>
      <c r="S156" s="513"/>
      <c r="T156" s="513"/>
      <c r="U156" s="513"/>
      <c r="V156" s="513"/>
      <c r="W156" s="513"/>
      <c r="X156" s="513"/>
      <c r="Y156" s="511"/>
      <c r="Z156" s="511"/>
      <c r="AA156" s="511"/>
      <c r="AB156" s="511"/>
      <c r="AC156" s="511"/>
      <c r="AD156" s="511"/>
      <c r="AE156" s="511"/>
      <c r="AF156" s="511"/>
      <c r="AG156" s="511"/>
      <c r="AH156" s="514"/>
      <c r="AI156" s="515"/>
      <c r="AJ156" s="515"/>
      <c r="AK156" s="515"/>
      <c r="AL156" s="515"/>
      <c r="AM156" s="515"/>
      <c r="AN156" s="515"/>
      <c r="AO156" s="511"/>
      <c r="AP156" s="511"/>
      <c r="AQ156" s="511"/>
      <c r="AR156" s="511"/>
      <c r="AS156" s="511"/>
      <c r="AT156" s="515"/>
      <c r="AU156" s="490"/>
      <c r="AV156" s="490"/>
      <c r="AW156" s="490"/>
      <c r="AX156" s="490"/>
      <c r="AY156" s="490"/>
      <c r="AZ156" s="490"/>
      <c r="BA156" s="490"/>
      <c r="BB156" s="490"/>
      <c r="BC156" s="490"/>
    </row>
    <row r="157" spans="1:55" x14ac:dyDescent="0.25">
      <c r="A157" s="1400"/>
      <c r="B157" s="509"/>
      <c r="C157" s="489"/>
      <c r="D157" s="510"/>
      <c r="E157" s="433"/>
      <c r="F157" s="510"/>
      <c r="G157" s="511"/>
      <c r="H157" s="511"/>
      <c r="I157" s="511"/>
      <c r="J157" s="511"/>
      <c r="K157" s="512"/>
      <c r="L157" s="513"/>
      <c r="M157" s="513"/>
      <c r="N157" s="513"/>
      <c r="O157" s="513"/>
      <c r="P157" s="513"/>
      <c r="Q157" s="513"/>
      <c r="R157" s="513"/>
      <c r="S157" s="513"/>
      <c r="T157" s="513"/>
      <c r="U157" s="513"/>
      <c r="V157" s="513"/>
      <c r="W157" s="513"/>
      <c r="X157" s="513"/>
      <c r="Y157" s="511"/>
      <c r="Z157" s="511"/>
      <c r="AA157" s="511"/>
      <c r="AB157" s="511"/>
      <c r="AC157" s="511"/>
      <c r="AD157" s="511"/>
      <c r="AE157" s="511"/>
      <c r="AF157" s="511"/>
      <c r="AG157" s="511"/>
      <c r="AH157" s="514"/>
      <c r="AI157" s="515"/>
      <c r="AJ157" s="515"/>
      <c r="AK157" s="515"/>
      <c r="AL157" s="511"/>
      <c r="AM157" s="511"/>
      <c r="AN157" s="511"/>
      <c r="AO157" s="515"/>
      <c r="AP157" s="515"/>
      <c r="AQ157" s="515"/>
      <c r="AR157" s="515"/>
      <c r="AS157" s="515"/>
      <c r="AT157" s="515"/>
      <c r="AU157" s="490"/>
      <c r="AV157" s="490"/>
      <c r="AW157" s="490"/>
      <c r="AX157" s="490"/>
      <c r="AY157" s="490"/>
      <c r="AZ157" s="490"/>
      <c r="BA157" s="490"/>
      <c r="BB157" s="490"/>
      <c r="BC157" s="490"/>
    </row>
    <row r="158" spans="1:55" x14ac:dyDescent="0.25">
      <c r="A158" s="1400"/>
      <c r="B158" s="509"/>
      <c r="C158" s="489"/>
      <c r="D158" s="510"/>
      <c r="E158" s="433"/>
      <c r="F158" s="510"/>
      <c r="G158" s="511"/>
      <c r="H158" s="511"/>
      <c r="I158" s="511"/>
      <c r="J158" s="511"/>
      <c r="K158" s="512"/>
      <c r="L158" s="513"/>
      <c r="M158" s="513"/>
      <c r="N158" s="513"/>
      <c r="O158" s="513"/>
      <c r="P158" s="513"/>
      <c r="Q158" s="513"/>
      <c r="R158" s="513"/>
      <c r="S158" s="513"/>
      <c r="T158" s="513"/>
      <c r="U158" s="513"/>
      <c r="V158" s="513"/>
      <c r="W158" s="513"/>
      <c r="X158" s="513"/>
      <c r="Y158" s="511"/>
      <c r="Z158" s="511"/>
      <c r="AA158" s="511"/>
      <c r="AB158" s="511"/>
      <c r="AC158" s="511"/>
      <c r="AD158" s="511"/>
      <c r="AE158" s="511"/>
      <c r="AF158" s="511"/>
      <c r="AG158" s="511"/>
      <c r="AH158" s="514"/>
      <c r="AI158" s="515"/>
      <c r="AJ158" s="515"/>
      <c r="AK158" s="515"/>
      <c r="AL158" s="515"/>
      <c r="AM158" s="515"/>
      <c r="AN158" s="515"/>
      <c r="AO158" s="515"/>
      <c r="AP158" s="515"/>
      <c r="AQ158" s="515"/>
      <c r="AR158" s="515"/>
      <c r="AS158" s="515"/>
      <c r="AT158" s="515"/>
      <c r="AU158" s="490"/>
      <c r="AV158" s="490"/>
      <c r="AW158" s="490"/>
      <c r="AX158" s="490"/>
      <c r="AY158" s="490"/>
      <c r="AZ158" s="490"/>
      <c r="BA158" s="490"/>
      <c r="BB158" s="490"/>
      <c r="BC158" s="490"/>
    </row>
    <row r="159" spans="1:55" x14ac:dyDescent="0.25">
      <c r="A159" s="1400"/>
      <c r="B159" s="509"/>
      <c r="C159" s="489"/>
      <c r="D159" s="510"/>
      <c r="E159" s="433"/>
      <c r="F159" s="510"/>
      <c r="G159" s="511"/>
      <c r="H159" s="511"/>
      <c r="I159" s="511"/>
      <c r="J159" s="511"/>
      <c r="K159" s="512"/>
      <c r="L159" s="513"/>
      <c r="M159" s="513"/>
      <c r="N159" s="513"/>
      <c r="O159" s="513"/>
      <c r="P159" s="513"/>
      <c r="Q159" s="513"/>
      <c r="R159" s="513"/>
      <c r="S159" s="513"/>
      <c r="T159" s="513"/>
      <c r="U159" s="513"/>
      <c r="V159" s="513"/>
      <c r="W159" s="513"/>
      <c r="X159" s="513"/>
      <c r="Y159" s="511"/>
      <c r="Z159" s="511"/>
      <c r="AA159" s="511"/>
      <c r="AB159" s="511"/>
      <c r="AC159" s="511"/>
      <c r="AD159" s="511"/>
      <c r="AE159" s="511"/>
      <c r="AF159" s="511"/>
      <c r="AG159" s="511"/>
      <c r="AH159" s="514"/>
      <c r="AI159" s="515"/>
      <c r="AJ159" s="515"/>
      <c r="AK159" s="515"/>
      <c r="AL159" s="515"/>
      <c r="AM159" s="515"/>
      <c r="AN159" s="515"/>
      <c r="AO159" s="515"/>
      <c r="AP159" s="515"/>
      <c r="AQ159" s="515"/>
      <c r="AR159" s="515"/>
      <c r="AS159" s="515"/>
      <c r="AT159" s="515"/>
      <c r="AU159" s="490"/>
      <c r="AV159" s="490"/>
      <c r="AW159" s="490"/>
      <c r="AX159" s="490"/>
      <c r="AY159" s="490"/>
      <c r="AZ159" s="490"/>
      <c r="BA159" s="490"/>
      <c r="BB159" s="490"/>
      <c r="BC159" s="490"/>
    </row>
    <row r="160" spans="1:55" x14ac:dyDescent="0.25">
      <c r="A160" s="1400"/>
      <c r="B160" s="509"/>
      <c r="C160" s="489"/>
      <c r="D160" s="510"/>
      <c r="E160" s="433"/>
      <c r="F160" s="510"/>
      <c r="G160" s="511"/>
      <c r="H160" s="511"/>
      <c r="I160" s="511"/>
      <c r="J160" s="511"/>
      <c r="K160" s="512"/>
      <c r="L160" s="513"/>
      <c r="M160" s="513"/>
      <c r="N160" s="513"/>
      <c r="O160" s="513"/>
      <c r="P160" s="513"/>
      <c r="Q160" s="513"/>
      <c r="R160" s="513"/>
      <c r="S160" s="513"/>
      <c r="T160" s="513"/>
      <c r="U160" s="513"/>
      <c r="V160" s="513"/>
      <c r="W160" s="513"/>
      <c r="X160" s="513"/>
      <c r="Y160" s="511"/>
      <c r="Z160" s="511"/>
      <c r="AA160" s="511"/>
      <c r="AB160" s="511"/>
      <c r="AC160" s="511"/>
      <c r="AD160" s="511"/>
      <c r="AE160" s="511"/>
      <c r="AF160" s="511"/>
      <c r="AG160" s="511"/>
      <c r="AH160" s="514"/>
      <c r="AI160" s="515"/>
      <c r="AJ160" s="515"/>
      <c r="AK160" s="515"/>
      <c r="AL160" s="515"/>
      <c r="AM160" s="515"/>
      <c r="AN160" s="515"/>
      <c r="AO160" s="515"/>
      <c r="AP160" s="515"/>
      <c r="AQ160" s="515"/>
      <c r="AR160" s="515"/>
      <c r="AS160" s="515"/>
      <c r="AT160" s="515"/>
      <c r="AU160" s="490"/>
      <c r="AV160" s="490"/>
      <c r="AW160" s="490"/>
      <c r="AX160" s="490"/>
      <c r="AY160" s="490"/>
      <c r="AZ160" s="490"/>
      <c r="BA160" s="490"/>
      <c r="BB160" s="490"/>
      <c r="BC160" s="490"/>
    </row>
    <row r="161" spans="1:55" x14ac:dyDescent="0.25">
      <c r="A161" s="1400"/>
      <c r="B161" s="509"/>
      <c r="C161" s="489"/>
      <c r="D161" s="510"/>
      <c r="E161" s="433"/>
      <c r="F161" s="510"/>
      <c r="G161" s="511"/>
      <c r="H161" s="511"/>
      <c r="I161" s="511"/>
      <c r="J161" s="511"/>
      <c r="K161" s="512"/>
      <c r="L161" s="513"/>
      <c r="M161" s="513"/>
      <c r="N161" s="513"/>
      <c r="O161" s="513"/>
      <c r="P161" s="513"/>
      <c r="Q161" s="513"/>
      <c r="R161" s="513"/>
      <c r="S161" s="513"/>
      <c r="T161" s="513"/>
      <c r="U161" s="513"/>
      <c r="V161" s="513"/>
      <c r="W161" s="513"/>
      <c r="X161" s="513"/>
      <c r="Y161" s="511"/>
      <c r="Z161" s="511"/>
      <c r="AA161" s="511"/>
      <c r="AB161" s="511"/>
      <c r="AC161" s="511"/>
      <c r="AD161" s="511"/>
      <c r="AE161" s="511"/>
      <c r="AF161" s="511"/>
      <c r="AG161" s="511"/>
      <c r="AH161" s="514"/>
      <c r="AI161" s="515"/>
      <c r="AJ161" s="515"/>
      <c r="AK161" s="515"/>
      <c r="AL161" s="515"/>
      <c r="AM161" s="515"/>
      <c r="AN161" s="515"/>
      <c r="AO161" s="511"/>
      <c r="AP161" s="511"/>
      <c r="AQ161" s="511"/>
      <c r="AR161" s="511"/>
      <c r="AS161" s="511"/>
      <c r="AT161" s="515"/>
      <c r="AU161" s="490"/>
      <c r="AV161" s="490"/>
      <c r="AW161" s="490"/>
      <c r="AX161" s="490"/>
      <c r="AY161" s="490"/>
      <c r="AZ161" s="490"/>
      <c r="BA161" s="490"/>
      <c r="BB161" s="490"/>
      <c r="BC161" s="490"/>
    </row>
    <row r="162" spans="1:55" x14ac:dyDescent="0.25">
      <c r="A162" s="1400"/>
      <c r="B162" s="509"/>
      <c r="C162" s="489"/>
      <c r="D162" s="510"/>
      <c r="E162" s="433"/>
      <c r="F162" s="510"/>
      <c r="G162" s="511"/>
      <c r="H162" s="511"/>
      <c r="I162" s="511"/>
      <c r="J162" s="511"/>
      <c r="K162" s="512"/>
      <c r="L162" s="513"/>
      <c r="M162" s="513"/>
      <c r="N162" s="513"/>
      <c r="O162" s="513"/>
      <c r="P162" s="513"/>
      <c r="Q162" s="513"/>
      <c r="R162" s="513"/>
      <c r="S162" s="513"/>
      <c r="T162" s="513"/>
      <c r="U162" s="513"/>
      <c r="V162" s="513"/>
      <c r="W162" s="513"/>
      <c r="X162" s="513"/>
      <c r="Y162" s="511"/>
      <c r="Z162" s="511"/>
      <c r="AA162" s="511"/>
      <c r="AB162" s="511"/>
      <c r="AC162" s="511"/>
      <c r="AD162" s="511"/>
      <c r="AE162" s="511"/>
      <c r="AF162" s="511"/>
      <c r="AG162" s="511"/>
      <c r="AH162" s="514"/>
      <c r="AI162" s="515"/>
      <c r="AJ162" s="515"/>
      <c r="AK162" s="515"/>
      <c r="AL162" s="511"/>
      <c r="AM162" s="511"/>
      <c r="AN162" s="511"/>
      <c r="AO162" s="515"/>
      <c r="AP162" s="515"/>
      <c r="AQ162" s="515"/>
      <c r="AR162" s="515"/>
      <c r="AS162" s="515"/>
      <c r="AT162" s="515"/>
      <c r="AU162" s="490"/>
      <c r="AV162" s="490"/>
      <c r="AW162" s="490"/>
      <c r="AX162" s="490"/>
      <c r="AY162" s="490"/>
      <c r="AZ162" s="490"/>
      <c r="BA162" s="490"/>
      <c r="BB162" s="490"/>
      <c r="BC162" s="490"/>
    </row>
    <row r="163" spans="1:55" x14ac:dyDescent="0.25">
      <c r="A163" s="1400"/>
      <c r="B163" s="509"/>
      <c r="C163" s="489"/>
      <c r="D163" s="510"/>
      <c r="E163" s="433"/>
      <c r="F163" s="510"/>
      <c r="G163" s="511"/>
      <c r="H163" s="511"/>
      <c r="I163" s="511"/>
      <c r="J163" s="511"/>
      <c r="K163" s="512"/>
      <c r="L163" s="513"/>
      <c r="M163" s="513"/>
      <c r="N163" s="513"/>
      <c r="O163" s="513"/>
      <c r="P163" s="513"/>
      <c r="Q163" s="513"/>
      <c r="R163" s="513"/>
      <c r="S163" s="513"/>
      <c r="T163" s="513"/>
      <c r="U163" s="513"/>
      <c r="V163" s="513"/>
      <c r="W163" s="513"/>
      <c r="X163" s="513"/>
      <c r="Y163" s="511"/>
      <c r="Z163" s="511"/>
      <c r="AA163" s="511"/>
      <c r="AB163" s="511"/>
      <c r="AC163" s="511"/>
      <c r="AD163" s="511"/>
      <c r="AE163" s="511"/>
      <c r="AF163" s="511"/>
      <c r="AG163" s="511"/>
      <c r="AH163" s="514"/>
      <c r="AI163" s="515"/>
      <c r="AJ163" s="515"/>
      <c r="AK163" s="515"/>
      <c r="AL163" s="515"/>
      <c r="AM163" s="515"/>
      <c r="AN163" s="515"/>
      <c r="AO163" s="515"/>
      <c r="AP163" s="515"/>
      <c r="AQ163" s="515"/>
      <c r="AR163" s="515"/>
      <c r="AS163" s="515"/>
      <c r="AT163" s="515"/>
      <c r="AU163" s="490"/>
      <c r="AV163" s="490"/>
      <c r="AW163" s="490"/>
      <c r="AX163" s="490"/>
      <c r="AY163" s="490"/>
      <c r="AZ163" s="490"/>
      <c r="BA163" s="490"/>
      <c r="BB163" s="490"/>
      <c r="BC163" s="490"/>
    </row>
    <row r="164" spans="1:55" x14ac:dyDescent="0.25">
      <c r="A164" s="1400"/>
      <c r="B164" s="509"/>
      <c r="C164" s="489"/>
      <c r="D164" s="510"/>
      <c r="E164" s="433"/>
      <c r="F164" s="510"/>
      <c r="G164" s="511"/>
      <c r="H164" s="511"/>
      <c r="I164" s="511"/>
      <c r="J164" s="511"/>
      <c r="K164" s="512"/>
      <c r="L164" s="513"/>
      <c r="M164" s="513"/>
      <c r="N164" s="452"/>
      <c r="O164" s="510"/>
      <c r="P164" s="513"/>
      <c r="Q164" s="513"/>
      <c r="R164" s="513"/>
      <c r="S164" s="513"/>
      <c r="T164" s="513"/>
      <c r="U164" s="513"/>
      <c r="V164" s="513"/>
      <c r="W164" s="513"/>
      <c r="X164" s="513"/>
      <c r="Y164" s="511"/>
      <c r="Z164" s="511"/>
      <c r="AA164" s="511"/>
      <c r="AB164" s="511"/>
      <c r="AC164" s="511"/>
      <c r="AD164" s="511"/>
      <c r="AE164" s="511"/>
      <c r="AF164" s="511"/>
      <c r="AG164" s="511"/>
      <c r="AH164" s="514"/>
      <c r="AI164" s="515"/>
      <c r="AJ164" s="515"/>
      <c r="AK164" s="515"/>
      <c r="AL164" s="515"/>
      <c r="AM164" s="515"/>
      <c r="AN164" s="515"/>
      <c r="AO164" s="515"/>
      <c r="AP164" s="515"/>
      <c r="AQ164" s="515"/>
      <c r="AR164" s="515"/>
      <c r="AS164" s="515"/>
      <c r="AT164" s="515"/>
      <c r="AU164" s="490"/>
      <c r="AV164" s="490"/>
      <c r="AW164" s="490"/>
      <c r="AX164" s="490"/>
      <c r="AY164" s="490"/>
      <c r="AZ164" s="490"/>
      <c r="BA164" s="490"/>
      <c r="BB164" s="490"/>
      <c r="BC164" s="490"/>
    </row>
    <row r="165" spans="1:55" x14ac:dyDescent="0.25">
      <c r="A165" s="1400"/>
      <c r="B165" s="509"/>
      <c r="C165" s="489"/>
      <c r="D165" s="510"/>
      <c r="E165" s="433"/>
      <c r="F165" s="510"/>
      <c r="G165" s="511"/>
      <c r="H165" s="511"/>
      <c r="I165" s="511"/>
      <c r="J165" s="511"/>
      <c r="K165" s="512"/>
      <c r="L165" s="513"/>
      <c r="M165" s="513"/>
      <c r="N165" s="513"/>
      <c r="O165" s="513"/>
      <c r="P165" s="513"/>
      <c r="Q165" s="513"/>
      <c r="R165" s="513"/>
      <c r="S165" s="513"/>
      <c r="T165" s="513"/>
      <c r="U165" s="513"/>
      <c r="V165" s="513"/>
      <c r="W165" s="513"/>
      <c r="X165" s="513"/>
      <c r="Y165" s="511"/>
      <c r="Z165" s="511"/>
      <c r="AA165" s="511"/>
      <c r="AB165" s="511"/>
      <c r="AC165" s="511"/>
      <c r="AD165" s="511"/>
      <c r="AE165" s="511"/>
      <c r="AF165" s="511"/>
      <c r="AG165" s="511"/>
      <c r="AH165" s="514"/>
      <c r="AI165" s="515"/>
      <c r="AJ165" s="515"/>
      <c r="AK165" s="515"/>
      <c r="AL165" s="515"/>
      <c r="AM165" s="515"/>
      <c r="AN165" s="515"/>
      <c r="AO165" s="515"/>
      <c r="AP165" s="515"/>
      <c r="AQ165" s="515"/>
      <c r="AR165" s="515"/>
      <c r="AS165" s="515"/>
      <c r="AT165" s="515"/>
      <c r="AU165" s="490"/>
      <c r="AV165" s="490"/>
      <c r="AW165" s="490"/>
      <c r="AX165" s="490"/>
      <c r="AY165" s="490"/>
      <c r="AZ165" s="490"/>
      <c r="BA165" s="490"/>
      <c r="BB165" s="490"/>
      <c r="BC165" s="490"/>
    </row>
    <row r="166" spans="1:55" x14ac:dyDescent="0.25">
      <c r="A166" s="1400"/>
      <c r="B166" s="509"/>
      <c r="C166" s="489"/>
      <c r="D166" s="510"/>
      <c r="E166" s="433"/>
      <c r="F166" s="510"/>
      <c r="G166" s="511"/>
      <c r="H166" s="511"/>
      <c r="I166" s="511"/>
      <c r="J166" s="511"/>
      <c r="K166" s="512"/>
      <c r="L166" s="513"/>
      <c r="M166" s="513"/>
      <c r="N166" s="513"/>
      <c r="O166" s="513"/>
      <c r="P166" s="513"/>
      <c r="Q166" s="513"/>
      <c r="R166" s="513"/>
      <c r="S166" s="513"/>
      <c r="T166" s="513"/>
      <c r="U166" s="513"/>
      <c r="V166" s="513"/>
      <c r="W166" s="513"/>
      <c r="X166" s="513"/>
      <c r="Y166" s="511"/>
      <c r="Z166" s="511"/>
      <c r="AA166" s="511"/>
      <c r="AB166" s="511"/>
      <c r="AC166" s="511"/>
      <c r="AD166" s="511"/>
      <c r="AE166" s="511"/>
      <c r="AF166" s="511"/>
      <c r="AG166" s="511"/>
      <c r="AH166" s="514"/>
      <c r="AI166" s="515"/>
      <c r="AJ166" s="515"/>
      <c r="AK166" s="515"/>
      <c r="AL166" s="515"/>
      <c r="AM166" s="515"/>
      <c r="AN166" s="515"/>
      <c r="AO166" s="511"/>
      <c r="AP166" s="511"/>
      <c r="AQ166" s="511"/>
      <c r="AR166" s="511"/>
      <c r="AS166" s="511"/>
      <c r="AT166" s="515"/>
      <c r="AU166" s="490"/>
      <c r="AV166" s="490"/>
      <c r="AW166" s="490"/>
      <c r="AX166" s="490"/>
      <c r="AY166" s="490"/>
      <c r="AZ166" s="490"/>
      <c r="BA166" s="490"/>
      <c r="BB166" s="490"/>
      <c r="BC166" s="490"/>
    </row>
    <row r="167" spans="1:55" x14ac:dyDescent="0.25">
      <c r="A167" s="1400"/>
      <c r="B167" s="509"/>
      <c r="C167" s="489"/>
      <c r="D167" s="510"/>
      <c r="E167" s="433"/>
      <c r="F167" s="510"/>
      <c r="G167" s="511"/>
      <c r="H167" s="511"/>
      <c r="I167" s="511"/>
      <c r="J167" s="511"/>
      <c r="K167" s="512"/>
      <c r="L167" s="513"/>
      <c r="M167" s="513"/>
      <c r="N167" s="513"/>
      <c r="O167" s="513"/>
      <c r="P167" s="513"/>
      <c r="Q167" s="513"/>
      <c r="R167" s="513"/>
      <c r="S167" s="513"/>
      <c r="T167" s="513"/>
      <c r="U167" s="513"/>
      <c r="V167" s="513"/>
      <c r="W167" s="513"/>
      <c r="X167" s="513"/>
      <c r="Y167" s="511"/>
      <c r="Z167" s="511"/>
      <c r="AA167" s="511"/>
      <c r="AB167" s="511"/>
      <c r="AC167" s="511"/>
      <c r="AD167" s="511"/>
      <c r="AE167" s="511"/>
      <c r="AF167" s="511"/>
      <c r="AG167" s="511"/>
      <c r="AH167" s="514"/>
      <c r="AI167" s="515"/>
      <c r="AJ167" s="515"/>
      <c r="AK167" s="515"/>
      <c r="AL167" s="511"/>
      <c r="AM167" s="511"/>
      <c r="AN167" s="511"/>
      <c r="AO167" s="515"/>
      <c r="AP167" s="515"/>
      <c r="AQ167" s="515"/>
      <c r="AR167" s="515"/>
      <c r="AS167" s="515"/>
      <c r="AT167" s="515"/>
      <c r="AU167" s="490"/>
      <c r="AV167" s="490"/>
      <c r="AW167" s="490"/>
      <c r="AX167" s="490"/>
      <c r="AY167" s="490"/>
      <c r="AZ167" s="490"/>
      <c r="BA167" s="490"/>
      <c r="BB167" s="490"/>
      <c r="BC167" s="490"/>
    </row>
    <row r="168" spans="1:55" x14ac:dyDescent="0.25">
      <c r="A168" s="1400"/>
      <c r="B168" s="509"/>
      <c r="C168" s="489"/>
      <c r="D168" s="510"/>
      <c r="E168" s="433"/>
      <c r="F168" s="510"/>
      <c r="G168" s="511"/>
      <c r="H168" s="511"/>
      <c r="I168" s="511"/>
      <c r="J168" s="511"/>
      <c r="K168" s="512"/>
      <c r="L168" s="513"/>
      <c r="M168" s="513"/>
      <c r="N168" s="513"/>
      <c r="O168" s="513"/>
      <c r="P168" s="513"/>
      <c r="Q168" s="513"/>
      <c r="R168" s="513"/>
      <c r="S168" s="513"/>
      <c r="T168" s="513"/>
      <c r="U168" s="513"/>
      <c r="V168" s="513"/>
      <c r="W168" s="513"/>
      <c r="X168" s="513"/>
      <c r="Y168" s="511"/>
      <c r="Z168" s="511"/>
      <c r="AA168" s="511"/>
      <c r="AB168" s="511"/>
      <c r="AC168" s="511"/>
      <c r="AD168" s="511"/>
      <c r="AE168" s="511"/>
      <c r="AF168" s="511"/>
      <c r="AG168" s="511"/>
      <c r="AH168" s="514"/>
      <c r="AI168" s="515"/>
      <c r="AJ168" s="515"/>
      <c r="AK168" s="515"/>
      <c r="AL168" s="515"/>
      <c r="AM168" s="515"/>
      <c r="AN168" s="515"/>
      <c r="AO168" s="515"/>
      <c r="AP168" s="515"/>
      <c r="AQ168" s="515"/>
      <c r="AR168" s="515"/>
      <c r="AS168" s="515"/>
      <c r="AT168" s="515"/>
      <c r="AU168" s="490"/>
      <c r="AV168" s="490"/>
      <c r="AW168" s="490"/>
      <c r="AX168" s="490"/>
      <c r="AY168" s="490"/>
      <c r="AZ168" s="490"/>
      <c r="BA168" s="490"/>
      <c r="BB168" s="490"/>
      <c r="BC168" s="490"/>
    </row>
    <row r="169" spans="1:55" x14ac:dyDescent="0.25">
      <c r="A169" s="1400"/>
      <c r="B169" s="509"/>
      <c r="C169" s="489"/>
      <c r="D169" s="510"/>
      <c r="E169" s="433"/>
      <c r="F169" s="510"/>
      <c r="G169" s="511"/>
      <c r="H169" s="511"/>
      <c r="I169" s="511"/>
      <c r="J169" s="511"/>
      <c r="K169" s="512"/>
      <c r="L169" s="513"/>
      <c r="M169" s="513"/>
      <c r="N169" s="513"/>
      <c r="O169" s="513"/>
      <c r="P169" s="513"/>
      <c r="Q169" s="513"/>
      <c r="R169" s="513"/>
      <c r="S169" s="513"/>
      <c r="T169" s="513"/>
      <c r="U169" s="513"/>
      <c r="V169" s="513"/>
      <c r="W169" s="513"/>
      <c r="X169" s="513"/>
      <c r="Y169" s="511"/>
      <c r="Z169" s="511"/>
      <c r="AA169" s="511"/>
      <c r="AB169" s="511"/>
      <c r="AC169" s="511"/>
      <c r="AD169" s="511"/>
      <c r="AE169" s="511"/>
      <c r="AF169" s="511"/>
      <c r="AG169" s="511"/>
      <c r="AH169" s="514"/>
      <c r="AI169" s="515"/>
      <c r="AJ169" s="515"/>
      <c r="AK169" s="515"/>
      <c r="AL169" s="515"/>
      <c r="AM169" s="515"/>
      <c r="AN169" s="515"/>
      <c r="AO169" s="515"/>
      <c r="AP169" s="515"/>
      <c r="AQ169" s="515"/>
      <c r="AR169" s="515"/>
      <c r="AS169" s="515"/>
      <c r="AT169" s="515"/>
      <c r="AU169" s="490"/>
      <c r="AV169" s="490"/>
      <c r="AW169" s="490"/>
      <c r="AX169" s="490"/>
      <c r="AY169" s="490"/>
      <c r="AZ169" s="490"/>
      <c r="BA169" s="490"/>
      <c r="BB169" s="490"/>
      <c r="BC169" s="490"/>
    </row>
    <row r="170" spans="1:55" x14ac:dyDescent="0.25">
      <c r="A170" s="1400"/>
      <c r="B170" s="509"/>
      <c r="C170" s="489"/>
      <c r="D170" s="510"/>
      <c r="E170" s="433"/>
      <c r="F170" s="510"/>
      <c r="G170" s="511"/>
      <c r="H170" s="511"/>
      <c r="I170" s="511"/>
      <c r="J170" s="511"/>
      <c r="K170" s="512"/>
      <c r="L170" s="513"/>
      <c r="M170" s="513"/>
      <c r="N170" s="513"/>
      <c r="O170" s="513"/>
      <c r="P170" s="513"/>
      <c r="Q170" s="513"/>
      <c r="R170" s="513"/>
      <c r="S170" s="513"/>
      <c r="T170" s="513"/>
      <c r="U170" s="513"/>
      <c r="V170" s="513"/>
      <c r="W170" s="513"/>
      <c r="X170" s="513"/>
      <c r="Y170" s="511"/>
      <c r="Z170" s="511"/>
      <c r="AA170" s="511"/>
      <c r="AB170" s="511"/>
      <c r="AC170" s="511"/>
      <c r="AD170" s="511"/>
      <c r="AE170" s="511"/>
      <c r="AF170" s="511"/>
      <c r="AG170" s="511"/>
      <c r="AH170" s="514"/>
      <c r="AI170" s="515"/>
      <c r="AJ170" s="515"/>
      <c r="AK170" s="515"/>
      <c r="AL170" s="515"/>
      <c r="AM170" s="515"/>
      <c r="AN170" s="515"/>
      <c r="AO170" s="515"/>
      <c r="AP170" s="515"/>
      <c r="AQ170" s="515"/>
      <c r="AR170" s="515"/>
      <c r="AS170" s="515"/>
      <c r="AT170" s="515"/>
      <c r="AU170" s="490"/>
      <c r="AV170" s="490"/>
      <c r="AW170" s="490"/>
      <c r="AX170" s="490"/>
      <c r="AY170" s="490"/>
      <c r="AZ170" s="490"/>
      <c r="BA170" s="490"/>
      <c r="BB170" s="490"/>
      <c r="BC170" s="490"/>
    </row>
    <row r="171" spans="1:55" x14ac:dyDescent="0.25">
      <c r="A171" s="1400"/>
      <c r="B171" s="509"/>
      <c r="C171" s="489"/>
      <c r="D171" s="510"/>
      <c r="E171" s="433"/>
      <c r="F171" s="510"/>
      <c r="G171" s="511"/>
      <c r="H171" s="511"/>
      <c r="I171" s="511"/>
      <c r="J171" s="511"/>
      <c r="K171" s="512"/>
      <c r="L171" s="513"/>
      <c r="M171" s="513"/>
      <c r="N171" s="513"/>
      <c r="O171" s="513"/>
      <c r="P171" s="513"/>
      <c r="Q171" s="513"/>
      <c r="R171" s="513"/>
      <c r="S171" s="513"/>
      <c r="T171" s="513"/>
      <c r="U171" s="513"/>
      <c r="V171" s="513"/>
      <c r="W171" s="513"/>
      <c r="X171" s="513"/>
      <c r="Y171" s="511"/>
      <c r="Z171" s="511"/>
      <c r="AA171" s="511"/>
      <c r="AB171" s="511"/>
      <c r="AC171" s="511"/>
      <c r="AD171" s="511"/>
      <c r="AE171" s="511"/>
      <c r="AF171" s="511"/>
      <c r="AG171" s="511"/>
      <c r="AH171" s="514"/>
      <c r="AI171" s="515"/>
      <c r="AJ171" s="515"/>
      <c r="AK171" s="515"/>
      <c r="AL171" s="515"/>
      <c r="AM171" s="515"/>
      <c r="AN171" s="515"/>
      <c r="AO171" s="511"/>
      <c r="AP171" s="511"/>
      <c r="AQ171" s="511"/>
      <c r="AR171" s="511"/>
      <c r="AS171" s="511"/>
      <c r="AT171" s="515"/>
      <c r="AU171" s="490"/>
      <c r="AV171" s="490"/>
      <c r="AW171" s="490"/>
      <c r="AX171" s="490"/>
      <c r="AY171" s="490"/>
      <c r="AZ171" s="490"/>
      <c r="BA171" s="490"/>
      <c r="BB171" s="490"/>
      <c r="BC171" s="490"/>
    </row>
    <row r="172" spans="1:55" x14ac:dyDescent="0.25">
      <c r="A172" s="1400"/>
      <c r="B172" s="509"/>
      <c r="C172" s="489"/>
      <c r="D172" s="510"/>
      <c r="E172" s="433"/>
      <c r="F172" s="510"/>
      <c r="G172" s="511"/>
      <c r="H172" s="511"/>
      <c r="I172" s="511"/>
      <c r="J172" s="511"/>
      <c r="K172" s="512"/>
      <c r="L172" s="513"/>
      <c r="M172" s="513"/>
      <c r="N172" s="513"/>
      <c r="O172" s="513"/>
      <c r="P172" s="513"/>
      <c r="Q172" s="513"/>
      <c r="R172" s="513"/>
      <c r="S172" s="513"/>
      <c r="T172" s="513"/>
      <c r="U172" s="513"/>
      <c r="V172" s="513"/>
      <c r="W172" s="513"/>
      <c r="X172" s="513"/>
      <c r="Y172" s="511"/>
      <c r="Z172" s="511"/>
      <c r="AA172" s="511"/>
      <c r="AB172" s="511"/>
      <c r="AC172" s="511"/>
      <c r="AD172" s="511"/>
      <c r="AE172" s="511"/>
      <c r="AF172" s="511"/>
      <c r="AG172" s="511"/>
      <c r="AH172" s="514"/>
      <c r="AI172" s="515"/>
      <c r="AJ172" s="515"/>
      <c r="AK172" s="515"/>
      <c r="AL172" s="511"/>
      <c r="AM172" s="511"/>
      <c r="AN172" s="511"/>
      <c r="AO172" s="515"/>
      <c r="AP172" s="515"/>
      <c r="AQ172" s="515"/>
      <c r="AR172" s="515"/>
      <c r="AS172" s="515"/>
      <c r="AT172" s="515"/>
      <c r="AU172" s="490"/>
      <c r="AV172" s="490"/>
      <c r="AW172" s="490"/>
      <c r="AX172" s="490"/>
      <c r="AY172" s="490"/>
      <c r="AZ172" s="490"/>
      <c r="BA172" s="490"/>
      <c r="BB172" s="490"/>
      <c r="BC172" s="490"/>
    </row>
    <row r="173" spans="1:55" x14ac:dyDescent="0.25">
      <c r="A173" s="1400"/>
      <c r="B173" s="509"/>
      <c r="C173" s="489"/>
      <c r="D173" s="510"/>
      <c r="E173" s="433"/>
      <c r="F173" s="510"/>
      <c r="G173" s="511"/>
      <c r="H173" s="511"/>
      <c r="I173" s="511"/>
      <c r="J173" s="511"/>
      <c r="K173" s="512"/>
      <c r="L173" s="513"/>
      <c r="M173" s="513"/>
      <c r="N173" s="513"/>
      <c r="O173" s="513"/>
      <c r="P173" s="513"/>
      <c r="Q173" s="513"/>
      <c r="R173" s="513"/>
      <c r="S173" s="513"/>
      <c r="T173" s="513"/>
      <c r="U173" s="513"/>
      <c r="V173" s="513"/>
      <c r="W173" s="513"/>
      <c r="X173" s="513"/>
      <c r="Y173" s="511"/>
      <c r="Z173" s="511"/>
      <c r="AA173" s="511"/>
      <c r="AB173" s="511"/>
      <c r="AC173" s="511"/>
      <c r="AD173" s="511"/>
      <c r="AE173" s="511"/>
      <c r="AF173" s="511"/>
      <c r="AG173" s="511"/>
      <c r="AH173" s="514"/>
      <c r="AI173" s="515"/>
      <c r="AJ173" s="515"/>
      <c r="AK173" s="515"/>
      <c r="AL173" s="515"/>
      <c r="AM173" s="515"/>
      <c r="AN173" s="515"/>
      <c r="AO173" s="515"/>
      <c r="AP173" s="515"/>
      <c r="AQ173" s="515"/>
      <c r="AR173" s="515"/>
      <c r="AS173" s="515"/>
      <c r="AT173" s="515"/>
      <c r="AU173" s="490"/>
      <c r="AV173" s="490"/>
      <c r="AW173" s="490"/>
      <c r="AX173" s="490"/>
      <c r="AY173" s="490"/>
      <c r="AZ173" s="490"/>
      <c r="BA173" s="490"/>
      <c r="BB173" s="490"/>
      <c r="BC173" s="490"/>
    </row>
    <row r="174" spans="1:55" x14ac:dyDescent="0.25">
      <c r="A174" s="1400"/>
      <c r="B174" s="509"/>
      <c r="C174" s="489"/>
      <c r="D174" s="510"/>
      <c r="E174" s="433"/>
      <c r="F174" s="510"/>
      <c r="G174" s="511"/>
      <c r="H174" s="511"/>
      <c r="I174" s="511"/>
      <c r="J174" s="511"/>
      <c r="K174" s="512"/>
      <c r="L174" s="513"/>
      <c r="M174" s="513"/>
      <c r="N174" s="513"/>
      <c r="O174" s="513"/>
      <c r="P174" s="513"/>
      <c r="Q174" s="513"/>
      <c r="R174" s="513"/>
      <c r="S174" s="513"/>
      <c r="T174" s="513"/>
      <c r="U174" s="513"/>
      <c r="V174" s="513"/>
      <c r="W174" s="513"/>
      <c r="X174" s="513"/>
      <c r="Y174" s="511"/>
      <c r="Z174" s="511"/>
      <c r="AA174" s="511"/>
      <c r="AB174" s="511"/>
      <c r="AC174" s="511"/>
      <c r="AD174" s="511"/>
      <c r="AE174" s="511"/>
      <c r="AF174" s="511"/>
      <c r="AG174" s="511"/>
      <c r="AH174" s="514"/>
      <c r="AI174" s="515"/>
      <c r="AJ174" s="515"/>
      <c r="AK174" s="515"/>
      <c r="AL174" s="515"/>
      <c r="AM174" s="515"/>
      <c r="AN174" s="515"/>
      <c r="AO174" s="515"/>
      <c r="AP174" s="515"/>
      <c r="AQ174" s="515"/>
      <c r="AR174" s="515"/>
      <c r="AS174" s="515"/>
      <c r="AT174" s="515"/>
      <c r="AU174" s="490"/>
      <c r="AV174" s="490"/>
      <c r="AW174" s="490"/>
      <c r="AX174" s="490"/>
      <c r="AY174" s="490"/>
      <c r="AZ174" s="490"/>
      <c r="BA174" s="490"/>
      <c r="BB174" s="490"/>
      <c r="BC174" s="490"/>
    </row>
    <row r="175" spans="1:55" x14ac:dyDescent="0.25">
      <c r="A175" s="1400"/>
      <c r="B175" s="509"/>
      <c r="C175" s="489"/>
      <c r="D175" s="510"/>
      <c r="E175" s="433"/>
      <c r="F175" s="510"/>
      <c r="G175" s="511"/>
      <c r="H175" s="511"/>
      <c r="I175" s="511"/>
      <c r="J175" s="511"/>
      <c r="K175" s="512"/>
      <c r="L175" s="513"/>
      <c r="M175" s="513"/>
      <c r="N175" s="513"/>
      <c r="O175" s="513"/>
      <c r="P175" s="513"/>
      <c r="Q175" s="513"/>
      <c r="R175" s="513"/>
      <c r="S175" s="513"/>
      <c r="T175" s="513"/>
      <c r="U175" s="513"/>
      <c r="V175" s="513"/>
      <c r="W175" s="513"/>
      <c r="X175" s="513"/>
      <c r="Y175" s="511"/>
      <c r="Z175" s="511"/>
      <c r="AA175" s="511"/>
      <c r="AB175" s="511"/>
      <c r="AC175" s="511"/>
      <c r="AD175" s="511"/>
      <c r="AE175" s="511"/>
      <c r="AF175" s="511"/>
      <c r="AG175" s="511"/>
      <c r="AH175" s="514"/>
      <c r="AI175" s="515"/>
      <c r="AJ175" s="515"/>
      <c r="AK175" s="515"/>
      <c r="AL175" s="515"/>
      <c r="AM175" s="515"/>
      <c r="AN175" s="515"/>
      <c r="AO175" s="515"/>
      <c r="AP175" s="515"/>
      <c r="AQ175" s="515"/>
      <c r="AR175" s="515"/>
      <c r="AS175" s="515"/>
      <c r="AT175" s="515"/>
      <c r="AU175" s="490"/>
      <c r="AV175" s="490"/>
      <c r="AW175" s="490"/>
      <c r="AX175" s="490"/>
      <c r="AY175" s="490"/>
      <c r="AZ175" s="490"/>
      <c r="BA175" s="490"/>
      <c r="BB175" s="490"/>
      <c r="BC175" s="490"/>
    </row>
    <row r="176" spans="1:55" x14ac:dyDescent="0.25">
      <c r="A176" s="1400"/>
      <c r="B176" s="509"/>
      <c r="C176" s="489"/>
      <c r="D176" s="510"/>
      <c r="E176" s="433"/>
      <c r="F176" s="510"/>
      <c r="G176" s="511"/>
      <c r="H176" s="511"/>
      <c r="I176" s="511"/>
      <c r="J176" s="511"/>
      <c r="K176" s="512"/>
      <c r="L176" s="513"/>
      <c r="M176" s="513"/>
      <c r="N176" s="513"/>
      <c r="O176" s="513"/>
      <c r="P176" s="513"/>
      <c r="Q176" s="513"/>
      <c r="R176" s="513"/>
      <c r="S176" s="513"/>
      <c r="T176" s="513"/>
      <c r="U176" s="513"/>
      <c r="V176" s="513"/>
      <c r="W176" s="513"/>
      <c r="X176" s="513"/>
      <c r="Y176" s="511"/>
      <c r="Z176" s="511"/>
      <c r="AA176" s="511"/>
      <c r="AB176" s="511"/>
      <c r="AC176" s="511"/>
      <c r="AD176" s="511"/>
      <c r="AE176" s="511"/>
      <c r="AF176" s="511"/>
      <c r="AG176" s="511"/>
      <c r="AH176" s="514"/>
      <c r="AI176" s="515"/>
      <c r="AJ176" s="515"/>
      <c r="AK176" s="515"/>
      <c r="AL176" s="515"/>
      <c r="AM176" s="515"/>
      <c r="AN176" s="515"/>
      <c r="AO176" s="511"/>
      <c r="AP176" s="511"/>
      <c r="AQ176" s="511"/>
      <c r="AR176" s="511"/>
      <c r="AS176" s="511"/>
      <c r="AT176" s="515"/>
      <c r="AU176" s="490"/>
      <c r="AV176" s="490"/>
      <c r="AW176" s="490"/>
      <c r="AX176" s="490"/>
      <c r="AY176" s="490"/>
      <c r="AZ176" s="490"/>
      <c r="BA176" s="490"/>
      <c r="BB176" s="490"/>
      <c r="BC176" s="490"/>
    </row>
    <row r="177" spans="1:55" x14ac:dyDescent="0.25">
      <c r="A177" s="1400"/>
      <c r="B177" s="509"/>
      <c r="C177" s="489"/>
      <c r="D177" s="510"/>
      <c r="E177" s="433"/>
      <c r="F177" s="510"/>
      <c r="G177" s="511"/>
      <c r="H177" s="511"/>
      <c r="I177" s="511"/>
      <c r="J177" s="511"/>
      <c r="K177" s="512"/>
      <c r="L177" s="513"/>
      <c r="M177" s="513"/>
      <c r="N177" s="513"/>
      <c r="O177" s="513"/>
      <c r="P177" s="513"/>
      <c r="Q177" s="513"/>
      <c r="R177" s="513"/>
      <c r="S177" s="513"/>
      <c r="T177" s="513"/>
      <c r="U177" s="513"/>
      <c r="V177" s="513"/>
      <c r="W177" s="513"/>
      <c r="X177" s="513"/>
      <c r="Y177" s="511"/>
      <c r="Z177" s="511"/>
      <c r="AA177" s="511"/>
      <c r="AB177" s="511"/>
      <c r="AC177" s="511"/>
      <c r="AD177" s="511"/>
      <c r="AE177" s="511"/>
      <c r="AF177" s="511"/>
      <c r="AG177" s="511"/>
      <c r="AH177" s="514"/>
      <c r="AI177" s="515"/>
      <c r="AJ177" s="515"/>
      <c r="AK177" s="515"/>
      <c r="AL177" s="511"/>
      <c r="AM177" s="511"/>
      <c r="AN177" s="511"/>
      <c r="AO177" s="515"/>
      <c r="AP177" s="515"/>
      <c r="AQ177" s="515"/>
      <c r="AR177" s="515"/>
      <c r="AS177" s="515"/>
      <c r="AT177" s="515"/>
      <c r="AU177" s="490"/>
      <c r="AV177" s="490"/>
      <c r="AW177" s="490"/>
      <c r="AX177" s="490"/>
      <c r="AY177" s="490"/>
      <c r="AZ177" s="490"/>
      <c r="BA177" s="490"/>
      <c r="BB177" s="490"/>
      <c r="BC177" s="490"/>
    </row>
    <row r="178" spans="1:55" x14ac:dyDescent="0.25">
      <c r="A178" s="1400"/>
      <c r="B178" s="509"/>
      <c r="C178" s="489"/>
      <c r="D178" s="510"/>
      <c r="E178" s="433"/>
      <c r="F178" s="510"/>
      <c r="G178" s="511"/>
      <c r="H178" s="511"/>
      <c r="I178" s="511"/>
      <c r="J178" s="511"/>
      <c r="K178" s="512"/>
      <c r="L178" s="513"/>
      <c r="M178" s="513"/>
      <c r="N178" s="513"/>
      <c r="O178" s="513"/>
      <c r="P178" s="513"/>
      <c r="Q178" s="513"/>
      <c r="R178" s="513"/>
      <c r="S178" s="513"/>
      <c r="T178" s="513"/>
      <c r="U178" s="513"/>
      <c r="V178" s="513"/>
      <c r="W178" s="513"/>
      <c r="X178" s="513"/>
      <c r="Y178" s="511"/>
      <c r="Z178" s="511"/>
      <c r="AA178" s="511"/>
      <c r="AB178" s="511"/>
      <c r="AC178" s="511"/>
      <c r="AD178" s="511"/>
      <c r="AE178" s="511"/>
      <c r="AF178" s="511"/>
      <c r="AG178" s="511"/>
      <c r="AH178" s="514"/>
      <c r="AI178" s="515"/>
      <c r="AJ178" s="515"/>
      <c r="AK178" s="515"/>
      <c r="AL178" s="515"/>
      <c r="AM178" s="515"/>
      <c r="AN178" s="515"/>
      <c r="AO178" s="515"/>
      <c r="AP178" s="515"/>
      <c r="AQ178" s="515"/>
      <c r="AR178" s="515"/>
      <c r="AS178" s="515"/>
      <c r="AT178" s="515"/>
      <c r="AU178" s="490"/>
      <c r="AV178" s="490"/>
      <c r="AW178" s="490"/>
      <c r="AX178" s="490"/>
      <c r="AY178" s="490"/>
      <c r="AZ178" s="490"/>
      <c r="BA178" s="490"/>
      <c r="BB178" s="490"/>
      <c r="BC178" s="490"/>
    </row>
    <row r="179" spans="1:55" x14ac:dyDescent="0.25">
      <c r="A179" s="1400"/>
      <c r="B179" s="509"/>
      <c r="C179" s="489"/>
      <c r="D179" s="510"/>
      <c r="E179" s="433"/>
      <c r="F179" s="510"/>
      <c r="G179" s="511"/>
      <c r="H179" s="511"/>
      <c r="I179" s="511"/>
      <c r="J179" s="511"/>
      <c r="K179" s="512"/>
      <c r="L179" s="513"/>
      <c r="M179" s="513"/>
      <c r="N179" s="452"/>
      <c r="O179" s="510"/>
      <c r="P179" s="513"/>
      <c r="Q179" s="513"/>
      <c r="R179" s="513"/>
      <c r="S179" s="513"/>
      <c r="T179" s="513"/>
      <c r="U179" s="513"/>
      <c r="V179" s="513"/>
      <c r="W179" s="513"/>
      <c r="X179" s="513"/>
      <c r="Y179" s="511"/>
      <c r="Z179" s="511"/>
      <c r="AA179" s="511"/>
      <c r="AB179" s="511"/>
      <c r="AC179" s="511"/>
      <c r="AD179" s="511"/>
      <c r="AE179" s="511"/>
      <c r="AF179" s="511"/>
      <c r="AG179" s="511"/>
      <c r="AH179" s="514"/>
      <c r="AI179" s="515"/>
      <c r="AJ179" s="515"/>
      <c r="AK179" s="515"/>
      <c r="AL179" s="515"/>
      <c r="AM179" s="515"/>
      <c r="AN179" s="515"/>
      <c r="AO179" s="515"/>
      <c r="AP179" s="515"/>
      <c r="AQ179" s="515"/>
      <c r="AR179" s="515"/>
      <c r="AS179" s="515"/>
      <c r="AT179" s="515"/>
      <c r="AU179" s="490"/>
      <c r="AV179" s="490"/>
      <c r="AW179" s="490"/>
      <c r="AX179" s="490"/>
      <c r="AY179" s="490"/>
      <c r="AZ179" s="490"/>
      <c r="BA179" s="490"/>
      <c r="BB179" s="490"/>
      <c r="BC179" s="490"/>
    </row>
    <row r="180" spans="1:55" x14ac:dyDescent="0.25">
      <c r="A180" s="1400"/>
      <c r="B180" s="509"/>
      <c r="C180" s="489"/>
      <c r="D180" s="510"/>
      <c r="E180" s="433"/>
      <c r="F180" s="510"/>
      <c r="G180" s="511"/>
      <c r="H180" s="511"/>
      <c r="I180" s="511"/>
      <c r="J180" s="511"/>
      <c r="K180" s="512"/>
      <c r="L180" s="513"/>
      <c r="M180" s="513"/>
      <c r="N180" s="513"/>
      <c r="O180" s="513"/>
      <c r="P180" s="513"/>
      <c r="Q180" s="513"/>
      <c r="R180" s="513"/>
      <c r="S180" s="513"/>
      <c r="T180" s="513"/>
      <c r="U180" s="513"/>
      <c r="V180" s="513"/>
      <c r="W180" s="513"/>
      <c r="X180" s="513"/>
      <c r="Y180" s="511"/>
      <c r="Z180" s="511"/>
      <c r="AA180" s="511"/>
      <c r="AB180" s="511"/>
      <c r="AC180" s="511"/>
      <c r="AD180" s="511"/>
      <c r="AE180" s="511"/>
      <c r="AF180" s="511"/>
      <c r="AG180" s="511"/>
      <c r="AH180" s="514"/>
      <c r="AI180" s="515"/>
      <c r="AJ180" s="515"/>
      <c r="AK180" s="515"/>
      <c r="AL180" s="515"/>
      <c r="AM180" s="515"/>
      <c r="AN180" s="515"/>
      <c r="AO180" s="515"/>
      <c r="AP180" s="515"/>
      <c r="AQ180" s="515"/>
      <c r="AR180" s="515"/>
      <c r="AS180" s="515"/>
      <c r="AT180" s="515"/>
      <c r="AU180" s="490"/>
      <c r="AV180" s="490"/>
      <c r="AW180" s="490"/>
      <c r="AX180" s="490"/>
      <c r="AY180" s="490"/>
      <c r="AZ180" s="490"/>
      <c r="BA180" s="490"/>
      <c r="BB180" s="490"/>
      <c r="BC180" s="490"/>
    </row>
    <row r="181" spans="1:55" x14ac:dyDescent="0.25">
      <c r="A181" s="1400"/>
      <c r="B181" s="509"/>
      <c r="C181" s="489"/>
      <c r="D181" s="510"/>
      <c r="E181" s="433"/>
      <c r="F181" s="510"/>
      <c r="G181" s="511"/>
      <c r="H181" s="511"/>
      <c r="I181" s="511"/>
      <c r="J181" s="511"/>
      <c r="K181" s="512"/>
      <c r="L181" s="513"/>
      <c r="M181" s="513"/>
      <c r="N181" s="513"/>
      <c r="O181" s="513"/>
      <c r="P181" s="513"/>
      <c r="Q181" s="513"/>
      <c r="R181" s="513"/>
      <c r="S181" s="513"/>
      <c r="T181" s="513"/>
      <c r="U181" s="513"/>
      <c r="V181" s="513"/>
      <c r="W181" s="513"/>
      <c r="X181" s="513"/>
      <c r="Y181" s="511"/>
      <c r="Z181" s="511"/>
      <c r="AA181" s="511"/>
      <c r="AB181" s="511"/>
      <c r="AC181" s="511"/>
      <c r="AD181" s="511"/>
      <c r="AE181" s="511"/>
      <c r="AF181" s="511"/>
      <c r="AG181" s="511"/>
      <c r="AH181" s="514"/>
      <c r="AI181" s="515"/>
      <c r="AJ181" s="515"/>
      <c r="AK181" s="515"/>
      <c r="AL181" s="515"/>
      <c r="AM181" s="515"/>
      <c r="AN181" s="515"/>
      <c r="AO181" s="511"/>
      <c r="AP181" s="511"/>
      <c r="AQ181" s="511"/>
      <c r="AR181" s="511"/>
      <c r="AS181" s="511"/>
      <c r="AT181" s="515"/>
      <c r="AU181" s="490"/>
      <c r="AV181" s="490"/>
      <c r="AW181" s="490"/>
      <c r="AX181" s="490"/>
      <c r="AY181" s="490"/>
      <c r="AZ181" s="490"/>
      <c r="BA181" s="490"/>
      <c r="BB181" s="490"/>
      <c r="BC181" s="490"/>
    </row>
    <row r="182" spans="1:55" x14ac:dyDescent="0.25">
      <c r="A182" s="1400"/>
      <c r="B182" s="509"/>
      <c r="C182" s="489"/>
      <c r="D182" s="510"/>
      <c r="E182" s="433"/>
      <c r="F182" s="510"/>
      <c r="G182" s="511"/>
      <c r="H182" s="511"/>
      <c r="I182" s="511"/>
      <c r="J182" s="511"/>
      <c r="K182" s="512"/>
      <c r="L182" s="513"/>
      <c r="M182" s="513"/>
      <c r="N182" s="513"/>
      <c r="O182" s="513"/>
      <c r="P182" s="513"/>
      <c r="Q182" s="513"/>
      <c r="R182" s="513"/>
      <c r="S182" s="513"/>
      <c r="T182" s="513"/>
      <c r="U182" s="513"/>
      <c r="V182" s="513"/>
      <c r="W182" s="513"/>
      <c r="X182" s="513"/>
      <c r="Y182" s="511"/>
      <c r="Z182" s="511"/>
      <c r="AA182" s="511"/>
      <c r="AB182" s="511"/>
      <c r="AC182" s="511"/>
      <c r="AD182" s="511"/>
      <c r="AE182" s="511"/>
      <c r="AF182" s="511"/>
      <c r="AG182" s="511"/>
      <c r="AH182" s="514"/>
      <c r="AI182" s="515"/>
      <c r="AJ182" s="515"/>
      <c r="AK182" s="515"/>
      <c r="AL182" s="511"/>
      <c r="AM182" s="511"/>
      <c r="AN182" s="511"/>
      <c r="AO182" s="515"/>
      <c r="AP182" s="515"/>
      <c r="AQ182" s="515"/>
      <c r="AR182" s="515"/>
      <c r="AS182" s="515"/>
      <c r="AT182" s="515"/>
      <c r="AU182" s="490"/>
      <c r="AV182" s="490"/>
      <c r="AW182" s="490"/>
      <c r="AX182" s="490"/>
      <c r="AY182" s="490"/>
      <c r="AZ182" s="490"/>
      <c r="BA182" s="490"/>
      <c r="BB182" s="490"/>
      <c r="BC182" s="490"/>
    </row>
    <row r="183" spans="1:55" x14ac:dyDescent="0.25">
      <c r="A183" s="1400"/>
      <c r="B183" s="509"/>
      <c r="C183" s="489"/>
      <c r="D183" s="510"/>
      <c r="E183" s="433"/>
      <c r="F183" s="510"/>
      <c r="G183" s="511"/>
      <c r="H183" s="511"/>
      <c r="I183" s="511"/>
      <c r="J183" s="511"/>
      <c r="K183" s="512"/>
      <c r="L183" s="513"/>
      <c r="M183" s="513"/>
      <c r="N183" s="513"/>
      <c r="O183" s="513"/>
      <c r="P183" s="513"/>
      <c r="Q183" s="513"/>
      <c r="R183" s="513"/>
      <c r="S183" s="513"/>
      <c r="T183" s="513"/>
      <c r="U183" s="513"/>
      <c r="V183" s="513"/>
      <c r="W183" s="513"/>
      <c r="X183" s="513"/>
      <c r="Y183" s="511"/>
      <c r="Z183" s="511"/>
      <c r="AA183" s="511"/>
      <c r="AB183" s="511"/>
      <c r="AC183" s="511"/>
      <c r="AD183" s="511"/>
      <c r="AE183" s="511"/>
      <c r="AF183" s="511"/>
      <c r="AG183" s="511"/>
      <c r="AH183" s="514"/>
      <c r="AI183" s="515"/>
      <c r="AJ183" s="515"/>
      <c r="AK183" s="515"/>
      <c r="AL183" s="515"/>
      <c r="AM183" s="515"/>
      <c r="AN183" s="515"/>
      <c r="AO183" s="515"/>
      <c r="AP183" s="515"/>
      <c r="AQ183" s="515"/>
      <c r="AR183" s="515"/>
      <c r="AS183" s="515"/>
      <c r="AT183" s="515"/>
      <c r="AU183" s="490"/>
      <c r="AV183" s="490"/>
      <c r="AW183" s="490"/>
      <c r="AX183" s="490"/>
      <c r="AY183" s="490"/>
      <c r="AZ183" s="490"/>
      <c r="BA183" s="490"/>
      <c r="BB183" s="490"/>
      <c r="BC183" s="490"/>
    </row>
    <row r="184" spans="1:55" x14ac:dyDescent="0.25">
      <c r="A184" s="1400"/>
      <c r="B184" s="509"/>
      <c r="C184" s="489"/>
      <c r="D184" s="510"/>
      <c r="E184" s="433"/>
      <c r="F184" s="510"/>
      <c r="G184" s="511"/>
      <c r="H184" s="511"/>
      <c r="I184" s="511"/>
      <c r="J184" s="511"/>
      <c r="K184" s="512"/>
      <c r="L184" s="513"/>
      <c r="M184" s="513"/>
      <c r="N184" s="513"/>
      <c r="O184" s="513"/>
      <c r="P184" s="513"/>
      <c r="Q184" s="513"/>
      <c r="R184" s="513"/>
      <c r="S184" s="513"/>
      <c r="T184" s="513"/>
      <c r="U184" s="513"/>
      <c r="V184" s="513"/>
      <c r="W184" s="513"/>
      <c r="X184" s="513"/>
      <c r="Y184" s="511"/>
      <c r="Z184" s="511"/>
      <c r="AA184" s="511"/>
      <c r="AB184" s="511"/>
      <c r="AC184" s="511"/>
      <c r="AD184" s="511"/>
      <c r="AE184" s="511"/>
      <c r="AF184" s="511"/>
      <c r="AG184" s="511"/>
      <c r="AH184" s="514"/>
      <c r="AI184" s="515"/>
      <c r="AJ184" s="515"/>
      <c r="AK184" s="515"/>
      <c r="AL184" s="515"/>
      <c r="AM184" s="515"/>
      <c r="AN184" s="515"/>
      <c r="AO184" s="515"/>
      <c r="AP184" s="515"/>
      <c r="AQ184" s="515"/>
      <c r="AR184" s="515"/>
      <c r="AS184" s="515"/>
      <c r="AT184" s="515"/>
      <c r="AU184" s="490"/>
      <c r="AV184" s="490"/>
      <c r="AW184" s="490"/>
      <c r="AX184" s="490"/>
      <c r="AY184" s="490"/>
      <c r="AZ184" s="490"/>
      <c r="BA184" s="490"/>
      <c r="BB184" s="490"/>
      <c r="BC184" s="490"/>
    </row>
    <row r="185" spans="1:55" x14ac:dyDescent="0.25">
      <c r="A185" s="1400"/>
      <c r="B185" s="509"/>
      <c r="C185" s="489"/>
      <c r="D185" s="510"/>
      <c r="E185" s="433"/>
      <c r="F185" s="510"/>
      <c r="G185" s="511"/>
      <c r="H185" s="511"/>
      <c r="I185" s="511"/>
      <c r="J185" s="511"/>
      <c r="K185" s="512"/>
      <c r="L185" s="513"/>
      <c r="M185" s="513"/>
      <c r="N185" s="513"/>
      <c r="O185" s="513"/>
      <c r="P185" s="513"/>
      <c r="Q185" s="513"/>
      <c r="R185" s="513"/>
      <c r="S185" s="513"/>
      <c r="T185" s="513"/>
      <c r="U185" s="513"/>
      <c r="V185" s="513"/>
      <c r="W185" s="513"/>
      <c r="X185" s="513"/>
      <c r="Y185" s="511"/>
      <c r="Z185" s="511"/>
      <c r="AA185" s="511"/>
      <c r="AB185" s="511"/>
      <c r="AC185" s="511"/>
      <c r="AD185" s="511"/>
      <c r="AE185" s="511"/>
      <c r="AF185" s="511"/>
      <c r="AG185" s="511"/>
      <c r="AH185" s="514"/>
      <c r="AI185" s="515"/>
      <c r="AJ185" s="515"/>
      <c r="AK185" s="515"/>
      <c r="AL185" s="515"/>
      <c r="AM185" s="515"/>
      <c r="AN185" s="515"/>
      <c r="AO185" s="515"/>
      <c r="AP185" s="515"/>
      <c r="AQ185" s="515"/>
      <c r="AR185" s="515"/>
      <c r="AS185" s="515"/>
      <c r="AT185" s="515"/>
      <c r="AU185" s="490"/>
      <c r="AV185" s="490"/>
      <c r="AW185" s="490"/>
      <c r="AX185" s="490"/>
      <c r="AY185" s="490"/>
      <c r="AZ185" s="490"/>
      <c r="BA185" s="490"/>
      <c r="BB185" s="490"/>
      <c r="BC185" s="490"/>
    </row>
    <row r="186" spans="1:55" x14ac:dyDescent="0.25">
      <c r="A186" s="1400"/>
      <c r="B186" s="509"/>
      <c r="C186" s="489"/>
      <c r="D186" s="510"/>
      <c r="E186" s="433"/>
      <c r="F186" s="510"/>
      <c r="G186" s="511"/>
      <c r="H186" s="511"/>
      <c r="I186" s="511"/>
      <c r="J186" s="511"/>
      <c r="K186" s="512"/>
      <c r="L186" s="513"/>
      <c r="M186" s="513"/>
      <c r="N186" s="513"/>
      <c r="O186" s="513"/>
      <c r="P186" s="513"/>
      <c r="Q186" s="513"/>
      <c r="R186" s="513"/>
      <c r="S186" s="513"/>
      <c r="T186" s="513"/>
      <c r="U186" s="513"/>
      <c r="V186" s="513"/>
      <c r="W186" s="513"/>
      <c r="X186" s="513"/>
      <c r="Y186" s="511"/>
      <c r="Z186" s="511"/>
      <c r="AA186" s="511"/>
      <c r="AB186" s="511"/>
      <c r="AC186" s="511"/>
      <c r="AD186" s="511"/>
      <c r="AE186" s="511"/>
      <c r="AF186" s="511"/>
      <c r="AG186" s="511"/>
      <c r="AH186" s="514"/>
      <c r="AI186" s="515"/>
      <c r="AJ186" s="515"/>
      <c r="AK186" s="515"/>
      <c r="AL186" s="515"/>
      <c r="AM186" s="515"/>
      <c r="AN186" s="515"/>
      <c r="AO186" s="511"/>
      <c r="AP186" s="511"/>
      <c r="AQ186" s="511"/>
      <c r="AR186" s="511"/>
      <c r="AS186" s="511"/>
      <c r="AT186" s="515"/>
      <c r="AU186" s="490"/>
      <c r="AV186" s="490"/>
      <c r="AW186" s="490"/>
      <c r="AX186" s="490"/>
      <c r="AY186" s="490"/>
      <c r="AZ186" s="490"/>
      <c r="BA186" s="490"/>
      <c r="BB186" s="490"/>
      <c r="BC186" s="490"/>
    </row>
    <row r="187" spans="1:55" x14ac:dyDescent="0.25">
      <c r="A187" s="1400"/>
      <c r="B187" s="509"/>
      <c r="C187" s="489"/>
      <c r="D187" s="510"/>
      <c r="E187" s="433"/>
      <c r="F187" s="510"/>
      <c r="G187" s="511"/>
      <c r="H187" s="511"/>
      <c r="I187" s="511"/>
      <c r="J187" s="511"/>
      <c r="K187" s="512"/>
      <c r="L187" s="513"/>
      <c r="M187" s="513"/>
      <c r="N187" s="513"/>
      <c r="O187" s="513"/>
      <c r="P187" s="513"/>
      <c r="Q187" s="513"/>
      <c r="R187" s="513"/>
      <c r="S187" s="513"/>
      <c r="T187" s="513"/>
      <c r="U187" s="513"/>
      <c r="V187" s="513"/>
      <c r="W187" s="513"/>
      <c r="X187" s="513"/>
      <c r="Y187" s="511"/>
      <c r="Z187" s="511"/>
      <c r="AA187" s="511"/>
      <c r="AB187" s="511"/>
      <c r="AC187" s="511"/>
      <c r="AD187" s="511"/>
      <c r="AE187" s="511"/>
      <c r="AF187" s="511"/>
      <c r="AG187" s="511"/>
      <c r="AH187" s="514"/>
      <c r="AI187" s="515"/>
      <c r="AJ187" s="515"/>
      <c r="AK187" s="515"/>
      <c r="AL187" s="511"/>
      <c r="AM187" s="511"/>
      <c r="AN187" s="511"/>
      <c r="AO187" s="515"/>
      <c r="AP187" s="515"/>
      <c r="AQ187" s="515"/>
      <c r="AR187" s="515"/>
      <c r="AS187" s="515"/>
      <c r="AT187" s="515"/>
      <c r="AU187" s="490"/>
      <c r="AV187" s="490"/>
      <c r="AW187" s="490"/>
      <c r="AX187" s="490"/>
      <c r="AY187" s="490"/>
      <c r="AZ187" s="490"/>
      <c r="BA187" s="490"/>
      <c r="BB187" s="490"/>
      <c r="BC187" s="490"/>
    </row>
    <row r="188" spans="1:55" x14ac:dyDescent="0.25">
      <c r="A188" s="1400"/>
      <c r="B188" s="509"/>
      <c r="C188" s="489"/>
      <c r="D188" s="510"/>
      <c r="E188" s="433"/>
      <c r="F188" s="510"/>
      <c r="G188" s="511"/>
      <c r="H188" s="511"/>
      <c r="I188" s="511"/>
      <c r="J188" s="511"/>
      <c r="K188" s="512"/>
      <c r="L188" s="513"/>
      <c r="M188" s="513"/>
      <c r="N188" s="513"/>
      <c r="O188" s="513"/>
      <c r="P188" s="513"/>
      <c r="Q188" s="513"/>
      <c r="R188" s="513"/>
      <c r="S188" s="513"/>
      <c r="T188" s="513"/>
      <c r="U188" s="513"/>
      <c r="V188" s="513"/>
      <c r="W188" s="513"/>
      <c r="X188" s="513"/>
      <c r="Y188" s="511"/>
      <c r="Z188" s="511"/>
      <c r="AA188" s="511"/>
      <c r="AB188" s="511"/>
      <c r="AC188" s="511"/>
      <c r="AD188" s="511"/>
      <c r="AE188" s="511"/>
      <c r="AF188" s="511"/>
      <c r="AG188" s="511"/>
      <c r="AH188" s="514"/>
      <c r="AI188" s="515"/>
      <c r="AJ188" s="515"/>
      <c r="AK188" s="515"/>
      <c r="AL188" s="515"/>
      <c r="AM188" s="515"/>
      <c r="AN188" s="515"/>
      <c r="AO188" s="515"/>
      <c r="AP188" s="515"/>
      <c r="AQ188" s="515"/>
      <c r="AR188" s="515"/>
      <c r="AS188" s="515"/>
      <c r="AT188" s="515"/>
      <c r="AU188" s="490"/>
      <c r="AV188" s="490"/>
      <c r="AW188" s="490"/>
      <c r="AX188" s="490"/>
      <c r="AY188" s="490"/>
      <c r="AZ188" s="490"/>
      <c r="BA188" s="490"/>
      <c r="BB188" s="490"/>
      <c r="BC188" s="490"/>
    </row>
    <row r="189" spans="1:55" x14ac:dyDescent="0.25">
      <c r="A189" s="1400"/>
      <c r="B189" s="509"/>
      <c r="C189" s="489"/>
      <c r="D189" s="510"/>
      <c r="E189" s="433"/>
      <c r="F189" s="510"/>
      <c r="G189" s="511"/>
      <c r="H189" s="511"/>
      <c r="I189" s="511"/>
      <c r="J189" s="511"/>
      <c r="K189" s="512"/>
      <c r="L189" s="513"/>
      <c r="M189" s="513"/>
      <c r="N189" s="513"/>
      <c r="O189" s="513"/>
      <c r="P189" s="513"/>
      <c r="Q189" s="513"/>
      <c r="R189" s="513"/>
      <c r="S189" s="513"/>
      <c r="T189" s="513"/>
      <c r="U189" s="513"/>
      <c r="V189" s="513"/>
      <c r="W189" s="513"/>
      <c r="X189" s="513"/>
      <c r="Y189" s="511"/>
      <c r="Z189" s="511"/>
      <c r="AA189" s="511"/>
      <c r="AB189" s="511"/>
      <c r="AC189" s="511"/>
      <c r="AD189" s="511"/>
      <c r="AE189" s="511"/>
      <c r="AF189" s="511"/>
      <c r="AG189" s="511"/>
      <c r="AH189" s="514"/>
      <c r="AI189" s="515"/>
      <c r="AJ189" s="515"/>
      <c r="AK189" s="515"/>
      <c r="AL189" s="515"/>
      <c r="AM189" s="515"/>
      <c r="AN189" s="515"/>
      <c r="AO189" s="515"/>
      <c r="AP189" s="515"/>
      <c r="AQ189" s="515"/>
      <c r="AR189" s="515"/>
      <c r="AS189" s="515"/>
      <c r="AT189" s="515"/>
      <c r="AU189" s="490"/>
      <c r="AV189" s="490"/>
      <c r="AW189" s="490"/>
      <c r="AX189" s="490"/>
      <c r="AY189" s="490"/>
      <c r="AZ189" s="490"/>
      <c r="BA189" s="490"/>
      <c r="BB189" s="490"/>
      <c r="BC189" s="490"/>
    </row>
    <row r="190" spans="1:55" x14ac:dyDescent="0.25">
      <c r="A190" s="1400"/>
      <c r="B190" s="509"/>
      <c r="C190" s="489"/>
      <c r="D190" s="510"/>
      <c r="E190" s="433"/>
      <c r="F190" s="510"/>
      <c r="G190" s="511"/>
      <c r="H190" s="511"/>
      <c r="I190" s="511"/>
      <c r="J190" s="511"/>
      <c r="K190" s="512"/>
      <c r="L190" s="513"/>
      <c r="M190" s="513"/>
      <c r="N190" s="513"/>
      <c r="O190" s="513"/>
      <c r="P190" s="513"/>
      <c r="Q190" s="513"/>
      <c r="R190" s="513"/>
      <c r="S190" s="513"/>
      <c r="T190" s="513"/>
      <c r="U190" s="513"/>
      <c r="V190" s="513"/>
      <c r="W190" s="513"/>
      <c r="X190" s="513"/>
      <c r="Y190" s="511"/>
      <c r="Z190" s="511"/>
      <c r="AA190" s="511"/>
      <c r="AB190" s="511"/>
      <c r="AC190" s="511"/>
      <c r="AD190" s="511"/>
      <c r="AE190" s="511"/>
      <c r="AF190" s="511"/>
      <c r="AG190" s="511"/>
      <c r="AH190" s="514"/>
      <c r="AI190" s="515"/>
      <c r="AJ190" s="515"/>
      <c r="AK190" s="515"/>
      <c r="AL190" s="515"/>
      <c r="AM190" s="515"/>
      <c r="AN190" s="515"/>
      <c r="AO190" s="515"/>
      <c r="AP190" s="515"/>
      <c r="AQ190" s="515"/>
      <c r="AR190" s="515"/>
      <c r="AS190" s="515"/>
      <c r="AT190" s="515"/>
      <c r="AU190" s="490"/>
      <c r="AV190" s="490"/>
      <c r="AW190" s="490"/>
      <c r="AX190" s="490"/>
      <c r="AY190" s="490"/>
      <c r="AZ190" s="490"/>
      <c r="BA190" s="490"/>
      <c r="BB190" s="490"/>
      <c r="BC190" s="490"/>
    </row>
    <row r="191" spans="1:55" x14ac:dyDescent="0.25">
      <c r="A191" s="1400"/>
      <c r="B191" s="509"/>
      <c r="C191" s="489"/>
      <c r="D191" s="510"/>
      <c r="E191" s="433"/>
      <c r="F191" s="510"/>
      <c r="G191" s="511"/>
      <c r="H191" s="511"/>
      <c r="I191" s="511"/>
      <c r="J191" s="511"/>
      <c r="K191" s="512"/>
      <c r="L191" s="513"/>
      <c r="M191" s="513"/>
      <c r="N191" s="513"/>
      <c r="O191" s="513"/>
      <c r="P191" s="513"/>
      <c r="Q191" s="513"/>
      <c r="R191" s="513"/>
      <c r="S191" s="513"/>
      <c r="T191" s="513"/>
      <c r="U191" s="513"/>
      <c r="V191" s="513"/>
      <c r="W191" s="513"/>
      <c r="X191" s="513"/>
      <c r="Y191" s="511"/>
      <c r="Z191" s="511"/>
      <c r="AA191" s="511"/>
      <c r="AB191" s="511"/>
      <c r="AC191" s="511"/>
      <c r="AD191" s="511"/>
      <c r="AE191" s="511"/>
      <c r="AF191" s="511"/>
      <c r="AG191" s="511"/>
      <c r="AH191" s="514"/>
      <c r="AI191" s="515"/>
      <c r="AJ191" s="515"/>
      <c r="AK191" s="515"/>
      <c r="AL191" s="515"/>
      <c r="AM191" s="515"/>
      <c r="AN191" s="515"/>
      <c r="AO191" s="511"/>
      <c r="AP191" s="511"/>
      <c r="AQ191" s="511"/>
      <c r="AR191" s="511"/>
      <c r="AS191" s="511"/>
      <c r="AT191" s="515"/>
      <c r="AU191" s="490"/>
      <c r="AV191" s="490"/>
      <c r="AW191" s="490"/>
      <c r="AX191" s="490"/>
      <c r="AY191" s="490"/>
      <c r="AZ191" s="490"/>
      <c r="BA191" s="490"/>
      <c r="BB191" s="490"/>
      <c r="BC191" s="490"/>
    </row>
    <row r="192" spans="1:55" x14ac:dyDescent="0.25">
      <c r="A192" s="1400"/>
      <c r="B192" s="509"/>
      <c r="C192" s="489"/>
      <c r="D192" s="510"/>
      <c r="E192" s="433"/>
      <c r="F192" s="510"/>
      <c r="G192" s="511"/>
      <c r="H192" s="511"/>
      <c r="I192" s="511"/>
      <c r="J192" s="511"/>
      <c r="K192" s="512"/>
      <c r="L192" s="513"/>
      <c r="M192" s="513"/>
      <c r="N192" s="513"/>
      <c r="O192" s="513"/>
      <c r="P192" s="513"/>
      <c r="Q192" s="513"/>
      <c r="R192" s="513"/>
      <c r="S192" s="513"/>
      <c r="T192" s="513"/>
      <c r="U192" s="513"/>
      <c r="V192" s="513"/>
      <c r="W192" s="513"/>
      <c r="X192" s="513"/>
      <c r="Y192" s="511"/>
      <c r="Z192" s="511"/>
      <c r="AA192" s="511"/>
      <c r="AB192" s="511"/>
      <c r="AC192" s="511"/>
      <c r="AD192" s="511"/>
      <c r="AE192" s="511"/>
      <c r="AF192" s="511"/>
      <c r="AG192" s="511"/>
      <c r="AH192" s="514"/>
      <c r="AI192" s="515"/>
      <c r="AJ192" s="515"/>
      <c r="AK192" s="515"/>
      <c r="AL192" s="511"/>
      <c r="AM192" s="511"/>
      <c r="AN192" s="511"/>
      <c r="AO192" s="515"/>
      <c r="AP192" s="515"/>
      <c r="AQ192" s="515"/>
      <c r="AR192" s="515"/>
      <c r="AS192" s="515"/>
      <c r="AT192" s="515"/>
      <c r="AU192" s="490"/>
      <c r="AV192" s="490"/>
      <c r="AW192" s="490"/>
      <c r="AX192" s="490"/>
      <c r="AY192" s="490"/>
      <c r="AZ192" s="490"/>
      <c r="BA192" s="490"/>
      <c r="BB192" s="490"/>
      <c r="BC192" s="490"/>
    </row>
    <row r="193" spans="1:55" x14ac:dyDescent="0.25">
      <c r="A193" s="1400"/>
      <c r="B193" s="509"/>
      <c r="C193" s="489"/>
      <c r="D193" s="510"/>
      <c r="E193" s="433"/>
      <c r="F193" s="510"/>
      <c r="G193" s="511"/>
      <c r="H193" s="511"/>
      <c r="I193" s="511"/>
      <c r="J193" s="511"/>
      <c r="K193" s="512"/>
      <c r="L193" s="513"/>
      <c r="M193" s="513"/>
      <c r="N193" s="513"/>
      <c r="O193" s="513"/>
      <c r="P193" s="513"/>
      <c r="Q193" s="513"/>
      <c r="R193" s="513"/>
      <c r="S193" s="513"/>
      <c r="T193" s="513"/>
      <c r="U193" s="513"/>
      <c r="V193" s="513"/>
      <c r="W193" s="513"/>
      <c r="X193" s="513"/>
      <c r="Y193" s="511"/>
      <c r="Z193" s="511"/>
      <c r="AA193" s="511"/>
      <c r="AB193" s="511"/>
      <c r="AC193" s="511"/>
      <c r="AD193" s="511"/>
      <c r="AE193" s="511"/>
      <c r="AF193" s="511"/>
      <c r="AG193" s="511"/>
      <c r="AH193" s="514"/>
      <c r="AI193" s="515"/>
      <c r="AJ193" s="515"/>
      <c r="AK193" s="515"/>
      <c r="AL193" s="515"/>
      <c r="AM193" s="515"/>
      <c r="AN193" s="515"/>
      <c r="AO193" s="515"/>
      <c r="AP193" s="515"/>
      <c r="AQ193" s="515"/>
      <c r="AR193" s="515"/>
      <c r="AS193" s="515"/>
      <c r="AT193" s="515"/>
      <c r="AU193" s="490"/>
      <c r="AV193" s="490"/>
      <c r="AW193" s="490"/>
      <c r="AX193" s="490"/>
      <c r="AY193" s="490"/>
      <c r="AZ193" s="490"/>
      <c r="BA193" s="490"/>
      <c r="BB193" s="490"/>
      <c r="BC193" s="490"/>
    </row>
    <row r="194" spans="1:55" x14ac:dyDescent="0.25">
      <c r="A194" s="1400"/>
      <c r="B194" s="509"/>
      <c r="C194" s="489"/>
      <c r="D194" s="510"/>
      <c r="E194" s="433"/>
      <c r="F194" s="510"/>
      <c r="G194" s="511"/>
      <c r="H194" s="511"/>
      <c r="I194" s="511"/>
      <c r="J194" s="511"/>
      <c r="K194" s="512"/>
      <c r="L194" s="513"/>
      <c r="M194" s="513"/>
      <c r="N194" s="452"/>
      <c r="O194" s="510"/>
      <c r="P194" s="513"/>
      <c r="Q194" s="513"/>
      <c r="R194" s="513"/>
      <c r="S194" s="513"/>
      <c r="T194" s="513"/>
      <c r="U194" s="513"/>
      <c r="V194" s="513"/>
      <c r="W194" s="513"/>
      <c r="X194" s="513"/>
      <c r="Y194" s="511"/>
      <c r="Z194" s="511"/>
      <c r="AA194" s="511"/>
      <c r="AB194" s="511"/>
      <c r="AC194" s="511"/>
      <c r="AD194" s="511"/>
      <c r="AE194" s="511"/>
      <c r="AF194" s="511"/>
      <c r="AG194" s="511"/>
      <c r="AH194" s="514"/>
      <c r="AI194" s="515"/>
      <c r="AJ194" s="515"/>
      <c r="AK194" s="515"/>
      <c r="AL194" s="515"/>
      <c r="AM194" s="515"/>
      <c r="AN194" s="515"/>
      <c r="AO194" s="515"/>
      <c r="AP194" s="515"/>
      <c r="AQ194" s="515"/>
      <c r="AR194" s="515"/>
      <c r="AS194" s="515"/>
      <c r="AT194" s="515"/>
      <c r="AU194" s="490"/>
      <c r="AV194" s="490"/>
      <c r="AW194" s="490"/>
      <c r="AX194" s="490"/>
      <c r="AY194" s="490"/>
      <c r="AZ194" s="490"/>
      <c r="BA194" s="490"/>
      <c r="BB194" s="490"/>
      <c r="BC194" s="490"/>
    </row>
    <row r="195" spans="1:55" x14ac:dyDescent="0.25">
      <c r="A195" s="1400"/>
      <c r="B195" s="509"/>
      <c r="C195" s="489"/>
      <c r="D195" s="510"/>
      <c r="E195" s="433"/>
      <c r="F195" s="510"/>
      <c r="G195" s="511"/>
      <c r="H195" s="511"/>
      <c r="I195" s="511"/>
      <c r="J195" s="511"/>
      <c r="K195" s="512"/>
      <c r="L195" s="513"/>
      <c r="M195" s="513"/>
      <c r="N195" s="513"/>
      <c r="O195" s="513"/>
      <c r="P195" s="513"/>
      <c r="Q195" s="513"/>
      <c r="R195" s="513"/>
      <c r="S195" s="513"/>
      <c r="T195" s="513"/>
      <c r="U195" s="513"/>
      <c r="V195" s="513"/>
      <c r="W195" s="513"/>
      <c r="X195" s="513"/>
      <c r="Y195" s="511"/>
      <c r="Z195" s="511"/>
      <c r="AA195" s="511"/>
      <c r="AB195" s="511"/>
      <c r="AC195" s="511"/>
      <c r="AD195" s="511"/>
      <c r="AE195" s="511"/>
      <c r="AF195" s="511"/>
      <c r="AG195" s="511"/>
      <c r="AH195" s="514"/>
      <c r="AI195" s="515"/>
      <c r="AJ195" s="515"/>
      <c r="AK195" s="515"/>
      <c r="AL195" s="515"/>
      <c r="AM195" s="515"/>
      <c r="AN195" s="515"/>
      <c r="AO195" s="515"/>
      <c r="AP195" s="515"/>
      <c r="AQ195" s="515"/>
      <c r="AR195" s="515"/>
      <c r="AS195" s="515"/>
      <c r="AT195" s="515"/>
      <c r="AU195" s="490"/>
      <c r="AV195" s="490"/>
      <c r="AW195" s="490"/>
      <c r="AX195" s="490"/>
      <c r="AY195" s="490"/>
      <c r="AZ195" s="490"/>
      <c r="BA195" s="490"/>
      <c r="BB195" s="490"/>
      <c r="BC195" s="490"/>
    </row>
    <row r="196" spans="1:55" x14ac:dyDescent="0.25">
      <c r="A196" s="1400"/>
      <c r="B196" s="509"/>
      <c r="C196" s="489"/>
      <c r="D196" s="510"/>
      <c r="E196" s="433"/>
      <c r="F196" s="510"/>
      <c r="G196" s="511"/>
      <c r="H196" s="511"/>
      <c r="I196" s="511"/>
      <c r="J196" s="511"/>
      <c r="K196" s="512"/>
      <c r="L196" s="513"/>
      <c r="M196" s="513"/>
      <c r="N196" s="513"/>
      <c r="O196" s="513"/>
      <c r="P196" s="513"/>
      <c r="Q196" s="513"/>
      <c r="R196" s="513"/>
      <c r="S196" s="513"/>
      <c r="T196" s="513"/>
      <c r="U196" s="513"/>
      <c r="V196" s="513"/>
      <c r="W196" s="513"/>
      <c r="X196" s="513"/>
      <c r="Y196" s="511"/>
      <c r="Z196" s="511"/>
      <c r="AA196" s="511"/>
      <c r="AB196" s="511"/>
      <c r="AC196" s="511"/>
      <c r="AD196" s="511"/>
      <c r="AE196" s="511"/>
      <c r="AF196" s="511"/>
      <c r="AG196" s="511"/>
      <c r="AH196" s="514"/>
      <c r="AI196" s="515"/>
      <c r="AJ196" s="515"/>
      <c r="AK196" s="515"/>
      <c r="AL196" s="515"/>
      <c r="AM196" s="515"/>
      <c r="AN196" s="515"/>
      <c r="AO196" s="511"/>
      <c r="AP196" s="511"/>
      <c r="AQ196" s="511"/>
      <c r="AR196" s="511"/>
      <c r="AS196" s="511"/>
      <c r="AT196" s="515"/>
      <c r="AU196" s="490"/>
      <c r="AV196" s="490"/>
      <c r="AW196" s="490"/>
      <c r="AX196" s="490"/>
      <c r="AY196" s="490"/>
      <c r="AZ196" s="490"/>
      <c r="BA196" s="490"/>
      <c r="BB196" s="490"/>
      <c r="BC196" s="490"/>
    </row>
    <row r="197" spans="1:55" x14ac:dyDescent="0.25">
      <c r="A197" s="1400"/>
      <c r="B197" s="509"/>
      <c r="C197" s="489"/>
      <c r="D197" s="510"/>
      <c r="E197" s="433"/>
      <c r="F197" s="510"/>
      <c r="G197" s="511"/>
      <c r="H197" s="511"/>
      <c r="I197" s="511"/>
      <c r="J197" s="511"/>
      <c r="K197" s="512"/>
      <c r="L197" s="513"/>
      <c r="M197" s="513"/>
      <c r="N197" s="513"/>
      <c r="O197" s="513"/>
      <c r="P197" s="513"/>
      <c r="Q197" s="513"/>
      <c r="R197" s="513"/>
      <c r="S197" s="513"/>
      <c r="T197" s="513"/>
      <c r="U197" s="513"/>
      <c r="V197" s="513"/>
      <c r="W197" s="513"/>
      <c r="X197" s="513"/>
      <c r="Y197" s="511"/>
      <c r="Z197" s="511"/>
      <c r="AA197" s="511"/>
      <c r="AB197" s="511"/>
      <c r="AC197" s="511"/>
      <c r="AD197" s="511"/>
      <c r="AE197" s="511"/>
      <c r="AF197" s="511"/>
      <c r="AG197" s="511"/>
      <c r="AH197" s="514"/>
      <c r="AI197" s="515"/>
      <c r="AJ197" s="515"/>
      <c r="AK197" s="515"/>
      <c r="AL197" s="511"/>
      <c r="AM197" s="511"/>
      <c r="AN197" s="511"/>
      <c r="AO197" s="515"/>
      <c r="AP197" s="515"/>
      <c r="AQ197" s="515"/>
      <c r="AR197" s="515"/>
      <c r="AS197" s="515"/>
      <c r="AT197" s="515"/>
      <c r="AU197" s="490"/>
      <c r="AV197" s="490"/>
      <c r="AW197" s="490"/>
      <c r="AX197" s="490"/>
      <c r="AY197" s="490"/>
      <c r="AZ197" s="490"/>
      <c r="BA197" s="490"/>
      <c r="BB197" s="490"/>
      <c r="BC197" s="490"/>
    </row>
    <row r="198" spans="1:55" x14ac:dyDescent="0.25">
      <c r="A198" s="1400"/>
      <c r="B198" s="509"/>
      <c r="C198" s="489"/>
      <c r="D198" s="510"/>
      <c r="E198" s="433"/>
      <c r="F198" s="510"/>
      <c r="G198" s="511"/>
      <c r="H198" s="511"/>
      <c r="I198" s="511"/>
      <c r="J198" s="511"/>
      <c r="K198" s="512"/>
      <c r="L198" s="513"/>
      <c r="M198" s="513"/>
      <c r="N198" s="513"/>
      <c r="O198" s="513"/>
      <c r="P198" s="513"/>
      <c r="Q198" s="513"/>
      <c r="R198" s="513"/>
      <c r="S198" s="513"/>
      <c r="T198" s="513"/>
      <c r="U198" s="513"/>
      <c r="V198" s="513"/>
      <c r="W198" s="513"/>
      <c r="X198" s="513"/>
      <c r="Y198" s="511"/>
      <c r="Z198" s="511"/>
      <c r="AA198" s="511"/>
      <c r="AB198" s="511"/>
      <c r="AC198" s="511"/>
      <c r="AD198" s="511"/>
      <c r="AE198" s="511"/>
      <c r="AF198" s="511"/>
      <c r="AG198" s="511"/>
      <c r="AH198" s="514"/>
      <c r="AI198" s="515"/>
      <c r="AJ198" s="515"/>
      <c r="AK198" s="515"/>
      <c r="AL198" s="515"/>
      <c r="AM198" s="515"/>
      <c r="AN198" s="515"/>
      <c r="AO198" s="515"/>
      <c r="AP198" s="515"/>
      <c r="AQ198" s="515"/>
      <c r="AR198" s="515"/>
      <c r="AS198" s="515"/>
      <c r="AT198" s="515"/>
      <c r="AU198" s="490"/>
      <c r="AV198" s="490"/>
      <c r="AW198" s="490"/>
      <c r="AX198" s="490"/>
      <c r="AY198" s="490"/>
      <c r="AZ198" s="490"/>
      <c r="BA198" s="490"/>
      <c r="BB198" s="490"/>
      <c r="BC198" s="490"/>
    </row>
    <row r="199" spans="1:55" x14ac:dyDescent="0.25">
      <c r="A199" s="1400"/>
      <c r="B199" s="509"/>
      <c r="C199" s="489"/>
      <c r="D199" s="510"/>
      <c r="E199" s="433"/>
      <c r="F199" s="510"/>
      <c r="G199" s="511"/>
      <c r="H199" s="511"/>
      <c r="I199" s="511"/>
      <c r="J199" s="511"/>
      <c r="K199" s="512"/>
      <c r="L199" s="513"/>
      <c r="M199" s="513"/>
      <c r="N199" s="513"/>
      <c r="O199" s="513"/>
      <c r="P199" s="513"/>
      <c r="Q199" s="513"/>
      <c r="R199" s="513"/>
      <c r="S199" s="513"/>
      <c r="T199" s="513"/>
      <c r="U199" s="513"/>
      <c r="V199" s="513"/>
      <c r="W199" s="513"/>
      <c r="X199" s="513"/>
      <c r="Y199" s="511"/>
      <c r="Z199" s="511"/>
      <c r="AA199" s="511"/>
      <c r="AB199" s="511"/>
      <c r="AC199" s="511"/>
      <c r="AD199" s="511"/>
      <c r="AE199" s="511"/>
      <c r="AF199" s="511"/>
      <c r="AG199" s="511"/>
      <c r="AH199" s="514"/>
      <c r="AI199" s="515"/>
      <c r="AJ199" s="515"/>
      <c r="AK199" s="515"/>
      <c r="AL199" s="515"/>
      <c r="AM199" s="515"/>
      <c r="AN199" s="515"/>
      <c r="AO199" s="515"/>
      <c r="AP199" s="515"/>
      <c r="AQ199" s="515"/>
      <c r="AR199" s="515"/>
      <c r="AS199" s="515"/>
      <c r="AT199" s="515"/>
      <c r="AU199" s="490"/>
      <c r="AV199" s="490"/>
      <c r="AW199" s="490"/>
      <c r="AX199" s="490"/>
      <c r="AY199" s="490"/>
      <c r="AZ199" s="490"/>
      <c r="BA199" s="490"/>
      <c r="BB199" s="490"/>
      <c r="BC199" s="490"/>
    </row>
    <row r="200" spans="1:55" x14ac:dyDescent="0.25">
      <c r="A200" s="1400"/>
      <c r="B200" s="509"/>
      <c r="C200" s="489"/>
      <c r="D200" s="510"/>
      <c r="E200" s="433"/>
      <c r="F200" s="510"/>
      <c r="G200" s="511"/>
      <c r="H200" s="511"/>
      <c r="I200" s="511"/>
      <c r="J200" s="511"/>
      <c r="K200" s="512"/>
      <c r="L200" s="513"/>
      <c r="M200" s="513"/>
      <c r="N200" s="513"/>
      <c r="O200" s="513"/>
      <c r="P200" s="513"/>
      <c r="Q200" s="513"/>
      <c r="R200" s="513"/>
      <c r="S200" s="513"/>
      <c r="T200" s="513"/>
      <c r="U200" s="513"/>
      <c r="V200" s="513"/>
      <c r="W200" s="513"/>
      <c r="X200" s="513"/>
      <c r="Y200" s="511"/>
      <c r="Z200" s="511"/>
      <c r="AA200" s="511"/>
      <c r="AB200" s="511"/>
      <c r="AC200" s="511"/>
      <c r="AD200" s="511"/>
      <c r="AE200" s="511"/>
      <c r="AF200" s="511"/>
      <c r="AG200" s="511"/>
      <c r="AH200" s="514"/>
      <c r="AI200" s="515"/>
      <c r="AJ200" s="515"/>
      <c r="AK200" s="515"/>
      <c r="AL200" s="515"/>
      <c r="AM200" s="515"/>
      <c r="AN200" s="515"/>
      <c r="AO200" s="515"/>
      <c r="AP200" s="515"/>
      <c r="AQ200" s="515"/>
      <c r="AR200" s="515"/>
      <c r="AS200" s="515"/>
      <c r="AT200" s="515"/>
      <c r="AU200" s="490"/>
      <c r="AV200" s="490"/>
      <c r="AW200" s="490"/>
      <c r="AX200" s="490"/>
      <c r="AY200" s="490"/>
      <c r="AZ200" s="490"/>
      <c r="BA200" s="490"/>
      <c r="BB200" s="490"/>
      <c r="BC200" s="490"/>
    </row>
    <row r="201" spans="1:55" x14ac:dyDescent="0.25">
      <c r="A201" s="1400"/>
      <c r="B201" s="509"/>
      <c r="C201" s="489"/>
      <c r="D201" s="510"/>
      <c r="E201" s="433"/>
      <c r="F201" s="510"/>
      <c r="G201" s="511"/>
      <c r="H201" s="511"/>
      <c r="I201" s="511"/>
      <c r="J201" s="511"/>
      <c r="K201" s="512"/>
      <c r="L201" s="513"/>
      <c r="M201" s="513"/>
      <c r="N201" s="513"/>
      <c r="O201" s="513"/>
      <c r="P201" s="513"/>
      <c r="Q201" s="513"/>
      <c r="R201" s="513"/>
      <c r="S201" s="513"/>
      <c r="T201" s="513"/>
      <c r="U201" s="513"/>
      <c r="V201" s="513"/>
      <c r="W201" s="513"/>
      <c r="X201" s="513"/>
      <c r="Y201" s="511"/>
      <c r="Z201" s="511"/>
      <c r="AA201" s="511"/>
      <c r="AB201" s="511"/>
      <c r="AC201" s="511"/>
      <c r="AD201" s="511"/>
      <c r="AE201" s="511"/>
      <c r="AF201" s="511"/>
      <c r="AG201" s="511"/>
      <c r="AH201" s="514"/>
      <c r="AI201" s="515"/>
      <c r="AJ201" s="515"/>
      <c r="AK201" s="515"/>
      <c r="AL201" s="515"/>
      <c r="AM201" s="515"/>
      <c r="AN201" s="515"/>
      <c r="AO201" s="511"/>
      <c r="AP201" s="511"/>
      <c r="AQ201" s="511"/>
      <c r="AR201" s="511"/>
      <c r="AS201" s="511"/>
      <c r="AT201" s="515"/>
      <c r="AU201" s="490"/>
      <c r="AV201" s="490"/>
      <c r="AW201" s="490"/>
      <c r="AX201" s="490"/>
      <c r="AY201" s="490"/>
      <c r="AZ201" s="490"/>
      <c r="BA201" s="490"/>
      <c r="BB201" s="490"/>
      <c r="BC201" s="490"/>
    </row>
    <row r="202" spans="1:55" x14ac:dyDescent="0.25">
      <c r="A202" s="1400"/>
      <c r="B202" s="509"/>
      <c r="C202" s="489"/>
      <c r="D202" s="510"/>
      <c r="E202" s="433"/>
      <c r="F202" s="510"/>
      <c r="G202" s="511"/>
      <c r="H202" s="511"/>
      <c r="I202" s="511"/>
      <c r="J202" s="511"/>
      <c r="K202" s="512"/>
      <c r="L202" s="513"/>
      <c r="M202" s="513"/>
      <c r="N202" s="513"/>
      <c r="O202" s="513"/>
      <c r="P202" s="513"/>
      <c r="Q202" s="513"/>
      <c r="R202" s="513"/>
      <c r="S202" s="513"/>
      <c r="T202" s="513"/>
      <c r="U202" s="513"/>
      <c r="V202" s="513"/>
      <c r="W202" s="513"/>
      <c r="X202" s="513"/>
      <c r="Y202" s="511"/>
      <c r="Z202" s="511"/>
      <c r="AA202" s="511"/>
      <c r="AB202" s="511"/>
      <c r="AC202" s="511"/>
      <c r="AD202" s="511"/>
      <c r="AE202" s="511"/>
      <c r="AF202" s="511"/>
      <c r="AG202" s="511"/>
      <c r="AH202" s="514"/>
      <c r="AI202" s="515"/>
      <c r="AJ202" s="515"/>
      <c r="AK202" s="515"/>
      <c r="AL202" s="511"/>
      <c r="AM202" s="511"/>
      <c r="AN202" s="511"/>
      <c r="AO202" s="515"/>
      <c r="AP202" s="515"/>
      <c r="AQ202" s="515"/>
      <c r="AR202" s="515"/>
      <c r="AS202" s="515"/>
      <c r="AT202" s="515"/>
      <c r="AU202" s="490"/>
      <c r="AV202" s="490"/>
      <c r="AW202" s="490"/>
      <c r="AX202" s="490"/>
      <c r="AY202" s="490"/>
      <c r="AZ202" s="490"/>
      <c r="BA202" s="490"/>
      <c r="BB202" s="490"/>
      <c r="BC202" s="490"/>
    </row>
    <row r="203" spans="1:55" x14ac:dyDescent="0.25">
      <c r="A203" s="1400"/>
      <c r="B203" s="509"/>
      <c r="C203" s="489"/>
      <c r="D203" s="510"/>
      <c r="E203" s="433"/>
      <c r="F203" s="510"/>
      <c r="G203" s="511"/>
      <c r="H203" s="511"/>
      <c r="I203" s="511"/>
      <c r="J203" s="511"/>
      <c r="K203" s="512"/>
      <c r="L203" s="513"/>
      <c r="M203" s="513"/>
      <c r="N203" s="513"/>
      <c r="O203" s="513"/>
      <c r="P203" s="513"/>
      <c r="Q203" s="513"/>
      <c r="R203" s="513"/>
      <c r="S203" s="513"/>
      <c r="T203" s="513"/>
      <c r="U203" s="513"/>
      <c r="V203" s="513"/>
      <c r="W203" s="513"/>
      <c r="X203" s="513"/>
      <c r="Y203" s="511"/>
      <c r="Z203" s="511"/>
      <c r="AA203" s="511"/>
      <c r="AB203" s="511"/>
      <c r="AC203" s="511"/>
      <c r="AD203" s="511"/>
      <c r="AE203" s="511"/>
      <c r="AF203" s="511"/>
      <c r="AG203" s="511"/>
      <c r="AH203" s="514"/>
      <c r="AI203" s="515"/>
      <c r="AJ203" s="515"/>
      <c r="AK203" s="515"/>
      <c r="AL203" s="515"/>
      <c r="AM203" s="515"/>
      <c r="AN203" s="515"/>
      <c r="AO203" s="515"/>
      <c r="AP203" s="515"/>
      <c r="AQ203" s="515"/>
      <c r="AR203" s="515"/>
      <c r="AS203" s="515"/>
      <c r="AT203" s="515"/>
      <c r="AU203" s="490"/>
      <c r="AV203" s="490"/>
      <c r="AW203" s="490"/>
      <c r="AX203" s="490"/>
      <c r="AY203" s="490"/>
      <c r="AZ203" s="490"/>
      <c r="BA203" s="490"/>
      <c r="BB203" s="490"/>
      <c r="BC203" s="490"/>
    </row>
    <row r="204" spans="1:55" x14ac:dyDescent="0.25">
      <c r="A204" s="1400"/>
      <c r="B204" s="509"/>
      <c r="C204" s="489"/>
      <c r="D204" s="510"/>
      <c r="E204" s="433"/>
      <c r="F204" s="510"/>
      <c r="G204" s="511"/>
      <c r="H204" s="511"/>
      <c r="I204" s="511"/>
      <c r="J204" s="511"/>
      <c r="K204" s="512"/>
      <c r="L204" s="513"/>
      <c r="M204" s="513"/>
      <c r="N204" s="513"/>
      <c r="O204" s="513"/>
      <c r="P204" s="513"/>
      <c r="Q204" s="513"/>
      <c r="R204" s="513"/>
      <c r="S204" s="513"/>
      <c r="T204" s="513"/>
      <c r="U204" s="513"/>
      <c r="V204" s="513"/>
      <c r="W204" s="513"/>
      <c r="X204" s="513"/>
      <c r="Y204" s="511"/>
      <c r="Z204" s="511"/>
      <c r="AA204" s="511"/>
      <c r="AB204" s="511"/>
      <c r="AC204" s="511"/>
      <c r="AD204" s="511"/>
      <c r="AE204" s="511"/>
      <c r="AF204" s="511"/>
      <c r="AG204" s="511"/>
      <c r="AH204" s="514"/>
      <c r="AI204" s="515"/>
      <c r="AJ204" s="515"/>
      <c r="AK204" s="515"/>
      <c r="AL204" s="515"/>
      <c r="AM204" s="515"/>
      <c r="AN204" s="515"/>
      <c r="AO204" s="515"/>
      <c r="AP204" s="515"/>
      <c r="AQ204" s="515"/>
      <c r="AR204" s="515"/>
      <c r="AS204" s="515"/>
      <c r="AT204" s="515"/>
      <c r="AU204" s="490"/>
      <c r="AV204" s="490"/>
      <c r="AW204" s="490"/>
      <c r="AX204" s="490"/>
      <c r="AY204" s="490"/>
      <c r="AZ204" s="490"/>
      <c r="BA204" s="490"/>
      <c r="BB204" s="490"/>
      <c r="BC204" s="490"/>
    </row>
    <row r="205" spans="1:55" x14ac:dyDescent="0.25">
      <c r="A205" s="1400"/>
      <c r="B205" s="509"/>
      <c r="C205" s="489"/>
      <c r="D205" s="510"/>
      <c r="E205" s="433"/>
      <c r="F205" s="510"/>
      <c r="G205" s="511"/>
      <c r="H205" s="511"/>
      <c r="I205" s="511"/>
      <c r="J205" s="511"/>
      <c r="K205" s="512"/>
      <c r="L205" s="513"/>
      <c r="M205" s="513"/>
      <c r="N205" s="513"/>
      <c r="O205" s="513"/>
      <c r="P205" s="513"/>
      <c r="Q205" s="513"/>
      <c r="R205" s="513"/>
      <c r="S205" s="513"/>
      <c r="T205" s="513"/>
      <c r="U205" s="513"/>
      <c r="V205" s="513"/>
      <c r="W205" s="513"/>
      <c r="X205" s="513"/>
      <c r="Y205" s="511"/>
      <c r="Z205" s="511"/>
      <c r="AA205" s="511"/>
      <c r="AB205" s="511"/>
      <c r="AC205" s="511"/>
      <c r="AD205" s="511"/>
      <c r="AE205" s="511"/>
      <c r="AF205" s="511"/>
      <c r="AG205" s="511"/>
      <c r="AH205" s="514"/>
      <c r="AI205" s="515"/>
      <c r="AJ205" s="515"/>
      <c r="AK205" s="515"/>
      <c r="AL205" s="515"/>
      <c r="AM205" s="515"/>
      <c r="AN205" s="515"/>
      <c r="AO205" s="515"/>
      <c r="AP205" s="515"/>
      <c r="AQ205" s="515"/>
      <c r="AR205" s="515"/>
      <c r="AS205" s="515"/>
      <c r="AT205" s="515"/>
      <c r="AU205" s="490"/>
      <c r="AV205" s="490"/>
      <c r="AW205" s="490"/>
      <c r="AX205" s="490"/>
      <c r="AY205" s="490"/>
      <c r="AZ205" s="490"/>
      <c r="BA205" s="490"/>
      <c r="BB205" s="490"/>
      <c r="BC205" s="490"/>
    </row>
    <row r="206" spans="1:55" x14ac:dyDescent="0.25">
      <c r="A206" s="1400"/>
      <c r="B206" s="509"/>
      <c r="C206" s="489"/>
      <c r="D206" s="510"/>
      <c r="E206" s="433"/>
      <c r="F206" s="510"/>
      <c r="G206" s="511"/>
      <c r="H206" s="511"/>
      <c r="I206" s="511"/>
      <c r="J206" s="511"/>
      <c r="K206" s="512"/>
      <c r="L206" s="513"/>
      <c r="M206" s="513"/>
      <c r="N206" s="513"/>
      <c r="O206" s="513"/>
      <c r="P206" s="513"/>
      <c r="Q206" s="513"/>
      <c r="R206" s="513"/>
      <c r="S206" s="513"/>
      <c r="T206" s="513"/>
      <c r="U206" s="513"/>
      <c r="V206" s="513"/>
      <c r="W206" s="513"/>
      <c r="X206" s="513"/>
      <c r="Y206" s="511"/>
      <c r="Z206" s="511"/>
      <c r="AA206" s="511"/>
      <c r="AB206" s="511"/>
      <c r="AC206" s="511"/>
      <c r="AD206" s="511"/>
      <c r="AE206" s="511"/>
      <c r="AF206" s="511"/>
      <c r="AG206" s="511"/>
      <c r="AH206" s="514"/>
      <c r="AI206" s="515"/>
      <c r="AJ206" s="515"/>
      <c r="AK206" s="515"/>
      <c r="AL206" s="515"/>
      <c r="AM206" s="515"/>
      <c r="AN206" s="515"/>
      <c r="AO206" s="511"/>
      <c r="AP206" s="511"/>
      <c r="AQ206" s="511"/>
      <c r="AR206" s="511"/>
      <c r="AS206" s="511"/>
      <c r="AT206" s="515"/>
      <c r="AU206" s="490"/>
      <c r="AV206" s="490"/>
      <c r="AW206" s="490"/>
      <c r="AX206" s="490"/>
      <c r="AY206" s="490"/>
      <c r="AZ206" s="490"/>
      <c r="BA206" s="490"/>
      <c r="BB206" s="490"/>
      <c r="BC206" s="490"/>
    </row>
    <row r="207" spans="1:55" x14ac:dyDescent="0.25">
      <c r="A207" s="1400"/>
      <c r="B207" s="509"/>
      <c r="C207" s="489"/>
      <c r="D207" s="510"/>
      <c r="E207" s="433"/>
      <c r="F207" s="510"/>
      <c r="G207" s="511"/>
      <c r="H207" s="511"/>
      <c r="I207" s="511"/>
      <c r="J207" s="511"/>
      <c r="K207" s="512"/>
      <c r="L207" s="513"/>
      <c r="M207" s="513"/>
      <c r="N207" s="513"/>
      <c r="O207" s="513"/>
      <c r="P207" s="513"/>
      <c r="Q207" s="513"/>
      <c r="R207" s="513"/>
      <c r="S207" s="513"/>
      <c r="T207" s="513"/>
      <c r="U207" s="513"/>
      <c r="V207" s="513"/>
      <c r="W207" s="513"/>
      <c r="X207" s="513"/>
      <c r="Y207" s="511"/>
      <c r="Z207" s="511"/>
      <c r="AA207" s="511"/>
      <c r="AB207" s="511"/>
      <c r="AC207" s="511"/>
      <c r="AD207" s="511"/>
      <c r="AE207" s="511"/>
      <c r="AF207" s="511"/>
      <c r="AG207" s="511"/>
      <c r="AH207" s="514"/>
      <c r="AI207" s="515"/>
      <c r="AJ207" s="515"/>
      <c r="AK207" s="515"/>
      <c r="AL207" s="511"/>
      <c r="AM207" s="511"/>
      <c r="AN207" s="511"/>
      <c r="AO207" s="515"/>
      <c r="AP207" s="515"/>
      <c r="AQ207" s="515"/>
      <c r="AR207" s="515"/>
      <c r="AS207" s="515"/>
      <c r="AT207" s="515"/>
      <c r="AU207" s="490"/>
      <c r="AV207" s="490"/>
      <c r="AW207" s="490"/>
      <c r="AX207" s="490"/>
      <c r="AY207" s="490"/>
      <c r="AZ207" s="490"/>
      <c r="BA207" s="490"/>
      <c r="BB207" s="490"/>
      <c r="BC207" s="490"/>
    </row>
    <row r="208" spans="1:55" x14ac:dyDescent="0.25">
      <c r="A208" s="1400"/>
      <c r="B208" s="509"/>
      <c r="C208" s="489"/>
      <c r="D208" s="510"/>
      <c r="E208" s="433"/>
      <c r="F208" s="510"/>
      <c r="G208" s="511"/>
      <c r="H208" s="511"/>
      <c r="I208" s="511"/>
      <c r="J208" s="511"/>
      <c r="K208" s="512"/>
      <c r="L208" s="513"/>
      <c r="M208" s="513"/>
      <c r="N208" s="513"/>
      <c r="O208" s="513"/>
      <c r="P208" s="513"/>
      <c r="Q208" s="513"/>
      <c r="R208" s="513"/>
      <c r="S208" s="513"/>
      <c r="T208" s="513"/>
      <c r="U208" s="513"/>
      <c r="V208" s="513"/>
      <c r="W208" s="513"/>
      <c r="X208" s="513"/>
      <c r="Y208" s="511"/>
      <c r="Z208" s="511"/>
      <c r="AA208" s="511"/>
      <c r="AB208" s="511"/>
      <c r="AC208" s="511"/>
      <c r="AD208" s="511"/>
      <c r="AE208" s="511"/>
      <c r="AF208" s="511"/>
      <c r="AG208" s="511"/>
      <c r="AH208" s="514"/>
      <c r="AI208" s="515"/>
      <c r="AJ208" s="515"/>
      <c r="AK208" s="515"/>
      <c r="AL208" s="515"/>
      <c r="AM208" s="515"/>
      <c r="AN208" s="515"/>
      <c r="AO208" s="515"/>
      <c r="AP208" s="515"/>
      <c r="AQ208" s="515"/>
      <c r="AR208" s="515"/>
      <c r="AS208" s="515"/>
      <c r="AT208" s="515"/>
      <c r="AU208" s="490"/>
      <c r="AV208" s="490"/>
      <c r="AW208" s="490"/>
      <c r="AX208" s="490"/>
      <c r="AY208" s="490"/>
      <c r="AZ208" s="490"/>
      <c r="BA208" s="490"/>
      <c r="BB208" s="490"/>
      <c r="BC208" s="490"/>
    </row>
    <row r="209" spans="1:55" x14ac:dyDescent="0.25">
      <c r="A209" s="1400"/>
      <c r="B209" s="509"/>
      <c r="C209" s="489"/>
      <c r="D209" s="510"/>
      <c r="E209" s="433"/>
      <c r="F209" s="510"/>
      <c r="G209" s="511"/>
      <c r="H209" s="511"/>
      <c r="I209" s="511"/>
      <c r="J209" s="511"/>
      <c r="K209" s="512"/>
      <c r="L209" s="513"/>
      <c r="M209" s="513"/>
      <c r="N209" s="452"/>
      <c r="O209" s="510"/>
      <c r="P209" s="513"/>
      <c r="Q209" s="513"/>
      <c r="R209" s="513"/>
      <c r="S209" s="513"/>
      <c r="T209" s="513"/>
      <c r="U209" s="513"/>
      <c r="V209" s="513"/>
      <c r="W209" s="513"/>
      <c r="X209" s="513"/>
      <c r="Y209" s="511"/>
      <c r="Z209" s="511"/>
      <c r="AA209" s="511"/>
      <c r="AB209" s="511"/>
      <c r="AC209" s="511"/>
      <c r="AD209" s="511"/>
      <c r="AE209" s="511"/>
      <c r="AF209" s="511"/>
      <c r="AG209" s="511"/>
      <c r="AH209" s="514"/>
      <c r="AI209" s="515"/>
      <c r="AJ209" s="515"/>
      <c r="AK209" s="515"/>
      <c r="AL209" s="515"/>
      <c r="AM209" s="515"/>
      <c r="AN209" s="515"/>
      <c r="AO209" s="515"/>
      <c r="AP209" s="515"/>
      <c r="AQ209" s="515"/>
      <c r="AR209" s="515"/>
      <c r="AS209" s="515"/>
      <c r="AT209" s="515"/>
      <c r="AU209" s="490"/>
      <c r="AV209" s="490"/>
      <c r="AW209" s="490"/>
      <c r="AX209" s="490"/>
      <c r="AY209" s="490"/>
      <c r="AZ209" s="490"/>
      <c r="BA209" s="490"/>
      <c r="BB209" s="490"/>
      <c r="BC209" s="490"/>
    </row>
    <row r="210" spans="1:55" x14ac:dyDescent="0.25">
      <c r="A210" s="1400"/>
      <c r="B210" s="509"/>
      <c r="C210" s="489"/>
      <c r="D210" s="510"/>
      <c r="E210" s="433"/>
      <c r="F210" s="510"/>
      <c r="G210" s="511"/>
      <c r="H210" s="511"/>
      <c r="I210" s="511"/>
      <c r="J210" s="511"/>
      <c r="K210" s="512"/>
      <c r="L210" s="513"/>
      <c r="M210" s="513"/>
      <c r="N210" s="513"/>
      <c r="O210" s="513"/>
      <c r="P210" s="513"/>
      <c r="Q210" s="513"/>
      <c r="R210" s="513"/>
      <c r="S210" s="513"/>
      <c r="T210" s="513"/>
      <c r="U210" s="513"/>
      <c r="V210" s="513"/>
      <c r="W210" s="513"/>
      <c r="X210" s="513"/>
      <c r="Y210" s="511"/>
      <c r="Z210" s="511"/>
      <c r="AA210" s="511"/>
      <c r="AB210" s="511"/>
      <c r="AC210" s="511"/>
      <c r="AD210" s="511"/>
      <c r="AE210" s="511"/>
      <c r="AF210" s="511"/>
      <c r="AG210" s="511"/>
      <c r="AH210" s="514"/>
      <c r="AI210" s="515"/>
      <c r="AJ210" s="515"/>
      <c r="AK210" s="515"/>
      <c r="AL210" s="515"/>
      <c r="AM210" s="515"/>
      <c r="AN210" s="515"/>
      <c r="AO210" s="515"/>
      <c r="AP210" s="515"/>
      <c r="AQ210" s="515"/>
      <c r="AR210" s="515"/>
      <c r="AS210" s="515"/>
      <c r="AT210" s="515"/>
      <c r="AU210" s="490"/>
      <c r="AV210" s="490"/>
      <c r="AW210" s="490"/>
      <c r="AX210" s="490"/>
      <c r="AY210" s="490"/>
      <c r="AZ210" s="490"/>
      <c r="BA210" s="490"/>
      <c r="BB210" s="490"/>
      <c r="BC210" s="490"/>
    </row>
    <row r="211" spans="1:55" x14ac:dyDescent="0.25">
      <c r="A211" s="1400"/>
      <c r="B211" s="509"/>
      <c r="C211" s="489"/>
      <c r="D211" s="510"/>
      <c r="E211" s="433"/>
      <c r="F211" s="510"/>
      <c r="G211" s="511"/>
      <c r="H211" s="511"/>
      <c r="I211" s="511"/>
      <c r="J211" s="511"/>
      <c r="K211" s="512"/>
      <c r="L211" s="513"/>
      <c r="M211" s="513"/>
      <c r="N211" s="513"/>
      <c r="O211" s="513"/>
      <c r="P211" s="513"/>
      <c r="Q211" s="513"/>
      <c r="R211" s="513"/>
      <c r="S211" s="513"/>
      <c r="T211" s="513"/>
      <c r="U211" s="513"/>
      <c r="V211" s="513"/>
      <c r="W211" s="513"/>
      <c r="X211" s="513"/>
      <c r="Y211" s="511"/>
      <c r="Z211" s="511"/>
      <c r="AA211" s="511"/>
      <c r="AB211" s="511"/>
      <c r="AC211" s="511"/>
      <c r="AD211" s="511"/>
      <c r="AE211" s="511"/>
      <c r="AF211" s="511"/>
      <c r="AG211" s="511"/>
      <c r="AH211" s="514"/>
      <c r="AI211" s="515"/>
      <c r="AJ211" s="515"/>
      <c r="AK211" s="515"/>
      <c r="AL211" s="515"/>
      <c r="AM211" s="515"/>
      <c r="AN211" s="515"/>
      <c r="AO211" s="511"/>
      <c r="AP211" s="511"/>
      <c r="AQ211" s="511"/>
      <c r="AR211" s="511"/>
      <c r="AS211" s="511"/>
      <c r="AT211" s="515"/>
      <c r="AU211" s="490"/>
      <c r="AV211" s="490"/>
      <c r="AW211" s="490"/>
      <c r="AX211" s="490"/>
      <c r="AY211" s="490"/>
      <c r="AZ211" s="490"/>
      <c r="BA211" s="490"/>
      <c r="BB211" s="490"/>
      <c r="BC211" s="490"/>
    </row>
    <row r="212" spans="1:55" x14ac:dyDescent="0.25">
      <c r="A212" s="1400"/>
      <c r="B212" s="509"/>
      <c r="C212" s="489"/>
      <c r="D212" s="510"/>
      <c r="E212" s="433"/>
      <c r="F212" s="510"/>
      <c r="G212" s="511"/>
      <c r="H212" s="511"/>
      <c r="I212" s="511"/>
      <c r="J212" s="511"/>
      <c r="K212" s="512"/>
      <c r="L212" s="513"/>
      <c r="M212" s="513"/>
      <c r="N212" s="513"/>
      <c r="O212" s="513"/>
      <c r="P212" s="513"/>
      <c r="Q212" s="513"/>
      <c r="R212" s="513"/>
      <c r="S212" s="513"/>
      <c r="T212" s="513"/>
      <c r="U212" s="513"/>
      <c r="V212" s="513"/>
      <c r="W212" s="513"/>
      <c r="X212" s="513"/>
      <c r="Y212" s="511"/>
      <c r="Z212" s="511"/>
      <c r="AA212" s="511"/>
      <c r="AB212" s="511"/>
      <c r="AC212" s="511"/>
      <c r="AD212" s="511"/>
      <c r="AE212" s="511"/>
      <c r="AF212" s="511"/>
      <c r="AG212" s="511"/>
      <c r="AH212" s="514"/>
      <c r="AI212" s="515"/>
      <c r="AJ212" s="515"/>
      <c r="AK212" s="515"/>
      <c r="AL212" s="511"/>
      <c r="AM212" s="511"/>
      <c r="AN212" s="511"/>
      <c r="AO212" s="515"/>
      <c r="AP212" s="515"/>
      <c r="AQ212" s="515"/>
      <c r="AR212" s="515"/>
      <c r="AS212" s="515"/>
      <c r="AT212" s="515"/>
      <c r="AU212" s="490"/>
      <c r="AV212" s="490"/>
      <c r="AW212" s="490"/>
      <c r="AX212" s="490"/>
      <c r="AY212" s="490"/>
      <c r="AZ212" s="490"/>
      <c r="BA212" s="490"/>
      <c r="BB212" s="490"/>
      <c r="BC212" s="490"/>
    </row>
    <row r="213" spans="1:55" x14ac:dyDescent="0.25">
      <c r="A213" s="1400"/>
      <c r="B213" s="509"/>
      <c r="C213" s="489"/>
      <c r="D213" s="510"/>
      <c r="E213" s="433"/>
      <c r="F213" s="510"/>
      <c r="G213" s="511"/>
      <c r="H213" s="511"/>
      <c r="I213" s="511"/>
      <c r="J213" s="511"/>
      <c r="K213" s="512"/>
      <c r="L213" s="513"/>
      <c r="M213" s="513"/>
      <c r="N213" s="513"/>
      <c r="O213" s="513"/>
      <c r="P213" s="513"/>
      <c r="Q213" s="513"/>
      <c r="R213" s="513"/>
      <c r="S213" s="513"/>
      <c r="T213" s="513"/>
      <c r="U213" s="513"/>
      <c r="V213" s="513"/>
      <c r="W213" s="513"/>
      <c r="X213" s="513"/>
      <c r="Y213" s="511"/>
      <c r="Z213" s="511"/>
      <c r="AA213" s="511"/>
      <c r="AB213" s="511"/>
      <c r="AC213" s="511"/>
      <c r="AD213" s="511"/>
      <c r="AE213" s="511"/>
      <c r="AF213" s="511"/>
      <c r="AG213" s="511"/>
      <c r="AH213" s="514"/>
      <c r="AI213" s="515"/>
      <c r="AJ213" s="515"/>
      <c r="AK213" s="515"/>
      <c r="AL213" s="515"/>
      <c r="AM213" s="515"/>
      <c r="AN213" s="515"/>
      <c r="AO213" s="515"/>
      <c r="AP213" s="515"/>
      <c r="AQ213" s="515"/>
      <c r="AR213" s="515"/>
      <c r="AS213" s="515"/>
      <c r="AT213" s="515"/>
      <c r="AU213" s="490"/>
      <c r="AV213" s="490"/>
      <c r="AW213" s="490"/>
      <c r="AX213" s="490"/>
      <c r="AY213" s="490"/>
      <c r="AZ213" s="490"/>
      <c r="BA213" s="490"/>
      <c r="BB213" s="490"/>
      <c r="BC213" s="490"/>
    </row>
    <row r="214" spans="1:55" x14ac:dyDescent="0.25">
      <c r="A214" s="1400"/>
      <c r="B214" s="509"/>
      <c r="C214" s="489"/>
      <c r="D214" s="510"/>
      <c r="E214" s="433"/>
      <c r="F214" s="510"/>
      <c r="G214" s="511"/>
      <c r="H214" s="511"/>
      <c r="I214" s="511"/>
      <c r="J214" s="511"/>
      <c r="K214" s="512"/>
      <c r="L214" s="513"/>
      <c r="M214" s="513"/>
      <c r="N214" s="513"/>
      <c r="O214" s="513"/>
      <c r="P214" s="513"/>
      <c r="Q214" s="513"/>
      <c r="R214" s="513"/>
      <c r="S214" s="513"/>
      <c r="T214" s="513"/>
      <c r="U214" s="513"/>
      <c r="V214" s="513"/>
      <c r="W214" s="513"/>
      <c r="X214" s="513"/>
      <c r="Y214" s="511"/>
      <c r="Z214" s="511"/>
      <c r="AA214" s="511"/>
      <c r="AB214" s="511"/>
      <c r="AC214" s="511"/>
      <c r="AD214" s="511"/>
      <c r="AE214" s="511"/>
      <c r="AF214" s="511"/>
      <c r="AG214" s="511"/>
      <c r="AH214" s="514"/>
      <c r="AI214" s="515"/>
      <c r="AJ214" s="515"/>
      <c r="AK214" s="515"/>
      <c r="AL214" s="515"/>
      <c r="AM214" s="515"/>
      <c r="AN214" s="515"/>
      <c r="AO214" s="515"/>
      <c r="AP214" s="515"/>
      <c r="AQ214" s="515"/>
      <c r="AR214" s="515"/>
      <c r="AS214" s="515"/>
      <c r="AT214" s="515"/>
      <c r="AU214" s="490"/>
      <c r="AV214" s="490"/>
      <c r="AW214" s="490"/>
      <c r="AX214" s="490"/>
      <c r="AY214" s="490"/>
      <c r="AZ214" s="490"/>
      <c r="BA214" s="490"/>
      <c r="BB214" s="490"/>
      <c r="BC214" s="490"/>
    </row>
    <row r="215" spans="1:55" x14ac:dyDescent="0.25">
      <c r="A215" s="1400"/>
      <c r="B215" s="509"/>
      <c r="C215" s="489"/>
      <c r="D215" s="510"/>
      <c r="E215" s="433"/>
      <c r="F215" s="510"/>
      <c r="G215" s="511"/>
      <c r="H215" s="511"/>
      <c r="I215" s="511"/>
      <c r="J215" s="511"/>
      <c r="K215" s="512"/>
      <c r="L215" s="513"/>
      <c r="M215" s="513"/>
      <c r="N215" s="513"/>
      <c r="O215" s="513"/>
      <c r="P215" s="513"/>
      <c r="Q215" s="513"/>
      <c r="R215" s="513"/>
      <c r="S215" s="513"/>
      <c r="T215" s="513"/>
      <c r="U215" s="513"/>
      <c r="V215" s="513"/>
      <c r="W215" s="513"/>
      <c r="X215" s="513"/>
      <c r="Y215" s="511"/>
      <c r="Z215" s="511"/>
      <c r="AA215" s="511"/>
      <c r="AB215" s="511"/>
      <c r="AC215" s="511"/>
      <c r="AD215" s="511"/>
      <c r="AE215" s="511"/>
      <c r="AF215" s="511"/>
      <c r="AG215" s="511"/>
      <c r="AH215" s="514"/>
      <c r="AI215" s="515"/>
      <c r="AJ215" s="515"/>
      <c r="AK215" s="515"/>
      <c r="AL215" s="515"/>
      <c r="AM215" s="515"/>
      <c r="AN215" s="515"/>
      <c r="AO215" s="515"/>
      <c r="AP215" s="515"/>
      <c r="AQ215" s="515"/>
      <c r="AR215" s="515"/>
      <c r="AS215" s="515"/>
      <c r="AT215" s="515"/>
      <c r="AU215" s="490"/>
      <c r="AV215" s="490"/>
      <c r="AW215" s="490"/>
      <c r="AX215" s="490"/>
      <c r="AY215" s="490"/>
      <c r="AZ215" s="490"/>
      <c r="BA215" s="490"/>
      <c r="BB215" s="490"/>
      <c r="BC215" s="490"/>
    </row>
    <row r="216" spans="1:55" x14ac:dyDescent="0.25">
      <c r="A216" s="1400"/>
      <c r="B216" s="509"/>
      <c r="C216" s="489"/>
      <c r="D216" s="510"/>
      <c r="E216" s="433"/>
      <c r="F216" s="510"/>
      <c r="G216" s="511"/>
      <c r="H216" s="511"/>
      <c r="I216" s="511"/>
      <c r="J216" s="511"/>
      <c r="K216" s="512"/>
      <c r="L216" s="513"/>
      <c r="M216" s="513"/>
      <c r="N216" s="513"/>
      <c r="O216" s="513"/>
      <c r="P216" s="513"/>
      <c r="Q216" s="513"/>
      <c r="R216" s="513"/>
      <c r="S216" s="513"/>
      <c r="T216" s="513"/>
      <c r="U216" s="513"/>
      <c r="V216" s="513"/>
      <c r="W216" s="513"/>
      <c r="X216" s="513"/>
      <c r="Y216" s="511"/>
      <c r="Z216" s="511"/>
      <c r="AA216" s="511"/>
      <c r="AB216" s="511"/>
      <c r="AC216" s="511"/>
      <c r="AD216" s="511"/>
      <c r="AE216" s="511"/>
      <c r="AF216" s="511"/>
      <c r="AG216" s="511"/>
      <c r="AH216" s="514"/>
      <c r="AI216" s="515"/>
      <c r="AJ216" s="515"/>
      <c r="AK216" s="515"/>
      <c r="AL216" s="515"/>
      <c r="AM216" s="515"/>
      <c r="AN216" s="515"/>
      <c r="AO216" s="511"/>
      <c r="AP216" s="511"/>
      <c r="AQ216" s="511"/>
      <c r="AR216" s="511"/>
      <c r="AS216" s="511"/>
      <c r="AT216" s="515"/>
      <c r="AU216" s="490"/>
      <c r="AV216" s="490"/>
      <c r="AW216" s="490"/>
      <c r="AX216" s="490"/>
      <c r="AY216" s="490"/>
      <c r="AZ216" s="490"/>
      <c r="BA216" s="490"/>
      <c r="BB216" s="490"/>
      <c r="BC216" s="490"/>
    </row>
    <row r="217" spans="1:55" x14ac:dyDescent="0.25">
      <c r="A217" s="1400"/>
      <c r="B217" s="509"/>
      <c r="C217" s="489"/>
      <c r="D217" s="510"/>
      <c r="E217" s="433"/>
      <c r="F217" s="510"/>
      <c r="G217" s="511"/>
      <c r="H217" s="511"/>
      <c r="I217" s="511"/>
      <c r="J217" s="511"/>
      <c r="K217" s="512"/>
      <c r="L217" s="513"/>
      <c r="M217" s="513"/>
      <c r="N217" s="513"/>
      <c r="O217" s="513"/>
      <c r="P217" s="513"/>
      <c r="Q217" s="513"/>
      <c r="R217" s="513"/>
      <c r="S217" s="513"/>
      <c r="T217" s="513"/>
      <c r="U217" s="513"/>
      <c r="V217" s="513"/>
      <c r="W217" s="513"/>
      <c r="X217" s="513"/>
      <c r="Y217" s="511"/>
      <c r="Z217" s="511"/>
      <c r="AA217" s="511"/>
      <c r="AB217" s="511"/>
      <c r="AC217" s="511"/>
      <c r="AD217" s="511"/>
      <c r="AE217" s="511"/>
      <c r="AF217" s="511"/>
      <c r="AG217" s="511"/>
      <c r="AH217" s="514"/>
      <c r="AI217" s="515"/>
      <c r="AJ217" s="515"/>
      <c r="AK217" s="515"/>
      <c r="AL217" s="511"/>
      <c r="AM217" s="511"/>
      <c r="AN217" s="511"/>
      <c r="AO217" s="515"/>
      <c r="AP217" s="515"/>
      <c r="AQ217" s="515"/>
      <c r="AR217" s="515"/>
      <c r="AS217" s="515"/>
      <c r="AT217" s="515"/>
      <c r="AU217" s="490"/>
      <c r="AV217" s="490"/>
      <c r="AW217" s="490"/>
      <c r="AX217" s="490"/>
      <c r="AY217" s="490"/>
      <c r="AZ217" s="490"/>
      <c r="BA217" s="490"/>
      <c r="BB217" s="490"/>
      <c r="BC217" s="490"/>
    </row>
    <row r="218" spans="1:55" x14ac:dyDescent="0.25">
      <c r="A218" s="1400"/>
      <c r="B218" s="509"/>
      <c r="C218" s="489"/>
      <c r="D218" s="510"/>
      <c r="E218" s="433"/>
      <c r="F218" s="510"/>
      <c r="G218" s="511"/>
      <c r="H218" s="511"/>
      <c r="I218" s="511"/>
      <c r="J218" s="511"/>
      <c r="K218" s="512"/>
      <c r="L218" s="513"/>
      <c r="M218" s="513"/>
      <c r="N218" s="513"/>
      <c r="O218" s="513"/>
      <c r="P218" s="513"/>
      <c r="Q218" s="513"/>
      <c r="R218" s="513"/>
      <c r="S218" s="513"/>
      <c r="T218" s="513"/>
      <c r="U218" s="513"/>
      <c r="V218" s="513"/>
      <c r="W218" s="513"/>
      <c r="X218" s="513"/>
      <c r="Y218" s="511"/>
      <c r="Z218" s="511"/>
      <c r="AA218" s="511"/>
      <c r="AB218" s="511"/>
      <c r="AC218" s="511"/>
      <c r="AD218" s="511"/>
      <c r="AE218" s="511"/>
      <c r="AF218" s="511"/>
      <c r="AG218" s="511"/>
      <c r="AH218" s="514"/>
      <c r="AI218" s="515"/>
      <c r="AJ218" s="515"/>
      <c r="AK218" s="515"/>
      <c r="AL218" s="515"/>
      <c r="AM218" s="515"/>
      <c r="AN218" s="515"/>
      <c r="AO218" s="515"/>
      <c r="AP218" s="515"/>
      <c r="AQ218" s="515"/>
      <c r="AR218" s="515"/>
      <c r="AS218" s="515"/>
      <c r="AT218" s="515"/>
      <c r="AU218" s="490"/>
      <c r="AV218" s="490"/>
      <c r="AW218" s="490"/>
      <c r="AX218" s="490"/>
      <c r="AY218" s="490"/>
      <c r="AZ218" s="490"/>
      <c r="BA218" s="490"/>
      <c r="BB218" s="490"/>
      <c r="BC218" s="490"/>
    </row>
    <row r="219" spans="1:55" x14ac:dyDescent="0.25">
      <c r="A219" s="1400"/>
      <c r="B219" s="509"/>
      <c r="C219" s="489"/>
      <c r="D219" s="510"/>
      <c r="E219" s="433"/>
      <c r="F219" s="510"/>
      <c r="G219" s="511"/>
      <c r="H219" s="511"/>
      <c r="I219" s="511"/>
      <c r="J219" s="511"/>
      <c r="K219" s="512"/>
      <c r="L219" s="513"/>
      <c r="M219" s="513"/>
      <c r="N219" s="452"/>
      <c r="O219" s="510"/>
      <c r="P219" s="513"/>
      <c r="Q219" s="513"/>
      <c r="R219" s="513"/>
      <c r="S219" s="513"/>
      <c r="T219" s="513"/>
      <c r="U219" s="513"/>
      <c r="V219" s="513"/>
      <c r="W219" s="513"/>
      <c r="X219" s="513"/>
      <c r="Y219" s="511"/>
      <c r="Z219" s="511"/>
      <c r="AA219" s="511"/>
      <c r="AB219" s="511"/>
      <c r="AC219" s="511"/>
      <c r="AD219" s="511"/>
      <c r="AE219" s="511"/>
      <c r="AF219" s="511"/>
      <c r="AG219" s="511"/>
      <c r="AH219" s="514"/>
      <c r="AI219" s="515"/>
      <c r="AJ219" s="515"/>
      <c r="AK219" s="515"/>
      <c r="AL219" s="515"/>
      <c r="AM219" s="515"/>
      <c r="AN219" s="515"/>
      <c r="AO219" s="515"/>
      <c r="AP219" s="515"/>
      <c r="AQ219" s="515"/>
      <c r="AR219" s="515"/>
      <c r="AS219" s="515"/>
      <c r="AT219" s="515"/>
      <c r="AU219" s="490"/>
      <c r="AV219" s="490"/>
      <c r="AW219" s="490"/>
      <c r="AX219" s="490"/>
      <c r="AY219" s="490"/>
      <c r="AZ219" s="490"/>
      <c r="BA219" s="490"/>
      <c r="BB219" s="490"/>
      <c r="BC219" s="490"/>
    </row>
    <row r="220" spans="1:55" x14ac:dyDescent="0.25">
      <c r="A220" s="1400"/>
      <c r="B220" s="509"/>
      <c r="C220" s="489"/>
      <c r="D220" s="510"/>
      <c r="E220" s="433"/>
      <c r="F220" s="510"/>
      <c r="G220" s="511"/>
      <c r="H220" s="511"/>
      <c r="I220" s="511"/>
      <c r="J220" s="511"/>
      <c r="K220" s="512"/>
      <c r="L220" s="513"/>
      <c r="M220" s="513"/>
      <c r="N220" s="513"/>
      <c r="O220" s="513"/>
      <c r="P220" s="513"/>
      <c r="Q220" s="513"/>
      <c r="R220" s="513"/>
      <c r="S220" s="513"/>
      <c r="T220" s="513"/>
      <c r="U220" s="513"/>
      <c r="V220" s="513"/>
      <c r="W220" s="513"/>
      <c r="X220" s="513"/>
      <c r="Y220" s="511"/>
      <c r="Z220" s="511"/>
      <c r="AA220" s="511"/>
      <c r="AB220" s="511"/>
      <c r="AC220" s="511"/>
      <c r="AD220" s="511"/>
      <c r="AE220" s="511"/>
      <c r="AF220" s="511"/>
      <c r="AG220" s="511"/>
      <c r="AH220" s="514"/>
      <c r="AI220" s="515"/>
      <c r="AJ220" s="515"/>
      <c r="AK220" s="515"/>
      <c r="AL220" s="515"/>
      <c r="AM220" s="515"/>
      <c r="AN220" s="515"/>
      <c r="AO220" s="515"/>
      <c r="AP220" s="515"/>
      <c r="AQ220" s="515"/>
      <c r="AR220" s="515"/>
      <c r="AS220" s="515"/>
      <c r="AT220" s="515"/>
      <c r="AU220" s="490"/>
      <c r="AV220" s="490"/>
      <c r="AW220" s="490"/>
      <c r="AX220" s="490"/>
      <c r="AY220" s="490"/>
      <c r="AZ220" s="490"/>
      <c r="BA220" s="490"/>
      <c r="BB220" s="490"/>
      <c r="BC220" s="490"/>
    </row>
    <row r="221" spans="1:55" x14ac:dyDescent="0.25">
      <c r="A221" s="1400"/>
      <c r="B221" s="509"/>
      <c r="C221" s="489"/>
      <c r="D221" s="510"/>
      <c r="E221" s="433"/>
      <c r="F221" s="510"/>
      <c r="G221" s="511"/>
      <c r="H221" s="511"/>
      <c r="I221" s="511"/>
      <c r="J221" s="511"/>
      <c r="K221" s="512"/>
      <c r="L221" s="513"/>
      <c r="M221" s="513"/>
      <c r="N221" s="513"/>
      <c r="O221" s="513"/>
      <c r="P221" s="513"/>
      <c r="Q221" s="513"/>
      <c r="R221" s="513"/>
      <c r="S221" s="513"/>
      <c r="T221" s="513"/>
      <c r="U221" s="513"/>
      <c r="V221" s="513"/>
      <c r="W221" s="513"/>
      <c r="X221" s="513"/>
      <c r="Y221" s="511"/>
      <c r="Z221" s="511"/>
      <c r="AA221" s="511"/>
      <c r="AB221" s="511"/>
      <c r="AC221" s="511"/>
      <c r="AD221" s="511"/>
      <c r="AE221" s="511"/>
      <c r="AF221" s="511"/>
      <c r="AG221" s="511"/>
      <c r="AH221" s="514"/>
      <c r="AI221" s="515"/>
      <c r="AJ221" s="515"/>
      <c r="AK221" s="515"/>
      <c r="AL221" s="515"/>
      <c r="AM221" s="515"/>
      <c r="AN221" s="515"/>
      <c r="AO221" s="511"/>
      <c r="AP221" s="511"/>
      <c r="AQ221" s="511"/>
      <c r="AR221" s="511"/>
      <c r="AS221" s="511"/>
      <c r="AT221" s="515"/>
      <c r="AU221" s="490"/>
      <c r="AV221" s="490"/>
      <c r="AW221" s="490"/>
      <c r="AX221" s="490"/>
      <c r="AY221" s="490"/>
      <c r="AZ221" s="490"/>
      <c r="BA221" s="490"/>
      <c r="BB221" s="490"/>
      <c r="BC221" s="490"/>
    </row>
    <row r="222" spans="1:55" x14ac:dyDescent="0.25">
      <c r="A222" s="1400"/>
      <c r="B222" s="509"/>
      <c r="C222" s="489"/>
      <c r="D222" s="510"/>
      <c r="E222" s="433"/>
      <c r="F222" s="510"/>
      <c r="G222" s="511"/>
      <c r="H222" s="511"/>
      <c r="I222" s="511"/>
      <c r="J222" s="511"/>
      <c r="K222" s="512"/>
      <c r="L222" s="513"/>
      <c r="M222" s="513"/>
      <c r="N222" s="513"/>
      <c r="O222" s="513"/>
      <c r="P222" s="513"/>
      <c r="Q222" s="513"/>
      <c r="R222" s="513"/>
      <c r="S222" s="513"/>
      <c r="T222" s="513"/>
      <c r="U222" s="513"/>
      <c r="V222" s="513"/>
      <c r="W222" s="513"/>
      <c r="X222" s="513"/>
      <c r="Y222" s="511"/>
      <c r="Z222" s="511"/>
      <c r="AA222" s="511"/>
      <c r="AB222" s="511"/>
      <c r="AC222" s="511"/>
      <c r="AD222" s="511"/>
      <c r="AE222" s="511"/>
      <c r="AF222" s="511"/>
      <c r="AG222" s="511"/>
      <c r="AH222" s="514"/>
      <c r="AI222" s="515"/>
      <c r="AJ222" s="515"/>
      <c r="AK222" s="515"/>
      <c r="AL222" s="511"/>
      <c r="AM222" s="511"/>
      <c r="AN222" s="511"/>
      <c r="AO222" s="515"/>
      <c r="AP222" s="515"/>
      <c r="AQ222" s="515"/>
      <c r="AR222" s="515"/>
      <c r="AS222" s="515"/>
      <c r="AT222" s="515"/>
      <c r="AU222" s="490"/>
      <c r="AV222" s="490"/>
      <c r="AW222" s="490"/>
      <c r="AX222" s="490"/>
      <c r="AY222" s="490"/>
      <c r="AZ222" s="490"/>
      <c r="BA222" s="490"/>
      <c r="BB222" s="490"/>
      <c r="BC222" s="490"/>
    </row>
    <row r="223" spans="1:55" x14ac:dyDescent="0.25">
      <c r="A223" s="1400"/>
      <c r="B223" s="509"/>
      <c r="C223" s="489"/>
      <c r="D223" s="510"/>
      <c r="E223" s="433"/>
      <c r="F223" s="510"/>
      <c r="G223" s="511"/>
      <c r="H223" s="511"/>
      <c r="I223" s="511"/>
      <c r="J223" s="511"/>
      <c r="K223" s="512"/>
      <c r="L223" s="513"/>
      <c r="M223" s="513"/>
      <c r="N223" s="513"/>
      <c r="O223" s="513"/>
      <c r="P223" s="513"/>
      <c r="Q223" s="513"/>
      <c r="R223" s="513"/>
      <c r="S223" s="513"/>
      <c r="T223" s="513"/>
      <c r="U223" s="513"/>
      <c r="V223" s="513"/>
      <c r="W223" s="513"/>
      <c r="X223" s="513"/>
      <c r="Y223" s="511"/>
      <c r="Z223" s="511"/>
      <c r="AA223" s="511"/>
      <c r="AB223" s="511"/>
      <c r="AC223" s="511"/>
      <c r="AD223" s="511"/>
      <c r="AE223" s="511"/>
      <c r="AF223" s="511"/>
      <c r="AG223" s="511"/>
      <c r="AH223" s="514"/>
      <c r="AI223" s="515"/>
      <c r="AJ223" s="515"/>
      <c r="AK223" s="515"/>
      <c r="AL223" s="515"/>
      <c r="AM223" s="515"/>
      <c r="AN223" s="515"/>
      <c r="AO223" s="515"/>
      <c r="AP223" s="515"/>
      <c r="AQ223" s="515"/>
      <c r="AR223" s="515"/>
      <c r="AS223" s="515"/>
      <c r="AT223" s="515"/>
      <c r="AU223" s="490"/>
      <c r="AV223" s="490"/>
      <c r="AW223" s="490"/>
      <c r="AX223" s="490"/>
      <c r="AY223" s="490"/>
      <c r="AZ223" s="490"/>
      <c r="BA223" s="490"/>
      <c r="BB223" s="490"/>
      <c r="BC223" s="490"/>
    </row>
    <row r="224" spans="1:55" x14ac:dyDescent="0.25">
      <c r="A224" s="1400"/>
      <c r="B224" s="509"/>
      <c r="C224" s="489"/>
      <c r="D224" s="510"/>
      <c r="E224" s="433"/>
      <c r="F224" s="510"/>
      <c r="G224" s="511"/>
      <c r="H224" s="511"/>
      <c r="I224" s="511"/>
      <c r="J224" s="511"/>
      <c r="K224" s="512"/>
      <c r="L224" s="513"/>
      <c r="M224" s="513"/>
      <c r="N224" s="513"/>
      <c r="O224" s="513"/>
      <c r="P224" s="513"/>
      <c r="Q224" s="513"/>
      <c r="R224" s="513"/>
      <c r="S224" s="513"/>
      <c r="T224" s="513"/>
      <c r="U224" s="513"/>
      <c r="V224" s="513"/>
      <c r="W224" s="513"/>
      <c r="X224" s="513"/>
      <c r="Y224" s="511"/>
      <c r="Z224" s="511"/>
      <c r="AA224" s="511"/>
      <c r="AB224" s="511"/>
      <c r="AC224" s="511"/>
      <c r="AD224" s="511"/>
      <c r="AE224" s="511"/>
      <c r="AF224" s="511"/>
      <c r="AG224" s="511"/>
      <c r="AH224" s="514"/>
      <c r="AI224" s="515"/>
      <c r="AJ224" s="515"/>
      <c r="AK224" s="515"/>
      <c r="AL224" s="515"/>
      <c r="AM224" s="515"/>
      <c r="AN224" s="515"/>
      <c r="AO224" s="515"/>
      <c r="AP224" s="515"/>
      <c r="AQ224" s="515"/>
      <c r="AR224" s="515"/>
      <c r="AS224" s="515"/>
      <c r="AT224" s="515"/>
      <c r="AU224" s="490"/>
      <c r="AV224" s="490"/>
      <c r="AW224" s="490"/>
      <c r="AX224" s="490"/>
      <c r="AY224" s="490"/>
      <c r="AZ224" s="490"/>
      <c r="BA224" s="490"/>
      <c r="BB224" s="490"/>
      <c r="BC224" s="490"/>
    </row>
    <row r="225" spans="1:55" x14ac:dyDescent="0.25">
      <c r="A225" s="1400"/>
      <c r="B225" s="509"/>
      <c r="C225" s="489"/>
      <c r="D225" s="510"/>
      <c r="E225" s="433"/>
      <c r="F225" s="510"/>
      <c r="G225" s="511"/>
      <c r="H225" s="511"/>
      <c r="I225" s="511"/>
      <c r="J225" s="511"/>
      <c r="K225" s="512"/>
      <c r="L225" s="513"/>
      <c r="M225" s="513"/>
      <c r="N225" s="513"/>
      <c r="O225" s="513"/>
      <c r="P225" s="513"/>
      <c r="Q225" s="513"/>
      <c r="R225" s="513"/>
      <c r="S225" s="513"/>
      <c r="T225" s="513"/>
      <c r="U225" s="513"/>
      <c r="V225" s="513"/>
      <c r="W225" s="513"/>
      <c r="X225" s="513"/>
      <c r="Y225" s="511"/>
      <c r="Z225" s="511"/>
      <c r="AA225" s="511"/>
      <c r="AB225" s="511"/>
      <c r="AC225" s="511"/>
      <c r="AD225" s="511"/>
      <c r="AE225" s="511"/>
      <c r="AF225" s="511"/>
      <c r="AG225" s="511"/>
      <c r="AH225" s="514"/>
      <c r="AI225" s="515"/>
      <c r="AJ225" s="515"/>
      <c r="AK225" s="515"/>
      <c r="AL225" s="515"/>
      <c r="AM225" s="515"/>
      <c r="AN225" s="515"/>
      <c r="AO225" s="515"/>
      <c r="AP225" s="515"/>
      <c r="AQ225" s="515"/>
      <c r="AR225" s="515"/>
      <c r="AS225" s="515"/>
      <c r="AT225" s="515"/>
      <c r="AU225" s="490"/>
      <c r="AV225" s="490"/>
      <c r="AW225" s="490"/>
      <c r="AX225" s="490"/>
      <c r="AY225" s="490"/>
      <c r="AZ225" s="490"/>
      <c r="BA225" s="490"/>
      <c r="BB225" s="490"/>
      <c r="BC225" s="490"/>
    </row>
    <row r="226" spans="1:55" x14ac:dyDescent="0.25">
      <c r="A226" s="1400"/>
      <c r="B226" s="509"/>
      <c r="C226" s="489"/>
      <c r="D226" s="510"/>
      <c r="E226" s="433"/>
      <c r="F226" s="510"/>
      <c r="G226" s="511"/>
      <c r="H226" s="511"/>
      <c r="I226" s="511"/>
      <c r="J226" s="511"/>
      <c r="K226" s="512"/>
      <c r="L226" s="513"/>
      <c r="M226" s="513"/>
      <c r="N226" s="513"/>
      <c r="O226" s="513"/>
      <c r="P226" s="513"/>
      <c r="Q226" s="513"/>
      <c r="R226" s="513"/>
      <c r="S226" s="513"/>
      <c r="T226" s="513"/>
      <c r="U226" s="513"/>
      <c r="V226" s="513"/>
      <c r="W226" s="513"/>
      <c r="X226" s="513"/>
      <c r="Y226" s="511"/>
      <c r="Z226" s="511"/>
      <c r="AA226" s="511"/>
      <c r="AB226" s="511"/>
      <c r="AC226" s="511"/>
      <c r="AD226" s="511"/>
      <c r="AE226" s="511"/>
      <c r="AF226" s="511"/>
      <c r="AG226" s="511"/>
      <c r="AH226" s="514"/>
      <c r="AI226" s="515"/>
      <c r="AJ226" s="515"/>
      <c r="AK226" s="515"/>
      <c r="AL226" s="515"/>
      <c r="AM226" s="515"/>
      <c r="AN226" s="515"/>
      <c r="AO226" s="511"/>
      <c r="AP226" s="511"/>
      <c r="AQ226" s="511"/>
      <c r="AR226" s="511"/>
      <c r="AS226" s="511"/>
      <c r="AT226" s="515"/>
      <c r="AU226" s="490"/>
      <c r="AV226" s="490"/>
      <c r="AW226" s="490"/>
      <c r="AX226" s="490"/>
      <c r="AY226" s="490"/>
      <c r="AZ226" s="490"/>
      <c r="BA226" s="490"/>
      <c r="BB226" s="490"/>
      <c r="BC226" s="490"/>
    </row>
    <row r="227" spans="1:55" x14ac:dyDescent="0.25">
      <c r="A227" s="1400"/>
      <c r="B227" s="509"/>
      <c r="C227" s="489"/>
      <c r="D227" s="510"/>
      <c r="E227" s="433"/>
      <c r="F227" s="510"/>
      <c r="G227" s="511"/>
      <c r="H227" s="511"/>
      <c r="I227" s="511"/>
      <c r="J227" s="511"/>
      <c r="K227" s="512"/>
      <c r="L227" s="513"/>
      <c r="M227" s="513"/>
      <c r="N227" s="513"/>
      <c r="O227" s="513"/>
      <c r="P227" s="513"/>
      <c r="Q227" s="513"/>
      <c r="R227" s="513"/>
      <c r="S227" s="513"/>
      <c r="T227" s="513"/>
      <c r="U227" s="513"/>
      <c r="V227" s="513"/>
      <c r="W227" s="513"/>
      <c r="X227" s="513"/>
      <c r="Y227" s="511"/>
      <c r="Z227" s="511"/>
      <c r="AA227" s="511"/>
      <c r="AB227" s="511"/>
      <c r="AC227" s="511"/>
      <c r="AD227" s="511"/>
      <c r="AE227" s="511"/>
      <c r="AF227" s="511"/>
      <c r="AG227" s="511"/>
      <c r="AH227" s="514"/>
      <c r="AI227" s="515"/>
      <c r="AJ227" s="515"/>
      <c r="AK227" s="515"/>
      <c r="AL227" s="511"/>
      <c r="AM227" s="511"/>
      <c r="AN227" s="511"/>
      <c r="AO227" s="515"/>
      <c r="AP227" s="515"/>
      <c r="AQ227" s="515"/>
      <c r="AR227" s="515"/>
      <c r="AS227" s="515"/>
      <c r="AT227" s="515"/>
      <c r="AU227" s="490"/>
      <c r="AV227" s="490"/>
      <c r="AW227" s="490"/>
      <c r="AX227" s="490"/>
      <c r="AY227" s="490"/>
      <c r="AZ227" s="490"/>
      <c r="BA227" s="490"/>
      <c r="BB227" s="490"/>
      <c r="BC227" s="490"/>
    </row>
    <row r="228" spans="1:55" x14ac:dyDescent="0.25">
      <c r="A228" s="1400"/>
      <c r="B228" s="509"/>
      <c r="C228" s="489"/>
      <c r="D228" s="510"/>
      <c r="E228" s="433"/>
      <c r="F228" s="510"/>
      <c r="G228" s="511"/>
      <c r="H228" s="511"/>
      <c r="I228" s="511"/>
      <c r="J228" s="511"/>
      <c r="K228" s="512"/>
      <c r="L228" s="513"/>
      <c r="M228" s="513"/>
      <c r="N228" s="513"/>
      <c r="O228" s="513"/>
      <c r="P228" s="513"/>
      <c r="Q228" s="513"/>
      <c r="R228" s="513"/>
      <c r="S228" s="513"/>
      <c r="T228" s="513"/>
      <c r="U228" s="513"/>
      <c r="V228" s="513"/>
      <c r="W228" s="513"/>
      <c r="X228" s="513"/>
      <c r="Y228" s="511"/>
      <c r="Z228" s="511"/>
      <c r="AA228" s="511"/>
      <c r="AB228" s="511"/>
      <c r="AC228" s="511"/>
      <c r="AD228" s="511"/>
      <c r="AE228" s="511"/>
      <c r="AF228" s="511"/>
      <c r="AG228" s="511"/>
      <c r="AH228" s="514"/>
      <c r="AI228" s="515"/>
      <c r="AJ228" s="515"/>
      <c r="AK228" s="515"/>
      <c r="AL228" s="515"/>
      <c r="AM228" s="515"/>
      <c r="AN228" s="515"/>
      <c r="AO228" s="515"/>
      <c r="AP228" s="515"/>
      <c r="AQ228" s="515"/>
      <c r="AR228" s="515"/>
      <c r="AS228" s="515"/>
      <c r="AT228" s="515"/>
      <c r="AU228" s="490"/>
      <c r="AV228" s="490"/>
      <c r="AW228" s="490"/>
      <c r="AX228" s="490"/>
      <c r="AY228" s="490"/>
      <c r="AZ228" s="490"/>
      <c r="BA228" s="490"/>
      <c r="BB228" s="490"/>
      <c r="BC228" s="490"/>
    </row>
    <row r="229" spans="1:55" x14ac:dyDescent="0.25">
      <c r="A229" s="1400"/>
      <c r="B229" s="509"/>
      <c r="C229" s="489"/>
      <c r="D229" s="510"/>
      <c r="E229" s="433"/>
      <c r="F229" s="510"/>
      <c r="G229" s="511"/>
      <c r="H229" s="511"/>
      <c r="I229" s="511"/>
      <c r="J229" s="511"/>
      <c r="K229" s="512"/>
      <c r="L229" s="513"/>
      <c r="M229" s="513"/>
      <c r="N229" s="513"/>
      <c r="O229" s="513"/>
      <c r="P229" s="513"/>
      <c r="Q229" s="513"/>
      <c r="R229" s="513"/>
      <c r="S229" s="513"/>
      <c r="T229" s="513"/>
      <c r="U229" s="513"/>
      <c r="V229" s="513"/>
      <c r="W229" s="513"/>
      <c r="X229" s="513"/>
      <c r="Y229" s="511"/>
      <c r="Z229" s="511"/>
      <c r="AA229" s="511"/>
      <c r="AB229" s="511"/>
      <c r="AC229" s="511"/>
      <c r="AD229" s="511"/>
      <c r="AE229" s="511"/>
      <c r="AF229" s="511"/>
      <c r="AG229" s="511"/>
      <c r="AH229" s="514"/>
      <c r="AI229" s="515"/>
      <c r="AJ229" s="515"/>
      <c r="AK229" s="515"/>
      <c r="AL229" s="515"/>
      <c r="AM229" s="515"/>
      <c r="AN229" s="515"/>
      <c r="AO229" s="515"/>
      <c r="AP229" s="515"/>
      <c r="AQ229" s="515"/>
      <c r="AR229" s="515"/>
      <c r="AS229" s="515"/>
      <c r="AT229" s="515"/>
      <c r="AU229" s="490"/>
      <c r="AV229" s="490"/>
      <c r="AW229" s="490"/>
      <c r="AX229" s="490"/>
      <c r="AY229" s="490"/>
      <c r="AZ229" s="490"/>
      <c r="BA229" s="490"/>
      <c r="BB229" s="490"/>
      <c r="BC229" s="490"/>
    </row>
    <row r="230" spans="1:55" x14ac:dyDescent="0.25">
      <c r="A230" s="1400"/>
      <c r="B230" s="509"/>
      <c r="C230" s="489"/>
      <c r="D230" s="510"/>
      <c r="E230" s="433"/>
      <c r="F230" s="510"/>
      <c r="G230" s="511"/>
      <c r="H230" s="511"/>
      <c r="I230" s="511"/>
      <c r="J230" s="511"/>
      <c r="K230" s="512"/>
      <c r="L230" s="513"/>
      <c r="M230" s="513"/>
      <c r="N230" s="513"/>
      <c r="O230" s="513"/>
      <c r="P230" s="513"/>
      <c r="Q230" s="513"/>
      <c r="R230" s="513"/>
      <c r="S230" s="513"/>
      <c r="T230" s="513"/>
      <c r="U230" s="513"/>
      <c r="V230" s="513"/>
      <c r="W230" s="513"/>
      <c r="X230" s="513"/>
      <c r="Y230" s="511"/>
      <c r="Z230" s="511"/>
      <c r="AA230" s="511"/>
      <c r="AB230" s="511"/>
      <c r="AC230" s="511"/>
      <c r="AD230" s="511"/>
      <c r="AE230" s="511"/>
      <c r="AF230" s="511"/>
      <c r="AG230" s="511"/>
      <c r="AH230" s="514"/>
      <c r="AI230" s="515"/>
      <c r="AJ230" s="515"/>
      <c r="AK230" s="515"/>
      <c r="AL230" s="515"/>
      <c r="AM230" s="515"/>
      <c r="AN230" s="515"/>
      <c r="AO230" s="515"/>
      <c r="AP230" s="515"/>
      <c r="AQ230" s="515"/>
      <c r="AR230" s="515"/>
      <c r="AS230" s="515"/>
      <c r="AT230" s="515"/>
      <c r="AU230" s="490"/>
      <c r="AV230" s="490"/>
      <c r="AW230" s="490"/>
      <c r="AX230" s="490"/>
      <c r="AY230" s="490"/>
      <c r="AZ230" s="490"/>
      <c r="BA230" s="490"/>
      <c r="BB230" s="490"/>
      <c r="BC230" s="490"/>
    </row>
    <row r="231" spans="1:55" x14ac:dyDescent="0.25">
      <c r="A231" s="1400"/>
      <c r="B231" s="509"/>
      <c r="C231" s="489"/>
      <c r="D231" s="510"/>
      <c r="E231" s="433"/>
      <c r="F231" s="510"/>
      <c r="G231" s="511"/>
      <c r="H231" s="511"/>
      <c r="I231" s="511"/>
      <c r="J231" s="511"/>
      <c r="K231" s="512"/>
      <c r="L231" s="513"/>
      <c r="M231" s="513"/>
      <c r="N231" s="513"/>
      <c r="O231" s="513"/>
      <c r="P231" s="513"/>
      <c r="Q231" s="513"/>
      <c r="R231" s="513"/>
      <c r="S231" s="513"/>
      <c r="T231" s="513"/>
      <c r="U231" s="513"/>
      <c r="V231" s="513"/>
      <c r="W231" s="513"/>
      <c r="X231" s="513"/>
      <c r="Y231" s="511"/>
      <c r="Z231" s="511"/>
      <c r="AA231" s="511"/>
      <c r="AB231" s="511"/>
      <c r="AC231" s="511"/>
      <c r="AD231" s="511"/>
      <c r="AE231" s="511"/>
      <c r="AF231" s="511"/>
      <c r="AG231" s="511"/>
      <c r="AH231" s="514"/>
      <c r="AI231" s="515"/>
      <c r="AJ231" s="515"/>
      <c r="AK231" s="515"/>
      <c r="AL231" s="515"/>
      <c r="AM231" s="515"/>
      <c r="AN231" s="515"/>
      <c r="AO231" s="511"/>
      <c r="AP231" s="511"/>
      <c r="AQ231" s="511"/>
      <c r="AR231" s="511"/>
      <c r="AS231" s="511"/>
      <c r="AT231" s="515"/>
      <c r="AU231" s="490"/>
      <c r="AV231" s="490"/>
      <c r="AW231" s="490"/>
      <c r="AX231" s="490"/>
      <c r="AY231" s="490"/>
      <c r="AZ231" s="490"/>
      <c r="BA231" s="490"/>
      <c r="BB231" s="490"/>
      <c r="BC231" s="490"/>
    </row>
    <row r="232" spans="1:55" x14ac:dyDescent="0.25">
      <c r="A232" s="1400"/>
      <c r="B232" s="509"/>
      <c r="C232" s="489"/>
      <c r="D232" s="510"/>
      <c r="E232" s="433"/>
      <c r="F232" s="510"/>
      <c r="G232" s="511"/>
      <c r="H232" s="511"/>
      <c r="I232" s="511"/>
      <c r="J232" s="511"/>
      <c r="K232" s="512"/>
      <c r="L232" s="513"/>
      <c r="M232" s="513"/>
      <c r="N232" s="513"/>
      <c r="O232" s="513"/>
      <c r="P232" s="513"/>
      <c r="Q232" s="513"/>
      <c r="R232" s="513"/>
      <c r="S232" s="513"/>
      <c r="T232" s="513"/>
      <c r="U232" s="513"/>
      <c r="V232" s="513"/>
      <c r="W232" s="513"/>
      <c r="X232" s="513"/>
      <c r="Y232" s="511"/>
      <c r="Z232" s="511"/>
      <c r="AA232" s="511"/>
      <c r="AB232" s="511"/>
      <c r="AC232" s="511"/>
      <c r="AD232" s="511"/>
      <c r="AE232" s="511"/>
      <c r="AF232" s="511"/>
      <c r="AG232" s="511"/>
      <c r="AH232" s="514"/>
      <c r="AI232" s="515"/>
      <c r="AJ232" s="515"/>
      <c r="AK232" s="515"/>
      <c r="AL232" s="511"/>
      <c r="AM232" s="511"/>
      <c r="AN232" s="511"/>
      <c r="AO232" s="515"/>
      <c r="AP232" s="515"/>
      <c r="AQ232" s="515"/>
      <c r="AR232" s="515"/>
      <c r="AS232" s="515"/>
      <c r="AT232" s="515"/>
      <c r="AU232" s="490"/>
      <c r="AV232" s="490"/>
      <c r="AW232" s="490"/>
      <c r="AX232" s="490"/>
      <c r="AY232" s="490"/>
      <c r="AZ232" s="490"/>
      <c r="BA232" s="490"/>
      <c r="BB232" s="490"/>
      <c r="BC232" s="490"/>
    </row>
    <row r="233" spans="1:55" x14ac:dyDescent="0.25">
      <c r="A233" s="1400"/>
      <c r="B233" s="509"/>
      <c r="C233" s="489"/>
      <c r="D233" s="510"/>
      <c r="E233" s="433"/>
      <c r="F233" s="510"/>
      <c r="G233" s="511"/>
      <c r="H233" s="511"/>
      <c r="I233" s="511"/>
      <c r="J233" s="511"/>
      <c r="K233" s="512"/>
      <c r="L233" s="513"/>
      <c r="M233" s="513"/>
      <c r="N233" s="513"/>
      <c r="O233" s="513"/>
      <c r="P233" s="513"/>
      <c r="Q233" s="513"/>
      <c r="R233" s="513"/>
      <c r="S233" s="513"/>
      <c r="T233" s="513"/>
      <c r="U233" s="513"/>
      <c r="V233" s="513"/>
      <c r="W233" s="513"/>
      <c r="X233" s="513"/>
      <c r="Y233" s="511"/>
      <c r="Z233" s="511"/>
      <c r="AA233" s="511"/>
      <c r="AB233" s="511"/>
      <c r="AC233" s="511"/>
      <c r="AD233" s="511"/>
      <c r="AE233" s="511"/>
      <c r="AF233" s="511"/>
      <c r="AG233" s="511"/>
      <c r="AH233" s="514"/>
      <c r="AI233" s="515"/>
      <c r="AJ233" s="515"/>
      <c r="AK233" s="515"/>
      <c r="AL233" s="515"/>
      <c r="AM233" s="515"/>
      <c r="AN233" s="515"/>
      <c r="AO233" s="515"/>
      <c r="AP233" s="515"/>
      <c r="AQ233" s="515"/>
      <c r="AR233" s="515"/>
      <c r="AS233" s="515"/>
      <c r="AT233" s="515"/>
      <c r="AU233" s="490"/>
      <c r="AV233" s="490"/>
      <c r="AW233" s="490"/>
      <c r="AX233" s="490"/>
      <c r="AY233" s="490"/>
      <c r="AZ233" s="490"/>
      <c r="BA233" s="490"/>
      <c r="BB233" s="490"/>
      <c r="BC233" s="490"/>
    </row>
    <row r="234" spans="1:55" x14ac:dyDescent="0.25">
      <c r="A234" s="1400"/>
      <c r="B234" s="509"/>
      <c r="C234" s="489"/>
      <c r="D234" s="510"/>
      <c r="E234" s="433"/>
      <c r="F234" s="510"/>
      <c r="G234" s="511"/>
      <c r="H234" s="511"/>
      <c r="I234" s="511"/>
      <c r="J234" s="511"/>
      <c r="K234" s="512"/>
      <c r="L234" s="513"/>
      <c r="M234" s="513"/>
      <c r="N234" s="452"/>
      <c r="O234" s="510"/>
      <c r="P234" s="513"/>
      <c r="Q234" s="513"/>
      <c r="R234" s="513"/>
      <c r="S234" s="513"/>
      <c r="T234" s="513"/>
      <c r="U234" s="513"/>
      <c r="V234" s="513"/>
      <c r="W234" s="513"/>
      <c r="X234" s="513"/>
      <c r="Y234" s="511"/>
      <c r="Z234" s="511"/>
      <c r="AA234" s="511"/>
      <c r="AB234" s="511"/>
      <c r="AC234" s="511"/>
      <c r="AD234" s="511"/>
      <c r="AE234" s="511"/>
      <c r="AF234" s="511"/>
      <c r="AG234" s="511"/>
      <c r="AH234" s="514"/>
      <c r="AI234" s="515"/>
      <c r="AJ234" s="515"/>
      <c r="AK234" s="515"/>
      <c r="AL234" s="515"/>
      <c r="AM234" s="515"/>
      <c r="AN234" s="515"/>
      <c r="AO234" s="515"/>
      <c r="AP234" s="515"/>
      <c r="AQ234" s="515"/>
      <c r="AR234" s="515"/>
      <c r="AS234" s="515"/>
      <c r="AT234" s="515"/>
      <c r="AU234" s="490"/>
      <c r="AV234" s="490"/>
      <c r="AW234" s="490"/>
      <c r="AX234" s="490"/>
      <c r="AY234" s="490"/>
      <c r="AZ234" s="490"/>
      <c r="BA234" s="490"/>
      <c r="BB234" s="490"/>
      <c r="BC234" s="490"/>
    </row>
    <row r="235" spans="1:55" x14ac:dyDescent="0.25">
      <c r="A235" s="1400"/>
      <c r="B235" s="509"/>
      <c r="C235" s="489"/>
      <c r="D235" s="510"/>
      <c r="E235" s="433"/>
      <c r="F235" s="510"/>
      <c r="G235" s="511"/>
      <c r="H235" s="511"/>
      <c r="I235" s="511"/>
      <c r="J235" s="511"/>
      <c r="K235" s="512"/>
      <c r="L235" s="513"/>
      <c r="M235" s="513"/>
      <c r="N235" s="513"/>
      <c r="O235" s="513"/>
      <c r="P235" s="513"/>
      <c r="Q235" s="513"/>
      <c r="R235" s="513"/>
      <c r="S235" s="513"/>
      <c r="T235" s="513"/>
      <c r="U235" s="513"/>
      <c r="V235" s="513"/>
      <c r="W235" s="513"/>
      <c r="X235" s="513"/>
      <c r="Y235" s="511"/>
      <c r="Z235" s="511"/>
      <c r="AA235" s="511"/>
      <c r="AB235" s="511"/>
      <c r="AC235" s="511"/>
      <c r="AD235" s="511"/>
      <c r="AE235" s="511"/>
      <c r="AF235" s="511"/>
      <c r="AG235" s="511"/>
      <c r="AH235" s="514"/>
      <c r="AI235" s="515"/>
      <c r="AJ235" s="515"/>
      <c r="AK235" s="515"/>
      <c r="AL235" s="515"/>
      <c r="AM235" s="515"/>
      <c r="AN235" s="515"/>
      <c r="AO235" s="515"/>
      <c r="AP235" s="515"/>
      <c r="AQ235" s="515"/>
      <c r="AR235" s="515"/>
      <c r="AS235" s="515"/>
      <c r="AT235" s="515"/>
      <c r="AU235" s="490"/>
      <c r="AV235" s="490"/>
      <c r="AW235" s="490"/>
      <c r="AX235" s="490"/>
      <c r="AY235" s="490"/>
      <c r="AZ235" s="490"/>
      <c r="BA235" s="490"/>
      <c r="BB235" s="490"/>
      <c r="BC235" s="490"/>
    </row>
    <row r="236" spans="1:55" x14ac:dyDescent="0.25">
      <c r="A236" s="1400"/>
      <c r="B236" s="509"/>
      <c r="C236" s="489"/>
      <c r="D236" s="510"/>
      <c r="E236" s="433"/>
      <c r="F236" s="510"/>
      <c r="G236" s="511"/>
      <c r="H236" s="511"/>
      <c r="I236" s="511"/>
      <c r="J236" s="511"/>
      <c r="K236" s="512"/>
      <c r="L236" s="513"/>
      <c r="M236" s="513"/>
      <c r="N236" s="513"/>
      <c r="O236" s="513"/>
      <c r="P236" s="513"/>
      <c r="Q236" s="513"/>
      <c r="R236" s="513"/>
      <c r="S236" s="513"/>
      <c r="T236" s="513"/>
      <c r="U236" s="513"/>
      <c r="V236" s="513"/>
      <c r="W236" s="513"/>
      <c r="X236" s="513"/>
      <c r="Y236" s="511"/>
      <c r="Z236" s="511"/>
      <c r="AA236" s="511"/>
      <c r="AB236" s="511"/>
      <c r="AC236" s="511"/>
      <c r="AD236" s="511"/>
      <c r="AE236" s="511"/>
      <c r="AF236" s="511"/>
      <c r="AG236" s="511"/>
      <c r="AH236" s="514"/>
      <c r="AI236" s="515"/>
      <c r="AJ236" s="515"/>
      <c r="AK236" s="515"/>
      <c r="AL236" s="515"/>
      <c r="AM236" s="515"/>
      <c r="AN236" s="515"/>
      <c r="AO236" s="511"/>
      <c r="AP236" s="511"/>
      <c r="AQ236" s="511"/>
      <c r="AR236" s="511"/>
      <c r="AS236" s="511"/>
      <c r="AT236" s="515"/>
      <c r="AU236" s="490"/>
      <c r="AV236" s="490"/>
      <c r="AW236" s="490"/>
      <c r="AX236" s="490"/>
      <c r="AY236" s="490"/>
      <c r="AZ236" s="490"/>
      <c r="BA236" s="490"/>
      <c r="BB236" s="490"/>
      <c r="BC236" s="490"/>
    </row>
    <row r="237" spans="1:55" x14ac:dyDescent="0.25">
      <c r="A237" s="1400"/>
      <c r="B237" s="509"/>
      <c r="C237" s="489"/>
      <c r="D237" s="510"/>
      <c r="E237" s="433"/>
      <c r="F237" s="510"/>
      <c r="G237" s="511"/>
      <c r="H237" s="511"/>
      <c r="I237" s="511"/>
      <c r="J237" s="511"/>
      <c r="K237" s="512"/>
      <c r="L237" s="513"/>
      <c r="M237" s="513"/>
      <c r="N237" s="513"/>
      <c r="O237" s="513"/>
      <c r="P237" s="513"/>
      <c r="Q237" s="513"/>
      <c r="R237" s="513"/>
      <c r="S237" s="513"/>
      <c r="T237" s="513"/>
      <c r="U237" s="513"/>
      <c r="V237" s="513"/>
      <c r="W237" s="513"/>
      <c r="X237" s="513"/>
      <c r="Y237" s="511"/>
      <c r="Z237" s="511"/>
      <c r="AA237" s="511"/>
      <c r="AB237" s="511"/>
      <c r="AC237" s="511"/>
      <c r="AD237" s="511"/>
      <c r="AE237" s="511"/>
      <c r="AF237" s="511"/>
      <c r="AG237" s="511"/>
      <c r="AH237" s="514"/>
      <c r="AI237" s="515"/>
      <c r="AJ237" s="515"/>
      <c r="AK237" s="515"/>
      <c r="AL237" s="511"/>
      <c r="AM237" s="511"/>
      <c r="AN237" s="511"/>
      <c r="AO237" s="515"/>
      <c r="AP237" s="515"/>
      <c r="AQ237" s="515"/>
      <c r="AR237" s="515"/>
      <c r="AS237" s="515"/>
      <c r="AT237" s="515"/>
      <c r="AU237" s="490"/>
      <c r="AV237" s="490"/>
      <c r="AW237" s="490"/>
      <c r="AX237" s="490"/>
      <c r="AY237" s="490"/>
      <c r="AZ237" s="490"/>
      <c r="BA237" s="490"/>
      <c r="BB237" s="490"/>
      <c r="BC237" s="490"/>
    </row>
    <row r="238" spans="1:55" x14ac:dyDescent="0.25">
      <c r="A238" s="1400"/>
      <c r="B238" s="509"/>
      <c r="C238" s="489"/>
      <c r="D238" s="510"/>
      <c r="E238" s="433"/>
      <c r="F238" s="510"/>
      <c r="G238" s="511"/>
      <c r="H238" s="511"/>
      <c r="I238" s="511"/>
      <c r="J238" s="511"/>
      <c r="K238" s="512"/>
      <c r="L238" s="513"/>
      <c r="M238" s="513"/>
      <c r="N238" s="513"/>
      <c r="O238" s="513"/>
      <c r="P238" s="513"/>
      <c r="Q238" s="513"/>
      <c r="R238" s="513"/>
      <c r="S238" s="513"/>
      <c r="T238" s="513"/>
      <c r="U238" s="513"/>
      <c r="V238" s="513"/>
      <c r="W238" s="513"/>
      <c r="X238" s="513"/>
      <c r="Y238" s="511"/>
      <c r="Z238" s="511"/>
      <c r="AA238" s="511"/>
      <c r="AB238" s="511"/>
      <c r="AC238" s="511"/>
      <c r="AD238" s="511"/>
      <c r="AE238" s="511"/>
      <c r="AF238" s="511"/>
      <c r="AG238" s="511"/>
      <c r="AH238" s="514"/>
      <c r="AI238" s="515"/>
      <c r="AJ238" s="515"/>
      <c r="AK238" s="515"/>
      <c r="AL238" s="515"/>
      <c r="AM238" s="515"/>
      <c r="AN238" s="515"/>
      <c r="AO238" s="515"/>
      <c r="AP238" s="515"/>
      <c r="AQ238" s="515"/>
      <c r="AR238" s="515"/>
      <c r="AS238" s="515"/>
      <c r="AT238" s="515"/>
      <c r="AU238" s="490"/>
      <c r="AV238" s="490"/>
      <c r="AW238" s="490"/>
      <c r="AX238" s="490"/>
      <c r="AY238" s="490"/>
      <c r="AZ238" s="490"/>
      <c r="BA238" s="490"/>
      <c r="BB238" s="490"/>
      <c r="BC238" s="490"/>
    </row>
    <row r="239" spans="1:55" x14ac:dyDescent="0.25">
      <c r="A239" s="1400"/>
      <c r="B239" s="509"/>
      <c r="C239" s="489"/>
      <c r="D239" s="510"/>
      <c r="E239" s="433"/>
      <c r="F239" s="510"/>
      <c r="G239" s="511"/>
      <c r="H239" s="511"/>
      <c r="I239" s="511"/>
      <c r="J239" s="511"/>
      <c r="K239" s="512"/>
      <c r="L239" s="513"/>
      <c r="M239" s="513"/>
      <c r="N239" s="513"/>
      <c r="O239" s="513"/>
      <c r="P239" s="513"/>
      <c r="Q239" s="513"/>
      <c r="R239" s="513"/>
      <c r="S239" s="513"/>
      <c r="T239" s="513"/>
      <c r="U239" s="513"/>
      <c r="V239" s="513"/>
      <c r="W239" s="513"/>
      <c r="X239" s="513"/>
      <c r="Y239" s="511"/>
      <c r="Z239" s="511"/>
      <c r="AA239" s="511"/>
      <c r="AB239" s="511"/>
      <c r="AC239" s="511"/>
      <c r="AD239" s="511"/>
      <c r="AE239" s="511"/>
      <c r="AF239" s="511"/>
      <c r="AG239" s="511"/>
      <c r="AH239" s="514"/>
      <c r="AI239" s="515"/>
      <c r="AJ239" s="515"/>
      <c r="AK239" s="515"/>
      <c r="AL239" s="515"/>
      <c r="AM239" s="515"/>
      <c r="AN239" s="515"/>
      <c r="AO239" s="515"/>
      <c r="AP239" s="515"/>
      <c r="AQ239" s="515"/>
      <c r="AR239" s="515"/>
      <c r="AS239" s="515"/>
      <c r="AT239" s="515"/>
      <c r="AU239" s="490"/>
      <c r="AV239" s="490"/>
      <c r="AW239" s="490"/>
      <c r="AX239" s="490"/>
      <c r="AY239" s="490"/>
      <c r="AZ239" s="490"/>
      <c r="BA239" s="490"/>
      <c r="BB239" s="490"/>
      <c r="BC239" s="490"/>
    </row>
    <row r="240" spans="1:55" x14ac:dyDescent="0.25">
      <c r="A240" s="1400"/>
      <c r="B240" s="509"/>
      <c r="C240" s="489"/>
      <c r="D240" s="510"/>
      <c r="E240" s="433"/>
      <c r="F240" s="510"/>
      <c r="G240" s="511"/>
      <c r="H240" s="511"/>
      <c r="I240" s="511"/>
      <c r="J240" s="511"/>
      <c r="K240" s="512"/>
      <c r="L240" s="513"/>
      <c r="M240" s="513"/>
      <c r="N240" s="513"/>
      <c r="O240" s="513"/>
      <c r="P240" s="513"/>
      <c r="Q240" s="513"/>
      <c r="R240" s="513"/>
      <c r="S240" s="513"/>
      <c r="T240" s="513"/>
      <c r="U240" s="513"/>
      <c r="V240" s="513"/>
      <c r="W240" s="513"/>
      <c r="X240" s="513"/>
      <c r="Y240" s="511"/>
      <c r="Z240" s="511"/>
      <c r="AA240" s="511"/>
      <c r="AB240" s="511"/>
      <c r="AC240" s="511"/>
      <c r="AD240" s="511"/>
      <c r="AE240" s="511"/>
      <c r="AF240" s="511"/>
      <c r="AG240" s="511"/>
      <c r="AH240" s="514"/>
      <c r="AI240" s="515"/>
      <c r="AJ240" s="515"/>
      <c r="AK240" s="515"/>
      <c r="AL240" s="515"/>
      <c r="AM240" s="515"/>
      <c r="AN240" s="515"/>
      <c r="AO240" s="515"/>
      <c r="AP240" s="515"/>
      <c r="AQ240" s="515"/>
      <c r="AR240" s="515"/>
      <c r="AS240" s="515"/>
      <c r="AT240" s="515"/>
      <c r="AU240" s="490"/>
      <c r="AV240" s="490"/>
      <c r="AW240" s="490"/>
      <c r="AX240" s="490"/>
      <c r="AY240" s="490"/>
      <c r="AZ240" s="490"/>
      <c r="BA240" s="490"/>
      <c r="BB240" s="490"/>
      <c r="BC240" s="490"/>
    </row>
    <row r="241" spans="1:55" x14ac:dyDescent="0.25">
      <c r="A241" s="1400"/>
      <c r="B241" s="509"/>
      <c r="C241" s="489"/>
      <c r="D241" s="510"/>
      <c r="E241" s="433"/>
      <c r="F241" s="510"/>
      <c r="G241" s="511"/>
      <c r="H241" s="511"/>
      <c r="I241" s="511"/>
      <c r="J241" s="511"/>
      <c r="K241" s="512"/>
      <c r="L241" s="513"/>
      <c r="M241" s="513"/>
      <c r="N241" s="513"/>
      <c r="O241" s="513"/>
      <c r="P241" s="513"/>
      <c r="Q241" s="513"/>
      <c r="R241" s="513"/>
      <c r="S241" s="513"/>
      <c r="T241" s="513"/>
      <c r="U241" s="513"/>
      <c r="V241" s="513"/>
      <c r="W241" s="513"/>
      <c r="X241" s="513"/>
      <c r="Y241" s="511"/>
      <c r="Z241" s="511"/>
      <c r="AA241" s="511"/>
      <c r="AB241" s="511"/>
      <c r="AC241" s="511"/>
      <c r="AD241" s="511"/>
      <c r="AE241" s="511"/>
      <c r="AF241" s="511"/>
      <c r="AG241" s="511"/>
      <c r="AH241" s="514"/>
      <c r="AI241" s="515"/>
      <c r="AJ241" s="515"/>
      <c r="AK241" s="515"/>
      <c r="AL241" s="515"/>
      <c r="AM241" s="515"/>
      <c r="AN241" s="515"/>
      <c r="AO241" s="511"/>
      <c r="AP241" s="511"/>
      <c r="AQ241" s="511"/>
      <c r="AR241" s="511"/>
      <c r="AS241" s="511"/>
      <c r="AT241" s="515"/>
      <c r="AU241" s="490"/>
      <c r="AV241" s="490"/>
      <c r="AW241" s="490"/>
      <c r="AX241" s="490"/>
      <c r="AY241" s="490"/>
      <c r="AZ241" s="490"/>
      <c r="BA241" s="490"/>
      <c r="BB241" s="490"/>
      <c r="BC241" s="490"/>
    </row>
    <row r="242" spans="1:55" x14ac:dyDescent="0.25">
      <c r="A242" s="1400"/>
      <c r="B242" s="509"/>
      <c r="C242" s="489"/>
      <c r="D242" s="510"/>
      <c r="E242" s="433"/>
      <c r="F242" s="510"/>
      <c r="G242" s="511"/>
      <c r="H242" s="511"/>
      <c r="I242" s="511"/>
      <c r="J242" s="511"/>
      <c r="K242" s="512"/>
      <c r="L242" s="513"/>
      <c r="M242" s="513"/>
      <c r="N242" s="513"/>
      <c r="O242" s="513"/>
      <c r="P242" s="513"/>
      <c r="Q242" s="513"/>
      <c r="R242" s="513"/>
      <c r="S242" s="513"/>
      <c r="T242" s="513"/>
      <c r="U242" s="513"/>
      <c r="V242" s="513"/>
      <c r="W242" s="513"/>
      <c r="X242" s="513"/>
      <c r="Y242" s="511"/>
      <c r="Z242" s="511"/>
      <c r="AA242" s="511"/>
      <c r="AB242" s="511"/>
      <c r="AC242" s="511"/>
      <c r="AD242" s="511"/>
      <c r="AE242" s="511"/>
      <c r="AF242" s="511"/>
      <c r="AG242" s="511"/>
      <c r="AH242" s="514"/>
      <c r="AI242" s="515"/>
      <c r="AJ242" s="515"/>
      <c r="AK242" s="515"/>
      <c r="AL242" s="511"/>
      <c r="AM242" s="511"/>
      <c r="AN242" s="511"/>
      <c r="AO242" s="515"/>
      <c r="AP242" s="515"/>
      <c r="AQ242" s="515"/>
      <c r="AR242" s="515"/>
      <c r="AS242" s="515"/>
      <c r="AT242" s="515"/>
      <c r="AU242" s="490"/>
      <c r="AV242" s="490"/>
      <c r="AW242" s="490"/>
      <c r="AX242" s="490"/>
      <c r="AY242" s="490"/>
      <c r="AZ242" s="490"/>
      <c r="BA242" s="490"/>
      <c r="BB242" s="490"/>
      <c r="BC242" s="490"/>
    </row>
    <row r="243" spans="1:55" x14ac:dyDescent="0.25">
      <c r="A243" s="1400"/>
      <c r="B243" s="509"/>
      <c r="C243" s="489"/>
      <c r="D243" s="510"/>
      <c r="E243" s="433"/>
      <c r="F243" s="510"/>
      <c r="G243" s="511"/>
      <c r="H243" s="511"/>
      <c r="I243" s="511"/>
      <c r="J243" s="511"/>
      <c r="K243" s="512"/>
      <c r="L243" s="513"/>
      <c r="M243" s="513"/>
      <c r="N243" s="513"/>
      <c r="O243" s="513"/>
      <c r="P243" s="513"/>
      <c r="Q243" s="513"/>
      <c r="R243" s="513"/>
      <c r="S243" s="513"/>
      <c r="T243" s="513"/>
      <c r="U243" s="513"/>
      <c r="V243" s="513"/>
      <c r="W243" s="513"/>
      <c r="X243" s="513"/>
      <c r="Y243" s="511"/>
      <c r="Z243" s="511"/>
      <c r="AA243" s="511"/>
      <c r="AB243" s="511"/>
      <c r="AC243" s="511"/>
      <c r="AD243" s="511"/>
      <c r="AE243" s="511"/>
      <c r="AF243" s="511"/>
      <c r="AG243" s="511"/>
      <c r="AH243" s="514"/>
      <c r="AI243" s="515"/>
      <c r="AJ243" s="515"/>
      <c r="AK243" s="515"/>
      <c r="AL243" s="515"/>
      <c r="AM243" s="515"/>
      <c r="AN243" s="515"/>
      <c r="AO243" s="515"/>
      <c r="AP243" s="515"/>
      <c r="AQ243" s="515"/>
      <c r="AR243" s="515"/>
      <c r="AS243" s="515"/>
      <c r="AT243" s="515"/>
      <c r="AU243" s="490"/>
      <c r="AV243" s="490"/>
      <c r="AW243" s="490"/>
      <c r="AX243" s="490"/>
      <c r="AY243" s="490"/>
      <c r="AZ243" s="490"/>
      <c r="BA243" s="490"/>
      <c r="BB243" s="490"/>
      <c r="BC243" s="490"/>
    </row>
    <row r="244" spans="1:55" x14ac:dyDescent="0.25">
      <c r="A244" s="1400"/>
      <c r="B244" s="509"/>
      <c r="C244" s="489"/>
      <c r="D244" s="510"/>
      <c r="E244" s="433"/>
      <c r="F244" s="510"/>
      <c r="G244" s="511"/>
      <c r="H244" s="511"/>
      <c r="I244" s="511"/>
      <c r="J244" s="511"/>
      <c r="K244" s="512"/>
      <c r="L244" s="513"/>
      <c r="M244" s="513"/>
      <c r="N244" s="513"/>
      <c r="O244" s="513"/>
      <c r="P244" s="513"/>
      <c r="Q244" s="513"/>
      <c r="R244" s="513"/>
      <c r="S244" s="513"/>
      <c r="T244" s="513"/>
      <c r="U244" s="513"/>
      <c r="V244" s="513"/>
      <c r="W244" s="513"/>
      <c r="X244" s="513"/>
      <c r="Y244" s="511"/>
      <c r="Z244" s="511"/>
      <c r="AA244" s="511"/>
      <c r="AB244" s="511"/>
      <c r="AC244" s="511"/>
      <c r="AD244" s="511"/>
      <c r="AE244" s="511"/>
      <c r="AF244" s="511"/>
      <c r="AG244" s="511"/>
      <c r="AH244" s="514"/>
      <c r="AI244" s="515"/>
      <c r="AJ244" s="515"/>
      <c r="AK244" s="515"/>
      <c r="AL244" s="515"/>
      <c r="AM244" s="515"/>
      <c r="AN244" s="515"/>
      <c r="AO244" s="515"/>
      <c r="AP244" s="515"/>
      <c r="AQ244" s="515"/>
      <c r="AR244" s="515"/>
      <c r="AS244" s="515"/>
      <c r="AT244" s="515"/>
      <c r="AU244" s="490"/>
      <c r="AV244" s="490"/>
      <c r="AW244" s="490"/>
      <c r="AX244" s="490"/>
      <c r="AY244" s="490"/>
      <c r="AZ244" s="490"/>
      <c r="BA244" s="490"/>
      <c r="BB244" s="490"/>
      <c r="BC244" s="490"/>
    </row>
    <row r="245" spans="1:55" x14ac:dyDescent="0.25">
      <c r="A245" s="1400"/>
      <c r="B245" s="509"/>
      <c r="C245" s="489"/>
      <c r="D245" s="510"/>
      <c r="E245" s="433"/>
      <c r="F245" s="510"/>
      <c r="G245" s="511"/>
      <c r="H245" s="511"/>
      <c r="I245" s="511"/>
      <c r="J245" s="511"/>
      <c r="K245" s="512"/>
      <c r="L245" s="513"/>
      <c r="M245" s="513"/>
      <c r="N245" s="513"/>
      <c r="O245" s="513"/>
      <c r="P245" s="513"/>
      <c r="Q245" s="513"/>
      <c r="R245" s="513"/>
      <c r="S245" s="513"/>
      <c r="T245" s="513"/>
      <c r="U245" s="513"/>
      <c r="V245" s="513"/>
      <c r="W245" s="513"/>
      <c r="X245" s="513"/>
      <c r="Y245" s="511"/>
      <c r="Z245" s="511"/>
      <c r="AA245" s="511"/>
      <c r="AB245" s="511"/>
      <c r="AC245" s="511"/>
      <c r="AD245" s="511"/>
      <c r="AE245" s="511"/>
      <c r="AF245" s="511"/>
      <c r="AG245" s="511"/>
      <c r="AH245" s="514"/>
      <c r="AI245" s="515"/>
      <c r="AJ245" s="515"/>
      <c r="AK245" s="515"/>
      <c r="AL245" s="515"/>
      <c r="AM245" s="515"/>
      <c r="AN245" s="515"/>
      <c r="AO245" s="515"/>
      <c r="AP245" s="515"/>
      <c r="AQ245" s="515"/>
      <c r="AR245" s="515"/>
      <c r="AS245" s="515"/>
      <c r="AT245" s="515"/>
      <c r="AU245" s="490"/>
      <c r="AV245" s="490"/>
      <c r="AW245" s="490"/>
      <c r="AX245" s="490"/>
      <c r="AY245" s="490"/>
      <c r="AZ245" s="490"/>
      <c r="BA245" s="490"/>
      <c r="BB245" s="490"/>
      <c r="BC245" s="490"/>
    </row>
    <row r="246" spans="1:55" x14ac:dyDescent="0.25">
      <c r="A246" s="1400"/>
      <c r="B246" s="509"/>
      <c r="C246" s="489"/>
      <c r="D246" s="510"/>
      <c r="E246" s="433"/>
      <c r="F246" s="510"/>
      <c r="G246" s="511"/>
      <c r="H246" s="511"/>
      <c r="I246" s="511"/>
      <c r="J246" s="511"/>
      <c r="K246" s="512"/>
      <c r="L246" s="513"/>
      <c r="M246" s="513"/>
      <c r="N246" s="513"/>
      <c r="O246" s="513"/>
      <c r="P246" s="513"/>
      <c r="Q246" s="513"/>
      <c r="R246" s="513"/>
      <c r="S246" s="513"/>
      <c r="T246" s="513"/>
      <c r="U246" s="513"/>
      <c r="V246" s="513"/>
      <c r="W246" s="513"/>
      <c r="X246" s="513"/>
      <c r="Y246" s="511"/>
      <c r="Z246" s="511"/>
      <c r="AA246" s="511"/>
      <c r="AB246" s="511"/>
      <c r="AC246" s="511"/>
      <c r="AD246" s="511"/>
      <c r="AE246" s="511"/>
      <c r="AF246" s="511"/>
      <c r="AG246" s="511"/>
      <c r="AH246" s="514"/>
      <c r="AI246" s="515"/>
      <c r="AJ246" s="515"/>
      <c r="AK246" s="515"/>
      <c r="AL246" s="515"/>
      <c r="AM246" s="515"/>
      <c r="AN246" s="515"/>
      <c r="AO246" s="511"/>
      <c r="AP246" s="511"/>
      <c r="AQ246" s="511"/>
      <c r="AR246" s="511"/>
      <c r="AS246" s="511"/>
      <c r="AT246" s="515"/>
      <c r="AU246" s="490"/>
      <c r="AV246" s="490"/>
      <c r="AW246" s="490"/>
      <c r="AX246" s="490"/>
      <c r="AY246" s="490"/>
      <c r="AZ246" s="490"/>
      <c r="BA246" s="490"/>
      <c r="BB246" s="490"/>
      <c r="BC246" s="490"/>
    </row>
    <row r="247" spans="1:55" x14ac:dyDescent="0.25">
      <c r="A247" s="1400"/>
      <c r="B247" s="509"/>
      <c r="C247" s="489"/>
      <c r="D247" s="510"/>
      <c r="E247" s="511"/>
      <c r="F247" s="510"/>
      <c r="G247" s="511"/>
      <c r="H247" s="511"/>
      <c r="I247" s="511"/>
      <c r="J247" s="511"/>
      <c r="K247" s="512"/>
      <c r="L247" s="513"/>
      <c r="M247" s="513"/>
      <c r="N247" s="513"/>
      <c r="O247" s="513"/>
      <c r="P247" s="513"/>
      <c r="Q247" s="513"/>
      <c r="R247" s="513"/>
      <c r="S247" s="513"/>
      <c r="T247" s="513"/>
      <c r="U247" s="513"/>
      <c r="V247" s="513"/>
      <c r="W247" s="513"/>
      <c r="X247" s="513"/>
      <c r="Y247" s="511"/>
      <c r="Z247" s="511"/>
      <c r="AA247" s="511"/>
      <c r="AB247" s="511"/>
      <c r="AC247" s="511"/>
      <c r="AD247" s="511"/>
      <c r="AE247" s="511"/>
      <c r="AF247" s="511"/>
      <c r="AG247" s="511"/>
      <c r="AH247" s="514"/>
      <c r="AI247" s="515"/>
      <c r="AJ247" s="515"/>
      <c r="AK247" s="515"/>
      <c r="AL247" s="511"/>
      <c r="AM247" s="511"/>
      <c r="AN247" s="511"/>
      <c r="AO247" s="515"/>
      <c r="AP247" s="515"/>
      <c r="AQ247" s="515"/>
      <c r="AR247" s="515"/>
      <c r="AS247" s="515"/>
      <c r="AT247" s="515"/>
      <c r="AU247" s="490"/>
      <c r="AV247" s="490"/>
      <c r="AW247" s="490"/>
      <c r="AX247" s="490"/>
      <c r="AY247" s="490"/>
      <c r="AZ247" s="490"/>
      <c r="BA247" s="490"/>
      <c r="BB247" s="490"/>
      <c r="BC247" s="490"/>
    </row>
    <row r="248" spans="1:55" x14ac:dyDescent="0.25">
      <c r="A248" s="1400"/>
      <c r="B248" s="509"/>
      <c r="C248" s="489"/>
      <c r="D248" s="510"/>
      <c r="E248" s="433"/>
      <c r="F248" s="510"/>
      <c r="G248" s="511"/>
      <c r="H248" s="511"/>
      <c r="I248" s="511"/>
      <c r="J248" s="511"/>
      <c r="K248" s="512"/>
      <c r="L248" s="513"/>
      <c r="M248" s="513"/>
      <c r="N248" s="513"/>
      <c r="O248" s="513"/>
      <c r="P248" s="513"/>
      <c r="Q248" s="513"/>
      <c r="R248" s="513"/>
      <c r="S248" s="513"/>
      <c r="T248" s="513"/>
      <c r="U248" s="513"/>
      <c r="V248" s="513"/>
      <c r="W248" s="513"/>
      <c r="X248" s="513"/>
      <c r="Y248" s="511"/>
      <c r="Z248" s="511"/>
      <c r="AA248" s="511"/>
      <c r="AB248" s="511"/>
      <c r="AC248" s="511"/>
      <c r="AD248" s="511"/>
      <c r="AE248" s="511"/>
      <c r="AF248" s="511"/>
      <c r="AG248" s="511"/>
      <c r="AH248" s="514"/>
      <c r="AI248" s="515"/>
      <c r="AJ248" s="515"/>
      <c r="AK248" s="515"/>
      <c r="AL248" s="515"/>
      <c r="AM248" s="515"/>
      <c r="AN248" s="515"/>
      <c r="AO248" s="515"/>
      <c r="AP248" s="515"/>
      <c r="AQ248" s="515"/>
      <c r="AR248" s="515"/>
      <c r="AS248" s="515"/>
      <c r="AT248" s="515"/>
      <c r="AU248" s="490"/>
      <c r="AV248" s="490"/>
      <c r="AW248" s="490"/>
      <c r="AX248" s="490"/>
      <c r="AY248" s="490"/>
      <c r="AZ248" s="490"/>
      <c r="BA248" s="490"/>
      <c r="BB248" s="490"/>
      <c r="BC248" s="490"/>
    </row>
    <row r="249" spans="1:55" x14ac:dyDescent="0.25">
      <c r="A249" s="1400"/>
      <c r="B249" s="509"/>
      <c r="C249" s="489"/>
      <c r="D249" s="510"/>
      <c r="E249" s="433"/>
      <c r="F249" s="510"/>
      <c r="G249" s="511"/>
      <c r="H249" s="511"/>
      <c r="I249" s="511"/>
      <c r="J249" s="511"/>
      <c r="K249" s="512"/>
      <c r="L249" s="513"/>
      <c r="M249" s="513"/>
      <c r="N249" s="452"/>
      <c r="O249" s="510"/>
      <c r="P249" s="513"/>
      <c r="Q249" s="513"/>
      <c r="R249" s="513"/>
      <c r="S249" s="513"/>
      <c r="T249" s="513"/>
      <c r="U249" s="513"/>
      <c r="V249" s="513"/>
      <c r="W249" s="513"/>
      <c r="X249" s="513"/>
      <c r="Y249" s="511"/>
      <c r="Z249" s="511"/>
      <c r="AA249" s="511"/>
      <c r="AB249" s="511"/>
      <c r="AC249" s="511"/>
      <c r="AD249" s="511"/>
      <c r="AE249" s="511"/>
      <c r="AF249" s="511"/>
      <c r="AG249" s="511"/>
      <c r="AH249" s="514"/>
      <c r="AI249" s="515"/>
      <c r="AJ249" s="515"/>
      <c r="AK249" s="515"/>
      <c r="AL249" s="515"/>
      <c r="AM249" s="515"/>
      <c r="AN249" s="515"/>
      <c r="AO249" s="515"/>
      <c r="AP249" s="515"/>
      <c r="AQ249" s="515"/>
      <c r="AR249" s="515"/>
      <c r="AS249" s="515"/>
      <c r="AT249" s="515"/>
      <c r="AU249" s="490"/>
      <c r="AV249" s="490"/>
      <c r="AW249" s="490"/>
      <c r="AX249" s="490"/>
      <c r="AY249" s="490"/>
      <c r="AZ249" s="490"/>
      <c r="BA249" s="490"/>
      <c r="BB249" s="490"/>
      <c r="BC249" s="490"/>
    </row>
    <row r="250" spans="1:55" x14ac:dyDescent="0.25">
      <c r="A250" s="1400"/>
      <c r="B250" s="509"/>
      <c r="C250" s="489"/>
      <c r="D250" s="510"/>
      <c r="E250" s="511"/>
      <c r="F250" s="510"/>
      <c r="G250" s="511"/>
      <c r="H250" s="511"/>
      <c r="I250" s="511"/>
      <c r="J250" s="511"/>
      <c r="K250" s="512"/>
      <c r="L250" s="513"/>
      <c r="M250" s="513"/>
      <c r="N250" s="513"/>
      <c r="O250" s="513"/>
      <c r="P250" s="513"/>
      <c r="Q250" s="513"/>
      <c r="R250" s="513"/>
      <c r="S250" s="513"/>
      <c r="T250" s="513"/>
      <c r="U250" s="513"/>
      <c r="V250" s="513"/>
      <c r="W250" s="513"/>
      <c r="X250" s="513"/>
      <c r="Y250" s="511"/>
      <c r="Z250" s="511"/>
      <c r="AA250" s="511"/>
      <c r="AB250" s="511"/>
      <c r="AC250" s="511"/>
      <c r="AD250" s="511"/>
      <c r="AE250" s="511"/>
      <c r="AF250" s="511"/>
      <c r="AG250" s="511"/>
      <c r="AH250" s="514"/>
      <c r="AI250" s="515"/>
      <c r="AJ250" s="515"/>
      <c r="AK250" s="515"/>
      <c r="AL250" s="515"/>
      <c r="AM250" s="515"/>
      <c r="AN250" s="515"/>
      <c r="AO250" s="511"/>
      <c r="AP250" s="511"/>
      <c r="AQ250" s="511"/>
      <c r="AR250" s="511"/>
      <c r="AS250" s="511"/>
      <c r="AT250" s="515"/>
      <c r="AU250" s="490"/>
      <c r="AV250" s="490"/>
      <c r="AW250" s="490"/>
      <c r="AX250" s="490"/>
      <c r="AY250" s="490"/>
      <c r="AZ250" s="490"/>
      <c r="BA250" s="490"/>
      <c r="BB250" s="490"/>
      <c r="BC250" s="490"/>
    </row>
    <row r="251" spans="1:55" x14ac:dyDescent="0.25">
      <c r="A251" s="1400"/>
      <c r="B251" s="509"/>
      <c r="C251" s="489"/>
      <c r="D251" s="510"/>
      <c r="E251" s="433"/>
      <c r="F251" s="510"/>
      <c r="G251" s="511"/>
      <c r="H251" s="511"/>
      <c r="I251" s="511"/>
      <c r="J251" s="511"/>
      <c r="K251" s="512"/>
      <c r="L251" s="513"/>
      <c r="M251" s="513"/>
      <c r="N251" s="513"/>
      <c r="O251" s="513"/>
      <c r="P251" s="513"/>
      <c r="Q251" s="513"/>
      <c r="R251" s="513"/>
      <c r="S251" s="513"/>
      <c r="T251" s="513"/>
      <c r="U251" s="513"/>
      <c r="V251" s="513"/>
      <c r="W251" s="513"/>
      <c r="X251" s="513"/>
      <c r="Y251" s="511"/>
      <c r="Z251" s="511"/>
      <c r="AA251" s="511"/>
      <c r="AB251" s="511"/>
      <c r="AC251" s="511"/>
      <c r="AD251" s="511"/>
      <c r="AE251" s="511"/>
      <c r="AF251" s="511"/>
      <c r="AG251" s="511"/>
      <c r="AH251" s="514"/>
      <c r="AI251" s="515"/>
      <c r="AJ251" s="515"/>
      <c r="AK251" s="515"/>
      <c r="AL251" s="515"/>
      <c r="AM251" s="515"/>
      <c r="AN251" s="515"/>
      <c r="AO251" s="511"/>
      <c r="AP251" s="511"/>
      <c r="AQ251" s="511"/>
      <c r="AR251" s="511"/>
      <c r="AS251" s="511"/>
      <c r="AT251" s="515"/>
      <c r="AU251" s="490"/>
      <c r="AV251" s="490"/>
      <c r="AW251" s="490"/>
      <c r="AX251" s="490"/>
      <c r="AY251" s="490"/>
      <c r="AZ251" s="490"/>
      <c r="BA251" s="490"/>
      <c r="BB251" s="490"/>
      <c r="BC251" s="490"/>
    </row>
    <row r="252" spans="1:55" x14ac:dyDescent="0.25">
      <c r="A252" s="1400"/>
      <c r="B252" s="509"/>
      <c r="C252" s="489"/>
      <c r="D252" s="510"/>
      <c r="E252" s="433"/>
      <c r="F252" s="510"/>
      <c r="G252" s="511"/>
      <c r="H252" s="511"/>
      <c r="I252" s="511"/>
      <c r="J252" s="511"/>
      <c r="K252" s="512"/>
      <c r="L252" s="513"/>
      <c r="M252" s="513"/>
      <c r="N252" s="513"/>
      <c r="O252" s="513"/>
      <c r="P252" s="513"/>
      <c r="Q252" s="513"/>
      <c r="R252" s="513"/>
      <c r="S252" s="513"/>
      <c r="T252" s="513"/>
      <c r="U252" s="513"/>
      <c r="V252" s="513"/>
      <c r="W252" s="513"/>
      <c r="X252" s="513"/>
      <c r="Y252" s="511"/>
      <c r="Z252" s="511"/>
      <c r="AA252" s="511"/>
      <c r="AB252" s="511"/>
      <c r="AC252" s="511"/>
      <c r="AD252" s="511"/>
      <c r="AE252" s="511"/>
      <c r="AF252" s="511"/>
      <c r="AG252" s="511"/>
      <c r="AH252" s="514"/>
      <c r="AI252" s="515"/>
      <c r="AJ252" s="515"/>
      <c r="AK252" s="515"/>
      <c r="AL252" s="511"/>
      <c r="AM252" s="511"/>
      <c r="AN252" s="511"/>
      <c r="AO252" s="515"/>
      <c r="AP252" s="515"/>
      <c r="AQ252" s="515"/>
      <c r="AR252" s="515"/>
      <c r="AS252" s="515"/>
      <c r="AT252" s="515"/>
      <c r="AU252" s="490"/>
      <c r="AV252" s="490"/>
      <c r="AW252" s="490"/>
      <c r="AX252" s="490"/>
      <c r="AY252" s="490"/>
      <c r="AZ252" s="490"/>
      <c r="BA252" s="490"/>
      <c r="BB252" s="490"/>
      <c r="BC252" s="490"/>
    </row>
    <row r="253" spans="1:55" x14ac:dyDescent="0.25">
      <c r="A253" s="1400"/>
      <c r="B253" s="509"/>
      <c r="C253" s="489"/>
      <c r="D253" s="510"/>
      <c r="E253" s="433"/>
      <c r="F253" s="510"/>
      <c r="G253" s="511"/>
      <c r="H253" s="511"/>
      <c r="I253" s="511"/>
      <c r="J253" s="511"/>
      <c r="K253" s="512"/>
      <c r="L253" s="513"/>
      <c r="M253" s="513"/>
      <c r="N253" s="513"/>
      <c r="O253" s="513"/>
      <c r="P253" s="513"/>
      <c r="Q253" s="513"/>
      <c r="R253" s="513"/>
      <c r="S253" s="513"/>
      <c r="T253" s="513"/>
      <c r="U253" s="513"/>
      <c r="V253" s="513"/>
      <c r="W253" s="513"/>
      <c r="X253" s="513"/>
      <c r="Y253" s="511"/>
      <c r="Z253" s="511"/>
      <c r="AA253" s="511"/>
      <c r="AB253" s="511"/>
      <c r="AC253" s="511"/>
      <c r="AD253" s="511"/>
      <c r="AE253" s="511"/>
      <c r="AF253" s="511"/>
      <c r="AG253" s="511"/>
      <c r="AH253" s="514"/>
      <c r="AI253" s="515"/>
      <c r="AJ253" s="515"/>
      <c r="AK253" s="515"/>
      <c r="AL253" s="515"/>
      <c r="AM253" s="515"/>
      <c r="AN253" s="515"/>
      <c r="AO253" s="515"/>
      <c r="AP253" s="515"/>
      <c r="AQ253" s="515"/>
      <c r="AR253" s="515"/>
      <c r="AS253" s="515"/>
      <c r="AT253" s="515"/>
      <c r="AU253" s="490"/>
      <c r="AV253" s="490"/>
      <c r="AW253" s="490"/>
      <c r="AX253" s="490"/>
      <c r="AY253" s="490"/>
      <c r="AZ253" s="490"/>
      <c r="BA253" s="490"/>
      <c r="BB253" s="490"/>
      <c r="BC253" s="490"/>
    </row>
    <row r="254" spans="1:55" x14ac:dyDescent="0.25">
      <c r="A254" s="1400"/>
      <c r="B254" s="509"/>
      <c r="C254" s="489"/>
      <c r="D254" s="510"/>
      <c r="E254" s="433"/>
      <c r="F254" s="510"/>
      <c r="G254" s="511"/>
      <c r="H254" s="511"/>
      <c r="I254" s="511"/>
      <c r="J254" s="511"/>
      <c r="K254" s="512"/>
      <c r="L254" s="513"/>
      <c r="M254" s="513"/>
      <c r="N254" s="452"/>
      <c r="O254" s="510"/>
      <c r="P254" s="513"/>
      <c r="Q254" s="513"/>
      <c r="R254" s="513"/>
      <c r="S254" s="513"/>
      <c r="T254" s="513"/>
      <c r="U254" s="513"/>
      <c r="V254" s="513"/>
      <c r="W254" s="513"/>
      <c r="X254" s="513"/>
      <c r="Y254" s="511"/>
      <c r="Z254" s="511"/>
      <c r="AA254" s="511"/>
      <c r="AB254" s="511"/>
      <c r="AC254" s="511"/>
      <c r="AD254" s="511"/>
      <c r="AE254" s="511"/>
      <c r="AF254" s="511"/>
      <c r="AG254" s="511"/>
      <c r="AH254" s="514"/>
      <c r="AI254" s="515"/>
      <c r="AJ254" s="515"/>
      <c r="AK254" s="515"/>
      <c r="AL254" s="515"/>
      <c r="AM254" s="515"/>
      <c r="AN254" s="515"/>
      <c r="AO254" s="515"/>
      <c r="AP254" s="515"/>
      <c r="AQ254" s="515"/>
      <c r="AR254" s="515"/>
      <c r="AS254" s="515"/>
      <c r="AT254" s="515"/>
      <c r="AU254" s="490"/>
      <c r="AV254" s="490"/>
      <c r="AW254" s="490"/>
      <c r="AX254" s="490"/>
      <c r="AY254" s="490"/>
      <c r="AZ254" s="490"/>
      <c r="BA254" s="490"/>
      <c r="BB254" s="490"/>
      <c r="BC254" s="490"/>
    </row>
    <row r="255" spans="1:55" x14ac:dyDescent="0.25">
      <c r="A255" s="1400"/>
      <c r="B255" s="509"/>
      <c r="C255" s="489"/>
      <c r="D255" s="510"/>
      <c r="E255" s="433"/>
      <c r="F255" s="510"/>
      <c r="G255" s="511"/>
      <c r="H255" s="511"/>
      <c r="I255" s="511"/>
      <c r="J255" s="511"/>
      <c r="K255" s="512"/>
      <c r="L255" s="513"/>
      <c r="M255" s="513"/>
      <c r="N255" s="513"/>
      <c r="O255" s="513"/>
      <c r="P255" s="513"/>
      <c r="Q255" s="513"/>
      <c r="R255" s="513"/>
      <c r="S255" s="513"/>
      <c r="T255" s="513"/>
      <c r="U255" s="513"/>
      <c r="V255" s="513"/>
      <c r="W255" s="513"/>
      <c r="X255" s="513"/>
      <c r="Y255" s="511"/>
      <c r="Z255" s="511"/>
      <c r="AA255" s="511"/>
      <c r="AB255" s="511"/>
      <c r="AC255" s="511"/>
      <c r="AD255" s="511"/>
      <c r="AE255" s="511"/>
      <c r="AF255" s="511"/>
      <c r="AG255" s="511"/>
      <c r="AH255" s="514"/>
      <c r="AI255" s="515"/>
      <c r="AJ255" s="515"/>
      <c r="AK255" s="515"/>
      <c r="AL255" s="515"/>
      <c r="AM255" s="515"/>
      <c r="AN255" s="515"/>
      <c r="AO255" s="515"/>
      <c r="AP255" s="515"/>
      <c r="AQ255" s="515"/>
      <c r="AR255" s="515"/>
      <c r="AS255" s="515"/>
      <c r="AT255" s="515"/>
      <c r="AU255" s="490"/>
      <c r="AV255" s="490"/>
      <c r="AW255" s="490"/>
      <c r="AX255" s="490"/>
      <c r="AY255" s="490"/>
      <c r="AZ255" s="490"/>
      <c r="BA255" s="490"/>
      <c r="BB255" s="490"/>
      <c r="BC255" s="490"/>
    </row>
    <row r="256" spans="1:55" x14ac:dyDescent="0.25">
      <c r="A256" s="1400"/>
      <c r="B256" s="509"/>
      <c r="C256" s="489"/>
      <c r="D256" s="510"/>
      <c r="E256" s="433"/>
      <c r="F256" s="510"/>
      <c r="G256" s="511"/>
      <c r="H256" s="511"/>
      <c r="I256" s="511"/>
      <c r="J256" s="511"/>
      <c r="K256" s="512"/>
      <c r="L256" s="513"/>
      <c r="M256" s="513"/>
      <c r="N256" s="513"/>
      <c r="O256" s="513"/>
      <c r="P256" s="513"/>
      <c r="Q256" s="513"/>
      <c r="R256" s="513"/>
      <c r="S256" s="513"/>
      <c r="T256" s="513"/>
      <c r="U256" s="513"/>
      <c r="V256" s="513"/>
      <c r="W256" s="513"/>
      <c r="X256" s="513"/>
      <c r="Y256" s="511"/>
      <c r="Z256" s="511"/>
      <c r="AA256" s="511"/>
      <c r="AB256" s="511"/>
      <c r="AC256" s="511"/>
      <c r="AD256" s="511"/>
      <c r="AE256" s="511"/>
      <c r="AF256" s="511"/>
      <c r="AG256" s="511"/>
      <c r="AH256" s="514"/>
      <c r="AI256" s="515"/>
      <c r="AJ256" s="515"/>
      <c r="AK256" s="515"/>
      <c r="AL256" s="515"/>
      <c r="AM256" s="515"/>
      <c r="AN256" s="515"/>
      <c r="AO256" s="511"/>
      <c r="AP256" s="511"/>
      <c r="AQ256" s="511"/>
      <c r="AR256" s="511"/>
      <c r="AS256" s="511"/>
      <c r="AT256" s="515"/>
      <c r="AU256" s="490"/>
      <c r="AV256" s="490"/>
      <c r="AW256" s="490"/>
      <c r="AX256" s="490"/>
      <c r="AY256" s="490"/>
      <c r="AZ256" s="490"/>
      <c r="BA256" s="490"/>
      <c r="BB256" s="490"/>
      <c r="BC256" s="490"/>
    </row>
    <row r="257" spans="1:55" x14ac:dyDescent="0.25">
      <c r="A257" s="1400"/>
      <c r="B257" s="509"/>
      <c r="C257" s="489"/>
      <c r="D257" s="510"/>
      <c r="E257" s="433"/>
      <c r="F257" s="510"/>
      <c r="G257" s="511"/>
      <c r="H257" s="511"/>
      <c r="I257" s="511"/>
      <c r="J257" s="511"/>
      <c r="K257" s="512"/>
      <c r="L257" s="513"/>
      <c r="M257" s="513"/>
      <c r="N257" s="513"/>
      <c r="O257" s="513"/>
      <c r="P257" s="513"/>
      <c r="Q257" s="513"/>
      <c r="R257" s="513"/>
      <c r="S257" s="513"/>
      <c r="T257" s="513"/>
      <c r="U257" s="513"/>
      <c r="V257" s="513"/>
      <c r="W257" s="513"/>
      <c r="X257" s="513"/>
      <c r="Y257" s="511"/>
      <c r="Z257" s="511"/>
      <c r="AA257" s="511"/>
      <c r="AB257" s="511"/>
      <c r="AC257" s="511"/>
      <c r="AD257" s="511"/>
      <c r="AE257" s="511"/>
      <c r="AF257" s="511"/>
      <c r="AG257" s="511"/>
      <c r="AH257" s="514"/>
      <c r="AI257" s="515"/>
      <c r="AJ257" s="515"/>
      <c r="AK257" s="515"/>
      <c r="AL257" s="511"/>
      <c r="AM257" s="511"/>
      <c r="AN257" s="511"/>
      <c r="AO257" s="515"/>
      <c r="AP257" s="515"/>
      <c r="AQ257" s="515"/>
      <c r="AR257" s="515"/>
      <c r="AS257" s="515"/>
      <c r="AT257" s="515"/>
      <c r="AU257" s="490"/>
      <c r="AV257" s="490"/>
      <c r="AW257" s="490"/>
      <c r="AX257" s="490"/>
      <c r="AY257" s="490"/>
      <c r="AZ257" s="490"/>
      <c r="BA257" s="490"/>
      <c r="BB257" s="490"/>
      <c r="BC257" s="490"/>
    </row>
    <row r="258" spans="1:55" x14ac:dyDescent="0.25">
      <c r="A258" s="1400"/>
      <c r="B258" s="509"/>
      <c r="C258" s="489"/>
      <c r="D258" s="510"/>
      <c r="E258" s="433"/>
      <c r="F258" s="510"/>
      <c r="G258" s="511"/>
      <c r="H258" s="511"/>
      <c r="I258" s="511"/>
      <c r="J258" s="511"/>
      <c r="K258" s="512"/>
      <c r="L258" s="513"/>
      <c r="M258" s="513"/>
      <c r="N258" s="513"/>
      <c r="O258" s="513"/>
      <c r="P258" s="513"/>
      <c r="Q258" s="513"/>
      <c r="R258" s="513"/>
      <c r="S258" s="513"/>
      <c r="T258" s="513"/>
      <c r="U258" s="513"/>
      <c r="V258" s="513"/>
      <c r="W258" s="513"/>
      <c r="X258" s="513"/>
      <c r="Y258" s="511"/>
      <c r="Z258" s="511"/>
      <c r="AA258" s="511"/>
      <c r="AB258" s="511"/>
      <c r="AC258" s="511"/>
      <c r="AD258" s="511"/>
      <c r="AE258" s="511"/>
      <c r="AF258" s="511"/>
      <c r="AG258" s="511"/>
      <c r="AH258" s="514"/>
      <c r="AI258" s="515"/>
      <c r="AJ258" s="515"/>
      <c r="AK258" s="515"/>
      <c r="AL258" s="515"/>
      <c r="AM258" s="515"/>
      <c r="AN258" s="515"/>
      <c r="AO258" s="515"/>
      <c r="AP258" s="515"/>
      <c r="AQ258" s="515"/>
      <c r="AR258" s="515"/>
      <c r="AS258" s="515"/>
      <c r="AT258" s="515"/>
      <c r="AU258" s="490"/>
      <c r="AV258" s="490"/>
      <c r="AW258" s="490"/>
      <c r="AX258" s="490"/>
      <c r="AY258" s="490"/>
      <c r="AZ258" s="490"/>
      <c r="BA258" s="490"/>
      <c r="BB258" s="490"/>
      <c r="BC258" s="490"/>
    </row>
    <row r="259" spans="1:55" x14ac:dyDescent="0.25">
      <c r="A259" s="1400"/>
      <c r="B259" s="509"/>
      <c r="C259" s="489"/>
      <c r="D259" s="510"/>
      <c r="E259" s="433"/>
      <c r="F259" s="510"/>
      <c r="G259" s="511"/>
      <c r="H259" s="511"/>
      <c r="I259" s="511"/>
      <c r="J259" s="511"/>
      <c r="K259" s="512"/>
      <c r="L259" s="513"/>
      <c r="M259" s="513"/>
      <c r="N259" s="452"/>
      <c r="O259" s="510"/>
      <c r="P259" s="513"/>
      <c r="Q259" s="513"/>
      <c r="R259" s="513"/>
      <c r="S259" s="513"/>
      <c r="T259" s="513"/>
      <c r="U259" s="513"/>
      <c r="V259" s="513"/>
      <c r="W259" s="513"/>
      <c r="X259" s="513"/>
      <c r="Y259" s="511"/>
      <c r="Z259" s="511"/>
      <c r="AA259" s="511"/>
      <c r="AB259" s="511"/>
      <c r="AC259" s="511"/>
      <c r="AD259" s="511"/>
      <c r="AE259" s="511"/>
      <c r="AF259" s="511"/>
      <c r="AG259" s="511"/>
      <c r="AH259" s="514"/>
      <c r="AI259" s="515"/>
      <c r="AJ259" s="515"/>
      <c r="AK259" s="515"/>
      <c r="AL259" s="515"/>
      <c r="AM259" s="515"/>
      <c r="AN259" s="515"/>
      <c r="AO259" s="515"/>
      <c r="AP259" s="515"/>
      <c r="AQ259" s="515"/>
      <c r="AR259" s="515"/>
      <c r="AS259" s="515"/>
      <c r="AT259" s="515"/>
      <c r="AU259" s="490"/>
      <c r="AV259" s="490"/>
      <c r="AW259" s="490"/>
      <c r="AX259" s="490"/>
      <c r="AY259" s="490"/>
      <c r="AZ259" s="490"/>
      <c r="BA259" s="490"/>
      <c r="BB259" s="490"/>
      <c r="BC259" s="490"/>
    </row>
    <row r="260" spans="1:55" x14ac:dyDescent="0.25">
      <c r="A260" s="1400"/>
      <c r="B260" s="509"/>
      <c r="C260" s="489"/>
      <c r="D260" s="510"/>
      <c r="E260" s="433"/>
      <c r="F260" s="510"/>
      <c r="G260" s="511"/>
      <c r="H260" s="511"/>
      <c r="I260" s="511"/>
      <c r="J260" s="511"/>
      <c r="K260" s="512"/>
      <c r="L260" s="513"/>
      <c r="M260" s="513"/>
      <c r="N260" s="513"/>
      <c r="O260" s="513"/>
      <c r="P260" s="513"/>
      <c r="Q260" s="513"/>
      <c r="R260" s="513"/>
      <c r="S260" s="513"/>
      <c r="T260" s="513"/>
      <c r="U260" s="513"/>
      <c r="V260" s="513"/>
      <c r="W260" s="513"/>
      <c r="X260" s="513"/>
      <c r="Y260" s="511"/>
      <c r="Z260" s="511"/>
      <c r="AA260" s="511"/>
      <c r="AB260" s="511"/>
      <c r="AC260" s="511"/>
      <c r="AD260" s="511"/>
      <c r="AE260" s="511"/>
      <c r="AF260" s="511"/>
      <c r="AG260" s="511"/>
      <c r="AH260" s="514"/>
      <c r="AI260" s="515"/>
      <c r="AJ260" s="515"/>
      <c r="AK260" s="515"/>
      <c r="AL260" s="515"/>
      <c r="AM260" s="515"/>
      <c r="AN260" s="515"/>
      <c r="AO260" s="515"/>
      <c r="AP260" s="515"/>
      <c r="AQ260" s="515"/>
      <c r="AR260" s="515"/>
      <c r="AS260" s="515"/>
      <c r="AT260" s="515"/>
      <c r="AU260" s="490"/>
      <c r="AV260" s="490"/>
      <c r="AW260" s="490"/>
      <c r="AX260" s="490"/>
      <c r="AY260" s="490"/>
      <c r="AZ260" s="490"/>
      <c r="BA260" s="490"/>
      <c r="BB260" s="490"/>
      <c r="BC260" s="490"/>
    </row>
    <row r="261" spans="1:55" x14ac:dyDescent="0.25">
      <c r="A261" s="1400"/>
      <c r="B261" s="509"/>
      <c r="C261" s="489"/>
      <c r="D261" s="510"/>
      <c r="E261" s="433"/>
      <c r="F261" s="510"/>
      <c r="G261" s="511"/>
      <c r="H261" s="511"/>
      <c r="I261" s="511"/>
      <c r="J261" s="511"/>
      <c r="K261" s="512"/>
      <c r="L261" s="513"/>
      <c r="M261" s="513"/>
      <c r="N261" s="513"/>
      <c r="O261" s="513"/>
      <c r="P261" s="513"/>
      <c r="Q261" s="513"/>
      <c r="R261" s="513"/>
      <c r="S261" s="513"/>
      <c r="T261" s="513"/>
      <c r="U261" s="513"/>
      <c r="V261" s="513"/>
      <c r="W261" s="513"/>
      <c r="X261" s="513"/>
      <c r="Y261" s="511"/>
      <c r="Z261" s="511"/>
      <c r="AA261" s="511"/>
      <c r="AB261" s="511"/>
      <c r="AC261" s="511"/>
      <c r="AD261" s="511"/>
      <c r="AE261" s="511"/>
      <c r="AF261" s="511"/>
      <c r="AG261" s="511"/>
      <c r="AH261" s="514"/>
      <c r="AI261" s="515"/>
      <c r="AJ261" s="515"/>
      <c r="AK261" s="515"/>
      <c r="AL261" s="515"/>
      <c r="AM261" s="515"/>
      <c r="AN261" s="515"/>
      <c r="AO261" s="511"/>
      <c r="AP261" s="511"/>
      <c r="AQ261" s="511"/>
      <c r="AR261" s="511"/>
      <c r="AS261" s="511"/>
      <c r="AT261" s="515"/>
      <c r="AU261" s="490"/>
      <c r="AV261" s="490"/>
      <c r="AW261" s="490"/>
      <c r="AX261" s="490"/>
      <c r="AY261" s="490"/>
      <c r="AZ261" s="490"/>
      <c r="BA261" s="490"/>
      <c r="BB261" s="490"/>
      <c r="BC261" s="490"/>
    </row>
    <row r="262" spans="1:55" x14ac:dyDescent="0.25">
      <c r="A262" s="1400"/>
      <c r="B262" s="509"/>
      <c r="C262" s="489"/>
      <c r="D262" s="510"/>
      <c r="E262" s="433"/>
      <c r="F262" s="510"/>
      <c r="G262" s="511"/>
      <c r="H262" s="511"/>
      <c r="I262" s="511"/>
      <c r="J262" s="511"/>
      <c r="K262" s="512"/>
      <c r="L262" s="513"/>
      <c r="M262" s="513"/>
      <c r="N262" s="513"/>
      <c r="O262" s="513"/>
      <c r="P262" s="513"/>
      <c r="Q262" s="513"/>
      <c r="R262" s="513"/>
      <c r="S262" s="513"/>
      <c r="T262" s="513"/>
      <c r="U262" s="513"/>
      <c r="V262" s="513"/>
      <c r="W262" s="513"/>
      <c r="X262" s="513"/>
      <c r="Y262" s="511"/>
      <c r="Z262" s="511"/>
      <c r="AA262" s="511"/>
      <c r="AB262" s="511"/>
      <c r="AC262" s="511"/>
      <c r="AD262" s="511"/>
      <c r="AE262" s="511"/>
      <c r="AF262" s="511"/>
      <c r="AG262" s="511"/>
      <c r="AH262" s="514"/>
      <c r="AI262" s="515"/>
      <c r="AJ262" s="515"/>
      <c r="AK262" s="515"/>
      <c r="AL262" s="511"/>
      <c r="AM262" s="511"/>
      <c r="AN262" s="511"/>
      <c r="AO262" s="515"/>
      <c r="AP262" s="515"/>
      <c r="AQ262" s="515"/>
      <c r="AR262" s="515"/>
      <c r="AS262" s="515"/>
      <c r="AT262" s="515"/>
      <c r="AU262" s="490"/>
      <c r="AV262" s="490"/>
      <c r="AW262" s="490"/>
      <c r="AX262" s="490"/>
      <c r="AY262" s="490"/>
      <c r="AZ262" s="490"/>
      <c r="BA262" s="490"/>
      <c r="BB262" s="490"/>
      <c r="BC262" s="490"/>
    </row>
    <row r="263" spans="1:55" x14ac:dyDescent="0.25">
      <c r="A263" s="1400"/>
      <c r="B263" s="509"/>
      <c r="C263" s="489"/>
      <c r="D263" s="510"/>
      <c r="E263" s="433"/>
      <c r="F263" s="510"/>
      <c r="G263" s="511"/>
      <c r="H263" s="511"/>
      <c r="I263" s="511"/>
      <c r="J263" s="511"/>
      <c r="K263" s="512"/>
      <c r="L263" s="513"/>
      <c r="M263" s="513"/>
      <c r="N263" s="513"/>
      <c r="O263" s="513"/>
      <c r="P263" s="513"/>
      <c r="Q263" s="513"/>
      <c r="R263" s="513"/>
      <c r="S263" s="513"/>
      <c r="T263" s="513"/>
      <c r="U263" s="513"/>
      <c r="V263" s="513"/>
      <c r="W263" s="513"/>
      <c r="X263" s="513"/>
      <c r="Y263" s="511"/>
      <c r="Z263" s="511"/>
      <c r="AA263" s="511"/>
      <c r="AB263" s="511"/>
      <c r="AC263" s="511"/>
      <c r="AD263" s="511"/>
      <c r="AE263" s="511"/>
      <c r="AF263" s="511"/>
      <c r="AG263" s="511"/>
      <c r="AH263" s="514"/>
      <c r="AI263" s="515"/>
      <c r="AJ263" s="515"/>
      <c r="AK263" s="515"/>
      <c r="AL263" s="515"/>
      <c r="AM263" s="515"/>
      <c r="AN263" s="515"/>
      <c r="AO263" s="515"/>
      <c r="AP263" s="515"/>
      <c r="AQ263" s="515"/>
      <c r="AR263" s="515"/>
      <c r="AS263" s="515"/>
      <c r="AT263" s="515"/>
      <c r="AU263" s="490"/>
      <c r="AV263" s="490"/>
      <c r="AW263" s="490"/>
      <c r="AX263" s="490"/>
      <c r="AY263" s="490"/>
      <c r="AZ263" s="490"/>
      <c r="BA263" s="490"/>
      <c r="BB263" s="490"/>
      <c r="BC263" s="490"/>
    </row>
    <row r="264" spans="1:55" x14ac:dyDescent="0.25">
      <c r="A264" s="1400"/>
      <c r="B264" s="509"/>
      <c r="C264" s="489"/>
      <c r="D264" s="510"/>
      <c r="E264" s="433"/>
      <c r="F264" s="510"/>
      <c r="G264" s="511"/>
      <c r="H264" s="511"/>
      <c r="I264" s="511"/>
      <c r="J264" s="511"/>
      <c r="K264" s="512"/>
      <c r="L264" s="513"/>
      <c r="M264" s="513"/>
      <c r="N264" s="452"/>
      <c r="O264" s="510"/>
      <c r="P264" s="513"/>
      <c r="Q264" s="513"/>
      <c r="R264" s="513"/>
      <c r="S264" s="513"/>
      <c r="T264" s="513"/>
      <c r="U264" s="513"/>
      <c r="V264" s="513"/>
      <c r="W264" s="513"/>
      <c r="X264" s="513"/>
      <c r="Y264" s="511"/>
      <c r="Z264" s="511"/>
      <c r="AA264" s="511"/>
      <c r="AB264" s="511"/>
      <c r="AC264" s="511"/>
      <c r="AD264" s="511"/>
      <c r="AE264" s="511"/>
      <c r="AF264" s="516"/>
      <c r="AG264" s="511"/>
      <c r="AH264" s="514"/>
      <c r="AI264" s="515"/>
      <c r="AJ264" s="515"/>
      <c r="AK264" s="515"/>
      <c r="AL264" s="515"/>
      <c r="AM264" s="515"/>
      <c r="AN264" s="515"/>
      <c r="AO264" s="515"/>
      <c r="AP264" s="515"/>
      <c r="AQ264" s="515"/>
      <c r="AR264" s="515"/>
      <c r="AS264" s="515"/>
      <c r="AT264" s="515"/>
      <c r="AU264" s="490"/>
      <c r="AV264" s="490"/>
      <c r="AW264" s="490"/>
      <c r="AX264" s="490"/>
      <c r="AY264" s="490"/>
      <c r="AZ264" s="490"/>
      <c r="BA264" s="490"/>
      <c r="BB264" s="490"/>
      <c r="BC264" s="490"/>
    </row>
    <row r="265" spans="1:55" x14ac:dyDescent="0.25">
      <c r="A265" s="1400"/>
      <c r="B265" s="509"/>
      <c r="C265" s="489"/>
      <c r="D265" s="510"/>
      <c r="E265" s="433"/>
      <c r="F265" s="510"/>
      <c r="G265" s="511"/>
      <c r="H265" s="511"/>
      <c r="I265" s="511"/>
      <c r="J265" s="511"/>
      <c r="K265" s="512"/>
      <c r="L265" s="513"/>
      <c r="M265" s="513"/>
      <c r="N265" s="513"/>
      <c r="O265" s="513"/>
      <c r="P265" s="513"/>
      <c r="Q265" s="513"/>
      <c r="R265" s="513"/>
      <c r="S265" s="513"/>
      <c r="T265" s="513"/>
      <c r="U265" s="513"/>
      <c r="V265" s="513"/>
      <c r="W265" s="513"/>
      <c r="X265" s="513"/>
      <c r="Y265" s="511"/>
      <c r="Z265" s="511"/>
      <c r="AA265" s="511"/>
      <c r="AB265" s="511"/>
      <c r="AC265" s="511"/>
      <c r="AD265" s="511"/>
      <c r="AE265" s="511"/>
      <c r="AF265" s="511"/>
      <c r="AG265" s="511"/>
      <c r="AH265" s="514"/>
      <c r="AI265" s="515"/>
      <c r="AJ265" s="515"/>
      <c r="AK265" s="515"/>
      <c r="AL265" s="515"/>
      <c r="AM265" s="515"/>
      <c r="AN265" s="515"/>
      <c r="AO265" s="515"/>
      <c r="AP265" s="515"/>
      <c r="AQ265" s="515"/>
      <c r="AR265" s="515"/>
      <c r="AS265" s="515"/>
      <c r="AT265" s="515"/>
      <c r="AU265" s="490"/>
      <c r="AV265" s="490"/>
      <c r="AW265" s="490"/>
      <c r="AX265" s="490"/>
      <c r="AY265" s="490"/>
      <c r="AZ265" s="490"/>
      <c r="BA265" s="490"/>
      <c r="BB265" s="490"/>
      <c r="BC265" s="490"/>
    </row>
    <row r="266" spans="1:55" x14ac:dyDescent="0.25">
      <c r="A266" s="1400"/>
      <c r="B266" s="509"/>
      <c r="C266" s="489"/>
      <c r="D266" s="510"/>
      <c r="E266" s="433"/>
      <c r="F266" s="510"/>
      <c r="G266" s="511"/>
      <c r="H266" s="511"/>
      <c r="I266" s="511"/>
      <c r="J266" s="511"/>
      <c r="K266" s="512"/>
      <c r="L266" s="513"/>
      <c r="M266" s="513"/>
      <c r="N266" s="513"/>
      <c r="O266" s="513"/>
      <c r="P266" s="513"/>
      <c r="Q266" s="513"/>
      <c r="R266" s="513"/>
      <c r="S266" s="513"/>
      <c r="T266" s="513"/>
      <c r="U266" s="513"/>
      <c r="V266" s="513"/>
      <c r="W266" s="513"/>
      <c r="X266" s="513"/>
      <c r="Y266" s="511"/>
      <c r="Z266" s="511"/>
      <c r="AA266" s="511"/>
      <c r="AB266" s="511"/>
      <c r="AC266" s="511"/>
      <c r="AD266" s="511"/>
      <c r="AE266" s="511"/>
      <c r="AF266" s="511"/>
      <c r="AG266" s="511"/>
      <c r="AH266" s="514"/>
      <c r="AI266" s="515"/>
      <c r="AJ266" s="515"/>
      <c r="AK266" s="515"/>
      <c r="AL266" s="515"/>
      <c r="AM266" s="515"/>
      <c r="AN266" s="515"/>
      <c r="AO266" s="511"/>
      <c r="AP266" s="511"/>
      <c r="AQ266" s="511"/>
      <c r="AR266" s="511"/>
      <c r="AS266" s="511"/>
      <c r="AT266" s="515"/>
      <c r="AU266" s="490"/>
      <c r="AV266" s="490"/>
      <c r="AW266" s="490"/>
      <c r="AX266" s="490"/>
      <c r="AY266" s="490"/>
      <c r="AZ266" s="490"/>
      <c r="BA266" s="490"/>
      <c r="BB266" s="490"/>
      <c r="BC266" s="490"/>
    </row>
    <row r="267" spans="1:55" x14ac:dyDescent="0.25">
      <c r="A267" s="1400"/>
      <c r="B267" s="509"/>
      <c r="C267" s="489"/>
      <c r="D267" s="510"/>
      <c r="E267" s="433"/>
      <c r="F267" s="510"/>
      <c r="G267" s="511"/>
      <c r="H267" s="511"/>
      <c r="I267" s="511"/>
      <c r="J267" s="511"/>
      <c r="K267" s="512"/>
      <c r="L267" s="513"/>
      <c r="M267" s="513"/>
      <c r="N267" s="513"/>
      <c r="O267" s="513"/>
      <c r="P267" s="513"/>
      <c r="Q267" s="513"/>
      <c r="R267" s="513"/>
      <c r="S267" s="513"/>
      <c r="T267" s="513"/>
      <c r="U267" s="513"/>
      <c r="V267" s="513"/>
      <c r="W267" s="513"/>
      <c r="X267" s="513"/>
      <c r="Y267" s="511"/>
      <c r="Z267" s="511"/>
      <c r="AA267" s="511"/>
      <c r="AB267" s="511"/>
      <c r="AC267" s="511"/>
      <c r="AD267" s="511"/>
      <c r="AE267" s="511"/>
      <c r="AF267" s="511"/>
      <c r="AG267" s="511"/>
      <c r="AH267" s="514"/>
      <c r="AI267" s="515"/>
      <c r="AJ267" s="515"/>
      <c r="AK267" s="515"/>
      <c r="AL267" s="511"/>
      <c r="AM267" s="511"/>
      <c r="AN267" s="511"/>
      <c r="AO267" s="515"/>
      <c r="AP267" s="515"/>
      <c r="AQ267" s="515"/>
      <c r="AR267" s="515"/>
      <c r="AS267" s="515"/>
      <c r="AT267" s="515"/>
      <c r="AU267" s="490"/>
      <c r="AV267" s="490"/>
      <c r="AW267" s="490"/>
      <c r="AX267" s="490"/>
      <c r="AY267" s="490"/>
      <c r="AZ267" s="490"/>
      <c r="BA267" s="490"/>
      <c r="BB267" s="490"/>
      <c r="BC267" s="490"/>
    </row>
    <row r="268" spans="1:55" x14ac:dyDescent="0.25">
      <c r="A268" s="1400"/>
      <c r="B268" s="509"/>
      <c r="C268" s="489"/>
      <c r="D268" s="510"/>
      <c r="E268" s="433"/>
      <c r="F268" s="510"/>
      <c r="G268" s="511"/>
      <c r="H268" s="511"/>
      <c r="I268" s="511"/>
      <c r="J268" s="511"/>
      <c r="K268" s="512"/>
      <c r="L268" s="513"/>
      <c r="M268" s="513"/>
      <c r="N268" s="513"/>
      <c r="O268" s="513"/>
      <c r="P268" s="513"/>
      <c r="Q268" s="513"/>
      <c r="R268" s="513"/>
      <c r="S268" s="513"/>
      <c r="T268" s="513"/>
      <c r="U268" s="513"/>
      <c r="V268" s="513"/>
      <c r="W268" s="513"/>
      <c r="X268" s="513"/>
      <c r="Y268" s="511"/>
      <c r="Z268" s="511"/>
      <c r="AA268" s="511"/>
      <c r="AB268" s="511"/>
      <c r="AC268" s="511"/>
      <c r="AD268" s="511"/>
      <c r="AE268" s="511"/>
      <c r="AF268" s="511"/>
      <c r="AG268" s="511"/>
      <c r="AH268" s="514"/>
      <c r="AI268" s="515"/>
      <c r="AJ268" s="515"/>
      <c r="AK268" s="515"/>
      <c r="AL268" s="515"/>
      <c r="AM268" s="515"/>
      <c r="AN268" s="515"/>
      <c r="AO268" s="515"/>
      <c r="AP268" s="515"/>
      <c r="AQ268" s="515"/>
      <c r="AR268" s="515"/>
      <c r="AS268" s="515"/>
      <c r="AT268" s="515"/>
      <c r="AU268" s="490"/>
      <c r="AV268" s="490"/>
      <c r="AW268" s="490"/>
      <c r="AX268" s="490"/>
      <c r="AY268" s="490"/>
      <c r="AZ268" s="490"/>
      <c r="BA268" s="490"/>
      <c r="BB268" s="490"/>
      <c r="BC268" s="490"/>
    </row>
    <row r="269" spans="1:55" x14ac:dyDescent="0.25">
      <c r="A269" s="1400"/>
      <c r="B269" s="509"/>
      <c r="C269" s="489"/>
      <c r="D269" s="510"/>
      <c r="E269" s="433"/>
      <c r="F269" s="510"/>
      <c r="G269" s="511"/>
      <c r="H269" s="511"/>
      <c r="I269" s="511"/>
      <c r="J269" s="511"/>
      <c r="K269" s="512"/>
      <c r="L269" s="513"/>
      <c r="M269" s="513"/>
      <c r="N269" s="452"/>
      <c r="O269" s="510"/>
      <c r="P269" s="513"/>
      <c r="Q269" s="513"/>
      <c r="R269" s="513"/>
      <c r="S269" s="513"/>
      <c r="T269" s="513"/>
      <c r="U269" s="513"/>
      <c r="V269" s="513"/>
      <c r="W269" s="513"/>
      <c r="X269" s="513"/>
      <c r="Y269" s="511"/>
      <c r="Z269" s="511"/>
      <c r="AA269" s="511"/>
      <c r="AB269" s="511"/>
      <c r="AC269" s="511"/>
      <c r="AD269" s="511"/>
      <c r="AE269" s="511"/>
      <c r="AF269" s="511"/>
      <c r="AG269" s="511"/>
      <c r="AH269" s="514"/>
      <c r="AI269" s="515"/>
      <c r="AJ269" s="515"/>
      <c r="AK269" s="515"/>
      <c r="AL269" s="515"/>
      <c r="AM269" s="515"/>
      <c r="AN269" s="515"/>
      <c r="AO269" s="515"/>
      <c r="AP269" s="515"/>
      <c r="AQ269" s="515"/>
      <c r="AR269" s="515"/>
      <c r="AS269" s="515"/>
      <c r="AT269" s="515"/>
      <c r="AU269" s="490"/>
      <c r="AV269" s="490"/>
      <c r="AW269" s="490"/>
      <c r="AX269" s="490"/>
      <c r="AY269" s="490"/>
      <c r="AZ269" s="490"/>
      <c r="BA269" s="490"/>
      <c r="BB269" s="490"/>
      <c r="BC269" s="490"/>
    </row>
    <row r="270" spans="1:55" x14ac:dyDescent="0.25">
      <c r="A270" s="1400"/>
      <c r="B270" s="509"/>
      <c r="C270" s="489"/>
      <c r="D270" s="510"/>
      <c r="E270" s="433"/>
      <c r="F270" s="510"/>
      <c r="G270" s="511"/>
      <c r="H270" s="511"/>
      <c r="I270" s="511"/>
      <c r="J270" s="511"/>
      <c r="K270" s="512"/>
      <c r="L270" s="513"/>
      <c r="M270" s="513"/>
      <c r="N270" s="513"/>
      <c r="O270" s="513"/>
      <c r="P270" s="513"/>
      <c r="Q270" s="513"/>
      <c r="R270" s="513"/>
      <c r="S270" s="513"/>
      <c r="T270" s="513"/>
      <c r="U270" s="513"/>
      <c r="V270" s="513"/>
      <c r="W270" s="513"/>
      <c r="X270" s="513"/>
      <c r="Y270" s="511"/>
      <c r="Z270" s="511"/>
      <c r="AA270" s="511"/>
      <c r="AB270" s="511"/>
      <c r="AC270" s="511"/>
      <c r="AD270" s="511"/>
      <c r="AE270" s="511"/>
      <c r="AF270" s="511"/>
      <c r="AG270" s="511"/>
      <c r="AH270" s="514"/>
      <c r="AI270" s="515"/>
      <c r="AJ270" s="515"/>
      <c r="AK270" s="515"/>
      <c r="AL270" s="515"/>
      <c r="AM270" s="515"/>
      <c r="AN270" s="515"/>
      <c r="AO270" s="515"/>
      <c r="AP270" s="515"/>
      <c r="AQ270" s="515"/>
      <c r="AR270" s="515"/>
      <c r="AS270" s="515"/>
      <c r="AT270" s="515"/>
      <c r="AU270" s="490"/>
      <c r="AV270" s="490"/>
      <c r="AW270" s="490"/>
      <c r="AX270" s="490"/>
      <c r="AY270" s="490"/>
      <c r="AZ270" s="490"/>
      <c r="BA270" s="490"/>
      <c r="BB270" s="490"/>
      <c r="BC270" s="490"/>
    </row>
    <row r="271" spans="1:55" x14ac:dyDescent="0.25">
      <c r="A271" s="1400"/>
      <c r="B271" s="509"/>
      <c r="C271" s="489"/>
      <c r="D271" s="510"/>
      <c r="E271" s="433"/>
      <c r="F271" s="510"/>
      <c r="G271" s="511"/>
      <c r="H271" s="511"/>
      <c r="I271" s="511"/>
      <c r="J271" s="511"/>
      <c r="K271" s="512"/>
      <c r="L271" s="513"/>
      <c r="M271" s="513"/>
      <c r="N271" s="513"/>
      <c r="O271" s="513"/>
      <c r="P271" s="513"/>
      <c r="Q271" s="513"/>
      <c r="R271" s="513"/>
      <c r="S271" s="513"/>
      <c r="T271" s="513"/>
      <c r="U271" s="513"/>
      <c r="V271" s="513"/>
      <c r="W271" s="513"/>
      <c r="X271" s="513"/>
      <c r="Y271" s="511"/>
      <c r="Z271" s="511"/>
      <c r="AA271" s="511"/>
      <c r="AB271" s="511"/>
      <c r="AC271" s="511"/>
      <c r="AD271" s="511"/>
      <c r="AE271" s="511"/>
      <c r="AF271" s="511"/>
      <c r="AG271" s="511"/>
      <c r="AH271" s="514"/>
      <c r="AI271" s="515"/>
      <c r="AJ271" s="515"/>
      <c r="AK271" s="515"/>
      <c r="AL271" s="515"/>
      <c r="AM271" s="515"/>
      <c r="AN271" s="515"/>
      <c r="AO271" s="511"/>
      <c r="AP271" s="511"/>
      <c r="AQ271" s="511"/>
      <c r="AR271" s="511"/>
      <c r="AS271" s="511"/>
      <c r="AT271" s="515"/>
      <c r="AU271" s="490"/>
      <c r="AV271" s="490"/>
      <c r="AW271" s="490"/>
      <c r="AX271" s="490"/>
      <c r="AY271" s="490"/>
      <c r="AZ271" s="490"/>
      <c r="BA271" s="490"/>
      <c r="BB271" s="490"/>
      <c r="BC271" s="490"/>
    </row>
    <row r="272" spans="1:55" x14ac:dyDescent="0.25">
      <c r="A272" s="1400"/>
      <c r="B272" s="509"/>
      <c r="C272" s="489"/>
      <c r="D272" s="510"/>
      <c r="E272" s="433"/>
      <c r="F272" s="510"/>
      <c r="G272" s="511"/>
      <c r="H272" s="511"/>
      <c r="I272" s="511"/>
      <c r="J272" s="511"/>
      <c r="K272" s="512"/>
      <c r="L272" s="513"/>
      <c r="M272" s="513"/>
      <c r="N272" s="513"/>
      <c r="O272" s="513"/>
      <c r="P272" s="513"/>
      <c r="Q272" s="513"/>
      <c r="R272" s="513"/>
      <c r="S272" s="513"/>
      <c r="T272" s="513"/>
      <c r="U272" s="513"/>
      <c r="V272" s="513"/>
      <c r="W272" s="513"/>
      <c r="X272" s="513"/>
      <c r="Y272" s="511"/>
      <c r="Z272" s="511"/>
      <c r="AA272" s="511"/>
      <c r="AB272" s="511"/>
      <c r="AC272" s="511"/>
      <c r="AD272" s="511"/>
      <c r="AE272" s="511"/>
      <c r="AF272" s="511"/>
      <c r="AG272" s="511"/>
      <c r="AH272" s="514"/>
      <c r="AI272" s="515"/>
      <c r="AJ272" s="515"/>
      <c r="AK272" s="515"/>
      <c r="AL272" s="511"/>
      <c r="AM272" s="511"/>
      <c r="AN272" s="511"/>
      <c r="AO272" s="515"/>
      <c r="AP272" s="515"/>
      <c r="AQ272" s="515"/>
      <c r="AR272" s="515"/>
      <c r="AS272" s="515"/>
      <c r="AT272" s="515"/>
      <c r="AU272" s="490"/>
      <c r="AV272" s="490"/>
      <c r="AW272" s="490"/>
      <c r="AX272" s="490"/>
      <c r="AY272" s="490"/>
      <c r="AZ272" s="490"/>
      <c r="BA272" s="490"/>
      <c r="BB272" s="490"/>
      <c r="BC272" s="490"/>
    </row>
    <row r="273" spans="1:55" x14ac:dyDescent="0.25">
      <c r="A273" s="1400"/>
      <c r="B273" s="509"/>
      <c r="C273" s="489"/>
      <c r="D273" s="510"/>
      <c r="E273" s="433"/>
      <c r="F273" s="510"/>
      <c r="G273" s="511"/>
      <c r="H273" s="511"/>
      <c r="I273" s="511"/>
      <c r="J273" s="511"/>
      <c r="K273" s="512"/>
      <c r="L273" s="513"/>
      <c r="M273" s="513"/>
      <c r="N273" s="513"/>
      <c r="O273" s="513"/>
      <c r="P273" s="513"/>
      <c r="Q273" s="513"/>
      <c r="R273" s="513"/>
      <c r="S273" s="513"/>
      <c r="T273" s="513"/>
      <c r="U273" s="513"/>
      <c r="V273" s="513"/>
      <c r="W273" s="513"/>
      <c r="X273" s="513"/>
      <c r="Y273" s="511"/>
      <c r="Z273" s="511"/>
      <c r="AA273" s="511"/>
      <c r="AB273" s="511"/>
      <c r="AC273" s="511"/>
      <c r="AD273" s="511"/>
      <c r="AE273" s="511"/>
      <c r="AF273" s="511"/>
      <c r="AG273" s="511"/>
      <c r="AH273" s="514"/>
      <c r="AI273" s="515"/>
      <c r="AJ273" s="515"/>
      <c r="AK273" s="515"/>
      <c r="AL273" s="515"/>
      <c r="AM273" s="515"/>
      <c r="AN273" s="515"/>
      <c r="AO273" s="515"/>
      <c r="AP273" s="515"/>
      <c r="AQ273" s="515"/>
      <c r="AR273" s="515"/>
      <c r="AS273" s="515"/>
      <c r="AT273" s="515"/>
      <c r="AU273" s="490"/>
      <c r="AV273" s="490"/>
      <c r="AW273" s="490"/>
      <c r="AX273" s="490"/>
      <c r="AY273" s="490"/>
      <c r="AZ273" s="490"/>
      <c r="BA273" s="490"/>
      <c r="BB273" s="490"/>
      <c r="BC273" s="490"/>
    </row>
    <row r="274" spans="1:55" x14ac:dyDescent="0.25">
      <c r="A274" s="1400"/>
      <c r="B274" s="509"/>
      <c r="C274" s="489"/>
      <c r="D274" s="510"/>
      <c r="E274" s="433"/>
      <c r="F274" s="510"/>
      <c r="G274" s="511"/>
      <c r="H274" s="511"/>
      <c r="I274" s="511"/>
      <c r="J274" s="511"/>
      <c r="K274" s="512"/>
      <c r="L274" s="513"/>
      <c r="M274" s="513"/>
      <c r="N274" s="513"/>
      <c r="O274" s="513"/>
      <c r="P274" s="513"/>
      <c r="Q274" s="513"/>
      <c r="R274" s="513"/>
      <c r="S274" s="513"/>
      <c r="T274" s="513"/>
      <c r="U274" s="513"/>
      <c r="V274" s="513"/>
      <c r="W274" s="513"/>
      <c r="X274" s="513"/>
      <c r="Y274" s="511"/>
      <c r="Z274" s="511"/>
      <c r="AA274" s="511"/>
      <c r="AB274" s="511"/>
      <c r="AC274" s="511"/>
      <c r="AD274" s="511"/>
      <c r="AE274" s="511"/>
      <c r="AF274" s="511"/>
      <c r="AG274" s="511"/>
      <c r="AH274" s="514"/>
      <c r="AI274" s="515"/>
      <c r="AJ274" s="515"/>
      <c r="AK274" s="515"/>
      <c r="AL274" s="515"/>
      <c r="AM274" s="515"/>
      <c r="AN274" s="515"/>
      <c r="AO274" s="515"/>
      <c r="AP274" s="515"/>
      <c r="AQ274" s="515"/>
      <c r="AR274" s="515"/>
      <c r="AS274" s="515"/>
      <c r="AT274" s="515"/>
      <c r="AU274" s="490"/>
      <c r="AV274" s="490"/>
      <c r="AW274" s="490"/>
      <c r="AX274" s="490"/>
      <c r="AY274" s="490"/>
      <c r="AZ274" s="490"/>
      <c r="BA274" s="490"/>
      <c r="BB274" s="490"/>
      <c r="BC274" s="490"/>
    </row>
    <row r="275" spans="1:55" x14ac:dyDescent="0.25">
      <c r="A275" s="1400"/>
      <c r="B275" s="509"/>
      <c r="C275" s="489"/>
      <c r="D275" s="510"/>
      <c r="E275" s="511"/>
      <c r="F275" s="510"/>
      <c r="G275" s="511"/>
      <c r="H275" s="511"/>
      <c r="I275" s="511"/>
      <c r="J275" s="511"/>
      <c r="K275" s="512"/>
      <c r="L275" s="513"/>
      <c r="M275" s="513"/>
      <c r="N275" s="513"/>
      <c r="O275" s="513"/>
      <c r="P275" s="513"/>
      <c r="Q275" s="513"/>
      <c r="R275" s="513"/>
      <c r="S275" s="513"/>
      <c r="T275" s="513"/>
      <c r="U275" s="513"/>
      <c r="V275" s="513"/>
      <c r="W275" s="513"/>
      <c r="X275" s="513"/>
      <c r="Y275" s="511"/>
      <c r="Z275" s="511"/>
      <c r="AA275" s="511"/>
      <c r="AB275" s="511"/>
      <c r="AC275" s="511"/>
      <c r="AD275" s="511"/>
      <c r="AE275" s="511"/>
      <c r="AF275" s="511"/>
      <c r="AG275" s="511"/>
      <c r="AH275" s="514"/>
      <c r="AI275" s="515"/>
      <c r="AJ275" s="515"/>
      <c r="AK275" s="515"/>
      <c r="AL275" s="515"/>
      <c r="AM275" s="515"/>
      <c r="AN275" s="515"/>
      <c r="AO275" s="511"/>
      <c r="AP275" s="511"/>
      <c r="AQ275" s="511"/>
      <c r="AR275" s="511"/>
      <c r="AS275" s="511"/>
      <c r="AT275" s="515"/>
      <c r="AU275" s="490"/>
      <c r="AV275" s="490"/>
      <c r="AW275" s="490"/>
      <c r="AX275" s="490"/>
      <c r="AY275" s="490"/>
      <c r="AZ275" s="490"/>
      <c r="BA275" s="490"/>
      <c r="BB275" s="490"/>
      <c r="BC275" s="490"/>
    </row>
    <row r="276" spans="1:55" x14ac:dyDescent="0.25">
      <c r="A276" s="1400"/>
      <c r="B276" s="509"/>
      <c r="C276" s="489"/>
      <c r="D276" s="510"/>
      <c r="E276" s="433"/>
      <c r="F276" s="510"/>
      <c r="G276" s="511"/>
      <c r="H276" s="511"/>
      <c r="I276" s="511"/>
      <c r="J276" s="511"/>
      <c r="K276" s="512"/>
      <c r="L276" s="513"/>
      <c r="M276" s="513"/>
      <c r="N276" s="513"/>
      <c r="O276" s="513"/>
      <c r="P276" s="513"/>
      <c r="Q276" s="513"/>
      <c r="R276" s="513"/>
      <c r="S276" s="513"/>
      <c r="T276" s="513"/>
      <c r="U276" s="513"/>
      <c r="V276" s="513"/>
      <c r="W276" s="513"/>
      <c r="X276" s="513"/>
      <c r="Y276" s="511"/>
      <c r="Z276" s="511"/>
      <c r="AA276" s="511"/>
      <c r="AB276" s="511"/>
      <c r="AC276" s="511"/>
      <c r="AD276" s="511"/>
      <c r="AE276" s="511"/>
      <c r="AF276" s="511"/>
      <c r="AG276" s="511"/>
      <c r="AH276" s="514"/>
      <c r="AI276" s="515"/>
      <c r="AJ276" s="515"/>
      <c r="AK276" s="515"/>
      <c r="AL276" s="515"/>
      <c r="AM276" s="515"/>
      <c r="AN276" s="515"/>
      <c r="AO276" s="511"/>
      <c r="AP276" s="511"/>
      <c r="AQ276" s="511"/>
      <c r="AR276" s="511"/>
      <c r="AS276" s="511"/>
      <c r="AT276" s="515"/>
      <c r="AU276" s="490"/>
      <c r="AV276" s="490"/>
      <c r="AW276" s="490"/>
      <c r="AX276" s="490"/>
      <c r="AY276" s="490"/>
      <c r="AZ276" s="490"/>
      <c r="BA276" s="490"/>
      <c r="BB276" s="490"/>
      <c r="BC276" s="490"/>
    </row>
    <row r="277" spans="1:55" x14ac:dyDescent="0.25">
      <c r="A277" s="1400"/>
      <c r="B277" s="509"/>
      <c r="C277" s="489"/>
      <c r="D277" s="510"/>
      <c r="E277" s="433"/>
      <c r="F277" s="510"/>
      <c r="G277" s="511"/>
      <c r="H277" s="511"/>
      <c r="I277" s="511"/>
      <c r="J277" s="511"/>
      <c r="K277" s="512"/>
      <c r="L277" s="513"/>
      <c r="M277" s="513"/>
      <c r="N277" s="513"/>
      <c r="O277" s="513"/>
      <c r="P277" s="513"/>
      <c r="Q277" s="513"/>
      <c r="R277" s="513"/>
      <c r="S277" s="513"/>
      <c r="T277" s="513"/>
      <c r="U277" s="513"/>
      <c r="V277" s="513"/>
      <c r="W277" s="513"/>
      <c r="X277" s="513"/>
      <c r="Y277" s="511"/>
      <c r="Z277" s="511"/>
      <c r="AA277" s="511"/>
      <c r="AB277" s="511"/>
      <c r="AC277" s="511"/>
      <c r="AD277" s="511"/>
      <c r="AE277" s="511"/>
      <c r="AF277" s="511"/>
      <c r="AG277" s="511"/>
      <c r="AH277" s="514"/>
      <c r="AI277" s="515"/>
      <c r="AJ277" s="515"/>
      <c r="AK277" s="515"/>
      <c r="AL277" s="511"/>
      <c r="AM277" s="511"/>
      <c r="AN277" s="511"/>
      <c r="AO277" s="515"/>
      <c r="AP277" s="515"/>
      <c r="AQ277" s="515"/>
      <c r="AR277" s="515"/>
      <c r="AS277" s="515"/>
      <c r="AT277" s="515"/>
      <c r="AU277" s="490"/>
      <c r="AV277" s="490"/>
      <c r="AW277" s="490"/>
      <c r="AX277" s="490"/>
      <c r="AY277" s="490"/>
      <c r="AZ277" s="490"/>
      <c r="BA277" s="490"/>
      <c r="BB277" s="490"/>
      <c r="BC277" s="490"/>
    </row>
    <row r="278" spans="1:55" x14ac:dyDescent="0.25">
      <c r="A278" s="1400"/>
      <c r="B278" s="509"/>
      <c r="C278" s="489"/>
      <c r="D278" s="510"/>
      <c r="E278" s="433"/>
      <c r="F278" s="510"/>
      <c r="G278" s="511"/>
      <c r="H278" s="511"/>
      <c r="I278" s="511"/>
      <c r="J278" s="511"/>
      <c r="K278" s="512"/>
      <c r="L278" s="513"/>
      <c r="M278" s="513"/>
      <c r="N278" s="513"/>
      <c r="O278" s="513"/>
      <c r="P278" s="513"/>
      <c r="Q278" s="513"/>
      <c r="R278" s="513"/>
      <c r="S278" s="513"/>
      <c r="T278" s="513"/>
      <c r="U278" s="513"/>
      <c r="V278" s="513"/>
      <c r="W278" s="513"/>
      <c r="X278" s="513"/>
      <c r="Y278" s="511"/>
      <c r="Z278" s="511"/>
      <c r="AA278" s="511"/>
      <c r="AB278" s="511"/>
      <c r="AC278" s="511"/>
      <c r="AD278" s="511"/>
      <c r="AE278" s="511"/>
      <c r="AF278" s="511"/>
      <c r="AG278" s="511"/>
      <c r="AH278" s="514"/>
      <c r="AI278" s="515"/>
      <c r="AJ278" s="515"/>
      <c r="AK278" s="515"/>
      <c r="AL278" s="515"/>
      <c r="AM278" s="515"/>
      <c r="AN278" s="515"/>
      <c r="AO278" s="515"/>
      <c r="AP278" s="515"/>
      <c r="AQ278" s="515"/>
      <c r="AR278" s="515"/>
      <c r="AS278" s="515"/>
      <c r="AT278" s="515"/>
      <c r="AU278" s="490"/>
      <c r="AV278" s="490"/>
      <c r="AW278" s="490"/>
      <c r="AX278" s="490"/>
      <c r="AY278" s="490"/>
      <c r="AZ278" s="490"/>
      <c r="BA278" s="490"/>
      <c r="BB278" s="490"/>
      <c r="BC278" s="490"/>
    </row>
    <row r="279" spans="1:55" x14ac:dyDescent="0.25">
      <c r="A279" s="1400"/>
      <c r="B279" s="509"/>
      <c r="C279" s="489"/>
      <c r="D279" s="510"/>
      <c r="E279" s="433"/>
      <c r="F279" s="510"/>
      <c r="G279" s="511"/>
      <c r="H279" s="511"/>
      <c r="I279" s="511"/>
      <c r="J279" s="511"/>
      <c r="K279" s="512"/>
      <c r="L279" s="513"/>
      <c r="M279" s="513"/>
      <c r="N279" s="452"/>
      <c r="O279" s="510"/>
      <c r="P279" s="513"/>
      <c r="Q279" s="513"/>
      <c r="R279" s="513"/>
      <c r="S279" s="513"/>
      <c r="T279" s="513"/>
      <c r="U279" s="513"/>
      <c r="V279" s="513"/>
      <c r="W279" s="513"/>
      <c r="X279" s="513"/>
      <c r="Y279" s="511"/>
      <c r="Z279" s="511"/>
      <c r="AA279" s="511"/>
      <c r="AB279" s="511"/>
      <c r="AC279" s="511"/>
      <c r="AD279" s="511"/>
      <c r="AE279" s="511"/>
      <c r="AF279" s="511"/>
      <c r="AG279" s="511"/>
      <c r="AH279" s="514"/>
      <c r="AI279" s="515"/>
      <c r="AJ279" s="515"/>
      <c r="AK279" s="515"/>
      <c r="AL279" s="515"/>
      <c r="AM279" s="515"/>
      <c r="AN279" s="515"/>
      <c r="AO279" s="515"/>
      <c r="AP279" s="515"/>
      <c r="AQ279" s="515"/>
      <c r="AR279" s="515"/>
      <c r="AS279" s="515"/>
      <c r="AT279" s="515"/>
      <c r="AU279" s="490"/>
      <c r="AV279" s="490"/>
      <c r="AW279" s="490"/>
      <c r="AX279" s="490"/>
      <c r="AY279" s="490"/>
      <c r="AZ279" s="490"/>
      <c r="BA279" s="490"/>
      <c r="BB279" s="490"/>
      <c r="BC279" s="490"/>
    </row>
    <row r="280" spans="1:55" x14ac:dyDescent="0.25">
      <c r="A280" s="1400"/>
      <c r="B280" s="509"/>
      <c r="C280" s="489"/>
      <c r="D280" s="510"/>
      <c r="E280" s="433"/>
      <c r="F280" s="510"/>
      <c r="G280" s="511"/>
      <c r="H280" s="511"/>
      <c r="I280" s="511"/>
      <c r="J280" s="511"/>
      <c r="K280" s="512"/>
      <c r="L280" s="513"/>
      <c r="M280" s="513"/>
      <c r="N280" s="513"/>
      <c r="O280" s="513"/>
      <c r="P280" s="513"/>
      <c r="Q280" s="513"/>
      <c r="R280" s="513"/>
      <c r="S280" s="513"/>
      <c r="T280" s="513"/>
      <c r="U280" s="513"/>
      <c r="V280" s="513"/>
      <c r="W280" s="513"/>
      <c r="X280" s="513"/>
      <c r="Y280" s="511"/>
      <c r="Z280" s="511"/>
      <c r="AA280" s="511"/>
      <c r="AB280" s="511"/>
      <c r="AC280" s="511"/>
      <c r="AD280" s="511"/>
      <c r="AE280" s="511"/>
      <c r="AF280" s="511"/>
      <c r="AG280" s="511"/>
      <c r="AH280" s="514"/>
      <c r="AI280" s="515"/>
      <c r="AJ280" s="515"/>
      <c r="AK280" s="515"/>
      <c r="AL280" s="515"/>
      <c r="AM280" s="515"/>
      <c r="AN280" s="515"/>
      <c r="AO280" s="515"/>
      <c r="AP280" s="515"/>
      <c r="AQ280" s="515"/>
      <c r="AR280" s="515"/>
      <c r="AS280" s="515"/>
      <c r="AT280" s="515"/>
      <c r="AU280" s="490"/>
      <c r="AV280" s="490"/>
      <c r="AW280" s="490"/>
      <c r="AX280" s="490"/>
      <c r="AY280" s="490"/>
      <c r="AZ280" s="490"/>
      <c r="BA280" s="490"/>
      <c r="BB280" s="490"/>
      <c r="BC280" s="490"/>
    </row>
    <row r="281" spans="1:55" x14ac:dyDescent="0.25">
      <c r="A281" s="1400"/>
      <c r="B281" s="509"/>
      <c r="C281" s="489"/>
      <c r="D281" s="510"/>
      <c r="E281" s="433"/>
      <c r="F281" s="510"/>
      <c r="G281" s="511"/>
      <c r="H281" s="511"/>
      <c r="I281" s="511"/>
      <c r="J281" s="511"/>
      <c r="K281" s="512"/>
      <c r="L281" s="513"/>
      <c r="M281" s="513"/>
      <c r="N281" s="513"/>
      <c r="O281" s="513"/>
      <c r="P281" s="513"/>
      <c r="Q281" s="513"/>
      <c r="R281" s="513"/>
      <c r="S281" s="513"/>
      <c r="T281" s="513"/>
      <c r="U281" s="513"/>
      <c r="V281" s="513"/>
      <c r="W281" s="513"/>
      <c r="X281" s="513"/>
      <c r="Y281" s="511"/>
      <c r="Z281" s="511"/>
      <c r="AA281" s="511"/>
      <c r="AB281" s="511"/>
      <c r="AC281" s="511"/>
      <c r="AD281" s="511"/>
      <c r="AE281" s="511"/>
      <c r="AF281" s="511"/>
      <c r="AG281" s="511"/>
      <c r="AH281" s="514"/>
      <c r="AI281" s="515"/>
      <c r="AJ281" s="515"/>
      <c r="AK281" s="515"/>
      <c r="AL281" s="515"/>
      <c r="AM281" s="515"/>
      <c r="AN281" s="515"/>
      <c r="AO281" s="511"/>
      <c r="AP281" s="511"/>
      <c r="AQ281" s="511"/>
      <c r="AR281" s="511"/>
      <c r="AS281" s="511"/>
      <c r="AT281" s="515"/>
      <c r="AU281" s="490"/>
      <c r="AV281" s="490"/>
      <c r="AW281" s="490"/>
      <c r="AX281" s="490"/>
      <c r="AY281" s="490"/>
      <c r="AZ281" s="490"/>
      <c r="BA281" s="490"/>
      <c r="BB281" s="490"/>
      <c r="BC281" s="490"/>
    </row>
    <row r="282" spans="1:55" x14ac:dyDescent="0.25">
      <c r="A282" s="1400"/>
      <c r="B282" s="509"/>
      <c r="C282" s="489"/>
      <c r="D282" s="510"/>
      <c r="E282" s="433"/>
      <c r="F282" s="510"/>
      <c r="G282" s="511"/>
      <c r="H282" s="511"/>
      <c r="I282" s="511"/>
      <c r="J282" s="511"/>
      <c r="K282" s="512"/>
      <c r="L282" s="513"/>
      <c r="M282" s="513"/>
      <c r="N282" s="513"/>
      <c r="O282" s="513"/>
      <c r="P282" s="513"/>
      <c r="Q282" s="513"/>
      <c r="R282" s="513"/>
      <c r="S282" s="513"/>
      <c r="T282" s="513"/>
      <c r="U282" s="513"/>
      <c r="V282" s="513"/>
      <c r="W282" s="513"/>
      <c r="X282" s="513"/>
      <c r="Y282" s="511"/>
      <c r="Z282" s="511"/>
      <c r="AA282" s="511"/>
      <c r="AB282" s="511"/>
      <c r="AC282" s="511"/>
      <c r="AD282" s="511"/>
      <c r="AE282" s="511"/>
      <c r="AF282" s="511"/>
      <c r="AG282" s="511"/>
      <c r="AH282" s="514"/>
      <c r="AI282" s="515"/>
      <c r="AJ282" s="515"/>
      <c r="AK282" s="515"/>
      <c r="AL282" s="511"/>
      <c r="AM282" s="511"/>
      <c r="AN282" s="511"/>
      <c r="AO282" s="515"/>
      <c r="AP282" s="515"/>
      <c r="AQ282" s="515"/>
      <c r="AR282" s="515"/>
      <c r="AS282" s="515"/>
      <c r="AT282" s="515"/>
      <c r="AU282" s="490"/>
      <c r="AV282" s="490"/>
      <c r="AW282" s="490"/>
      <c r="AX282" s="490"/>
      <c r="AY282" s="490"/>
      <c r="AZ282" s="490"/>
      <c r="BA282" s="490"/>
      <c r="BB282" s="490"/>
      <c r="BC282" s="490"/>
    </row>
    <row r="283" spans="1:55" x14ac:dyDescent="0.25">
      <c r="A283" s="1400"/>
      <c r="B283" s="509"/>
      <c r="C283" s="489"/>
      <c r="D283" s="510"/>
      <c r="E283" s="433"/>
      <c r="F283" s="510"/>
      <c r="G283" s="511"/>
      <c r="H283" s="511"/>
      <c r="I283" s="511"/>
      <c r="J283" s="511"/>
      <c r="K283" s="512"/>
      <c r="L283" s="513"/>
      <c r="M283" s="513"/>
      <c r="N283" s="513"/>
      <c r="O283" s="513"/>
      <c r="P283" s="513"/>
      <c r="Q283" s="513"/>
      <c r="R283" s="513"/>
      <c r="S283" s="513"/>
      <c r="T283" s="513"/>
      <c r="U283" s="513"/>
      <c r="V283" s="513"/>
      <c r="W283" s="513"/>
      <c r="X283" s="513"/>
      <c r="Y283" s="511"/>
      <c r="Z283" s="511"/>
      <c r="AA283" s="511"/>
      <c r="AB283" s="511"/>
      <c r="AC283" s="511"/>
      <c r="AD283" s="511"/>
      <c r="AE283" s="511"/>
      <c r="AF283" s="511"/>
      <c r="AG283" s="511"/>
      <c r="AH283" s="514"/>
      <c r="AI283" s="515"/>
      <c r="AJ283" s="515"/>
      <c r="AK283" s="515"/>
      <c r="AL283" s="515"/>
      <c r="AM283" s="515"/>
      <c r="AN283" s="515"/>
      <c r="AO283" s="515"/>
      <c r="AP283" s="515"/>
      <c r="AQ283" s="515"/>
      <c r="AR283" s="515"/>
      <c r="AS283" s="515"/>
      <c r="AT283" s="515"/>
      <c r="AU283" s="490"/>
      <c r="AV283" s="490"/>
      <c r="AW283" s="490"/>
      <c r="AX283" s="490"/>
      <c r="AY283" s="490"/>
      <c r="AZ283" s="490"/>
      <c r="BA283" s="490"/>
      <c r="BB283" s="490"/>
      <c r="BC283" s="490"/>
    </row>
    <row r="284" spans="1:55" x14ac:dyDescent="0.25">
      <c r="A284" s="1400"/>
      <c r="B284" s="509"/>
      <c r="C284" s="489"/>
      <c r="D284" s="510"/>
      <c r="E284" s="433"/>
      <c r="F284" s="510"/>
      <c r="G284" s="511"/>
      <c r="H284" s="511"/>
      <c r="I284" s="511"/>
      <c r="J284" s="511"/>
      <c r="K284" s="512"/>
      <c r="L284" s="513"/>
      <c r="M284" s="513"/>
      <c r="N284" s="513"/>
      <c r="O284" s="513"/>
      <c r="P284" s="513"/>
      <c r="Q284" s="513"/>
      <c r="R284" s="513"/>
      <c r="S284" s="513"/>
      <c r="T284" s="513"/>
      <c r="U284" s="513"/>
      <c r="V284" s="513"/>
      <c r="W284" s="513"/>
      <c r="X284" s="513"/>
      <c r="Y284" s="511"/>
      <c r="Z284" s="511"/>
      <c r="AA284" s="511"/>
      <c r="AB284" s="511"/>
      <c r="AC284" s="511"/>
      <c r="AD284" s="511"/>
      <c r="AE284" s="511"/>
      <c r="AF284" s="511"/>
      <c r="AG284" s="511"/>
      <c r="AH284" s="514"/>
      <c r="AI284" s="515"/>
      <c r="AJ284" s="515"/>
      <c r="AK284" s="515"/>
      <c r="AL284" s="515"/>
      <c r="AM284" s="515"/>
      <c r="AN284" s="515"/>
      <c r="AO284" s="515"/>
      <c r="AP284" s="515"/>
      <c r="AQ284" s="515"/>
      <c r="AR284" s="515"/>
      <c r="AS284" s="515"/>
      <c r="AT284" s="515"/>
      <c r="AU284" s="490"/>
      <c r="AV284" s="490"/>
      <c r="AW284" s="490"/>
      <c r="AX284" s="490"/>
      <c r="AY284" s="490"/>
      <c r="AZ284" s="490"/>
      <c r="BA284" s="490"/>
      <c r="BB284" s="490"/>
      <c r="BC284" s="490"/>
    </row>
    <row r="285" spans="1:55" x14ac:dyDescent="0.25">
      <c r="A285" s="1400"/>
      <c r="B285" s="509"/>
      <c r="C285" s="489"/>
      <c r="D285" s="510"/>
      <c r="E285" s="433"/>
      <c r="F285" s="510"/>
      <c r="G285" s="511"/>
      <c r="H285" s="511"/>
      <c r="I285" s="511"/>
      <c r="J285" s="511"/>
      <c r="K285" s="512"/>
      <c r="L285" s="513"/>
      <c r="M285" s="513"/>
      <c r="N285" s="513"/>
      <c r="O285" s="513"/>
      <c r="P285" s="513"/>
      <c r="Q285" s="513"/>
      <c r="R285" s="513"/>
      <c r="S285" s="513"/>
      <c r="T285" s="513"/>
      <c r="U285" s="513"/>
      <c r="V285" s="513"/>
      <c r="W285" s="513"/>
      <c r="X285" s="513"/>
      <c r="Y285" s="511"/>
      <c r="Z285" s="511"/>
      <c r="AA285" s="511"/>
      <c r="AB285" s="511"/>
      <c r="AC285" s="511"/>
      <c r="AD285" s="511"/>
      <c r="AE285" s="511"/>
      <c r="AF285" s="511"/>
      <c r="AG285" s="511"/>
      <c r="AH285" s="514"/>
      <c r="AI285" s="515"/>
      <c r="AJ285" s="515"/>
      <c r="AK285" s="515"/>
      <c r="AL285" s="515"/>
      <c r="AM285" s="515"/>
      <c r="AN285" s="515"/>
      <c r="AO285" s="515"/>
      <c r="AP285" s="515"/>
      <c r="AQ285" s="515"/>
      <c r="AR285" s="515"/>
      <c r="AS285" s="515"/>
      <c r="AT285" s="515"/>
      <c r="AU285" s="490"/>
      <c r="AV285" s="490"/>
      <c r="AW285" s="490"/>
      <c r="AX285" s="490"/>
      <c r="AY285" s="490"/>
      <c r="AZ285" s="490"/>
      <c r="BA285" s="490"/>
      <c r="BB285" s="490"/>
      <c r="BC285" s="490"/>
    </row>
    <row r="286" spans="1:55" x14ac:dyDescent="0.25">
      <c r="A286" s="1400"/>
      <c r="B286" s="509"/>
      <c r="C286" s="489"/>
      <c r="D286" s="510"/>
      <c r="E286" s="433"/>
      <c r="F286" s="510"/>
      <c r="G286" s="511"/>
      <c r="H286" s="511"/>
      <c r="I286" s="511"/>
      <c r="J286" s="511"/>
      <c r="K286" s="512"/>
      <c r="L286" s="513"/>
      <c r="M286" s="513"/>
      <c r="N286" s="513"/>
      <c r="O286" s="513"/>
      <c r="P286" s="513"/>
      <c r="Q286" s="513"/>
      <c r="R286" s="513"/>
      <c r="S286" s="513"/>
      <c r="T286" s="513"/>
      <c r="U286" s="513"/>
      <c r="V286" s="513"/>
      <c r="W286" s="513"/>
      <c r="X286" s="513"/>
      <c r="Y286" s="511"/>
      <c r="Z286" s="511"/>
      <c r="AA286" s="511"/>
      <c r="AB286" s="511"/>
      <c r="AC286" s="511"/>
      <c r="AD286" s="511"/>
      <c r="AE286" s="511"/>
      <c r="AF286" s="511"/>
      <c r="AG286" s="511"/>
      <c r="AH286" s="514"/>
      <c r="AI286" s="515"/>
      <c r="AJ286" s="515"/>
      <c r="AK286" s="515"/>
      <c r="AL286" s="515"/>
      <c r="AM286" s="515"/>
      <c r="AN286" s="515"/>
      <c r="AO286" s="511"/>
      <c r="AP286" s="511"/>
      <c r="AQ286" s="511"/>
      <c r="AR286" s="511"/>
      <c r="AS286" s="511"/>
      <c r="AT286" s="515"/>
      <c r="AU286" s="490"/>
      <c r="AV286" s="490"/>
      <c r="AW286" s="490"/>
      <c r="AX286" s="490"/>
      <c r="AY286" s="490"/>
      <c r="AZ286" s="490"/>
      <c r="BA286" s="490"/>
      <c r="BB286" s="490"/>
      <c r="BC286" s="490"/>
    </row>
    <row r="287" spans="1:55" x14ac:dyDescent="0.25">
      <c r="A287" s="1400"/>
      <c r="B287" s="509"/>
      <c r="C287" s="489"/>
      <c r="D287" s="510"/>
      <c r="E287" s="433"/>
      <c r="F287" s="510"/>
      <c r="G287" s="511"/>
      <c r="H287" s="511"/>
      <c r="I287" s="511"/>
      <c r="J287" s="511"/>
      <c r="K287" s="512"/>
      <c r="L287" s="513"/>
      <c r="M287" s="513"/>
      <c r="N287" s="513"/>
      <c r="O287" s="513"/>
      <c r="P287" s="513"/>
      <c r="Q287" s="513"/>
      <c r="R287" s="513"/>
      <c r="S287" s="513"/>
      <c r="T287" s="513"/>
      <c r="U287" s="513"/>
      <c r="V287" s="513"/>
      <c r="W287" s="513"/>
      <c r="X287" s="513"/>
      <c r="Y287" s="511"/>
      <c r="Z287" s="511"/>
      <c r="AA287" s="511"/>
      <c r="AB287" s="511"/>
      <c r="AC287" s="511"/>
      <c r="AD287" s="511"/>
      <c r="AE287" s="511"/>
      <c r="AF287" s="511"/>
      <c r="AG287" s="511"/>
      <c r="AH287" s="514"/>
      <c r="AI287" s="515"/>
      <c r="AJ287" s="515"/>
      <c r="AK287" s="515"/>
      <c r="AL287" s="511"/>
      <c r="AM287" s="511"/>
      <c r="AN287" s="511"/>
      <c r="AO287" s="515"/>
      <c r="AP287" s="515"/>
      <c r="AQ287" s="515"/>
      <c r="AR287" s="515"/>
      <c r="AS287" s="515"/>
      <c r="AT287" s="515"/>
      <c r="AU287" s="490"/>
      <c r="AV287" s="490"/>
      <c r="AW287" s="490"/>
      <c r="AX287" s="490"/>
      <c r="AY287" s="490"/>
      <c r="AZ287" s="490"/>
      <c r="BA287" s="490"/>
      <c r="BB287" s="490"/>
      <c r="BC287" s="490"/>
    </row>
    <row r="288" spans="1:55" x14ac:dyDescent="0.25">
      <c r="A288" s="1400"/>
      <c r="B288" s="509"/>
      <c r="C288" s="489"/>
      <c r="D288" s="510"/>
      <c r="E288" s="433"/>
      <c r="F288" s="510"/>
      <c r="G288" s="511"/>
      <c r="H288" s="511"/>
      <c r="I288" s="511"/>
      <c r="J288" s="511"/>
      <c r="K288" s="512"/>
      <c r="L288" s="513"/>
      <c r="M288" s="513"/>
      <c r="N288" s="513"/>
      <c r="O288" s="513"/>
      <c r="P288" s="513"/>
      <c r="Q288" s="513"/>
      <c r="R288" s="513"/>
      <c r="S288" s="513"/>
      <c r="T288" s="513"/>
      <c r="U288" s="513"/>
      <c r="V288" s="513"/>
      <c r="W288" s="513"/>
      <c r="X288" s="513"/>
      <c r="Y288" s="511"/>
      <c r="Z288" s="511"/>
      <c r="AA288" s="511"/>
      <c r="AB288" s="511"/>
      <c r="AC288" s="511"/>
      <c r="AD288" s="511"/>
      <c r="AE288" s="511"/>
      <c r="AF288" s="511"/>
      <c r="AG288" s="511"/>
      <c r="AH288" s="514"/>
      <c r="AI288" s="515"/>
      <c r="AJ288" s="515"/>
      <c r="AK288" s="515"/>
      <c r="AL288" s="515"/>
      <c r="AM288" s="515"/>
      <c r="AN288" s="515"/>
      <c r="AO288" s="515"/>
      <c r="AP288" s="515"/>
      <c r="AQ288" s="515"/>
      <c r="AR288" s="515"/>
      <c r="AS288" s="515"/>
      <c r="AT288" s="515"/>
      <c r="AU288" s="490"/>
      <c r="AV288" s="490"/>
      <c r="AW288" s="490"/>
      <c r="AX288" s="490"/>
      <c r="AY288" s="490"/>
      <c r="AZ288" s="490"/>
      <c r="BA288" s="490"/>
      <c r="BB288" s="490"/>
      <c r="BC288" s="490"/>
    </row>
    <row r="289" spans="1:55" x14ac:dyDescent="0.25">
      <c r="A289" s="1400"/>
      <c r="B289" s="509"/>
      <c r="C289" s="489"/>
      <c r="D289" s="510"/>
      <c r="E289" s="433"/>
      <c r="F289" s="510"/>
      <c r="G289" s="511"/>
      <c r="H289" s="511"/>
      <c r="I289" s="511"/>
      <c r="J289" s="511"/>
      <c r="K289" s="512"/>
      <c r="L289" s="513"/>
      <c r="M289" s="513"/>
      <c r="N289" s="452"/>
      <c r="O289" s="510"/>
      <c r="P289" s="513"/>
      <c r="Q289" s="513"/>
      <c r="R289" s="513"/>
      <c r="S289" s="513"/>
      <c r="T289" s="513"/>
      <c r="U289" s="513"/>
      <c r="V289" s="513"/>
      <c r="W289" s="513"/>
      <c r="X289" s="513"/>
      <c r="Y289" s="511"/>
      <c r="Z289" s="511"/>
      <c r="AA289" s="511"/>
      <c r="AB289" s="511"/>
      <c r="AC289" s="511"/>
      <c r="AD289" s="511"/>
      <c r="AE289" s="511"/>
      <c r="AF289" s="511"/>
      <c r="AG289" s="511"/>
      <c r="AH289" s="514"/>
      <c r="AI289" s="515"/>
      <c r="AJ289" s="515"/>
      <c r="AK289" s="515"/>
      <c r="AL289" s="515"/>
      <c r="AM289" s="515"/>
      <c r="AN289" s="515"/>
      <c r="AO289" s="515"/>
      <c r="AP289" s="515"/>
      <c r="AQ289" s="515"/>
      <c r="AR289" s="515"/>
      <c r="AS289" s="515"/>
      <c r="AT289" s="515"/>
      <c r="AU289" s="490"/>
      <c r="AV289" s="490"/>
      <c r="AW289" s="490"/>
      <c r="AX289" s="490"/>
      <c r="AY289" s="490"/>
      <c r="AZ289" s="490"/>
      <c r="BA289" s="490"/>
      <c r="BB289" s="490"/>
      <c r="BC289" s="490"/>
    </row>
    <row r="290" spans="1:55" x14ac:dyDescent="0.25">
      <c r="A290" s="1400"/>
      <c r="B290" s="509"/>
      <c r="C290" s="489"/>
      <c r="D290" s="510"/>
      <c r="E290" s="433"/>
      <c r="F290" s="510"/>
      <c r="G290" s="511"/>
      <c r="H290" s="511"/>
      <c r="I290" s="511"/>
      <c r="J290" s="511"/>
      <c r="K290" s="512"/>
      <c r="L290" s="513"/>
      <c r="M290" s="513"/>
      <c r="N290" s="513"/>
      <c r="O290" s="513"/>
      <c r="P290" s="513"/>
      <c r="Q290" s="513"/>
      <c r="R290" s="513"/>
      <c r="S290" s="513"/>
      <c r="T290" s="513"/>
      <c r="U290" s="513"/>
      <c r="V290" s="513"/>
      <c r="W290" s="513"/>
      <c r="X290" s="513"/>
      <c r="Y290" s="511"/>
      <c r="Z290" s="511"/>
      <c r="AA290" s="511"/>
      <c r="AB290" s="511"/>
      <c r="AC290" s="511"/>
      <c r="AD290" s="511"/>
      <c r="AE290" s="511"/>
      <c r="AF290" s="511"/>
      <c r="AG290" s="511"/>
      <c r="AH290" s="514"/>
      <c r="AI290" s="515"/>
      <c r="AJ290" s="515"/>
      <c r="AK290" s="515"/>
      <c r="AL290" s="515"/>
      <c r="AM290" s="515"/>
      <c r="AN290" s="515"/>
      <c r="AO290" s="515"/>
      <c r="AP290" s="515"/>
      <c r="AQ290" s="515"/>
      <c r="AR290" s="515"/>
      <c r="AS290" s="515"/>
      <c r="AT290" s="515"/>
      <c r="AU290" s="490"/>
      <c r="AV290" s="490"/>
      <c r="AW290" s="490"/>
      <c r="AX290" s="490"/>
      <c r="AY290" s="490"/>
      <c r="AZ290" s="490"/>
      <c r="BA290" s="490"/>
      <c r="BB290" s="490"/>
      <c r="BC290" s="490"/>
    </row>
    <row r="291" spans="1:55" x14ac:dyDescent="0.25">
      <c r="A291" s="1400"/>
      <c r="B291" s="509"/>
      <c r="C291" s="489"/>
      <c r="D291" s="510"/>
      <c r="E291" s="433"/>
      <c r="F291" s="510"/>
      <c r="G291" s="511"/>
      <c r="H291" s="511"/>
      <c r="I291" s="511"/>
      <c r="J291" s="511"/>
      <c r="K291" s="512"/>
      <c r="L291" s="513"/>
      <c r="M291" s="513"/>
      <c r="N291" s="513"/>
      <c r="O291" s="513"/>
      <c r="P291" s="513"/>
      <c r="Q291" s="513"/>
      <c r="R291" s="513"/>
      <c r="S291" s="513"/>
      <c r="T291" s="513"/>
      <c r="U291" s="513"/>
      <c r="V291" s="513"/>
      <c r="W291" s="513"/>
      <c r="X291" s="513"/>
      <c r="Y291" s="511"/>
      <c r="Z291" s="511"/>
      <c r="AA291" s="511"/>
      <c r="AB291" s="511"/>
      <c r="AC291" s="511"/>
      <c r="AD291" s="511"/>
      <c r="AE291" s="511"/>
      <c r="AF291" s="511"/>
      <c r="AG291" s="511"/>
      <c r="AH291" s="514"/>
      <c r="AI291" s="515"/>
      <c r="AJ291" s="515"/>
      <c r="AK291" s="515"/>
      <c r="AL291" s="515"/>
      <c r="AM291" s="515"/>
      <c r="AN291" s="515"/>
      <c r="AO291" s="511"/>
      <c r="AP291" s="511"/>
      <c r="AQ291" s="511"/>
      <c r="AR291" s="511"/>
      <c r="AS291" s="511"/>
      <c r="AT291" s="515"/>
      <c r="AU291" s="490"/>
      <c r="AV291" s="490"/>
      <c r="AW291" s="490"/>
      <c r="AX291" s="490"/>
      <c r="AY291" s="490"/>
      <c r="AZ291" s="490"/>
      <c r="BA291" s="490"/>
      <c r="BB291" s="490"/>
      <c r="BC291" s="490"/>
    </row>
    <row r="292" spans="1:55" x14ac:dyDescent="0.25">
      <c r="A292" s="1400"/>
      <c r="B292" s="509"/>
      <c r="C292" s="489"/>
      <c r="D292" s="510"/>
      <c r="E292" s="433"/>
      <c r="F292" s="510"/>
      <c r="G292" s="511"/>
      <c r="H292" s="511"/>
      <c r="I292" s="511"/>
      <c r="J292" s="511"/>
      <c r="K292" s="512"/>
      <c r="L292" s="513"/>
      <c r="M292" s="513"/>
      <c r="N292" s="513"/>
      <c r="O292" s="513"/>
      <c r="P292" s="513"/>
      <c r="Q292" s="513"/>
      <c r="R292" s="513"/>
      <c r="S292" s="513"/>
      <c r="T292" s="513"/>
      <c r="U292" s="513"/>
      <c r="V292" s="513"/>
      <c r="W292" s="513"/>
      <c r="X292" s="513"/>
      <c r="Y292" s="511"/>
      <c r="Z292" s="511"/>
      <c r="AA292" s="511"/>
      <c r="AB292" s="511"/>
      <c r="AC292" s="511"/>
      <c r="AD292" s="511"/>
      <c r="AE292" s="511"/>
      <c r="AF292" s="511"/>
      <c r="AG292" s="511"/>
      <c r="AH292" s="514"/>
      <c r="AI292" s="515"/>
      <c r="AJ292" s="515"/>
      <c r="AK292" s="515"/>
      <c r="AL292" s="511"/>
      <c r="AM292" s="511"/>
      <c r="AN292" s="511"/>
      <c r="AO292" s="515"/>
      <c r="AP292" s="515"/>
      <c r="AQ292" s="515"/>
      <c r="AR292" s="515"/>
      <c r="AS292" s="515"/>
      <c r="AT292" s="515"/>
      <c r="AU292" s="490"/>
      <c r="AV292" s="490"/>
      <c r="AW292" s="490"/>
      <c r="AX292" s="490"/>
      <c r="AY292" s="490"/>
      <c r="AZ292" s="490"/>
      <c r="BA292" s="490"/>
      <c r="BB292" s="490"/>
      <c r="BC292" s="490"/>
    </row>
    <row r="293" spans="1:55" x14ac:dyDescent="0.25">
      <c r="A293" s="1400"/>
      <c r="B293" s="509"/>
      <c r="C293" s="489"/>
      <c r="D293" s="510"/>
      <c r="E293" s="433"/>
      <c r="F293" s="510"/>
      <c r="G293" s="511"/>
      <c r="H293" s="511"/>
      <c r="I293" s="511"/>
      <c r="J293" s="511"/>
      <c r="K293" s="512"/>
      <c r="L293" s="513"/>
      <c r="M293" s="513"/>
      <c r="N293" s="513"/>
      <c r="O293" s="513"/>
      <c r="P293" s="513"/>
      <c r="Q293" s="513"/>
      <c r="R293" s="513"/>
      <c r="S293" s="513"/>
      <c r="T293" s="513"/>
      <c r="U293" s="513"/>
      <c r="V293" s="513"/>
      <c r="W293" s="513"/>
      <c r="X293" s="513"/>
      <c r="Y293" s="511"/>
      <c r="Z293" s="511"/>
      <c r="AA293" s="511"/>
      <c r="AB293" s="511"/>
      <c r="AC293" s="511"/>
      <c r="AD293" s="511"/>
      <c r="AE293" s="511"/>
      <c r="AF293" s="511"/>
      <c r="AG293" s="511"/>
      <c r="AH293" s="514"/>
      <c r="AI293" s="515"/>
      <c r="AJ293" s="515"/>
      <c r="AK293" s="515"/>
      <c r="AL293" s="515"/>
      <c r="AM293" s="515"/>
      <c r="AN293" s="515"/>
      <c r="AO293" s="515"/>
      <c r="AP293" s="515"/>
      <c r="AQ293" s="515"/>
      <c r="AR293" s="515"/>
      <c r="AS293" s="515"/>
      <c r="AT293" s="515"/>
      <c r="AU293" s="490"/>
      <c r="AV293" s="490"/>
      <c r="AW293" s="490"/>
      <c r="AX293" s="490"/>
      <c r="AY293" s="490"/>
      <c r="AZ293" s="490"/>
      <c r="BA293" s="490"/>
      <c r="BB293" s="490"/>
      <c r="BC293" s="490"/>
    </row>
    <row r="294" spans="1:55" x14ac:dyDescent="0.25">
      <c r="A294" s="1400"/>
      <c r="B294" s="509"/>
      <c r="C294" s="489"/>
      <c r="D294" s="510"/>
      <c r="E294" s="433"/>
      <c r="F294" s="510"/>
      <c r="G294" s="511"/>
      <c r="H294" s="511"/>
      <c r="I294" s="511"/>
      <c r="J294" s="511"/>
      <c r="K294" s="512"/>
      <c r="L294" s="513"/>
      <c r="M294" s="513"/>
      <c r="N294" s="513"/>
      <c r="O294" s="513"/>
      <c r="P294" s="513"/>
      <c r="Q294" s="513"/>
      <c r="R294" s="513"/>
      <c r="S294" s="513"/>
      <c r="T294" s="513"/>
      <c r="U294" s="513"/>
      <c r="V294" s="513"/>
      <c r="W294" s="513"/>
      <c r="X294" s="513"/>
      <c r="Y294" s="511"/>
      <c r="Z294" s="511"/>
      <c r="AA294" s="511"/>
      <c r="AB294" s="511"/>
      <c r="AC294" s="511"/>
      <c r="AD294" s="511"/>
      <c r="AE294" s="511"/>
      <c r="AF294" s="511"/>
      <c r="AG294" s="511"/>
      <c r="AH294" s="514"/>
      <c r="AI294" s="515"/>
      <c r="AJ294" s="515"/>
      <c r="AK294" s="515"/>
      <c r="AL294" s="515"/>
      <c r="AM294" s="515"/>
      <c r="AN294" s="515"/>
      <c r="AO294" s="515"/>
      <c r="AP294" s="515"/>
      <c r="AQ294" s="515"/>
      <c r="AR294" s="515"/>
      <c r="AS294" s="515"/>
      <c r="AT294" s="515"/>
      <c r="AU294" s="490"/>
      <c r="AV294" s="490"/>
      <c r="AW294" s="490"/>
      <c r="AX294" s="490"/>
      <c r="AY294" s="490"/>
      <c r="AZ294" s="490"/>
      <c r="BA294" s="490"/>
      <c r="BB294" s="490"/>
      <c r="BC294" s="490"/>
    </row>
    <row r="295" spans="1:55" x14ac:dyDescent="0.25">
      <c r="A295" s="1400"/>
      <c r="B295" s="509"/>
      <c r="C295" s="489"/>
      <c r="D295" s="510"/>
      <c r="E295" s="511"/>
      <c r="F295" s="510"/>
      <c r="G295" s="511"/>
      <c r="H295" s="511"/>
      <c r="I295" s="511"/>
      <c r="J295" s="511"/>
      <c r="K295" s="515"/>
      <c r="L295" s="511"/>
      <c r="M295" s="511"/>
      <c r="N295" s="511"/>
      <c r="O295" s="511"/>
      <c r="P295" s="511"/>
      <c r="Q295" s="511"/>
      <c r="R295" s="511"/>
      <c r="S295" s="511"/>
      <c r="T295" s="511"/>
      <c r="U295" s="511"/>
      <c r="V295" s="511"/>
      <c r="W295" s="511"/>
      <c r="X295" s="511"/>
      <c r="Y295" s="511"/>
      <c r="Z295" s="511"/>
      <c r="AA295" s="511"/>
      <c r="AB295" s="511"/>
      <c r="AC295" s="511"/>
      <c r="AD295" s="511"/>
      <c r="AE295" s="511"/>
      <c r="AF295" s="511"/>
      <c r="AG295" s="511"/>
      <c r="AH295" s="514"/>
      <c r="AI295" s="515"/>
      <c r="AJ295" s="515"/>
      <c r="AK295" s="515"/>
      <c r="AL295" s="515"/>
      <c r="AM295" s="515"/>
      <c r="AN295" s="515"/>
      <c r="AO295" s="511"/>
      <c r="AP295" s="511"/>
      <c r="AQ295" s="515"/>
      <c r="AR295" s="492"/>
      <c r="AS295" s="492"/>
      <c r="AT295" s="515"/>
      <c r="AU295" s="492"/>
      <c r="AV295" s="492"/>
      <c r="AW295" s="492"/>
      <c r="AX295" s="492"/>
      <c r="AY295" s="492"/>
      <c r="AZ295" s="492"/>
      <c r="BA295" s="490"/>
      <c r="BB295" s="490"/>
      <c r="BC295" s="490"/>
    </row>
    <row r="296" spans="1:55" x14ac:dyDescent="0.25">
      <c r="A296" s="1400"/>
      <c r="B296" s="509"/>
      <c r="C296" s="489"/>
      <c r="D296" s="510"/>
      <c r="E296" s="433"/>
      <c r="F296" s="510"/>
      <c r="G296" s="511"/>
      <c r="H296" s="511"/>
      <c r="I296" s="511"/>
      <c r="J296" s="511"/>
      <c r="K296" s="512"/>
      <c r="L296" s="513"/>
      <c r="M296" s="513"/>
      <c r="N296" s="513"/>
      <c r="O296" s="513"/>
      <c r="P296" s="513"/>
      <c r="Q296" s="513"/>
      <c r="R296" s="513"/>
      <c r="S296" s="513"/>
      <c r="T296" s="513"/>
      <c r="U296" s="513"/>
      <c r="V296" s="513"/>
      <c r="W296" s="513"/>
      <c r="X296" s="513"/>
      <c r="Y296" s="511"/>
      <c r="Z296" s="511"/>
      <c r="AA296" s="511"/>
      <c r="AB296" s="511"/>
      <c r="AC296" s="511"/>
      <c r="AD296" s="511"/>
      <c r="AE296" s="511"/>
      <c r="AF296" s="511"/>
      <c r="AG296" s="511"/>
      <c r="AH296" s="514"/>
      <c r="AI296" s="515"/>
      <c r="AJ296" s="515"/>
      <c r="AK296" s="515"/>
      <c r="AL296" s="515"/>
      <c r="AM296" s="515"/>
      <c r="AN296" s="515"/>
      <c r="AO296" s="511"/>
      <c r="AP296" s="511"/>
      <c r="AQ296" s="511"/>
      <c r="AR296" s="511"/>
      <c r="AS296" s="511"/>
      <c r="AT296" s="515"/>
      <c r="AU296" s="490"/>
      <c r="AV296" s="490"/>
      <c r="AW296" s="490"/>
      <c r="AX296" s="490"/>
      <c r="AY296" s="490"/>
      <c r="AZ296" s="490"/>
      <c r="BA296" s="490"/>
      <c r="BB296" s="490"/>
      <c r="BC296" s="490"/>
    </row>
    <row r="297" spans="1:55" x14ac:dyDescent="0.25">
      <c r="A297" s="1471"/>
      <c r="B297" s="509"/>
      <c r="C297" s="489"/>
      <c r="D297" s="510"/>
      <c r="E297" s="433"/>
      <c r="F297" s="510"/>
      <c r="G297" s="511"/>
      <c r="H297" s="511"/>
      <c r="I297" s="511"/>
      <c r="J297" s="511"/>
      <c r="K297" s="512"/>
      <c r="L297" s="513"/>
      <c r="M297" s="513"/>
      <c r="N297" s="513"/>
      <c r="O297" s="513"/>
      <c r="P297" s="513"/>
      <c r="Q297" s="513"/>
      <c r="R297" s="513"/>
      <c r="S297" s="513"/>
      <c r="T297" s="513"/>
      <c r="U297" s="513"/>
      <c r="V297" s="513"/>
      <c r="W297" s="513"/>
      <c r="X297" s="513"/>
      <c r="Y297" s="511"/>
      <c r="Z297" s="511"/>
      <c r="AA297" s="511"/>
      <c r="AB297" s="511"/>
      <c r="AC297" s="511"/>
      <c r="AD297" s="511"/>
      <c r="AE297" s="511"/>
      <c r="AF297" s="511"/>
      <c r="AG297" s="511"/>
      <c r="AH297" s="514"/>
      <c r="AI297" s="515"/>
      <c r="AJ297" s="515"/>
      <c r="AK297" s="515"/>
      <c r="AL297" s="511"/>
      <c r="AM297" s="511"/>
      <c r="AN297" s="511"/>
      <c r="AO297" s="515"/>
      <c r="AP297" s="515"/>
      <c r="AQ297" s="515"/>
      <c r="AR297" s="515"/>
      <c r="AS297" s="515"/>
      <c r="AT297" s="515"/>
      <c r="AU297" s="490"/>
      <c r="AV297" s="490"/>
      <c r="AW297" s="490"/>
      <c r="AX297" s="490"/>
      <c r="AY297" s="490"/>
      <c r="AZ297" s="490"/>
      <c r="BA297" s="490"/>
      <c r="BB297" s="490"/>
      <c r="BC297" s="493"/>
    </row>
    <row r="298" spans="1:55" x14ac:dyDescent="0.25">
      <c r="A298" s="1471"/>
      <c r="B298" s="509"/>
      <c r="C298" s="489"/>
      <c r="D298" s="510"/>
      <c r="E298" s="433"/>
      <c r="F298" s="510"/>
      <c r="G298" s="511"/>
      <c r="H298" s="511"/>
      <c r="I298" s="511"/>
      <c r="J298" s="511"/>
      <c r="K298" s="512"/>
      <c r="L298" s="513"/>
      <c r="M298" s="513"/>
      <c r="N298" s="513"/>
      <c r="O298" s="513"/>
      <c r="P298" s="513"/>
      <c r="Q298" s="513"/>
      <c r="R298" s="513"/>
      <c r="S298" s="513"/>
      <c r="T298" s="513"/>
      <c r="U298" s="513"/>
      <c r="V298" s="513"/>
      <c r="W298" s="513"/>
      <c r="X298" s="513"/>
      <c r="Y298" s="511"/>
      <c r="Z298" s="511"/>
      <c r="AA298" s="511"/>
      <c r="AB298" s="511"/>
      <c r="AC298" s="511"/>
      <c r="AD298" s="511"/>
      <c r="AE298" s="511"/>
      <c r="AF298" s="511"/>
      <c r="AG298" s="511"/>
      <c r="AH298" s="514"/>
      <c r="AI298" s="515"/>
      <c r="AJ298" s="515"/>
      <c r="AK298" s="515"/>
      <c r="AL298" s="515"/>
      <c r="AM298" s="515"/>
      <c r="AN298" s="515"/>
      <c r="AO298" s="515"/>
      <c r="AP298" s="515"/>
      <c r="AQ298" s="515"/>
      <c r="AR298" s="515"/>
      <c r="AS298" s="515"/>
      <c r="AT298" s="515"/>
      <c r="AU298" s="490"/>
      <c r="AV298" s="490"/>
      <c r="AW298" s="490"/>
      <c r="AX298" s="490"/>
      <c r="AY298" s="490"/>
      <c r="AZ298" s="490"/>
      <c r="BA298" s="490"/>
      <c r="BB298" s="490"/>
      <c r="BC298" s="493"/>
    </row>
    <row r="299" spans="1:55" x14ac:dyDescent="0.25">
      <c r="A299" s="1471"/>
      <c r="B299" s="509"/>
      <c r="C299" s="489"/>
      <c r="D299" s="510"/>
      <c r="E299" s="433"/>
      <c r="F299" s="510"/>
      <c r="G299" s="511"/>
      <c r="H299" s="511"/>
      <c r="I299" s="511"/>
      <c r="J299" s="511"/>
      <c r="K299" s="512"/>
      <c r="L299" s="513"/>
      <c r="M299" s="513"/>
      <c r="N299" s="452"/>
      <c r="O299" s="510"/>
      <c r="P299" s="513"/>
      <c r="Q299" s="513"/>
      <c r="R299" s="513"/>
      <c r="S299" s="513"/>
      <c r="T299" s="513"/>
      <c r="U299" s="513"/>
      <c r="V299" s="513"/>
      <c r="W299" s="513"/>
      <c r="X299" s="513"/>
      <c r="Y299" s="511"/>
      <c r="Z299" s="511"/>
      <c r="AA299" s="511"/>
      <c r="AB299" s="511"/>
      <c r="AC299" s="511"/>
      <c r="AD299" s="511"/>
      <c r="AE299" s="511"/>
      <c r="AF299" s="511"/>
      <c r="AG299" s="511"/>
      <c r="AH299" s="514"/>
      <c r="AI299" s="515"/>
      <c r="AJ299" s="515"/>
      <c r="AK299" s="515"/>
      <c r="AL299" s="515"/>
      <c r="AM299" s="515"/>
      <c r="AN299" s="515"/>
      <c r="AO299" s="515"/>
      <c r="AP299" s="515"/>
      <c r="AQ299" s="515"/>
      <c r="AR299" s="515"/>
      <c r="AS299" s="515"/>
      <c r="AT299" s="515"/>
      <c r="AU299" s="490"/>
      <c r="AV299" s="490"/>
      <c r="AW299" s="490"/>
      <c r="AX299" s="490"/>
      <c r="AY299" s="490"/>
      <c r="AZ299" s="490"/>
      <c r="BA299" s="490"/>
      <c r="BB299" s="490"/>
      <c r="BC299" s="493"/>
    </row>
    <row r="300" spans="1:55" x14ac:dyDescent="0.25">
      <c r="A300" s="1471"/>
      <c r="B300" s="509"/>
      <c r="C300" s="489"/>
      <c r="D300" s="510"/>
      <c r="E300" s="433"/>
      <c r="F300" s="510"/>
      <c r="G300" s="511"/>
      <c r="H300" s="511"/>
      <c r="I300" s="511"/>
      <c r="J300" s="511"/>
      <c r="K300" s="512"/>
      <c r="L300" s="513"/>
      <c r="M300" s="513"/>
      <c r="N300" s="513"/>
      <c r="O300" s="513"/>
      <c r="P300" s="513"/>
      <c r="Q300" s="513"/>
      <c r="R300" s="513"/>
      <c r="S300" s="513"/>
      <c r="T300" s="513"/>
      <c r="U300" s="513"/>
      <c r="V300" s="513"/>
      <c r="W300" s="513"/>
      <c r="X300" s="513"/>
      <c r="Y300" s="511"/>
      <c r="Z300" s="511"/>
      <c r="AA300" s="511"/>
      <c r="AB300" s="511"/>
      <c r="AC300" s="511"/>
      <c r="AD300" s="511"/>
      <c r="AE300" s="511"/>
      <c r="AF300" s="511"/>
      <c r="AG300" s="511"/>
      <c r="AH300" s="514"/>
      <c r="AI300" s="515"/>
      <c r="AJ300" s="515"/>
      <c r="AK300" s="515"/>
      <c r="AL300" s="515"/>
      <c r="AM300" s="515"/>
      <c r="AN300" s="515"/>
      <c r="AO300" s="515"/>
      <c r="AP300" s="515"/>
      <c r="AQ300" s="515"/>
      <c r="AR300" s="515"/>
      <c r="AS300" s="515"/>
      <c r="AT300" s="515"/>
      <c r="AU300" s="490"/>
      <c r="AV300" s="490"/>
      <c r="AW300" s="490"/>
      <c r="AX300" s="490"/>
      <c r="AY300" s="490"/>
      <c r="AZ300" s="490"/>
      <c r="BA300" s="490"/>
      <c r="BB300" s="490"/>
      <c r="BC300" s="493"/>
    </row>
    <row r="301" spans="1:55" x14ac:dyDescent="0.25">
      <c r="A301" s="1471"/>
      <c r="B301" s="509"/>
      <c r="C301" s="489"/>
      <c r="D301" s="510"/>
      <c r="E301" s="433"/>
      <c r="F301" s="510"/>
      <c r="G301" s="511"/>
      <c r="H301" s="511"/>
      <c r="I301" s="511"/>
      <c r="J301" s="511"/>
      <c r="K301" s="512"/>
      <c r="L301" s="513"/>
      <c r="M301" s="513"/>
      <c r="N301" s="513"/>
      <c r="O301" s="513"/>
      <c r="P301" s="513"/>
      <c r="Q301" s="513"/>
      <c r="R301" s="513"/>
      <c r="S301" s="513"/>
      <c r="T301" s="513"/>
      <c r="U301" s="513"/>
      <c r="V301" s="513"/>
      <c r="W301" s="513"/>
      <c r="X301" s="513"/>
      <c r="Y301" s="511"/>
      <c r="Z301" s="511"/>
      <c r="AA301" s="511"/>
      <c r="AB301" s="511"/>
      <c r="AC301" s="511"/>
      <c r="AD301" s="511"/>
      <c r="AE301" s="511"/>
      <c r="AF301" s="511"/>
      <c r="AG301" s="511"/>
      <c r="AH301" s="514"/>
      <c r="AI301" s="515"/>
      <c r="AJ301" s="515"/>
      <c r="AK301" s="515"/>
      <c r="AL301" s="515"/>
      <c r="AM301" s="515"/>
      <c r="AN301" s="515"/>
      <c r="AO301" s="511"/>
      <c r="AP301" s="511"/>
      <c r="AQ301" s="511"/>
      <c r="AR301" s="511"/>
      <c r="AS301" s="511"/>
      <c r="AT301" s="515"/>
      <c r="AU301" s="490"/>
      <c r="AV301" s="490"/>
      <c r="AW301" s="490"/>
      <c r="AX301" s="490"/>
      <c r="AY301" s="490"/>
      <c r="AZ301" s="490"/>
      <c r="BA301" s="490"/>
      <c r="BB301" s="490"/>
      <c r="BC301" s="493"/>
    </row>
    <row r="302" spans="1:55" x14ac:dyDescent="0.25">
      <c r="A302" s="1471"/>
      <c r="B302" s="509"/>
      <c r="C302" s="489"/>
      <c r="D302" s="510"/>
      <c r="E302" s="433"/>
      <c r="F302" s="510"/>
      <c r="G302" s="511"/>
      <c r="H302" s="511"/>
      <c r="I302" s="511"/>
      <c r="J302" s="511"/>
      <c r="K302" s="512"/>
      <c r="L302" s="513"/>
      <c r="M302" s="513"/>
      <c r="N302" s="513"/>
      <c r="O302" s="513"/>
      <c r="P302" s="513"/>
      <c r="Q302" s="513"/>
      <c r="R302" s="513"/>
      <c r="S302" s="513"/>
      <c r="T302" s="513"/>
      <c r="U302" s="513"/>
      <c r="V302" s="513"/>
      <c r="W302" s="513"/>
      <c r="X302" s="513"/>
      <c r="Y302" s="511"/>
      <c r="Z302" s="511"/>
      <c r="AA302" s="511"/>
      <c r="AB302" s="511"/>
      <c r="AC302" s="511"/>
      <c r="AD302" s="511"/>
      <c r="AE302" s="511"/>
      <c r="AF302" s="511"/>
      <c r="AG302" s="511"/>
      <c r="AH302" s="514"/>
      <c r="AI302" s="515"/>
      <c r="AJ302" s="515"/>
      <c r="AK302" s="515"/>
      <c r="AL302" s="511"/>
      <c r="AM302" s="511"/>
      <c r="AN302" s="511"/>
      <c r="AO302" s="515"/>
      <c r="AP302" s="515"/>
      <c r="AQ302" s="515"/>
      <c r="AR302" s="515"/>
      <c r="AS302" s="515"/>
      <c r="AT302" s="515"/>
      <c r="AU302" s="490"/>
      <c r="AV302" s="490"/>
      <c r="AW302" s="490"/>
      <c r="AX302" s="490"/>
      <c r="AY302" s="490"/>
      <c r="AZ302" s="490"/>
      <c r="BA302" s="490"/>
      <c r="BB302" s="490"/>
      <c r="BC302" s="493"/>
    </row>
    <row r="303" spans="1:55" x14ac:dyDescent="0.25">
      <c r="A303" s="1471"/>
      <c r="B303" s="509"/>
      <c r="C303" s="489"/>
      <c r="D303" s="510"/>
      <c r="E303" s="433"/>
      <c r="F303" s="510"/>
      <c r="G303" s="511"/>
      <c r="H303" s="511"/>
      <c r="I303" s="511"/>
      <c r="J303" s="511"/>
      <c r="K303" s="512"/>
      <c r="L303" s="513"/>
      <c r="M303" s="513"/>
      <c r="N303" s="513"/>
      <c r="O303" s="513"/>
      <c r="P303" s="513"/>
      <c r="Q303" s="513"/>
      <c r="R303" s="513"/>
      <c r="S303" s="513"/>
      <c r="T303" s="513"/>
      <c r="U303" s="513"/>
      <c r="V303" s="513"/>
      <c r="W303" s="513"/>
      <c r="X303" s="513"/>
      <c r="Y303" s="511"/>
      <c r="Z303" s="511"/>
      <c r="AA303" s="511"/>
      <c r="AB303" s="511"/>
      <c r="AC303" s="511"/>
      <c r="AD303" s="511"/>
      <c r="AE303" s="511"/>
      <c r="AF303" s="511"/>
      <c r="AG303" s="511"/>
      <c r="AH303" s="514"/>
      <c r="AI303" s="515"/>
      <c r="AJ303" s="515"/>
      <c r="AK303" s="515"/>
      <c r="AL303" s="515"/>
      <c r="AM303" s="515"/>
      <c r="AN303" s="515"/>
      <c r="AO303" s="515"/>
      <c r="AP303" s="515"/>
      <c r="AQ303" s="515"/>
      <c r="AR303" s="515"/>
      <c r="AS303" s="515"/>
      <c r="AT303" s="515"/>
      <c r="AU303" s="490"/>
      <c r="AV303" s="490"/>
      <c r="AW303" s="490"/>
      <c r="AX303" s="490"/>
      <c r="AY303" s="490"/>
      <c r="AZ303" s="490"/>
      <c r="BA303" s="490"/>
      <c r="BB303" s="490"/>
      <c r="BC303" s="493"/>
    </row>
    <row r="304" spans="1:55" x14ac:dyDescent="0.25">
      <c r="A304" s="1471"/>
      <c r="B304" s="509"/>
      <c r="C304" s="489"/>
      <c r="D304" s="510"/>
      <c r="E304" s="433"/>
      <c r="F304" s="510"/>
      <c r="G304" s="511"/>
      <c r="H304" s="511"/>
      <c r="I304" s="511"/>
      <c r="J304" s="511"/>
      <c r="K304" s="512"/>
      <c r="L304" s="513"/>
      <c r="M304" s="513"/>
      <c r="N304" s="513"/>
      <c r="O304" s="513"/>
      <c r="P304" s="513"/>
      <c r="Q304" s="513"/>
      <c r="R304" s="513"/>
      <c r="S304" s="513"/>
      <c r="T304" s="513"/>
      <c r="U304" s="513"/>
      <c r="V304" s="513"/>
      <c r="W304" s="513"/>
      <c r="X304" s="513"/>
      <c r="Y304" s="511"/>
      <c r="Z304" s="511"/>
      <c r="AA304" s="511"/>
      <c r="AB304" s="511"/>
      <c r="AC304" s="511"/>
      <c r="AD304" s="511"/>
      <c r="AE304" s="511"/>
      <c r="AF304" s="511"/>
      <c r="AG304" s="511"/>
      <c r="AH304" s="514"/>
      <c r="AI304" s="515"/>
      <c r="AJ304" s="515"/>
      <c r="AK304" s="515"/>
      <c r="AL304" s="515"/>
      <c r="AM304" s="515"/>
      <c r="AN304" s="515"/>
      <c r="AO304" s="515"/>
      <c r="AP304" s="515"/>
      <c r="AQ304" s="515"/>
      <c r="AR304" s="515"/>
      <c r="AS304" s="515"/>
      <c r="AT304" s="515"/>
      <c r="AU304" s="490"/>
      <c r="AV304" s="490"/>
      <c r="AW304" s="490"/>
      <c r="AX304" s="490"/>
      <c r="AY304" s="490"/>
      <c r="AZ304" s="490"/>
      <c r="BA304" s="490"/>
      <c r="BB304" s="490"/>
      <c r="BC304" s="493"/>
    </row>
    <row r="305" spans="1:55" x14ac:dyDescent="0.25">
      <c r="A305" s="1471"/>
      <c r="B305" s="509"/>
      <c r="C305" s="489"/>
      <c r="D305" s="510"/>
      <c r="E305" s="433"/>
      <c r="F305" s="510"/>
      <c r="G305" s="511"/>
      <c r="H305" s="511"/>
      <c r="I305" s="511"/>
      <c r="J305" s="511"/>
      <c r="K305" s="512"/>
      <c r="L305" s="513"/>
      <c r="M305" s="513"/>
      <c r="N305" s="513"/>
      <c r="O305" s="513"/>
      <c r="P305" s="513"/>
      <c r="Q305" s="513"/>
      <c r="R305" s="513"/>
      <c r="S305" s="513"/>
      <c r="T305" s="513"/>
      <c r="U305" s="513"/>
      <c r="V305" s="513"/>
      <c r="W305" s="513"/>
      <c r="X305" s="513"/>
      <c r="Y305" s="511"/>
      <c r="Z305" s="511"/>
      <c r="AA305" s="511"/>
      <c r="AB305" s="511"/>
      <c r="AC305" s="511"/>
      <c r="AD305" s="511"/>
      <c r="AE305" s="511"/>
      <c r="AF305" s="511"/>
      <c r="AG305" s="511"/>
      <c r="AH305" s="514"/>
      <c r="AI305" s="515"/>
      <c r="AJ305" s="515"/>
      <c r="AK305" s="515"/>
      <c r="AL305" s="515"/>
      <c r="AM305" s="515"/>
      <c r="AN305" s="515"/>
      <c r="AO305" s="515"/>
      <c r="AP305" s="515"/>
      <c r="AQ305" s="515"/>
      <c r="AR305" s="515"/>
      <c r="AS305" s="515"/>
      <c r="AT305" s="515"/>
      <c r="AU305" s="490"/>
      <c r="AV305" s="490"/>
      <c r="AW305" s="490"/>
      <c r="AX305" s="490"/>
      <c r="AY305" s="490"/>
      <c r="AZ305" s="490"/>
      <c r="BA305" s="490"/>
      <c r="BB305" s="490"/>
      <c r="BC305" s="493"/>
    </row>
    <row r="306" spans="1:55" x14ac:dyDescent="0.25">
      <c r="A306" s="1471"/>
      <c r="B306" s="509"/>
      <c r="C306" s="489"/>
      <c r="D306" s="510"/>
      <c r="E306" s="433"/>
      <c r="F306" s="510"/>
      <c r="G306" s="511"/>
      <c r="H306" s="511"/>
      <c r="I306" s="511"/>
      <c r="J306" s="511"/>
      <c r="K306" s="512"/>
      <c r="L306" s="513"/>
      <c r="M306" s="513"/>
      <c r="N306" s="513"/>
      <c r="O306" s="513"/>
      <c r="P306" s="513"/>
      <c r="Q306" s="513"/>
      <c r="R306" s="513"/>
      <c r="S306" s="513"/>
      <c r="T306" s="513"/>
      <c r="U306" s="513"/>
      <c r="V306" s="513"/>
      <c r="W306" s="513"/>
      <c r="X306" s="513"/>
      <c r="Y306" s="511"/>
      <c r="Z306" s="511"/>
      <c r="AA306" s="511"/>
      <c r="AB306" s="511"/>
      <c r="AC306" s="511"/>
      <c r="AD306" s="511"/>
      <c r="AE306" s="511"/>
      <c r="AF306" s="511"/>
      <c r="AG306" s="511"/>
      <c r="AH306" s="514"/>
      <c r="AI306" s="515"/>
      <c r="AJ306" s="515"/>
      <c r="AK306" s="515"/>
      <c r="AL306" s="515"/>
      <c r="AM306" s="515"/>
      <c r="AN306" s="515"/>
      <c r="AO306" s="511"/>
      <c r="AP306" s="511"/>
      <c r="AQ306" s="511"/>
      <c r="AR306" s="511"/>
      <c r="AS306" s="511"/>
      <c r="AT306" s="515"/>
      <c r="AU306" s="490"/>
      <c r="AV306" s="490"/>
      <c r="AW306" s="490"/>
      <c r="AX306" s="490"/>
      <c r="AY306" s="490"/>
      <c r="AZ306" s="490"/>
      <c r="BA306" s="490"/>
      <c r="BB306" s="490"/>
      <c r="BC306" s="493"/>
    </row>
    <row r="307" spans="1:55" x14ac:dyDescent="0.25">
      <c r="A307" s="1471"/>
      <c r="B307" s="509"/>
      <c r="C307" s="489"/>
      <c r="D307" s="510"/>
      <c r="E307" s="433"/>
      <c r="F307" s="510"/>
      <c r="G307" s="511"/>
      <c r="H307" s="511"/>
      <c r="I307" s="511"/>
      <c r="J307" s="511"/>
      <c r="K307" s="512"/>
      <c r="L307" s="513"/>
      <c r="M307" s="513"/>
      <c r="N307" s="513"/>
      <c r="O307" s="513"/>
      <c r="P307" s="513"/>
      <c r="Q307" s="513"/>
      <c r="R307" s="513"/>
      <c r="S307" s="513"/>
      <c r="T307" s="513"/>
      <c r="U307" s="513"/>
      <c r="V307" s="513"/>
      <c r="W307" s="513"/>
      <c r="X307" s="513"/>
      <c r="Y307" s="511"/>
      <c r="Z307" s="511"/>
      <c r="AA307" s="511"/>
      <c r="AB307" s="511"/>
      <c r="AC307" s="511"/>
      <c r="AD307" s="511"/>
      <c r="AE307" s="511"/>
      <c r="AF307" s="511"/>
      <c r="AG307" s="511"/>
      <c r="AH307" s="514"/>
      <c r="AI307" s="515"/>
      <c r="AJ307" s="515"/>
      <c r="AK307" s="515"/>
      <c r="AL307" s="511"/>
      <c r="AM307" s="511"/>
      <c r="AN307" s="511"/>
      <c r="AO307" s="515"/>
      <c r="AP307" s="515"/>
      <c r="AQ307" s="515"/>
      <c r="AR307" s="515"/>
      <c r="AS307" s="515"/>
      <c r="AT307" s="515"/>
      <c r="AU307" s="490"/>
      <c r="AV307" s="490"/>
      <c r="AW307" s="490"/>
      <c r="AX307" s="490"/>
      <c r="AY307" s="490"/>
      <c r="AZ307" s="490"/>
      <c r="BA307" s="490"/>
      <c r="BB307" s="490"/>
      <c r="BC307" s="493"/>
    </row>
    <row r="308" spans="1:55" x14ac:dyDescent="0.25">
      <c r="A308" s="1471"/>
      <c r="B308" s="509"/>
      <c r="C308" s="489"/>
      <c r="D308" s="510"/>
      <c r="E308" s="433"/>
      <c r="F308" s="510"/>
      <c r="G308" s="511"/>
      <c r="H308" s="511"/>
      <c r="I308" s="511"/>
      <c r="J308" s="511"/>
      <c r="K308" s="512"/>
      <c r="L308" s="513"/>
      <c r="M308" s="513"/>
      <c r="N308" s="513"/>
      <c r="O308" s="513"/>
      <c r="P308" s="513"/>
      <c r="Q308" s="513"/>
      <c r="R308" s="513"/>
      <c r="S308" s="513"/>
      <c r="T308" s="513"/>
      <c r="U308" s="513"/>
      <c r="V308" s="513"/>
      <c r="W308" s="513"/>
      <c r="X308" s="513"/>
      <c r="Y308" s="511"/>
      <c r="Z308" s="511"/>
      <c r="AA308" s="511"/>
      <c r="AB308" s="511"/>
      <c r="AC308" s="511"/>
      <c r="AD308" s="511"/>
      <c r="AE308" s="511"/>
      <c r="AF308" s="511"/>
      <c r="AG308" s="511"/>
      <c r="AH308" s="514"/>
      <c r="AI308" s="515"/>
      <c r="AJ308" s="515"/>
      <c r="AK308" s="515"/>
      <c r="AL308" s="515"/>
      <c r="AM308" s="515"/>
      <c r="AN308" s="515"/>
      <c r="AO308" s="515"/>
      <c r="AP308" s="515"/>
      <c r="AQ308" s="515"/>
      <c r="AR308" s="515"/>
      <c r="AS308" s="515"/>
      <c r="AT308" s="515"/>
      <c r="AU308" s="490"/>
      <c r="AV308" s="490"/>
      <c r="AW308" s="490"/>
      <c r="AX308" s="490"/>
      <c r="AY308" s="490"/>
      <c r="AZ308" s="490"/>
      <c r="BA308" s="490"/>
      <c r="BB308" s="490"/>
      <c r="BC308" s="493"/>
    </row>
    <row r="309" spans="1:55" x14ac:dyDescent="0.25">
      <c r="A309" s="1471"/>
      <c r="B309" s="509"/>
      <c r="C309" s="489"/>
      <c r="D309" s="510"/>
      <c r="E309" s="433"/>
      <c r="F309" s="510"/>
      <c r="G309" s="511"/>
      <c r="H309" s="511"/>
      <c r="I309" s="511"/>
      <c r="J309" s="511"/>
      <c r="K309" s="512"/>
      <c r="L309" s="513"/>
      <c r="M309" s="513"/>
      <c r="N309" s="513"/>
      <c r="O309" s="513"/>
      <c r="P309" s="513"/>
      <c r="Q309" s="513"/>
      <c r="R309" s="513"/>
      <c r="S309" s="513"/>
      <c r="T309" s="513"/>
      <c r="U309" s="513"/>
      <c r="V309" s="513"/>
      <c r="W309" s="513"/>
      <c r="X309" s="513"/>
      <c r="Y309" s="511"/>
      <c r="Z309" s="511"/>
      <c r="AA309" s="511"/>
      <c r="AB309" s="511"/>
      <c r="AC309" s="511"/>
      <c r="AD309" s="511"/>
      <c r="AE309" s="511"/>
      <c r="AF309" s="511"/>
      <c r="AG309" s="511"/>
      <c r="AH309" s="514"/>
      <c r="AI309" s="515"/>
      <c r="AJ309" s="515"/>
      <c r="AK309" s="515"/>
      <c r="AL309" s="515"/>
      <c r="AM309" s="515"/>
      <c r="AN309" s="515"/>
      <c r="AO309" s="515"/>
      <c r="AP309" s="515"/>
      <c r="AQ309" s="515"/>
      <c r="AR309" s="515"/>
      <c r="AS309" s="515"/>
      <c r="AT309" s="515"/>
      <c r="AU309" s="490"/>
      <c r="AV309" s="490"/>
      <c r="AW309" s="490"/>
      <c r="AX309" s="490"/>
      <c r="AY309" s="490"/>
      <c r="AZ309" s="490"/>
      <c r="BA309" s="490"/>
      <c r="BB309" s="490"/>
      <c r="BC309" s="493"/>
    </row>
    <row r="310" spans="1:55" x14ac:dyDescent="0.25">
      <c r="A310" s="1471"/>
      <c r="B310" s="509"/>
      <c r="C310" s="489"/>
      <c r="D310" s="510"/>
      <c r="E310" s="433"/>
      <c r="F310" s="510"/>
      <c r="G310" s="511"/>
      <c r="H310" s="511"/>
      <c r="I310" s="511"/>
      <c r="J310" s="511"/>
      <c r="K310" s="512"/>
      <c r="L310" s="513"/>
      <c r="M310" s="513"/>
      <c r="N310" s="513"/>
      <c r="O310" s="513"/>
      <c r="P310" s="513"/>
      <c r="Q310" s="513"/>
      <c r="R310" s="513"/>
      <c r="S310" s="513"/>
      <c r="T310" s="513"/>
      <c r="U310" s="513"/>
      <c r="V310" s="513"/>
      <c r="W310" s="513"/>
      <c r="X310" s="513"/>
      <c r="Y310" s="511"/>
      <c r="Z310" s="511"/>
      <c r="AA310" s="511"/>
      <c r="AB310" s="511"/>
      <c r="AC310" s="511"/>
      <c r="AD310" s="511"/>
      <c r="AE310" s="511"/>
      <c r="AF310" s="511"/>
      <c r="AG310" s="511"/>
      <c r="AH310" s="514"/>
      <c r="AI310" s="515"/>
      <c r="AJ310" s="515"/>
      <c r="AK310" s="515"/>
      <c r="AL310" s="515"/>
      <c r="AM310" s="515"/>
      <c r="AN310" s="515"/>
      <c r="AO310" s="515"/>
      <c r="AP310" s="515"/>
      <c r="AQ310" s="515"/>
      <c r="AR310" s="515"/>
      <c r="AS310" s="515"/>
      <c r="AT310" s="515"/>
      <c r="AU310" s="490"/>
      <c r="AV310" s="490"/>
      <c r="AW310" s="490"/>
      <c r="AX310" s="490"/>
      <c r="AY310" s="490"/>
      <c r="AZ310" s="490"/>
      <c r="BA310" s="490"/>
      <c r="BB310" s="490"/>
      <c r="BC310" s="493"/>
    </row>
    <row r="311" spans="1:55" x14ac:dyDescent="0.25">
      <c r="A311" s="1471"/>
      <c r="B311" s="509"/>
      <c r="C311" s="489"/>
      <c r="D311" s="510"/>
      <c r="E311" s="433"/>
      <c r="F311" s="510"/>
      <c r="G311" s="511"/>
      <c r="H311" s="511"/>
      <c r="I311" s="511"/>
      <c r="J311" s="511"/>
      <c r="K311" s="512"/>
      <c r="L311" s="513"/>
      <c r="M311" s="513"/>
      <c r="N311" s="513"/>
      <c r="O311" s="513"/>
      <c r="P311" s="513"/>
      <c r="Q311" s="513"/>
      <c r="R311" s="513"/>
      <c r="S311" s="513"/>
      <c r="T311" s="513"/>
      <c r="U311" s="513"/>
      <c r="V311" s="513"/>
      <c r="W311" s="513"/>
      <c r="X311" s="513"/>
      <c r="Y311" s="511"/>
      <c r="Z311" s="511"/>
      <c r="AA311" s="511"/>
      <c r="AB311" s="511"/>
      <c r="AC311" s="511"/>
      <c r="AD311" s="511"/>
      <c r="AE311" s="511"/>
      <c r="AF311" s="511"/>
      <c r="AG311" s="511"/>
      <c r="AH311" s="514"/>
      <c r="AI311" s="515"/>
      <c r="AJ311" s="515"/>
      <c r="AK311" s="515"/>
      <c r="AL311" s="515"/>
      <c r="AM311" s="515"/>
      <c r="AN311" s="515"/>
      <c r="AO311" s="511"/>
      <c r="AP311" s="511"/>
      <c r="AQ311" s="511"/>
      <c r="AR311" s="511"/>
      <c r="AS311" s="511"/>
      <c r="AT311" s="515"/>
      <c r="AU311" s="490"/>
      <c r="AV311" s="490"/>
      <c r="AW311" s="490"/>
      <c r="AX311" s="490"/>
      <c r="AY311" s="490"/>
      <c r="AZ311" s="490"/>
      <c r="BA311" s="490"/>
      <c r="BB311" s="490"/>
      <c r="BC311" s="493"/>
    </row>
    <row r="312" spans="1:55" x14ac:dyDescent="0.25">
      <c r="A312" s="1471"/>
      <c r="B312" s="509"/>
      <c r="C312" s="489"/>
      <c r="D312" s="510"/>
      <c r="E312" s="433"/>
      <c r="F312" s="510"/>
      <c r="G312" s="511"/>
      <c r="H312" s="511"/>
      <c r="I312" s="511"/>
      <c r="J312" s="511"/>
      <c r="K312" s="512"/>
      <c r="L312" s="513"/>
      <c r="M312" s="513"/>
      <c r="N312" s="513"/>
      <c r="O312" s="513"/>
      <c r="P312" s="513"/>
      <c r="Q312" s="513"/>
      <c r="R312" s="513"/>
      <c r="S312" s="513"/>
      <c r="T312" s="513"/>
      <c r="U312" s="513"/>
      <c r="V312" s="513"/>
      <c r="W312" s="513"/>
      <c r="X312" s="513"/>
      <c r="Y312" s="511"/>
      <c r="Z312" s="511"/>
      <c r="AA312" s="511"/>
      <c r="AB312" s="511"/>
      <c r="AC312" s="511"/>
      <c r="AD312" s="511"/>
      <c r="AE312" s="511"/>
      <c r="AF312" s="511"/>
      <c r="AG312" s="511"/>
      <c r="AH312" s="514"/>
      <c r="AI312" s="515"/>
      <c r="AJ312" s="515"/>
      <c r="AK312" s="515"/>
      <c r="AL312" s="511"/>
      <c r="AM312" s="511"/>
      <c r="AN312" s="511"/>
      <c r="AO312" s="515"/>
      <c r="AP312" s="515"/>
      <c r="AQ312" s="515"/>
      <c r="AR312" s="515"/>
      <c r="AS312" s="515"/>
      <c r="AT312" s="515"/>
      <c r="AU312" s="490"/>
      <c r="AV312" s="490"/>
      <c r="AW312" s="490"/>
      <c r="AX312" s="490"/>
      <c r="AY312" s="490"/>
      <c r="AZ312" s="490"/>
      <c r="BA312" s="490"/>
      <c r="BB312" s="490"/>
      <c r="BC312" s="493"/>
    </row>
    <row r="313" spans="1:55" x14ac:dyDescent="0.25">
      <c r="A313" s="1471"/>
      <c r="B313" s="509"/>
      <c r="C313" s="489"/>
      <c r="D313" s="510"/>
      <c r="E313" s="433"/>
      <c r="F313" s="510"/>
      <c r="G313" s="511"/>
      <c r="H313" s="511"/>
      <c r="I313" s="511"/>
      <c r="J313" s="511"/>
      <c r="K313" s="512"/>
      <c r="L313" s="513"/>
      <c r="M313" s="513"/>
      <c r="N313" s="513"/>
      <c r="O313" s="513"/>
      <c r="P313" s="513"/>
      <c r="Q313" s="513"/>
      <c r="R313" s="513"/>
      <c r="S313" s="513"/>
      <c r="T313" s="513"/>
      <c r="U313" s="513"/>
      <c r="V313" s="513"/>
      <c r="W313" s="513"/>
      <c r="X313" s="513"/>
      <c r="Y313" s="511"/>
      <c r="Z313" s="511"/>
      <c r="AA313" s="511"/>
      <c r="AB313" s="511"/>
      <c r="AC313" s="511"/>
      <c r="AD313" s="511"/>
      <c r="AE313" s="511"/>
      <c r="AF313" s="511"/>
      <c r="AG313" s="511"/>
      <c r="AH313" s="514"/>
      <c r="AI313" s="515"/>
      <c r="AJ313" s="515"/>
      <c r="AK313" s="515"/>
      <c r="AL313" s="515"/>
      <c r="AM313" s="515"/>
      <c r="AN313" s="515"/>
      <c r="AO313" s="515"/>
      <c r="AP313" s="515"/>
      <c r="AQ313" s="515"/>
      <c r="AR313" s="515"/>
      <c r="AS313" s="515"/>
      <c r="AT313" s="515"/>
      <c r="AU313" s="490"/>
      <c r="AV313" s="490"/>
      <c r="AW313" s="490"/>
      <c r="AX313" s="490"/>
      <c r="AY313" s="490"/>
      <c r="AZ313" s="490"/>
      <c r="BA313" s="490"/>
      <c r="BB313" s="490"/>
      <c r="BC313" s="493"/>
    </row>
    <row r="314" spans="1:55" x14ac:dyDescent="0.25">
      <c r="A314" s="1471"/>
      <c r="B314" s="509"/>
      <c r="C314" s="489"/>
      <c r="D314" s="510"/>
      <c r="E314" s="433"/>
      <c r="F314" s="510"/>
      <c r="G314" s="511"/>
      <c r="H314" s="511"/>
      <c r="I314" s="511"/>
      <c r="J314" s="511"/>
      <c r="K314" s="512"/>
      <c r="L314" s="513"/>
      <c r="M314" s="513"/>
      <c r="N314" s="513"/>
      <c r="O314" s="513"/>
      <c r="P314" s="513"/>
      <c r="Q314" s="513"/>
      <c r="R314" s="513"/>
      <c r="S314" s="513"/>
      <c r="T314" s="513"/>
      <c r="U314" s="513"/>
      <c r="V314" s="513"/>
      <c r="W314" s="513"/>
      <c r="X314" s="513"/>
      <c r="Y314" s="511"/>
      <c r="Z314" s="511"/>
      <c r="AA314" s="511"/>
      <c r="AB314" s="511"/>
      <c r="AC314" s="511"/>
      <c r="AD314" s="511"/>
      <c r="AE314" s="511"/>
      <c r="AF314" s="511"/>
      <c r="AG314" s="511"/>
      <c r="AH314" s="514"/>
      <c r="AI314" s="515"/>
      <c r="AJ314" s="515"/>
      <c r="AK314" s="515"/>
      <c r="AL314" s="515"/>
      <c r="AM314" s="515"/>
      <c r="AN314" s="515"/>
      <c r="AO314" s="515"/>
      <c r="AP314" s="515"/>
      <c r="AQ314" s="515"/>
      <c r="AR314" s="515"/>
      <c r="AS314" s="515"/>
      <c r="AT314" s="515"/>
      <c r="AU314" s="490"/>
      <c r="AV314" s="490"/>
      <c r="AW314" s="490"/>
      <c r="AX314" s="490"/>
      <c r="AY314" s="490"/>
      <c r="AZ314" s="490"/>
      <c r="BA314" s="490"/>
      <c r="BB314" s="490"/>
      <c r="BC314" s="493"/>
    </row>
    <row r="315" spans="1:55" x14ac:dyDescent="0.25">
      <c r="A315" s="1471"/>
      <c r="B315" s="509"/>
      <c r="C315" s="489"/>
      <c r="D315" s="510"/>
      <c r="E315" s="433"/>
      <c r="F315" s="510"/>
      <c r="G315" s="511"/>
      <c r="H315" s="511"/>
      <c r="I315" s="511"/>
      <c r="J315" s="511"/>
      <c r="K315" s="512"/>
      <c r="L315" s="513"/>
      <c r="M315" s="513"/>
      <c r="N315" s="513"/>
      <c r="O315" s="513"/>
      <c r="P315" s="513"/>
      <c r="Q315" s="513"/>
      <c r="R315" s="513"/>
      <c r="S315" s="513"/>
      <c r="T315" s="513"/>
      <c r="U315" s="513"/>
      <c r="V315" s="513"/>
      <c r="W315" s="513"/>
      <c r="X315" s="513"/>
      <c r="Y315" s="511"/>
      <c r="Z315" s="511"/>
      <c r="AA315" s="511"/>
      <c r="AB315" s="511"/>
      <c r="AC315" s="511"/>
      <c r="AD315" s="511"/>
      <c r="AE315" s="511"/>
      <c r="AF315" s="511"/>
      <c r="AG315" s="511"/>
      <c r="AH315" s="514"/>
      <c r="AI315" s="515"/>
      <c r="AJ315" s="515"/>
      <c r="AK315" s="515"/>
      <c r="AL315" s="515"/>
      <c r="AM315" s="515"/>
      <c r="AN315" s="515"/>
      <c r="AO315" s="515"/>
      <c r="AP315" s="515"/>
      <c r="AQ315" s="515"/>
      <c r="AR315" s="515"/>
      <c r="AS315" s="515"/>
      <c r="AT315" s="515"/>
      <c r="AU315" s="490"/>
      <c r="AV315" s="490"/>
      <c r="AW315" s="490"/>
      <c r="AX315" s="490"/>
      <c r="AY315" s="490"/>
      <c r="AZ315" s="490"/>
      <c r="BA315" s="490"/>
      <c r="BB315" s="490"/>
      <c r="BC315" s="493"/>
    </row>
    <row r="316" spans="1:55" x14ac:dyDescent="0.25">
      <c r="A316" s="1471"/>
      <c r="B316" s="509"/>
      <c r="C316" s="489"/>
      <c r="D316" s="510"/>
      <c r="E316" s="433"/>
      <c r="F316" s="510"/>
      <c r="G316" s="511"/>
      <c r="H316" s="511"/>
      <c r="I316" s="511"/>
      <c r="J316" s="511"/>
      <c r="K316" s="512"/>
      <c r="L316" s="513"/>
      <c r="M316" s="513"/>
      <c r="N316" s="513"/>
      <c r="O316" s="513"/>
      <c r="P316" s="513"/>
      <c r="Q316" s="513"/>
      <c r="R316" s="513"/>
      <c r="S316" s="513"/>
      <c r="T316" s="513"/>
      <c r="U316" s="513"/>
      <c r="V316" s="513"/>
      <c r="W316" s="513"/>
      <c r="X316" s="513"/>
      <c r="Y316" s="511"/>
      <c r="Z316" s="511"/>
      <c r="AA316" s="511"/>
      <c r="AB316" s="511"/>
      <c r="AC316" s="511"/>
      <c r="AD316" s="511"/>
      <c r="AE316" s="511"/>
      <c r="AF316" s="511"/>
      <c r="AG316" s="511"/>
      <c r="AH316" s="514"/>
      <c r="AI316" s="515"/>
      <c r="AJ316" s="515"/>
      <c r="AK316" s="515"/>
      <c r="AL316" s="515"/>
      <c r="AM316" s="515"/>
      <c r="AN316" s="515"/>
      <c r="AO316" s="511"/>
      <c r="AP316" s="511"/>
      <c r="AQ316" s="511"/>
      <c r="AR316" s="511"/>
      <c r="AS316" s="511"/>
      <c r="AT316" s="515"/>
      <c r="AU316" s="490"/>
      <c r="AV316" s="490"/>
      <c r="AW316" s="490"/>
      <c r="AX316" s="490"/>
      <c r="AY316" s="490"/>
      <c r="AZ316" s="490"/>
      <c r="BA316" s="490"/>
      <c r="BB316" s="490"/>
      <c r="BC316" s="493"/>
    </row>
    <row r="317" spans="1:55" x14ac:dyDescent="0.25">
      <c r="A317" s="1471"/>
      <c r="B317" s="509"/>
      <c r="C317" s="489"/>
      <c r="D317" s="510"/>
      <c r="E317" s="433"/>
      <c r="F317" s="510"/>
      <c r="G317" s="511"/>
      <c r="H317" s="511"/>
      <c r="I317" s="511"/>
      <c r="J317" s="511"/>
      <c r="K317" s="512"/>
      <c r="L317" s="513"/>
      <c r="M317" s="513"/>
      <c r="N317" s="513"/>
      <c r="O317" s="513"/>
      <c r="P317" s="513"/>
      <c r="Q317" s="513"/>
      <c r="R317" s="513"/>
      <c r="S317" s="513"/>
      <c r="T317" s="513"/>
      <c r="U317" s="513"/>
      <c r="V317" s="513"/>
      <c r="W317" s="513"/>
      <c r="X317" s="513"/>
      <c r="Y317" s="511"/>
      <c r="Z317" s="511"/>
      <c r="AA317" s="511"/>
      <c r="AB317" s="511"/>
      <c r="AC317" s="511"/>
      <c r="AD317" s="511"/>
      <c r="AE317" s="511"/>
      <c r="AF317" s="511"/>
      <c r="AG317" s="511"/>
      <c r="AH317" s="514"/>
      <c r="AI317" s="515"/>
      <c r="AJ317" s="515"/>
      <c r="AK317" s="515"/>
      <c r="AL317" s="511"/>
      <c r="AM317" s="511"/>
      <c r="AN317" s="511"/>
      <c r="AO317" s="515"/>
      <c r="AP317" s="515"/>
      <c r="AQ317" s="515"/>
      <c r="AR317" s="515"/>
      <c r="AS317" s="515"/>
      <c r="AT317" s="515"/>
      <c r="AU317" s="490"/>
      <c r="AV317" s="490"/>
      <c r="AW317" s="490"/>
      <c r="AX317" s="490"/>
      <c r="AY317" s="490"/>
      <c r="AZ317" s="490"/>
      <c r="BA317" s="490"/>
      <c r="BB317" s="490"/>
      <c r="BC317" s="493"/>
    </row>
    <row r="318" spans="1:55" x14ac:dyDescent="0.25">
      <c r="A318" s="1471"/>
      <c r="B318" s="509"/>
      <c r="C318" s="489"/>
      <c r="D318" s="510"/>
      <c r="E318" s="433"/>
      <c r="F318" s="510"/>
      <c r="G318" s="511"/>
      <c r="H318" s="511"/>
      <c r="I318" s="511"/>
      <c r="J318" s="511"/>
      <c r="K318" s="512"/>
      <c r="L318" s="513"/>
      <c r="M318" s="513"/>
      <c r="N318" s="513"/>
      <c r="O318" s="513"/>
      <c r="P318" s="513"/>
      <c r="Q318" s="513"/>
      <c r="R318" s="513"/>
      <c r="S318" s="513"/>
      <c r="T318" s="513"/>
      <c r="U318" s="513"/>
      <c r="V318" s="513"/>
      <c r="W318" s="513"/>
      <c r="X318" s="513"/>
      <c r="Y318" s="511"/>
      <c r="Z318" s="511"/>
      <c r="AA318" s="511"/>
      <c r="AB318" s="511"/>
      <c r="AC318" s="511"/>
      <c r="AD318" s="511"/>
      <c r="AE318" s="511"/>
      <c r="AF318" s="511"/>
      <c r="AG318" s="511"/>
      <c r="AH318" s="514"/>
      <c r="AI318" s="515"/>
      <c r="AJ318" s="515"/>
      <c r="AK318" s="515"/>
      <c r="AL318" s="515"/>
      <c r="AM318" s="515"/>
      <c r="AN318" s="515"/>
      <c r="AO318" s="515"/>
      <c r="AP318" s="515"/>
      <c r="AQ318" s="515"/>
      <c r="AR318" s="515"/>
      <c r="AS318" s="515"/>
      <c r="AT318" s="515"/>
      <c r="AU318" s="490"/>
      <c r="AV318" s="490"/>
      <c r="AW318" s="490"/>
      <c r="AX318" s="490"/>
      <c r="AY318" s="490"/>
      <c r="AZ318" s="490"/>
      <c r="BA318" s="490"/>
      <c r="BB318" s="490"/>
      <c r="BC318" s="493"/>
    </row>
    <row r="319" spans="1:55" x14ac:dyDescent="0.25">
      <c r="A319" s="1471"/>
      <c r="B319" s="509"/>
      <c r="C319" s="489"/>
      <c r="D319" s="510"/>
      <c r="E319" s="433"/>
      <c r="F319" s="510"/>
      <c r="G319" s="511"/>
      <c r="H319" s="511"/>
      <c r="I319" s="511"/>
      <c r="J319" s="511"/>
      <c r="K319" s="512"/>
      <c r="L319" s="513"/>
      <c r="M319" s="513"/>
      <c r="N319" s="513"/>
      <c r="O319" s="513"/>
      <c r="P319" s="513"/>
      <c r="Q319" s="513"/>
      <c r="R319" s="513"/>
      <c r="S319" s="513"/>
      <c r="T319" s="513"/>
      <c r="U319" s="513"/>
      <c r="V319" s="513"/>
      <c r="W319" s="513"/>
      <c r="X319" s="513"/>
      <c r="Y319" s="511"/>
      <c r="Z319" s="511"/>
      <c r="AA319" s="511"/>
      <c r="AB319" s="511"/>
      <c r="AC319" s="511"/>
      <c r="AD319" s="511"/>
      <c r="AE319" s="511"/>
      <c r="AF319" s="511"/>
      <c r="AG319" s="511"/>
      <c r="AH319" s="514"/>
      <c r="AI319" s="515"/>
      <c r="AJ319" s="515"/>
      <c r="AK319" s="515"/>
      <c r="AL319" s="515"/>
      <c r="AM319" s="515"/>
      <c r="AN319" s="515"/>
      <c r="AO319" s="515"/>
      <c r="AP319" s="515"/>
      <c r="AQ319" s="515"/>
      <c r="AR319" s="515"/>
      <c r="AS319" s="515"/>
      <c r="AT319" s="515"/>
      <c r="AU319" s="490"/>
      <c r="AV319" s="490"/>
      <c r="AW319" s="490"/>
      <c r="AX319" s="490"/>
      <c r="AY319" s="490"/>
      <c r="AZ319" s="490"/>
      <c r="BA319" s="490"/>
      <c r="BB319" s="490"/>
      <c r="BC319" s="493"/>
    </row>
    <row r="320" spans="1:55" x14ac:dyDescent="0.25">
      <c r="A320" s="1471"/>
      <c r="B320" s="509"/>
      <c r="C320" s="489"/>
      <c r="D320" s="510"/>
      <c r="E320" s="433"/>
      <c r="F320" s="510"/>
      <c r="G320" s="511"/>
      <c r="H320" s="511"/>
      <c r="I320" s="511"/>
      <c r="J320" s="511"/>
      <c r="K320" s="512"/>
      <c r="L320" s="513"/>
      <c r="M320" s="513"/>
      <c r="N320" s="513"/>
      <c r="O320" s="513"/>
      <c r="P320" s="513"/>
      <c r="Q320" s="513"/>
      <c r="R320" s="513"/>
      <c r="S320" s="513"/>
      <c r="T320" s="513"/>
      <c r="U320" s="513"/>
      <c r="V320" s="513"/>
      <c r="W320" s="513"/>
      <c r="X320" s="513"/>
      <c r="Y320" s="511"/>
      <c r="Z320" s="511"/>
      <c r="AA320" s="511"/>
      <c r="AB320" s="511"/>
      <c r="AC320" s="511"/>
      <c r="AD320" s="511"/>
      <c r="AE320" s="511"/>
      <c r="AF320" s="511"/>
      <c r="AG320" s="511"/>
      <c r="AH320" s="514"/>
      <c r="AI320" s="515"/>
      <c r="AJ320" s="515"/>
      <c r="AK320" s="515"/>
      <c r="AL320" s="515"/>
      <c r="AM320" s="515"/>
      <c r="AN320" s="515"/>
      <c r="AO320" s="515"/>
      <c r="AP320" s="515"/>
      <c r="AQ320" s="515"/>
      <c r="AR320" s="515"/>
      <c r="AS320" s="515"/>
      <c r="AT320" s="515"/>
      <c r="AU320" s="490"/>
      <c r="AV320" s="490"/>
      <c r="AW320" s="490"/>
      <c r="AX320" s="490"/>
      <c r="AY320" s="490"/>
      <c r="AZ320" s="490"/>
      <c r="BA320" s="490"/>
      <c r="BB320" s="490"/>
      <c r="BC320" s="493"/>
    </row>
    <row r="321" spans="1:55" x14ac:dyDescent="0.25">
      <c r="A321" s="1471"/>
      <c r="B321" s="509"/>
      <c r="C321" s="489"/>
      <c r="D321" s="510"/>
      <c r="E321" s="433"/>
      <c r="F321" s="510"/>
      <c r="G321" s="511"/>
      <c r="H321" s="511"/>
      <c r="I321" s="511"/>
      <c r="J321" s="511"/>
      <c r="K321" s="512"/>
      <c r="L321" s="513"/>
      <c r="M321" s="513"/>
      <c r="N321" s="513"/>
      <c r="O321" s="513"/>
      <c r="P321" s="513"/>
      <c r="Q321" s="513"/>
      <c r="R321" s="513"/>
      <c r="S321" s="513"/>
      <c r="T321" s="513"/>
      <c r="U321" s="513"/>
      <c r="V321" s="513"/>
      <c r="W321" s="513"/>
      <c r="X321" s="513"/>
      <c r="Y321" s="511"/>
      <c r="Z321" s="511"/>
      <c r="AA321" s="511"/>
      <c r="AB321" s="511"/>
      <c r="AC321" s="511"/>
      <c r="AD321" s="511"/>
      <c r="AE321" s="511"/>
      <c r="AF321" s="511"/>
      <c r="AG321" s="511"/>
      <c r="AH321" s="514"/>
      <c r="AI321" s="515"/>
      <c r="AJ321" s="515"/>
      <c r="AK321" s="515"/>
      <c r="AL321" s="515"/>
      <c r="AM321" s="515"/>
      <c r="AN321" s="515"/>
      <c r="AO321" s="511"/>
      <c r="AP321" s="511"/>
      <c r="AQ321" s="511"/>
      <c r="AR321" s="511"/>
      <c r="AS321" s="511"/>
      <c r="AT321" s="515"/>
      <c r="AU321" s="490"/>
      <c r="AV321" s="490"/>
      <c r="AW321" s="490"/>
      <c r="AX321" s="490"/>
      <c r="AY321" s="490"/>
      <c r="AZ321" s="490"/>
      <c r="BA321" s="490"/>
      <c r="BB321" s="490"/>
      <c r="BC321" s="493"/>
    </row>
    <row r="322" spans="1:55" x14ac:dyDescent="0.25">
      <c r="A322" s="1471"/>
      <c r="B322" s="509"/>
      <c r="C322" s="489"/>
      <c r="D322" s="510"/>
      <c r="E322" s="433"/>
      <c r="F322" s="510"/>
      <c r="G322" s="511"/>
      <c r="H322" s="511"/>
      <c r="I322" s="511"/>
      <c r="J322" s="511"/>
      <c r="K322" s="512"/>
      <c r="L322" s="513"/>
      <c r="M322" s="513"/>
      <c r="N322" s="513"/>
      <c r="O322" s="513"/>
      <c r="P322" s="513"/>
      <c r="Q322" s="513"/>
      <c r="R322" s="513"/>
      <c r="S322" s="513"/>
      <c r="T322" s="513"/>
      <c r="U322" s="513"/>
      <c r="V322" s="513"/>
      <c r="W322" s="513"/>
      <c r="X322" s="513"/>
      <c r="Y322" s="511"/>
      <c r="Z322" s="511"/>
      <c r="AA322" s="511"/>
      <c r="AB322" s="511"/>
      <c r="AC322" s="511"/>
      <c r="AD322" s="511"/>
      <c r="AE322" s="511"/>
      <c r="AF322" s="511"/>
      <c r="AG322" s="511"/>
      <c r="AH322" s="514"/>
      <c r="AI322" s="515"/>
      <c r="AJ322" s="515"/>
      <c r="AK322" s="515"/>
      <c r="AL322" s="511"/>
      <c r="AM322" s="511"/>
      <c r="AN322" s="511"/>
      <c r="AO322" s="515"/>
      <c r="AP322" s="515"/>
      <c r="AQ322" s="515"/>
      <c r="AR322" s="515"/>
      <c r="AS322" s="515"/>
      <c r="AT322" s="515"/>
      <c r="AU322" s="490"/>
      <c r="AV322" s="490"/>
      <c r="AW322" s="490"/>
      <c r="AX322" s="490"/>
      <c r="AY322" s="490"/>
      <c r="AZ322" s="490"/>
      <c r="BA322" s="490"/>
      <c r="BB322" s="490"/>
      <c r="BC322" s="493"/>
    </row>
    <row r="323" spans="1:55" x14ac:dyDescent="0.25">
      <c r="A323" s="1471"/>
      <c r="B323" s="509"/>
      <c r="C323" s="489"/>
      <c r="D323" s="510"/>
      <c r="E323" s="433"/>
      <c r="F323" s="510"/>
      <c r="G323" s="511"/>
      <c r="H323" s="511"/>
      <c r="I323" s="511"/>
      <c r="J323" s="511"/>
      <c r="K323" s="512"/>
      <c r="L323" s="513"/>
      <c r="M323" s="513"/>
      <c r="N323" s="513"/>
      <c r="O323" s="513"/>
      <c r="P323" s="513"/>
      <c r="Q323" s="513"/>
      <c r="R323" s="513"/>
      <c r="S323" s="513"/>
      <c r="T323" s="513"/>
      <c r="U323" s="513"/>
      <c r="V323" s="513"/>
      <c r="W323" s="513"/>
      <c r="X323" s="513"/>
      <c r="Y323" s="511"/>
      <c r="Z323" s="511"/>
      <c r="AA323" s="511"/>
      <c r="AB323" s="511"/>
      <c r="AC323" s="511"/>
      <c r="AD323" s="511"/>
      <c r="AE323" s="511"/>
      <c r="AF323" s="511"/>
      <c r="AG323" s="511"/>
      <c r="AH323" s="514"/>
      <c r="AI323" s="515"/>
      <c r="AJ323" s="515"/>
      <c r="AK323" s="515"/>
      <c r="AL323" s="515"/>
      <c r="AM323" s="515"/>
      <c r="AN323" s="515"/>
      <c r="AO323" s="515"/>
      <c r="AP323" s="515"/>
      <c r="AQ323" s="515"/>
      <c r="AR323" s="515"/>
      <c r="AS323" s="515"/>
      <c r="AT323" s="515"/>
      <c r="AU323" s="490"/>
      <c r="AV323" s="490"/>
      <c r="AW323" s="490"/>
      <c r="AX323" s="490"/>
      <c r="AY323" s="490"/>
      <c r="AZ323" s="490"/>
      <c r="BA323" s="490"/>
      <c r="BB323" s="490"/>
      <c r="BC323" s="493"/>
    </row>
    <row r="324" spans="1:55" x14ac:dyDescent="0.25">
      <c r="A324" s="1471"/>
      <c r="B324" s="509"/>
      <c r="C324" s="489"/>
      <c r="D324" s="510"/>
      <c r="E324" s="433"/>
      <c r="F324" s="510"/>
      <c r="G324" s="511"/>
      <c r="H324" s="511"/>
      <c r="I324" s="511"/>
      <c r="J324" s="511"/>
      <c r="K324" s="512"/>
      <c r="L324" s="513"/>
      <c r="M324" s="513"/>
      <c r="N324" s="513"/>
      <c r="O324" s="513"/>
      <c r="P324" s="513"/>
      <c r="Q324" s="513"/>
      <c r="R324" s="513"/>
      <c r="S324" s="513"/>
      <c r="T324" s="513"/>
      <c r="U324" s="513"/>
      <c r="V324" s="513"/>
      <c r="W324" s="513"/>
      <c r="X324" s="513"/>
      <c r="Y324" s="511"/>
      <c r="Z324" s="511"/>
      <c r="AA324" s="511"/>
      <c r="AB324" s="511"/>
      <c r="AC324" s="511"/>
      <c r="AD324" s="511"/>
      <c r="AE324" s="511"/>
      <c r="AF324" s="511"/>
      <c r="AG324" s="511"/>
      <c r="AH324" s="514"/>
      <c r="AI324" s="515"/>
      <c r="AJ324" s="515"/>
      <c r="AK324" s="515"/>
      <c r="AL324" s="515"/>
      <c r="AM324" s="515"/>
      <c r="AN324" s="515"/>
      <c r="AO324" s="515"/>
      <c r="AP324" s="515"/>
      <c r="AQ324" s="515"/>
      <c r="AR324" s="515"/>
      <c r="AS324" s="515"/>
      <c r="AT324" s="515"/>
      <c r="AU324" s="490"/>
      <c r="AV324" s="490"/>
      <c r="AW324" s="490"/>
      <c r="AX324" s="490"/>
      <c r="AY324" s="490"/>
      <c r="AZ324" s="490"/>
      <c r="BA324" s="490"/>
      <c r="BB324" s="490"/>
      <c r="BC324" s="493"/>
    </row>
    <row r="325" spans="1:55" x14ac:dyDescent="0.25">
      <c r="A325" s="1471"/>
      <c r="B325" s="509"/>
      <c r="C325" s="489"/>
      <c r="D325" s="510"/>
      <c r="E325" s="433"/>
      <c r="F325" s="510"/>
      <c r="G325" s="511"/>
      <c r="H325" s="511"/>
      <c r="I325" s="511"/>
      <c r="J325" s="511"/>
      <c r="K325" s="512"/>
      <c r="L325" s="513"/>
      <c r="M325" s="513"/>
      <c r="N325" s="513"/>
      <c r="O325" s="513"/>
      <c r="P325" s="513"/>
      <c r="Q325" s="513"/>
      <c r="R325" s="513"/>
      <c r="S325" s="513"/>
      <c r="T325" s="513"/>
      <c r="U325" s="513"/>
      <c r="V325" s="513"/>
      <c r="W325" s="513"/>
      <c r="X325" s="513"/>
      <c r="Y325" s="511"/>
      <c r="Z325" s="511"/>
      <c r="AA325" s="511"/>
      <c r="AB325" s="511"/>
      <c r="AC325" s="511"/>
      <c r="AD325" s="511"/>
      <c r="AE325" s="511"/>
      <c r="AF325" s="511"/>
      <c r="AG325" s="511"/>
      <c r="AH325" s="514"/>
      <c r="AI325" s="515"/>
      <c r="AJ325" s="515"/>
      <c r="AK325" s="515"/>
      <c r="AL325" s="515"/>
      <c r="AM325" s="515"/>
      <c r="AN325" s="515"/>
      <c r="AO325" s="515"/>
      <c r="AP325" s="515"/>
      <c r="AQ325" s="515"/>
      <c r="AR325" s="515"/>
      <c r="AS325" s="515"/>
      <c r="AT325" s="515"/>
      <c r="AU325" s="490"/>
      <c r="AV325" s="490"/>
      <c r="AW325" s="490"/>
      <c r="AX325" s="490"/>
      <c r="AY325" s="490"/>
      <c r="AZ325" s="490"/>
      <c r="BA325" s="490"/>
      <c r="BB325" s="490"/>
      <c r="BC325" s="493"/>
    </row>
    <row r="326" spans="1:55" x14ac:dyDescent="0.25">
      <c r="A326" s="1471"/>
      <c r="B326" s="509"/>
      <c r="C326" s="489"/>
      <c r="D326" s="510"/>
      <c r="E326" s="433"/>
      <c r="F326" s="510"/>
      <c r="G326" s="511"/>
      <c r="H326" s="511"/>
      <c r="I326" s="511"/>
      <c r="J326" s="511"/>
      <c r="K326" s="512"/>
      <c r="L326" s="513"/>
      <c r="M326" s="513"/>
      <c r="N326" s="513"/>
      <c r="O326" s="513"/>
      <c r="P326" s="513"/>
      <c r="Q326" s="513"/>
      <c r="R326" s="513"/>
      <c r="S326" s="513"/>
      <c r="T326" s="513"/>
      <c r="U326" s="513"/>
      <c r="V326" s="513"/>
      <c r="W326" s="513"/>
      <c r="X326" s="513"/>
      <c r="Y326" s="511"/>
      <c r="Z326" s="511"/>
      <c r="AA326" s="511"/>
      <c r="AB326" s="511"/>
      <c r="AC326" s="511"/>
      <c r="AD326" s="511"/>
      <c r="AE326" s="511"/>
      <c r="AF326" s="511"/>
      <c r="AG326" s="511"/>
      <c r="AH326" s="514"/>
      <c r="AI326" s="515"/>
      <c r="AJ326" s="515"/>
      <c r="AK326" s="515"/>
      <c r="AL326" s="515"/>
      <c r="AM326" s="515"/>
      <c r="AN326" s="515"/>
      <c r="AO326" s="511"/>
      <c r="AP326" s="511"/>
      <c r="AQ326" s="511"/>
      <c r="AR326" s="511"/>
      <c r="AS326" s="511"/>
      <c r="AT326" s="515"/>
      <c r="AU326" s="490"/>
      <c r="AV326" s="490"/>
      <c r="AW326" s="490"/>
      <c r="AX326" s="490"/>
      <c r="AY326" s="490"/>
      <c r="AZ326" s="490"/>
      <c r="BA326" s="490"/>
      <c r="BB326" s="490"/>
      <c r="BC326" s="493"/>
    </row>
    <row r="327" spans="1:55" x14ac:dyDescent="0.25">
      <c r="A327" s="1471"/>
      <c r="B327" s="509"/>
      <c r="C327" s="489"/>
      <c r="D327" s="510"/>
      <c r="E327" s="433"/>
      <c r="F327" s="510"/>
      <c r="G327" s="511"/>
      <c r="H327" s="511"/>
      <c r="I327" s="511"/>
      <c r="J327" s="511"/>
      <c r="K327" s="512"/>
      <c r="L327" s="513"/>
      <c r="M327" s="513"/>
      <c r="N327" s="513"/>
      <c r="O327" s="513"/>
      <c r="P327" s="513"/>
      <c r="Q327" s="513"/>
      <c r="R327" s="513"/>
      <c r="S327" s="513"/>
      <c r="T327" s="513"/>
      <c r="U327" s="513"/>
      <c r="V327" s="513"/>
      <c r="W327" s="513"/>
      <c r="X327" s="513"/>
      <c r="Y327" s="511"/>
      <c r="Z327" s="511"/>
      <c r="AA327" s="511"/>
      <c r="AB327" s="511"/>
      <c r="AC327" s="511"/>
      <c r="AD327" s="511"/>
      <c r="AE327" s="511"/>
      <c r="AF327" s="511"/>
      <c r="AG327" s="511"/>
      <c r="AH327" s="514"/>
      <c r="AI327" s="515"/>
      <c r="AJ327" s="515"/>
      <c r="AK327" s="515"/>
      <c r="AL327" s="511"/>
      <c r="AM327" s="511"/>
      <c r="AN327" s="511"/>
      <c r="AO327" s="515"/>
      <c r="AP327" s="515"/>
      <c r="AQ327" s="515"/>
      <c r="AR327" s="515"/>
      <c r="AS327" s="515"/>
      <c r="AT327" s="515"/>
      <c r="AU327" s="490"/>
      <c r="AV327" s="490"/>
      <c r="AW327" s="490"/>
      <c r="AX327" s="490"/>
      <c r="AY327" s="490"/>
      <c r="AZ327" s="490"/>
      <c r="BA327" s="490"/>
      <c r="BB327" s="490"/>
      <c r="BC327" s="493"/>
    </row>
    <row r="328" spans="1:55" x14ac:dyDescent="0.25">
      <c r="A328" s="1471"/>
      <c r="B328" s="509"/>
      <c r="C328" s="489"/>
      <c r="D328" s="510"/>
      <c r="E328" s="433"/>
      <c r="F328" s="510"/>
      <c r="G328" s="511"/>
      <c r="H328" s="511"/>
      <c r="I328" s="511"/>
      <c r="J328" s="511"/>
      <c r="K328" s="512"/>
      <c r="L328" s="513"/>
      <c r="M328" s="513"/>
      <c r="N328" s="513"/>
      <c r="O328" s="513"/>
      <c r="P328" s="513"/>
      <c r="Q328" s="513"/>
      <c r="R328" s="513"/>
      <c r="S328" s="513"/>
      <c r="T328" s="513"/>
      <c r="U328" s="513"/>
      <c r="V328" s="513"/>
      <c r="W328" s="513"/>
      <c r="X328" s="513"/>
      <c r="Y328" s="511"/>
      <c r="Z328" s="511"/>
      <c r="AA328" s="511"/>
      <c r="AB328" s="511"/>
      <c r="AC328" s="511"/>
      <c r="AD328" s="511"/>
      <c r="AE328" s="511"/>
      <c r="AF328" s="511"/>
      <c r="AG328" s="511"/>
      <c r="AH328" s="514"/>
      <c r="AI328" s="515"/>
      <c r="AJ328" s="515"/>
      <c r="AK328" s="515"/>
      <c r="AL328" s="515"/>
      <c r="AM328" s="515"/>
      <c r="AN328" s="515"/>
      <c r="AO328" s="515"/>
      <c r="AP328" s="515"/>
      <c r="AQ328" s="515"/>
      <c r="AR328" s="515"/>
      <c r="AS328" s="515"/>
      <c r="AT328" s="515"/>
      <c r="AU328" s="490"/>
      <c r="AV328" s="490"/>
      <c r="AW328" s="490"/>
      <c r="AX328" s="490"/>
      <c r="AY328" s="490"/>
      <c r="AZ328" s="490"/>
      <c r="BA328" s="490"/>
      <c r="BB328" s="490"/>
      <c r="BC328" s="493"/>
    </row>
    <row r="329" spans="1:55" x14ac:dyDescent="0.25">
      <c r="A329" s="1471"/>
      <c r="B329" s="509"/>
      <c r="C329" s="489"/>
      <c r="D329" s="510"/>
      <c r="E329" s="433"/>
      <c r="F329" s="510"/>
      <c r="G329" s="511"/>
      <c r="H329" s="511"/>
      <c r="I329" s="511"/>
      <c r="J329" s="511"/>
      <c r="K329" s="512"/>
      <c r="L329" s="513"/>
      <c r="M329" s="513"/>
      <c r="N329" s="513"/>
      <c r="O329" s="513"/>
      <c r="P329" s="513"/>
      <c r="Q329" s="513"/>
      <c r="R329" s="513"/>
      <c r="S329" s="513"/>
      <c r="T329" s="513"/>
      <c r="U329" s="513"/>
      <c r="V329" s="513"/>
      <c r="W329" s="513"/>
      <c r="X329" s="513"/>
      <c r="Y329" s="511"/>
      <c r="Z329" s="511"/>
      <c r="AA329" s="511"/>
      <c r="AB329" s="511"/>
      <c r="AC329" s="511"/>
      <c r="AD329" s="511"/>
      <c r="AE329" s="511"/>
      <c r="AF329" s="511"/>
      <c r="AG329" s="511"/>
      <c r="AH329" s="514"/>
      <c r="AI329" s="515"/>
      <c r="AJ329" s="515"/>
      <c r="AK329" s="515"/>
      <c r="AL329" s="515"/>
      <c r="AM329" s="515"/>
      <c r="AN329" s="515"/>
      <c r="AO329" s="515"/>
      <c r="AP329" s="515"/>
      <c r="AQ329" s="515"/>
      <c r="AR329" s="515"/>
      <c r="AS329" s="515"/>
      <c r="AT329" s="515"/>
      <c r="AU329" s="490"/>
      <c r="AV329" s="490"/>
      <c r="AW329" s="490"/>
      <c r="AX329" s="490"/>
      <c r="AY329" s="490"/>
      <c r="AZ329" s="490"/>
      <c r="BA329" s="490"/>
      <c r="BB329" s="490"/>
      <c r="BC329" s="493"/>
    </row>
    <row r="330" spans="1:55" x14ac:dyDescent="0.25">
      <c r="A330" s="1471"/>
      <c r="B330" s="509"/>
      <c r="C330" s="489"/>
      <c r="D330" s="510"/>
      <c r="E330" s="433"/>
      <c r="F330" s="510"/>
      <c r="G330" s="511"/>
      <c r="H330" s="511"/>
      <c r="I330" s="511"/>
      <c r="J330" s="511"/>
      <c r="K330" s="512"/>
      <c r="L330" s="513"/>
      <c r="M330" s="513"/>
      <c r="N330" s="513"/>
      <c r="O330" s="513"/>
      <c r="P330" s="513"/>
      <c r="Q330" s="513"/>
      <c r="R330" s="513"/>
      <c r="S330" s="513"/>
      <c r="T330" s="513"/>
      <c r="U330" s="513"/>
      <c r="V330" s="513"/>
      <c r="W330" s="513"/>
      <c r="X330" s="513"/>
      <c r="Y330" s="511"/>
      <c r="Z330" s="511"/>
      <c r="AA330" s="511"/>
      <c r="AB330" s="511"/>
      <c r="AC330" s="511"/>
      <c r="AD330" s="511"/>
      <c r="AE330" s="511"/>
      <c r="AF330" s="511"/>
      <c r="AG330" s="511"/>
      <c r="AH330" s="514"/>
      <c r="AI330" s="515"/>
      <c r="AJ330" s="515"/>
      <c r="AK330" s="515"/>
      <c r="AL330" s="515"/>
      <c r="AM330" s="515"/>
      <c r="AN330" s="515"/>
      <c r="AO330" s="515"/>
      <c r="AP330" s="515"/>
      <c r="AQ330" s="515"/>
      <c r="AR330" s="515"/>
      <c r="AS330" s="515"/>
      <c r="AT330" s="515"/>
      <c r="AU330" s="490"/>
      <c r="AV330" s="490"/>
      <c r="AW330" s="490"/>
      <c r="AX330" s="490"/>
      <c r="AY330" s="490"/>
      <c r="AZ330" s="490"/>
      <c r="BA330" s="490"/>
      <c r="BB330" s="490"/>
      <c r="BC330" s="493"/>
    </row>
    <row r="331" spans="1:55" x14ac:dyDescent="0.25">
      <c r="A331" s="1471"/>
      <c r="B331" s="509"/>
      <c r="C331" s="489"/>
      <c r="D331" s="510"/>
      <c r="E331" s="433"/>
      <c r="F331" s="510"/>
      <c r="G331" s="511"/>
      <c r="H331" s="511"/>
      <c r="I331" s="511"/>
      <c r="J331" s="511"/>
      <c r="K331" s="512"/>
      <c r="L331" s="513"/>
      <c r="M331" s="513"/>
      <c r="N331" s="513"/>
      <c r="O331" s="513"/>
      <c r="P331" s="513"/>
      <c r="Q331" s="513"/>
      <c r="R331" s="513"/>
      <c r="S331" s="513"/>
      <c r="T331" s="513"/>
      <c r="U331" s="513"/>
      <c r="V331" s="513"/>
      <c r="W331" s="513"/>
      <c r="X331" s="513"/>
      <c r="Y331" s="511"/>
      <c r="Z331" s="511"/>
      <c r="AA331" s="511"/>
      <c r="AB331" s="511"/>
      <c r="AC331" s="511"/>
      <c r="AD331" s="511"/>
      <c r="AE331" s="511"/>
      <c r="AF331" s="511"/>
      <c r="AG331" s="511"/>
      <c r="AH331" s="514"/>
      <c r="AI331" s="515"/>
      <c r="AJ331" s="515"/>
      <c r="AK331" s="515"/>
      <c r="AL331" s="515"/>
      <c r="AM331" s="515"/>
      <c r="AN331" s="515"/>
      <c r="AO331" s="511"/>
      <c r="AP331" s="511"/>
      <c r="AQ331" s="511"/>
      <c r="AR331" s="511"/>
      <c r="AS331" s="511"/>
      <c r="AT331" s="515"/>
      <c r="AU331" s="490"/>
      <c r="AV331" s="490"/>
      <c r="AW331" s="490"/>
      <c r="AX331" s="490"/>
      <c r="AY331" s="490"/>
      <c r="AZ331" s="490"/>
      <c r="BA331" s="490"/>
      <c r="BB331" s="490"/>
      <c r="BC331" s="493"/>
    </row>
    <row r="332" spans="1:55" x14ac:dyDescent="0.25">
      <c r="A332" s="1471"/>
      <c r="B332" s="509"/>
      <c r="C332" s="489"/>
      <c r="D332" s="510"/>
      <c r="E332" s="433"/>
      <c r="F332" s="510"/>
      <c r="G332" s="511"/>
      <c r="H332" s="511"/>
      <c r="I332" s="511"/>
      <c r="J332" s="511"/>
      <c r="K332" s="512"/>
      <c r="L332" s="513"/>
      <c r="M332" s="513"/>
      <c r="N332" s="513"/>
      <c r="O332" s="513"/>
      <c r="P332" s="513"/>
      <c r="Q332" s="513"/>
      <c r="R332" s="513"/>
      <c r="S332" s="513"/>
      <c r="T332" s="513"/>
      <c r="U332" s="513"/>
      <c r="V332" s="513"/>
      <c r="W332" s="513"/>
      <c r="X332" s="513"/>
      <c r="Y332" s="511"/>
      <c r="Z332" s="511"/>
      <c r="AA332" s="511"/>
      <c r="AB332" s="511"/>
      <c r="AC332" s="511"/>
      <c r="AD332" s="511"/>
      <c r="AE332" s="511"/>
      <c r="AF332" s="511"/>
      <c r="AG332" s="511"/>
      <c r="AH332" s="514"/>
      <c r="AI332" s="515"/>
      <c r="AJ332" s="515"/>
      <c r="AK332" s="515"/>
      <c r="AL332" s="511"/>
      <c r="AM332" s="511"/>
      <c r="AN332" s="511"/>
      <c r="AO332" s="515"/>
      <c r="AP332" s="515"/>
      <c r="AQ332" s="515"/>
      <c r="AR332" s="515"/>
      <c r="AS332" s="515"/>
      <c r="AT332" s="515"/>
      <c r="AU332" s="490"/>
      <c r="AV332" s="490"/>
      <c r="AW332" s="490"/>
      <c r="AX332" s="490"/>
      <c r="AY332" s="490"/>
      <c r="AZ332" s="490"/>
      <c r="BA332" s="490"/>
      <c r="BB332" s="490"/>
      <c r="BC332" s="493"/>
    </row>
    <row r="333" spans="1:55" x14ac:dyDescent="0.25">
      <c r="A333" s="1471"/>
      <c r="B333" s="509"/>
      <c r="C333" s="489"/>
      <c r="D333" s="510"/>
      <c r="E333" s="433"/>
      <c r="F333" s="510"/>
      <c r="G333" s="511"/>
      <c r="H333" s="511"/>
      <c r="I333" s="511"/>
      <c r="J333" s="511"/>
      <c r="K333" s="512"/>
      <c r="L333" s="513"/>
      <c r="M333" s="513"/>
      <c r="N333" s="513"/>
      <c r="O333" s="513"/>
      <c r="P333" s="513"/>
      <c r="Q333" s="513"/>
      <c r="R333" s="513"/>
      <c r="S333" s="513"/>
      <c r="T333" s="513"/>
      <c r="U333" s="513"/>
      <c r="V333" s="513"/>
      <c r="W333" s="513"/>
      <c r="X333" s="513"/>
      <c r="Y333" s="511"/>
      <c r="Z333" s="511"/>
      <c r="AA333" s="511"/>
      <c r="AB333" s="511"/>
      <c r="AC333" s="511"/>
      <c r="AD333" s="511"/>
      <c r="AE333" s="511"/>
      <c r="AF333" s="511"/>
      <c r="AG333" s="511"/>
      <c r="AH333" s="514"/>
      <c r="AI333" s="515"/>
      <c r="AJ333" s="515"/>
      <c r="AK333" s="515"/>
      <c r="AL333" s="515"/>
      <c r="AM333" s="515"/>
      <c r="AN333" s="515"/>
      <c r="AO333" s="515"/>
      <c r="AP333" s="515"/>
      <c r="AQ333" s="515"/>
      <c r="AR333" s="515"/>
      <c r="AS333" s="515"/>
      <c r="AT333" s="515"/>
      <c r="AU333" s="490"/>
      <c r="AV333" s="490"/>
      <c r="AW333" s="490"/>
      <c r="AX333" s="490"/>
      <c r="AY333" s="490"/>
      <c r="AZ333" s="490"/>
      <c r="BA333" s="490"/>
      <c r="BB333" s="490"/>
      <c r="BC333" s="493"/>
    </row>
    <row r="334" spans="1:55" x14ac:dyDescent="0.25">
      <c r="A334" s="1471"/>
      <c r="B334" s="509"/>
      <c r="C334" s="489"/>
      <c r="D334" s="510"/>
      <c r="E334" s="433"/>
      <c r="F334" s="510"/>
      <c r="G334" s="511"/>
      <c r="H334" s="511"/>
      <c r="I334" s="511"/>
      <c r="J334" s="511"/>
      <c r="K334" s="512"/>
      <c r="L334" s="513"/>
      <c r="M334" s="513"/>
      <c r="N334" s="513"/>
      <c r="O334" s="513"/>
      <c r="P334" s="513"/>
      <c r="Q334" s="513"/>
      <c r="R334" s="513"/>
      <c r="S334" s="513"/>
      <c r="T334" s="513"/>
      <c r="U334" s="513"/>
      <c r="V334" s="513"/>
      <c r="W334" s="513"/>
      <c r="X334" s="513"/>
      <c r="Y334" s="511"/>
      <c r="Z334" s="511"/>
      <c r="AA334" s="511"/>
      <c r="AB334" s="511"/>
      <c r="AC334" s="511"/>
      <c r="AD334" s="511"/>
      <c r="AE334" s="511"/>
      <c r="AF334" s="511"/>
      <c r="AG334" s="511"/>
      <c r="AH334" s="514"/>
      <c r="AI334" s="515"/>
      <c r="AJ334" s="515"/>
      <c r="AK334" s="515"/>
      <c r="AL334" s="515"/>
      <c r="AM334" s="515"/>
      <c r="AN334" s="515"/>
      <c r="AO334" s="515"/>
      <c r="AP334" s="515"/>
      <c r="AQ334" s="515"/>
      <c r="AR334" s="515"/>
      <c r="AS334" s="515"/>
      <c r="AT334" s="515"/>
      <c r="AU334" s="490"/>
      <c r="AV334" s="490"/>
      <c r="AW334" s="490"/>
      <c r="AX334" s="490"/>
      <c r="AY334" s="490"/>
      <c r="AZ334" s="490"/>
      <c r="BA334" s="490"/>
      <c r="BB334" s="490"/>
      <c r="BC334" s="493"/>
    </row>
    <row r="335" spans="1:55" x14ac:dyDescent="0.25">
      <c r="A335" s="1471"/>
      <c r="B335" s="509"/>
      <c r="C335" s="489"/>
      <c r="D335" s="510"/>
      <c r="E335" s="433"/>
      <c r="F335" s="510"/>
      <c r="G335" s="511"/>
      <c r="H335" s="511"/>
      <c r="I335" s="511"/>
      <c r="J335" s="511"/>
      <c r="K335" s="512"/>
      <c r="L335" s="513"/>
      <c r="M335" s="513"/>
      <c r="N335" s="513"/>
      <c r="O335" s="513"/>
      <c r="P335" s="513"/>
      <c r="Q335" s="513"/>
      <c r="R335" s="513"/>
      <c r="S335" s="513"/>
      <c r="T335" s="513"/>
      <c r="U335" s="513"/>
      <c r="V335" s="513"/>
      <c r="W335" s="513"/>
      <c r="X335" s="513"/>
      <c r="Y335" s="511"/>
      <c r="Z335" s="511"/>
      <c r="AA335" s="511"/>
      <c r="AB335" s="511"/>
      <c r="AC335" s="511"/>
      <c r="AD335" s="511"/>
      <c r="AE335" s="511"/>
      <c r="AF335" s="511"/>
      <c r="AG335" s="511"/>
      <c r="AH335" s="514"/>
      <c r="AI335" s="515"/>
      <c r="AJ335" s="515"/>
      <c r="AK335" s="515"/>
      <c r="AL335" s="515"/>
      <c r="AM335" s="515"/>
      <c r="AN335" s="515"/>
      <c r="AO335" s="515"/>
      <c r="AP335" s="515"/>
      <c r="AQ335" s="515"/>
      <c r="AR335" s="515"/>
      <c r="AS335" s="515"/>
      <c r="AT335" s="515"/>
      <c r="AU335" s="490"/>
      <c r="AV335" s="490"/>
      <c r="AW335" s="490"/>
      <c r="AX335" s="490"/>
      <c r="AY335" s="490"/>
      <c r="AZ335" s="490"/>
      <c r="BA335" s="490"/>
      <c r="BB335" s="490"/>
      <c r="BC335" s="493"/>
    </row>
    <row r="336" spans="1:55" x14ac:dyDescent="0.25">
      <c r="A336" s="1471"/>
      <c r="B336" s="509"/>
      <c r="C336" s="489"/>
      <c r="D336" s="510"/>
      <c r="E336" s="433"/>
      <c r="F336" s="510"/>
      <c r="G336" s="511"/>
      <c r="H336" s="511"/>
      <c r="I336" s="511"/>
      <c r="J336" s="511"/>
      <c r="K336" s="512"/>
      <c r="L336" s="513"/>
      <c r="M336" s="513"/>
      <c r="N336" s="513"/>
      <c r="O336" s="513"/>
      <c r="P336" s="513"/>
      <c r="Q336" s="513"/>
      <c r="R336" s="513"/>
      <c r="S336" s="513"/>
      <c r="T336" s="513"/>
      <c r="U336" s="513"/>
      <c r="V336" s="513"/>
      <c r="W336" s="513"/>
      <c r="X336" s="513"/>
      <c r="Y336" s="511"/>
      <c r="Z336" s="511"/>
      <c r="AA336" s="511"/>
      <c r="AB336" s="511"/>
      <c r="AC336" s="511"/>
      <c r="AD336" s="511"/>
      <c r="AE336" s="511"/>
      <c r="AF336" s="511"/>
      <c r="AG336" s="511"/>
      <c r="AH336" s="514"/>
      <c r="AI336" s="515"/>
      <c r="AJ336" s="515"/>
      <c r="AK336" s="515"/>
      <c r="AL336" s="515"/>
      <c r="AM336" s="515"/>
      <c r="AN336" s="515"/>
      <c r="AO336" s="511"/>
      <c r="AP336" s="511"/>
      <c r="AQ336" s="511"/>
      <c r="AR336" s="511"/>
      <c r="AS336" s="511"/>
      <c r="AT336" s="515"/>
      <c r="AU336" s="490"/>
      <c r="AV336" s="490"/>
      <c r="AW336" s="490"/>
      <c r="AX336" s="490"/>
      <c r="AY336" s="490"/>
      <c r="AZ336" s="490"/>
      <c r="BA336" s="490"/>
      <c r="BB336" s="490"/>
      <c r="BC336" s="493"/>
    </row>
    <row r="337" spans="1:55" x14ac:dyDescent="0.25">
      <c r="A337" s="1471"/>
      <c r="B337" s="509"/>
      <c r="C337" s="489"/>
      <c r="D337" s="510"/>
      <c r="E337" s="433"/>
      <c r="F337" s="510"/>
      <c r="G337" s="511"/>
      <c r="H337" s="511"/>
      <c r="I337" s="511"/>
      <c r="J337" s="511"/>
      <c r="K337" s="512"/>
      <c r="L337" s="513"/>
      <c r="M337" s="513"/>
      <c r="N337" s="513"/>
      <c r="O337" s="513"/>
      <c r="P337" s="513"/>
      <c r="Q337" s="513"/>
      <c r="R337" s="513"/>
      <c r="S337" s="513"/>
      <c r="T337" s="513"/>
      <c r="U337" s="513"/>
      <c r="V337" s="513"/>
      <c r="W337" s="513"/>
      <c r="X337" s="513"/>
      <c r="Y337" s="511"/>
      <c r="Z337" s="511"/>
      <c r="AA337" s="511"/>
      <c r="AB337" s="511"/>
      <c r="AC337" s="511"/>
      <c r="AD337" s="511"/>
      <c r="AE337" s="511"/>
      <c r="AF337" s="511"/>
      <c r="AG337" s="511"/>
      <c r="AH337" s="514"/>
      <c r="AI337" s="515"/>
      <c r="AJ337" s="515"/>
      <c r="AK337" s="515"/>
      <c r="AL337" s="511"/>
      <c r="AM337" s="511"/>
      <c r="AN337" s="511"/>
      <c r="AO337" s="515"/>
      <c r="AP337" s="515"/>
      <c r="AQ337" s="515"/>
      <c r="AR337" s="515"/>
      <c r="AS337" s="515"/>
      <c r="AT337" s="515"/>
      <c r="AU337" s="490"/>
      <c r="AV337" s="490"/>
      <c r="AW337" s="490"/>
      <c r="AX337" s="490"/>
      <c r="AY337" s="490"/>
      <c r="AZ337" s="490"/>
      <c r="BA337" s="490"/>
      <c r="BB337" s="490"/>
      <c r="BC337" s="493"/>
    </row>
    <row r="338" spans="1:55" x14ac:dyDescent="0.25">
      <c r="A338" s="1471"/>
      <c r="B338" s="509"/>
      <c r="C338" s="489"/>
      <c r="D338" s="510"/>
      <c r="E338" s="433"/>
      <c r="F338" s="510"/>
      <c r="G338" s="511"/>
      <c r="H338" s="511"/>
      <c r="I338" s="511"/>
      <c r="J338" s="511"/>
      <c r="K338" s="512"/>
      <c r="L338" s="513"/>
      <c r="M338" s="513"/>
      <c r="N338" s="513"/>
      <c r="O338" s="513"/>
      <c r="P338" s="513"/>
      <c r="Q338" s="513"/>
      <c r="R338" s="513"/>
      <c r="S338" s="513"/>
      <c r="T338" s="513"/>
      <c r="U338" s="513"/>
      <c r="V338" s="513"/>
      <c r="W338" s="513"/>
      <c r="X338" s="513"/>
      <c r="Y338" s="511"/>
      <c r="Z338" s="511"/>
      <c r="AA338" s="511"/>
      <c r="AB338" s="511"/>
      <c r="AC338" s="511"/>
      <c r="AD338" s="511"/>
      <c r="AE338" s="511"/>
      <c r="AF338" s="511"/>
      <c r="AG338" s="511"/>
      <c r="AH338" s="514"/>
      <c r="AI338" s="515"/>
      <c r="AJ338" s="515"/>
      <c r="AK338" s="515"/>
      <c r="AL338" s="515"/>
      <c r="AM338" s="515"/>
      <c r="AN338" s="515"/>
      <c r="AO338" s="515"/>
      <c r="AP338" s="515"/>
      <c r="AQ338" s="515"/>
      <c r="AR338" s="515"/>
      <c r="AS338" s="515"/>
      <c r="AT338" s="515"/>
      <c r="AU338" s="490"/>
      <c r="AV338" s="490"/>
      <c r="AW338" s="490"/>
      <c r="AX338" s="490"/>
      <c r="AY338" s="490"/>
      <c r="AZ338" s="490"/>
      <c r="BA338" s="490"/>
      <c r="BB338" s="490"/>
      <c r="BC338" s="493"/>
    </row>
    <row r="339" spans="1:55" x14ac:dyDescent="0.25">
      <c r="A339" s="1471"/>
      <c r="B339" s="509"/>
      <c r="C339" s="489"/>
      <c r="D339" s="510"/>
      <c r="E339" s="433"/>
      <c r="F339" s="510"/>
      <c r="G339" s="511"/>
      <c r="H339" s="511"/>
      <c r="I339" s="511"/>
      <c r="J339" s="511"/>
      <c r="K339" s="512"/>
      <c r="L339" s="513"/>
      <c r="M339" s="513"/>
      <c r="N339" s="513"/>
      <c r="O339" s="513"/>
      <c r="P339" s="513"/>
      <c r="Q339" s="513"/>
      <c r="R339" s="513"/>
      <c r="S339" s="513"/>
      <c r="T339" s="513"/>
      <c r="U339" s="513"/>
      <c r="V339" s="513"/>
      <c r="W339" s="513"/>
      <c r="X339" s="513"/>
      <c r="Y339" s="511"/>
      <c r="Z339" s="511"/>
      <c r="AA339" s="511"/>
      <c r="AB339" s="511"/>
      <c r="AC339" s="511"/>
      <c r="AD339" s="511"/>
      <c r="AE339" s="511"/>
      <c r="AF339" s="511"/>
      <c r="AG339" s="511"/>
      <c r="AH339" s="514"/>
      <c r="AI339" s="515"/>
      <c r="AJ339" s="515"/>
      <c r="AK339" s="515"/>
      <c r="AL339" s="515"/>
      <c r="AM339" s="515"/>
      <c r="AN339" s="515"/>
      <c r="AO339" s="515"/>
      <c r="AP339" s="515"/>
      <c r="AQ339" s="515"/>
      <c r="AR339" s="515"/>
      <c r="AS339" s="515"/>
      <c r="AT339" s="515"/>
      <c r="AU339" s="490"/>
      <c r="AV339" s="490"/>
      <c r="AW339" s="490"/>
      <c r="AX339" s="490"/>
      <c r="AY339" s="490"/>
      <c r="AZ339" s="490"/>
      <c r="BA339" s="490"/>
      <c r="BB339" s="490"/>
      <c r="BC339" s="493"/>
    </row>
    <row r="340" spans="1:55" x14ac:dyDescent="0.25">
      <c r="A340" s="1471"/>
      <c r="B340" s="509"/>
      <c r="C340" s="489"/>
      <c r="D340" s="510"/>
      <c r="E340" s="433"/>
      <c r="F340" s="510"/>
      <c r="G340" s="511"/>
      <c r="H340" s="511"/>
      <c r="I340" s="511"/>
      <c r="J340" s="511"/>
      <c r="K340" s="512"/>
      <c r="L340" s="513"/>
      <c r="M340" s="513"/>
      <c r="N340" s="513"/>
      <c r="O340" s="513"/>
      <c r="P340" s="513"/>
      <c r="Q340" s="513"/>
      <c r="R340" s="513"/>
      <c r="S340" s="513"/>
      <c r="T340" s="513"/>
      <c r="U340" s="513"/>
      <c r="V340" s="513"/>
      <c r="W340" s="513"/>
      <c r="X340" s="513"/>
      <c r="Y340" s="511"/>
      <c r="Z340" s="511"/>
      <c r="AA340" s="511"/>
      <c r="AB340" s="511"/>
      <c r="AC340" s="511"/>
      <c r="AD340" s="511"/>
      <c r="AE340" s="511"/>
      <c r="AF340" s="511"/>
      <c r="AG340" s="511"/>
      <c r="AH340" s="514"/>
      <c r="AI340" s="515"/>
      <c r="AJ340" s="515"/>
      <c r="AK340" s="515"/>
      <c r="AL340" s="515"/>
      <c r="AM340" s="515"/>
      <c r="AN340" s="515"/>
      <c r="AO340" s="515"/>
      <c r="AP340" s="515"/>
      <c r="AQ340" s="515"/>
      <c r="AR340" s="515"/>
      <c r="AS340" s="515"/>
      <c r="AT340" s="515"/>
      <c r="AU340" s="490"/>
      <c r="AV340" s="490"/>
      <c r="AW340" s="490"/>
      <c r="AX340" s="490"/>
      <c r="AY340" s="490"/>
      <c r="AZ340" s="490"/>
      <c r="BA340" s="490"/>
      <c r="BB340" s="490"/>
      <c r="BC340" s="493"/>
    </row>
    <row r="341" spans="1:55" x14ac:dyDescent="0.25">
      <c r="A341" s="1471"/>
      <c r="B341" s="509"/>
      <c r="C341" s="489"/>
      <c r="D341" s="510"/>
      <c r="E341" s="433"/>
      <c r="F341" s="510"/>
      <c r="G341" s="511"/>
      <c r="H341" s="511"/>
      <c r="I341" s="511"/>
      <c r="J341" s="511"/>
      <c r="K341" s="512"/>
      <c r="L341" s="513"/>
      <c r="M341" s="513"/>
      <c r="N341" s="513"/>
      <c r="O341" s="513"/>
      <c r="P341" s="513"/>
      <c r="Q341" s="513"/>
      <c r="R341" s="513"/>
      <c r="S341" s="513"/>
      <c r="T341" s="513"/>
      <c r="U341" s="513"/>
      <c r="V341" s="513"/>
      <c r="W341" s="513"/>
      <c r="X341" s="513"/>
      <c r="Y341" s="511"/>
      <c r="Z341" s="511"/>
      <c r="AA341" s="511"/>
      <c r="AB341" s="511"/>
      <c r="AC341" s="511"/>
      <c r="AD341" s="511"/>
      <c r="AE341" s="511"/>
      <c r="AF341" s="511"/>
      <c r="AG341" s="511"/>
      <c r="AH341" s="514"/>
      <c r="AI341" s="515"/>
      <c r="AJ341" s="515"/>
      <c r="AK341" s="515"/>
      <c r="AL341" s="515"/>
      <c r="AM341" s="515"/>
      <c r="AN341" s="515"/>
      <c r="AO341" s="511"/>
      <c r="AP341" s="511"/>
      <c r="AQ341" s="511"/>
      <c r="AR341" s="511"/>
      <c r="AS341" s="511"/>
      <c r="AT341" s="515"/>
      <c r="AU341" s="490"/>
      <c r="AV341" s="490"/>
      <c r="AW341" s="490"/>
      <c r="AX341" s="490"/>
      <c r="AY341" s="490"/>
      <c r="AZ341" s="490"/>
      <c r="BA341" s="490"/>
      <c r="BB341" s="490"/>
      <c r="BC341" s="493"/>
    </row>
    <row r="342" spans="1:55" x14ac:dyDescent="0.25">
      <c r="A342" s="1471"/>
      <c r="B342" s="509"/>
      <c r="C342" s="489"/>
      <c r="D342" s="510"/>
      <c r="E342" s="433"/>
      <c r="F342" s="510"/>
      <c r="G342" s="511"/>
      <c r="H342" s="511"/>
      <c r="I342" s="511"/>
      <c r="J342" s="511"/>
      <c r="K342" s="512"/>
      <c r="L342" s="513"/>
      <c r="M342" s="513"/>
      <c r="N342" s="513"/>
      <c r="O342" s="513"/>
      <c r="P342" s="513"/>
      <c r="Q342" s="513"/>
      <c r="R342" s="513"/>
      <c r="S342" s="513"/>
      <c r="T342" s="513"/>
      <c r="U342" s="513"/>
      <c r="V342" s="513"/>
      <c r="W342" s="513"/>
      <c r="X342" s="513"/>
      <c r="Y342" s="511"/>
      <c r="Z342" s="511"/>
      <c r="AA342" s="511"/>
      <c r="AB342" s="511"/>
      <c r="AC342" s="511"/>
      <c r="AD342" s="511"/>
      <c r="AE342" s="511"/>
      <c r="AF342" s="511"/>
      <c r="AG342" s="511"/>
      <c r="AH342" s="514"/>
      <c r="AI342" s="515"/>
      <c r="AJ342" s="515"/>
      <c r="AK342" s="515"/>
      <c r="AL342" s="511"/>
      <c r="AM342" s="511"/>
      <c r="AN342" s="511"/>
      <c r="AO342" s="515"/>
      <c r="AP342" s="515"/>
      <c r="AQ342" s="515"/>
      <c r="AR342" s="515"/>
      <c r="AS342" s="515"/>
      <c r="AT342" s="515"/>
      <c r="AU342" s="490"/>
      <c r="AV342" s="490"/>
      <c r="AW342" s="490"/>
      <c r="AX342" s="490"/>
      <c r="AY342" s="490"/>
      <c r="AZ342" s="490"/>
      <c r="BA342" s="490"/>
      <c r="BB342" s="490"/>
      <c r="BC342" s="493"/>
    </row>
    <row r="343" spans="1:55" x14ac:dyDescent="0.25">
      <c r="A343" s="1471"/>
      <c r="B343" s="509"/>
      <c r="C343" s="489"/>
      <c r="D343" s="510"/>
      <c r="E343" s="433"/>
      <c r="F343" s="510"/>
      <c r="G343" s="511"/>
      <c r="H343" s="511"/>
      <c r="I343" s="511"/>
      <c r="J343" s="511"/>
      <c r="K343" s="512"/>
      <c r="L343" s="513"/>
      <c r="M343" s="513"/>
      <c r="N343" s="513"/>
      <c r="O343" s="513"/>
      <c r="P343" s="513"/>
      <c r="Q343" s="513"/>
      <c r="R343" s="513"/>
      <c r="S343" s="513"/>
      <c r="T343" s="513"/>
      <c r="U343" s="513"/>
      <c r="V343" s="513"/>
      <c r="W343" s="513"/>
      <c r="X343" s="513"/>
      <c r="Y343" s="511"/>
      <c r="Z343" s="511"/>
      <c r="AA343" s="511"/>
      <c r="AB343" s="511"/>
      <c r="AC343" s="511"/>
      <c r="AD343" s="511"/>
      <c r="AE343" s="511"/>
      <c r="AF343" s="511"/>
      <c r="AG343" s="511"/>
      <c r="AH343" s="514"/>
      <c r="AI343" s="515"/>
      <c r="AJ343" s="515"/>
      <c r="AK343" s="515"/>
      <c r="AL343" s="515"/>
      <c r="AM343" s="515"/>
      <c r="AN343" s="515"/>
      <c r="AO343" s="515"/>
      <c r="AP343" s="515"/>
      <c r="AQ343" s="515"/>
      <c r="AR343" s="515"/>
      <c r="AS343" s="515"/>
      <c r="AT343" s="515"/>
      <c r="AU343" s="490"/>
      <c r="AV343" s="490"/>
      <c r="AW343" s="490"/>
      <c r="AX343" s="490"/>
      <c r="AY343" s="490"/>
      <c r="AZ343" s="490"/>
      <c r="BA343" s="490"/>
      <c r="BB343" s="490"/>
      <c r="BC343" s="493"/>
    </row>
    <row r="344" spans="1:55" x14ac:dyDescent="0.25">
      <c r="A344" s="1471"/>
      <c r="B344" s="509"/>
      <c r="C344" s="489"/>
      <c r="D344" s="510"/>
      <c r="E344" s="433"/>
      <c r="F344" s="510"/>
      <c r="G344" s="511"/>
      <c r="H344" s="511"/>
      <c r="I344" s="511"/>
      <c r="J344" s="511"/>
      <c r="K344" s="512"/>
      <c r="L344" s="513"/>
      <c r="M344" s="513"/>
      <c r="N344" s="513"/>
      <c r="O344" s="513"/>
      <c r="P344" s="513"/>
      <c r="Q344" s="513"/>
      <c r="R344" s="513"/>
      <c r="S344" s="513"/>
      <c r="T344" s="513"/>
      <c r="U344" s="513"/>
      <c r="V344" s="513"/>
      <c r="W344" s="513"/>
      <c r="X344" s="513"/>
      <c r="Y344" s="511"/>
      <c r="Z344" s="511"/>
      <c r="AA344" s="511"/>
      <c r="AB344" s="511"/>
      <c r="AC344" s="511"/>
      <c r="AD344" s="511"/>
      <c r="AE344" s="511"/>
      <c r="AF344" s="511"/>
      <c r="AG344" s="511"/>
      <c r="AH344" s="514"/>
      <c r="AI344" s="515"/>
      <c r="AJ344" s="515"/>
      <c r="AK344" s="515"/>
      <c r="AL344" s="515"/>
      <c r="AM344" s="515"/>
      <c r="AN344" s="515"/>
      <c r="AO344" s="515"/>
      <c r="AP344" s="515"/>
      <c r="AQ344" s="515"/>
      <c r="AR344" s="515"/>
      <c r="AS344" s="515"/>
      <c r="AT344" s="515"/>
      <c r="AU344" s="490"/>
      <c r="AV344" s="490"/>
      <c r="AW344" s="490"/>
      <c r="AX344" s="490"/>
      <c r="AY344" s="490"/>
      <c r="AZ344" s="490"/>
      <c r="BA344" s="490"/>
      <c r="BB344" s="490"/>
      <c r="BC344" s="493"/>
    </row>
    <row r="345" spans="1:55" x14ac:dyDescent="0.25">
      <c r="A345" s="1471"/>
      <c r="B345" s="509"/>
      <c r="C345" s="489"/>
      <c r="D345" s="510"/>
      <c r="E345" s="433"/>
      <c r="F345" s="510"/>
      <c r="G345" s="511"/>
      <c r="H345" s="511"/>
      <c r="I345" s="511"/>
      <c r="J345" s="511"/>
      <c r="K345" s="512"/>
      <c r="L345" s="513"/>
      <c r="M345" s="513"/>
      <c r="N345" s="513"/>
      <c r="O345" s="513"/>
      <c r="P345" s="513"/>
      <c r="Q345" s="513"/>
      <c r="R345" s="513"/>
      <c r="S345" s="513"/>
      <c r="T345" s="513"/>
      <c r="U345" s="513"/>
      <c r="V345" s="513"/>
      <c r="W345" s="513"/>
      <c r="X345" s="513"/>
      <c r="Y345" s="511"/>
      <c r="Z345" s="511"/>
      <c r="AA345" s="511"/>
      <c r="AB345" s="511"/>
      <c r="AC345" s="511"/>
      <c r="AD345" s="511"/>
      <c r="AE345" s="511"/>
      <c r="AF345" s="511"/>
      <c r="AG345" s="511"/>
      <c r="AH345" s="514"/>
      <c r="AI345" s="515"/>
      <c r="AJ345" s="515"/>
      <c r="AK345" s="515"/>
      <c r="AL345" s="515"/>
      <c r="AM345" s="515"/>
      <c r="AN345" s="515"/>
      <c r="AO345" s="515"/>
      <c r="AP345" s="515"/>
      <c r="AQ345" s="515"/>
      <c r="AR345" s="515"/>
      <c r="AS345" s="515"/>
      <c r="AT345" s="515"/>
      <c r="AU345" s="490"/>
      <c r="AV345" s="490"/>
      <c r="AW345" s="490"/>
      <c r="AX345" s="490"/>
      <c r="AY345" s="490"/>
      <c r="AZ345" s="490"/>
      <c r="BA345" s="490"/>
      <c r="BB345" s="490"/>
      <c r="BC345" s="493"/>
    </row>
    <row r="346" spans="1:55" x14ac:dyDescent="0.25">
      <c r="A346" s="1471"/>
      <c r="B346" s="509"/>
      <c r="C346" s="489"/>
      <c r="D346" s="510"/>
      <c r="E346" s="433"/>
      <c r="F346" s="510"/>
      <c r="G346" s="511"/>
      <c r="H346" s="511"/>
      <c r="I346" s="511"/>
      <c r="J346" s="511"/>
      <c r="K346" s="512"/>
      <c r="L346" s="513"/>
      <c r="M346" s="513"/>
      <c r="N346" s="513"/>
      <c r="O346" s="513"/>
      <c r="P346" s="513"/>
      <c r="Q346" s="513"/>
      <c r="R346" s="513"/>
      <c r="S346" s="513"/>
      <c r="T346" s="513"/>
      <c r="U346" s="513"/>
      <c r="V346" s="513"/>
      <c r="W346" s="513"/>
      <c r="X346" s="513"/>
      <c r="Y346" s="511"/>
      <c r="Z346" s="511"/>
      <c r="AA346" s="511"/>
      <c r="AB346" s="511"/>
      <c r="AC346" s="511"/>
      <c r="AD346" s="511"/>
      <c r="AE346" s="511"/>
      <c r="AF346" s="511"/>
      <c r="AG346" s="511"/>
      <c r="AH346" s="514"/>
      <c r="AI346" s="515"/>
      <c r="AJ346" s="515"/>
      <c r="AK346" s="515"/>
      <c r="AL346" s="515"/>
      <c r="AM346" s="515"/>
      <c r="AN346" s="515"/>
      <c r="AO346" s="511"/>
      <c r="AP346" s="511"/>
      <c r="AQ346" s="511"/>
      <c r="AR346" s="511"/>
      <c r="AS346" s="511"/>
      <c r="AT346" s="515"/>
      <c r="AU346" s="490"/>
      <c r="AV346" s="490"/>
      <c r="AW346" s="490"/>
      <c r="AX346" s="490"/>
      <c r="AY346" s="490"/>
      <c r="AZ346" s="490"/>
      <c r="BA346" s="490"/>
      <c r="BB346" s="490"/>
      <c r="BC346" s="493"/>
    </row>
    <row r="347" spans="1:55" x14ac:dyDescent="0.25">
      <c r="A347" s="1471"/>
      <c r="B347" s="509"/>
      <c r="C347" s="489"/>
      <c r="D347" s="510"/>
      <c r="E347" s="433"/>
      <c r="F347" s="510"/>
      <c r="G347" s="511"/>
      <c r="H347" s="511"/>
      <c r="I347" s="511"/>
      <c r="J347" s="511"/>
      <c r="K347" s="512"/>
      <c r="L347" s="513"/>
      <c r="M347" s="513"/>
      <c r="N347" s="513"/>
      <c r="O347" s="513"/>
      <c r="P347" s="513"/>
      <c r="Q347" s="513"/>
      <c r="R347" s="513"/>
      <c r="S347" s="513"/>
      <c r="T347" s="513"/>
      <c r="U347" s="513"/>
      <c r="V347" s="513"/>
      <c r="W347" s="513"/>
      <c r="X347" s="513"/>
      <c r="Y347" s="511"/>
      <c r="Z347" s="511"/>
      <c r="AA347" s="511"/>
      <c r="AB347" s="511"/>
      <c r="AC347" s="511"/>
      <c r="AD347" s="511"/>
      <c r="AE347" s="511"/>
      <c r="AF347" s="511"/>
      <c r="AG347" s="511"/>
      <c r="AH347" s="514"/>
      <c r="AI347" s="515"/>
      <c r="AJ347" s="515"/>
      <c r="AK347" s="515"/>
      <c r="AL347" s="511"/>
      <c r="AM347" s="511"/>
      <c r="AN347" s="511"/>
      <c r="AO347" s="515"/>
      <c r="AP347" s="515"/>
      <c r="AQ347" s="515"/>
      <c r="AR347" s="515"/>
      <c r="AS347" s="515"/>
      <c r="AT347" s="515"/>
      <c r="AU347" s="490"/>
      <c r="AV347" s="490"/>
      <c r="AW347" s="490"/>
      <c r="AX347" s="490"/>
      <c r="AY347" s="490"/>
      <c r="AZ347" s="490"/>
      <c r="BA347" s="490"/>
      <c r="BB347" s="490"/>
      <c r="BC347" s="493"/>
    </row>
    <row r="348" spans="1:55" x14ac:dyDescent="0.25">
      <c r="A348" s="1471"/>
      <c r="B348" s="509"/>
      <c r="C348" s="489"/>
      <c r="D348" s="510"/>
      <c r="E348" s="433"/>
      <c r="F348" s="510"/>
      <c r="G348" s="511"/>
      <c r="H348" s="511"/>
      <c r="I348" s="511"/>
      <c r="J348" s="511"/>
      <c r="K348" s="512"/>
      <c r="L348" s="513"/>
      <c r="M348" s="513"/>
      <c r="N348" s="513"/>
      <c r="O348" s="513"/>
      <c r="P348" s="513"/>
      <c r="Q348" s="513"/>
      <c r="R348" s="513"/>
      <c r="S348" s="513"/>
      <c r="T348" s="513"/>
      <c r="U348" s="513"/>
      <c r="V348" s="513"/>
      <c r="W348" s="513"/>
      <c r="X348" s="513"/>
      <c r="Y348" s="511"/>
      <c r="Z348" s="511"/>
      <c r="AA348" s="511"/>
      <c r="AB348" s="511"/>
      <c r="AC348" s="511"/>
      <c r="AD348" s="511"/>
      <c r="AE348" s="511"/>
      <c r="AF348" s="511"/>
      <c r="AG348" s="511"/>
      <c r="AH348" s="514"/>
      <c r="AI348" s="515"/>
      <c r="AJ348" s="515"/>
      <c r="AK348" s="515"/>
      <c r="AL348" s="515"/>
      <c r="AM348" s="515"/>
      <c r="AN348" s="515"/>
      <c r="AO348" s="515"/>
      <c r="AP348" s="515"/>
      <c r="AQ348" s="515"/>
      <c r="AR348" s="515"/>
      <c r="AS348" s="515"/>
      <c r="AT348" s="515"/>
      <c r="AU348" s="490"/>
      <c r="AV348" s="490"/>
      <c r="AW348" s="490"/>
      <c r="AX348" s="490"/>
      <c r="AY348" s="490"/>
      <c r="AZ348" s="490"/>
      <c r="BA348" s="490"/>
      <c r="BB348" s="490"/>
      <c r="BC348" s="493"/>
    </row>
    <row r="349" spans="1:55" x14ac:dyDescent="0.25">
      <c r="A349" s="1471"/>
      <c r="B349" s="509"/>
      <c r="C349" s="489"/>
      <c r="D349" s="510"/>
      <c r="E349" s="433"/>
      <c r="F349" s="510"/>
      <c r="G349" s="511"/>
      <c r="H349" s="511"/>
      <c r="I349" s="511"/>
      <c r="J349" s="511"/>
      <c r="K349" s="512"/>
      <c r="L349" s="513"/>
      <c r="M349" s="513"/>
      <c r="N349" s="513"/>
      <c r="O349" s="513"/>
      <c r="P349" s="513"/>
      <c r="Q349" s="513"/>
      <c r="R349" s="513"/>
      <c r="S349" s="513"/>
      <c r="T349" s="513"/>
      <c r="U349" s="513"/>
      <c r="V349" s="513"/>
      <c r="W349" s="513"/>
      <c r="X349" s="513"/>
      <c r="Y349" s="511"/>
      <c r="Z349" s="511"/>
      <c r="AA349" s="511"/>
      <c r="AB349" s="511"/>
      <c r="AC349" s="511"/>
      <c r="AD349" s="511"/>
      <c r="AE349" s="511"/>
      <c r="AF349" s="511"/>
      <c r="AG349" s="511"/>
      <c r="AH349" s="514"/>
      <c r="AI349" s="515"/>
      <c r="AJ349" s="515"/>
      <c r="AK349" s="515"/>
      <c r="AL349" s="515"/>
      <c r="AM349" s="515"/>
      <c r="AN349" s="515"/>
      <c r="AO349" s="515"/>
      <c r="AP349" s="515"/>
      <c r="AQ349" s="515"/>
      <c r="AR349" s="515"/>
      <c r="AS349" s="515"/>
      <c r="AT349" s="515"/>
      <c r="AU349" s="490"/>
      <c r="AV349" s="490"/>
      <c r="AW349" s="490"/>
      <c r="AX349" s="490"/>
      <c r="AY349" s="490"/>
      <c r="AZ349" s="490"/>
      <c r="BA349" s="490"/>
      <c r="BB349" s="490"/>
      <c r="BC349" s="493"/>
    </row>
    <row r="350" spans="1:55" x14ac:dyDescent="0.25">
      <c r="A350" s="1471"/>
      <c r="B350" s="509"/>
      <c r="C350" s="489"/>
      <c r="D350" s="510"/>
      <c r="E350" s="433"/>
      <c r="F350" s="510"/>
      <c r="G350" s="511"/>
      <c r="H350" s="511"/>
      <c r="I350" s="511"/>
      <c r="J350" s="511"/>
      <c r="K350" s="512"/>
      <c r="L350" s="513"/>
      <c r="M350" s="513"/>
      <c r="N350" s="513"/>
      <c r="O350" s="513"/>
      <c r="P350" s="513"/>
      <c r="Q350" s="513"/>
      <c r="R350" s="513"/>
      <c r="S350" s="513"/>
      <c r="T350" s="513"/>
      <c r="U350" s="513"/>
      <c r="V350" s="513"/>
      <c r="W350" s="513"/>
      <c r="X350" s="513"/>
      <c r="Y350" s="511"/>
      <c r="Z350" s="511"/>
      <c r="AA350" s="511"/>
      <c r="AB350" s="511"/>
      <c r="AC350" s="511"/>
      <c r="AD350" s="511"/>
      <c r="AE350" s="511"/>
      <c r="AF350" s="511"/>
      <c r="AG350" s="511"/>
      <c r="AH350" s="514"/>
      <c r="AI350" s="515"/>
      <c r="AJ350" s="515"/>
      <c r="AK350" s="515"/>
      <c r="AL350" s="515"/>
      <c r="AM350" s="515"/>
      <c r="AN350" s="515"/>
      <c r="AO350" s="515"/>
      <c r="AP350" s="515"/>
      <c r="AQ350" s="515"/>
      <c r="AR350" s="515"/>
      <c r="AS350" s="515"/>
      <c r="AT350" s="515"/>
      <c r="AU350" s="490"/>
      <c r="AV350" s="490"/>
      <c r="AW350" s="490"/>
      <c r="AX350" s="490"/>
      <c r="AY350" s="490"/>
      <c r="AZ350" s="490"/>
      <c r="BA350" s="490"/>
      <c r="BB350" s="490"/>
      <c r="BC350" s="493"/>
    </row>
    <row r="351" spans="1:55" x14ac:dyDescent="0.25">
      <c r="A351" s="1471"/>
      <c r="B351" s="509"/>
      <c r="C351" s="489"/>
      <c r="D351" s="510"/>
      <c r="E351" s="433"/>
      <c r="F351" s="510"/>
      <c r="G351" s="511"/>
      <c r="H351" s="511"/>
      <c r="I351" s="511"/>
      <c r="J351" s="511"/>
      <c r="K351" s="512"/>
      <c r="L351" s="513"/>
      <c r="M351" s="513"/>
      <c r="N351" s="513"/>
      <c r="O351" s="513"/>
      <c r="P351" s="513"/>
      <c r="Q351" s="513"/>
      <c r="R351" s="513"/>
      <c r="S351" s="513"/>
      <c r="T351" s="513"/>
      <c r="U351" s="513"/>
      <c r="V351" s="513"/>
      <c r="W351" s="513"/>
      <c r="X351" s="513"/>
      <c r="Y351" s="511"/>
      <c r="Z351" s="511"/>
      <c r="AA351" s="511"/>
      <c r="AB351" s="511"/>
      <c r="AC351" s="511"/>
      <c r="AD351" s="511"/>
      <c r="AE351" s="511"/>
      <c r="AF351" s="511"/>
      <c r="AG351" s="511"/>
      <c r="AH351" s="514"/>
      <c r="AI351" s="515"/>
      <c r="AJ351" s="515"/>
      <c r="AK351" s="515"/>
      <c r="AL351" s="515"/>
      <c r="AM351" s="515"/>
      <c r="AN351" s="515"/>
      <c r="AO351" s="511"/>
      <c r="AP351" s="511"/>
      <c r="AQ351" s="511"/>
      <c r="AR351" s="511"/>
      <c r="AS351" s="511"/>
      <c r="AT351" s="515"/>
      <c r="AU351" s="490"/>
      <c r="AV351" s="490"/>
      <c r="AW351" s="490"/>
      <c r="AX351" s="490"/>
      <c r="AY351" s="490"/>
      <c r="AZ351" s="490"/>
      <c r="BA351" s="490"/>
      <c r="BB351" s="490"/>
      <c r="BC351" s="493"/>
    </row>
    <row r="352" spans="1:55" x14ac:dyDescent="0.25">
      <c r="A352" s="1400"/>
      <c r="B352" s="509"/>
      <c r="C352" s="489"/>
      <c r="D352" s="510"/>
      <c r="E352" s="433"/>
      <c r="F352" s="510"/>
      <c r="G352" s="511"/>
      <c r="H352" s="511"/>
      <c r="I352" s="511"/>
      <c r="J352" s="511"/>
      <c r="K352" s="512"/>
      <c r="L352" s="513"/>
      <c r="M352" s="513"/>
      <c r="N352" s="513"/>
      <c r="O352" s="513"/>
      <c r="P352" s="513"/>
      <c r="Q352" s="513"/>
      <c r="R352" s="513"/>
      <c r="S352" s="513"/>
      <c r="T352" s="513"/>
      <c r="U352" s="513"/>
      <c r="V352" s="513"/>
      <c r="W352" s="513"/>
      <c r="X352" s="513"/>
      <c r="Y352" s="511"/>
      <c r="Z352" s="511"/>
      <c r="AA352" s="511"/>
      <c r="AB352" s="511"/>
      <c r="AC352" s="511"/>
      <c r="AD352" s="511"/>
      <c r="AE352" s="511"/>
      <c r="AF352" s="511"/>
      <c r="AG352" s="511"/>
      <c r="AH352" s="514"/>
      <c r="AI352" s="515"/>
      <c r="AJ352" s="515"/>
      <c r="AK352" s="515"/>
      <c r="AL352" s="511"/>
      <c r="AM352" s="511"/>
      <c r="AN352" s="511"/>
      <c r="AO352" s="515"/>
      <c r="AP352" s="515"/>
      <c r="AQ352" s="515"/>
      <c r="AR352" s="515"/>
      <c r="AS352" s="515"/>
      <c r="AT352" s="515"/>
      <c r="AU352" s="490"/>
      <c r="AV352" s="490"/>
      <c r="AW352" s="490"/>
      <c r="AX352" s="490"/>
      <c r="AY352" s="490"/>
      <c r="AZ352" s="490"/>
      <c r="BA352" s="490"/>
      <c r="BB352" s="490"/>
      <c r="BC352" s="490"/>
    </row>
    <row r="353" spans="1:55" x14ac:dyDescent="0.25">
      <c r="A353" s="1400"/>
      <c r="B353" s="509"/>
      <c r="C353" s="489"/>
      <c r="D353" s="510"/>
      <c r="E353" s="433"/>
      <c r="F353" s="510"/>
      <c r="G353" s="511"/>
      <c r="H353" s="511"/>
      <c r="I353" s="511"/>
      <c r="J353" s="511"/>
      <c r="K353" s="512"/>
      <c r="L353" s="513"/>
      <c r="M353" s="513"/>
      <c r="N353" s="513"/>
      <c r="O353" s="513"/>
      <c r="P353" s="513"/>
      <c r="Q353" s="513"/>
      <c r="R353" s="513"/>
      <c r="S353" s="513"/>
      <c r="T353" s="513"/>
      <c r="U353" s="513"/>
      <c r="V353" s="513"/>
      <c r="W353" s="513"/>
      <c r="X353" s="513"/>
      <c r="Y353" s="511"/>
      <c r="Z353" s="511"/>
      <c r="AA353" s="511"/>
      <c r="AB353" s="511"/>
      <c r="AC353" s="511"/>
      <c r="AD353" s="511"/>
      <c r="AE353" s="511"/>
      <c r="AF353" s="511"/>
      <c r="AG353" s="511"/>
      <c r="AH353" s="514"/>
      <c r="AI353" s="515"/>
      <c r="AJ353" s="515"/>
      <c r="AK353" s="515"/>
      <c r="AL353" s="515"/>
      <c r="AM353" s="515"/>
      <c r="AN353" s="515"/>
      <c r="AO353" s="515"/>
      <c r="AP353" s="515"/>
      <c r="AQ353" s="515"/>
      <c r="AR353" s="515"/>
      <c r="AS353" s="515"/>
      <c r="AT353" s="515"/>
      <c r="AU353" s="490"/>
      <c r="AV353" s="490"/>
      <c r="AW353" s="490"/>
      <c r="AX353" s="490"/>
      <c r="AY353" s="490"/>
      <c r="AZ353" s="490"/>
      <c r="BA353" s="490"/>
      <c r="BB353" s="490"/>
      <c r="BC353" s="490"/>
    </row>
    <row r="354" spans="1:55" x14ac:dyDescent="0.25">
      <c r="A354" s="1400"/>
      <c r="B354" s="509"/>
      <c r="C354" s="489"/>
      <c r="D354" s="510"/>
      <c r="E354" s="433"/>
      <c r="F354" s="510"/>
      <c r="G354" s="511"/>
      <c r="H354" s="511"/>
      <c r="I354" s="511"/>
      <c r="J354" s="511"/>
      <c r="K354" s="512"/>
      <c r="L354" s="513"/>
      <c r="M354" s="513"/>
      <c r="N354" s="452"/>
      <c r="O354" s="510"/>
      <c r="P354" s="513"/>
      <c r="Q354" s="513"/>
      <c r="R354" s="513"/>
      <c r="S354" s="513"/>
      <c r="T354" s="513"/>
      <c r="U354" s="513"/>
      <c r="V354" s="513"/>
      <c r="W354" s="513"/>
      <c r="X354" s="513"/>
      <c r="Y354" s="511"/>
      <c r="Z354" s="511"/>
      <c r="AA354" s="511"/>
      <c r="AB354" s="511"/>
      <c r="AC354" s="511"/>
      <c r="AD354" s="511"/>
      <c r="AE354" s="511"/>
      <c r="AF354" s="511"/>
      <c r="AG354" s="511"/>
      <c r="AH354" s="514"/>
      <c r="AI354" s="515"/>
      <c r="AJ354" s="515"/>
      <c r="AK354" s="515"/>
      <c r="AL354" s="515"/>
      <c r="AM354" s="515"/>
      <c r="AN354" s="515"/>
      <c r="AO354" s="515"/>
      <c r="AP354" s="515"/>
      <c r="AQ354" s="515"/>
      <c r="AR354" s="515"/>
      <c r="AS354" s="515"/>
      <c r="AT354" s="515"/>
      <c r="AU354" s="490"/>
      <c r="AV354" s="490"/>
      <c r="AW354" s="490"/>
      <c r="AX354" s="490"/>
      <c r="AY354" s="490"/>
      <c r="AZ354" s="490"/>
      <c r="BA354" s="490"/>
      <c r="BB354" s="490"/>
      <c r="BC354" s="490"/>
    </row>
    <row r="355" spans="1:55" x14ac:dyDescent="0.25">
      <c r="A355" s="1400"/>
      <c r="B355" s="509"/>
      <c r="C355" s="489"/>
      <c r="D355" s="510"/>
      <c r="E355" s="433"/>
      <c r="F355" s="510"/>
      <c r="G355" s="511"/>
      <c r="H355" s="511"/>
      <c r="I355" s="511"/>
      <c r="J355" s="511"/>
      <c r="K355" s="512"/>
      <c r="L355" s="513"/>
      <c r="M355" s="513"/>
      <c r="N355" s="513"/>
      <c r="O355" s="513"/>
      <c r="P355" s="513"/>
      <c r="Q355" s="513"/>
      <c r="R355" s="513"/>
      <c r="S355" s="513"/>
      <c r="T355" s="513"/>
      <c r="U355" s="513"/>
      <c r="V355" s="513"/>
      <c r="W355" s="513"/>
      <c r="X355" s="513"/>
      <c r="Y355" s="511"/>
      <c r="Z355" s="511"/>
      <c r="AA355" s="511"/>
      <c r="AB355" s="511"/>
      <c r="AC355" s="511"/>
      <c r="AD355" s="511"/>
      <c r="AE355" s="511"/>
      <c r="AF355" s="511"/>
      <c r="AG355" s="511"/>
      <c r="AH355" s="514"/>
      <c r="AI355" s="515"/>
      <c r="AJ355" s="515"/>
      <c r="AK355" s="515"/>
      <c r="AL355" s="515"/>
      <c r="AM355" s="515"/>
      <c r="AN355" s="515"/>
      <c r="AO355" s="515"/>
      <c r="AP355" s="515"/>
      <c r="AQ355" s="515"/>
      <c r="AR355" s="515"/>
      <c r="AS355" s="515"/>
      <c r="AT355" s="515"/>
      <c r="AU355" s="490"/>
      <c r="AV355" s="490"/>
      <c r="AW355" s="490"/>
      <c r="AX355" s="490"/>
      <c r="AY355" s="490"/>
      <c r="AZ355" s="490"/>
      <c r="BA355" s="490"/>
      <c r="BB355" s="490"/>
      <c r="BC355" s="490"/>
    </row>
    <row r="356" spans="1:55" x14ac:dyDescent="0.25">
      <c r="A356" s="1400"/>
      <c r="B356" s="509"/>
      <c r="C356" s="489"/>
      <c r="D356" s="510"/>
      <c r="E356" s="433"/>
      <c r="F356" s="510"/>
      <c r="G356" s="511"/>
      <c r="H356" s="511"/>
      <c r="I356" s="511"/>
      <c r="J356" s="511"/>
      <c r="K356" s="512"/>
      <c r="L356" s="513"/>
      <c r="M356" s="513"/>
      <c r="N356" s="513"/>
      <c r="O356" s="513"/>
      <c r="P356" s="513"/>
      <c r="Q356" s="513"/>
      <c r="R356" s="513"/>
      <c r="S356" s="513"/>
      <c r="T356" s="513"/>
      <c r="U356" s="513"/>
      <c r="V356" s="513"/>
      <c r="W356" s="513"/>
      <c r="X356" s="513"/>
      <c r="Y356" s="511"/>
      <c r="Z356" s="511"/>
      <c r="AA356" s="511"/>
      <c r="AB356" s="511"/>
      <c r="AC356" s="511"/>
      <c r="AD356" s="511"/>
      <c r="AE356" s="511"/>
      <c r="AF356" s="511"/>
      <c r="AG356" s="511"/>
      <c r="AH356" s="514"/>
      <c r="AI356" s="515"/>
      <c r="AJ356" s="515"/>
      <c r="AK356" s="515"/>
      <c r="AL356" s="515"/>
      <c r="AM356" s="515"/>
      <c r="AN356" s="515"/>
      <c r="AO356" s="511"/>
      <c r="AP356" s="511"/>
      <c r="AQ356" s="511"/>
      <c r="AR356" s="511"/>
      <c r="AS356" s="511"/>
      <c r="AT356" s="515"/>
      <c r="AU356" s="490"/>
      <c r="AV356" s="490"/>
      <c r="AW356" s="490"/>
      <c r="AX356" s="490"/>
      <c r="AY356" s="490"/>
      <c r="AZ356" s="490"/>
      <c r="BA356" s="490"/>
      <c r="BB356" s="490"/>
      <c r="BC356" s="490"/>
    </row>
    <row r="357" spans="1:55" x14ac:dyDescent="0.25">
      <c r="A357" s="1400"/>
      <c r="B357" s="509"/>
      <c r="C357" s="489"/>
      <c r="D357" s="510"/>
      <c r="E357" s="433"/>
      <c r="F357" s="510"/>
      <c r="G357" s="511"/>
      <c r="H357" s="511"/>
      <c r="I357" s="511"/>
      <c r="J357" s="511"/>
      <c r="K357" s="512"/>
      <c r="L357" s="513"/>
      <c r="M357" s="513"/>
      <c r="N357" s="513"/>
      <c r="O357" s="513"/>
      <c r="P357" s="513"/>
      <c r="Q357" s="513"/>
      <c r="R357" s="513"/>
      <c r="S357" s="513"/>
      <c r="T357" s="513"/>
      <c r="U357" s="513"/>
      <c r="V357" s="513"/>
      <c r="W357" s="513"/>
      <c r="X357" s="513"/>
      <c r="Y357" s="511"/>
      <c r="Z357" s="511"/>
      <c r="AA357" s="511"/>
      <c r="AB357" s="511"/>
      <c r="AC357" s="511"/>
      <c r="AD357" s="511"/>
      <c r="AE357" s="511"/>
      <c r="AF357" s="511"/>
      <c r="AG357" s="511"/>
      <c r="AH357" s="514"/>
      <c r="AI357" s="515"/>
      <c r="AJ357" s="515"/>
      <c r="AK357" s="515"/>
      <c r="AL357" s="511"/>
      <c r="AM357" s="511"/>
      <c r="AN357" s="511"/>
      <c r="AO357" s="515"/>
      <c r="AP357" s="515"/>
      <c r="AQ357" s="515"/>
      <c r="AR357" s="515"/>
      <c r="AS357" s="515"/>
      <c r="AT357" s="515"/>
      <c r="AU357" s="490"/>
      <c r="AV357" s="490"/>
      <c r="AW357" s="490"/>
      <c r="AX357" s="490"/>
      <c r="AY357" s="490"/>
      <c r="AZ357" s="490"/>
      <c r="BA357" s="490"/>
      <c r="BB357" s="490"/>
      <c r="BC357" s="490"/>
    </row>
    <row r="358" spans="1:55" x14ac:dyDescent="0.25">
      <c r="A358" s="1400"/>
      <c r="B358" s="509"/>
      <c r="C358" s="489"/>
      <c r="D358" s="510"/>
      <c r="E358" s="433"/>
      <c r="F358" s="510"/>
      <c r="G358" s="511"/>
      <c r="H358" s="511"/>
      <c r="I358" s="511"/>
      <c r="J358" s="511"/>
      <c r="K358" s="512"/>
      <c r="L358" s="513"/>
      <c r="M358" s="513"/>
      <c r="N358" s="513"/>
      <c r="O358" s="513"/>
      <c r="P358" s="513"/>
      <c r="Q358" s="513"/>
      <c r="R358" s="513"/>
      <c r="S358" s="513"/>
      <c r="T358" s="513"/>
      <c r="U358" s="513"/>
      <c r="V358" s="513"/>
      <c r="W358" s="513"/>
      <c r="X358" s="513"/>
      <c r="Y358" s="511"/>
      <c r="Z358" s="511"/>
      <c r="AA358" s="511"/>
      <c r="AB358" s="511"/>
      <c r="AC358" s="511"/>
      <c r="AD358" s="511"/>
      <c r="AE358" s="511"/>
      <c r="AF358" s="511"/>
      <c r="AG358" s="511"/>
      <c r="AH358" s="514"/>
      <c r="AI358" s="515"/>
      <c r="AJ358" s="515"/>
      <c r="AK358" s="515"/>
      <c r="AL358" s="515"/>
      <c r="AM358" s="515"/>
      <c r="AN358" s="515"/>
      <c r="AO358" s="515"/>
      <c r="AP358" s="515"/>
      <c r="AQ358" s="515"/>
      <c r="AR358" s="515"/>
      <c r="AS358" s="515"/>
      <c r="AT358" s="515"/>
      <c r="AU358" s="490"/>
      <c r="AV358" s="490"/>
      <c r="AW358" s="490"/>
      <c r="AX358" s="490"/>
      <c r="AY358" s="490"/>
      <c r="AZ358" s="490"/>
      <c r="BA358" s="490"/>
      <c r="BB358" s="490"/>
      <c r="BC358" s="490"/>
    </row>
    <row r="359" spans="1:55" x14ac:dyDescent="0.25">
      <c r="A359" s="1400"/>
      <c r="B359" s="509"/>
      <c r="C359" s="489"/>
      <c r="D359" s="510"/>
      <c r="E359" s="433"/>
      <c r="F359" s="510"/>
      <c r="G359" s="511"/>
      <c r="H359" s="511"/>
      <c r="I359" s="511"/>
      <c r="J359" s="511"/>
      <c r="K359" s="512"/>
      <c r="L359" s="513"/>
      <c r="M359" s="513"/>
      <c r="N359" s="513"/>
      <c r="O359" s="513"/>
      <c r="P359" s="513"/>
      <c r="Q359" s="513"/>
      <c r="R359" s="513"/>
      <c r="S359" s="513"/>
      <c r="T359" s="513"/>
      <c r="U359" s="513"/>
      <c r="V359" s="513"/>
      <c r="W359" s="513"/>
      <c r="X359" s="513"/>
      <c r="Y359" s="511"/>
      <c r="Z359" s="511"/>
      <c r="AA359" s="511"/>
      <c r="AB359" s="511"/>
      <c r="AC359" s="511"/>
      <c r="AD359" s="511"/>
      <c r="AE359" s="511"/>
      <c r="AF359" s="511"/>
      <c r="AG359" s="511"/>
      <c r="AH359" s="514"/>
      <c r="AI359" s="515"/>
      <c r="AJ359" s="515"/>
      <c r="AK359" s="515"/>
      <c r="AL359" s="515"/>
      <c r="AM359" s="515"/>
      <c r="AN359" s="515"/>
      <c r="AO359" s="515"/>
      <c r="AP359" s="515"/>
      <c r="AQ359" s="515"/>
      <c r="AR359" s="515"/>
      <c r="AS359" s="515"/>
      <c r="AT359" s="515"/>
      <c r="AU359" s="490"/>
      <c r="AV359" s="490"/>
      <c r="AW359" s="490"/>
      <c r="AX359" s="490"/>
      <c r="AY359" s="490"/>
      <c r="AZ359" s="490"/>
      <c r="BA359" s="490"/>
      <c r="BB359" s="490"/>
      <c r="BC359" s="490"/>
    </row>
    <row r="360" spans="1:55" x14ac:dyDescent="0.25">
      <c r="A360" s="1400"/>
      <c r="B360" s="509"/>
      <c r="C360" s="489"/>
      <c r="D360" s="510"/>
      <c r="E360" s="433"/>
      <c r="F360" s="510"/>
      <c r="G360" s="511"/>
      <c r="H360" s="511"/>
      <c r="I360" s="511"/>
      <c r="J360" s="511"/>
      <c r="K360" s="512"/>
      <c r="L360" s="513"/>
      <c r="M360" s="513"/>
      <c r="N360" s="513"/>
      <c r="O360" s="513"/>
      <c r="P360" s="513"/>
      <c r="Q360" s="513"/>
      <c r="R360" s="513"/>
      <c r="S360" s="513"/>
      <c r="T360" s="513"/>
      <c r="U360" s="513"/>
      <c r="V360" s="513"/>
      <c r="W360" s="513"/>
      <c r="X360" s="513"/>
      <c r="Y360" s="511"/>
      <c r="Z360" s="511"/>
      <c r="AA360" s="511"/>
      <c r="AB360" s="511"/>
      <c r="AC360" s="511"/>
      <c r="AD360" s="511"/>
      <c r="AE360" s="511"/>
      <c r="AF360" s="511"/>
      <c r="AG360" s="511"/>
      <c r="AH360" s="514"/>
      <c r="AI360" s="515"/>
      <c r="AJ360" s="515"/>
      <c r="AK360" s="515"/>
      <c r="AL360" s="515"/>
      <c r="AM360" s="515"/>
      <c r="AN360" s="515"/>
      <c r="AO360" s="515"/>
      <c r="AP360" s="515"/>
      <c r="AQ360" s="515"/>
      <c r="AR360" s="515"/>
      <c r="AS360" s="515"/>
      <c r="AT360" s="515"/>
      <c r="AU360" s="490"/>
      <c r="AV360" s="490"/>
      <c r="AW360" s="490"/>
      <c r="AX360" s="490"/>
      <c r="AY360" s="490"/>
      <c r="AZ360" s="490"/>
      <c r="BA360" s="490"/>
      <c r="BB360" s="490"/>
      <c r="BC360" s="490"/>
    </row>
    <row r="361" spans="1:55" x14ac:dyDescent="0.25">
      <c r="A361" s="1400"/>
      <c r="B361" s="509"/>
      <c r="C361" s="489"/>
      <c r="D361" s="510"/>
      <c r="E361" s="433"/>
      <c r="F361" s="510"/>
      <c r="G361" s="511"/>
      <c r="H361" s="511"/>
      <c r="I361" s="511"/>
      <c r="J361" s="511"/>
      <c r="K361" s="512"/>
      <c r="L361" s="513"/>
      <c r="M361" s="513"/>
      <c r="N361" s="513"/>
      <c r="O361" s="513"/>
      <c r="P361" s="513"/>
      <c r="Q361" s="513"/>
      <c r="R361" s="513"/>
      <c r="S361" s="513"/>
      <c r="T361" s="513"/>
      <c r="U361" s="513"/>
      <c r="V361" s="513"/>
      <c r="W361" s="513"/>
      <c r="X361" s="513"/>
      <c r="Y361" s="511"/>
      <c r="Z361" s="511"/>
      <c r="AA361" s="511"/>
      <c r="AB361" s="511"/>
      <c r="AC361" s="511"/>
      <c r="AD361" s="511"/>
      <c r="AE361" s="511"/>
      <c r="AF361" s="511"/>
      <c r="AG361" s="511"/>
      <c r="AH361" s="514"/>
      <c r="AI361" s="515"/>
      <c r="AJ361" s="515"/>
      <c r="AK361" s="515"/>
      <c r="AL361" s="515"/>
      <c r="AM361" s="515"/>
      <c r="AN361" s="515"/>
      <c r="AO361" s="511"/>
      <c r="AP361" s="511"/>
      <c r="AQ361" s="511"/>
      <c r="AR361" s="511"/>
      <c r="AS361" s="511"/>
      <c r="AT361" s="515"/>
      <c r="AU361" s="490"/>
      <c r="AV361" s="490"/>
      <c r="AW361" s="490"/>
      <c r="AX361" s="490"/>
      <c r="AY361" s="490"/>
      <c r="AZ361" s="490"/>
      <c r="BA361" s="490"/>
      <c r="BB361" s="490"/>
      <c r="BC361" s="490"/>
    </row>
    <row r="362" spans="1:55" x14ac:dyDescent="0.25">
      <c r="A362" s="1400"/>
      <c r="B362" s="509"/>
      <c r="C362" s="489"/>
      <c r="D362" s="510"/>
      <c r="E362" s="433"/>
      <c r="F362" s="510"/>
      <c r="G362" s="511"/>
      <c r="H362" s="511"/>
      <c r="I362" s="511"/>
      <c r="J362" s="511"/>
      <c r="K362" s="512"/>
      <c r="L362" s="513"/>
      <c r="M362" s="513"/>
      <c r="N362" s="513"/>
      <c r="O362" s="513"/>
      <c r="P362" s="513"/>
      <c r="Q362" s="513"/>
      <c r="R362" s="513"/>
      <c r="S362" s="513"/>
      <c r="T362" s="513"/>
      <c r="U362" s="513"/>
      <c r="V362" s="513"/>
      <c r="W362" s="513"/>
      <c r="X362" s="513"/>
      <c r="Y362" s="511"/>
      <c r="Z362" s="511"/>
      <c r="AA362" s="511"/>
      <c r="AB362" s="511"/>
      <c r="AC362" s="511"/>
      <c r="AD362" s="511"/>
      <c r="AE362" s="511"/>
      <c r="AF362" s="511"/>
      <c r="AG362" s="511"/>
      <c r="AH362" s="514"/>
      <c r="AI362" s="515"/>
      <c r="AJ362" s="515"/>
      <c r="AK362" s="515"/>
      <c r="AL362" s="511"/>
      <c r="AM362" s="511"/>
      <c r="AN362" s="511"/>
      <c r="AO362" s="515"/>
      <c r="AP362" s="515"/>
      <c r="AQ362" s="515"/>
      <c r="AR362" s="515"/>
      <c r="AS362" s="515"/>
      <c r="AT362" s="515"/>
      <c r="AU362" s="490"/>
      <c r="AV362" s="490"/>
      <c r="AW362" s="490"/>
      <c r="AX362" s="490"/>
      <c r="AY362" s="490"/>
      <c r="AZ362" s="490"/>
      <c r="BA362" s="490"/>
      <c r="BB362" s="490"/>
      <c r="BC362" s="490"/>
    </row>
    <row r="363" spans="1:55" x14ac:dyDescent="0.25">
      <c r="A363" s="1400"/>
      <c r="B363" s="509"/>
      <c r="C363" s="489"/>
      <c r="D363" s="510"/>
      <c r="E363" s="433"/>
      <c r="F363" s="510"/>
      <c r="G363" s="511"/>
      <c r="H363" s="511"/>
      <c r="I363" s="511"/>
      <c r="J363" s="511"/>
      <c r="K363" s="512"/>
      <c r="L363" s="513"/>
      <c r="M363" s="513"/>
      <c r="N363" s="513"/>
      <c r="O363" s="513"/>
      <c r="P363" s="513"/>
      <c r="Q363" s="513"/>
      <c r="R363" s="513"/>
      <c r="S363" s="513"/>
      <c r="T363" s="513"/>
      <c r="U363" s="513"/>
      <c r="V363" s="513"/>
      <c r="W363" s="513"/>
      <c r="X363" s="513"/>
      <c r="Y363" s="511"/>
      <c r="Z363" s="511"/>
      <c r="AA363" s="511"/>
      <c r="AB363" s="511"/>
      <c r="AC363" s="511"/>
      <c r="AD363" s="511"/>
      <c r="AE363" s="511"/>
      <c r="AF363" s="511"/>
      <c r="AG363" s="511"/>
      <c r="AH363" s="514"/>
      <c r="AI363" s="515"/>
      <c r="AJ363" s="515"/>
      <c r="AK363" s="515"/>
      <c r="AL363" s="515"/>
      <c r="AM363" s="515"/>
      <c r="AN363" s="515"/>
      <c r="AO363" s="515"/>
      <c r="AP363" s="515"/>
      <c r="AQ363" s="515"/>
      <c r="AR363" s="515"/>
      <c r="AS363" s="515"/>
      <c r="AT363" s="515"/>
      <c r="AU363" s="490"/>
      <c r="AV363" s="490"/>
      <c r="AW363" s="490"/>
      <c r="AX363" s="490"/>
      <c r="AY363" s="490"/>
      <c r="AZ363" s="490"/>
      <c r="BA363" s="490"/>
      <c r="BB363" s="490"/>
      <c r="BC363" s="490"/>
    </row>
    <row r="364" spans="1:55" x14ac:dyDescent="0.25">
      <c r="A364" s="1400"/>
      <c r="B364" s="509"/>
      <c r="C364" s="489"/>
      <c r="D364" s="510"/>
      <c r="E364" s="433"/>
      <c r="F364" s="510"/>
      <c r="G364" s="511"/>
      <c r="H364" s="511"/>
      <c r="I364" s="511"/>
      <c r="J364" s="511"/>
      <c r="K364" s="512"/>
      <c r="L364" s="513"/>
      <c r="M364" s="513"/>
      <c r="N364" s="513"/>
      <c r="O364" s="513"/>
      <c r="P364" s="513"/>
      <c r="Q364" s="513"/>
      <c r="R364" s="513"/>
      <c r="S364" s="513"/>
      <c r="T364" s="513"/>
      <c r="U364" s="513"/>
      <c r="V364" s="513"/>
      <c r="W364" s="513"/>
      <c r="X364" s="513"/>
      <c r="Y364" s="511"/>
      <c r="Z364" s="511"/>
      <c r="AA364" s="511"/>
      <c r="AB364" s="511"/>
      <c r="AC364" s="511"/>
      <c r="AD364" s="511"/>
      <c r="AE364" s="511"/>
      <c r="AF364" s="511"/>
      <c r="AG364" s="511"/>
      <c r="AH364" s="514"/>
      <c r="AI364" s="515"/>
      <c r="AJ364" s="515"/>
      <c r="AK364" s="515"/>
      <c r="AL364" s="515"/>
      <c r="AM364" s="515"/>
      <c r="AN364" s="515"/>
      <c r="AO364" s="515"/>
      <c r="AP364" s="515"/>
      <c r="AQ364" s="515"/>
      <c r="AR364" s="515"/>
      <c r="AS364" s="515"/>
      <c r="AT364" s="515"/>
      <c r="AU364" s="490"/>
      <c r="AV364" s="490"/>
      <c r="AW364" s="490"/>
      <c r="AX364" s="490"/>
      <c r="AY364" s="490"/>
      <c r="AZ364" s="490"/>
      <c r="BA364" s="490"/>
      <c r="BB364" s="490"/>
      <c r="BC364" s="490"/>
    </row>
    <row r="365" spans="1:55" x14ac:dyDescent="0.25">
      <c r="A365" s="1400"/>
      <c r="B365" s="509"/>
      <c r="C365" s="489"/>
      <c r="D365" s="510"/>
      <c r="E365" s="433"/>
      <c r="F365" s="510"/>
      <c r="G365" s="511"/>
      <c r="H365" s="511"/>
      <c r="I365" s="511"/>
      <c r="J365" s="511"/>
      <c r="K365" s="512"/>
      <c r="L365" s="513"/>
      <c r="M365" s="513"/>
      <c r="N365" s="513"/>
      <c r="O365" s="513"/>
      <c r="P365" s="513"/>
      <c r="Q365" s="513"/>
      <c r="R365" s="513"/>
      <c r="S365" s="513"/>
      <c r="T365" s="513"/>
      <c r="U365" s="513"/>
      <c r="V365" s="513"/>
      <c r="W365" s="513"/>
      <c r="X365" s="513"/>
      <c r="Y365" s="511"/>
      <c r="Z365" s="511"/>
      <c r="AA365" s="511"/>
      <c r="AB365" s="511"/>
      <c r="AC365" s="511"/>
      <c r="AD365" s="511"/>
      <c r="AE365" s="511"/>
      <c r="AF365" s="511"/>
      <c r="AG365" s="511"/>
      <c r="AH365" s="514"/>
      <c r="AI365" s="515"/>
      <c r="AJ365" s="515"/>
      <c r="AK365" s="515"/>
      <c r="AL365" s="515"/>
      <c r="AM365" s="515"/>
      <c r="AN365" s="515"/>
      <c r="AO365" s="515"/>
      <c r="AP365" s="515"/>
      <c r="AQ365" s="515"/>
      <c r="AR365" s="515"/>
      <c r="AS365" s="515"/>
      <c r="AT365" s="515"/>
      <c r="AU365" s="490"/>
      <c r="AV365" s="490"/>
      <c r="AW365" s="490"/>
      <c r="AX365" s="490"/>
      <c r="AY365" s="490"/>
      <c r="AZ365" s="490"/>
      <c r="BA365" s="490"/>
      <c r="BB365" s="490"/>
      <c r="BC365" s="490"/>
    </row>
    <row r="366" spans="1:55" x14ac:dyDescent="0.25">
      <c r="A366" s="1400"/>
      <c r="B366" s="509"/>
      <c r="C366" s="489"/>
      <c r="D366" s="510"/>
      <c r="E366" s="433"/>
      <c r="F366" s="510"/>
      <c r="G366" s="511"/>
      <c r="H366" s="511"/>
      <c r="I366" s="511"/>
      <c r="J366" s="511"/>
      <c r="K366" s="512"/>
      <c r="L366" s="513"/>
      <c r="M366" s="513"/>
      <c r="N366" s="513"/>
      <c r="O366" s="513"/>
      <c r="P366" s="513"/>
      <c r="Q366" s="513"/>
      <c r="R366" s="513"/>
      <c r="S366" s="513"/>
      <c r="T366" s="513"/>
      <c r="U366" s="513"/>
      <c r="V366" s="513"/>
      <c r="W366" s="513"/>
      <c r="X366" s="513"/>
      <c r="Y366" s="511"/>
      <c r="Z366" s="511"/>
      <c r="AA366" s="511"/>
      <c r="AB366" s="511"/>
      <c r="AC366" s="511"/>
      <c r="AD366" s="511"/>
      <c r="AE366" s="511"/>
      <c r="AF366" s="511"/>
      <c r="AG366" s="511"/>
      <c r="AH366" s="514"/>
      <c r="AI366" s="515"/>
      <c r="AJ366" s="515"/>
      <c r="AK366" s="515"/>
      <c r="AL366" s="515"/>
      <c r="AM366" s="515"/>
      <c r="AN366" s="515"/>
      <c r="AO366" s="511"/>
      <c r="AP366" s="511"/>
      <c r="AQ366" s="511"/>
      <c r="AR366" s="511"/>
      <c r="AS366" s="511"/>
      <c r="AT366" s="515"/>
      <c r="AU366" s="490"/>
      <c r="AV366" s="490"/>
      <c r="AW366" s="490"/>
      <c r="AX366" s="490"/>
      <c r="AY366" s="490"/>
      <c r="AZ366" s="490"/>
      <c r="BA366" s="490"/>
      <c r="BB366" s="490"/>
      <c r="BC366" s="490"/>
    </row>
    <row r="367" spans="1:55" x14ac:dyDescent="0.25">
      <c r="A367" s="1400"/>
      <c r="B367" s="509"/>
      <c r="C367" s="489"/>
      <c r="D367" s="510"/>
      <c r="E367" s="433"/>
      <c r="F367" s="510"/>
      <c r="G367" s="511"/>
      <c r="H367" s="511"/>
      <c r="I367" s="511"/>
      <c r="J367" s="511"/>
      <c r="K367" s="512"/>
      <c r="L367" s="513"/>
      <c r="M367" s="513"/>
      <c r="N367" s="513"/>
      <c r="O367" s="513"/>
      <c r="P367" s="513"/>
      <c r="Q367" s="513"/>
      <c r="R367" s="513"/>
      <c r="S367" s="513"/>
      <c r="T367" s="513"/>
      <c r="U367" s="513"/>
      <c r="V367" s="513"/>
      <c r="W367" s="513"/>
      <c r="X367" s="513"/>
      <c r="Y367" s="511"/>
      <c r="Z367" s="511"/>
      <c r="AA367" s="511"/>
      <c r="AB367" s="511"/>
      <c r="AC367" s="511"/>
      <c r="AD367" s="511"/>
      <c r="AE367" s="511"/>
      <c r="AF367" s="511"/>
      <c r="AG367" s="511"/>
      <c r="AH367" s="514"/>
      <c r="AI367" s="515"/>
      <c r="AJ367" s="515"/>
      <c r="AK367" s="515"/>
      <c r="AL367" s="511"/>
      <c r="AM367" s="511"/>
      <c r="AN367" s="511"/>
      <c r="AO367" s="515"/>
      <c r="AP367" s="515"/>
      <c r="AQ367" s="515"/>
      <c r="AR367" s="515"/>
      <c r="AS367" s="515"/>
      <c r="AT367" s="515"/>
      <c r="AU367" s="490"/>
      <c r="AV367" s="490"/>
      <c r="AW367" s="490"/>
      <c r="AX367" s="490"/>
      <c r="AY367" s="490"/>
      <c r="AZ367" s="490"/>
      <c r="BA367" s="490"/>
      <c r="BB367" s="490"/>
      <c r="BC367" s="490"/>
    </row>
    <row r="368" spans="1:55" x14ac:dyDescent="0.25">
      <c r="A368" s="1400"/>
      <c r="B368" s="509"/>
      <c r="C368" s="489"/>
      <c r="D368" s="510"/>
      <c r="E368" s="433"/>
      <c r="F368" s="510"/>
      <c r="G368" s="511"/>
      <c r="H368" s="511"/>
      <c r="I368" s="511"/>
      <c r="J368" s="511"/>
      <c r="K368" s="512"/>
      <c r="L368" s="513"/>
      <c r="M368" s="513"/>
      <c r="N368" s="513"/>
      <c r="O368" s="513"/>
      <c r="P368" s="513"/>
      <c r="Q368" s="513"/>
      <c r="R368" s="513"/>
      <c r="S368" s="513"/>
      <c r="T368" s="513"/>
      <c r="U368" s="513"/>
      <c r="V368" s="513"/>
      <c r="W368" s="513"/>
      <c r="X368" s="513"/>
      <c r="Y368" s="511"/>
      <c r="Z368" s="511"/>
      <c r="AA368" s="511"/>
      <c r="AB368" s="511"/>
      <c r="AC368" s="511"/>
      <c r="AD368" s="511"/>
      <c r="AE368" s="511"/>
      <c r="AF368" s="511"/>
      <c r="AG368" s="511"/>
      <c r="AH368" s="514"/>
      <c r="AI368" s="515"/>
      <c r="AJ368" s="515"/>
      <c r="AK368" s="515"/>
      <c r="AL368" s="515"/>
      <c r="AM368" s="515"/>
      <c r="AN368" s="515"/>
      <c r="AO368" s="515"/>
      <c r="AP368" s="515"/>
      <c r="AQ368" s="515"/>
      <c r="AR368" s="515"/>
      <c r="AS368" s="515"/>
      <c r="AT368" s="515"/>
      <c r="AU368" s="490"/>
      <c r="AV368" s="490"/>
      <c r="AW368" s="490"/>
      <c r="AX368" s="490"/>
      <c r="AY368" s="490"/>
      <c r="AZ368" s="490"/>
      <c r="BA368" s="490"/>
      <c r="BB368" s="490"/>
      <c r="BC368" s="490"/>
    </row>
    <row r="369" spans="1:55" x14ac:dyDescent="0.25">
      <c r="A369" s="1400"/>
      <c r="B369" s="509"/>
      <c r="C369" s="489"/>
      <c r="D369" s="510"/>
      <c r="E369" s="433"/>
      <c r="F369" s="510"/>
      <c r="G369" s="511"/>
      <c r="H369" s="511"/>
      <c r="I369" s="511"/>
      <c r="J369" s="511"/>
      <c r="K369" s="512"/>
      <c r="L369" s="513"/>
      <c r="M369" s="513"/>
      <c r="N369" s="513"/>
      <c r="O369" s="513"/>
      <c r="P369" s="513"/>
      <c r="Q369" s="513"/>
      <c r="R369" s="513"/>
      <c r="S369" s="513"/>
      <c r="T369" s="513"/>
      <c r="U369" s="513"/>
      <c r="V369" s="513"/>
      <c r="W369" s="513"/>
      <c r="X369" s="513"/>
      <c r="Y369" s="511"/>
      <c r="Z369" s="511"/>
      <c r="AA369" s="511"/>
      <c r="AB369" s="511"/>
      <c r="AC369" s="511"/>
      <c r="AD369" s="511"/>
      <c r="AE369" s="511"/>
      <c r="AF369" s="511"/>
      <c r="AG369" s="511"/>
      <c r="AH369" s="514"/>
      <c r="AI369" s="515"/>
      <c r="AJ369" s="515"/>
      <c r="AK369" s="515"/>
      <c r="AL369" s="515"/>
      <c r="AM369" s="515"/>
      <c r="AN369" s="515"/>
      <c r="AO369" s="515"/>
      <c r="AP369" s="515"/>
      <c r="AQ369" s="515"/>
      <c r="AR369" s="515"/>
      <c r="AS369" s="515"/>
      <c r="AT369" s="515"/>
      <c r="AU369" s="490"/>
      <c r="AV369" s="490"/>
      <c r="AW369" s="490"/>
      <c r="AX369" s="490"/>
      <c r="AY369" s="490"/>
      <c r="AZ369" s="490"/>
      <c r="BA369" s="490"/>
      <c r="BB369" s="490"/>
      <c r="BC369" s="490"/>
    </row>
    <row r="370" spans="1:55" x14ac:dyDescent="0.25">
      <c r="A370" s="1400"/>
      <c r="B370" s="509"/>
      <c r="C370" s="489"/>
      <c r="D370" s="510"/>
      <c r="E370" s="433"/>
      <c r="F370" s="510"/>
      <c r="G370" s="511"/>
      <c r="H370" s="511"/>
      <c r="I370" s="511"/>
      <c r="J370" s="511"/>
      <c r="K370" s="512"/>
      <c r="L370" s="513"/>
      <c r="M370" s="513"/>
      <c r="N370" s="513"/>
      <c r="O370" s="513"/>
      <c r="P370" s="513"/>
      <c r="Q370" s="513"/>
      <c r="R370" s="513"/>
      <c r="S370" s="513"/>
      <c r="T370" s="513"/>
      <c r="U370" s="513"/>
      <c r="V370" s="513"/>
      <c r="W370" s="513"/>
      <c r="X370" s="513"/>
      <c r="Y370" s="511"/>
      <c r="Z370" s="511"/>
      <c r="AA370" s="511"/>
      <c r="AB370" s="511"/>
      <c r="AC370" s="511"/>
      <c r="AD370" s="511"/>
      <c r="AE370" s="511"/>
      <c r="AF370" s="511"/>
      <c r="AG370" s="511"/>
      <c r="AH370" s="514"/>
      <c r="AI370" s="515"/>
      <c r="AJ370" s="515"/>
      <c r="AK370" s="515"/>
      <c r="AL370" s="515"/>
      <c r="AM370" s="515"/>
      <c r="AN370" s="515"/>
      <c r="AO370" s="515"/>
      <c r="AP370" s="515"/>
      <c r="AQ370" s="515"/>
      <c r="AR370" s="515"/>
      <c r="AS370" s="515"/>
      <c r="AT370" s="515"/>
      <c r="AU370" s="490"/>
      <c r="AV370" s="490"/>
      <c r="AW370" s="490"/>
      <c r="AX370" s="490"/>
      <c r="AY370" s="490"/>
      <c r="AZ370" s="490"/>
      <c r="BA370" s="490"/>
      <c r="BB370" s="490"/>
      <c r="BC370" s="490"/>
    </row>
    <row r="371" spans="1:55" x14ac:dyDescent="0.25">
      <c r="A371" s="1400"/>
      <c r="B371" s="509"/>
      <c r="C371" s="489"/>
      <c r="D371" s="510"/>
      <c r="E371" s="433"/>
      <c r="F371" s="510"/>
      <c r="G371" s="511"/>
      <c r="H371" s="511"/>
      <c r="I371" s="511"/>
      <c r="J371" s="511"/>
      <c r="K371" s="512"/>
      <c r="L371" s="513"/>
      <c r="M371" s="513"/>
      <c r="N371" s="513"/>
      <c r="O371" s="513"/>
      <c r="P371" s="513"/>
      <c r="Q371" s="513"/>
      <c r="R371" s="513"/>
      <c r="S371" s="513"/>
      <c r="T371" s="513"/>
      <c r="U371" s="513"/>
      <c r="V371" s="513"/>
      <c r="W371" s="513"/>
      <c r="X371" s="513"/>
      <c r="Y371" s="511"/>
      <c r="Z371" s="511"/>
      <c r="AA371" s="511"/>
      <c r="AB371" s="511"/>
      <c r="AC371" s="511"/>
      <c r="AD371" s="511"/>
      <c r="AE371" s="511"/>
      <c r="AF371" s="511"/>
      <c r="AG371" s="511"/>
      <c r="AH371" s="514"/>
      <c r="AI371" s="515"/>
      <c r="AJ371" s="515"/>
      <c r="AK371" s="515"/>
      <c r="AL371" s="515"/>
      <c r="AM371" s="515"/>
      <c r="AN371" s="515"/>
      <c r="AO371" s="511"/>
      <c r="AP371" s="511"/>
      <c r="AQ371" s="511"/>
      <c r="AR371" s="511"/>
      <c r="AS371" s="511"/>
      <c r="AT371" s="515"/>
      <c r="AU371" s="490"/>
      <c r="AV371" s="490"/>
      <c r="AW371" s="490"/>
      <c r="AX371" s="490"/>
      <c r="AY371" s="490"/>
      <c r="AZ371" s="490"/>
      <c r="BA371" s="490"/>
      <c r="BB371" s="490"/>
      <c r="BC371" s="490"/>
    </row>
    <row r="372" spans="1:55" x14ac:dyDescent="0.25">
      <c r="A372" s="1400"/>
      <c r="B372" s="509"/>
      <c r="C372" s="489"/>
      <c r="D372" s="510"/>
      <c r="E372" s="433"/>
      <c r="F372" s="510"/>
      <c r="G372" s="511"/>
      <c r="H372" s="511"/>
      <c r="I372" s="511"/>
      <c r="J372" s="511"/>
      <c r="K372" s="512"/>
      <c r="L372" s="513"/>
      <c r="M372" s="513"/>
      <c r="N372" s="513"/>
      <c r="O372" s="513"/>
      <c r="P372" s="513"/>
      <c r="Q372" s="513"/>
      <c r="R372" s="513"/>
      <c r="S372" s="513"/>
      <c r="T372" s="513"/>
      <c r="U372" s="513"/>
      <c r="V372" s="513"/>
      <c r="W372" s="513"/>
      <c r="X372" s="513"/>
      <c r="Y372" s="511"/>
      <c r="Z372" s="511"/>
      <c r="AA372" s="511"/>
      <c r="AB372" s="511"/>
      <c r="AC372" s="511"/>
      <c r="AD372" s="511"/>
      <c r="AE372" s="511"/>
      <c r="AF372" s="511"/>
      <c r="AG372" s="511"/>
      <c r="AH372" s="514"/>
      <c r="AI372" s="515"/>
      <c r="AJ372" s="515"/>
      <c r="AK372" s="515"/>
      <c r="AL372" s="511"/>
      <c r="AM372" s="511"/>
      <c r="AN372" s="511"/>
      <c r="AO372" s="515"/>
      <c r="AP372" s="515"/>
      <c r="AQ372" s="515"/>
      <c r="AR372" s="515"/>
      <c r="AS372" s="515"/>
      <c r="AT372" s="515"/>
      <c r="AU372" s="490"/>
      <c r="AV372" s="490"/>
      <c r="AW372" s="490"/>
      <c r="AX372" s="490"/>
      <c r="AY372" s="490"/>
      <c r="AZ372" s="490"/>
      <c r="BA372" s="490"/>
      <c r="BB372" s="490"/>
      <c r="BC372" s="490"/>
    </row>
    <row r="373" spans="1:55" x14ac:dyDescent="0.25">
      <c r="A373" s="1400"/>
      <c r="B373" s="509"/>
      <c r="C373" s="489"/>
      <c r="D373" s="510"/>
      <c r="E373" s="433"/>
      <c r="F373" s="510"/>
      <c r="G373" s="511"/>
      <c r="H373" s="511"/>
      <c r="I373" s="511"/>
      <c r="J373" s="511"/>
      <c r="K373" s="512"/>
      <c r="L373" s="513"/>
      <c r="M373" s="513"/>
      <c r="N373" s="513"/>
      <c r="O373" s="513"/>
      <c r="P373" s="513"/>
      <c r="Q373" s="513"/>
      <c r="R373" s="513"/>
      <c r="S373" s="513"/>
      <c r="T373" s="513"/>
      <c r="U373" s="513"/>
      <c r="V373" s="513"/>
      <c r="W373" s="513"/>
      <c r="X373" s="513"/>
      <c r="Y373" s="511"/>
      <c r="Z373" s="511"/>
      <c r="AA373" s="511"/>
      <c r="AB373" s="511"/>
      <c r="AC373" s="511"/>
      <c r="AD373" s="511"/>
      <c r="AE373" s="511"/>
      <c r="AF373" s="511"/>
      <c r="AG373" s="511"/>
      <c r="AH373" s="514"/>
      <c r="AI373" s="515"/>
      <c r="AJ373" s="515"/>
      <c r="AK373" s="515"/>
      <c r="AL373" s="515"/>
      <c r="AM373" s="515"/>
      <c r="AN373" s="515"/>
      <c r="AO373" s="515"/>
      <c r="AP373" s="515"/>
      <c r="AQ373" s="515"/>
      <c r="AR373" s="515"/>
      <c r="AS373" s="515"/>
      <c r="AT373" s="515"/>
      <c r="AU373" s="490"/>
      <c r="AV373" s="490"/>
      <c r="AW373" s="490"/>
      <c r="AX373" s="490"/>
      <c r="AY373" s="490"/>
      <c r="AZ373" s="490"/>
      <c r="BA373" s="490"/>
      <c r="BB373" s="490"/>
      <c r="BC373" s="490"/>
    </row>
    <row r="374" spans="1:55" x14ac:dyDescent="0.25">
      <c r="A374" s="1400"/>
      <c r="B374" s="509"/>
      <c r="C374" s="489"/>
      <c r="D374" s="510"/>
      <c r="E374" s="433"/>
      <c r="F374" s="510"/>
      <c r="G374" s="511"/>
      <c r="H374" s="511"/>
      <c r="I374" s="511"/>
      <c r="J374" s="511"/>
      <c r="K374" s="512"/>
      <c r="L374" s="513"/>
      <c r="M374" s="513"/>
      <c r="N374" s="513"/>
      <c r="O374" s="513"/>
      <c r="P374" s="513"/>
      <c r="Q374" s="513"/>
      <c r="R374" s="513"/>
      <c r="S374" s="513"/>
      <c r="T374" s="513"/>
      <c r="U374" s="513"/>
      <c r="V374" s="513"/>
      <c r="W374" s="513"/>
      <c r="X374" s="513"/>
      <c r="Y374" s="511"/>
      <c r="Z374" s="511"/>
      <c r="AA374" s="511"/>
      <c r="AB374" s="511"/>
      <c r="AC374" s="511"/>
      <c r="AD374" s="511"/>
      <c r="AE374" s="511"/>
      <c r="AF374" s="511"/>
      <c r="AG374" s="511"/>
      <c r="AH374" s="514"/>
      <c r="AI374" s="515"/>
      <c r="AJ374" s="515"/>
      <c r="AK374" s="515"/>
      <c r="AL374" s="515"/>
      <c r="AM374" s="515"/>
      <c r="AN374" s="515"/>
      <c r="AO374" s="515"/>
      <c r="AP374" s="515"/>
      <c r="AQ374" s="515"/>
      <c r="AR374" s="515"/>
      <c r="AS374" s="515"/>
      <c r="AT374" s="515"/>
      <c r="AU374" s="490"/>
      <c r="AV374" s="490"/>
      <c r="AW374" s="490"/>
      <c r="AX374" s="490"/>
      <c r="AY374" s="490"/>
      <c r="AZ374" s="490"/>
      <c r="BA374" s="490"/>
      <c r="BB374" s="490"/>
      <c r="BC374" s="490"/>
    </row>
    <row r="375" spans="1:55" x14ac:dyDescent="0.25">
      <c r="A375" s="1400"/>
      <c r="B375" s="509"/>
      <c r="C375" s="489"/>
      <c r="D375" s="510"/>
      <c r="E375" s="433"/>
      <c r="F375" s="510"/>
      <c r="G375" s="511"/>
      <c r="H375" s="511"/>
      <c r="I375" s="511"/>
      <c r="J375" s="511"/>
      <c r="K375" s="512"/>
      <c r="L375" s="513"/>
      <c r="M375" s="513"/>
      <c r="N375" s="513"/>
      <c r="O375" s="513"/>
      <c r="P375" s="513"/>
      <c r="Q375" s="513"/>
      <c r="R375" s="513"/>
      <c r="S375" s="513"/>
      <c r="T375" s="513"/>
      <c r="U375" s="513"/>
      <c r="V375" s="513"/>
      <c r="W375" s="513"/>
      <c r="X375" s="513"/>
      <c r="Y375" s="511"/>
      <c r="Z375" s="511"/>
      <c r="AA375" s="511"/>
      <c r="AB375" s="511"/>
      <c r="AC375" s="511"/>
      <c r="AD375" s="511"/>
      <c r="AE375" s="511"/>
      <c r="AF375" s="511"/>
      <c r="AG375" s="511"/>
      <c r="AH375" s="514"/>
      <c r="AI375" s="515"/>
      <c r="AJ375" s="515"/>
      <c r="AK375" s="515"/>
      <c r="AL375" s="515"/>
      <c r="AM375" s="515"/>
      <c r="AN375" s="515"/>
      <c r="AO375" s="515"/>
      <c r="AP375" s="515"/>
      <c r="AQ375" s="515"/>
      <c r="AR375" s="515"/>
      <c r="AS375" s="515"/>
      <c r="AT375" s="515"/>
      <c r="AU375" s="490"/>
      <c r="AV375" s="490"/>
      <c r="AW375" s="490"/>
      <c r="AX375" s="490"/>
      <c r="AY375" s="490"/>
      <c r="AZ375" s="490"/>
      <c r="BA375" s="490"/>
      <c r="BB375" s="490"/>
      <c r="BC375" s="490"/>
    </row>
    <row r="376" spans="1:55" x14ac:dyDescent="0.25">
      <c r="A376" s="1400"/>
      <c r="B376" s="509"/>
      <c r="C376" s="489"/>
      <c r="D376" s="510"/>
      <c r="E376" s="433"/>
      <c r="F376" s="510"/>
      <c r="G376" s="511"/>
      <c r="H376" s="511"/>
      <c r="I376" s="511"/>
      <c r="J376" s="511"/>
      <c r="K376" s="512"/>
      <c r="L376" s="513"/>
      <c r="M376" s="513"/>
      <c r="N376" s="513"/>
      <c r="O376" s="513"/>
      <c r="P376" s="513"/>
      <c r="Q376" s="513"/>
      <c r="R376" s="513"/>
      <c r="S376" s="513"/>
      <c r="T376" s="513"/>
      <c r="U376" s="513"/>
      <c r="V376" s="513"/>
      <c r="W376" s="513"/>
      <c r="X376" s="513"/>
      <c r="Y376" s="511"/>
      <c r="Z376" s="511"/>
      <c r="AA376" s="511"/>
      <c r="AB376" s="511"/>
      <c r="AC376" s="511"/>
      <c r="AD376" s="511"/>
      <c r="AE376" s="511"/>
      <c r="AF376" s="511"/>
      <c r="AG376" s="511"/>
      <c r="AH376" s="514"/>
      <c r="AI376" s="515"/>
      <c r="AJ376" s="515"/>
      <c r="AK376" s="515"/>
      <c r="AL376" s="515"/>
      <c r="AM376" s="515"/>
      <c r="AN376" s="515"/>
      <c r="AO376" s="511"/>
      <c r="AP376" s="511"/>
      <c r="AQ376" s="511"/>
      <c r="AR376" s="511"/>
      <c r="AS376" s="511"/>
      <c r="AT376" s="515"/>
      <c r="AU376" s="490"/>
      <c r="AV376" s="490"/>
      <c r="AW376" s="490"/>
      <c r="AX376" s="490"/>
      <c r="AY376" s="490"/>
      <c r="AZ376" s="490"/>
      <c r="BA376" s="490"/>
      <c r="BB376" s="490"/>
      <c r="BC376" s="490"/>
    </row>
    <row r="377" spans="1:55" x14ac:dyDescent="0.25">
      <c r="A377" s="1400"/>
      <c r="B377" s="509"/>
      <c r="C377" s="489"/>
      <c r="D377" s="510"/>
      <c r="E377" s="433"/>
      <c r="F377" s="510"/>
      <c r="G377" s="511"/>
      <c r="H377" s="511"/>
      <c r="I377" s="511"/>
      <c r="J377" s="511"/>
      <c r="K377" s="512"/>
      <c r="L377" s="513"/>
      <c r="M377" s="513"/>
      <c r="N377" s="513"/>
      <c r="O377" s="513"/>
      <c r="P377" s="513"/>
      <c r="Q377" s="513"/>
      <c r="R377" s="513"/>
      <c r="S377" s="513"/>
      <c r="T377" s="513"/>
      <c r="U377" s="513"/>
      <c r="V377" s="513"/>
      <c r="W377" s="513"/>
      <c r="X377" s="513"/>
      <c r="Y377" s="511"/>
      <c r="Z377" s="511"/>
      <c r="AA377" s="511"/>
      <c r="AB377" s="511"/>
      <c r="AC377" s="511"/>
      <c r="AD377" s="511"/>
      <c r="AE377" s="511"/>
      <c r="AF377" s="511"/>
      <c r="AG377" s="511"/>
      <c r="AH377" s="514"/>
      <c r="AI377" s="515"/>
      <c r="AJ377" s="515"/>
      <c r="AK377" s="515"/>
      <c r="AL377" s="511"/>
      <c r="AM377" s="511"/>
      <c r="AN377" s="511"/>
      <c r="AO377" s="515"/>
      <c r="AP377" s="515"/>
      <c r="AQ377" s="515"/>
      <c r="AR377" s="515"/>
      <c r="AS377" s="515"/>
      <c r="AT377" s="515"/>
      <c r="AU377" s="490"/>
      <c r="AV377" s="490"/>
      <c r="AW377" s="490"/>
      <c r="AX377" s="490"/>
      <c r="AY377" s="490"/>
      <c r="AZ377" s="490"/>
      <c r="BA377" s="490"/>
      <c r="BB377" s="490"/>
      <c r="BC377" s="490"/>
    </row>
    <row r="378" spans="1:55" x14ac:dyDescent="0.25">
      <c r="A378" s="1400"/>
      <c r="B378" s="509"/>
      <c r="C378" s="489"/>
      <c r="D378" s="510"/>
      <c r="E378" s="433"/>
      <c r="F378" s="510"/>
      <c r="G378" s="511"/>
      <c r="H378" s="511"/>
      <c r="I378" s="511"/>
      <c r="J378" s="511"/>
      <c r="K378" s="512"/>
      <c r="L378" s="513"/>
      <c r="M378" s="513"/>
      <c r="N378" s="513"/>
      <c r="O378" s="513"/>
      <c r="P378" s="513"/>
      <c r="Q378" s="513"/>
      <c r="R378" s="513"/>
      <c r="S378" s="513"/>
      <c r="T378" s="513"/>
      <c r="U378" s="513"/>
      <c r="V378" s="513"/>
      <c r="W378" s="513"/>
      <c r="X378" s="513"/>
      <c r="Y378" s="511"/>
      <c r="Z378" s="511"/>
      <c r="AA378" s="511"/>
      <c r="AB378" s="511"/>
      <c r="AC378" s="511"/>
      <c r="AD378" s="511"/>
      <c r="AE378" s="511"/>
      <c r="AF378" s="511"/>
      <c r="AG378" s="511"/>
      <c r="AH378" s="514"/>
      <c r="AI378" s="515"/>
      <c r="AJ378" s="515"/>
      <c r="AK378" s="515"/>
      <c r="AL378" s="515"/>
      <c r="AM378" s="515"/>
      <c r="AN378" s="515"/>
      <c r="AO378" s="515"/>
      <c r="AP378" s="515"/>
      <c r="AQ378" s="515"/>
      <c r="AR378" s="515"/>
      <c r="AS378" s="515"/>
      <c r="AT378" s="515"/>
      <c r="AU378" s="490"/>
      <c r="AV378" s="490"/>
      <c r="AW378" s="490"/>
      <c r="AX378" s="490"/>
      <c r="AY378" s="490"/>
      <c r="AZ378" s="490"/>
      <c r="BA378" s="490"/>
      <c r="BB378" s="490"/>
      <c r="BC378" s="490"/>
    </row>
    <row r="379" spans="1:55" x14ac:dyDescent="0.25">
      <c r="A379" s="1400"/>
      <c r="B379" s="509"/>
      <c r="C379" s="489"/>
      <c r="D379" s="510"/>
      <c r="E379" s="433"/>
      <c r="F379" s="510"/>
      <c r="G379" s="511"/>
      <c r="H379" s="511"/>
      <c r="I379" s="511"/>
      <c r="J379" s="511"/>
      <c r="K379" s="512"/>
      <c r="L379" s="513"/>
      <c r="M379" s="513"/>
      <c r="N379" s="513"/>
      <c r="O379" s="513"/>
      <c r="P379" s="513"/>
      <c r="Q379" s="513"/>
      <c r="R379" s="513"/>
      <c r="S379" s="513"/>
      <c r="T379" s="513"/>
      <c r="U379" s="513"/>
      <c r="V379" s="513"/>
      <c r="W379" s="513"/>
      <c r="X379" s="513"/>
      <c r="Y379" s="511"/>
      <c r="Z379" s="511"/>
      <c r="AA379" s="511"/>
      <c r="AB379" s="511"/>
      <c r="AC379" s="511"/>
      <c r="AD379" s="511"/>
      <c r="AE379" s="511"/>
      <c r="AF379" s="511"/>
      <c r="AG379" s="511"/>
      <c r="AH379" s="514"/>
      <c r="AI379" s="515"/>
      <c r="AJ379" s="515"/>
      <c r="AK379" s="515"/>
      <c r="AL379" s="515"/>
      <c r="AM379" s="515"/>
      <c r="AN379" s="515"/>
      <c r="AO379" s="515"/>
      <c r="AP379" s="515"/>
      <c r="AQ379" s="515"/>
      <c r="AR379" s="515"/>
      <c r="AS379" s="515"/>
      <c r="AT379" s="515"/>
      <c r="AU379" s="490"/>
      <c r="AV379" s="490"/>
      <c r="AW379" s="490"/>
      <c r="AX379" s="490"/>
      <c r="AY379" s="490"/>
      <c r="AZ379" s="490"/>
      <c r="BA379" s="490"/>
      <c r="BB379" s="490"/>
      <c r="BC379" s="490"/>
    </row>
    <row r="380" spans="1:55" x14ac:dyDescent="0.25">
      <c r="A380" s="1400"/>
      <c r="B380" s="509"/>
      <c r="C380" s="489"/>
      <c r="D380" s="510"/>
      <c r="E380" s="433"/>
      <c r="F380" s="510"/>
      <c r="G380" s="511"/>
      <c r="H380" s="511"/>
      <c r="I380" s="511"/>
      <c r="J380" s="511"/>
      <c r="K380" s="512"/>
      <c r="L380" s="513"/>
      <c r="M380" s="513"/>
      <c r="N380" s="513"/>
      <c r="O380" s="513"/>
      <c r="P380" s="513"/>
      <c r="Q380" s="513"/>
      <c r="R380" s="513"/>
      <c r="S380" s="513"/>
      <c r="T380" s="513"/>
      <c r="U380" s="513"/>
      <c r="V380" s="513"/>
      <c r="W380" s="513"/>
      <c r="X380" s="513"/>
      <c r="Y380" s="511"/>
      <c r="Z380" s="511"/>
      <c r="AA380" s="511"/>
      <c r="AB380" s="511"/>
      <c r="AC380" s="511"/>
      <c r="AD380" s="511"/>
      <c r="AE380" s="511"/>
      <c r="AF380" s="511"/>
      <c r="AG380" s="511"/>
      <c r="AH380" s="514"/>
      <c r="AI380" s="515"/>
      <c r="AJ380" s="515"/>
      <c r="AK380" s="515"/>
      <c r="AL380" s="515"/>
      <c r="AM380" s="515"/>
      <c r="AN380" s="515"/>
      <c r="AO380" s="515"/>
      <c r="AP380" s="515"/>
      <c r="AQ380" s="515"/>
      <c r="AR380" s="515"/>
      <c r="AS380" s="515"/>
      <c r="AT380" s="515"/>
      <c r="AU380" s="490"/>
      <c r="AV380" s="490"/>
      <c r="AW380" s="490"/>
      <c r="AX380" s="490"/>
      <c r="AY380" s="490"/>
      <c r="AZ380" s="490"/>
      <c r="BA380" s="490"/>
      <c r="BB380" s="490"/>
      <c r="BC380" s="490"/>
    </row>
    <row r="381" spans="1:55" x14ac:dyDescent="0.25">
      <c r="A381" s="1400"/>
      <c r="B381" s="509"/>
      <c r="C381" s="489"/>
      <c r="D381" s="510"/>
      <c r="E381" s="433"/>
      <c r="F381" s="510"/>
      <c r="G381" s="511"/>
      <c r="H381" s="511"/>
      <c r="I381" s="511"/>
      <c r="J381" s="511"/>
      <c r="K381" s="512"/>
      <c r="L381" s="513"/>
      <c r="M381" s="513"/>
      <c r="N381" s="513"/>
      <c r="O381" s="513"/>
      <c r="P381" s="513"/>
      <c r="Q381" s="513"/>
      <c r="R381" s="513"/>
      <c r="S381" s="513"/>
      <c r="T381" s="513"/>
      <c r="U381" s="513"/>
      <c r="V381" s="513"/>
      <c r="W381" s="513"/>
      <c r="X381" s="513"/>
      <c r="Y381" s="511"/>
      <c r="Z381" s="511"/>
      <c r="AA381" s="511"/>
      <c r="AB381" s="511"/>
      <c r="AC381" s="511"/>
      <c r="AD381" s="511"/>
      <c r="AE381" s="511"/>
      <c r="AF381" s="511"/>
      <c r="AG381" s="511"/>
      <c r="AH381" s="514"/>
      <c r="AI381" s="515"/>
      <c r="AJ381" s="515"/>
      <c r="AK381" s="515"/>
      <c r="AL381" s="515"/>
      <c r="AM381" s="515"/>
      <c r="AN381" s="515"/>
      <c r="AO381" s="511"/>
      <c r="AP381" s="511"/>
      <c r="AQ381" s="511"/>
      <c r="AR381" s="511"/>
      <c r="AS381" s="511"/>
      <c r="AT381" s="515"/>
      <c r="AU381" s="490"/>
      <c r="AV381" s="490"/>
      <c r="AW381" s="490"/>
      <c r="AX381" s="490"/>
      <c r="AY381" s="490"/>
      <c r="AZ381" s="490"/>
      <c r="BA381" s="490"/>
      <c r="BB381" s="490"/>
      <c r="BC381" s="490"/>
    </row>
    <row r="382" spans="1:55" x14ac:dyDescent="0.25">
      <c r="A382" s="1400"/>
      <c r="B382" s="509"/>
      <c r="C382" s="489"/>
      <c r="D382" s="510"/>
      <c r="E382" s="433"/>
      <c r="F382" s="510"/>
      <c r="G382" s="511"/>
      <c r="H382" s="511"/>
      <c r="I382" s="511"/>
      <c r="J382" s="511"/>
      <c r="K382" s="512"/>
      <c r="L382" s="513"/>
      <c r="M382" s="513"/>
      <c r="N382" s="513"/>
      <c r="O382" s="513"/>
      <c r="P382" s="513"/>
      <c r="Q382" s="513"/>
      <c r="R382" s="513"/>
      <c r="S382" s="513"/>
      <c r="T382" s="513"/>
      <c r="U382" s="513"/>
      <c r="V382" s="513"/>
      <c r="W382" s="513"/>
      <c r="X382" s="513"/>
      <c r="Y382" s="511"/>
      <c r="Z382" s="511"/>
      <c r="AA382" s="511"/>
      <c r="AB382" s="511"/>
      <c r="AC382" s="511"/>
      <c r="AD382" s="511"/>
      <c r="AE382" s="511"/>
      <c r="AF382" s="511"/>
      <c r="AG382" s="511"/>
      <c r="AH382" s="514"/>
      <c r="AI382" s="515"/>
      <c r="AJ382" s="515"/>
      <c r="AK382" s="515"/>
      <c r="AL382" s="511"/>
      <c r="AM382" s="511"/>
      <c r="AN382" s="511"/>
      <c r="AO382" s="515"/>
      <c r="AP382" s="515"/>
      <c r="AQ382" s="515"/>
      <c r="AR382" s="515"/>
      <c r="AS382" s="515"/>
      <c r="AT382" s="515"/>
      <c r="AU382" s="490"/>
      <c r="AV382" s="490"/>
      <c r="AW382" s="490"/>
      <c r="AX382" s="490"/>
      <c r="AY382" s="490"/>
      <c r="AZ382" s="490"/>
      <c r="BA382" s="490"/>
      <c r="BB382" s="490"/>
      <c r="BC382" s="490"/>
    </row>
    <row r="383" spans="1:55" x14ac:dyDescent="0.25">
      <c r="A383" s="1400"/>
      <c r="B383" s="509"/>
      <c r="C383" s="489"/>
      <c r="D383" s="510"/>
      <c r="E383" s="433"/>
      <c r="F383" s="510"/>
      <c r="G383" s="511"/>
      <c r="H383" s="511"/>
      <c r="I383" s="511"/>
      <c r="J383" s="511"/>
      <c r="K383" s="512"/>
      <c r="L383" s="513"/>
      <c r="M383" s="513"/>
      <c r="N383" s="513"/>
      <c r="O383" s="513"/>
      <c r="P383" s="513"/>
      <c r="Q383" s="513"/>
      <c r="R383" s="513"/>
      <c r="S383" s="513"/>
      <c r="T383" s="513"/>
      <c r="U383" s="513"/>
      <c r="V383" s="513"/>
      <c r="W383" s="513"/>
      <c r="X383" s="513"/>
      <c r="Y383" s="511"/>
      <c r="Z383" s="511"/>
      <c r="AA383" s="511"/>
      <c r="AB383" s="511"/>
      <c r="AC383" s="511"/>
      <c r="AD383" s="511"/>
      <c r="AE383" s="511"/>
      <c r="AF383" s="511"/>
      <c r="AG383" s="511"/>
      <c r="AH383" s="514"/>
      <c r="AI383" s="515"/>
      <c r="AJ383" s="515"/>
      <c r="AK383" s="515"/>
      <c r="AL383" s="515"/>
      <c r="AM383" s="515"/>
      <c r="AN383" s="515"/>
      <c r="AO383" s="515"/>
      <c r="AP383" s="515"/>
      <c r="AQ383" s="515"/>
      <c r="AR383" s="515"/>
      <c r="AS383" s="515"/>
      <c r="AT383" s="515"/>
      <c r="AU383" s="490"/>
      <c r="AV383" s="490"/>
      <c r="AW383" s="490"/>
      <c r="AX383" s="490"/>
      <c r="AY383" s="490"/>
      <c r="AZ383" s="490"/>
      <c r="BA383" s="490"/>
      <c r="BB383" s="490"/>
      <c r="BC383" s="490"/>
    </row>
    <row r="384" spans="1:55" x14ac:dyDescent="0.25">
      <c r="A384" s="1400"/>
      <c r="B384" s="509"/>
      <c r="C384" s="489"/>
      <c r="D384" s="510"/>
      <c r="E384" s="433"/>
      <c r="F384" s="510"/>
      <c r="G384" s="511"/>
      <c r="H384" s="511"/>
      <c r="I384" s="511"/>
      <c r="J384" s="511"/>
      <c r="K384" s="512"/>
      <c r="L384" s="513"/>
      <c r="M384" s="513"/>
      <c r="N384" s="452"/>
      <c r="O384" s="510"/>
      <c r="P384" s="513"/>
      <c r="Q384" s="513"/>
      <c r="R384" s="513"/>
      <c r="S384" s="513"/>
      <c r="T384" s="513"/>
      <c r="U384" s="513"/>
      <c r="V384" s="513"/>
      <c r="W384" s="513"/>
      <c r="X384" s="513"/>
      <c r="Y384" s="511"/>
      <c r="Z384" s="511"/>
      <c r="AA384" s="511"/>
      <c r="AB384" s="511"/>
      <c r="AC384" s="511"/>
      <c r="AD384" s="511"/>
      <c r="AE384" s="511"/>
      <c r="AF384" s="511"/>
      <c r="AG384" s="511"/>
      <c r="AH384" s="514"/>
      <c r="AI384" s="515"/>
      <c r="AJ384" s="515"/>
      <c r="AK384" s="515"/>
      <c r="AL384" s="515"/>
      <c r="AM384" s="515"/>
      <c r="AN384" s="515"/>
      <c r="AO384" s="515"/>
      <c r="AP384" s="515"/>
      <c r="AQ384" s="515"/>
      <c r="AR384" s="515"/>
      <c r="AS384" s="515"/>
      <c r="AT384" s="515"/>
      <c r="AU384" s="490"/>
      <c r="AV384" s="490"/>
      <c r="AW384" s="490"/>
      <c r="AX384" s="490"/>
      <c r="AY384" s="490"/>
      <c r="AZ384" s="490"/>
      <c r="BA384" s="490"/>
      <c r="BB384" s="490"/>
      <c r="BC384" s="490"/>
    </row>
    <row r="385" spans="1:55" x14ac:dyDescent="0.25">
      <c r="A385" s="1400"/>
      <c r="B385" s="509"/>
      <c r="C385" s="489"/>
      <c r="D385" s="510"/>
      <c r="E385" s="433"/>
      <c r="F385" s="510"/>
      <c r="G385" s="511"/>
      <c r="H385" s="511"/>
      <c r="I385" s="511"/>
      <c r="J385" s="511"/>
      <c r="K385" s="512"/>
      <c r="L385" s="513"/>
      <c r="M385" s="513"/>
      <c r="N385" s="513"/>
      <c r="O385" s="513"/>
      <c r="P385" s="513"/>
      <c r="Q385" s="513"/>
      <c r="R385" s="513"/>
      <c r="S385" s="513"/>
      <c r="T385" s="513"/>
      <c r="U385" s="513"/>
      <c r="V385" s="513"/>
      <c r="W385" s="513"/>
      <c r="X385" s="513"/>
      <c r="Y385" s="511"/>
      <c r="Z385" s="511"/>
      <c r="AA385" s="511"/>
      <c r="AB385" s="511"/>
      <c r="AC385" s="511"/>
      <c r="AD385" s="511"/>
      <c r="AE385" s="511"/>
      <c r="AF385" s="511"/>
      <c r="AG385" s="511"/>
      <c r="AH385" s="514"/>
      <c r="AI385" s="515"/>
      <c r="AJ385" s="515"/>
      <c r="AK385" s="515"/>
      <c r="AL385" s="515"/>
      <c r="AM385" s="515"/>
      <c r="AN385" s="515"/>
      <c r="AO385" s="515"/>
      <c r="AP385" s="515"/>
      <c r="AQ385" s="515"/>
      <c r="AR385" s="515"/>
      <c r="AS385" s="515"/>
      <c r="AT385" s="515"/>
      <c r="AU385" s="490"/>
      <c r="AV385" s="490"/>
      <c r="AW385" s="490"/>
      <c r="AX385" s="490"/>
      <c r="AY385" s="490"/>
      <c r="AZ385" s="490"/>
      <c r="BA385" s="490"/>
      <c r="BB385" s="490"/>
      <c r="BC385" s="490"/>
    </row>
    <row r="386" spans="1:55" x14ac:dyDescent="0.25">
      <c r="A386" s="1400"/>
      <c r="B386" s="509"/>
      <c r="C386" s="489"/>
      <c r="D386" s="510"/>
      <c r="E386" s="433"/>
      <c r="F386" s="510"/>
      <c r="G386" s="511"/>
      <c r="H386" s="511"/>
      <c r="I386" s="511"/>
      <c r="J386" s="511"/>
      <c r="K386" s="512"/>
      <c r="L386" s="513"/>
      <c r="M386" s="513"/>
      <c r="N386" s="513"/>
      <c r="O386" s="513"/>
      <c r="P386" s="513"/>
      <c r="Q386" s="513"/>
      <c r="R386" s="513"/>
      <c r="S386" s="513"/>
      <c r="T386" s="513"/>
      <c r="U386" s="513"/>
      <c r="V386" s="513"/>
      <c r="W386" s="513"/>
      <c r="X386" s="513"/>
      <c r="Y386" s="511"/>
      <c r="Z386" s="511"/>
      <c r="AA386" s="511"/>
      <c r="AB386" s="511"/>
      <c r="AC386" s="511"/>
      <c r="AD386" s="511"/>
      <c r="AE386" s="511"/>
      <c r="AF386" s="511"/>
      <c r="AG386" s="511"/>
      <c r="AH386" s="514"/>
      <c r="AI386" s="515"/>
      <c r="AJ386" s="515"/>
      <c r="AK386" s="515"/>
      <c r="AL386" s="515"/>
      <c r="AM386" s="515"/>
      <c r="AN386" s="515"/>
      <c r="AO386" s="511"/>
      <c r="AP386" s="511"/>
      <c r="AQ386" s="511"/>
      <c r="AR386" s="511"/>
      <c r="AS386" s="511"/>
      <c r="AT386" s="515"/>
      <c r="AU386" s="490"/>
      <c r="AV386" s="490"/>
      <c r="AW386" s="490"/>
      <c r="AX386" s="490"/>
      <c r="AY386" s="490"/>
      <c r="AZ386" s="490"/>
      <c r="BA386" s="490"/>
      <c r="BB386" s="490"/>
      <c r="BC386" s="490"/>
    </row>
    <row r="387" spans="1:55" x14ac:dyDescent="0.25">
      <c r="A387" s="1400"/>
      <c r="B387" s="509"/>
      <c r="C387" s="489"/>
      <c r="D387" s="510"/>
      <c r="E387" s="433"/>
      <c r="F387" s="510"/>
      <c r="G387" s="511"/>
      <c r="H387" s="511"/>
      <c r="I387" s="511"/>
      <c r="J387" s="511"/>
      <c r="K387" s="512"/>
      <c r="L387" s="513"/>
      <c r="M387" s="513"/>
      <c r="N387" s="513"/>
      <c r="O387" s="513"/>
      <c r="P387" s="513"/>
      <c r="Q387" s="513"/>
      <c r="R387" s="513"/>
      <c r="S387" s="513"/>
      <c r="T387" s="513"/>
      <c r="U387" s="513"/>
      <c r="V387" s="513"/>
      <c r="W387" s="513"/>
      <c r="X387" s="513"/>
      <c r="Y387" s="511"/>
      <c r="Z387" s="511"/>
      <c r="AA387" s="511"/>
      <c r="AB387" s="511"/>
      <c r="AC387" s="511"/>
      <c r="AD387" s="511"/>
      <c r="AE387" s="511"/>
      <c r="AF387" s="511"/>
      <c r="AG387" s="511"/>
      <c r="AH387" s="514"/>
      <c r="AI387" s="515"/>
      <c r="AJ387" s="515"/>
      <c r="AK387" s="515"/>
      <c r="AL387" s="511"/>
      <c r="AM387" s="511"/>
      <c r="AN387" s="511"/>
      <c r="AO387" s="515"/>
      <c r="AP387" s="515"/>
      <c r="AQ387" s="515"/>
      <c r="AR387" s="515"/>
      <c r="AS387" s="515"/>
      <c r="AT387" s="515"/>
      <c r="AU387" s="490"/>
      <c r="AV387" s="490"/>
      <c r="AW387" s="490"/>
      <c r="AX387" s="490"/>
      <c r="AY387" s="490"/>
      <c r="AZ387" s="490"/>
      <c r="BA387" s="490"/>
      <c r="BB387" s="490"/>
      <c r="BC387" s="490"/>
    </row>
    <row r="388" spans="1:55" x14ac:dyDescent="0.25">
      <c r="A388" s="1400"/>
      <c r="B388" s="509"/>
      <c r="C388" s="489"/>
      <c r="D388" s="510"/>
      <c r="E388" s="433"/>
      <c r="F388" s="510"/>
      <c r="G388" s="511"/>
      <c r="H388" s="511"/>
      <c r="I388" s="511"/>
      <c r="J388" s="511"/>
      <c r="K388" s="512"/>
      <c r="L388" s="513"/>
      <c r="M388" s="513"/>
      <c r="N388" s="513"/>
      <c r="O388" s="513"/>
      <c r="P388" s="513"/>
      <c r="Q388" s="513"/>
      <c r="R388" s="513"/>
      <c r="S388" s="513"/>
      <c r="T388" s="513"/>
      <c r="U388" s="513"/>
      <c r="V388" s="513"/>
      <c r="W388" s="513"/>
      <c r="X388" s="513"/>
      <c r="Y388" s="511"/>
      <c r="Z388" s="511"/>
      <c r="AA388" s="511"/>
      <c r="AB388" s="511"/>
      <c r="AC388" s="511"/>
      <c r="AD388" s="511"/>
      <c r="AE388" s="511"/>
      <c r="AF388" s="511"/>
      <c r="AG388" s="511"/>
      <c r="AH388" s="514"/>
      <c r="AI388" s="515"/>
      <c r="AJ388" s="515"/>
      <c r="AK388" s="515"/>
      <c r="AL388" s="515"/>
      <c r="AM388" s="515"/>
      <c r="AN388" s="515"/>
      <c r="AO388" s="515"/>
      <c r="AP388" s="515"/>
      <c r="AQ388" s="515"/>
      <c r="AR388" s="515"/>
      <c r="AS388" s="515"/>
      <c r="AT388" s="515"/>
      <c r="AU388" s="490"/>
      <c r="AV388" s="490"/>
      <c r="AW388" s="490"/>
      <c r="AX388" s="490"/>
      <c r="AY388" s="490"/>
      <c r="AZ388" s="490"/>
      <c r="BA388" s="490"/>
      <c r="BB388" s="490"/>
      <c r="BC388" s="490"/>
    </row>
    <row r="389" spans="1:55" x14ac:dyDescent="0.25">
      <c r="A389" s="1400"/>
      <c r="B389" s="509"/>
      <c r="C389" s="489"/>
      <c r="D389" s="510"/>
      <c r="E389" s="433"/>
      <c r="F389" s="510"/>
      <c r="G389" s="511"/>
      <c r="H389" s="511"/>
      <c r="I389" s="511"/>
      <c r="J389" s="511"/>
      <c r="K389" s="512"/>
      <c r="L389" s="513"/>
      <c r="M389" s="513"/>
      <c r="N389" s="452"/>
      <c r="O389" s="510"/>
      <c r="P389" s="513"/>
      <c r="Q389" s="513"/>
      <c r="R389" s="513"/>
      <c r="S389" s="513"/>
      <c r="T389" s="513"/>
      <c r="U389" s="513"/>
      <c r="V389" s="513"/>
      <c r="W389" s="513"/>
      <c r="X389" s="513"/>
      <c r="Y389" s="511"/>
      <c r="Z389" s="511"/>
      <c r="AA389" s="511"/>
      <c r="AB389" s="511"/>
      <c r="AC389" s="511"/>
      <c r="AD389" s="511"/>
      <c r="AE389" s="511"/>
      <c r="AF389" s="511"/>
      <c r="AG389" s="511"/>
      <c r="AH389" s="514"/>
      <c r="AI389" s="515"/>
      <c r="AJ389" s="515"/>
      <c r="AK389" s="515"/>
      <c r="AL389" s="515"/>
      <c r="AM389" s="515"/>
      <c r="AN389" s="515"/>
      <c r="AO389" s="515"/>
      <c r="AP389" s="515"/>
      <c r="AQ389" s="515"/>
      <c r="AR389" s="515"/>
      <c r="AS389" s="515"/>
      <c r="AT389" s="515"/>
      <c r="AU389" s="490"/>
      <c r="AV389" s="490"/>
      <c r="AW389" s="490"/>
      <c r="AX389" s="490"/>
      <c r="AY389" s="490"/>
      <c r="AZ389" s="490"/>
      <c r="BA389" s="490"/>
      <c r="BB389" s="490"/>
      <c r="BC389" s="490"/>
    </row>
    <row r="390" spans="1:55" x14ac:dyDescent="0.25">
      <c r="A390" s="1400"/>
      <c r="B390" s="509"/>
      <c r="C390" s="489"/>
      <c r="D390" s="510"/>
      <c r="E390" s="433"/>
      <c r="F390" s="510"/>
      <c r="G390" s="511"/>
      <c r="H390" s="511"/>
      <c r="I390" s="511"/>
      <c r="J390" s="511"/>
      <c r="K390" s="512"/>
      <c r="L390" s="513"/>
      <c r="M390" s="513"/>
      <c r="N390" s="513"/>
      <c r="O390" s="513"/>
      <c r="P390" s="513"/>
      <c r="Q390" s="513"/>
      <c r="R390" s="513"/>
      <c r="S390" s="513"/>
      <c r="T390" s="513"/>
      <c r="U390" s="513"/>
      <c r="V390" s="513"/>
      <c r="W390" s="513"/>
      <c r="X390" s="513"/>
      <c r="Y390" s="511"/>
      <c r="Z390" s="511"/>
      <c r="AA390" s="511"/>
      <c r="AB390" s="511"/>
      <c r="AC390" s="511"/>
      <c r="AD390" s="511"/>
      <c r="AE390" s="511"/>
      <c r="AF390" s="511"/>
      <c r="AG390" s="511"/>
      <c r="AH390" s="514"/>
      <c r="AI390" s="515"/>
      <c r="AJ390" s="515"/>
      <c r="AK390" s="515"/>
      <c r="AL390" s="515"/>
      <c r="AM390" s="515"/>
      <c r="AN390" s="515"/>
      <c r="AO390" s="515"/>
      <c r="AP390" s="515"/>
      <c r="AQ390" s="515"/>
      <c r="AR390" s="515"/>
      <c r="AS390" s="515"/>
      <c r="AT390" s="515"/>
      <c r="AU390" s="490"/>
      <c r="AV390" s="490"/>
      <c r="AW390" s="490"/>
      <c r="AX390" s="490"/>
      <c r="AY390" s="490"/>
      <c r="AZ390" s="490"/>
      <c r="BA390" s="490"/>
      <c r="BB390" s="490"/>
      <c r="BC390" s="490"/>
    </row>
    <row r="391" spans="1:55" x14ac:dyDescent="0.25">
      <c r="A391" s="1400"/>
      <c r="B391" s="509"/>
      <c r="C391" s="489"/>
      <c r="D391" s="510"/>
      <c r="E391" s="433"/>
      <c r="F391" s="510"/>
      <c r="G391" s="511"/>
      <c r="H391" s="511"/>
      <c r="I391" s="511"/>
      <c r="J391" s="511"/>
      <c r="K391" s="512"/>
      <c r="L391" s="513"/>
      <c r="M391" s="513"/>
      <c r="N391" s="513"/>
      <c r="O391" s="513"/>
      <c r="P391" s="513"/>
      <c r="Q391" s="513"/>
      <c r="R391" s="513"/>
      <c r="S391" s="513"/>
      <c r="T391" s="513"/>
      <c r="U391" s="513"/>
      <c r="V391" s="513"/>
      <c r="W391" s="513"/>
      <c r="X391" s="513"/>
      <c r="Y391" s="511"/>
      <c r="Z391" s="511"/>
      <c r="AA391" s="511"/>
      <c r="AB391" s="511"/>
      <c r="AC391" s="511"/>
      <c r="AD391" s="511"/>
      <c r="AE391" s="511"/>
      <c r="AF391" s="511"/>
      <c r="AG391" s="511"/>
      <c r="AH391" s="514"/>
      <c r="AI391" s="515"/>
      <c r="AJ391" s="515"/>
      <c r="AK391" s="515"/>
      <c r="AL391" s="515"/>
      <c r="AM391" s="515"/>
      <c r="AN391" s="515"/>
      <c r="AO391" s="511"/>
      <c r="AP391" s="511"/>
      <c r="AQ391" s="511"/>
      <c r="AR391" s="511"/>
      <c r="AS391" s="511"/>
      <c r="AT391" s="515"/>
      <c r="AU391" s="490"/>
      <c r="AV391" s="490"/>
      <c r="AW391" s="490"/>
      <c r="AX391" s="490"/>
      <c r="AY391" s="490"/>
      <c r="AZ391" s="490"/>
      <c r="BA391" s="490"/>
      <c r="BB391" s="490"/>
      <c r="BC391" s="490"/>
    </row>
    <row r="392" spans="1:55" x14ac:dyDescent="0.25">
      <c r="A392" s="1400"/>
      <c r="B392" s="509"/>
      <c r="C392" s="489"/>
      <c r="D392" s="510"/>
      <c r="E392" s="433"/>
      <c r="F392" s="510"/>
      <c r="G392" s="511"/>
      <c r="H392" s="511"/>
      <c r="I392" s="511"/>
      <c r="J392" s="511"/>
      <c r="K392" s="512"/>
      <c r="L392" s="513"/>
      <c r="M392" s="513"/>
      <c r="N392" s="513"/>
      <c r="O392" s="513"/>
      <c r="P392" s="513"/>
      <c r="Q392" s="513"/>
      <c r="R392" s="513"/>
      <c r="S392" s="513"/>
      <c r="T392" s="513"/>
      <c r="U392" s="513"/>
      <c r="V392" s="513"/>
      <c r="W392" s="513"/>
      <c r="X392" s="513"/>
      <c r="Y392" s="511"/>
      <c r="Z392" s="511"/>
      <c r="AA392" s="511"/>
      <c r="AB392" s="511"/>
      <c r="AC392" s="511"/>
      <c r="AD392" s="511"/>
      <c r="AE392" s="511"/>
      <c r="AF392" s="511"/>
      <c r="AG392" s="511"/>
      <c r="AH392" s="514"/>
      <c r="AI392" s="515"/>
      <c r="AJ392" s="515"/>
      <c r="AK392" s="515"/>
      <c r="AL392" s="511"/>
      <c r="AM392" s="511"/>
      <c r="AN392" s="511"/>
      <c r="AO392" s="515"/>
      <c r="AP392" s="515"/>
      <c r="AQ392" s="515"/>
      <c r="AR392" s="515"/>
      <c r="AS392" s="515"/>
      <c r="AT392" s="515"/>
      <c r="AU392" s="490"/>
      <c r="AV392" s="490"/>
      <c r="AW392" s="490"/>
      <c r="AX392" s="490"/>
      <c r="AY392" s="490"/>
      <c r="AZ392" s="490"/>
      <c r="BA392" s="490"/>
      <c r="BB392" s="490"/>
      <c r="BC392" s="490"/>
    </row>
    <row r="393" spans="1:55" x14ac:dyDescent="0.25">
      <c r="A393" s="1400"/>
      <c r="B393" s="509"/>
      <c r="C393" s="489"/>
      <c r="D393" s="510"/>
      <c r="E393" s="433"/>
      <c r="F393" s="510"/>
      <c r="G393" s="511"/>
      <c r="H393" s="511"/>
      <c r="I393" s="511"/>
      <c r="J393" s="511"/>
      <c r="K393" s="512"/>
      <c r="L393" s="513"/>
      <c r="M393" s="513"/>
      <c r="N393" s="513"/>
      <c r="O393" s="513"/>
      <c r="P393" s="513"/>
      <c r="Q393" s="513"/>
      <c r="R393" s="513"/>
      <c r="S393" s="513"/>
      <c r="T393" s="513"/>
      <c r="U393" s="513"/>
      <c r="V393" s="513"/>
      <c r="W393" s="513"/>
      <c r="X393" s="513"/>
      <c r="Y393" s="511"/>
      <c r="Z393" s="511"/>
      <c r="AA393" s="511"/>
      <c r="AB393" s="511"/>
      <c r="AC393" s="511"/>
      <c r="AD393" s="511"/>
      <c r="AE393" s="511"/>
      <c r="AF393" s="511"/>
      <c r="AG393" s="511"/>
      <c r="AH393" s="514"/>
      <c r="AI393" s="515"/>
      <c r="AJ393" s="515"/>
      <c r="AK393" s="515"/>
      <c r="AL393" s="515"/>
      <c r="AM393" s="515"/>
      <c r="AN393" s="515"/>
      <c r="AO393" s="515"/>
      <c r="AP393" s="515"/>
      <c r="AQ393" s="515"/>
      <c r="AR393" s="515"/>
      <c r="AS393" s="515"/>
      <c r="AT393" s="515"/>
      <c r="AU393" s="490"/>
      <c r="AV393" s="490"/>
      <c r="AW393" s="490"/>
      <c r="AX393" s="490"/>
      <c r="AY393" s="490"/>
      <c r="AZ393" s="490"/>
      <c r="BA393" s="490"/>
      <c r="BB393" s="490"/>
      <c r="BC393" s="490"/>
    </row>
    <row r="394" spans="1:55" x14ac:dyDescent="0.25">
      <c r="A394" s="1400"/>
      <c r="B394" s="509"/>
      <c r="C394" s="489"/>
      <c r="D394" s="510"/>
      <c r="E394" s="433"/>
      <c r="F394" s="510"/>
      <c r="G394" s="511"/>
      <c r="H394" s="511"/>
      <c r="I394" s="511"/>
      <c r="J394" s="511"/>
      <c r="K394" s="512"/>
      <c r="L394" s="513"/>
      <c r="M394" s="513"/>
      <c r="N394" s="513"/>
      <c r="O394" s="513"/>
      <c r="P394" s="513"/>
      <c r="Q394" s="513"/>
      <c r="R394" s="513"/>
      <c r="S394" s="513"/>
      <c r="T394" s="513"/>
      <c r="U394" s="513"/>
      <c r="V394" s="513"/>
      <c r="W394" s="513"/>
      <c r="X394" s="513"/>
      <c r="Y394" s="511"/>
      <c r="Z394" s="511"/>
      <c r="AA394" s="511"/>
      <c r="AB394" s="511"/>
      <c r="AC394" s="511"/>
      <c r="AD394" s="511"/>
      <c r="AE394" s="511"/>
      <c r="AF394" s="511"/>
      <c r="AG394" s="511"/>
      <c r="AH394" s="514"/>
      <c r="AI394" s="515"/>
      <c r="AJ394" s="515"/>
      <c r="AK394" s="515"/>
      <c r="AL394" s="515"/>
      <c r="AM394" s="515"/>
      <c r="AN394" s="515"/>
      <c r="AO394" s="515"/>
      <c r="AP394" s="515"/>
      <c r="AQ394" s="515"/>
      <c r="AR394" s="515"/>
      <c r="AS394" s="515"/>
      <c r="AT394" s="515"/>
      <c r="AU394" s="490"/>
      <c r="AV394" s="490"/>
      <c r="AW394" s="490"/>
      <c r="AX394" s="490"/>
      <c r="AY394" s="490"/>
      <c r="AZ394" s="490"/>
      <c r="BA394" s="490"/>
      <c r="BB394" s="490"/>
      <c r="BC394" s="490"/>
    </row>
    <row r="395" spans="1:55" x14ac:dyDescent="0.25">
      <c r="A395" s="1400"/>
      <c r="B395" s="509"/>
      <c r="C395" s="489"/>
      <c r="D395" s="510"/>
      <c r="E395" s="511"/>
      <c r="F395" s="510"/>
      <c r="G395" s="511"/>
      <c r="H395" s="511"/>
      <c r="I395" s="511"/>
      <c r="J395" s="511"/>
      <c r="K395" s="512"/>
      <c r="L395" s="513"/>
      <c r="M395" s="513"/>
      <c r="N395" s="513"/>
      <c r="O395" s="513"/>
      <c r="P395" s="513"/>
      <c r="Q395" s="513"/>
      <c r="R395" s="513"/>
      <c r="S395" s="513"/>
      <c r="T395" s="513"/>
      <c r="U395" s="513"/>
      <c r="V395" s="513"/>
      <c r="W395" s="513"/>
      <c r="X395" s="513"/>
      <c r="Y395" s="511"/>
      <c r="Z395" s="511"/>
      <c r="AA395" s="511"/>
      <c r="AB395" s="511"/>
      <c r="AC395" s="511"/>
      <c r="AD395" s="511"/>
      <c r="AE395" s="511"/>
      <c r="AF395" s="511"/>
      <c r="AG395" s="511"/>
      <c r="AH395" s="514"/>
      <c r="AI395" s="515"/>
      <c r="AJ395" s="515"/>
      <c r="AK395" s="515"/>
      <c r="AL395" s="452"/>
      <c r="AM395" s="452"/>
      <c r="AN395" s="452"/>
      <c r="AO395" s="452"/>
      <c r="AP395" s="452"/>
      <c r="AQ395" s="515"/>
      <c r="AR395" s="490"/>
      <c r="AS395" s="490"/>
      <c r="AT395" s="490"/>
      <c r="AU395" s="490"/>
      <c r="AV395" s="490"/>
      <c r="AW395" s="490"/>
      <c r="AX395" s="490"/>
      <c r="AY395" s="490"/>
      <c r="AZ395" s="490"/>
      <c r="BA395" s="490"/>
      <c r="BB395" s="490"/>
      <c r="BC395" s="490"/>
    </row>
    <row r="396" spans="1:55" x14ac:dyDescent="0.25">
      <c r="A396" s="1400"/>
      <c r="B396" s="509"/>
      <c r="C396" s="489"/>
      <c r="D396" s="510"/>
      <c r="E396" s="433"/>
      <c r="F396" s="510"/>
      <c r="G396" s="511"/>
      <c r="H396" s="511"/>
      <c r="I396" s="511"/>
      <c r="J396" s="511"/>
      <c r="K396" s="512"/>
      <c r="L396" s="513"/>
      <c r="M396" s="513"/>
      <c r="N396" s="513"/>
      <c r="O396" s="513"/>
      <c r="P396" s="513"/>
      <c r="Q396" s="513"/>
      <c r="R396" s="513"/>
      <c r="S396" s="513"/>
      <c r="T396" s="513"/>
      <c r="U396" s="513"/>
      <c r="V396" s="513"/>
      <c r="W396" s="513"/>
      <c r="X396" s="513"/>
      <c r="Y396" s="511"/>
      <c r="Z396" s="511"/>
      <c r="AA396" s="511"/>
      <c r="AB396" s="511"/>
      <c r="AC396" s="511"/>
      <c r="AD396" s="511"/>
      <c r="AE396" s="511"/>
      <c r="AF396" s="511"/>
      <c r="AG396" s="511"/>
      <c r="AH396" s="514"/>
      <c r="AI396" s="515"/>
      <c r="AJ396" s="515"/>
      <c r="AK396" s="515"/>
      <c r="AL396" s="515"/>
      <c r="AM396" s="515"/>
      <c r="AN396" s="515"/>
      <c r="AO396" s="511"/>
      <c r="AP396" s="511"/>
      <c r="AQ396" s="511"/>
      <c r="AR396" s="511"/>
      <c r="AS396" s="511"/>
      <c r="AT396" s="515"/>
      <c r="AU396" s="490"/>
      <c r="AV396" s="490"/>
      <c r="AW396" s="490"/>
      <c r="AX396" s="490"/>
      <c r="AY396" s="490"/>
      <c r="AZ396" s="490"/>
      <c r="BA396" s="490"/>
      <c r="BB396" s="490"/>
      <c r="BC396" s="490"/>
    </row>
    <row r="397" spans="1:55" x14ac:dyDescent="0.25">
      <c r="A397" s="1495"/>
      <c r="B397" s="517"/>
      <c r="C397" s="494"/>
      <c r="D397" s="494"/>
      <c r="E397" s="518"/>
      <c r="F397" s="494"/>
      <c r="G397" s="508"/>
      <c r="H397" s="508"/>
      <c r="I397" s="508"/>
      <c r="J397" s="508"/>
      <c r="K397" s="441"/>
      <c r="L397" s="441"/>
      <c r="M397" s="441"/>
      <c r="N397" s="441"/>
      <c r="O397" s="441"/>
      <c r="P397" s="441"/>
      <c r="Q397" s="441"/>
      <c r="R397" s="441"/>
      <c r="S397" s="441"/>
      <c r="T397" s="441"/>
      <c r="U397" s="441"/>
      <c r="V397" s="441"/>
      <c r="W397" s="441"/>
      <c r="X397" s="441"/>
      <c r="Y397" s="508"/>
      <c r="Z397" s="508"/>
      <c r="AA397" s="508"/>
      <c r="AB397" s="508"/>
      <c r="AC397" s="508"/>
      <c r="AD397" s="508"/>
      <c r="AE397" s="508"/>
      <c r="AF397" s="508"/>
      <c r="AG397" s="508"/>
      <c r="AH397" s="508"/>
      <c r="AI397" s="508"/>
      <c r="AJ397" s="508"/>
      <c r="AK397" s="508"/>
      <c r="AL397" s="511"/>
      <c r="AM397" s="511"/>
      <c r="AN397" s="511"/>
      <c r="AO397" s="508"/>
      <c r="AP397" s="508"/>
      <c r="AQ397" s="508"/>
      <c r="AR397" s="508"/>
      <c r="AS397" s="508"/>
      <c r="AT397" s="508"/>
      <c r="AU397" s="441"/>
      <c r="AV397" s="441"/>
      <c r="AW397" s="441"/>
      <c r="AX397" s="441"/>
      <c r="AY397" s="441"/>
      <c r="AZ397" s="441"/>
      <c r="BA397" s="441"/>
      <c r="BB397" s="441"/>
      <c r="BC397" s="441"/>
    </row>
    <row r="398" spans="1:55" x14ac:dyDescent="0.25">
      <c r="A398" s="1495"/>
      <c r="B398" s="517"/>
      <c r="C398" s="494"/>
      <c r="D398" s="494"/>
      <c r="E398" s="518"/>
      <c r="F398" s="494"/>
      <c r="G398" s="508"/>
      <c r="H398" s="508"/>
      <c r="I398" s="508"/>
      <c r="J398" s="508"/>
      <c r="K398" s="441"/>
      <c r="L398" s="441"/>
      <c r="M398" s="441"/>
      <c r="N398" s="441"/>
      <c r="O398" s="441"/>
      <c r="P398" s="441"/>
      <c r="Q398" s="441"/>
      <c r="R398" s="441"/>
      <c r="S398" s="441"/>
      <c r="T398" s="441"/>
      <c r="U398" s="441"/>
      <c r="V398" s="441"/>
      <c r="W398" s="441"/>
      <c r="X398" s="441"/>
      <c r="Y398" s="508"/>
      <c r="Z398" s="508"/>
      <c r="AA398" s="508"/>
      <c r="AB398" s="508"/>
      <c r="AC398" s="508"/>
      <c r="AD398" s="508"/>
      <c r="AE398" s="508"/>
      <c r="AF398" s="508"/>
      <c r="AG398" s="508"/>
      <c r="AH398" s="508"/>
      <c r="AI398" s="508"/>
      <c r="AJ398" s="508"/>
      <c r="AK398" s="508"/>
      <c r="AL398" s="508"/>
      <c r="AM398" s="508"/>
      <c r="AN398" s="508"/>
      <c r="AO398" s="508"/>
      <c r="AP398" s="508"/>
      <c r="AQ398" s="508"/>
      <c r="AR398" s="508"/>
      <c r="AS398" s="508"/>
      <c r="AT398" s="508"/>
      <c r="AU398" s="441"/>
      <c r="AV398" s="441"/>
      <c r="AW398" s="441"/>
      <c r="AX398" s="441"/>
      <c r="AY398" s="441"/>
      <c r="AZ398" s="441"/>
      <c r="BA398" s="441"/>
      <c r="BB398" s="441"/>
      <c r="BC398" s="441"/>
    </row>
    <row r="399" spans="1:55" x14ac:dyDescent="0.25">
      <c r="A399" s="1495"/>
      <c r="B399" s="517"/>
      <c r="C399" s="494"/>
      <c r="D399" s="494"/>
      <c r="E399" s="518"/>
      <c r="F399" s="494"/>
      <c r="G399" s="508"/>
      <c r="H399" s="508"/>
      <c r="I399" s="508"/>
      <c r="J399" s="508"/>
      <c r="K399" s="441"/>
      <c r="L399" s="441"/>
      <c r="M399" s="441"/>
      <c r="N399" s="441"/>
      <c r="O399" s="494"/>
      <c r="P399" s="441"/>
      <c r="Q399" s="441"/>
      <c r="R399" s="441"/>
      <c r="S399" s="441"/>
      <c r="T399" s="441"/>
      <c r="U399" s="441"/>
      <c r="V399" s="441"/>
      <c r="W399" s="441"/>
      <c r="X399" s="441"/>
      <c r="Y399" s="508"/>
      <c r="Z399" s="508"/>
      <c r="AA399" s="508"/>
      <c r="AB399" s="508"/>
      <c r="AC399" s="508"/>
      <c r="AD399" s="508"/>
      <c r="AE399" s="508"/>
      <c r="AF399" s="508"/>
      <c r="AG399" s="508"/>
      <c r="AH399" s="508"/>
      <c r="AI399" s="508"/>
      <c r="AJ399" s="508"/>
      <c r="AK399" s="508"/>
      <c r="AL399" s="508"/>
      <c r="AM399" s="508"/>
      <c r="AN399" s="508"/>
      <c r="AO399" s="508"/>
      <c r="AP399" s="508"/>
      <c r="AQ399" s="508"/>
      <c r="AR399" s="508"/>
      <c r="AS399" s="508"/>
      <c r="AT399" s="508"/>
      <c r="AU399" s="441"/>
      <c r="AV399" s="441"/>
      <c r="AW399" s="441"/>
      <c r="AX399" s="441"/>
      <c r="AY399" s="441"/>
      <c r="AZ399" s="441"/>
      <c r="BA399" s="441"/>
      <c r="BB399" s="441"/>
      <c r="BC399" s="441"/>
    </row>
    <row r="400" spans="1:55" x14ac:dyDescent="0.25">
      <c r="A400" s="1495"/>
      <c r="B400" s="517"/>
      <c r="C400" s="494"/>
      <c r="D400" s="494"/>
      <c r="E400" s="511"/>
      <c r="F400" s="510"/>
      <c r="G400" s="511"/>
      <c r="H400" s="511"/>
      <c r="I400" s="511"/>
      <c r="J400" s="511"/>
      <c r="K400" s="512"/>
      <c r="L400" s="513"/>
      <c r="M400" s="513"/>
      <c r="N400" s="513"/>
      <c r="O400" s="513"/>
      <c r="P400" s="513"/>
      <c r="Q400" s="513"/>
      <c r="R400" s="513"/>
      <c r="S400" s="513"/>
      <c r="T400" s="513"/>
      <c r="U400" s="513"/>
      <c r="V400" s="513"/>
      <c r="W400" s="513"/>
      <c r="X400" s="513"/>
      <c r="Y400" s="511"/>
      <c r="Z400" s="511"/>
      <c r="AA400" s="511"/>
      <c r="AB400" s="511"/>
      <c r="AC400" s="511"/>
      <c r="AD400" s="511"/>
      <c r="AE400" s="511"/>
      <c r="AF400" s="511"/>
      <c r="AG400" s="511"/>
      <c r="AH400" s="508"/>
      <c r="AI400" s="508"/>
      <c r="AJ400" s="508"/>
      <c r="AK400" s="508"/>
      <c r="AL400" s="508"/>
      <c r="AM400" s="508"/>
      <c r="AN400" s="508"/>
      <c r="AO400" s="511"/>
      <c r="AP400" s="511"/>
      <c r="AQ400" s="511"/>
      <c r="AR400" s="511"/>
      <c r="AS400" s="511"/>
      <c r="AT400" s="508"/>
      <c r="AU400" s="441"/>
      <c r="AV400" s="441"/>
      <c r="AW400" s="441"/>
      <c r="AX400" s="441"/>
      <c r="AY400" s="441"/>
      <c r="AZ400" s="441"/>
      <c r="BA400" s="441"/>
      <c r="BB400" s="441"/>
      <c r="BC400" s="441"/>
    </row>
    <row r="401" spans="1:55" x14ac:dyDescent="0.25">
      <c r="A401" s="1495"/>
      <c r="B401" s="517"/>
      <c r="C401" s="494"/>
      <c r="D401" s="494"/>
      <c r="E401" s="518"/>
      <c r="F401" s="494"/>
      <c r="G401" s="508"/>
      <c r="H401" s="508"/>
      <c r="I401" s="508"/>
      <c r="J401" s="508"/>
      <c r="K401" s="441"/>
      <c r="L401" s="441"/>
      <c r="M401" s="441"/>
      <c r="N401" s="441"/>
      <c r="O401" s="441"/>
      <c r="P401" s="441"/>
      <c r="Q401" s="441"/>
      <c r="R401" s="441"/>
      <c r="S401" s="441"/>
      <c r="T401" s="441"/>
      <c r="U401" s="441"/>
      <c r="V401" s="441"/>
      <c r="W401" s="441"/>
      <c r="X401" s="441"/>
      <c r="Y401" s="508"/>
      <c r="Z401" s="508"/>
      <c r="AA401" s="508"/>
      <c r="AB401" s="508"/>
      <c r="AC401" s="508"/>
      <c r="AD401" s="508"/>
      <c r="AE401" s="508"/>
      <c r="AF401" s="508"/>
      <c r="AG401" s="508"/>
      <c r="AH401" s="508"/>
      <c r="AI401" s="508"/>
      <c r="AJ401" s="508"/>
      <c r="AK401" s="508"/>
      <c r="AL401" s="508"/>
      <c r="AM401" s="508"/>
      <c r="AN401" s="508"/>
      <c r="AO401" s="508"/>
      <c r="AP401" s="508"/>
      <c r="AQ401" s="508"/>
      <c r="AR401" s="508"/>
      <c r="AS401" s="508"/>
      <c r="AT401" s="508"/>
      <c r="AU401" s="441"/>
      <c r="AV401" s="441"/>
      <c r="AW401" s="441"/>
      <c r="AX401" s="441"/>
      <c r="AY401" s="441"/>
      <c r="AZ401" s="441"/>
      <c r="BA401" s="441"/>
      <c r="BB401" s="441"/>
      <c r="BC401" s="441"/>
    </row>
    <row r="402" spans="1:55" x14ac:dyDescent="0.25">
      <c r="A402" s="1495"/>
      <c r="B402" s="517"/>
      <c r="C402" s="494"/>
      <c r="D402" s="494"/>
      <c r="E402" s="518"/>
      <c r="F402" s="494"/>
      <c r="G402" s="508"/>
      <c r="H402" s="508"/>
      <c r="I402" s="508"/>
      <c r="J402" s="508"/>
      <c r="K402" s="441"/>
      <c r="L402" s="441"/>
      <c r="M402" s="441"/>
      <c r="N402" s="441"/>
      <c r="O402" s="441"/>
      <c r="P402" s="441"/>
      <c r="Q402" s="441"/>
      <c r="R402" s="441"/>
      <c r="S402" s="441"/>
      <c r="T402" s="441"/>
      <c r="U402" s="441"/>
      <c r="V402" s="441"/>
      <c r="W402" s="441"/>
      <c r="X402" s="441"/>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508"/>
      <c r="AU402" s="441"/>
      <c r="AV402" s="441"/>
      <c r="AW402" s="441"/>
      <c r="AX402" s="441"/>
      <c r="AY402" s="441"/>
      <c r="AZ402" s="441"/>
      <c r="BA402" s="441"/>
      <c r="BB402" s="441"/>
      <c r="BC402" s="441"/>
    </row>
    <row r="403" spans="1:55" x14ac:dyDescent="0.25">
      <c r="A403" s="1495"/>
      <c r="B403" s="517"/>
      <c r="C403" s="494"/>
      <c r="D403" s="494"/>
      <c r="E403" s="518"/>
      <c r="F403" s="494"/>
      <c r="G403" s="508"/>
      <c r="H403" s="508"/>
      <c r="I403" s="508"/>
      <c r="J403" s="508"/>
      <c r="K403" s="441"/>
      <c r="L403" s="441"/>
      <c r="M403" s="441"/>
      <c r="N403" s="441"/>
      <c r="O403" s="441"/>
      <c r="P403" s="441"/>
      <c r="Q403" s="441"/>
      <c r="R403" s="441"/>
      <c r="S403" s="441"/>
      <c r="T403" s="441"/>
      <c r="U403" s="441"/>
      <c r="V403" s="441"/>
      <c r="W403" s="441"/>
      <c r="X403" s="441"/>
      <c r="Y403" s="508"/>
      <c r="Z403" s="508"/>
      <c r="AA403" s="508"/>
      <c r="AB403" s="508"/>
      <c r="AC403" s="508"/>
      <c r="AD403" s="508"/>
      <c r="AE403" s="508"/>
      <c r="AF403" s="508"/>
      <c r="AG403" s="508"/>
      <c r="AH403" s="508"/>
      <c r="AI403" s="508"/>
      <c r="AJ403" s="508"/>
      <c r="AK403" s="508"/>
      <c r="AL403" s="508"/>
      <c r="AM403" s="508"/>
      <c r="AN403" s="508"/>
      <c r="AO403" s="508"/>
      <c r="AP403" s="508"/>
      <c r="AQ403" s="508"/>
      <c r="AR403" s="508"/>
      <c r="AS403" s="508"/>
      <c r="AT403" s="508"/>
      <c r="AU403" s="441"/>
      <c r="AV403" s="441"/>
      <c r="AW403" s="441"/>
      <c r="AX403" s="441"/>
      <c r="AY403" s="441"/>
      <c r="AZ403" s="441"/>
      <c r="BA403" s="441"/>
      <c r="BB403" s="441"/>
      <c r="BC403" s="441"/>
    </row>
    <row r="404" spans="1:55" x14ac:dyDescent="0.25">
      <c r="A404" s="1495"/>
      <c r="B404" s="517"/>
      <c r="C404" s="494"/>
      <c r="D404" s="494"/>
      <c r="E404" s="518"/>
      <c r="F404" s="494"/>
      <c r="G404" s="508"/>
      <c r="H404" s="508"/>
      <c r="I404" s="508"/>
      <c r="J404" s="508"/>
      <c r="K404" s="441"/>
      <c r="L404" s="441"/>
      <c r="M404" s="441"/>
      <c r="N404" s="441"/>
      <c r="O404" s="441"/>
      <c r="P404" s="441"/>
      <c r="Q404" s="441"/>
      <c r="R404" s="441"/>
      <c r="S404" s="441"/>
      <c r="T404" s="441"/>
      <c r="U404" s="441"/>
      <c r="V404" s="441"/>
      <c r="W404" s="441"/>
      <c r="X404" s="441"/>
      <c r="Y404" s="508"/>
      <c r="Z404" s="508"/>
      <c r="AA404" s="508"/>
      <c r="AB404" s="508"/>
      <c r="AC404" s="508"/>
      <c r="AD404" s="508"/>
      <c r="AE404" s="508"/>
      <c r="AF404" s="508"/>
      <c r="AG404" s="508"/>
      <c r="AH404" s="508"/>
      <c r="AI404" s="508"/>
      <c r="AJ404" s="508"/>
      <c r="AK404" s="508"/>
      <c r="AL404" s="508"/>
      <c r="AM404" s="508"/>
      <c r="AN404" s="508"/>
      <c r="AO404" s="508"/>
      <c r="AP404" s="508"/>
      <c r="AQ404" s="508"/>
      <c r="AR404" s="508"/>
      <c r="AS404" s="508"/>
      <c r="AT404" s="508"/>
      <c r="AU404" s="441"/>
      <c r="AV404" s="441"/>
      <c r="AW404" s="441"/>
      <c r="AX404" s="441"/>
      <c r="AY404" s="441"/>
      <c r="AZ404" s="441"/>
      <c r="BA404" s="441"/>
      <c r="BB404" s="441"/>
      <c r="BC404" s="441"/>
    </row>
    <row r="405" spans="1:55" x14ac:dyDescent="0.25">
      <c r="A405" s="1495"/>
      <c r="B405" s="517"/>
      <c r="C405" s="519"/>
      <c r="D405" s="520"/>
      <c r="E405" s="521"/>
      <c r="F405" s="520"/>
      <c r="G405" s="521"/>
      <c r="H405" s="521"/>
      <c r="I405" s="521"/>
      <c r="J405" s="521"/>
      <c r="K405" s="522"/>
      <c r="L405" s="523"/>
      <c r="M405" s="523"/>
      <c r="N405" s="523"/>
      <c r="O405" s="523"/>
      <c r="P405" s="523"/>
      <c r="Q405" s="523"/>
      <c r="R405" s="523"/>
      <c r="S405" s="523"/>
      <c r="T405" s="523"/>
      <c r="U405" s="523"/>
      <c r="V405" s="523"/>
      <c r="W405" s="523"/>
      <c r="X405" s="523"/>
      <c r="Y405" s="521"/>
      <c r="Z405" s="521"/>
      <c r="AA405" s="521"/>
      <c r="AB405" s="521"/>
      <c r="AC405" s="521"/>
      <c r="AD405" s="521"/>
      <c r="AE405" s="521"/>
      <c r="AF405" s="524"/>
      <c r="AG405" s="521"/>
      <c r="AH405" s="508"/>
      <c r="AI405" s="508"/>
      <c r="AJ405" s="508"/>
      <c r="AK405" s="508"/>
      <c r="AL405" s="508"/>
      <c r="AM405" s="508"/>
      <c r="AN405" s="508"/>
      <c r="AO405" s="521"/>
      <c r="AP405" s="521"/>
      <c r="AQ405" s="521"/>
      <c r="AR405" s="521"/>
      <c r="AS405" s="521"/>
      <c r="AT405" s="525"/>
      <c r="AU405" s="495"/>
      <c r="AV405" s="495"/>
      <c r="AW405" s="495"/>
      <c r="AX405" s="495"/>
      <c r="AY405" s="495"/>
      <c r="AZ405" s="495"/>
      <c r="BA405" s="495"/>
      <c r="BB405" s="495"/>
      <c r="BC405" s="495"/>
    </row>
    <row r="406" spans="1:55" x14ac:dyDescent="0.25">
      <c r="A406" s="1495"/>
      <c r="B406" s="517"/>
      <c r="C406" s="494"/>
      <c r="D406" s="494"/>
      <c r="E406" s="518"/>
      <c r="F406" s="494"/>
      <c r="G406" s="508"/>
      <c r="H406" s="508"/>
      <c r="I406" s="508"/>
      <c r="J406" s="508"/>
      <c r="K406" s="441"/>
      <c r="L406" s="441"/>
      <c r="M406" s="441"/>
      <c r="N406" s="441"/>
      <c r="O406" s="441"/>
      <c r="P406" s="441"/>
      <c r="Q406" s="441"/>
      <c r="R406" s="441"/>
      <c r="S406" s="441"/>
      <c r="T406" s="441"/>
      <c r="U406" s="441"/>
      <c r="V406" s="441"/>
      <c r="W406" s="441"/>
      <c r="X406" s="441"/>
      <c r="Y406" s="508"/>
      <c r="Z406" s="508"/>
      <c r="AA406" s="508"/>
      <c r="AB406" s="508"/>
      <c r="AC406" s="508"/>
      <c r="AD406" s="508"/>
      <c r="AE406" s="508"/>
      <c r="AF406" s="508"/>
      <c r="AG406" s="508"/>
      <c r="AH406" s="508"/>
      <c r="AI406" s="508"/>
      <c r="AJ406" s="508"/>
      <c r="AK406" s="508"/>
      <c r="AL406" s="508"/>
      <c r="AM406" s="508"/>
      <c r="AN406" s="508"/>
      <c r="AO406" s="508"/>
      <c r="AP406" s="508"/>
      <c r="AQ406" s="508"/>
      <c r="AR406" s="508"/>
      <c r="AS406" s="508"/>
      <c r="AT406" s="508"/>
      <c r="AU406" s="441"/>
      <c r="AV406" s="441"/>
      <c r="AW406" s="441"/>
      <c r="AX406" s="441"/>
      <c r="AY406" s="441"/>
      <c r="AZ406" s="441"/>
      <c r="BA406" s="441"/>
      <c r="BB406" s="441"/>
      <c r="BC406" s="441"/>
    </row>
    <row r="407" spans="1:55" x14ac:dyDescent="0.25">
      <c r="A407" s="1495"/>
      <c r="B407" s="517"/>
      <c r="C407" s="494"/>
      <c r="D407" s="494"/>
      <c r="E407" s="518"/>
      <c r="F407" s="494"/>
      <c r="G407" s="508"/>
      <c r="H407" s="508"/>
      <c r="I407" s="508"/>
      <c r="J407" s="508"/>
      <c r="K407" s="441"/>
      <c r="L407" s="441"/>
      <c r="M407" s="441"/>
      <c r="N407" s="441"/>
      <c r="O407" s="441"/>
      <c r="P407" s="441"/>
      <c r="Q407" s="441"/>
      <c r="R407" s="441"/>
      <c r="S407" s="441"/>
      <c r="T407" s="441"/>
      <c r="U407" s="441"/>
      <c r="V407" s="441"/>
      <c r="W407" s="441"/>
      <c r="X407" s="441"/>
      <c r="Y407" s="508"/>
      <c r="Z407" s="508"/>
      <c r="AA407" s="508"/>
      <c r="AB407" s="508"/>
      <c r="AC407" s="508"/>
      <c r="AD407" s="508"/>
      <c r="AE407" s="508"/>
      <c r="AF407" s="508"/>
      <c r="AG407" s="508"/>
      <c r="AH407" s="508"/>
      <c r="AI407" s="508"/>
      <c r="AJ407" s="508"/>
      <c r="AK407" s="508"/>
      <c r="AL407" s="508"/>
      <c r="AM407" s="508"/>
      <c r="AN407" s="508"/>
      <c r="AO407" s="508"/>
      <c r="AP407" s="508"/>
      <c r="AQ407" s="508"/>
      <c r="AR407" s="508"/>
      <c r="AS407" s="508"/>
      <c r="AT407" s="508"/>
      <c r="AU407" s="441"/>
      <c r="AV407" s="441"/>
      <c r="AW407" s="441"/>
      <c r="AX407" s="441"/>
      <c r="AY407" s="441"/>
      <c r="AZ407" s="441"/>
      <c r="BA407" s="441"/>
      <c r="BB407" s="441"/>
      <c r="BC407" s="441"/>
    </row>
    <row r="408" spans="1:55" x14ac:dyDescent="0.25">
      <c r="A408" s="1495"/>
      <c r="B408" s="517"/>
      <c r="C408" s="494"/>
      <c r="D408" s="494"/>
      <c r="E408" s="518"/>
      <c r="F408" s="494"/>
      <c r="G408" s="508"/>
      <c r="H408" s="508"/>
      <c r="I408" s="508"/>
      <c r="J408" s="508"/>
      <c r="K408" s="441"/>
      <c r="L408" s="441"/>
      <c r="M408" s="441"/>
      <c r="N408" s="441"/>
      <c r="O408" s="441"/>
      <c r="P408" s="441"/>
      <c r="Q408" s="441"/>
      <c r="R408" s="441"/>
      <c r="S408" s="441"/>
      <c r="T408" s="441"/>
      <c r="U408" s="441"/>
      <c r="V408" s="441"/>
      <c r="W408" s="441"/>
      <c r="X408" s="441"/>
      <c r="Y408" s="508"/>
      <c r="Z408" s="508"/>
      <c r="AA408" s="508"/>
      <c r="AB408" s="508"/>
      <c r="AC408" s="508"/>
      <c r="AD408" s="508"/>
      <c r="AE408" s="508"/>
      <c r="AF408" s="508"/>
      <c r="AG408" s="508"/>
      <c r="AH408" s="508"/>
      <c r="AI408" s="508"/>
      <c r="AJ408" s="508"/>
      <c r="AK408" s="508"/>
      <c r="AL408" s="508"/>
      <c r="AM408" s="508"/>
      <c r="AN408" s="508"/>
      <c r="AO408" s="508"/>
      <c r="AP408" s="508"/>
      <c r="AQ408" s="508"/>
      <c r="AR408" s="508"/>
      <c r="AS408" s="508"/>
      <c r="AT408" s="508"/>
      <c r="AU408" s="441"/>
      <c r="AV408" s="441"/>
      <c r="AW408" s="441"/>
      <c r="AX408" s="441"/>
      <c r="AY408" s="441"/>
      <c r="AZ408" s="441"/>
      <c r="BA408" s="441"/>
      <c r="BB408" s="441"/>
      <c r="BC408" s="441"/>
    </row>
    <row r="409" spans="1:55" x14ac:dyDescent="0.25">
      <c r="A409" s="1495"/>
      <c r="B409" s="517"/>
      <c r="C409" s="494"/>
      <c r="D409" s="494"/>
      <c r="E409" s="518"/>
      <c r="F409" s="494"/>
      <c r="G409" s="508"/>
      <c r="H409" s="508"/>
      <c r="I409" s="508"/>
      <c r="J409" s="508"/>
      <c r="K409" s="441"/>
      <c r="L409" s="441"/>
      <c r="M409" s="441"/>
      <c r="N409" s="441"/>
      <c r="O409" s="441"/>
      <c r="P409" s="441"/>
      <c r="Q409" s="441"/>
      <c r="R409" s="441"/>
      <c r="S409" s="441"/>
      <c r="T409" s="441"/>
      <c r="U409" s="441"/>
      <c r="V409" s="441"/>
      <c r="W409" s="441"/>
      <c r="X409" s="441"/>
      <c r="Y409" s="508"/>
      <c r="Z409" s="508"/>
      <c r="AA409" s="508"/>
      <c r="AB409" s="508"/>
      <c r="AC409" s="508"/>
      <c r="AD409" s="508"/>
      <c r="AE409" s="508"/>
      <c r="AF409" s="508"/>
      <c r="AG409" s="508"/>
      <c r="AH409" s="508"/>
      <c r="AI409" s="508"/>
      <c r="AJ409" s="508"/>
      <c r="AK409" s="508"/>
      <c r="AL409" s="508"/>
      <c r="AM409" s="508"/>
      <c r="AN409" s="508"/>
      <c r="AO409" s="508"/>
      <c r="AP409" s="508"/>
      <c r="AQ409" s="508"/>
      <c r="AR409" s="508"/>
      <c r="AS409" s="508"/>
      <c r="AT409" s="508"/>
      <c r="AU409" s="441"/>
      <c r="AV409" s="441"/>
      <c r="AW409" s="441"/>
      <c r="AX409" s="441"/>
      <c r="AY409" s="441"/>
      <c r="AZ409" s="441"/>
      <c r="BA409" s="441"/>
      <c r="BB409" s="441"/>
      <c r="BC409" s="441"/>
    </row>
    <row r="410" spans="1:55" x14ac:dyDescent="0.25">
      <c r="A410" s="1495"/>
      <c r="B410" s="517"/>
      <c r="C410" s="494"/>
      <c r="D410" s="494"/>
      <c r="E410" s="433"/>
      <c r="F410" s="510"/>
      <c r="G410" s="511"/>
      <c r="H410" s="511"/>
      <c r="I410" s="511"/>
      <c r="J410" s="511"/>
      <c r="K410" s="512"/>
      <c r="L410" s="513"/>
      <c r="M410" s="513"/>
      <c r="N410" s="513"/>
      <c r="O410" s="513"/>
      <c r="P410" s="513"/>
      <c r="Q410" s="513"/>
      <c r="R410" s="513"/>
      <c r="S410" s="513"/>
      <c r="T410" s="513"/>
      <c r="U410" s="513"/>
      <c r="V410" s="513"/>
      <c r="W410" s="513"/>
      <c r="X410" s="513"/>
      <c r="Y410" s="511"/>
      <c r="Z410" s="511"/>
      <c r="AA410" s="511"/>
      <c r="AB410" s="511"/>
      <c r="AC410" s="511"/>
      <c r="AD410" s="511"/>
      <c r="AE410" s="511"/>
      <c r="AF410" s="511"/>
      <c r="AG410" s="511"/>
      <c r="AH410" s="508"/>
      <c r="AI410" s="508"/>
      <c r="AJ410" s="508"/>
      <c r="AK410" s="508"/>
      <c r="AL410" s="508"/>
      <c r="AM410" s="508"/>
      <c r="AN410" s="508"/>
      <c r="AO410" s="515"/>
      <c r="AP410" s="515"/>
      <c r="AQ410" s="515"/>
      <c r="AR410" s="515"/>
      <c r="AS410" s="515"/>
      <c r="AT410" s="508"/>
      <c r="AU410" s="490"/>
      <c r="AV410" s="490"/>
      <c r="AW410" s="490"/>
      <c r="AX410" s="490"/>
      <c r="AY410" s="490"/>
      <c r="AZ410" s="490"/>
      <c r="BA410" s="490"/>
      <c r="BB410" s="490"/>
      <c r="BC410" s="490"/>
    </row>
    <row r="411" spans="1:55" x14ac:dyDescent="0.25">
      <c r="A411" s="1495"/>
      <c r="B411" s="517"/>
      <c r="C411" s="494"/>
      <c r="D411" s="494"/>
      <c r="E411" s="518"/>
      <c r="F411" s="494"/>
      <c r="G411" s="508"/>
      <c r="H411" s="508"/>
      <c r="I411" s="508"/>
      <c r="J411" s="508"/>
      <c r="K411" s="441"/>
      <c r="L411" s="441"/>
      <c r="M411" s="441"/>
      <c r="N411" s="441"/>
      <c r="O411" s="441"/>
      <c r="P411" s="441"/>
      <c r="Q411" s="441"/>
      <c r="R411" s="441"/>
      <c r="S411" s="441"/>
      <c r="T411" s="441"/>
      <c r="U411" s="441"/>
      <c r="V411" s="441"/>
      <c r="W411" s="441"/>
      <c r="X411" s="441"/>
      <c r="Y411" s="508"/>
      <c r="Z411" s="508"/>
      <c r="AA411" s="508"/>
      <c r="AB411" s="508"/>
      <c r="AC411" s="508"/>
      <c r="AD411" s="508"/>
      <c r="AE411" s="508"/>
      <c r="AF411" s="508"/>
      <c r="AG411" s="508"/>
      <c r="AH411" s="508"/>
      <c r="AI411" s="508"/>
      <c r="AJ411" s="508"/>
      <c r="AK411" s="508"/>
      <c r="AL411" s="508"/>
      <c r="AM411" s="508"/>
      <c r="AN411" s="508"/>
      <c r="AO411" s="508"/>
      <c r="AP411" s="508"/>
      <c r="AQ411" s="508"/>
      <c r="AR411" s="508"/>
      <c r="AS411" s="508"/>
      <c r="AT411" s="508"/>
      <c r="AU411" s="441"/>
      <c r="AV411" s="441"/>
      <c r="AW411" s="441"/>
      <c r="AX411" s="441"/>
      <c r="AY411" s="441"/>
      <c r="AZ411" s="441"/>
      <c r="BA411" s="441"/>
      <c r="BB411" s="441"/>
      <c r="BC411" s="441"/>
    </row>
    <row r="412" spans="1:55" x14ac:dyDescent="0.25">
      <c r="A412" s="1495"/>
      <c r="B412" s="517"/>
      <c r="C412" s="494"/>
      <c r="D412" s="494"/>
      <c r="E412" s="518"/>
      <c r="F412" s="494"/>
      <c r="G412" s="508"/>
      <c r="H412" s="508"/>
      <c r="I412" s="508"/>
      <c r="J412" s="508"/>
      <c r="K412" s="441"/>
      <c r="L412" s="441"/>
      <c r="M412" s="441"/>
      <c r="N412" s="441"/>
      <c r="O412" s="441"/>
      <c r="P412" s="441"/>
      <c r="Q412" s="441"/>
      <c r="R412" s="441"/>
      <c r="S412" s="441"/>
      <c r="T412" s="441"/>
      <c r="U412" s="441"/>
      <c r="V412" s="441"/>
      <c r="W412" s="441"/>
      <c r="X412" s="441"/>
      <c r="Y412" s="508"/>
      <c r="Z412" s="508"/>
      <c r="AA412" s="508"/>
      <c r="AB412" s="508"/>
      <c r="AC412" s="508"/>
      <c r="AD412" s="508"/>
      <c r="AE412" s="508"/>
      <c r="AF412" s="508"/>
      <c r="AG412" s="508"/>
      <c r="AH412" s="508"/>
      <c r="AI412" s="508"/>
      <c r="AJ412" s="508"/>
      <c r="AK412" s="508"/>
      <c r="AL412" s="508"/>
      <c r="AM412" s="508"/>
      <c r="AN412" s="508"/>
      <c r="AO412" s="508"/>
      <c r="AP412" s="508"/>
      <c r="AQ412" s="508"/>
      <c r="AR412" s="508"/>
      <c r="AS412" s="508"/>
      <c r="AT412" s="508"/>
      <c r="AU412" s="441"/>
      <c r="AV412" s="441"/>
      <c r="AW412" s="441"/>
      <c r="AX412" s="441"/>
      <c r="AY412" s="441"/>
      <c r="AZ412" s="441"/>
      <c r="BA412" s="441"/>
      <c r="BB412" s="441"/>
      <c r="BC412" s="441"/>
    </row>
    <row r="413" spans="1:55" x14ac:dyDescent="0.25">
      <c r="A413" s="1495"/>
      <c r="B413" s="517"/>
      <c r="C413" s="494"/>
      <c r="D413" s="494"/>
      <c r="E413" s="518"/>
      <c r="F413" s="494"/>
      <c r="G413" s="508"/>
      <c r="H413" s="508"/>
      <c r="I413" s="508"/>
      <c r="J413" s="508"/>
      <c r="K413" s="441"/>
      <c r="L413" s="441"/>
      <c r="M413" s="441"/>
      <c r="N413" s="441"/>
      <c r="O413" s="441"/>
      <c r="P413" s="441"/>
      <c r="Q413" s="441"/>
      <c r="R413" s="441"/>
      <c r="S413" s="441"/>
      <c r="T413" s="441"/>
      <c r="U413" s="441"/>
      <c r="V413" s="441"/>
      <c r="W413" s="441"/>
      <c r="X413" s="441"/>
      <c r="Y413" s="508"/>
      <c r="Z413" s="508"/>
      <c r="AA413" s="508"/>
      <c r="AB413" s="508"/>
      <c r="AC413" s="508"/>
      <c r="AD413" s="508"/>
      <c r="AE413" s="508"/>
      <c r="AF413" s="508"/>
      <c r="AG413" s="508"/>
      <c r="AH413" s="508"/>
      <c r="AI413" s="508"/>
      <c r="AJ413" s="508"/>
      <c r="AK413" s="508"/>
      <c r="AL413" s="508"/>
      <c r="AM413" s="508"/>
      <c r="AN413" s="508"/>
      <c r="AO413" s="508"/>
      <c r="AP413" s="508"/>
      <c r="AQ413" s="508"/>
      <c r="AR413" s="508"/>
      <c r="AS413" s="508"/>
      <c r="AT413" s="508"/>
      <c r="AU413" s="441"/>
      <c r="AV413" s="441"/>
      <c r="AW413" s="441"/>
      <c r="AX413" s="441"/>
      <c r="AY413" s="441"/>
      <c r="AZ413" s="441"/>
      <c r="BA413" s="441"/>
      <c r="BB413" s="441"/>
      <c r="BC413" s="441"/>
    </row>
    <row r="414" spans="1:55" x14ac:dyDescent="0.25">
      <c r="A414" s="1495"/>
      <c r="B414" s="517"/>
      <c r="C414" s="494"/>
      <c r="D414" s="494"/>
      <c r="E414" s="518"/>
      <c r="F414" s="494"/>
      <c r="G414" s="508"/>
      <c r="H414" s="508"/>
      <c r="I414" s="508"/>
      <c r="J414" s="508"/>
      <c r="K414" s="441"/>
      <c r="L414" s="441"/>
      <c r="M414" s="441"/>
      <c r="N414" s="441"/>
      <c r="O414" s="441"/>
      <c r="P414" s="441"/>
      <c r="Q414" s="441"/>
      <c r="R414" s="441"/>
      <c r="S414" s="441"/>
      <c r="T414" s="441"/>
      <c r="U414" s="441"/>
      <c r="V414" s="441"/>
      <c r="W414" s="441"/>
      <c r="X414" s="441"/>
      <c r="Y414" s="508"/>
      <c r="Z414" s="508"/>
      <c r="AA414" s="508"/>
      <c r="AB414" s="508"/>
      <c r="AC414" s="508"/>
      <c r="AD414" s="508"/>
      <c r="AE414" s="508"/>
      <c r="AF414" s="508"/>
      <c r="AG414" s="508"/>
      <c r="AH414" s="508"/>
      <c r="AI414" s="508"/>
      <c r="AJ414" s="508"/>
      <c r="AK414" s="508"/>
      <c r="AL414" s="508"/>
      <c r="AM414" s="508"/>
      <c r="AN414" s="508"/>
      <c r="AO414" s="508"/>
      <c r="AP414" s="508"/>
      <c r="AQ414" s="508"/>
      <c r="AR414" s="508"/>
      <c r="AS414" s="508"/>
      <c r="AT414" s="508"/>
      <c r="AU414" s="441"/>
      <c r="AV414" s="441"/>
      <c r="AW414" s="441"/>
      <c r="AX414" s="441"/>
      <c r="AY414" s="441"/>
      <c r="AZ414" s="441"/>
      <c r="BA414" s="441"/>
      <c r="BB414" s="441"/>
      <c r="BC414" s="441"/>
    </row>
    <row r="415" spans="1:55" x14ac:dyDescent="0.25">
      <c r="A415" s="1495"/>
      <c r="B415" s="517"/>
      <c r="C415" s="526"/>
      <c r="D415" s="527"/>
      <c r="E415" s="528"/>
      <c r="F415" s="527"/>
      <c r="G415" s="511"/>
      <c r="H415" s="511"/>
      <c r="I415" s="511"/>
      <c r="J415" s="511"/>
      <c r="K415" s="529"/>
      <c r="L415" s="530"/>
      <c r="M415" s="530"/>
      <c r="N415" s="530"/>
      <c r="O415" s="530"/>
      <c r="P415" s="530"/>
      <c r="Q415" s="530"/>
      <c r="R415" s="530"/>
      <c r="S415" s="530"/>
      <c r="T415" s="530"/>
      <c r="U415" s="530"/>
      <c r="V415" s="530"/>
      <c r="W415" s="530"/>
      <c r="X415" s="530"/>
      <c r="Y415" s="511"/>
      <c r="Z415" s="511"/>
      <c r="AA415" s="511"/>
      <c r="AB415" s="511"/>
      <c r="AC415" s="511"/>
      <c r="AD415" s="511"/>
      <c r="AE415" s="511"/>
      <c r="AF415" s="511"/>
      <c r="AG415" s="511"/>
      <c r="AH415" s="508"/>
      <c r="AI415" s="508"/>
      <c r="AJ415" s="508"/>
      <c r="AK415" s="508"/>
      <c r="AL415" s="508"/>
      <c r="AM415" s="508"/>
      <c r="AN415" s="508"/>
      <c r="AO415" s="515"/>
      <c r="AP415" s="515"/>
      <c r="AQ415" s="515"/>
      <c r="AR415" s="515"/>
      <c r="AS415" s="515"/>
      <c r="AT415" s="508"/>
      <c r="AU415" s="441"/>
      <c r="AV415" s="441"/>
      <c r="AW415" s="441"/>
      <c r="AX415" s="441"/>
      <c r="AY415" s="441"/>
      <c r="AZ415" s="441"/>
      <c r="BA415" s="441"/>
      <c r="BB415" s="441"/>
      <c r="BC415" s="441"/>
    </row>
    <row r="416" spans="1:55" x14ac:dyDescent="0.25">
      <c r="A416" s="1495"/>
      <c r="B416" s="517"/>
      <c r="C416" s="494"/>
      <c r="D416" s="494"/>
      <c r="E416" s="518"/>
      <c r="F416" s="494"/>
      <c r="G416" s="508"/>
      <c r="H416" s="508"/>
      <c r="I416" s="508"/>
      <c r="J416" s="508"/>
      <c r="K416" s="441"/>
      <c r="L416" s="441"/>
      <c r="M416" s="441"/>
      <c r="N416" s="441"/>
      <c r="O416" s="441"/>
      <c r="P416" s="441"/>
      <c r="Q416" s="441"/>
      <c r="R416" s="441"/>
      <c r="S416" s="441"/>
      <c r="T416" s="441"/>
      <c r="U416" s="441"/>
      <c r="V416" s="441"/>
      <c r="W416" s="441"/>
      <c r="X416" s="441"/>
      <c r="Y416" s="508"/>
      <c r="Z416" s="508"/>
      <c r="AA416" s="508"/>
      <c r="AB416" s="508"/>
      <c r="AC416" s="508"/>
      <c r="AD416" s="508"/>
      <c r="AE416" s="508"/>
      <c r="AF416" s="508"/>
      <c r="AG416" s="508"/>
      <c r="AH416" s="508"/>
      <c r="AI416" s="508"/>
      <c r="AJ416" s="508"/>
      <c r="AK416" s="508"/>
      <c r="AL416" s="508"/>
      <c r="AM416" s="508"/>
      <c r="AN416" s="508"/>
      <c r="AO416" s="508"/>
      <c r="AP416" s="508"/>
      <c r="AQ416" s="508"/>
      <c r="AR416" s="508"/>
      <c r="AS416" s="508"/>
      <c r="AT416" s="508"/>
      <c r="AU416" s="441"/>
      <c r="AV416" s="441"/>
      <c r="AW416" s="441"/>
      <c r="AX416" s="441"/>
      <c r="AY416" s="441"/>
      <c r="AZ416" s="441"/>
      <c r="BA416" s="441"/>
      <c r="BB416" s="441"/>
      <c r="BC416" s="441"/>
    </row>
    <row r="417" spans="1:55" x14ac:dyDescent="0.25">
      <c r="A417" s="1495"/>
      <c r="B417" s="517"/>
      <c r="C417" s="494"/>
      <c r="D417" s="494"/>
      <c r="E417" s="518"/>
      <c r="F417" s="494"/>
      <c r="G417" s="508"/>
      <c r="H417" s="508"/>
      <c r="I417" s="508"/>
      <c r="J417" s="508"/>
      <c r="K417" s="441"/>
      <c r="L417" s="441"/>
      <c r="M417" s="441"/>
      <c r="N417" s="441"/>
      <c r="O417" s="441"/>
      <c r="P417" s="441"/>
      <c r="Q417" s="441"/>
      <c r="R417" s="441"/>
      <c r="S417" s="441"/>
      <c r="T417" s="441"/>
      <c r="U417" s="441"/>
      <c r="V417" s="441"/>
      <c r="W417" s="441"/>
      <c r="X417" s="441"/>
      <c r="Y417" s="508"/>
      <c r="Z417" s="508"/>
      <c r="AA417" s="508"/>
      <c r="AB417" s="508"/>
      <c r="AC417" s="508"/>
      <c r="AD417" s="508"/>
      <c r="AE417" s="508"/>
      <c r="AF417" s="508"/>
      <c r="AG417" s="508"/>
      <c r="AH417" s="508"/>
      <c r="AI417" s="508"/>
      <c r="AJ417" s="508"/>
      <c r="AK417" s="508"/>
      <c r="AL417" s="508"/>
      <c r="AM417" s="508"/>
      <c r="AN417" s="508"/>
      <c r="AO417" s="508"/>
      <c r="AP417" s="508"/>
      <c r="AQ417" s="508"/>
      <c r="AR417" s="508"/>
      <c r="AS417" s="508"/>
      <c r="AT417" s="508"/>
      <c r="AU417" s="441"/>
      <c r="AV417" s="441"/>
      <c r="AW417" s="441"/>
      <c r="AX417" s="441"/>
      <c r="AY417" s="441"/>
      <c r="AZ417" s="441"/>
      <c r="BA417" s="441"/>
      <c r="BB417" s="441"/>
      <c r="BC417" s="441"/>
    </row>
    <row r="418" spans="1:55" x14ac:dyDescent="0.25">
      <c r="A418" s="1495"/>
      <c r="B418" s="517"/>
      <c r="C418" s="494"/>
      <c r="D418" s="494"/>
      <c r="E418" s="518"/>
      <c r="F418" s="494"/>
      <c r="G418" s="508"/>
      <c r="H418" s="508"/>
      <c r="I418" s="508"/>
      <c r="J418" s="508"/>
      <c r="K418" s="441"/>
      <c r="L418" s="441"/>
      <c r="M418" s="441"/>
      <c r="N418" s="441"/>
      <c r="O418" s="441"/>
      <c r="P418" s="441"/>
      <c r="Q418" s="441"/>
      <c r="R418" s="441"/>
      <c r="S418" s="441"/>
      <c r="T418" s="441"/>
      <c r="U418" s="441"/>
      <c r="V418" s="441"/>
      <c r="W418" s="441"/>
      <c r="X418" s="441"/>
      <c r="Y418" s="508"/>
      <c r="Z418" s="508"/>
      <c r="AA418" s="508"/>
      <c r="AB418" s="508"/>
      <c r="AC418" s="508"/>
      <c r="AD418" s="508"/>
      <c r="AE418" s="508"/>
      <c r="AF418" s="508"/>
      <c r="AG418" s="508"/>
      <c r="AH418" s="508"/>
      <c r="AI418" s="508"/>
      <c r="AJ418" s="508"/>
      <c r="AK418" s="508"/>
      <c r="AL418" s="508"/>
      <c r="AM418" s="508"/>
      <c r="AN418" s="508"/>
      <c r="AO418" s="508"/>
      <c r="AP418" s="508"/>
      <c r="AQ418" s="508"/>
      <c r="AR418" s="508"/>
      <c r="AS418" s="508"/>
      <c r="AT418" s="508"/>
      <c r="AU418" s="441"/>
      <c r="AV418" s="441"/>
      <c r="AW418" s="441"/>
      <c r="AX418" s="441"/>
      <c r="AY418" s="441"/>
      <c r="AZ418" s="441"/>
      <c r="BA418" s="441"/>
      <c r="BB418" s="441"/>
      <c r="BC418" s="441"/>
    </row>
    <row r="419" spans="1:55" x14ac:dyDescent="0.25">
      <c r="A419" s="1495"/>
      <c r="B419" s="517"/>
      <c r="C419" s="494"/>
      <c r="D419" s="494"/>
      <c r="E419" s="518"/>
      <c r="F419" s="494"/>
      <c r="G419" s="508"/>
      <c r="H419" s="508"/>
      <c r="I419" s="508"/>
      <c r="J419" s="508"/>
      <c r="K419" s="441"/>
      <c r="L419" s="441"/>
      <c r="M419" s="441"/>
      <c r="N419" s="441"/>
      <c r="O419" s="441"/>
      <c r="P419" s="441"/>
      <c r="Q419" s="441"/>
      <c r="R419" s="441"/>
      <c r="S419" s="441"/>
      <c r="T419" s="441"/>
      <c r="U419" s="441"/>
      <c r="V419" s="441"/>
      <c r="W419" s="441"/>
      <c r="X419" s="441"/>
      <c r="Y419" s="508"/>
      <c r="Z419" s="508"/>
      <c r="AA419" s="508"/>
      <c r="AB419" s="508"/>
      <c r="AC419" s="508"/>
      <c r="AD419" s="508"/>
      <c r="AE419" s="508"/>
      <c r="AF419" s="508"/>
      <c r="AG419" s="508"/>
      <c r="AH419" s="508"/>
      <c r="AI419" s="508"/>
      <c r="AJ419" s="508"/>
      <c r="AK419" s="508"/>
      <c r="AL419" s="508"/>
      <c r="AM419" s="508"/>
      <c r="AN419" s="508"/>
      <c r="AO419" s="508"/>
      <c r="AP419" s="508"/>
      <c r="AQ419" s="508"/>
      <c r="AR419" s="508"/>
      <c r="AS419" s="508"/>
      <c r="AT419" s="508"/>
      <c r="AU419" s="441"/>
      <c r="AV419" s="441"/>
      <c r="AW419" s="441"/>
      <c r="AX419" s="441"/>
      <c r="AY419" s="441"/>
      <c r="AZ419" s="441"/>
      <c r="BA419" s="441"/>
      <c r="BB419" s="441"/>
      <c r="BC419" s="441"/>
    </row>
    <row r="420" spans="1:55" x14ac:dyDescent="0.25">
      <c r="A420" s="1495"/>
      <c r="B420" s="517"/>
      <c r="C420" s="531"/>
      <c r="D420" s="532"/>
      <c r="E420" s="533"/>
      <c r="F420" s="532"/>
      <c r="G420" s="534"/>
      <c r="H420" s="534"/>
      <c r="I420" s="534"/>
      <c r="J420" s="534"/>
      <c r="K420" s="535"/>
      <c r="L420" s="536"/>
      <c r="M420" s="536"/>
      <c r="N420" s="536"/>
      <c r="O420" s="536"/>
      <c r="P420" s="536"/>
      <c r="Q420" s="536"/>
      <c r="R420" s="536"/>
      <c r="S420" s="536"/>
      <c r="T420" s="536"/>
      <c r="U420" s="536"/>
      <c r="V420" s="536"/>
      <c r="W420" s="536"/>
      <c r="X420" s="536"/>
      <c r="Y420" s="534"/>
      <c r="Z420" s="534"/>
      <c r="AA420" s="534"/>
      <c r="AB420" s="534"/>
      <c r="AC420" s="534"/>
      <c r="AD420" s="534"/>
      <c r="AE420" s="534"/>
      <c r="AF420" s="534"/>
      <c r="AG420" s="534"/>
      <c r="AH420" s="508"/>
      <c r="AI420" s="508"/>
      <c r="AJ420" s="508"/>
      <c r="AK420" s="508"/>
      <c r="AL420" s="508"/>
      <c r="AM420" s="508"/>
      <c r="AN420" s="508"/>
      <c r="AO420" s="537"/>
      <c r="AP420" s="537"/>
      <c r="AQ420" s="537"/>
      <c r="AR420" s="537"/>
      <c r="AS420" s="537"/>
      <c r="AT420" s="508"/>
      <c r="AU420" s="441"/>
      <c r="AV420" s="441"/>
      <c r="AW420" s="441"/>
      <c r="AX420" s="441"/>
      <c r="AY420" s="441"/>
      <c r="AZ420" s="441"/>
      <c r="BA420" s="441"/>
      <c r="BB420" s="441"/>
      <c r="BC420" s="441"/>
    </row>
    <row r="421" spans="1:55" x14ac:dyDescent="0.25">
      <c r="A421" s="1495"/>
      <c r="B421" s="517"/>
      <c r="C421" s="494"/>
      <c r="D421" s="494"/>
      <c r="E421" s="518"/>
      <c r="F421" s="494"/>
      <c r="G421" s="508"/>
      <c r="H421" s="508"/>
      <c r="I421" s="508"/>
      <c r="J421" s="508"/>
      <c r="K421" s="441"/>
      <c r="L421" s="441"/>
      <c r="M421" s="441"/>
      <c r="N421" s="441"/>
      <c r="O421" s="441"/>
      <c r="P421" s="441"/>
      <c r="Q421" s="441"/>
      <c r="R421" s="441"/>
      <c r="S421" s="441"/>
      <c r="T421" s="441"/>
      <c r="U421" s="441"/>
      <c r="V421" s="441"/>
      <c r="W421" s="441"/>
      <c r="X421" s="441"/>
      <c r="Y421" s="508"/>
      <c r="Z421" s="508"/>
      <c r="AA421" s="508"/>
      <c r="AB421" s="508"/>
      <c r="AC421" s="508"/>
      <c r="AD421" s="508"/>
      <c r="AE421" s="508"/>
      <c r="AF421" s="508"/>
      <c r="AG421" s="508"/>
      <c r="AH421" s="508"/>
      <c r="AI421" s="508"/>
      <c r="AJ421" s="508"/>
      <c r="AK421" s="508"/>
      <c r="AL421" s="508"/>
      <c r="AM421" s="508"/>
      <c r="AN421" s="508"/>
      <c r="AO421" s="508"/>
      <c r="AP421" s="508"/>
      <c r="AQ421" s="508"/>
      <c r="AR421" s="508"/>
      <c r="AS421" s="508"/>
      <c r="AT421" s="508"/>
      <c r="AU421" s="441"/>
      <c r="AV421" s="441"/>
      <c r="AW421" s="441"/>
      <c r="AX421" s="441"/>
      <c r="AY421" s="441"/>
      <c r="AZ421" s="441"/>
      <c r="BA421" s="441"/>
      <c r="BB421" s="441"/>
      <c r="BC421" s="441"/>
    </row>
    <row r="422" spans="1:55" x14ac:dyDescent="0.25">
      <c r="A422" s="1495"/>
      <c r="B422" s="517"/>
      <c r="C422" s="494"/>
      <c r="D422" s="494"/>
      <c r="E422" s="518"/>
      <c r="F422" s="494"/>
      <c r="G422" s="508"/>
      <c r="H422" s="508"/>
      <c r="I422" s="508"/>
      <c r="J422" s="508"/>
      <c r="K422" s="441"/>
      <c r="L422" s="441"/>
      <c r="M422" s="441"/>
      <c r="N422" s="441"/>
      <c r="O422" s="441"/>
      <c r="P422" s="441"/>
      <c r="Q422" s="441"/>
      <c r="R422" s="441"/>
      <c r="S422" s="441"/>
      <c r="T422" s="441"/>
      <c r="U422" s="441"/>
      <c r="V422" s="441"/>
      <c r="W422" s="441"/>
      <c r="X422" s="441"/>
      <c r="Y422" s="508"/>
      <c r="Z422" s="508"/>
      <c r="AA422" s="508"/>
      <c r="AB422" s="508"/>
      <c r="AC422" s="508"/>
      <c r="AD422" s="508"/>
      <c r="AE422" s="508"/>
      <c r="AF422" s="508"/>
      <c r="AG422" s="508"/>
      <c r="AH422" s="508"/>
      <c r="AI422" s="508"/>
      <c r="AJ422" s="508"/>
      <c r="AK422" s="508"/>
      <c r="AL422" s="508"/>
      <c r="AM422" s="508"/>
      <c r="AN422" s="508"/>
      <c r="AO422" s="508"/>
      <c r="AP422" s="508"/>
      <c r="AQ422" s="508"/>
      <c r="AR422" s="508"/>
      <c r="AS422" s="508"/>
      <c r="AT422" s="508"/>
      <c r="AU422" s="441"/>
      <c r="AV422" s="441"/>
      <c r="AW422" s="441"/>
      <c r="AX422" s="441"/>
      <c r="AY422" s="441"/>
      <c r="AZ422" s="441"/>
      <c r="BA422" s="441"/>
      <c r="BB422" s="441"/>
      <c r="BC422" s="441"/>
    </row>
    <row r="423" spans="1:55" x14ac:dyDescent="0.25">
      <c r="A423" s="1495"/>
      <c r="B423" s="517"/>
      <c r="C423" s="494"/>
      <c r="D423" s="494"/>
      <c r="E423" s="518"/>
      <c r="F423" s="494"/>
      <c r="G423" s="508"/>
      <c r="H423" s="508"/>
      <c r="I423" s="508"/>
      <c r="J423" s="508"/>
      <c r="K423" s="441"/>
      <c r="L423" s="441"/>
      <c r="M423" s="441"/>
      <c r="N423" s="441"/>
      <c r="O423" s="441"/>
      <c r="P423" s="441"/>
      <c r="Q423" s="441"/>
      <c r="R423" s="441"/>
      <c r="S423" s="441"/>
      <c r="T423" s="441"/>
      <c r="U423" s="441"/>
      <c r="V423" s="441"/>
      <c r="W423" s="441"/>
      <c r="X423" s="441"/>
      <c r="Y423" s="508"/>
      <c r="Z423" s="508"/>
      <c r="AA423" s="508"/>
      <c r="AB423" s="508"/>
      <c r="AC423" s="508"/>
      <c r="AD423" s="508"/>
      <c r="AE423" s="508"/>
      <c r="AF423" s="508"/>
      <c r="AG423" s="508"/>
      <c r="AH423" s="508"/>
      <c r="AI423" s="508"/>
      <c r="AJ423" s="508"/>
      <c r="AK423" s="508"/>
      <c r="AL423" s="508"/>
      <c r="AM423" s="508"/>
      <c r="AN423" s="508"/>
      <c r="AO423" s="508"/>
      <c r="AP423" s="508"/>
      <c r="AQ423" s="508"/>
      <c r="AR423" s="508"/>
      <c r="AS423" s="508"/>
      <c r="AT423" s="508"/>
      <c r="AU423" s="441"/>
      <c r="AV423" s="441"/>
      <c r="AW423" s="441"/>
      <c r="AX423" s="441"/>
      <c r="AY423" s="441"/>
      <c r="AZ423" s="441"/>
      <c r="BA423" s="441"/>
      <c r="BB423" s="441"/>
      <c r="BC423" s="441"/>
    </row>
    <row r="424" spans="1:55" x14ac:dyDescent="0.25">
      <c r="A424" s="1495"/>
      <c r="B424" s="517"/>
      <c r="C424" s="494"/>
      <c r="D424" s="494"/>
      <c r="E424" s="518"/>
      <c r="F424" s="494"/>
      <c r="G424" s="508"/>
      <c r="H424" s="508"/>
      <c r="I424" s="508"/>
      <c r="J424" s="508"/>
      <c r="K424" s="441"/>
      <c r="L424" s="441"/>
      <c r="M424" s="441"/>
      <c r="N424" s="441"/>
      <c r="O424" s="441"/>
      <c r="P424" s="441"/>
      <c r="Q424" s="441"/>
      <c r="R424" s="441"/>
      <c r="S424" s="441"/>
      <c r="T424" s="441"/>
      <c r="U424" s="441"/>
      <c r="V424" s="441"/>
      <c r="W424" s="441"/>
      <c r="X424" s="441"/>
      <c r="Y424" s="508"/>
      <c r="Z424" s="508"/>
      <c r="AA424" s="508"/>
      <c r="AB424" s="508"/>
      <c r="AC424" s="508"/>
      <c r="AD424" s="508"/>
      <c r="AE424" s="508"/>
      <c r="AF424" s="508"/>
      <c r="AG424" s="508"/>
      <c r="AH424" s="508"/>
      <c r="AI424" s="508"/>
      <c r="AJ424" s="508"/>
      <c r="AK424" s="508"/>
      <c r="AL424" s="508"/>
      <c r="AM424" s="508"/>
      <c r="AN424" s="508"/>
      <c r="AO424" s="508"/>
      <c r="AP424" s="508"/>
      <c r="AQ424" s="508"/>
      <c r="AR424" s="508"/>
      <c r="AS424" s="508"/>
      <c r="AT424" s="508"/>
      <c r="AU424" s="441"/>
      <c r="AV424" s="441"/>
      <c r="AW424" s="441"/>
      <c r="AX424" s="441"/>
      <c r="AY424" s="441"/>
      <c r="AZ424" s="441"/>
      <c r="BA424" s="441"/>
      <c r="BB424" s="441"/>
      <c r="BC424" s="441"/>
    </row>
    <row r="425" spans="1:55" x14ac:dyDescent="0.25">
      <c r="A425" s="1495"/>
      <c r="B425" s="517"/>
      <c r="C425" s="494"/>
      <c r="D425" s="494"/>
      <c r="E425" s="433"/>
      <c r="F425" s="510"/>
      <c r="G425" s="511"/>
      <c r="H425" s="511"/>
      <c r="I425" s="511"/>
      <c r="J425" s="511"/>
      <c r="K425" s="512"/>
      <c r="L425" s="513"/>
      <c r="M425" s="513"/>
      <c r="N425" s="513"/>
      <c r="O425" s="513"/>
      <c r="P425" s="513"/>
      <c r="Q425" s="513"/>
      <c r="R425" s="513"/>
      <c r="S425" s="513"/>
      <c r="T425" s="513"/>
      <c r="U425" s="513"/>
      <c r="V425" s="513"/>
      <c r="W425" s="513"/>
      <c r="X425" s="513"/>
      <c r="Y425" s="511"/>
      <c r="Z425" s="511"/>
      <c r="AA425" s="511"/>
      <c r="AB425" s="511"/>
      <c r="AC425" s="511"/>
      <c r="AD425" s="511"/>
      <c r="AE425" s="511"/>
      <c r="AF425" s="511"/>
      <c r="AG425" s="511"/>
      <c r="AH425" s="508"/>
      <c r="AI425" s="508"/>
      <c r="AJ425" s="508"/>
      <c r="AK425" s="508"/>
      <c r="AL425" s="508"/>
      <c r="AM425" s="508"/>
      <c r="AN425" s="508"/>
      <c r="AO425" s="515"/>
      <c r="AP425" s="515"/>
      <c r="AQ425" s="515"/>
      <c r="AR425" s="515"/>
      <c r="AS425" s="515"/>
      <c r="AT425" s="508"/>
      <c r="AU425" s="490"/>
      <c r="AV425" s="490"/>
      <c r="AW425" s="490"/>
      <c r="AX425" s="490"/>
      <c r="AY425" s="490"/>
      <c r="AZ425" s="490"/>
      <c r="BA425" s="490"/>
      <c r="BB425" s="490"/>
      <c r="BC425" s="490"/>
    </row>
    <row r="426" spans="1:55" x14ac:dyDescent="0.25">
      <c r="A426" s="1495"/>
      <c r="B426" s="517"/>
      <c r="C426" s="494"/>
      <c r="D426" s="494"/>
      <c r="E426" s="518"/>
      <c r="F426" s="494"/>
      <c r="G426" s="508"/>
      <c r="H426" s="508"/>
      <c r="I426" s="508"/>
      <c r="J426" s="508"/>
      <c r="K426" s="441"/>
      <c r="L426" s="441"/>
      <c r="M426" s="441"/>
      <c r="N426" s="441"/>
      <c r="O426" s="441"/>
      <c r="P426" s="441"/>
      <c r="Q426" s="441"/>
      <c r="R426" s="441"/>
      <c r="S426" s="441"/>
      <c r="T426" s="441"/>
      <c r="U426" s="441"/>
      <c r="V426" s="441"/>
      <c r="W426" s="441"/>
      <c r="X426" s="441"/>
      <c r="Y426" s="508"/>
      <c r="Z426" s="508"/>
      <c r="AA426" s="508"/>
      <c r="AB426" s="508"/>
      <c r="AC426" s="508"/>
      <c r="AD426" s="508"/>
      <c r="AE426" s="508"/>
      <c r="AF426" s="508"/>
      <c r="AG426" s="508"/>
      <c r="AH426" s="508"/>
      <c r="AI426" s="508"/>
      <c r="AJ426" s="508"/>
      <c r="AK426" s="508"/>
      <c r="AL426" s="508"/>
      <c r="AM426" s="508"/>
      <c r="AN426" s="508"/>
      <c r="AO426" s="508"/>
      <c r="AP426" s="508"/>
      <c r="AQ426" s="508"/>
      <c r="AR426" s="508"/>
      <c r="AS426" s="508"/>
      <c r="AT426" s="508"/>
      <c r="AU426" s="441"/>
      <c r="AV426" s="441"/>
      <c r="AW426" s="441"/>
      <c r="AX426" s="441"/>
      <c r="AY426" s="441"/>
      <c r="AZ426" s="441"/>
      <c r="BA426" s="441"/>
      <c r="BB426" s="441"/>
      <c r="BC426" s="441"/>
    </row>
    <row r="427" spans="1:55" ht="31.15" customHeight="1" x14ac:dyDescent="0.25">
      <c r="A427" s="1400"/>
      <c r="B427" s="509"/>
      <c r="C427" s="489"/>
      <c r="D427" s="510"/>
      <c r="E427" s="433"/>
      <c r="F427" s="510"/>
      <c r="G427" s="511"/>
      <c r="H427" s="511"/>
      <c r="I427" s="511"/>
      <c r="J427" s="511"/>
      <c r="K427" s="512"/>
      <c r="L427" s="513"/>
      <c r="M427" s="513"/>
      <c r="N427" s="513"/>
      <c r="O427" s="513"/>
      <c r="P427" s="513"/>
      <c r="Q427" s="513"/>
      <c r="R427" s="513"/>
      <c r="S427" s="513"/>
      <c r="T427" s="513"/>
      <c r="U427" s="513"/>
      <c r="V427" s="513"/>
      <c r="W427" s="513"/>
      <c r="X427" s="513"/>
      <c r="Y427" s="511"/>
      <c r="Z427" s="511"/>
      <c r="AA427" s="511"/>
      <c r="AB427" s="511"/>
      <c r="AC427" s="511"/>
      <c r="AD427" s="511"/>
      <c r="AE427" s="511"/>
      <c r="AF427" s="511"/>
      <c r="AG427" s="511"/>
      <c r="AH427" s="514"/>
      <c r="AI427" s="515"/>
      <c r="AJ427" s="515"/>
      <c r="AK427" s="515"/>
      <c r="AL427" s="511"/>
      <c r="AM427" s="511"/>
      <c r="AN427" s="511"/>
      <c r="AO427" s="515"/>
      <c r="AP427" s="515"/>
      <c r="AQ427" s="515"/>
      <c r="AR427" s="515"/>
      <c r="AS427" s="515"/>
      <c r="AT427" s="515"/>
      <c r="AU427" s="490"/>
      <c r="AV427" s="490"/>
      <c r="AW427" s="490"/>
      <c r="AX427" s="490"/>
      <c r="AY427" s="490"/>
      <c r="AZ427" s="490"/>
      <c r="BA427" s="490"/>
      <c r="BB427" s="490"/>
      <c r="BC427" s="490"/>
    </row>
    <row r="428" spans="1:55" x14ac:dyDescent="0.25">
      <c r="A428" s="1400"/>
      <c r="B428" s="509"/>
      <c r="C428" s="489"/>
      <c r="D428" s="510"/>
      <c r="E428" s="433"/>
      <c r="F428" s="510"/>
      <c r="G428" s="511"/>
      <c r="H428" s="511"/>
      <c r="I428" s="511"/>
      <c r="J428" s="511"/>
      <c r="K428" s="512"/>
      <c r="L428" s="513"/>
      <c r="M428" s="513"/>
      <c r="N428" s="513"/>
      <c r="O428" s="513"/>
      <c r="P428" s="513"/>
      <c r="Q428" s="513"/>
      <c r="R428" s="513"/>
      <c r="S428" s="513"/>
      <c r="T428" s="513"/>
      <c r="U428" s="513"/>
      <c r="V428" s="513"/>
      <c r="W428" s="513"/>
      <c r="X428" s="513"/>
      <c r="Y428" s="511"/>
      <c r="Z428" s="511"/>
      <c r="AA428" s="511"/>
      <c r="AB428" s="511"/>
      <c r="AC428" s="511"/>
      <c r="AD428" s="511"/>
      <c r="AE428" s="511"/>
      <c r="AF428" s="511"/>
      <c r="AG428" s="511"/>
      <c r="AH428" s="514"/>
      <c r="AI428" s="515"/>
      <c r="AJ428" s="515"/>
      <c r="AK428" s="515"/>
      <c r="AL428" s="515"/>
      <c r="AM428" s="515"/>
      <c r="AN428" s="515"/>
      <c r="AO428" s="515"/>
      <c r="AP428" s="515"/>
      <c r="AQ428" s="515"/>
      <c r="AR428" s="515"/>
      <c r="AS428" s="515"/>
      <c r="AT428" s="515"/>
      <c r="AU428" s="490"/>
      <c r="AV428" s="490"/>
      <c r="AW428" s="490"/>
      <c r="AX428" s="490"/>
      <c r="AY428" s="490"/>
      <c r="AZ428" s="490"/>
      <c r="BA428" s="490"/>
      <c r="BB428" s="490"/>
      <c r="BC428" s="490"/>
    </row>
    <row r="429" spans="1:55" x14ac:dyDescent="0.25">
      <c r="A429" s="1400"/>
      <c r="B429" s="509"/>
      <c r="C429" s="489"/>
      <c r="D429" s="510"/>
      <c r="E429" s="433"/>
      <c r="F429" s="510"/>
      <c r="G429" s="511"/>
      <c r="H429" s="511"/>
      <c r="I429" s="511"/>
      <c r="J429" s="511"/>
      <c r="K429" s="512"/>
      <c r="L429" s="513"/>
      <c r="M429" s="513"/>
      <c r="N429" s="452"/>
      <c r="O429" s="510"/>
      <c r="P429" s="513"/>
      <c r="Q429" s="513"/>
      <c r="R429" s="513"/>
      <c r="S429" s="513"/>
      <c r="T429" s="513"/>
      <c r="U429" s="513"/>
      <c r="V429" s="513"/>
      <c r="W429" s="513"/>
      <c r="X429" s="513"/>
      <c r="Y429" s="511"/>
      <c r="Z429" s="511"/>
      <c r="AA429" s="511"/>
      <c r="AB429" s="511"/>
      <c r="AC429" s="511"/>
      <c r="AD429" s="511"/>
      <c r="AE429" s="511"/>
      <c r="AF429" s="511"/>
      <c r="AG429" s="511"/>
      <c r="AH429" s="514"/>
      <c r="AI429" s="515"/>
      <c r="AJ429" s="515"/>
      <c r="AK429" s="515"/>
      <c r="AL429" s="515"/>
      <c r="AM429" s="515"/>
      <c r="AN429" s="515"/>
      <c r="AO429" s="515"/>
      <c r="AP429" s="515"/>
      <c r="AQ429" s="515"/>
      <c r="AR429" s="515"/>
      <c r="AS429" s="515"/>
      <c r="AT429" s="515"/>
      <c r="AU429" s="490"/>
      <c r="AV429" s="490"/>
      <c r="AW429" s="490"/>
      <c r="AX429" s="490"/>
      <c r="AY429" s="490"/>
      <c r="AZ429" s="490"/>
      <c r="BA429" s="490"/>
      <c r="BB429" s="490"/>
      <c r="BC429" s="490"/>
    </row>
    <row r="430" spans="1:55" x14ac:dyDescent="0.25">
      <c r="A430" s="1400"/>
      <c r="B430" s="509"/>
      <c r="C430" s="489"/>
      <c r="D430" s="510"/>
      <c r="E430" s="433"/>
      <c r="F430" s="510"/>
      <c r="G430" s="511"/>
      <c r="H430" s="511"/>
      <c r="I430" s="511"/>
      <c r="J430" s="511"/>
      <c r="K430" s="512"/>
      <c r="L430" s="513"/>
      <c r="M430" s="513"/>
      <c r="N430" s="513"/>
      <c r="O430" s="513"/>
      <c r="P430" s="513"/>
      <c r="Q430" s="513"/>
      <c r="R430" s="513"/>
      <c r="S430" s="513"/>
      <c r="T430" s="513"/>
      <c r="U430" s="513"/>
      <c r="V430" s="513"/>
      <c r="W430" s="513"/>
      <c r="X430" s="513"/>
      <c r="Y430" s="511"/>
      <c r="Z430" s="511"/>
      <c r="AA430" s="511"/>
      <c r="AB430" s="511"/>
      <c r="AC430" s="511"/>
      <c r="AD430" s="511"/>
      <c r="AE430" s="511"/>
      <c r="AF430" s="511"/>
      <c r="AG430" s="511"/>
      <c r="AH430" s="514"/>
      <c r="AI430" s="515"/>
      <c r="AJ430" s="515"/>
      <c r="AK430" s="515"/>
      <c r="AL430" s="515"/>
      <c r="AM430" s="515"/>
      <c r="AN430" s="515"/>
      <c r="AO430" s="515"/>
      <c r="AP430" s="515"/>
      <c r="AQ430" s="515"/>
      <c r="AR430" s="515"/>
      <c r="AS430" s="515"/>
      <c r="AT430" s="515"/>
      <c r="AU430" s="490"/>
      <c r="AV430" s="490"/>
      <c r="AW430" s="490"/>
      <c r="AX430" s="490"/>
      <c r="AY430" s="490"/>
      <c r="AZ430" s="490"/>
      <c r="BA430" s="490"/>
      <c r="BB430" s="490"/>
      <c r="BC430" s="490"/>
    </row>
    <row r="431" spans="1:55" x14ac:dyDescent="0.25">
      <c r="A431" s="1400"/>
      <c r="B431" s="509"/>
      <c r="C431" s="489"/>
      <c r="D431" s="510"/>
      <c r="E431" s="433"/>
      <c r="F431" s="510"/>
      <c r="G431" s="511"/>
      <c r="H431" s="511"/>
      <c r="I431" s="511"/>
      <c r="J431" s="511"/>
      <c r="K431" s="512"/>
      <c r="L431" s="513"/>
      <c r="M431" s="513"/>
      <c r="N431" s="513"/>
      <c r="O431" s="513"/>
      <c r="P431" s="513"/>
      <c r="Q431" s="513"/>
      <c r="R431" s="513"/>
      <c r="S431" s="513"/>
      <c r="T431" s="513"/>
      <c r="U431" s="513"/>
      <c r="V431" s="513"/>
      <c r="W431" s="513"/>
      <c r="X431" s="513"/>
      <c r="Y431" s="511"/>
      <c r="Z431" s="511"/>
      <c r="AA431" s="511"/>
      <c r="AB431" s="511"/>
      <c r="AC431" s="511"/>
      <c r="AD431" s="511"/>
      <c r="AE431" s="511"/>
      <c r="AF431" s="511"/>
      <c r="AG431" s="511"/>
      <c r="AH431" s="514"/>
      <c r="AI431" s="515"/>
      <c r="AJ431" s="515"/>
      <c r="AK431" s="515"/>
      <c r="AL431" s="515"/>
      <c r="AM431" s="515"/>
      <c r="AN431" s="515"/>
      <c r="AO431" s="511"/>
      <c r="AP431" s="511"/>
      <c r="AQ431" s="511"/>
      <c r="AR431" s="511"/>
      <c r="AS431" s="511"/>
      <c r="AT431" s="515"/>
      <c r="AU431" s="490"/>
      <c r="AV431" s="490"/>
      <c r="AW431" s="490"/>
      <c r="AX431" s="490"/>
      <c r="AY431" s="490"/>
      <c r="AZ431" s="490"/>
      <c r="BA431" s="490"/>
      <c r="BB431" s="490"/>
      <c r="BC431" s="490"/>
    </row>
    <row r="432" spans="1:55" x14ac:dyDescent="0.25">
      <c r="A432" s="1400"/>
      <c r="B432" s="509"/>
      <c r="C432" s="489"/>
      <c r="D432" s="510"/>
      <c r="E432" s="433"/>
      <c r="F432" s="510"/>
      <c r="G432" s="511"/>
      <c r="H432" s="511"/>
      <c r="I432" s="511"/>
      <c r="J432" s="511"/>
      <c r="K432" s="512"/>
      <c r="L432" s="513"/>
      <c r="M432" s="513"/>
      <c r="N432" s="513"/>
      <c r="O432" s="513"/>
      <c r="P432" s="513"/>
      <c r="Q432" s="513"/>
      <c r="R432" s="513"/>
      <c r="S432" s="513"/>
      <c r="T432" s="513"/>
      <c r="U432" s="513"/>
      <c r="V432" s="513"/>
      <c r="W432" s="513"/>
      <c r="X432" s="513"/>
      <c r="Y432" s="511"/>
      <c r="Z432" s="511"/>
      <c r="AA432" s="511"/>
      <c r="AB432" s="511"/>
      <c r="AC432" s="511"/>
      <c r="AD432" s="511"/>
      <c r="AE432" s="511"/>
      <c r="AF432" s="511"/>
      <c r="AG432" s="511"/>
      <c r="AH432" s="514"/>
      <c r="AI432" s="515"/>
      <c r="AJ432" s="515"/>
      <c r="AK432" s="515"/>
      <c r="AL432" s="511"/>
      <c r="AM432" s="511"/>
      <c r="AN432" s="511"/>
      <c r="AO432" s="515"/>
      <c r="AP432" s="515"/>
      <c r="AQ432" s="515"/>
      <c r="AR432" s="515"/>
      <c r="AS432" s="515"/>
      <c r="AT432" s="515"/>
      <c r="AU432" s="490"/>
      <c r="AV432" s="490"/>
      <c r="AW432" s="490"/>
      <c r="AX432" s="490"/>
      <c r="AY432" s="490"/>
      <c r="AZ432" s="490"/>
      <c r="BA432" s="490"/>
      <c r="BB432" s="490"/>
      <c r="BC432" s="490"/>
    </row>
    <row r="433" spans="1:55" x14ac:dyDescent="0.25">
      <c r="A433" s="1400"/>
      <c r="B433" s="509"/>
      <c r="C433" s="489"/>
      <c r="D433" s="510"/>
      <c r="E433" s="433"/>
      <c r="F433" s="510"/>
      <c r="G433" s="511"/>
      <c r="H433" s="511"/>
      <c r="I433" s="511"/>
      <c r="J433" s="511"/>
      <c r="K433" s="512"/>
      <c r="L433" s="513"/>
      <c r="M433" s="513"/>
      <c r="N433" s="513"/>
      <c r="O433" s="513"/>
      <c r="P433" s="513"/>
      <c r="Q433" s="513"/>
      <c r="R433" s="513"/>
      <c r="S433" s="513"/>
      <c r="T433" s="513"/>
      <c r="U433" s="513"/>
      <c r="V433" s="513"/>
      <c r="W433" s="513"/>
      <c r="X433" s="513"/>
      <c r="Y433" s="511"/>
      <c r="Z433" s="511"/>
      <c r="AA433" s="511"/>
      <c r="AB433" s="511"/>
      <c r="AC433" s="511"/>
      <c r="AD433" s="511"/>
      <c r="AE433" s="511"/>
      <c r="AF433" s="511"/>
      <c r="AG433" s="511"/>
      <c r="AH433" s="514"/>
      <c r="AI433" s="515"/>
      <c r="AJ433" s="515"/>
      <c r="AK433" s="515"/>
      <c r="AL433" s="515"/>
      <c r="AM433" s="515"/>
      <c r="AN433" s="515"/>
      <c r="AO433" s="515"/>
      <c r="AP433" s="515"/>
      <c r="AQ433" s="515"/>
      <c r="AR433" s="515"/>
      <c r="AS433" s="515"/>
      <c r="AT433" s="515"/>
      <c r="AU433" s="490"/>
      <c r="AV433" s="490"/>
      <c r="AW433" s="490"/>
      <c r="AX433" s="490"/>
      <c r="AY433" s="490"/>
      <c r="AZ433" s="490"/>
      <c r="BA433" s="490"/>
      <c r="BB433" s="490"/>
      <c r="BC433" s="490"/>
    </row>
    <row r="434" spans="1:55" x14ac:dyDescent="0.25">
      <c r="A434" s="1400"/>
      <c r="B434" s="509"/>
      <c r="C434" s="489"/>
      <c r="D434" s="510"/>
      <c r="E434" s="433"/>
      <c r="F434" s="510"/>
      <c r="G434" s="511"/>
      <c r="H434" s="511"/>
      <c r="I434" s="511"/>
      <c r="J434" s="511"/>
      <c r="K434" s="512"/>
      <c r="L434" s="513"/>
      <c r="M434" s="513"/>
      <c r="N434" s="538"/>
      <c r="O434" s="539"/>
      <c r="P434" s="540"/>
      <c r="Q434" s="540"/>
      <c r="R434" s="540"/>
      <c r="S434" s="540"/>
      <c r="T434" s="513"/>
      <c r="U434" s="513"/>
      <c r="V434" s="513"/>
      <c r="W434" s="513"/>
      <c r="X434" s="513"/>
      <c r="Y434" s="511"/>
      <c r="Z434" s="511"/>
      <c r="AA434" s="511"/>
      <c r="AB434" s="511"/>
      <c r="AC434" s="511"/>
      <c r="AD434" s="511"/>
      <c r="AE434" s="511"/>
      <c r="AF434" s="511"/>
      <c r="AG434" s="511"/>
      <c r="AH434" s="514"/>
      <c r="AI434" s="515"/>
      <c r="AJ434" s="515"/>
      <c r="AK434" s="515"/>
      <c r="AL434" s="515"/>
      <c r="AM434" s="515"/>
      <c r="AN434" s="515"/>
      <c r="AO434" s="515"/>
      <c r="AP434" s="515"/>
      <c r="AQ434" s="515"/>
      <c r="AR434" s="515"/>
      <c r="AS434" s="515"/>
      <c r="AT434" s="515"/>
      <c r="AU434" s="490"/>
      <c r="AV434" s="490"/>
      <c r="AW434" s="490"/>
      <c r="AX434" s="490"/>
      <c r="AY434" s="490"/>
      <c r="AZ434" s="490"/>
      <c r="BA434" s="490"/>
      <c r="BB434" s="490"/>
      <c r="BC434" s="490"/>
    </row>
    <row r="435" spans="1:55" x14ac:dyDescent="0.25">
      <c r="A435" s="1400"/>
      <c r="B435" s="509"/>
      <c r="C435" s="489"/>
      <c r="D435" s="510"/>
      <c r="E435" s="433"/>
      <c r="F435" s="510"/>
      <c r="G435" s="511"/>
      <c r="H435" s="511"/>
      <c r="I435" s="511"/>
      <c r="J435" s="511"/>
      <c r="K435" s="512"/>
      <c r="L435" s="513"/>
      <c r="M435" s="513"/>
      <c r="N435" s="513"/>
      <c r="O435" s="513"/>
      <c r="P435" s="513"/>
      <c r="Q435" s="513"/>
      <c r="R435" s="513"/>
      <c r="S435" s="513"/>
      <c r="T435" s="513"/>
      <c r="U435" s="513"/>
      <c r="V435" s="513"/>
      <c r="W435" s="513"/>
      <c r="X435" s="513"/>
      <c r="Y435" s="511"/>
      <c r="Z435" s="511"/>
      <c r="AA435" s="511"/>
      <c r="AB435" s="511"/>
      <c r="AC435" s="511"/>
      <c r="AD435" s="511"/>
      <c r="AE435" s="511"/>
      <c r="AF435" s="511"/>
      <c r="AG435" s="511"/>
      <c r="AH435" s="514"/>
      <c r="AI435" s="515"/>
      <c r="AJ435" s="515"/>
      <c r="AK435" s="515"/>
      <c r="AL435" s="515"/>
      <c r="AM435" s="515"/>
      <c r="AN435" s="515"/>
      <c r="AO435" s="515"/>
      <c r="AP435" s="515"/>
      <c r="AQ435" s="515"/>
      <c r="AR435" s="515"/>
      <c r="AS435" s="515"/>
      <c r="AT435" s="515"/>
      <c r="AU435" s="490"/>
      <c r="AV435" s="490"/>
      <c r="AW435" s="490"/>
      <c r="AX435" s="490"/>
      <c r="AY435" s="490"/>
      <c r="AZ435" s="490"/>
      <c r="BA435" s="490"/>
      <c r="BB435" s="490"/>
      <c r="BC435" s="490"/>
    </row>
    <row r="436" spans="1:55" x14ac:dyDescent="0.25">
      <c r="A436" s="1400"/>
      <c r="B436" s="509"/>
      <c r="C436" s="489"/>
      <c r="D436" s="510"/>
      <c r="E436" s="433"/>
      <c r="F436" s="510"/>
      <c r="G436" s="511"/>
      <c r="H436" s="511"/>
      <c r="I436" s="511"/>
      <c r="J436" s="511"/>
      <c r="K436" s="512"/>
      <c r="L436" s="513"/>
      <c r="M436" s="513"/>
      <c r="N436" s="513"/>
      <c r="O436" s="513"/>
      <c r="P436" s="513"/>
      <c r="Q436" s="513"/>
      <c r="R436" s="513"/>
      <c r="S436" s="513"/>
      <c r="T436" s="513"/>
      <c r="U436" s="513"/>
      <c r="V436" s="513"/>
      <c r="W436" s="513"/>
      <c r="X436" s="513"/>
      <c r="Y436" s="511"/>
      <c r="Z436" s="511"/>
      <c r="AA436" s="511"/>
      <c r="AB436" s="511"/>
      <c r="AC436" s="511"/>
      <c r="AD436" s="511"/>
      <c r="AE436" s="511"/>
      <c r="AF436" s="511"/>
      <c r="AG436" s="511"/>
      <c r="AH436" s="514"/>
      <c r="AI436" s="515"/>
      <c r="AJ436" s="515"/>
      <c r="AK436" s="515"/>
      <c r="AL436" s="515"/>
      <c r="AM436" s="515"/>
      <c r="AN436" s="515"/>
      <c r="AO436" s="511"/>
      <c r="AP436" s="511"/>
      <c r="AQ436" s="511"/>
      <c r="AR436" s="511"/>
      <c r="AS436" s="511"/>
      <c r="AT436" s="515"/>
      <c r="AU436" s="490"/>
      <c r="AV436" s="490"/>
      <c r="AW436" s="490"/>
      <c r="AX436" s="490"/>
      <c r="AY436" s="490"/>
      <c r="AZ436" s="490"/>
      <c r="BA436" s="490"/>
      <c r="BB436" s="490"/>
      <c r="BC436" s="490"/>
    </row>
    <row r="437" spans="1:55" x14ac:dyDescent="0.25">
      <c r="A437" s="1400"/>
      <c r="B437" s="509"/>
      <c r="C437" s="489"/>
      <c r="D437" s="510"/>
      <c r="E437" s="433"/>
      <c r="F437" s="510"/>
      <c r="G437" s="511"/>
      <c r="H437" s="511"/>
      <c r="I437" s="511"/>
      <c r="J437" s="511"/>
      <c r="K437" s="512"/>
      <c r="L437" s="513"/>
      <c r="M437" s="513"/>
      <c r="N437" s="513"/>
      <c r="O437" s="513"/>
      <c r="P437" s="513"/>
      <c r="Q437" s="513"/>
      <c r="R437" s="513"/>
      <c r="S437" s="513"/>
      <c r="T437" s="513"/>
      <c r="U437" s="513"/>
      <c r="V437" s="513"/>
      <c r="W437" s="513"/>
      <c r="X437" s="513"/>
      <c r="Y437" s="511"/>
      <c r="Z437" s="511"/>
      <c r="AA437" s="511"/>
      <c r="AB437" s="511"/>
      <c r="AC437" s="511"/>
      <c r="AD437" s="511"/>
      <c r="AE437" s="511"/>
      <c r="AF437" s="511"/>
      <c r="AG437" s="511"/>
      <c r="AH437" s="514"/>
      <c r="AI437" s="515"/>
      <c r="AJ437" s="515"/>
      <c r="AK437" s="515"/>
      <c r="AL437" s="511"/>
      <c r="AM437" s="511"/>
      <c r="AN437" s="511"/>
      <c r="AO437" s="515"/>
      <c r="AP437" s="515"/>
      <c r="AQ437" s="515"/>
      <c r="AR437" s="515"/>
      <c r="AS437" s="515"/>
      <c r="AT437" s="515"/>
      <c r="AU437" s="490"/>
      <c r="AV437" s="490"/>
      <c r="AW437" s="490"/>
      <c r="AX437" s="490"/>
      <c r="AY437" s="490"/>
      <c r="AZ437" s="490"/>
      <c r="BA437" s="490"/>
      <c r="BB437" s="490"/>
      <c r="BC437" s="490"/>
    </row>
    <row r="438" spans="1:55" x14ac:dyDescent="0.25">
      <c r="A438" s="1400"/>
      <c r="B438" s="509"/>
      <c r="C438" s="489"/>
      <c r="D438" s="510"/>
      <c r="E438" s="433"/>
      <c r="F438" s="510"/>
      <c r="G438" s="511"/>
      <c r="H438" s="511"/>
      <c r="I438" s="511"/>
      <c r="J438" s="511"/>
      <c r="K438" s="512"/>
      <c r="L438" s="513"/>
      <c r="M438" s="513"/>
      <c r="N438" s="513"/>
      <c r="O438" s="513"/>
      <c r="P438" s="513"/>
      <c r="Q438" s="513"/>
      <c r="R438" s="513"/>
      <c r="S438" s="513"/>
      <c r="T438" s="513"/>
      <c r="U438" s="513"/>
      <c r="V438" s="513"/>
      <c r="W438" s="513"/>
      <c r="X438" s="513"/>
      <c r="Y438" s="511"/>
      <c r="Z438" s="511"/>
      <c r="AA438" s="511"/>
      <c r="AB438" s="511"/>
      <c r="AC438" s="511"/>
      <c r="AD438" s="511"/>
      <c r="AE438" s="511"/>
      <c r="AF438" s="511"/>
      <c r="AG438" s="511"/>
      <c r="AH438" s="514"/>
      <c r="AI438" s="515"/>
      <c r="AJ438" s="515"/>
      <c r="AK438" s="515"/>
      <c r="AL438" s="515"/>
      <c r="AM438" s="515"/>
      <c r="AN438" s="515"/>
      <c r="AO438" s="515"/>
      <c r="AP438" s="515"/>
      <c r="AQ438" s="515"/>
      <c r="AR438" s="515"/>
      <c r="AS438" s="515"/>
      <c r="AT438" s="515"/>
      <c r="AU438" s="490"/>
      <c r="AV438" s="490"/>
      <c r="AW438" s="490"/>
      <c r="AX438" s="490"/>
      <c r="AY438" s="490"/>
      <c r="AZ438" s="490"/>
      <c r="BA438" s="490"/>
      <c r="BB438" s="490"/>
      <c r="BC438" s="490"/>
    </row>
    <row r="439" spans="1:55" x14ac:dyDescent="0.25">
      <c r="A439" s="1400"/>
      <c r="B439" s="509"/>
      <c r="C439" s="489"/>
      <c r="D439" s="510"/>
      <c r="E439" s="433"/>
      <c r="F439" s="510"/>
      <c r="G439" s="511"/>
      <c r="H439" s="511"/>
      <c r="I439" s="511"/>
      <c r="J439" s="511"/>
      <c r="K439" s="512"/>
      <c r="L439" s="513"/>
      <c r="M439" s="513"/>
      <c r="N439" s="513"/>
      <c r="O439" s="513"/>
      <c r="P439" s="513"/>
      <c r="Q439" s="513"/>
      <c r="R439" s="513"/>
      <c r="S439" s="513"/>
      <c r="T439" s="513"/>
      <c r="U439" s="513"/>
      <c r="V439" s="513"/>
      <c r="W439" s="513"/>
      <c r="X439" s="513"/>
      <c r="Y439" s="511"/>
      <c r="Z439" s="511"/>
      <c r="AA439" s="511"/>
      <c r="AB439" s="511"/>
      <c r="AC439" s="511"/>
      <c r="AD439" s="511"/>
      <c r="AE439" s="511"/>
      <c r="AF439" s="511"/>
      <c r="AG439" s="511"/>
      <c r="AH439" s="514"/>
      <c r="AI439" s="515"/>
      <c r="AJ439" s="515"/>
      <c r="AK439" s="515"/>
      <c r="AL439" s="515"/>
      <c r="AM439" s="515"/>
      <c r="AN439" s="515"/>
      <c r="AO439" s="515"/>
      <c r="AP439" s="515"/>
      <c r="AQ439" s="515"/>
      <c r="AR439" s="515"/>
      <c r="AS439" s="515"/>
      <c r="AT439" s="515"/>
      <c r="AU439" s="490"/>
      <c r="AV439" s="490"/>
      <c r="AW439" s="490"/>
      <c r="AX439" s="490"/>
      <c r="AY439" s="490"/>
      <c r="AZ439" s="490"/>
      <c r="BA439" s="490"/>
      <c r="BB439" s="490"/>
      <c r="BC439" s="490"/>
    </row>
    <row r="440" spans="1:55" x14ac:dyDescent="0.25">
      <c r="A440" s="1400"/>
      <c r="B440" s="509"/>
      <c r="C440" s="489"/>
      <c r="D440" s="510"/>
      <c r="E440" s="433"/>
      <c r="F440" s="510"/>
      <c r="G440" s="511"/>
      <c r="H440" s="511"/>
      <c r="I440" s="511"/>
      <c r="J440" s="511"/>
      <c r="K440" s="512"/>
      <c r="L440" s="513"/>
      <c r="M440" s="513"/>
      <c r="N440" s="513"/>
      <c r="O440" s="513"/>
      <c r="P440" s="513"/>
      <c r="Q440" s="513"/>
      <c r="R440" s="513"/>
      <c r="S440" s="513"/>
      <c r="T440" s="513"/>
      <c r="U440" s="513"/>
      <c r="V440" s="513"/>
      <c r="W440" s="513"/>
      <c r="X440" s="513"/>
      <c r="Y440" s="511"/>
      <c r="Z440" s="511"/>
      <c r="AA440" s="511"/>
      <c r="AB440" s="511"/>
      <c r="AC440" s="511"/>
      <c r="AD440" s="511"/>
      <c r="AE440" s="511"/>
      <c r="AF440" s="511"/>
      <c r="AG440" s="511"/>
      <c r="AH440" s="514"/>
      <c r="AI440" s="515"/>
      <c r="AJ440" s="515"/>
      <c r="AK440" s="515"/>
      <c r="AL440" s="515"/>
      <c r="AM440" s="515"/>
      <c r="AN440" s="515"/>
      <c r="AO440" s="515"/>
      <c r="AP440" s="515"/>
      <c r="AQ440" s="515"/>
      <c r="AR440" s="515"/>
      <c r="AS440" s="515"/>
      <c r="AT440" s="515"/>
      <c r="AU440" s="490"/>
      <c r="AV440" s="490"/>
      <c r="AW440" s="490"/>
      <c r="AX440" s="490"/>
      <c r="AY440" s="490"/>
      <c r="AZ440" s="490"/>
      <c r="BA440" s="490"/>
      <c r="BB440" s="490"/>
      <c r="BC440" s="490"/>
    </row>
    <row r="441" spans="1:55" x14ac:dyDescent="0.25">
      <c r="A441" s="1400"/>
      <c r="B441" s="509"/>
      <c r="C441" s="489"/>
      <c r="D441" s="510"/>
      <c r="E441" s="433"/>
      <c r="F441" s="510"/>
      <c r="G441" s="511"/>
      <c r="H441" s="511"/>
      <c r="I441" s="511"/>
      <c r="J441" s="511"/>
      <c r="K441" s="512"/>
      <c r="L441" s="513"/>
      <c r="M441" s="513"/>
      <c r="N441" s="513"/>
      <c r="O441" s="513"/>
      <c r="P441" s="513"/>
      <c r="Q441" s="513"/>
      <c r="R441" s="513"/>
      <c r="S441" s="513"/>
      <c r="T441" s="513"/>
      <c r="U441" s="513"/>
      <c r="V441" s="513"/>
      <c r="W441" s="513"/>
      <c r="X441" s="513"/>
      <c r="Y441" s="511"/>
      <c r="Z441" s="511"/>
      <c r="AA441" s="511"/>
      <c r="AB441" s="511"/>
      <c r="AC441" s="511"/>
      <c r="AD441" s="511"/>
      <c r="AE441" s="511"/>
      <c r="AF441" s="511"/>
      <c r="AG441" s="511"/>
      <c r="AH441" s="514"/>
      <c r="AI441" s="515"/>
      <c r="AJ441" s="515"/>
      <c r="AK441" s="515"/>
      <c r="AL441" s="515"/>
      <c r="AM441" s="515"/>
      <c r="AN441" s="515"/>
      <c r="AO441" s="511"/>
      <c r="AP441" s="511"/>
      <c r="AQ441" s="511"/>
      <c r="AR441" s="511"/>
      <c r="AS441" s="511"/>
      <c r="AT441" s="515"/>
      <c r="AU441" s="490"/>
      <c r="AV441" s="490"/>
      <c r="AW441" s="490"/>
      <c r="AX441" s="490"/>
      <c r="AY441" s="490"/>
      <c r="AZ441" s="490"/>
      <c r="BA441" s="490"/>
      <c r="BB441" s="490"/>
      <c r="BC441" s="490"/>
    </row>
    <row r="442" spans="1:55" x14ac:dyDescent="0.25">
      <c r="A442" s="1400"/>
      <c r="B442" s="509"/>
      <c r="C442" s="489"/>
      <c r="D442" s="510"/>
      <c r="E442" s="433"/>
      <c r="F442" s="510"/>
      <c r="G442" s="511"/>
      <c r="H442" s="511"/>
      <c r="I442" s="511"/>
      <c r="J442" s="511"/>
      <c r="K442" s="512"/>
      <c r="L442" s="513"/>
      <c r="M442" s="513"/>
      <c r="N442" s="513"/>
      <c r="O442" s="513"/>
      <c r="P442" s="513"/>
      <c r="Q442" s="513"/>
      <c r="R442" s="513"/>
      <c r="S442" s="513"/>
      <c r="T442" s="513"/>
      <c r="U442" s="513"/>
      <c r="V442" s="513"/>
      <c r="W442" s="513"/>
      <c r="X442" s="513"/>
      <c r="Y442" s="511"/>
      <c r="Z442" s="511"/>
      <c r="AA442" s="511"/>
      <c r="AB442" s="511"/>
      <c r="AC442" s="511"/>
      <c r="AD442" s="511"/>
      <c r="AE442" s="511"/>
      <c r="AF442" s="511"/>
      <c r="AG442" s="511"/>
      <c r="AH442" s="514"/>
      <c r="AI442" s="515"/>
      <c r="AJ442" s="515"/>
      <c r="AK442" s="515"/>
      <c r="AL442" s="511"/>
      <c r="AM442" s="511"/>
      <c r="AN442" s="511"/>
      <c r="AO442" s="515"/>
      <c r="AP442" s="515"/>
      <c r="AQ442" s="515"/>
      <c r="AR442" s="515"/>
      <c r="AS442" s="515"/>
      <c r="AT442" s="515"/>
      <c r="AU442" s="490"/>
      <c r="AV442" s="490"/>
      <c r="AW442" s="490"/>
      <c r="AX442" s="490"/>
      <c r="AY442" s="490"/>
      <c r="AZ442" s="490"/>
      <c r="BA442" s="490"/>
      <c r="BB442" s="490"/>
      <c r="BC442" s="490"/>
    </row>
    <row r="443" spans="1:55" x14ac:dyDescent="0.25">
      <c r="A443" s="1400"/>
      <c r="B443" s="509"/>
      <c r="C443" s="489"/>
      <c r="D443" s="510"/>
      <c r="E443" s="433"/>
      <c r="F443" s="510"/>
      <c r="G443" s="511"/>
      <c r="H443" s="511"/>
      <c r="I443" s="511"/>
      <c r="J443" s="511"/>
      <c r="K443" s="512"/>
      <c r="L443" s="513"/>
      <c r="M443" s="513"/>
      <c r="N443" s="513"/>
      <c r="O443" s="513"/>
      <c r="P443" s="513"/>
      <c r="Q443" s="513"/>
      <c r="R443" s="513"/>
      <c r="S443" s="513"/>
      <c r="T443" s="513"/>
      <c r="U443" s="513"/>
      <c r="V443" s="513"/>
      <c r="W443" s="513"/>
      <c r="X443" s="513"/>
      <c r="Y443" s="511"/>
      <c r="Z443" s="511"/>
      <c r="AA443" s="511"/>
      <c r="AB443" s="511"/>
      <c r="AC443" s="511"/>
      <c r="AD443" s="511"/>
      <c r="AE443" s="511"/>
      <c r="AF443" s="511"/>
      <c r="AG443" s="511"/>
      <c r="AH443" s="514"/>
      <c r="AI443" s="515"/>
      <c r="AJ443" s="515"/>
      <c r="AK443" s="515"/>
      <c r="AL443" s="515"/>
      <c r="AM443" s="515"/>
      <c r="AN443" s="515"/>
      <c r="AO443" s="515"/>
      <c r="AP443" s="515"/>
      <c r="AQ443" s="515"/>
      <c r="AR443" s="515"/>
      <c r="AS443" s="515"/>
      <c r="AT443" s="515"/>
      <c r="AU443" s="490"/>
      <c r="AV443" s="490"/>
      <c r="AW443" s="490"/>
      <c r="AX443" s="490"/>
      <c r="AY443" s="490"/>
      <c r="AZ443" s="490"/>
      <c r="BA443" s="490"/>
      <c r="BB443" s="490"/>
      <c r="BC443" s="490"/>
    </row>
    <row r="444" spans="1:55" x14ac:dyDescent="0.25">
      <c r="A444" s="1400"/>
      <c r="B444" s="509"/>
      <c r="C444" s="489"/>
      <c r="D444" s="510"/>
      <c r="E444" s="433"/>
      <c r="F444" s="510"/>
      <c r="G444" s="511"/>
      <c r="H444" s="511"/>
      <c r="I444" s="511"/>
      <c r="J444" s="511"/>
      <c r="K444" s="512"/>
      <c r="L444" s="513"/>
      <c r="M444" s="513"/>
      <c r="N444" s="452"/>
      <c r="O444" s="510"/>
      <c r="P444" s="513"/>
      <c r="Q444" s="513"/>
      <c r="R444" s="513"/>
      <c r="S444" s="513"/>
      <c r="T444" s="513"/>
      <c r="U444" s="513"/>
      <c r="V444" s="513"/>
      <c r="W444" s="513"/>
      <c r="X444" s="513"/>
      <c r="Y444" s="511"/>
      <c r="Z444" s="511"/>
      <c r="AA444" s="511"/>
      <c r="AB444" s="511"/>
      <c r="AC444" s="511"/>
      <c r="AD444" s="511"/>
      <c r="AE444" s="511"/>
      <c r="AF444" s="511"/>
      <c r="AG444" s="511"/>
      <c r="AH444" s="514"/>
      <c r="AI444" s="515"/>
      <c r="AJ444" s="515"/>
      <c r="AK444" s="515"/>
      <c r="AL444" s="515"/>
      <c r="AM444" s="515"/>
      <c r="AN444" s="515"/>
      <c r="AO444" s="515"/>
      <c r="AP444" s="515"/>
      <c r="AQ444" s="515"/>
      <c r="AR444" s="515"/>
      <c r="AS444" s="515"/>
      <c r="AT444" s="515"/>
      <c r="AU444" s="490"/>
      <c r="AV444" s="490"/>
      <c r="AW444" s="490"/>
      <c r="AX444" s="490"/>
      <c r="AY444" s="490"/>
      <c r="AZ444" s="490"/>
      <c r="BA444" s="490"/>
      <c r="BB444" s="490"/>
      <c r="BC444" s="490"/>
    </row>
    <row r="445" spans="1:55" x14ac:dyDescent="0.25">
      <c r="A445" s="1400"/>
      <c r="B445" s="509"/>
      <c r="C445" s="489"/>
      <c r="D445" s="510"/>
      <c r="E445" s="433"/>
      <c r="F445" s="510"/>
      <c r="G445" s="511"/>
      <c r="H445" s="511"/>
      <c r="I445" s="511"/>
      <c r="J445" s="511"/>
      <c r="K445" s="512"/>
      <c r="L445" s="513"/>
      <c r="M445" s="513"/>
      <c r="N445" s="513"/>
      <c r="O445" s="513"/>
      <c r="P445" s="513"/>
      <c r="Q445" s="513"/>
      <c r="R445" s="513"/>
      <c r="S445" s="513"/>
      <c r="T445" s="513"/>
      <c r="U445" s="513"/>
      <c r="V445" s="513"/>
      <c r="W445" s="513"/>
      <c r="X445" s="513"/>
      <c r="Y445" s="511"/>
      <c r="Z445" s="511"/>
      <c r="AA445" s="511"/>
      <c r="AB445" s="511"/>
      <c r="AC445" s="511"/>
      <c r="AD445" s="511"/>
      <c r="AE445" s="511"/>
      <c r="AF445" s="511"/>
      <c r="AG445" s="511"/>
      <c r="AH445" s="514"/>
      <c r="AI445" s="515"/>
      <c r="AJ445" s="515"/>
      <c r="AK445" s="515"/>
      <c r="AL445" s="515"/>
      <c r="AM445" s="515"/>
      <c r="AN445" s="515"/>
      <c r="AO445" s="515"/>
      <c r="AP445" s="515"/>
      <c r="AQ445" s="515"/>
      <c r="AR445" s="515"/>
      <c r="AS445" s="515"/>
      <c r="AT445" s="515"/>
      <c r="AU445" s="490"/>
      <c r="AV445" s="490"/>
      <c r="AW445" s="490"/>
      <c r="AX445" s="490"/>
      <c r="AY445" s="490"/>
      <c r="AZ445" s="490"/>
      <c r="BA445" s="490"/>
      <c r="BB445" s="490"/>
      <c r="BC445" s="490"/>
    </row>
    <row r="446" spans="1:55" x14ac:dyDescent="0.25">
      <c r="A446" s="1400"/>
      <c r="B446" s="509"/>
      <c r="C446" s="489"/>
      <c r="D446" s="510"/>
      <c r="E446" s="433"/>
      <c r="F446" s="510"/>
      <c r="G446" s="511"/>
      <c r="H446" s="511"/>
      <c r="I446" s="511"/>
      <c r="J446" s="511"/>
      <c r="K446" s="512"/>
      <c r="L446" s="513"/>
      <c r="M446" s="513"/>
      <c r="N446" s="513"/>
      <c r="O446" s="513"/>
      <c r="P446" s="513"/>
      <c r="Q446" s="513"/>
      <c r="R446" s="513"/>
      <c r="S446" s="513"/>
      <c r="T446" s="513"/>
      <c r="U446" s="513"/>
      <c r="V446" s="513"/>
      <c r="W446" s="513"/>
      <c r="X446" s="513"/>
      <c r="Y446" s="511"/>
      <c r="Z446" s="511"/>
      <c r="AA446" s="511"/>
      <c r="AB446" s="511"/>
      <c r="AC446" s="511"/>
      <c r="AD446" s="511"/>
      <c r="AE446" s="511"/>
      <c r="AF446" s="511"/>
      <c r="AG446" s="511"/>
      <c r="AH446" s="514"/>
      <c r="AI446" s="515"/>
      <c r="AJ446" s="515"/>
      <c r="AK446" s="515"/>
      <c r="AL446" s="515"/>
      <c r="AM446" s="515"/>
      <c r="AN446" s="515"/>
      <c r="AO446" s="511"/>
      <c r="AP446" s="511"/>
      <c r="AQ446" s="511"/>
      <c r="AR446" s="511"/>
      <c r="AS446" s="511"/>
      <c r="AT446" s="515"/>
      <c r="AU446" s="490"/>
      <c r="AV446" s="490"/>
      <c r="AW446" s="490"/>
      <c r="AX446" s="490"/>
      <c r="AY446" s="490"/>
      <c r="AZ446" s="490"/>
      <c r="BA446" s="490"/>
      <c r="BB446" s="490"/>
      <c r="BC446" s="490"/>
    </row>
    <row r="447" spans="1:55" x14ac:dyDescent="0.25">
      <c r="A447" s="1400"/>
      <c r="B447" s="509"/>
      <c r="C447" s="489"/>
      <c r="D447" s="510"/>
      <c r="E447" s="433"/>
      <c r="F447" s="510"/>
      <c r="G447" s="511"/>
      <c r="H447" s="511"/>
      <c r="I447" s="511"/>
      <c r="J447" s="511"/>
      <c r="K447" s="512"/>
      <c r="L447" s="513"/>
      <c r="M447" s="513"/>
      <c r="N447" s="513"/>
      <c r="O447" s="513"/>
      <c r="P447" s="513"/>
      <c r="Q447" s="513"/>
      <c r="R447" s="513"/>
      <c r="S447" s="513"/>
      <c r="T447" s="513"/>
      <c r="U447" s="513"/>
      <c r="V447" s="513"/>
      <c r="W447" s="513"/>
      <c r="X447" s="513"/>
      <c r="Y447" s="511"/>
      <c r="Z447" s="511"/>
      <c r="AA447" s="511"/>
      <c r="AB447" s="511"/>
      <c r="AC447" s="511"/>
      <c r="AD447" s="511"/>
      <c r="AE447" s="511"/>
      <c r="AF447" s="511"/>
      <c r="AG447" s="511"/>
      <c r="AH447" s="514"/>
      <c r="AI447" s="515"/>
      <c r="AJ447" s="515"/>
      <c r="AK447" s="515"/>
      <c r="AL447" s="511"/>
      <c r="AM447" s="511"/>
      <c r="AN447" s="511"/>
      <c r="AO447" s="515"/>
      <c r="AP447" s="515"/>
      <c r="AQ447" s="515"/>
      <c r="AR447" s="515"/>
      <c r="AS447" s="515"/>
      <c r="AT447" s="515"/>
      <c r="AU447" s="490"/>
      <c r="AV447" s="490"/>
      <c r="AW447" s="490"/>
      <c r="AX447" s="490"/>
      <c r="AY447" s="490"/>
      <c r="AZ447" s="490"/>
      <c r="BA447" s="490"/>
      <c r="BB447" s="490"/>
      <c r="BC447" s="490"/>
    </row>
    <row r="448" spans="1:55" x14ac:dyDescent="0.25">
      <c r="A448" s="1400"/>
      <c r="B448" s="509"/>
      <c r="C448" s="489"/>
      <c r="D448" s="510"/>
      <c r="E448" s="433"/>
      <c r="F448" s="510"/>
      <c r="G448" s="511"/>
      <c r="H448" s="511"/>
      <c r="I448" s="511"/>
      <c r="J448" s="511"/>
      <c r="K448" s="512"/>
      <c r="L448" s="513"/>
      <c r="M448" s="513"/>
      <c r="N448" s="513"/>
      <c r="O448" s="513"/>
      <c r="P448" s="513"/>
      <c r="Q448" s="513"/>
      <c r="R448" s="513"/>
      <c r="S448" s="513"/>
      <c r="T448" s="513"/>
      <c r="U448" s="513"/>
      <c r="V448" s="513"/>
      <c r="W448" s="513"/>
      <c r="X448" s="513"/>
      <c r="Y448" s="511"/>
      <c r="Z448" s="511"/>
      <c r="AA448" s="511"/>
      <c r="AB448" s="511"/>
      <c r="AC448" s="511"/>
      <c r="AD448" s="511"/>
      <c r="AE448" s="511"/>
      <c r="AF448" s="511"/>
      <c r="AG448" s="511"/>
      <c r="AH448" s="514"/>
      <c r="AI448" s="515"/>
      <c r="AJ448" s="515"/>
      <c r="AK448" s="515"/>
      <c r="AL448" s="515"/>
      <c r="AM448" s="515"/>
      <c r="AN448" s="515"/>
      <c r="AO448" s="515"/>
      <c r="AP448" s="515"/>
      <c r="AQ448" s="515"/>
      <c r="AR448" s="515"/>
      <c r="AS448" s="515"/>
      <c r="AT448" s="515"/>
      <c r="AU448" s="490"/>
      <c r="AV448" s="490"/>
      <c r="AW448" s="490"/>
      <c r="AX448" s="490"/>
      <c r="AY448" s="490"/>
      <c r="AZ448" s="490"/>
      <c r="BA448" s="490"/>
      <c r="BB448" s="490"/>
      <c r="BC448" s="490"/>
    </row>
    <row r="449" spans="1:55" x14ac:dyDescent="0.25">
      <c r="A449" s="1400"/>
      <c r="B449" s="509"/>
      <c r="C449" s="489"/>
      <c r="D449" s="510"/>
      <c r="E449" s="433"/>
      <c r="F449" s="510"/>
      <c r="G449" s="511"/>
      <c r="H449" s="511"/>
      <c r="I449" s="511"/>
      <c r="J449" s="511"/>
      <c r="K449" s="512"/>
      <c r="L449" s="513"/>
      <c r="M449" s="513"/>
      <c r="N449" s="513"/>
      <c r="O449" s="513"/>
      <c r="P449" s="513"/>
      <c r="Q449" s="513"/>
      <c r="R449" s="513"/>
      <c r="S449" s="513"/>
      <c r="T449" s="513"/>
      <c r="U449" s="513"/>
      <c r="V449" s="513"/>
      <c r="W449" s="513"/>
      <c r="X449" s="513"/>
      <c r="Y449" s="511"/>
      <c r="Z449" s="511"/>
      <c r="AA449" s="511"/>
      <c r="AB449" s="511"/>
      <c r="AC449" s="511"/>
      <c r="AD449" s="511"/>
      <c r="AE449" s="511"/>
      <c r="AF449" s="511"/>
      <c r="AG449" s="511"/>
      <c r="AH449" s="514"/>
      <c r="AI449" s="515"/>
      <c r="AJ449" s="515"/>
      <c r="AK449" s="515"/>
      <c r="AL449" s="515"/>
      <c r="AM449" s="515"/>
      <c r="AN449" s="515"/>
      <c r="AO449" s="515"/>
      <c r="AP449" s="515"/>
      <c r="AQ449" s="515"/>
      <c r="AR449" s="515"/>
      <c r="AS449" s="515"/>
      <c r="AT449" s="515"/>
      <c r="AU449" s="490"/>
      <c r="AV449" s="490"/>
      <c r="AW449" s="490"/>
      <c r="AX449" s="490"/>
      <c r="AY449" s="490"/>
      <c r="AZ449" s="490"/>
      <c r="BA449" s="490"/>
      <c r="BB449" s="490"/>
      <c r="BC449" s="490"/>
    </row>
    <row r="450" spans="1:55" x14ac:dyDescent="0.25">
      <c r="A450" s="1400"/>
      <c r="B450" s="509"/>
      <c r="C450" s="489"/>
      <c r="D450" s="510"/>
      <c r="E450" s="433"/>
      <c r="F450" s="510"/>
      <c r="G450" s="511"/>
      <c r="H450" s="511"/>
      <c r="I450" s="511"/>
      <c r="J450" s="511"/>
      <c r="K450" s="512"/>
      <c r="L450" s="513"/>
      <c r="M450" s="513"/>
      <c r="N450" s="513"/>
      <c r="O450" s="513"/>
      <c r="P450" s="513"/>
      <c r="Q450" s="513"/>
      <c r="R450" s="513"/>
      <c r="S450" s="513"/>
      <c r="T450" s="513"/>
      <c r="U450" s="513"/>
      <c r="V450" s="513"/>
      <c r="W450" s="513"/>
      <c r="X450" s="513"/>
      <c r="Y450" s="511"/>
      <c r="Z450" s="511"/>
      <c r="AA450" s="511"/>
      <c r="AB450" s="511"/>
      <c r="AC450" s="511"/>
      <c r="AD450" s="511"/>
      <c r="AE450" s="511"/>
      <c r="AF450" s="511"/>
      <c r="AG450" s="511"/>
      <c r="AH450" s="514"/>
      <c r="AI450" s="515"/>
      <c r="AJ450" s="515"/>
      <c r="AK450" s="515"/>
      <c r="AL450" s="515"/>
      <c r="AM450" s="515"/>
      <c r="AN450" s="515"/>
      <c r="AO450" s="515"/>
      <c r="AP450" s="511"/>
      <c r="AQ450" s="511"/>
      <c r="AR450" s="515"/>
      <c r="AS450" s="515"/>
      <c r="AT450" s="515"/>
      <c r="AU450" s="490"/>
      <c r="AV450" s="490"/>
      <c r="AW450" s="490"/>
      <c r="AX450" s="490"/>
      <c r="AY450" s="490"/>
      <c r="AZ450" s="490"/>
      <c r="BA450" s="490"/>
      <c r="BB450" s="490"/>
      <c r="BC450" s="490"/>
    </row>
    <row r="451" spans="1:55" x14ac:dyDescent="0.25">
      <c r="A451" s="1400"/>
      <c r="B451" s="509"/>
      <c r="C451" s="489"/>
      <c r="D451" s="510"/>
      <c r="E451" s="433"/>
      <c r="F451" s="510"/>
      <c r="G451" s="511"/>
      <c r="H451" s="511"/>
      <c r="I451" s="511"/>
      <c r="J451" s="511"/>
      <c r="K451" s="512"/>
      <c r="L451" s="513"/>
      <c r="M451" s="513"/>
      <c r="N451" s="513"/>
      <c r="O451" s="513"/>
      <c r="P451" s="513"/>
      <c r="Q451" s="513"/>
      <c r="R451" s="513"/>
      <c r="S451" s="513"/>
      <c r="T451" s="513"/>
      <c r="U451" s="513"/>
      <c r="V451" s="513"/>
      <c r="W451" s="513"/>
      <c r="X451" s="513"/>
      <c r="Y451" s="511"/>
      <c r="Z451" s="511"/>
      <c r="AA451" s="511"/>
      <c r="AB451" s="511"/>
      <c r="AC451" s="511"/>
      <c r="AD451" s="511"/>
      <c r="AE451" s="511"/>
      <c r="AF451" s="511"/>
      <c r="AG451" s="511"/>
      <c r="AH451" s="514"/>
      <c r="AI451" s="515"/>
      <c r="AJ451" s="515"/>
      <c r="AK451" s="515"/>
      <c r="AL451" s="515"/>
      <c r="AM451" s="515"/>
      <c r="AN451" s="515"/>
      <c r="AO451" s="511"/>
      <c r="AP451" s="511"/>
      <c r="AQ451" s="511"/>
      <c r="AR451" s="511"/>
      <c r="AS451" s="511"/>
      <c r="AT451" s="515"/>
      <c r="AU451" s="490"/>
      <c r="AV451" s="490"/>
      <c r="AW451" s="490"/>
      <c r="AX451" s="490"/>
      <c r="AY451" s="490"/>
      <c r="AZ451" s="490"/>
      <c r="BA451" s="490"/>
      <c r="BB451" s="490"/>
      <c r="BC451" s="490"/>
    </row>
    <row r="452" spans="1:55" x14ac:dyDescent="0.25">
      <c r="A452" s="1400"/>
      <c r="B452" s="509"/>
      <c r="C452" s="489"/>
      <c r="D452" s="510"/>
      <c r="E452" s="433"/>
      <c r="F452" s="510"/>
      <c r="G452" s="511"/>
      <c r="H452" s="511"/>
      <c r="I452" s="511"/>
      <c r="J452" s="511"/>
      <c r="K452" s="512"/>
      <c r="L452" s="513"/>
      <c r="M452" s="513"/>
      <c r="N452" s="513"/>
      <c r="O452" s="513"/>
      <c r="P452" s="513"/>
      <c r="Q452" s="513"/>
      <c r="R452" s="513"/>
      <c r="S452" s="513"/>
      <c r="T452" s="513"/>
      <c r="U452" s="513"/>
      <c r="V452" s="513"/>
      <c r="W452" s="513"/>
      <c r="X452" s="513"/>
      <c r="Y452" s="511"/>
      <c r="Z452" s="511"/>
      <c r="AA452" s="511"/>
      <c r="AB452" s="511"/>
      <c r="AC452" s="511"/>
      <c r="AD452" s="511"/>
      <c r="AE452" s="511"/>
      <c r="AF452" s="511"/>
      <c r="AG452" s="511"/>
      <c r="AH452" s="514"/>
      <c r="AI452" s="515"/>
      <c r="AJ452" s="515"/>
      <c r="AK452" s="515"/>
      <c r="AL452" s="511"/>
      <c r="AM452" s="511"/>
      <c r="AN452" s="511"/>
      <c r="AO452" s="515"/>
      <c r="AP452" s="515"/>
      <c r="AQ452" s="515"/>
      <c r="AR452" s="515"/>
      <c r="AS452" s="515"/>
      <c r="AT452" s="515"/>
      <c r="AU452" s="490"/>
      <c r="AV452" s="490"/>
      <c r="AW452" s="490"/>
      <c r="AX452" s="490"/>
      <c r="AY452" s="490"/>
      <c r="AZ452" s="490"/>
      <c r="BA452" s="490"/>
      <c r="BB452" s="490"/>
      <c r="BC452" s="490"/>
    </row>
    <row r="453" spans="1:55" x14ac:dyDescent="0.25">
      <c r="A453" s="1400"/>
      <c r="B453" s="509"/>
      <c r="C453" s="489"/>
      <c r="D453" s="510"/>
      <c r="E453" s="433"/>
      <c r="F453" s="510"/>
      <c r="G453" s="511"/>
      <c r="H453" s="511"/>
      <c r="I453" s="511"/>
      <c r="J453" s="511"/>
      <c r="K453" s="512"/>
      <c r="L453" s="513"/>
      <c r="M453" s="513"/>
      <c r="N453" s="513"/>
      <c r="O453" s="513"/>
      <c r="P453" s="513"/>
      <c r="Q453" s="513"/>
      <c r="R453" s="513"/>
      <c r="S453" s="513"/>
      <c r="T453" s="513"/>
      <c r="U453" s="513"/>
      <c r="V453" s="513"/>
      <c r="W453" s="513"/>
      <c r="X453" s="513"/>
      <c r="Y453" s="511"/>
      <c r="Z453" s="511"/>
      <c r="AA453" s="511"/>
      <c r="AB453" s="511"/>
      <c r="AC453" s="511"/>
      <c r="AD453" s="511"/>
      <c r="AE453" s="511"/>
      <c r="AF453" s="511"/>
      <c r="AG453" s="511"/>
      <c r="AH453" s="514"/>
      <c r="AI453" s="515"/>
      <c r="AJ453" s="515"/>
      <c r="AK453" s="515"/>
      <c r="AL453" s="515"/>
      <c r="AM453" s="515"/>
      <c r="AN453" s="515"/>
      <c r="AO453" s="515"/>
      <c r="AP453" s="515"/>
      <c r="AQ453" s="515"/>
      <c r="AR453" s="515"/>
      <c r="AS453" s="515"/>
      <c r="AT453" s="515"/>
      <c r="AU453" s="490"/>
      <c r="AV453" s="490"/>
      <c r="AW453" s="490"/>
      <c r="AX453" s="490"/>
      <c r="AY453" s="490"/>
      <c r="AZ453" s="490"/>
      <c r="BA453" s="490"/>
      <c r="BB453" s="490"/>
      <c r="BC453" s="490"/>
    </row>
    <row r="454" spans="1:55" x14ac:dyDescent="0.25">
      <c r="A454" s="1400"/>
      <c r="B454" s="509"/>
      <c r="C454" s="489"/>
      <c r="D454" s="510"/>
      <c r="E454" s="433"/>
      <c r="F454" s="510"/>
      <c r="G454" s="511"/>
      <c r="H454" s="511"/>
      <c r="I454" s="511"/>
      <c r="J454" s="511"/>
      <c r="K454" s="512"/>
      <c r="L454" s="513"/>
      <c r="M454" s="513"/>
      <c r="N454" s="513"/>
      <c r="O454" s="513"/>
      <c r="P454" s="513"/>
      <c r="Q454" s="513"/>
      <c r="R454" s="513"/>
      <c r="S454" s="513"/>
      <c r="T454" s="513"/>
      <c r="U454" s="513"/>
      <c r="V454" s="513"/>
      <c r="W454" s="513"/>
      <c r="X454" s="513"/>
      <c r="Y454" s="511"/>
      <c r="Z454" s="511"/>
      <c r="AA454" s="511"/>
      <c r="AB454" s="511"/>
      <c r="AC454" s="511"/>
      <c r="AD454" s="511"/>
      <c r="AE454" s="511"/>
      <c r="AF454" s="511"/>
      <c r="AG454" s="511"/>
      <c r="AH454" s="514"/>
      <c r="AI454" s="515"/>
      <c r="AJ454" s="515"/>
      <c r="AK454" s="515"/>
      <c r="AL454" s="515"/>
      <c r="AM454" s="515"/>
      <c r="AN454" s="515"/>
      <c r="AO454" s="515"/>
      <c r="AP454" s="515"/>
      <c r="AQ454" s="515"/>
      <c r="AR454" s="515"/>
      <c r="AS454" s="515"/>
      <c r="AT454" s="515"/>
      <c r="AU454" s="490"/>
      <c r="AV454" s="490"/>
      <c r="AW454" s="490"/>
      <c r="AX454" s="490"/>
      <c r="AY454" s="490"/>
      <c r="AZ454" s="490"/>
      <c r="BA454" s="490"/>
      <c r="BB454" s="490"/>
      <c r="BC454" s="490"/>
    </row>
    <row r="455" spans="1:55" x14ac:dyDescent="0.25">
      <c r="A455" s="1400"/>
      <c r="B455" s="509"/>
      <c r="C455" s="489"/>
      <c r="D455" s="510"/>
      <c r="E455" s="433"/>
      <c r="F455" s="510"/>
      <c r="G455" s="511"/>
      <c r="H455" s="511"/>
      <c r="I455" s="511"/>
      <c r="J455" s="511"/>
      <c r="K455" s="512"/>
      <c r="L455" s="513"/>
      <c r="M455" s="513"/>
      <c r="N455" s="513"/>
      <c r="O455" s="513"/>
      <c r="P455" s="513"/>
      <c r="Q455" s="513"/>
      <c r="R455" s="513"/>
      <c r="S455" s="513"/>
      <c r="T455" s="513"/>
      <c r="U455" s="513"/>
      <c r="V455" s="513"/>
      <c r="W455" s="513"/>
      <c r="X455" s="513"/>
      <c r="Y455" s="511"/>
      <c r="Z455" s="511"/>
      <c r="AA455" s="511"/>
      <c r="AB455" s="511"/>
      <c r="AC455" s="511"/>
      <c r="AD455" s="511"/>
      <c r="AE455" s="511"/>
      <c r="AF455" s="511"/>
      <c r="AG455" s="511"/>
      <c r="AH455" s="514"/>
      <c r="AI455" s="515"/>
      <c r="AJ455" s="515"/>
      <c r="AK455" s="515"/>
      <c r="AL455" s="515"/>
      <c r="AM455" s="515"/>
      <c r="AN455" s="515"/>
      <c r="AO455" s="515"/>
      <c r="AP455" s="515"/>
      <c r="AQ455" s="515"/>
      <c r="AR455" s="515"/>
      <c r="AS455" s="515"/>
      <c r="AT455" s="515"/>
      <c r="AU455" s="490"/>
      <c r="AV455" s="490"/>
      <c r="AW455" s="490"/>
      <c r="AX455" s="490"/>
      <c r="AY455" s="490"/>
      <c r="AZ455" s="490"/>
      <c r="BA455" s="490"/>
      <c r="BB455" s="490"/>
      <c r="BC455" s="490"/>
    </row>
    <row r="456" spans="1:55" x14ac:dyDescent="0.25">
      <c r="A456" s="1400"/>
      <c r="B456" s="509"/>
      <c r="C456" s="489"/>
      <c r="D456" s="510"/>
      <c r="E456" s="433"/>
      <c r="F456" s="510"/>
      <c r="G456" s="511"/>
      <c r="H456" s="511"/>
      <c r="I456" s="511"/>
      <c r="J456" s="511"/>
      <c r="K456" s="512"/>
      <c r="L456" s="513"/>
      <c r="M456" s="513"/>
      <c r="N456" s="513"/>
      <c r="O456" s="513"/>
      <c r="P456" s="513"/>
      <c r="Q456" s="513"/>
      <c r="R456" s="513"/>
      <c r="S456" s="513"/>
      <c r="T456" s="513"/>
      <c r="U456" s="513"/>
      <c r="V456" s="513"/>
      <c r="W456" s="513"/>
      <c r="X456" s="513"/>
      <c r="Y456" s="511"/>
      <c r="Z456" s="511"/>
      <c r="AA456" s="511"/>
      <c r="AB456" s="511"/>
      <c r="AC456" s="511"/>
      <c r="AD456" s="511"/>
      <c r="AE456" s="511"/>
      <c r="AF456" s="511"/>
      <c r="AG456" s="511"/>
      <c r="AH456" s="514"/>
      <c r="AI456" s="515"/>
      <c r="AJ456" s="515"/>
      <c r="AK456" s="515"/>
      <c r="AL456" s="515"/>
      <c r="AM456" s="515"/>
      <c r="AN456" s="515"/>
      <c r="AO456" s="511"/>
      <c r="AP456" s="511"/>
      <c r="AQ456" s="511"/>
      <c r="AR456" s="511"/>
      <c r="AS456" s="511"/>
      <c r="AT456" s="515"/>
      <c r="AU456" s="490"/>
      <c r="AV456" s="490"/>
      <c r="AW456" s="490"/>
      <c r="AX456" s="490"/>
      <c r="AY456" s="490"/>
      <c r="AZ456" s="490"/>
      <c r="BA456" s="490"/>
      <c r="BB456" s="490"/>
      <c r="BC456" s="490"/>
    </row>
    <row r="457" spans="1:55" x14ac:dyDescent="0.25">
      <c r="A457" s="1400"/>
      <c r="B457" s="509"/>
      <c r="C457" s="489"/>
      <c r="D457" s="510"/>
      <c r="E457" s="433"/>
      <c r="F457" s="510"/>
      <c r="G457" s="511"/>
      <c r="H457" s="511"/>
      <c r="I457" s="511"/>
      <c r="J457" s="511"/>
      <c r="K457" s="512"/>
      <c r="L457" s="513"/>
      <c r="M457" s="513"/>
      <c r="N457" s="513"/>
      <c r="O457" s="513"/>
      <c r="P457" s="513"/>
      <c r="Q457" s="513"/>
      <c r="R457" s="513"/>
      <c r="S457" s="513"/>
      <c r="T457" s="513"/>
      <c r="U457" s="513"/>
      <c r="V457" s="513"/>
      <c r="W457" s="513"/>
      <c r="X457" s="513"/>
      <c r="Y457" s="511"/>
      <c r="Z457" s="511"/>
      <c r="AA457" s="511"/>
      <c r="AB457" s="511"/>
      <c r="AC457" s="511"/>
      <c r="AD457" s="511"/>
      <c r="AE457" s="511"/>
      <c r="AF457" s="511"/>
      <c r="AG457" s="511"/>
      <c r="AH457" s="514"/>
      <c r="AI457" s="515"/>
      <c r="AJ457" s="515"/>
      <c r="AK457" s="515"/>
      <c r="AL457" s="511"/>
      <c r="AM457" s="511"/>
      <c r="AN457" s="511"/>
      <c r="AO457" s="515"/>
      <c r="AP457" s="515"/>
      <c r="AQ457" s="515"/>
      <c r="AR457" s="515"/>
      <c r="AS457" s="515"/>
      <c r="AT457" s="515"/>
      <c r="AU457" s="490"/>
      <c r="AV457" s="490"/>
      <c r="AW457" s="490"/>
      <c r="AX457" s="490"/>
      <c r="AY457" s="490"/>
      <c r="AZ457" s="490"/>
      <c r="BA457" s="490"/>
      <c r="BB457" s="490"/>
      <c r="BC457" s="490"/>
    </row>
    <row r="458" spans="1:55" x14ac:dyDescent="0.25">
      <c r="A458" s="1400"/>
      <c r="B458" s="509"/>
      <c r="C458" s="489"/>
      <c r="D458" s="510"/>
      <c r="E458" s="433"/>
      <c r="F458" s="510"/>
      <c r="G458" s="511"/>
      <c r="H458" s="511"/>
      <c r="I458" s="511"/>
      <c r="J458" s="511"/>
      <c r="K458" s="512"/>
      <c r="L458" s="513"/>
      <c r="M458" s="513"/>
      <c r="N458" s="513"/>
      <c r="O458" s="513"/>
      <c r="P458" s="513"/>
      <c r="Q458" s="513"/>
      <c r="R458" s="513"/>
      <c r="S458" s="513"/>
      <c r="T458" s="513"/>
      <c r="U458" s="513"/>
      <c r="V458" s="513"/>
      <c r="W458" s="513"/>
      <c r="X458" s="513"/>
      <c r="Y458" s="511"/>
      <c r="Z458" s="511"/>
      <c r="AA458" s="511"/>
      <c r="AB458" s="511"/>
      <c r="AC458" s="511"/>
      <c r="AD458" s="511"/>
      <c r="AE458" s="511"/>
      <c r="AF458" s="511"/>
      <c r="AG458" s="511"/>
      <c r="AH458" s="514"/>
      <c r="AI458" s="515"/>
      <c r="AJ458" s="515"/>
      <c r="AK458" s="515"/>
      <c r="AL458" s="515"/>
      <c r="AM458" s="515"/>
      <c r="AN458" s="515"/>
      <c r="AO458" s="515"/>
      <c r="AP458" s="515"/>
      <c r="AQ458" s="515"/>
      <c r="AR458" s="515"/>
      <c r="AS458" s="515"/>
      <c r="AT458" s="515"/>
      <c r="AU458" s="490"/>
      <c r="AV458" s="490"/>
      <c r="AW458" s="490"/>
      <c r="AX458" s="490"/>
      <c r="AY458" s="490"/>
      <c r="AZ458" s="490"/>
      <c r="BA458" s="490"/>
      <c r="BB458" s="490"/>
      <c r="BC458" s="490"/>
    </row>
    <row r="459" spans="1:55" x14ac:dyDescent="0.25">
      <c r="A459" s="1400"/>
      <c r="B459" s="509"/>
      <c r="C459" s="489"/>
      <c r="D459" s="510"/>
      <c r="E459" s="433"/>
      <c r="F459" s="510"/>
      <c r="G459" s="511"/>
      <c r="H459" s="511"/>
      <c r="I459" s="511"/>
      <c r="J459" s="511"/>
      <c r="K459" s="512"/>
      <c r="L459" s="513"/>
      <c r="M459" s="513"/>
      <c r="N459" s="452"/>
      <c r="O459" s="510"/>
      <c r="P459" s="513"/>
      <c r="Q459" s="513"/>
      <c r="R459" s="513"/>
      <c r="S459" s="513"/>
      <c r="T459" s="513"/>
      <c r="U459" s="513"/>
      <c r="V459" s="513"/>
      <c r="W459" s="513"/>
      <c r="X459" s="513"/>
      <c r="Y459" s="511"/>
      <c r="Z459" s="511"/>
      <c r="AA459" s="511"/>
      <c r="AB459" s="511"/>
      <c r="AC459" s="511"/>
      <c r="AD459" s="511"/>
      <c r="AE459" s="511"/>
      <c r="AF459" s="511"/>
      <c r="AG459" s="511"/>
      <c r="AH459" s="514"/>
      <c r="AI459" s="515"/>
      <c r="AJ459" s="515"/>
      <c r="AK459" s="515"/>
      <c r="AL459" s="515"/>
      <c r="AM459" s="515"/>
      <c r="AN459" s="515"/>
      <c r="AO459" s="515"/>
      <c r="AP459" s="515"/>
      <c r="AQ459" s="515"/>
      <c r="AR459" s="515"/>
      <c r="AS459" s="515"/>
      <c r="AT459" s="515"/>
      <c r="AU459" s="490"/>
      <c r="AV459" s="490"/>
      <c r="AW459" s="490"/>
      <c r="AX459" s="490"/>
      <c r="AY459" s="490"/>
      <c r="AZ459" s="490"/>
      <c r="BA459" s="490"/>
      <c r="BB459" s="490"/>
      <c r="BC459" s="490"/>
    </row>
    <row r="460" spans="1:55" x14ac:dyDescent="0.25">
      <c r="A460" s="1400"/>
      <c r="B460" s="509"/>
      <c r="C460" s="489"/>
      <c r="D460" s="510"/>
      <c r="E460" s="433"/>
      <c r="F460" s="510"/>
      <c r="G460" s="511"/>
      <c r="H460" s="511"/>
      <c r="I460" s="511"/>
      <c r="J460" s="511"/>
      <c r="K460" s="512"/>
      <c r="L460" s="513"/>
      <c r="M460" s="513"/>
      <c r="N460" s="513"/>
      <c r="O460" s="513"/>
      <c r="P460" s="513"/>
      <c r="Q460" s="513"/>
      <c r="R460" s="513"/>
      <c r="S460" s="513"/>
      <c r="T460" s="513"/>
      <c r="U460" s="513"/>
      <c r="V460" s="513"/>
      <c r="W460" s="513"/>
      <c r="X460" s="513"/>
      <c r="Y460" s="511"/>
      <c r="Z460" s="511"/>
      <c r="AA460" s="511"/>
      <c r="AB460" s="511"/>
      <c r="AC460" s="511"/>
      <c r="AD460" s="511"/>
      <c r="AE460" s="511"/>
      <c r="AF460" s="511"/>
      <c r="AG460" s="511"/>
      <c r="AH460" s="514"/>
      <c r="AI460" s="515"/>
      <c r="AJ460" s="515"/>
      <c r="AK460" s="515"/>
      <c r="AL460" s="515"/>
      <c r="AM460" s="515"/>
      <c r="AN460" s="515"/>
      <c r="AO460" s="515"/>
      <c r="AP460" s="511"/>
      <c r="AQ460" s="511"/>
      <c r="AR460" s="511"/>
      <c r="AS460" s="515"/>
      <c r="AT460" s="515"/>
      <c r="AU460" s="490"/>
      <c r="AV460" s="490"/>
      <c r="AW460" s="490"/>
      <c r="AX460" s="490"/>
      <c r="AY460" s="490"/>
      <c r="AZ460" s="490"/>
      <c r="BA460" s="490"/>
      <c r="BB460" s="490"/>
      <c r="BC460" s="490"/>
    </row>
    <row r="461" spans="1:55" x14ac:dyDescent="0.25">
      <c r="A461" s="1400"/>
      <c r="B461" s="509"/>
      <c r="C461" s="489"/>
      <c r="D461" s="510"/>
      <c r="E461" s="433"/>
      <c r="F461" s="510"/>
      <c r="G461" s="511"/>
      <c r="H461" s="511"/>
      <c r="I461" s="511"/>
      <c r="J461" s="511"/>
      <c r="K461" s="512"/>
      <c r="L461" s="513"/>
      <c r="M461" s="513"/>
      <c r="N461" s="513"/>
      <c r="O461" s="513"/>
      <c r="P461" s="513"/>
      <c r="Q461" s="513"/>
      <c r="R461" s="513"/>
      <c r="S461" s="513"/>
      <c r="T461" s="513"/>
      <c r="U461" s="513"/>
      <c r="V461" s="513"/>
      <c r="W461" s="513"/>
      <c r="X461" s="513"/>
      <c r="Y461" s="511"/>
      <c r="Z461" s="511"/>
      <c r="AA461" s="511"/>
      <c r="AB461" s="511"/>
      <c r="AC461" s="511"/>
      <c r="AD461" s="511"/>
      <c r="AE461" s="511"/>
      <c r="AF461" s="511"/>
      <c r="AG461" s="511"/>
      <c r="AH461" s="514"/>
      <c r="AI461" s="515"/>
      <c r="AJ461" s="515"/>
      <c r="AK461" s="515"/>
      <c r="AL461" s="515"/>
      <c r="AM461" s="515"/>
      <c r="AN461" s="515"/>
      <c r="AO461" s="511"/>
      <c r="AP461" s="511"/>
      <c r="AQ461" s="511"/>
      <c r="AR461" s="511"/>
      <c r="AS461" s="511"/>
      <c r="AT461" s="515"/>
      <c r="AU461" s="490"/>
      <c r="AV461" s="490"/>
      <c r="AW461" s="490"/>
      <c r="AX461" s="490"/>
      <c r="AY461" s="490"/>
      <c r="AZ461" s="490"/>
      <c r="BA461" s="490"/>
      <c r="BB461" s="490"/>
      <c r="BC461" s="490"/>
    </row>
    <row r="462" spans="1:55" x14ac:dyDescent="0.25">
      <c r="A462" s="1400"/>
      <c r="B462" s="509"/>
      <c r="C462" s="489"/>
      <c r="D462" s="510"/>
      <c r="E462" s="433"/>
      <c r="F462" s="510"/>
      <c r="G462" s="511"/>
      <c r="H462" s="511"/>
      <c r="I462" s="511"/>
      <c r="J462" s="511"/>
      <c r="K462" s="512"/>
      <c r="L462" s="513"/>
      <c r="M462" s="513"/>
      <c r="N462" s="513"/>
      <c r="O462" s="513"/>
      <c r="P462" s="513"/>
      <c r="Q462" s="513"/>
      <c r="R462" s="513"/>
      <c r="S462" s="513"/>
      <c r="T462" s="513"/>
      <c r="U462" s="513"/>
      <c r="V462" s="513"/>
      <c r="W462" s="513"/>
      <c r="X462" s="513"/>
      <c r="Y462" s="511"/>
      <c r="Z462" s="511"/>
      <c r="AA462" s="511"/>
      <c r="AB462" s="511"/>
      <c r="AC462" s="511"/>
      <c r="AD462" s="511"/>
      <c r="AE462" s="511"/>
      <c r="AF462" s="511"/>
      <c r="AG462" s="511"/>
      <c r="AH462" s="514"/>
      <c r="AI462" s="515"/>
      <c r="AJ462" s="515"/>
      <c r="AK462" s="515"/>
      <c r="AL462" s="511"/>
      <c r="AM462" s="511"/>
      <c r="AN462" s="511"/>
      <c r="AO462" s="515"/>
      <c r="AP462" s="515"/>
      <c r="AQ462" s="515"/>
      <c r="AR462" s="515"/>
      <c r="AS462" s="515"/>
      <c r="AT462" s="515"/>
      <c r="AU462" s="490"/>
      <c r="AV462" s="490"/>
      <c r="AW462" s="490"/>
      <c r="AX462" s="490"/>
      <c r="AY462" s="490"/>
      <c r="AZ462" s="490"/>
      <c r="BA462" s="490"/>
      <c r="BB462" s="490"/>
      <c r="BC462" s="490"/>
    </row>
    <row r="463" spans="1:55" x14ac:dyDescent="0.25">
      <c r="A463" s="1400"/>
      <c r="B463" s="509"/>
      <c r="C463" s="489"/>
      <c r="D463" s="510"/>
      <c r="E463" s="433"/>
      <c r="F463" s="510"/>
      <c r="G463" s="511"/>
      <c r="H463" s="511"/>
      <c r="I463" s="511"/>
      <c r="J463" s="511"/>
      <c r="K463" s="512"/>
      <c r="L463" s="513"/>
      <c r="M463" s="513"/>
      <c r="N463" s="513"/>
      <c r="O463" s="513"/>
      <c r="P463" s="513"/>
      <c r="Q463" s="513"/>
      <c r="R463" s="513"/>
      <c r="S463" s="513"/>
      <c r="T463" s="513"/>
      <c r="U463" s="513"/>
      <c r="V463" s="513"/>
      <c r="W463" s="513"/>
      <c r="X463" s="513"/>
      <c r="Y463" s="511"/>
      <c r="Z463" s="511"/>
      <c r="AA463" s="511"/>
      <c r="AB463" s="511"/>
      <c r="AC463" s="511"/>
      <c r="AD463" s="511"/>
      <c r="AE463" s="511"/>
      <c r="AF463" s="511"/>
      <c r="AG463" s="511"/>
      <c r="AH463" s="514"/>
      <c r="AI463" s="515"/>
      <c r="AJ463" s="515"/>
      <c r="AK463" s="515"/>
      <c r="AL463" s="515"/>
      <c r="AM463" s="515"/>
      <c r="AN463" s="515"/>
      <c r="AO463" s="515"/>
      <c r="AP463" s="515"/>
      <c r="AQ463" s="515"/>
      <c r="AR463" s="515"/>
      <c r="AS463" s="515"/>
      <c r="AT463" s="515"/>
      <c r="AU463" s="490"/>
      <c r="AV463" s="490"/>
      <c r="AW463" s="490"/>
      <c r="AX463" s="490"/>
      <c r="AY463" s="490"/>
      <c r="AZ463" s="490"/>
      <c r="BA463" s="490"/>
      <c r="BB463" s="490"/>
      <c r="BC463" s="490"/>
    </row>
    <row r="464" spans="1:55" x14ac:dyDescent="0.25">
      <c r="A464" s="1400"/>
      <c r="B464" s="509"/>
      <c r="C464" s="489"/>
      <c r="D464" s="510"/>
      <c r="E464" s="433"/>
      <c r="F464" s="510"/>
      <c r="G464" s="511"/>
      <c r="H464" s="511"/>
      <c r="I464" s="511"/>
      <c r="J464" s="511"/>
      <c r="K464" s="512"/>
      <c r="L464" s="513"/>
      <c r="M464" s="513"/>
      <c r="N464" s="513"/>
      <c r="O464" s="513"/>
      <c r="P464" s="513"/>
      <c r="Q464" s="513"/>
      <c r="R464" s="513"/>
      <c r="S464" s="513"/>
      <c r="T464" s="513"/>
      <c r="U464" s="513"/>
      <c r="V464" s="513"/>
      <c r="W464" s="513"/>
      <c r="X464" s="513"/>
      <c r="Y464" s="511"/>
      <c r="Z464" s="511"/>
      <c r="AA464" s="511"/>
      <c r="AB464" s="511"/>
      <c r="AC464" s="511"/>
      <c r="AD464" s="511"/>
      <c r="AE464" s="511"/>
      <c r="AF464" s="511"/>
      <c r="AG464" s="511"/>
      <c r="AH464" s="514"/>
      <c r="AI464" s="515"/>
      <c r="AJ464" s="515"/>
      <c r="AK464" s="515"/>
      <c r="AL464" s="515"/>
      <c r="AM464" s="515"/>
      <c r="AN464" s="515"/>
      <c r="AO464" s="515"/>
      <c r="AP464" s="515"/>
      <c r="AQ464" s="515"/>
      <c r="AR464" s="515"/>
      <c r="AS464" s="515"/>
      <c r="AT464" s="515"/>
      <c r="AU464" s="490"/>
      <c r="AV464" s="490"/>
      <c r="AW464" s="490"/>
      <c r="AX464" s="490"/>
      <c r="AY464" s="490"/>
      <c r="AZ464" s="490"/>
      <c r="BA464" s="490"/>
      <c r="BB464" s="490"/>
      <c r="BC464" s="490"/>
    </row>
    <row r="465" spans="1:55" x14ac:dyDescent="0.25">
      <c r="A465" s="1400"/>
      <c r="B465" s="509"/>
      <c r="C465" s="489"/>
      <c r="D465" s="510"/>
      <c r="E465" s="433"/>
      <c r="F465" s="510"/>
      <c r="G465" s="511"/>
      <c r="H465" s="511"/>
      <c r="I465" s="511"/>
      <c r="J465" s="511"/>
      <c r="K465" s="512"/>
      <c r="L465" s="513"/>
      <c r="M465" s="513"/>
      <c r="N465" s="513"/>
      <c r="O465" s="513"/>
      <c r="P465" s="513"/>
      <c r="Q465" s="513"/>
      <c r="R465" s="513"/>
      <c r="S465" s="513"/>
      <c r="T465" s="513"/>
      <c r="U465" s="513"/>
      <c r="V465" s="513"/>
      <c r="W465" s="513"/>
      <c r="X465" s="513"/>
      <c r="Y465" s="511"/>
      <c r="Z465" s="511"/>
      <c r="AA465" s="511"/>
      <c r="AB465" s="511"/>
      <c r="AC465" s="511"/>
      <c r="AD465" s="511"/>
      <c r="AE465" s="511"/>
      <c r="AF465" s="511"/>
      <c r="AG465" s="511"/>
      <c r="AH465" s="514"/>
      <c r="AI465" s="515"/>
      <c r="AJ465" s="515"/>
      <c r="AK465" s="515"/>
      <c r="AL465" s="515"/>
      <c r="AM465" s="515"/>
      <c r="AN465" s="515"/>
      <c r="AO465" s="515"/>
      <c r="AP465" s="515"/>
      <c r="AQ465" s="515"/>
      <c r="AR465" s="515"/>
      <c r="AS465" s="515"/>
      <c r="AT465" s="515"/>
      <c r="AU465" s="490"/>
      <c r="AV465" s="490"/>
      <c r="AW465" s="490"/>
      <c r="AX465" s="490"/>
      <c r="AY465" s="490"/>
      <c r="AZ465" s="490"/>
      <c r="BA465" s="490"/>
      <c r="BB465" s="490"/>
      <c r="BC465" s="490"/>
    </row>
    <row r="466" spans="1:55" x14ac:dyDescent="0.25">
      <c r="A466" s="1400"/>
      <c r="B466" s="509"/>
      <c r="C466" s="489"/>
      <c r="D466" s="510"/>
      <c r="E466" s="433"/>
      <c r="F466" s="510"/>
      <c r="G466" s="511"/>
      <c r="H466" s="511"/>
      <c r="I466" s="511"/>
      <c r="J466" s="511"/>
      <c r="K466" s="512"/>
      <c r="L466" s="513"/>
      <c r="M466" s="513"/>
      <c r="N466" s="513"/>
      <c r="O466" s="513"/>
      <c r="P466" s="513"/>
      <c r="Q466" s="513"/>
      <c r="R466" s="513"/>
      <c r="S466" s="513"/>
      <c r="T466" s="513"/>
      <c r="U466" s="513"/>
      <c r="V466" s="513"/>
      <c r="W466" s="513"/>
      <c r="X466" s="513"/>
      <c r="Y466" s="511"/>
      <c r="Z466" s="511"/>
      <c r="AA466" s="511"/>
      <c r="AB466" s="511"/>
      <c r="AC466" s="511"/>
      <c r="AD466" s="511"/>
      <c r="AE466" s="511"/>
      <c r="AF466" s="511"/>
      <c r="AG466" s="511"/>
      <c r="AH466" s="514"/>
      <c r="AI466" s="515"/>
      <c r="AJ466" s="515"/>
      <c r="AK466" s="515"/>
      <c r="AL466" s="515"/>
      <c r="AM466" s="515"/>
      <c r="AN466" s="515"/>
      <c r="AO466" s="511"/>
      <c r="AP466" s="511"/>
      <c r="AQ466" s="511"/>
      <c r="AR466" s="511"/>
      <c r="AS466" s="511"/>
      <c r="AT466" s="515"/>
      <c r="AU466" s="490"/>
      <c r="AV466" s="490"/>
      <c r="AW466" s="490"/>
      <c r="AX466" s="490"/>
      <c r="AY466" s="490"/>
      <c r="AZ466" s="490"/>
      <c r="BA466" s="490"/>
      <c r="BB466" s="490"/>
      <c r="BC466" s="490"/>
    </row>
    <row r="467" spans="1:55" x14ac:dyDescent="0.25">
      <c r="A467" s="1400"/>
      <c r="B467" s="509"/>
      <c r="C467" s="489"/>
      <c r="D467" s="510"/>
      <c r="E467" s="433"/>
      <c r="F467" s="510"/>
      <c r="G467" s="511"/>
      <c r="H467" s="511"/>
      <c r="I467" s="511"/>
      <c r="J467" s="511"/>
      <c r="K467" s="512"/>
      <c r="L467" s="513"/>
      <c r="M467" s="513"/>
      <c r="N467" s="513"/>
      <c r="O467" s="513"/>
      <c r="P467" s="513"/>
      <c r="Q467" s="513"/>
      <c r="R467" s="513"/>
      <c r="S467" s="513"/>
      <c r="T467" s="513"/>
      <c r="U467" s="513"/>
      <c r="V467" s="513"/>
      <c r="W467" s="513"/>
      <c r="X467" s="513"/>
      <c r="Y467" s="511"/>
      <c r="Z467" s="511"/>
      <c r="AA467" s="511"/>
      <c r="AB467" s="511"/>
      <c r="AC467" s="511"/>
      <c r="AD467" s="511"/>
      <c r="AE467" s="511"/>
      <c r="AF467" s="511"/>
      <c r="AG467" s="511"/>
      <c r="AH467" s="514"/>
      <c r="AI467" s="515"/>
      <c r="AJ467" s="515"/>
      <c r="AK467" s="515"/>
      <c r="AL467" s="511"/>
      <c r="AM467" s="511"/>
      <c r="AN467" s="511"/>
      <c r="AO467" s="515"/>
      <c r="AP467" s="515"/>
      <c r="AQ467" s="515"/>
      <c r="AR467" s="515"/>
      <c r="AS467" s="515"/>
      <c r="AT467" s="515"/>
      <c r="AU467" s="490"/>
      <c r="AV467" s="490"/>
      <c r="AW467" s="490"/>
      <c r="AX467" s="490"/>
      <c r="AY467" s="490"/>
      <c r="AZ467" s="490"/>
      <c r="BA467" s="490"/>
      <c r="BB467" s="490"/>
      <c r="BC467" s="490"/>
    </row>
    <row r="468" spans="1:55" x14ac:dyDescent="0.25">
      <c r="A468" s="1400"/>
      <c r="B468" s="509"/>
      <c r="C468" s="489"/>
      <c r="D468" s="510"/>
      <c r="E468" s="433"/>
      <c r="F468" s="510"/>
      <c r="G468" s="511"/>
      <c r="H468" s="511"/>
      <c r="I468" s="511"/>
      <c r="J468" s="511"/>
      <c r="K468" s="512"/>
      <c r="L468" s="513"/>
      <c r="M468" s="513"/>
      <c r="N468" s="513"/>
      <c r="O468" s="513"/>
      <c r="P468" s="513"/>
      <c r="Q468" s="513"/>
      <c r="R468" s="513"/>
      <c r="S468" s="513"/>
      <c r="T468" s="513"/>
      <c r="U468" s="513"/>
      <c r="V468" s="513"/>
      <c r="W468" s="513"/>
      <c r="X468" s="513"/>
      <c r="Y468" s="511"/>
      <c r="Z468" s="511"/>
      <c r="AA468" s="511"/>
      <c r="AB468" s="511"/>
      <c r="AC468" s="511"/>
      <c r="AD468" s="511"/>
      <c r="AE468" s="511"/>
      <c r="AF468" s="511"/>
      <c r="AG468" s="511"/>
      <c r="AH468" s="514"/>
      <c r="AI468" s="515"/>
      <c r="AJ468" s="515"/>
      <c r="AK468" s="515"/>
      <c r="AL468" s="515"/>
      <c r="AM468" s="515"/>
      <c r="AN468" s="515"/>
      <c r="AO468" s="515"/>
      <c r="AP468" s="515"/>
      <c r="AQ468" s="515"/>
      <c r="AR468" s="515"/>
      <c r="AS468" s="515"/>
      <c r="AT468" s="515"/>
      <c r="AU468" s="490"/>
      <c r="AV468" s="490"/>
      <c r="AW468" s="490"/>
      <c r="AX468" s="490"/>
      <c r="AY468" s="490"/>
      <c r="AZ468" s="490"/>
      <c r="BA468" s="490"/>
      <c r="BB468" s="490"/>
      <c r="BC468" s="490"/>
    </row>
    <row r="469" spans="1:55" x14ac:dyDescent="0.25">
      <c r="A469" s="1400"/>
      <c r="B469" s="509"/>
      <c r="C469" s="489"/>
      <c r="D469" s="510"/>
      <c r="E469" s="433"/>
      <c r="F469" s="510"/>
      <c r="G469" s="511"/>
      <c r="H469" s="511"/>
      <c r="I469" s="511"/>
      <c r="J469" s="511"/>
      <c r="K469" s="512"/>
      <c r="L469" s="513"/>
      <c r="M469" s="513"/>
      <c r="N469" s="513"/>
      <c r="O469" s="513"/>
      <c r="P469" s="513"/>
      <c r="Q469" s="513"/>
      <c r="R469" s="513"/>
      <c r="S469" s="513"/>
      <c r="T469" s="513"/>
      <c r="U469" s="513"/>
      <c r="V469" s="513"/>
      <c r="W469" s="513"/>
      <c r="X469" s="513"/>
      <c r="Y469" s="511"/>
      <c r="Z469" s="511"/>
      <c r="AA469" s="511"/>
      <c r="AB469" s="511"/>
      <c r="AC469" s="511"/>
      <c r="AD469" s="511"/>
      <c r="AE469" s="511"/>
      <c r="AF469" s="511"/>
      <c r="AG469" s="511"/>
      <c r="AH469" s="514"/>
      <c r="AI469" s="515"/>
      <c r="AJ469" s="515"/>
      <c r="AK469" s="515"/>
      <c r="AL469" s="515"/>
      <c r="AM469" s="515"/>
      <c r="AN469" s="515"/>
      <c r="AO469" s="515"/>
      <c r="AP469" s="515"/>
      <c r="AQ469" s="515"/>
      <c r="AR469" s="515"/>
      <c r="AS469" s="515"/>
      <c r="AT469" s="515"/>
      <c r="AU469" s="490"/>
      <c r="AV469" s="490"/>
      <c r="AW469" s="490"/>
      <c r="AX469" s="490"/>
      <c r="AY469" s="490"/>
      <c r="AZ469" s="490"/>
      <c r="BA469" s="490"/>
      <c r="BB469" s="490"/>
      <c r="BC469" s="490"/>
    </row>
    <row r="470" spans="1:55" x14ac:dyDescent="0.25">
      <c r="A470" s="1400"/>
      <c r="B470" s="509"/>
      <c r="C470" s="489"/>
      <c r="D470" s="510"/>
      <c r="E470" s="433"/>
      <c r="F470" s="510"/>
      <c r="G470" s="511"/>
      <c r="H470" s="511"/>
      <c r="I470" s="511"/>
      <c r="J470" s="511"/>
      <c r="K470" s="512"/>
      <c r="L470" s="513"/>
      <c r="M470" s="513"/>
      <c r="N470" s="513"/>
      <c r="O470" s="513"/>
      <c r="P470" s="513"/>
      <c r="Q470" s="513"/>
      <c r="R470" s="513"/>
      <c r="S470" s="513"/>
      <c r="T470" s="513"/>
      <c r="U470" s="513"/>
      <c r="V470" s="513"/>
      <c r="W470" s="513"/>
      <c r="X470" s="513"/>
      <c r="Y470" s="511"/>
      <c r="Z470" s="511"/>
      <c r="AA470" s="511"/>
      <c r="AB470" s="511"/>
      <c r="AC470" s="511"/>
      <c r="AD470" s="511"/>
      <c r="AE470" s="511"/>
      <c r="AF470" s="511"/>
      <c r="AG470" s="511"/>
      <c r="AH470" s="514"/>
      <c r="AI470" s="515"/>
      <c r="AJ470" s="515"/>
      <c r="AK470" s="515"/>
      <c r="AL470" s="515"/>
      <c r="AM470" s="515"/>
      <c r="AN470" s="515"/>
      <c r="AO470" s="515"/>
      <c r="AP470" s="515"/>
      <c r="AQ470" s="515"/>
      <c r="AR470" s="515"/>
      <c r="AS470" s="515"/>
      <c r="AT470" s="515"/>
      <c r="AU470" s="490"/>
      <c r="AV470" s="490"/>
      <c r="AW470" s="490"/>
      <c r="AX470" s="490"/>
      <c r="AY470" s="490"/>
      <c r="AZ470" s="490"/>
      <c r="BA470" s="490"/>
      <c r="BB470" s="490"/>
      <c r="BC470" s="490"/>
    </row>
    <row r="471" spans="1:55" x14ac:dyDescent="0.25">
      <c r="A471" s="1400"/>
      <c r="B471" s="509"/>
      <c r="C471" s="489"/>
      <c r="D471" s="510"/>
      <c r="E471" s="433"/>
      <c r="F471" s="510"/>
      <c r="G471" s="511"/>
      <c r="H471" s="511"/>
      <c r="I471" s="511"/>
      <c r="J471" s="511"/>
      <c r="K471" s="512"/>
      <c r="L471" s="513"/>
      <c r="M471" s="513"/>
      <c r="N471" s="513"/>
      <c r="O471" s="513"/>
      <c r="P471" s="513"/>
      <c r="Q471" s="513"/>
      <c r="R471" s="513"/>
      <c r="S471" s="513"/>
      <c r="T471" s="513"/>
      <c r="U471" s="513"/>
      <c r="V471" s="513"/>
      <c r="W471" s="513"/>
      <c r="X471" s="513"/>
      <c r="Y471" s="511"/>
      <c r="Z471" s="511"/>
      <c r="AA471" s="511"/>
      <c r="AB471" s="511"/>
      <c r="AC471" s="511"/>
      <c r="AD471" s="511"/>
      <c r="AE471" s="511"/>
      <c r="AF471" s="511"/>
      <c r="AG471" s="511"/>
      <c r="AH471" s="514"/>
      <c r="AI471" s="515"/>
      <c r="AJ471" s="515"/>
      <c r="AK471" s="515"/>
      <c r="AL471" s="515"/>
      <c r="AM471" s="515"/>
      <c r="AN471" s="515"/>
      <c r="AO471" s="511"/>
      <c r="AP471" s="511"/>
      <c r="AQ471" s="511"/>
      <c r="AR471" s="511"/>
      <c r="AS471" s="511"/>
      <c r="AT471" s="515"/>
      <c r="AU471" s="490"/>
      <c r="AV471" s="490"/>
      <c r="AW471" s="490"/>
      <c r="AX471" s="490"/>
      <c r="AY471" s="490"/>
      <c r="AZ471" s="490"/>
      <c r="BA471" s="490"/>
      <c r="BB471" s="490"/>
      <c r="BC471" s="490"/>
    </row>
    <row r="472" spans="1:55" x14ac:dyDescent="0.25">
      <c r="A472" s="1400"/>
      <c r="B472" s="509"/>
      <c r="C472" s="489"/>
      <c r="D472" s="510"/>
      <c r="E472" s="433"/>
      <c r="F472" s="510"/>
      <c r="G472" s="511"/>
      <c r="H472" s="511"/>
      <c r="I472" s="511"/>
      <c r="J472" s="511"/>
      <c r="K472" s="512"/>
      <c r="L472" s="513"/>
      <c r="M472" s="513"/>
      <c r="N472" s="513"/>
      <c r="O472" s="513"/>
      <c r="P472" s="513"/>
      <c r="Q472" s="513"/>
      <c r="R472" s="513"/>
      <c r="S472" s="513"/>
      <c r="T472" s="513"/>
      <c r="U472" s="513"/>
      <c r="V472" s="513"/>
      <c r="W472" s="513"/>
      <c r="X472" s="513"/>
      <c r="Y472" s="511"/>
      <c r="Z472" s="511"/>
      <c r="AA472" s="511"/>
      <c r="AB472" s="511"/>
      <c r="AC472" s="511"/>
      <c r="AD472" s="511"/>
      <c r="AE472" s="511"/>
      <c r="AF472" s="511"/>
      <c r="AG472" s="511"/>
      <c r="AH472" s="514"/>
      <c r="AI472" s="515"/>
      <c r="AJ472" s="515"/>
      <c r="AK472" s="515"/>
      <c r="AL472" s="511"/>
      <c r="AM472" s="511"/>
      <c r="AN472" s="511"/>
      <c r="AO472" s="515"/>
      <c r="AP472" s="515"/>
      <c r="AQ472" s="515"/>
      <c r="AR472" s="515"/>
      <c r="AS472" s="515"/>
      <c r="AT472" s="515"/>
      <c r="AU472" s="490"/>
      <c r="AV472" s="490"/>
      <c r="AW472" s="490"/>
      <c r="AX472" s="490"/>
      <c r="AY472" s="490"/>
      <c r="AZ472" s="490"/>
      <c r="BA472" s="490"/>
      <c r="BB472" s="490"/>
      <c r="BC472" s="490"/>
    </row>
    <row r="473" spans="1:55" x14ac:dyDescent="0.25">
      <c r="A473" s="1400"/>
      <c r="B473" s="509"/>
      <c r="C473" s="489"/>
      <c r="D473" s="510"/>
      <c r="E473" s="433"/>
      <c r="F473" s="510"/>
      <c r="G473" s="511"/>
      <c r="H473" s="511"/>
      <c r="I473" s="511"/>
      <c r="J473" s="511"/>
      <c r="K473" s="512"/>
      <c r="L473" s="513"/>
      <c r="M473" s="513"/>
      <c r="N473" s="513"/>
      <c r="O473" s="513"/>
      <c r="P473" s="513"/>
      <c r="Q473" s="513"/>
      <c r="R473" s="513"/>
      <c r="S473" s="513"/>
      <c r="T473" s="513"/>
      <c r="U473" s="513"/>
      <c r="V473" s="513"/>
      <c r="W473" s="513"/>
      <c r="X473" s="513"/>
      <c r="Y473" s="511"/>
      <c r="Z473" s="511"/>
      <c r="AA473" s="511"/>
      <c r="AB473" s="511"/>
      <c r="AC473" s="511"/>
      <c r="AD473" s="511"/>
      <c r="AE473" s="511"/>
      <c r="AF473" s="511"/>
      <c r="AG473" s="511"/>
      <c r="AH473" s="514"/>
      <c r="AI473" s="515"/>
      <c r="AJ473" s="515"/>
      <c r="AK473" s="515"/>
      <c r="AL473" s="515"/>
      <c r="AM473" s="515"/>
      <c r="AN473" s="515"/>
      <c r="AO473" s="515"/>
      <c r="AP473" s="515"/>
      <c r="AQ473" s="515"/>
      <c r="AR473" s="515"/>
      <c r="AS473" s="515"/>
      <c r="AT473" s="515"/>
      <c r="AU473" s="490"/>
      <c r="AV473" s="490"/>
      <c r="AW473" s="490"/>
      <c r="AX473" s="490"/>
      <c r="AY473" s="490"/>
      <c r="AZ473" s="490"/>
      <c r="BA473" s="490"/>
      <c r="BB473" s="490"/>
      <c r="BC473" s="490"/>
    </row>
    <row r="474" spans="1:55" x14ac:dyDescent="0.25">
      <c r="A474" s="1400"/>
      <c r="B474" s="509"/>
      <c r="C474" s="489"/>
      <c r="D474" s="510"/>
      <c r="E474" s="433"/>
      <c r="F474" s="510"/>
      <c r="G474" s="511"/>
      <c r="H474" s="511"/>
      <c r="I474" s="511"/>
      <c r="J474" s="511"/>
      <c r="K474" s="512"/>
      <c r="L474" s="513"/>
      <c r="M474" s="513"/>
      <c r="N474" s="452"/>
      <c r="O474" s="510"/>
      <c r="P474" s="513"/>
      <c r="Q474" s="513"/>
      <c r="R474" s="513"/>
      <c r="S474" s="513"/>
      <c r="T474" s="513"/>
      <c r="U474" s="513"/>
      <c r="V474" s="513"/>
      <c r="W474" s="513"/>
      <c r="X474" s="513"/>
      <c r="Y474" s="511"/>
      <c r="Z474" s="511"/>
      <c r="AA474" s="511"/>
      <c r="AB474" s="511"/>
      <c r="AC474" s="511"/>
      <c r="AD474" s="511"/>
      <c r="AE474" s="511"/>
      <c r="AF474" s="511"/>
      <c r="AG474" s="511"/>
      <c r="AH474" s="514"/>
      <c r="AI474" s="515"/>
      <c r="AJ474" s="515"/>
      <c r="AK474" s="515"/>
      <c r="AL474" s="515"/>
      <c r="AM474" s="515"/>
      <c r="AN474" s="515"/>
      <c r="AO474" s="515"/>
      <c r="AP474" s="515"/>
      <c r="AQ474" s="515"/>
      <c r="AR474" s="515"/>
      <c r="AS474" s="515"/>
      <c r="AT474" s="515"/>
      <c r="AU474" s="490"/>
      <c r="AV474" s="490"/>
      <c r="AW474" s="490"/>
      <c r="AX474" s="490"/>
      <c r="AY474" s="490"/>
      <c r="AZ474" s="490"/>
      <c r="BA474" s="490"/>
      <c r="BB474" s="490"/>
      <c r="BC474" s="490"/>
    </row>
    <row r="475" spans="1:55" x14ac:dyDescent="0.25">
      <c r="A475" s="1400"/>
      <c r="B475" s="509"/>
      <c r="C475" s="489"/>
      <c r="D475" s="510"/>
      <c r="E475" s="433"/>
      <c r="F475" s="510"/>
      <c r="G475" s="511"/>
      <c r="H475" s="511"/>
      <c r="I475" s="511"/>
      <c r="J475" s="511"/>
      <c r="K475" s="512"/>
      <c r="L475" s="513"/>
      <c r="M475" s="513"/>
      <c r="N475" s="513"/>
      <c r="O475" s="513"/>
      <c r="P475" s="513"/>
      <c r="Q475" s="513"/>
      <c r="R475" s="513"/>
      <c r="S475" s="513"/>
      <c r="T475" s="513"/>
      <c r="U475" s="513"/>
      <c r="V475" s="513"/>
      <c r="W475" s="513"/>
      <c r="X475" s="513"/>
      <c r="Y475" s="511"/>
      <c r="Z475" s="511"/>
      <c r="AA475" s="511"/>
      <c r="AB475" s="511"/>
      <c r="AC475" s="511"/>
      <c r="AD475" s="511"/>
      <c r="AE475" s="511"/>
      <c r="AF475" s="511"/>
      <c r="AG475" s="511"/>
      <c r="AH475" s="514"/>
      <c r="AI475" s="515"/>
      <c r="AJ475" s="515"/>
      <c r="AK475" s="515"/>
      <c r="AL475" s="515"/>
      <c r="AM475" s="515"/>
      <c r="AN475" s="515"/>
      <c r="AO475" s="515"/>
      <c r="AP475" s="515"/>
      <c r="AQ475" s="515"/>
      <c r="AR475" s="515"/>
      <c r="AS475" s="515"/>
      <c r="AT475" s="515"/>
      <c r="AU475" s="490"/>
      <c r="AV475" s="490"/>
      <c r="AW475" s="490"/>
      <c r="AX475" s="490"/>
      <c r="AY475" s="490"/>
      <c r="AZ475" s="490"/>
      <c r="BA475" s="490"/>
      <c r="BB475" s="490"/>
      <c r="BC475" s="490"/>
    </row>
    <row r="476" spans="1:55" x14ac:dyDescent="0.25">
      <c r="A476" s="1400"/>
      <c r="B476" s="509"/>
      <c r="C476" s="489"/>
      <c r="D476" s="510"/>
      <c r="E476" s="433"/>
      <c r="F476" s="510"/>
      <c r="G476" s="511"/>
      <c r="H476" s="511"/>
      <c r="I476" s="511"/>
      <c r="J476" s="511"/>
      <c r="K476" s="512"/>
      <c r="L476" s="513"/>
      <c r="M476" s="513"/>
      <c r="N476" s="513"/>
      <c r="O476" s="513"/>
      <c r="P476" s="513"/>
      <c r="Q476" s="513"/>
      <c r="R476" s="513"/>
      <c r="S476" s="513"/>
      <c r="T476" s="513"/>
      <c r="U476" s="513"/>
      <c r="V476" s="513"/>
      <c r="W476" s="513"/>
      <c r="X476" s="513"/>
      <c r="Y476" s="511"/>
      <c r="Z476" s="511"/>
      <c r="AA476" s="511"/>
      <c r="AB476" s="511"/>
      <c r="AC476" s="511"/>
      <c r="AD476" s="511"/>
      <c r="AE476" s="511"/>
      <c r="AF476" s="511"/>
      <c r="AG476" s="511"/>
      <c r="AH476" s="514"/>
      <c r="AI476" s="515"/>
      <c r="AJ476" s="515"/>
      <c r="AK476" s="515"/>
      <c r="AL476" s="515"/>
      <c r="AM476" s="515"/>
      <c r="AN476" s="515"/>
      <c r="AO476" s="511"/>
      <c r="AP476" s="511"/>
      <c r="AQ476" s="511"/>
      <c r="AR476" s="511"/>
      <c r="AS476" s="511"/>
      <c r="AT476" s="515"/>
      <c r="AU476" s="490"/>
      <c r="AV476" s="490"/>
      <c r="AW476" s="490"/>
      <c r="AX476" s="490"/>
      <c r="AY476" s="490"/>
      <c r="AZ476" s="490"/>
      <c r="BA476" s="490"/>
      <c r="BB476" s="490"/>
      <c r="BC476" s="490"/>
    </row>
    <row r="477" spans="1:55" x14ac:dyDescent="0.25">
      <c r="A477" s="1400"/>
      <c r="B477" s="509"/>
      <c r="C477" s="489"/>
      <c r="D477" s="510"/>
      <c r="E477" s="433"/>
      <c r="F477" s="510"/>
      <c r="G477" s="511"/>
      <c r="H477" s="511"/>
      <c r="I477" s="511"/>
      <c r="J477" s="511"/>
      <c r="K477" s="512"/>
      <c r="L477" s="513"/>
      <c r="M477" s="513"/>
      <c r="N477" s="513"/>
      <c r="O477" s="513"/>
      <c r="P477" s="513"/>
      <c r="Q477" s="513"/>
      <c r="R477" s="513"/>
      <c r="S477" s="513"/>
      <c r="T477" s="513"/>
      <c r="U477" s="513"/>
      <c r="V477" s="513"/>
      <c r="W477" s="513"/>
      <c r="X477" s="513"/>
      <c r="Y477" s="511"/>
      <c r="Z477" s="511"/>
      <c r="AA477" s="511"/>
      <c r="AB477" s="511"/>
      <c r="AC477" s="511"/>
      <c r="AD477" s="511"/>
      <c r="AE477" s="511"/>
      <c r="AF477" s="511"/>
      <c r="AG477" s="511"/>
      <c r="AH477" s="514"/>
      <c r="AI477" s="515"/>
      <c r="AJ477" s="515"/>
      <c r="AK477" s="515"/>
      <c r="AL477" s="511"/>
      <c r="AM477" s="511"/>
      <c r="AN477" s="511"/>
      <c r="AO477" s="515"/>
      <c r="AP477" s="515"/>
      <c r="AQ477" s="515"/>
      <c r="AR477" s="515"/>
      <c r="AS477" s="515"/>
      <c r="AT477" s="515"/>
      <c r="AU477" s="490"/>
      <c r="AV477" s="490"/>
      <c r="AW477" s="490"/>
      <c r="AX477" s="490"/>
      <c r="AY477" s="490"/>
      <c r="AZ477" s="490"/>
      <c r="BA477" s="490"/>
      <c r="BB477" s="490"/>
      <c r="BC477" s="490"/>
    </row>
    <row r="478" spans="1:55" x14ac:dyDescent="0.25">
      <c r="A478" s="1400"/>
      <c r="B478" s="509"/>
      <c r="C478" s="489"/>
      <c r="D478" s="510"/>
      <c r="E478" s="433"/>
      <c r="F478" s="510"/>
      <c r="G478" s="511"/>
      <c r="H478" s="511"/>
      <c r="I478" s="511"/>
      <c r="J478" s="511"/>
      <c r="K478" s="512"/>
      <c r="L478" s="513"/>
      <c r="M478" s="513"/>
      <c r="N478" s="513"/>
      <c r="O478" s="513"/>
      <c r="P478" s="513"/>
      <c r="Q478" s="513"/>
      <c r="R478" s="513"/>
      <c r="S478" s="513"/>
      <c r="T478" s="513"/>
      <c r="U478" s="513"/>
      <c r="V478" s="513"/>
      <c r="W478" s="513"/>
      <c r="X478" s="513"/>
      <c r="Y478" s="511"/>
      <c r="Z478" s="511"/>
      <c r="AA478" s="511"/>
      <c r="AB478" s="511"/>
      <c r="AC478" s="511"/>
      <c r="AD478" s="511"/>
      <c r="AE478" s="511"/>
      <c r="AF478" s="511"/>
      <c r="AG478" s="511"/>
      <c r="AH478" s="514"/>
      <c r="AI478" s="515"/>
      <c r="AJ478" s="515"/>
      <c r="AK478" s="515"/>
      <c r="AL478" s="515"/>
      <c r="AM478" s="515"/>
      <c r="AN478" s="515"/>
      <c r="AO478" s="515"/>
      <c r="AP478" s="515"/>
      <c r="AQ478" s="515"/>
      <c r="AR478" s="515"/>
      <c r="AS478" s="515"/>
      <c r="AT478" s="515"/>
      <c r="AU478" s="490"/>
      <c r="AV478" s="490"/>
      <c r="AW478" s="490"/>
      <c r="AX478" s="490"/>
      <c r="AY478" s="490"/>
      <c r="AZ478" s="490"/>
      <c r="BA478" s="490"/>
      <c r="BB478" s="490"/>
      <c r="BC478" s="490"/>
    </row>
    <row r="479" spans="1:55" x14ac:dyDescent="0.25">
      <c r="A479" s="1400"/>
      <c r="B479" s="509"/>
      <c r="C479" s="489"/>
      <c r="D479" s="510"/>
      <c r="E479" s="433"/>
      <c r="F479" s="510"/>
      <c r="G479" s="511"/>
      <c r="H479" s="511"/>
      <c r="I479" s="511"/>
      <c r="J479" s="511"/>
      <c r="K479" s="512"/>
      <c r="L479" s="513"/>
      <c r="M479" s="513"/>
      <c r="N479" s="452"/>
      <c r="O479" s="510"/>
      <c r="P479" s="513"/>
      <c r="Q479" s="513"/>
      <c r="R479" s="513"/>
      <c r="S479" s="513"/>
      <c r="T479" s="513"/>
      <c r="U479" s="513"/>
      <c r="V479" s="513"/>
      <c r="W479" s="513"/>
      <c r="X479" s="513"/>
      <c r="Y479" s="511"/>
      <c r="Z479" s="511"/>
      <c r="AA479" s="511"/>
      <c r="AB479" s="511"/>
      <c r="AC479" s="511"/>
      <c r="AD479" s="511"/>
      <c r="AE479" s="511"/>
      <c r="AF479" s="511"/>
      <c r="AG479" s="511"/>
      <c r="AH479" s="514"/>
      <c r="AI479" s="515"/>
      <c r="AJ479" s="515"/>
      <c r="AK479" s="515"/>
      <c r="AL479" s="515"/>
      <c r="AM479" s="515"/>
      <c r="AN479" s="515"/>
      <c r="AO479" s="515"/>
      <c r="AP479" s="515"/>
      <c r="AQ479" s="515"/>
      <c r="AR479" s="515"/>
      <c r="AS479" s="515"/>
      <c r="AT479" s="515"/>
      <c r="AU479" s="490"/>
      <c r="AV479" s="490"/>
      <c r="AW479" s="490"/>
      <c r="AX479" s="490"/>
      <c r="AY479" s="490"/>
      <c r="AZ479" s="490"/>
      <c r="BA479" s="490"/>
      <c r="BB479" s="490"/>
      <c r="BC479" s="490"/>
    </row>
    <row r="480" spans="1:55" x14ac:dyDescent="0.25">
      <c r="A480" s="1400"/>
      <c r="B480" s="509"/>
      <c r="C480" s="489"/>
      <c r="D480" s="510"/>
      <c r="E480" s="433"/>
      <c r="F480" s="510"/>
      <c r="G480" s="511"/>
      <c r="H480" s="511"/>
      <c r="I480" s="511"/>
      <c r="J480" s="511"/>
      <c r="K480" s="512"/>
      <c r="L480" s="513"/>
      <c r="M480" s="513"/>
      <c r="N480" s="513"/>
      <c r="O480" s="513"/>
      <c r="P480" s="513"/>
      <c r="Q480" s="513"/>
      <c r="R480" s="513"/>
      <c r="S480" s="513"/>
      <c r="T480" s="513"/>
      <c r="U480" s="513"/>
      <c r="V480" s="513"/>
      <c r="W480" s="513"/>
      <c r="X480" s="513"/>
      <c r="Y480" s="511"/>
      <c r="Z480" s="511"/>
      <c r="AA480" s="511"/>
      <c r="AB480" s="511"/>
      <c r="AC480" s="511"/>
      <c r="AD480" s="511"/>
      <c r="AE480" s="511"/>
      <c r="AF480" s="511"/>
      <c r="AG480" s="511"/>
      <c r="AH480" s="514"/>
      <c r="AI480" s="515"/>
      <c r="AJ480" s="515"/>
      <c r="AK480" s="515"/>
      <c r="AL480" s="515"/>
      <c r="AM480" s="515"/>
      <c r="AN480" s="515"/>
      <c r="AO480" s="515"/>
      <c r="AP480" s="515"/>
      <c r="AQ480" s="515"/>
      <c r="AR480" s="515"/>
      <c r="AS480" s="515"/>
      <c r="AT480" s="515"/>
      <c r="AU480" s="490"/>
      <c r="AV480" s="490"/>
      <c r="AW480" s="490"/>
      <c r="AX480" s="490"/>
      <c r="AY480" s="490"/>
      <c r="AZ480" s="490"/>
      <c r="BA480" s="490"/>
      <c r="BB480" s="490"/>
      <c r="BC480" s="490"/>
    </row>
    <row r="481" spans="1:55" x14ac:dyDescent="0.25">
      <c r="A481" s="1400"/>
      <c r="B481" s="509"/>
      <c r="C481" s="489"/>
      <c r="D481" s="510"/>
      <c r="E481" s="433"/>
      <c r="F481" s="510"/>
      <c r="G481" s="511"/>
      <c r="H481" s="511"/>
      <c r="I481" s="511"/>
      <c r="J481" s="511"/>
      <c r="K481" s="512"/>
      <c r="L481" s="513"/>
      <c r="M481" s="513"/>
      <c r="N481" s="513"/>
      <c r="O481" s="513"/>
      <c r="P481" s="513"/>
      <c r="Q481" s="513"/>
      <c r="R481" s="513"/>
      <c r="S481" s="513"/>
      <c r="T481" s="513"/>
      <c r="U481" s="513"/>
      <c r="V481" s="513"/>
      <c r="W481" s="513"/>
      <c r="X481" s="513"/>
      <c r="Y481" s="511"/>
      <c r="Z481" s="511"/>
      <c r="AA481" s="511"/>
      <c r="AB481" s="511"/>
      <c r="AC481" s="511"/>
      <c r="AD481" s="511"/>
      <c r="AE481" s="511"/>
      <c r="AF481" s="511"/>
      <c r="AG481" s="511"/>
      <c r="AH481" s="514"/>
      <c r="AI481" s="515"/>
      <c r="AJ481" s="515"/>
      <c r="AK481" s="515"/>
      <c r="AL481" s="515"/>
      <c r="AM481" s="515"/>
      <c r="AN481" s="515"/>
      <c r="AO481" s="511"/>
      <c r="AP481" s="511"/>
      <c r="AQ481" s="511"/>
      <c r="AR481" s="511"/>
      <c r="AS481" s="511"/>
      <c r="AT481" s="515"/>
      <c r="AU481" s="490"/>
      <c r="AV481" s="490"/>
      <c r="AW481" s="490"/>
      <c r="AX481" s="490"/>
      <c r="AY481" s="490"/>
      <c r="AZ481" s="490"/>
      <c r="BA481" s="490"/>
      <c r="BB481" s="490"/>
      <c r="BC481" s="490"/>
    </row>
    <row r="482" spans="1:55" x14ac:dyDescent="0.25">
      <c r="A482" s="1400"/>
      <c r="B482" s="509"/>
      <c r="C482" s="489"/>
      <c r="D482" s="510"/>
      <c r="E482" s="433"/>
      <c r="F482" s="510"/>
      <c r="G482" s="511"/>
      <c r="H482" s="511"/>
      <c r="I482" s="511"/>
      <c r="J482" s="511"/>
      <c r="K482" s="512"/>
      <c r="L482" s="513"/>
      <c r="M482" s="513"/>
      <c r="N482" s="513"/>
      <c r="O482" s="513"/>
      <c r="P482" s="513"/>
      <c r="Q482" s="513"/>
      <c r="R482" s="513"/>
      <c r="S482" s="513"/>
      <c r="T482" s="513"/>
      <c r="U482" s="513"/>
      <c r="V482" s="513"/>
      <c r="W482" s="513"/>
      <c r="X482" s="513"/>
      <c r="Y482" s="511"/>
      <c r="Z482" s="511"/>
      <c r="AA482" s="511"/>
      <c r="AB482" s="511"/>
      <c r="AC482" s="511"/>
      <c r="AD482" s="511"/>
      <c r="AE482" s="511"/>
      <c r="AF482" s="511"/>
      <c r="AG482" s="511"/>
      <c r="AH482" s="514"/>
      <c r="AI482" s="515"/>
      <c r="AJ482" s="515"/>
      <c r="AK482" s="515"/>
      <c r="AL482" s="511"/>
      <c r="AM482" s="511"/>
      <c r="AN482" s="511"/>
      <c r="AO482" s="515"/>
      <c r="AP482" s="515"/>
      <c r="AQ482" s="515"/>
      <c r="AR482" s="515"/>
      <c r="AS482" s="515"/>
      <c r="AT482" s="515"/>
      <c r="AU482" s="490"/>
      <c r="AV482" s="490"/>
      <c r="AW482" s="490"/>
      <c r="AX482" s="490"/>
      <c r="AY482" s="490"/>
      <c r="AZ482" s="490"/>
      <c r="BA482" s="490"/>
      <c r="BB482" s="490"/>
      <c r="BC482" s="490"/>
    </row>
    <row r="483" spans="1:55" x14ac:dyDescent="0.25">
      <c r="A483" s="1400"/>
      <c r="B483" s="509"/>
      <c r="C483" s="489"/>
      <c r="D483" s="510"/>
      <c r="E483" s="433"/>
      <c r="F483" s="510"/>
      <c r="G483" s="511"/>
      <c r="H483" s="511"/>
      <c r="I483" s="511"/>
      <c r="J483" s="511"/>
      <c r="K483" s="512"/>
      <c r="L483" s="513"/>
      <c r="M483" s="513"/>
      <c r="N483" s="513"/>
      <c r="O483" s="513"/>
      <c r="P483" s="513"/>
      <c r="Q483" s="513"/>
      <c r="R483" s="513"/>
      <c r="S483" s="513"/>
      <c r="T483" s="513"/>
      <c r="U483" s="513"/>
      <c r="V483" s="513"/>
      <c r="W483" s="513"/>
      <c r="X483" s="513"/>
      <c r="Y483" s="511"/>
      <c r="Z483" s="511"/>
      <c r="AA483" s="511"/>
      <c r="AB483" s="511"/>
      <c r="AC483" s="511"/>
      <c r="AD483" s="511"/>
      <c r="AE483" s="511"/>
      <c r="AF483" s="511"/>
      <c r="AG483" s="511"/>
      <c r="AH483" s="514"/>
      <c r="AI483" s="515"/>
      <c r="AJ483" s="515"/>
      <c r="AK483" s="515"/>
      <c r="AL483" s="515"/>
      <c r="AM483" s="515"/>
      <c r="AN483" s="515"/>
      <c r="AO483" s="515"/>
      <c r="AP483" s="515"/>
      <c r="AQ483" s="515"/>
      <c r="AR483" s="515"/>
      <c r="AS483" s="515"/>
      <c r="AT483" s="515"/>
      <c r="AU483" s="490"/>
      <c r="AV483" s="490"/>
      <c r="AW483" s="490"/>
      <c r="AX483" s="490"/>
      <c r="AY483" s="490"/>
      <c r="AZ483" s="490"/>
      <c r="BA483" s="490"/>
      <c r="BB483" s="490"/>
      <c r="BC483" s="490"/>
    </row>
    <row r="484" spans="1:55" x14ac:dyDescent="0.25">
      <c r="A484" s="1400"/>
      <c r="B484" s="509"/>
      <c r="C484" s="489"/>
      <c r="D484" s="510"/>
      <c r="E484" s="433"/>
      <c r="F484" s="510"/>
      <c r="G484" s="511"/>
      <c r="H484" s="511"/>
      <c r="I484" s="511"/>
      <c r="J484" s="511"/>
      <c r="K484" s="512"/>
      <c r="L484" s="513"/>
      <c r="M484" s="513"/>
      <c r="N484" s="452"/>
      <c r="O484" s="510"/>
      <c r="P484" s="513"/>
      <c r="Q484" s="513"/>
      <c r="R484" s="513"/>
      <c r="S484" s="513"/>
      <c r="T484" s="513"/>
      <c r="U484" s="513"/>
      <c r="V484" s="513"/>
      <c r="W484" s="513"/>
      <c r="X484" s="513"/>
      <c r="Y484" s="511"/>
      <c r="Z484" s="511"/>
      <c r="AA484" s="511"/>
      <c r="AB484" s="511"/>
      <c r="AC484" s="511"/>
      <c r="AD484" s="511"/>
      <c r="AE484" s="511"/>
      <c r="AF484" s="511"/>
      <c r="AG484" s="511"/>
      <c r="AH484" s="514"/>
      <c r="AI484" s="515"/>
      <c r="AJ484" s="515"/>
      <c r="AK484" s="515"/>
      <c r="AL484" s="515"/>
      <c r="AM484" s="515"/>
      <c r="AN484" s="515"/>
      <c r="AO484" s="515"/>
      <c r="AP484" s="515"/>
      <c r="AQ484" s="515"/>
      <c r="AR484" s="515"/>
      <c r="AS484" s="515"/>
      <c r="AT484" s="515"/>
      <c r="AU484" s="490"/>
      <c r="AV484" s="490"/>
      <c r="AW484" s="490"/>
      <c r="AX484" s="490"/>
      <c r="AY484" s="490"/>
      <c r="AZ484" s="490"/>
      <c r="BA484" s="490"/>
      <c r="BB484" s="490"/>
      <c r="BC484" s="490"/>
    </row>
    <row r="485" spans="1:55" x14ac:dyDescent="0.25">
      <c r="A485" s="1400"/>
      <c r="B485" s="509"/>
      <c r="C485" s="489"/>
      <c r="D485" s="510"/>
      <c r="E485" s="433"/>
      <c r="F485" s="510"/>
      <c r="G485" s="511"/>
      <c r="H485" s="511"/>
      <c r="I485" s="511"/>
      <c r="J485" s="511"/>
      <c r="K485" s="512"/>
      <c r="L485" s="513"/>
      <c r="M485" s="513"/>
      <c r="N485" s="513"/>
      <c r="O485" s="513"/>
      <c r="P485" s="513"/>
      <c r="Q485" s="513"/>
      <c r="R485" s="513"/>
      <c r="S485" s="513"/>
      <c r="T485" s="513"/>
      <c r="U485" s="513"/>
      <c r="V485" s="513"/>
      <c r="W485" s="513"/>
      <c r="X485" s="513"/>
      <c r="Y485" s="511"/>
      <c r="Z485" s="511"/>
      <c r="AA485" s="511"/>
      <c r="AB485" s="511"/>
      <c r="AC485" s="511"/>
      <c r="AD485" s="511"/>
      <c r="AE485" s="511"/>
      <c r="AF485" s="511"/>
      <c r="AG485" s="511"/>
      <c r="AH485" s="514"/>
      <c r="AI485" s="515"/>
      <c r="AJ485" s="515"/>
      <c r="AK485" s="515"/>
      <c r="AL485" s="515"/>
      <c r="AM485" s="515"/>
      <c r="AN485" s="515"/>
      <c r="AO485" s="515"/>
      <c r="AP485" s="515"/>
      <c r="AQ485" s="515"/>
      <c r="AR485" s="515"/>
      <c r="AS485" s="515"/>
      <c r="AT485" s="515"/>
      <c r="AU485" s="490"/>
      <c r="AV485" s="490"/>
      <c r="AW485" s="490"/>
      <c r="AX485" s="490"/>
      <c r="AY485" s="490"/>
      <c r="AZ485" s="490"/>
      <c r="BA485" s="490"/>
      <c r="BB485" s="490"/>
      <c r="BC485" s="490"/>
    </row>
    <row r="486" spans="1:55" x14ac:dyDescent="0.25">
      <c r="A486" s="1400"/>
      <c r="B486" s="509"/>
      <c r="C486" s="489"/>
      <c r="D486" s="510"/>
      <c r="E486" s="433"/>
      <c r="F486" s="510"/>
      <c r="G486" s="511"/>
      <c r="H486" s="511"/>
      <c r="I486" s="511"/>
      <c r="J486" s="511"/>
      <c r="K486" s="512"/>
      <c r="L486" s="513"/>
      <c r="M486" s="513"/>
      <c r="N486" s="513"/>
      <c r="O486" s="513"/>
      <c r="P486" s="513"/>
      <c r="Q486" s="513"/>
      <c r="R486" s="513"/>
      <c r="S486" s="513"/>
      <c r="T486" s="513"/>
      <c r="U486" s="513"/>
      <c r="V486" s="513"/>
      <c r="W486" s="513"/>
      <c r="X486" s="513"/>
      <c r="Y486" s="511"/>
      <c r="Z486" s="511"/>
      <c r="AA486" s="511"/>
      <c r="AB486" s="511"/>
      <c r="AC486" s="511"/>
      <c r="AD486" s="511"/>
      <c r="AE486" s="511"/>
      <c r="AF486" s="511"/>
      <c r="AG486" s="511"/>
      <c r="AH486" s="514"/>
      <c r="AI486" s="515"/>
      <c r="AJ486" s="515"/>
      <c r="AK486" s="515"/>
      <c r="AL486" s="515"/>
      <c r="AM486" s="515"/>
      <c r="AN486" s="515"/>
      <c r="AO486" s="511"/>
      <c r="AP486" s="511"/>
      <c r="AQ486" s="511"/>
      <c r="AR486" s="511"/>
      <c r="AS486" s="511"/>
      <c r="AT486" s="515"/>
      <c r="AU486" s="490"/>
      <c r="AV486" s="490"/>
      <c r="AW486" s="490"/>
      <c r="AX486" s="490"/>
      <c r="AY486" s="490"/>
      <c r="AZ486" s="490"/>
      <c r="BA486" s="490"/>
      <c r="BB486" s="490"/>
      <c r="BC486" s="490"/>
    </row>
    <row r="487" spans="1:55" x14ac:dyDescent="0.25">
      <c r="A487" s="1400"/>
      <c r="B487" s="509"/>
      <c r="C487" s="489"/>
      <c r="D487" s="510"/>
      <c r="E487" s="433"/>
      <c r="F487" s="510"/>
      <c r="G487" s="511"/>
      <c r="H487" s="511"/>
      <c r="I487" s="511"/>
      <c r="J487" s="511"/>
      <c r="K487" s="512"/>
      <c r="L487" s="513"/>
      <c r="M487" s="513"/>
      <c r="N487" s="513"/>
      <c r="O487" s="513"/>
      <c r="P487" s="513"/>
      <c r="Q487" s="513"/>
      <c r="R487" s="513"/>
      <c r="S487" s="513"/>
      <c r="T487" s="513"/>
      <c r="U487" s="513"/>
      <c r="V487" s="513"/>
      <c r="W487" s="513"/>
      <c r="X487" s="513"/>
      <c r="Y487" s="511"/>
      <c r="Z487" s="511"/>
      <c r="AA487" s="511"/>
      <c r="AB487" s="511"/>
      <c r="AC487" s="511"/>
      <c r="AD487" s="511"/>
      <c r="AE487" s="511"/>
      <c r="AF487" s="511"/>
      <c r="AG487" s="511"/>
      <c r="AH487" s="514"/>
      <c r="AI487" s="515"/>
      <c r="AJ487" s="515"/>
      <c r="AK487" s="515"/>
      <c r="AL487" s="511"/>
      <c r="AM487" s="511"/>
      <c r="AN487" s="511"/>
      <c r="AO487" s="515"/>
      <c r="AP487" s="515"/>
      <c r="AQ487" s="515"/>
      <c r="AR487" s="515"/>
      <c r="AS487" s="515"/>
      <c r="AT487" s="515"/>
      <c r="AU487" s="490"/>
      <c r="AV487" s="490"/>
      <c r="AW487" s="490"/>
      <c r="AX487" s="490"/>
      <c r="AY487" s="490"/>
      <c r="AZ487" s="490"/>
      <c r="BA487" s="490"/>
      <c r="BB487" s="490"/>
      <c r="BC487" s="490"/>
    </row>
    <row r="488" spans="1:55" x14ac:dyDescent="0.25">
      <c r="A488" s="1400"/>
      <c r="B488" s="509"/>
      <c r="C488" s="489"/>
      <c r="D488" s="510"/>
      <c r="E488" s="433"/>
      <c r="F488" s="510"/>
      <c r="G488" s="511"/>
      <c r="H488" s="511"/>
      <c r="I488" s="511"/>
      <c r="J488" s="511"/>
      <c r="K488" s="512"/>
      <c r="L488" s="513"/>
      <c r="M488" s="513"/>
      <c r="N488" s="513"/>
      <c r="O488" s="513"/>
      <c r="P488" s="513"/>
      <c r="Q488" s="513"/>
      <c r="R488" s="513"/>
      <c r="S488" s="513"/>
      <c r="T488" s="513"/>
      <c r="U488" s="513"/>
      <c r="V488" s="513"/>
      <c r="W488" s="513"/>
      <c r="X488" s="513"/>
      <c r="Y488" s="511"/>
      <c r="Z488" s="511"/>
      <c r="AA488" s="511"/>
      <c r="AB488" s="511"/>
      <c r="AC488" s="511"/>
      <c r="AD488" s="511"/>
      <c r="AE488" s="511"/>
      <c r="AF488" s="511"/>
      <c r="AG488" s="511"/>
      <c r="AH488" s="514"/>
      <c r="AI488" s="515"/>
      <c r="AJ488" s="515"/>
      <c r="AK488" s="515"/>
      <c r="AL488" s="515"/>
      <c r="AM488" s="515"/>
      <c r="AN488" s="515"/>
      <c r="AO488" s="515"/>
      <c r="AP488" s="515"/>
      <c r="AQ488" s="515"/>
      <c r="AR488" s="515"/>
      <c r="AS488" s="515"/>
      <c r="AT488" s="515"/>
      <c r="AU488" s="490"/>
      <c r="AV488" s="490"/>
      <c r="AW488" s="490"/>
      <c r="AX488" s="490"/>
      <c r="AY488" s="490"/>
      <c r="AZ488" s="490"/>
      <c r="BA488" s="490"/>
      <c r="BB488" s="490"/>
      <c r="BC488" s="490"/>
    </row>
    <row r="489" spans="1:55" x14ac:dyDescent="0.25">
      <c r="A489" s="1400"/>
      <c r="B489" s="509"/>
      <c r="C489" s="489"/>
      <c r="D489" s="510"/>
      <c r="E489" s="433"/>
      <c r="F489" s="510"/>
      <c r="G489" s="511"/>
      <c r="H489" s="511"/>
      <c r="I489" s="511"/>
      <c r="J489" s="511"/>
      <c r="K489" s="512"/>
      <c r="L489" s="513"/>
      <c r="M489" s="513"/>
      <c r="N489" s="452"/>
      <c r="O489" s="510"/>
      <c r="P489" s="513"/>
      <c r="Q489" s="513"/>
      <c r="R489" s="513"/>
      <c r="S489" s="513"/>
      <c r="T489" s="513"/>
      <c r="U489" s="513"/>
      <c r="V489" s="513"/>
      <c r="W489" s="513"/>
      <c r="X489" s="513"/>
      <c r="Y489" s="511"/>
      <c r="Z489" s="511"/>
      <c r="AA489" s="511"/>
      <c r="AB489" s="511"/>
      <c r="AC489" s="511"/>
      <c r="AD489" s="511"/>
      <c r="AE489" s="511"/>
      <c r="AF489" s="511"/>
      <c r="AG489" s="511"/>
      <c r="AH489" s="514"/>
      <c r="AI489" s="515"/>
      <c r="AJ489" s="515"/>
      <c r="AK489" s="515"/>
      <c r="AL489" s="515"/>
      <c r="AM489" s="515"/>
      <c r="AN489" s="515"/>
      <c r="AO489" s="515"/>
      <c r="AP489" s="515"/>
      <c r="AQ489" s="515"/>
      <c r="AR489" s="515"/>
      <c r="AS489" s="515"/>
      <c r="AT489" s="515"/>
      <c r="AU489" s="490"/>
      <c r="AV489" s="490"/>
      <c r="AW489" s="490"/>
      <c r="AX489" s="490"/>
      <c r="AY489" s="490"/>
      <c r="AZ489" s="490"/>
      <c r="BA489" s="490"/>
      <c r="BB489" s="490"/>
      <c r="BC489" s="490"/>
    </row>
    <row r="490" spans="1:55" x14ac:dyDescent="0.25">
      <c r="A490" s="1400"/>
      <c r="B490" s="509"/>
      <c r="C490" s="489"/>
      <c r="D490" s="510"/>
      <c r="E490" s="433"/>
      <c r="F490" s="510"/>
      <c r="G490" s="511"/>
      <c r="H490" s="511"/>
      <c r="I490" s="511"/>
      <c r="J490" s="511"/>
      <c r="K490" s="512"/>
      <c r="L490" s="513"/>
      <c r="M490" s="513"/>
      <c r="N490" s="513"/>
      <c r="O490" s="513"/>
      <c r="P490" s="513"/>
      <c r="Q490" s="513"/>
      <c r="R490" s="513"/>
      <c r="S490" s="513"/>
      <c r="T490" s="513"/>
      <c r="U490" s="513"/>
      <c r="V490" s="513"/>
      <c r="W490" s="513"/>
      <c r="X490" s="513"/>
      <c r="Y490" s="511"/>
      <c r="Z490" s="511"/>
      <c r="AA490" s="511"/>
      <c r="AB490" s="511"/>
      <c r="AC490" s="511"/>
      <c r="AD490" s="511"/>
      <c r="AE490" s="511"/>
      <c r="AF490" s="511"/>
      <c r="AG490" s="511"/>
      <c r="AH490" s="514"/>
      <c r="AI490" s="515"/>
      <c r="AJ490" s="515"/>
      <c r="AK490" s="515"/>
      <c r="AL490" s="515"/>
      <c r="AM490" s="515"/>
      <c r="AN490" s="515"/>
      <c r="AO490" s="511"/>
      <c r="AP490" s="511"/>
      <c r="AQ490" s="511"/>
      <c r="AR490" s="511"/>
      <c r="AS490" s="511"/>
      <c r="AT490" s="515"/>
      <c r="AU490" s="490"/>
      <c r="AV490" s="490"/>
      <c r="AW490" s="490"/>
      <c r="AX490" s="490"/>
      <c r="AY490" s="490"/>
      <c r="AZ490" s="490"/>
      <c r="BA490" s="490"/>
      <c r="BB490" s="490"/>
      <c r="BC490" s="490"/>
    </row>
    <row r="491" spans="1:55" x14ac:dyDescent="0.25">
      <c r="A491" s="1400"/>
      <c r="B491" s="509"/>
      <c r="C491" s="489"/>
      <c r="D491" s="510"/>
      <c r="E491" s="433"/>
      <c r="F491" s="510"/>
      <c r="G491" s="511"/>
      <c r="H491" s="511"/>
      <c r="I491" s="511"/>
      <c r="J491" s="511"/>
      <c r="K491" s="512"/>
      <c r="L491" s="513"/>
      <c r="M491" s="513"/>
      <c r="N491" s="513"/>
      <c r="O491" s="513"/>
      <c r="P491" s="513"/>
      <c r="Q491" s="513"/>
      <c r="R491" s="513"/>
      <c r="S491" s="513"/>
      <c r="T491" s="513"/>
      <c r="U491" s="513"/>
      <c r="V491" s="513"/>
      <c r="W491" s="513"/>
      <c r="X491" s="513"/>
      <c r="Y491" s="511"/>
      <c r="Z491" s="511"/>
      <c r="AA491" s="511"/>
      <c r="AB491" s="511"/>
      <c r="AC491" s="511"/>
      <c r="AD491" s="511"/>
      <c r="AE491" s="511"/>
      <c r="AF491" s="511"/>
      <c r="AG491" s="511"/>
      <c r="AH491" s="514"/>
      <c r="AI491" s="515"/>
      <c r="AJ491" s="515"/>
      <c r="AK491" s="515"/>
      <c r="AL491" s="515"/>
      <c r="AM491" s="515"/>
      <c r="AN491" s="515"/>
      <c r="AO491" s="511"/>
      <c r="AP491" s="511"/>
      <c r="AQ491" s="511"/>
      <c r="AR491" s="511"/>
      <c r="AS491" s="511"/>
      <c r="AT491" s="515"/>
      <c r="AU491" s="490"/>
      <c r="AV491" s="490"/>
      <c r="AW491" s="490"/>
      <c r="AX491" s="490"/>
      <c r="AY491" s="490"/>
      <c r="AZ491" s="490"/>
      <c r="BA491" s="490"/>
      <c r="BB491" s="490"/>
      <c r="BC491" s="490"/>
    </row>
    <row r="492" spans="1:55" x14ac:dyDescent="0.25">
      <c r="A492" s="1400"/>
      <c r="B492" s="509"/>
      <c r="C492" s="489"/>
      <c r="D492" s="510"/>
      <c r="E492" s="433"/>
      <c r="F492" s="510"/>
      <c r="G492" s="511"/>
      <c r="H492" s="511"/>
      <c r="I492" s="511"/>
      <c r="J492" s="511"/>
      <c r="K492" s="512"/>
      <c r="L492" s="513"/>
      <c r="M492" s="513"/>
      <c r="N492" s="513"/>
      <c r="O492" s="513"/>
      <c r="P492" s="513"/>
      <c r="Q492" s="513"/>
      <c r="R492" s="513"/>
      <c r="S492" s="513"/>
      <c r="T492" s="513"/>
      <c r="U492" s="513"/>
      <c r="V492" s="513"/>
      <c r="W492" s="513"/>
      <c r="X492" s="513"/>
      <c r="Y492" s="511"/>
      <c r="Z492" s="511"/>
      <c r="AA492" s="511"/>
      <c r="AB492" s="511"/>
      <c r="AC492" s="511"/>
      <c r="AD492" s="511"/>
      <c r="AE492" s="511"/>
      <c r="AF492" s="511"/>
      <c r="AG492" s="511"/>
      <c r="AH492" s="514"/>
      <c r="AI492" s="515"/>
      <c r="AJ492" s="515"/>
      <c r="AK492" s="515"/>
      <c r="AL492" s="511"/>
      <c r="AM492" s="511"/>
      <c r="AN492" s="511"/>
      <c r="AO492" s="515"/>
      <c r="AP492" s="515"/>
      <c r="AQ492" s="515"/>
      <c r="AR492" s="515"/>
      <c r="AS492" s="515"/>
      <c r="AT492" s="515"/>
      <c r="AU492" s="490"/>
      <c r="AV492" s="490"/>
      <c r="AW492" s="490"/>
      <c r="AX492" s="490"/>
      <c r="AY492" s="490"/>
      <c r="AZ492" s="490"/>
      <c r="BA492" s="490"/>
      <c r="BB492" s="490"/>
      <c r="BC492" s="490"/>
    </row>
    <row r="493" spans="1:55" x14ac:dyDescent="0.25">
      <c r="A493" s="1400"/>
      <c r="B493" s="509"/>
      <c r="C493" s="489"/>
      <c r="D493" s="510"/>
      <c r="E493" s="433"/>
      <c r="F493" s="510"/>
      <c r="G493" s="511"/>
      <c r="H493" s="511"/>
      <c r="I493" s="511"/>
      <c r="J493" s="511"/>
      <c r="K493" s="512"/>
      <c r="L493" s="513"/>
      <c r="M493" s="513"/>
      <c r="N493" s="513"/>
      <c r="O493" s="513"/>
      <c r="P493" s="513"/>
      <c r="Q493" s="513"/>
      <c r="R493" s="513"/>
      <c r="S493" s="513"/>
      <c r="T493" s="513"/>
      <c r="U493" s="513"/>
      <c r="V493" s="513"/>
      <c r="W493" s="513"/>
      <c r="X493" s="513"/>
      <c r="Y493" s="511"/>
      <c r="Z493" s="511"/>
      <c r="AA493" s="511"/>
      <c r="AB493" s="511"/>
      <c r="AC493" s="511"/>
      <c r="AD493" s="511"/>
      <c r="AE493" s="511"/>
      <c r="AF493" s="511"/>
      <c r="AG493" s="511"/>
      <c r="AH493" s="514"/>
      <c r="AI493" s="515"/>
      <c r="AJ493" s="515"/>
      <c r="AK493" s="515"/>
      <c r="AL493" s="515"/>
      <c r="AM493" s="515"/>
      <c r="AN493" s="515"/>
      <c r="AO493" s="515"/>
      <c r="AP493" s="515"/>
      <c r="AQ493" s="515"/>
      <c r="AR493" s="515"/>
      <c r="AS493" s="515"/>
      <c r="AT493" s="515"/>
      <c r="AU493" s="490"/>
      <c r="AV493" s="490"/>
      <c r="AW493" s="490"/>
      <c r="AX493" s="490"/>
      <c r="AY493" s="490"/>
      <c r="AZ493" s="490"/>
      <c r="BA493" s="490"/>
      <c r="BB493" s="490"/>
      <c r="BC493" s="490"/>
    </row>
    <row r="494" spans="1:55" x14ac:dyDescent="0.25">
      <c r="A494" s="1400"/>
      <c r="B494" s="509"/>
      <c r="C494" s="489"/>
      <c r="D494" s="510"/>
      <c r="E494" s="433"/>
      <c r="F494" s="510"/>
      <c r="G494" s="511"/>
      <c r="H494" s="511"/>
      <c r="I494" s="511"/>
      <c r="J494" s="511"/>
      <c r="K494" s="512"/>
      <c r="L494" s="513"/>
      <c r="M494" s="513"/>
      <c r="N494" s="513"/>
      <c r="O494" s="513"/>
      <c r="P494" s="513"/>
      <c r="Q494" s="513"/>
      <c r="R494" s="513"/>
      <c r="S494" s="513"/>
      <c r="T494" s="513"/>
      <c r="U494" s="513"/>
      <c r="V494" s="513"/>
      <c r="W494" s="513"/>
      <c r="X494" s="513"/>
      <c r="Y494" s="511"/>
      <c r="Z494" s="511"/>
      <c r="AA494" s="511"/>
      <c r="AB494" s="511"/>
      <c r="AC494" s="511"/>
      <c r="AD494" s="511"/>
      <c r="AE494" s="511"/>
      <c r="AF494" s="511"/>
      <c r="AG494" s="511"/>
      <c r="AH494" s="514"/>
      <c r="AI494" s="515"/>
      <c r="AJ494" s="515"/>
      <c r="AK494" s="515"/>
      <c r="AL494" s="515"/>
      <c r="AM494" s="515"/>
      <c r="AN494" s="515"/>
      <c r="AO494" s="515"/>
      <c r="AP494" s="515"/>
      <c r="AQ494" s="515"/>
      <c r="AR494" s="515"/>
      <c r="AS494" s="515"/>
      <c r="AT494" s="515"/>
      <c r="AU494" s="490"/>
      <c r="AV494" s="490"/>
      <c r="AW494" s="490"/>
      <c r="AX494" s="490"/>
      <c r="AY494" s="490"/>
      <c r="AZ494" s="490"/>
      <c r="BA494" s="490"/>
      <c r="BB494" s="490"/>
      <c r="BC494" s="490"/>
    </row>
    <row r="495" spans="1:55" x14ac:dyDescent="0.25">
      <c r="A495" s="1400"/>
      <c r="B495" s="509"/>
      <c r="C495" s="489"/>
      <c r="D495" s="510"/>
      <c r="E495" s="433"/>
      <c r="F495" s="510"/>
      <c r="G495" s="511"/>
      <c r="H495" s="511"/>
      <c r="I495" s="511"/>
      <c r="J495" s="511"/>
      <c r="K495" s="512"/>
      <c r="L495" s="513"/>
      <c r="M495" s="513"/>
      <c r="N495" s="513"/>
      <c r="O495" s="513"/>
      <c r="P495" s="513"/>
      <c r="Q495" s="513"/>
      <c r="R495" s="513"/>
      <c r="S495" s="513"/>
      <c r="T495" s="513"/>
      <c r="U495" s="513"/>
      <c r="V495" s="513"/>
      <c r="W495" s="513"/>
      <c r="X495" s="513"/>
      <c r="Y495" s="511"/>
      <c r="Z495" s="511"/>
      <c r="AA495" s="511"/>
      <c r="AB495" s="511"/>
      <c r="AC495" s="511"/>
      <c r="AD495" s="511"/>
      <c r="AE495" s="511"/>
      <c r="AF495" s="511"/>
      <c r="AG495" s="511"/>
      <c r="AH495" s="514"/>
      <c r="AI495" s="515"/>
      <c r="AJ495" s="515"/>
      <c r="AK495" s="515"/>
      <c r="AL495" s="515"/>
      <c r="AM495" s="515"/>
      <c r="AN495" s="515"/>
      <c r="AO495" s="511"/>
      <c r="AP495" s="511"/>
      <c r="AQ495" s="511"/>
      <c r="AR495" s="511"/>
      <c r="AS495" s="511"/>
      <c r="AT495" s="515"/>
      <c r="AU495" s="490"/>
      <c r="AV495" s="490"/>
      <c r="AW495" s="490"/>
      <c r="AX495" s="490"/>
      <c r="AY495" s="490"/>
      <c r="AZ495" s="490"/>
      <c r="BA495" s="490"/>
      <c r="BB495" s="490"/>
      <c r="BC495" s="490"/>
    </row>
    <row r="496" spans="1:55" x14ac:dyDescent="0.25">
      <c r="A496" s="1400"/>
      <c r="B496" s="509"/>
      <c r="C496" s="489"/>
      <c r="D496" s="510"/>
      <c r="E496" s="433"/>
      <c r="F496" s="510"/>
      <c r="G496" s="511"/>
      <c r="H496" s="511"/>
      <c r="I496" s="511"/>
      <c r="J496" s="511"/>
      <c r="K496" s="512"/>
      <c r="L496" s="513"/>
      <c r="M496" s="513"/>
      <c r="N496" s="513"/>
      <c r="O496" s="513"/>
      <c r="P496" s="513"/>
      <c r="Q496" s="513"/>
      <c r="R496" s="513"/>
      <c r="S496" s="513"/>
      <c r="T496" s="513"/>
      <c r="U496" s="513"/>
      <c r="V496" s="513"/>
      <c r="W496" s="513"/>
      <c r="X496" s="513"/>
      <c r="Y496" s="511"/>
      <c r="Z496" s="511"/>
      <c r="AA496" s="511"/>
      <c r="AB496" s="511"/>
      <c r="AC496" s="511"/>
      <c r="AD496" s="511"/>
      <c r="AE496" s="511"/>
      <c r="AF496" s="511"/>
      <c r="AG496" s="511"/>
      <c r="AH496" s="514"/>
      <c r="AI496" s="515"/>
      <c r="AJ496" s="515"/>
      <c r="AK496" s="515"/>
      <c r="AL496" s="515"/>
      <c r="AM496" s="515"/>
      <c r="AN496" s="515"/>
      <c r="AO496" s="511"/>
      <c r="AP496" s="511"/>
      <c r="AQ496" s="511"/>
      <c r="AR496" s="511"/>
      <c r="AS496" s="511"/>
      <c r="AT496" s="515"/>
      <c r="AU496" s="490"/>
      <c r="AV496" s="490"/>
      <c r="AW496" s="490"/>
      <c r="AX496" s="490"/>
      <c r="AY496" s="490"/>
      <c r="AZ496" s="490"/>
      <c r="BA496" s="490"/>
      <c r="BB496" s="490"/>
      <c r="BC496" s="490"/>
    </row>
    <row r="497" spans="1:55" x14ac:dyDescent="0.25">
      <c r="A497" s="1400"/>
      <c r="B497" s="509"/>
      <c r="C497" s="489"/>
      <c r="D497" s="510"/>
      <c r="E497" s="433"/>
      <c r="F497" s="510"/>
      <c r="G497" s="511"/>
      <c r="H497" s="511"/>
      <c r="I497" s="511"/>
      <c r="J497" s="511"/>
      <c r="K497" s="541"/>
      <c r="L497" s="513"/>
      <c r="M497" s="513"/>
      <c r="N497" s="513"/>
      <c r="O497" s="513"/>
      <c r="P497" s="513"/>
      <c r="Q497" s="513"/>
      <c r="R497" s="513"/>
      <c r="S497" s="513"/>
      <c r="T497" s="513"/>
      <c r="U497" s="513"/>
      <c r="V497" s="513"/>
      <c r="W497" s="513"/>
      <c r="X497" s="513"/>
      <c r="Y497" s="511"/>
      <c r="Z497" s="511"/>
      <c r="AA497" s="511"/>
      <c r="AB497" s="511"/>
      <c r="AC497" s="511"/>
      <c r="AD497" s="511"/>
      <c r="AE497" s="511"/>
      <c r="AF497" s="511"/>
      <c r="AG497" s="511"/>
      <c r="AH497" s="542"/>
      <c r="AI497" s="515"/>
      <c r="AJ497" s="515"/>
      <c r="AK497" s="515"/>
      <c r="AL497" s="511"/>
      <c r="AM497" s="511"/>
      <c r="AN497" s="511"/>
      <c r="AO497" s="515"/>
      <c r="AP497" s="515"/>
      <c r="AQ497" s="515"/>
      <c r="AR497" s="515"/>
      <c r="AS497" s="515"/>
      <c r="AT497" s="543"/>
      <c r="AU497" s="490"/>
      <c r="AV497" s="490"/>
      <c r="AW497" s="490"/>
      <c r="AX497" s="490"/>
      <c r="AY497" s="490"/>
      <c r="AZ497" s="490"/>
      <c r="BA497" s="490"/>
      <c r="BB497" s="490"/>
      <c r="BC497" s="490"/>
    </row>
    <row r="498" spans="1:55" x14ac:dyDescent="0.25">
      <c r="A498" s="1400"/>
      <c r="B498" s="509"/>
      <c r="C498" s="489"/>
      <c r="D498" s="510"/>
      <c r="E498" s="433"/>
      <c r="F498" s="510"/>
      <c r="G498" s="511"/>
      <c r="H498" s="511"/>
      <c r="I498" s="511"/>
      <c r="J498" s="511"/>
      <c r="K498" s="512"/>
      <c r="L498" s="513"/>
      <c r="M498" s="513"/>
      <c r="N498" s="513"/>
      <c r="O498" s="513"/>
      <c r="P498" s="513"/>
      <c r="Q498" s="513"/>
      <c r="R498" s="513"/>
      <c r="S498" s="513"/>
      <c r="T498" s="513"/>
      <c r="U498" s="513"/>
      <c r="V498" s="513"/>
      <c r="W498" s="513"/>
      <c r="X498" s="513"/>
      <c r="Y498" s="511"/>
      <c r="Z498" s="511"/>
      <c r="AA498" s="511"/>
      <c r="AB498" s="511"/>
      <c r="AC498" s="511"/>
      <c r="AD498" s="511"/>
      <c r="AE498" s="511"/>
      <c r="AF498" s="511"/>
      <c r="AG498" s="511"/>
      <c r="AH498" s="514"/>
      <c r="AI498" s="515"/>
      <c r="AJ498" s="515"/>
      <c r="AK498" s="515"/>
      <c r="AL498" s="515"/>
      <c r="AM498" s="515"/>
      <c r="AN498" s="515"/>
      <c r="AO498" s="515"/>
      <c r="AP498" s="515"/>
      <c r="AQ498" s="515"/>
      <c r="AR498" s="515"/>
      <c r="AS498" s="515"/>
      <c r="AT498" s="515"/>
      <c r="AU498" s="490"/>
      <c r="AV498" s="490"/>
      <c r="AW498" s="490"/>
      <c r="AX498" s="490"/>
      <c r="AY498" s="490"/>
      <c r="AZ498" s="490"/>
      <c r="BA498" s="490"/>
      <c r="BB498" s="490"/>
      <c r="BC498" s="490"/>
    </row>
    <row r="499" spans="1:55" x14ac:dyDescent="0.25">
      <c r="A499" s="1400"/>
      <c r="B499" s="509"/>
      <c r="C499" s="489"/>
      <c r="D499" s="510"/>
      <c r="E499" s="433"/>
      <c r="F499" s="510"/>
      <c r="G499" s="511"/>
      <c r="H499" s="511"/>
      <c r="I499" s="511"/>
      <c r="J499" s="511"/>
      <c r="K499" s="512"/>
      <c r="L499" s="513"/>
      <c r="M499" s="513"/>
      <c r="N499" s="452"/>
      <c r="O499" s="510"/>
      <c r="P499" s="513"/>
      <c r="Q499" s="513"/>
      <c r="R499" s="513"/>
      <c r="S499" s="513"/>
      <c r="T499" s="513"/>
      <c r="U499" s="513"/>
      <c r="V499" s="513"/>
      <c r="W499" s="513"/>
      <c r="X499" s="513"/>
      <c r="Y499" s="511"/>
      <c r="Z499" s="511"/>
      <c r="AA499" s="511"/>
      <c r="AB499" s="511"/>
      <c r="AC499" s="511"/>
      <c r="AD499" s="511"/>
      <c r="AE499" s="511"/>
      <c r="AF499" s="511"/>
      <c r="AG499" s="511"/>
      <c r="AH499" s="514"/>
      <c r="AI499" s="515"/>
      <c r="AJ499" s="515"/>
      <c r="AK499" s="515"/>
      <c r="AL499" s="515"/>
      <c r="AM499" s="515"/>
      <c r="AN499" s="515"/>
      <c r="AO499" s="515"/>
      <c r="AP499" s="515"/>
      <c r="AQ499" s="515"/>
      <c r="AR499" s="515"/>
      <c r="AS499" s="515"/>
      <c r="AT499" s="515"/>
      <c r="AU499" s="490"/>
      <c r="AV499" s="490"/>
      <c r="AW499" s="490"/>
      <c r="AX499" s="490"/>
      <c r="AY499" s="490"/>
      <c r="AZ499" s="490"/>
      <c r="BA499" s="490"/>
      <c r="BB499" s="490"/>
      <c r="BC499" s="490"/>
    </row>
    <row r="500" spans="1:55" x14ac:dyDescent="0.25">
      <c r="A500" s="1400"/>
      <c r="B500" s="509"/>
      <c r="C500" s="489"/>
      <c r="D500" s="510"/>
      <c r="E500" s="433"/>
      <c r="F500" s="510"/>
      <c r="G500" s="511"/>
      <c r="H500" s="511"/>
      <c r="I500" s="511"/>
      <c r="J500" s="511"/>
      <c r="K500" s="541"/>
      <c r="L500" s="513"/>
      <c r="M500" s="513"/>
      <c r="N500" s="513"/>
      <c r="O500" s="513"/>
      <c r="P500" s="513"/>
      <c r="Q500" s="513"/>
      <c r="R500" s="513"/>
      <c r="S500" s="513"/>
      <c r="T500" s="513"/>
      <c r="U500" s="513"/>
      <c r="V500" s="513"/>
      <c r="W500" s="513"/>
      <c r="X500" s="513"/>
      <c r="Y500" s="511"/>
      <c r="Z500" s="511"/>
      <c r="AA500" s="511"/>
      <c r="AB500" s="511"/>
      <c r="AC500" s="511"/>
      <c r="AD500" s="511"/>
      <c r="AE500" s="511"/>
      <c r="AF500" s="511"/>
      <c r="AG500" s="511"/>
      <c r="AH500" s="542"/>
      <c r="AI500" s="515"/>
      <c r="AJ500" s="515"/>
      <c r="AK500" s="515"/>
      <c r="AL500" s="515"/>
      <c r="AM500" s="515"/>
      <c r="AN500" s="515"/>
      <c r="AO500" s="515"/>
      <c r="AP500" s="515"/>
      <c r="AQ500" s="515"/>
      <c r="AR500" s="515"/>
      <c r="AS500" s="515"/>
      <c r="AT500" s="543"/>
      <c r="AU500" s="490"/>
      <c r="AV500" s="490"/>
      <c r="AW500" s="490"/>
      <c r="AX500" s="490"/>
      <c r="AY500" s="490"/>
      <c r="AZ500" s="490"/>
      <c r="BA500" s="490"/>
      <c r="BB500" s="490"/>
      <c r="BC500" s="490"/>
    </row>
    <row r="501" spans="1:55" x14ac:dyDescent="0.25">
      <c r="A501" s="1400"/>
      <c r="B501" s="509"/>
      <c r="C501" s="489"/>
      <c r="D501" s="510"/>
      <c r="E501" s="433"/>
      <c r="F501" s="510"/>
      <c r="G501" s="511"/>
      <c r="H501" s="511"/>
      <c r="I501" s="511"/>
      <c r="J501" s="511"/>
      <c r="K501" s="512"/>
      <c r="L501" s="513"/>
      <c r="M501" s="513"/>
      <c r="N501" s="513"/>
      <c r="O501" s="513"/>
      <c r="P501" s="513"/>
      <c r="Q501" s="513"/>
      <c r="R501" s="513"/>
      <c r="S501" s="513"/>
      <c r="T501" s="513"/>
      <c r="U501" s="513"/>
      <c r="V501" s="513"/>
      <c r="W501" s="513"/>
      <c r="X501" s="513"/>
      <c r="Y501" s="511"/>
      <c r="Z501" s="511"/>
      <c r="AA501" s="511"/>
      <c r="AB501" s="511"/>
      <c r="AC501" s="511"/>
      <c r="AD501" s="511"/>
      <c r="AE501" s="511"/>
      <c r="AF501" s="511"/>
      <c r="AG501" s="511"/>
      <c r="AH501" s="514"/>
      <c r="AI501" s="515"/>
      <c r="AJ501" s="515"/>
      <c r="AK501" s="515"/>
      <c r="AL501" s="515"/>
      <c r="AM501" s="515"/>
      <c r="AN501" s="515"/>
      <c r="AO501" s="511"/>
      <c r="AP501" s="511"/>
      <c r="AQ501" s="511"/>
      <c r="AR501" s="511"/>
      <c r="AS501" s="511"/>
      <c r="AT501" s="515"/>
      <c r="AU501" s="490"/>
      <c r="AV501" s="490"/>
      <c r="AW501" s="490"/>
      <c r="AX501" s="490"/>
      <c r="AY501" s="490"/>
      <c r="AZ501" s="490"/>
      <c r="BA501" s="490"/>
      <c r="BB501" s="490"/>
      <c r="BC501" s="490"/>
    </row>
    <row r="502" spans="1:55" x14ac:dyDescent="0.25">
      <c r="A502" s="1400"/>
      <c r="B502" s="509"/>
      <c r="C502" s="489"/>
      <c r="D502" s="510"/>
      <c r="E502" s="433"/>
      <c r="F502" s="510"/>
      <c r="G502" s="511"/>
      <c r="H502" s="511"/>
      <c r="I502" s="511"/>
      <c r="J502" s="511"/>
      <c r="K502" s="512"/>
      <c r="L502" s="513"/>
      <c r="M502" s="513"/>
      <c r="N502" s="513"/>
      <c r="O502" s="513"/>
      <c r="P502" s="513"/>
      <c r="Q502" s="513"/>
      <c r="R502" s="513"/>
      <c r="S502" s="513"/>
      <c r="T502" s="513"/>
      <c r="U502" s="513"/>
      <c r="V502" s="513"/>
      <c r="W502" s="513"/>
      <c r="X502" s="513"/>
      <c r="Y502" s="511"/>
      <c r="Z502" s="511"/>
      <c r="AA502" s="511"/>
      <c r="AB502" s="511"/>
      <c r="AC502" s="511"/>
      <c r="AD502" s="511"/>
      <c r="AE502" s="511"/>
      <c r="AF502" s="511"/>
      <c r="AG502" s="511"/>
      <c r="AH502" s="514"/>
      <c r="AI502" s="515"/>
      <c r="AJ502" s="515"/>
      <c r="AK502" s="515"/>
      <c r="AL502" s="511"/>
      <c r="AM502" s="511"/>
      <c r="AN502" s="511"/>
      <c r="AO502" s="515"/>
      <c r="AP502" s="515"/>
      <c r="AQ502" s="515"/>
      <c r="AR502" s="515"/>
      <c r="AS502" s="515"/>
      <c r="AT502" s="515"/>
      <c r="AU502" s="490"/>
      <c r="AV502" s="490"/>
      <c r="AW502" s="490"/>
      <c r="AX502" s="490"/>
      <c r="AY502" s="490"/>
      <c r="AZ502" s="490"/>
      <c r="BA502" s="490"/>
      <c r="BB502" s="490"/>
      <c r="BC502" s="490"/>
    </row>
    <row r="503" spans="1:55" x14ac:dyDescent="0.25">
      <c r="A503" s="1400"/>
      <c r="B503" s="509"/>
      <c r="C503" s="489"/>
      <c r="D503" s="510"/>
      <c r="E503" s="433"/>
      <c r="F503" s="510"/>
      <c r="G503" s="511"/>
      <c r="H503" s="511"/>
      <c r="I503" s="511"/>
      <c r="J503" s="511"/>
      <c r="K503" s="512"/>
      <c r="L503" s="513"/>
      <c r="M503" s="513"/>
      <c r="N503" s="513"/>
      <c r="O503" s="513"/>
      <c r="P503" s="513"/>
      <c r="Q503" s="513"/>
      <c r="R503" s="513"/>
      <c r="S503" s="513"/>
      <c r="T503" s="513"/>
      <c r="U503" s="513"/>
      <c r="V503" s="513"/>
      <c r="W503" s="513"/>
      <c r="X503" s="513"/>
      <c r="Y503" s="511"/>
      <c r="Z503" s="511"/>
      <c r="AA503" s="511"/>
      <c r="AB503" s="511"/>
      <c r="AC503" s="511"/>
      <c r="AD503" s="511"/>
      <c r="AE503" s="511"/>
      <c r="AF503" s="511"/>
      <c r="AG503" s="511"/>
      <c r="AH503" s="514"/>
      <c r="AI503" s="515"/>
      <c r="AJ503" s="515"/>
      <c r="AK503" s="515"/>
      <c r="AL503" s="515"/>
      <c r="AM503" s="515"/>
      <c r="AN503" s="515"/>
      <c r="AO503" s="515"/>
      <c r="AP503" s="515"/>
      <c r="AQ503" s="515"/>
      <c r="AR503" s="515"/>
      <c r="AS503" s="515"/>
      <c r="AT503" s="515"/>
      <c r="AU503" s="490"/>
      <c r="AV503" s="490"/>
      <c r="AW503" s="490"/>
      <c r="AX503" s="490"/>
      <c r="AY503" s="490"/>
      <c r="AZ503" s="490"/>
      <c r="BA503" s="490"/>
      <c r="BB503" s="490"/>
      <c r="BC503" s="490"/>
    </row>
    <row r="504" spans="1:55" x14ac:dyDescent="0.25">
      <c r="A504" s="1400"/>
      <c r="B504" s="509"/>
      <c r="C504" s="489"/>
      <c r="D504" s="510"/>
      <c r="E504" s="433"/>
      <c r="F504" s="510"/>
      <c r="G504" s="511"/>
      <c r="H504" s="511"/>
      <c r="I504" s="511"/>
      <c r="J504" s="511"/>
      <c r="K504" s="512"/>
      <c r="L504" s="513"/>
      <c r="M504" s="513"/>
      <c r="N504" s="513"/>
      <c r="O504" s="513"/>
      <c r="P504" s="513"/>
      <c r="Q504" s="513"/>
      <c r="R504" s="513"/>
      <c r="S504" s="513"/>
      <c r="T504" s="513"/>
      <c r="U504" s="513"/>
      <c r="V504" s="513"/>
      <c r="W504" s="513"/>
      <c r="X504" s="513"/>
      <c r="Y504" s="511"/>
      <c r="Z504" s="511"/>
      <c r="AA504" s="511"/>
      <c r="AB504" s="511"/>
      <c r="AC504" s="511"/>
      <c r="AD504" s="511"/>
      <c r="AE504" s="511"/>
      <c r="AF504" s="511"/>
      <c r="AG504" s="511"/>
      <c r="AH504" s="514"/>
      <c r="AI504" s="515"/>
      <c r="AJ504" s="515"/>
      <c r="AK504" s="515"/>
      <c r="AL504" s="515"/>
      <c r="AM504" s="515"/>
      <c r="AN504" s="515"/>
      <c r="AO504" s="515"/>
      <c r="AP504" s="515"/>
      <c r="AQ504" s="515"/>
      <c r="AR504" s="515"/>
      <c r="AS504" s="515"/>
      <c r="AT504" s="515"/>
      <c r="AU504" s="490"/>
      <c r="AV504" s="490"/>
      <c r="AW504" s="490"/>
      <c r="AX504" s="490"/>
      <c r="AY504" s="490"/>
      <c r="AZ504" s="490"/>
      <c r="BA504" s="490"/>
      <c r="BB504" s="490"/>
      <c r="BC504" s="490"/>
    </row>
    <row r="505" spans="1:55" x14ac:dyDescent="0.25">
      <c r="A505" s="1400"/>
      <c r="B505" s="509"/>
      <c r="C505" s="489"/>
      <c r="D505" s="510"/>
      <c r="E505" s="433"/>
      <c r="F505" s="510"/>
      <c r="G505" s="511"/>
      <c r="H505" s="511"/>
      <c r="I505" s="511"/>
      <c r="J505" s="511"/>
      <c r="K505" s="512"/>
      <c r="L505" s="513"/>
      <c r="M505" s="513"/>
      <c r="N505" s="513"/>
      <c r="O505" s="513"/>
      <c r="P505" s="513"/>
      <c r="Q505" s="513"/>
      <c r="R505" s="513"/>
      <c r="S505" s="513"/>
      <c r="T505" s="513"/>
      <c r="U505" s="513"/>
      <c r="V505" s="513"/>
      <c r="W505" s="513"/>
      <c r="X505" s="513"/>
      <c r="Y505" s="511"/>
      <c r="Z505" s="511"/>
      <c r="AA505" s="511"/>
      <c r="AB505" s="511"/>
      <c r="AC505" s="511"/>
      <c r="AD505" s="511"/>
      <c r="AE505" s="511"/>
      <c r="AF505" s="511"/>
      <c r="AG505" s="511"/>
      <c r="AH505" s="514"/>
      <c r="AI505" s="515"/>
      <c r="AJ505" s="515"/>
      <c r="AK505" s="515"/>
      <c r="AL505" s="515"/>
      <c r="AM505" s="515"/>
      <c r="AN505" s="515"/>
      <c r="AO505" s="515"/>
      <c r="AP505" s="515"/>
      <c r="AQ505" s="515"/>
      <c r="AR505" s="515"/>
      <c r="AS505" s="515"/>
      <c r="AT505" s="515"/>
      <c r="AU505" s="490"/>
      <c r="AV505" s="490"/>
      <c r="AW505" s="490"/>
      <c r="AX505" s="490"/>
      <c r="AY505" s="490"/>
      <c r="AZ505" s="490"/>
      <c r="BA505" s="490"/>
      <c r="BB505" s="490"/>
      <c r="BC505" s="490"/>
    </row>
    <row r="506" spans="1:55" x14ac:dyDescent="0.25">
      <c r="A506" s="1400"/>
      <c r="B506" s="509"/>
      <c r="C506" s="489"/>
      <c r="D506" s="510"/>
      <c r="E506" s="433"/>
      <c r="F506" s="510"/>
      <c r="G506" s="511"/>
      <c r="H506" s="511"/>
      <c r="I506" s="511"/>
      <c r="J506" s="511"/>
      <c r="K506" s="512"/>
      <c r="L506" s="513"/>
      <c r="M506" s="513"/>
      <c r="N506" s="513"/>
      <c r="O506" s="513"/>
      <c r="P506" s="513"/>
      <c r="Q506" s="513"/>
      <c r="R506" s="513"/>
      <c r="S506" s="513"/>
      <c r="T506" s="513"/>
      <c r="U506" s="513"/>
      <c r="V506" s="513"/>
      <c r="W506" s="513"/>
      <c r="X506" s="513"/>
      <c r="Y506" s="511"/>
      <c r="Z506" s="511"/>
      <c r="AA506" s="511"/>
      <c r="AB506" s="511"/>
      <c r="AC506" s="511"/>
      <c r="AD506" s="511"/>
      <c r="AE506" s="511"/>
      <c r="AF506" s="511"/>
      <c r="AG506" s="511"/>
      <c r="AH506" s="514"/>
      <c r="AI506" s="515"/>
      <c r="AJ506" s="515"/>
      <c r="AK506" s="515"/>
      <c r="AL506" s="515"/>
      <c r="AM506" s="515"/>
      <c r="AN506" s="515"/>
      <c r="AO506" s="511"/>
      <c r="AP506" s="511"/>
      <c r="AQ506" s="511"/>
      <c r="AR506" s="511"/>
      <c r="AS506" s="511"/>
      <c r="AT506" s="515"/>
      <c r="AU506" s="490"/>
      <c r="AV506" s="490"/>
      <c r="AW506" s="490"/>
      <c r="AX506" s="490"/>
      <c r="AY506" s="490"/>
      <c r="AZ506" s="490"/>
      <c r="BA506" s="490"/>
      <c r="BB506" s="490"/>
      <c r="BC506" s="490"/>
    </row>
    <row r="507" spans="1:55" x14ac:dyDescent="0.25">
      <c r="A507" s="1400"/>
      <c r="B507" s="509"/>
      <c r="C507" s="489"/>
      <c r="D507" s="510"/>
      <c r="E507" s="433"/>
      <c r="F507" s="510"/>
      <c r="G507" s="511"/>
      <c r="H507" s="511"/>
      <c r="I507" s="511"/>
      <c r="J507" s="511"/>
      <c r="K507" s="512"/>
      <c r="L507" s="513"/>
      <c r="M507" s="513"/>
      <c r="N507" s="513"/>
      <c r="O507" s="513"/>
      <c r="P507" s="513"/>
      <c r="Q507" s="513"/>
      <c r="R507" s="513"/>
      <c r="S507" s="513"/>
      <c r="T507" s="513"/>
      <c r="U507" s="513"/>
      <c r="V507" s="513"/>
      <c r="W507" s="513"/>
      <c r="X507" s="513"/>
      <c r="Y507" s="511"/>
      <c r="Z507" s="511"/>
      <c r="AA507" s="511"/>
      <c r="AB507" s="511"/>
      <c r="AC507" s="511"/>
      <c r="AD507" s="511"/>
      <c r="AE507" s="511"/>
      <c r="AF507" s="511"/>
      <c r="AG507" s="511"/>
      <c r="AH507" s="514"/>
      <c r="AI507" s="515"/>
      <c r="AJ507" s="515"/>
      <c r="AK507" s="515"/>
      <c r="AL507" s="511"/>
      <c r="AM507" s="511"/>
      <c r="AN507" s="511"/>
      <c r="AO507" s="515"/>
      <c r="AP507" s="515"/>
      <c r="AQ507" s="515"/>
      <c r="AR507" s="515"/>
      <c r="AS507" s="515"/>
      <c r="AT507" s="515"/>
      <c r="AU507" s="490"/>
      <c r="AV507" s="490"/>
      <c r="AW507" s="490"/>
      <c r="AX507" s="490"/>
      <c r="AY507" s="490"/>
      <c r="AZ507" s="490"/>
      <c r="BA507" s="490"/>
      <c r="BB507" s="490"/>
      <c r="BC507" s="490"/>
    </row>
    <row r="508" spans="1:55" x14ac:dyDescent="0.25">
      <c r="A508" s="1400"/>
      <c r="B508" s="509"/>
      <c r="C508" s="489"/>
      <c r="D508" s="510"/>
      <c r="E508" s="433"/>
      <c r="F508" s="510"/>
      <c r="G508" s="511"/>
      <c r="H508" s="511"/>
      <c r="I508" s="511"/>
      <c r="J508" s="511"/>
      <c r="K508" s="512"/>
      <c r="L508" s="513"/>
      <c r="M508" s="513"/>
      <c r="N508" s="513"/>
      <c r="O508" s="513"/>
      <c r="P508" s="513"/>
      <c r="Q508" s="513"/>
      <c r="R508" s="513"/>
      <c r="S508" s="513"/>
      <c r="T508" s="513"/>
      <c r="U508" s="513"/>
      <c r="V508" s="513"/>
      <c r="W508" s="513"/>
      <c r="X508" s="513"/>
      <c r="Y508" s="511"/>
      <c r="Z508" s="511"/>
      <c r="AA508" s="511"/>
      <c r="AB508" s="511"/>
      <c r="AC508" s="511"/>
      <c r="AD508" s="511"/>
      <c r="AE508" s="511"/>
      <c r="AF508" s="511"/>
      <c r="AG508" s="511"/>
      <c r="AH508" s="514"/>
      <c r="AI508" s="515"/>
      <c r="AJ508" s="515"/>
      <c r="AK508" s="515"/>
      <c r="AL508" s="515"/>
      <c r="AM508" s="515"/>
      <c r="AN508" s="515"/>
      <c r="AO508" s="515"/>
      <c r="AP508" s="515"/>
      <c r="AQ508" s="515"/>
      <c r="AR508" s="515"/>
      <c r="AS508" s="515"/>
      <c r="AT508" s="515"/>
      <c r="AU508" s="490"/>
      <c r="AV508" s="490"/>
      <c r="AW508" s="490"/>
      <c r="AX508" s="490"/>
      <c r="AY508" s="490"/>
      <c r="AZ508" s="490"/>
      <c r="BA508" s="490"/>
      <c r="BB508" s="490"/>
      <c r="BC508" s="490"/>
    </row>
    <row r="509" spans="1:55" x14ac:dyDescent="0.25">
      <c r="A509" s="1400"/>
      <c r="B509" s="509"/>
      <c r="C509" s="489"/>
      <c r="D509" s="510"/>
      <c r="E509" s="433"/>
      <c r="F509" s="510"/>
      <c r="G509" s="511"/>
      <c r="H509" s="511"/>
      <c r="I509" s="511"/>
      <c r="J509" s="511"/>
      <c r="K509" s="512"/>
      <c r="L509" s="513"/>
      <c r="M509" s="513"/>
      <c r="N509" s="513"/>
      <c r="O509" s="513"/>
      <c r="P509" s="513"/>
      <c r="Q509" s="513"/>
      <c r="R509" s="513"/>
      <c r="S509" s="513"/>
      <c r="T509" s="513"/>
      <c r="U509" s="513"/>
      <c r="V509" s="513"/>
      <c r="W509" s="513"/>
      <c r="X509" s="513"/>
      <c r="Y509" s="511"/>
      <c r="Z509" s="511"/>
      <c r="AA509" s="511"/>
      <c r="AB509" s="511"/>
      <c r="AC509" s="511"/>
      <c r="AD509" s="511"/>
      <c r="AE509" s="511"/>
      <c r="AF509" s="511"/>
      <c r="AG509" s="511"/>
      <c r="AH509" s="514"/>
      <c r="AI509" s="515"/>
      <c r="AJ509" s="515"/>
      <c r="AK509" s="515"/>
      <c r="AL509" s="515"/>
      <c r="AM509" s="515"/>
      <c r="AN509" s="515"/>
      <c r="AO509" s="515"/>
      <c r="AP509" s="515"/>
      <c r="AQ509" s="515"/>
      <c r="AR509" s="515"/>
      <c r="AS509" s="515"/>
      <c r="AT509" s="515"/>
      <c r="AU509" s="490"/>
      <c r="AV509" s="490"/>
      <c r="AW509" s="490"/>
      <c r="AX509" s="490"/>
      <c r="AY509" s="490"/>
      <c r="AZ509" s="490"/>
      <c r="BA509" s="490"/>
      <c r="BB509" s="490"/>
      <c r="BC509" s="490"/>
    </row>
    <row r="510" spans="1:55" x14ac:dyDescent="0.25">
      <c r="A510" s="1400"/>
      <c r="B510" s="509"/>
      <c r="C510" s="489"/>
      <c r="D510" s="510"/>
      <c r="E510" s="433"/>
      <c r="F510" s="510"/>
      <c r="G510" s="511"/>
      <c r="H510" s="511"/>
      <c r="I510" s="511"/>
      <c r="J510" s="511"/>
      <c r="K510" s="512"/>
      <c r="L510" s="513"/>
      <c r="M510" s="513"/>
      <c r="N510" s="513"/>
      <c r="O510" s="513"/>
      <c r="P510" s="513"/>
      <c r="Q510" s="513"/>
      <c r="R510" s="513"/>
      <c r="S510" s="513"/>
      <c r="T510" s="513"/>
      <c r="U510" s="513"/>
      <c r="V510" s="513"/>
      <c r="W510" s="513"/>
      <c r="X510" s="513"/>
      <c r="Y510" s="511"/>
      <c r="Z510" s="511"/>
      <c r="AA510" s="511"/>
      <c r="AB510" s="511"/>
      <c r="AC510" s="511"/>
      <c r="AD510" s="511"/>
      <c r="AE510" s="511"/>
      <c r="AF510" s="511"/>
      <c r="AG510" s="511"/>
      <c r="AH510" s="514"/>
      <c r="AI510" s="515"/>
      <c r="AJ510" s="515"/>
      <c r="AK510" s="515"/>
      <c r="AL510" s="515"/>
      <c r="AM510" s="515"/>
      <c r="AN510" s="515"/>
      <c r="AO510" s="515"/>
      <c r="AP510" s="515"/>
      <c r="AQ510" s="515"/>
      <c r="AR510" s="515"/>
      <c r="AS510" s="515"/>
      <c r="AT510" s="515"/>
      <c r="AU510" s="490"/>
      <c r="AV510" s="490"/>
      <c r="AW510" s="490"/>
      <c r="AX510" s="490"/>
      <c r="AY510" s="490"/>
      <c r="AZ510" s="490"/>
      <c r="BA510" s="490"/>
      <c r="BB510" s="490"/>
      <c r="BC510" s="490"/>
    </row>
    <row r="511" spans="1:55" x14ac:dyDescent="0.25">
      <c r="A511" s="1400"/>
      <c r="B511" s="509"/>
      <c r="C511" s="489"/>
      <c r="D511" s="510"/>
      <c r="E511" s="433"/>
      <c r="F511" s="510"/>
      <c r="G511" s="511"/>
      <c r="H511" s="511"/>
      <c r="I511" s="511"/>
      <c r="J511" s="511"/>
      <c r="K511" s="512"/>
      <c r="L511" s="513"/>
      <c r="M511" s="513"/>
      <c r="N511" s="513"/>
      <c r="O511" s="513"/>
      <c r="P511" s="513"/>
      <c r="Q511" s="513"/>
      <c r="R511" s="513"/>
      <c r="S511" s="513"/>
      <c r="T511" s="513"/>
      <c r="U511" s="513"/>
      <c r="V511" s="513"/>
      <c r="W511" s="513"/>
      <c r="X511" s="513"/>
      <c r="Y511" s="511"/>
      <c r="Z511" s="511"/>
      <c r="AA511" s="511"/>
      <c r="AB511" s="511"/>
      <c r="AC511" s="511"/>
      <c r="AD511" s="511"/>
      <c r="AE511" s="511"/>
      <c r="AF511" s="511"/>
      <c r="AG511" s="511"/>
      <c r="AH511" s="514"/>
      <c r="AI511" s="515"/>
      <c r="AJ511" s="515"/>
      <c r="AK511" s="515"/>
      <c r="AL511" s="515"/>
      <c r="AM511" s="515"/>
      <c r="AN511" s="515"/>
      <c r="AO511" s="511"/>
      <c r="AP511" s="511"/>
      <c r="AQ511" s="511"/>
      <c r="AR511" s="511"/>
      <c r="AS511" s="511"/>
      <c r="AT511" s="515"/>
      <c r="AU511" s="490"/>
      <c r="AV511" s="490"/>
      <c r="AW511" s="490"/>
      <c r="AX511" s="490"/>
      <c r="AY511" s="490"/>
      <c r="AZ511" s="490"/>
      <c r="BA511" s="490"/>
      <c r="BB511" s="490"/>
      <c r="BC511" s="490"/>
    </row>
    <row r="512" spans="1:55" x14ac:dyDescent="0.25">
      <c r="A512" s="1400"/>
      <c r="B512" s="509"/>
      <c r="C512" s="515"/>
      <c r="D512" s="510"/>
      <c r="E512" s="433"/>
      <c r="F512" s="510"/>
      <c r="G512" s="433"/>
      <c r="H512" s="433"/>
      <c r="I512" s="433"/>
      <c r="J512" s="433"/>
      <c r="K512" s="512"/>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514"/>
      <c r="AI512" s="515"/>
      <c r="AJ512" s="515"/>
      <c r="AK512" s="515"/>
      <c r="AL512" s="511"/>
      <c r="AM512" s="511"/>
      <c r="AN512" s="511"/>
      <c r="AO512" s="515"/>
      <c r="AP512" s="515"/>
      <c r="AQ512" s="515"/>
      <c r="AR512" s="515"/>
      <c r="AS512" s="515"/>
      <c r="AT512" s="515"/>
      <c r="AU512" s="452"/>
      <c r="AV512" s="452"/>
      <c r="AW512" s="452"/>
      <c r="AX512" s="452"/>
      <c r="AY512" s="452"/>
      <c r="AZ512" s="452"/>
      <c r="BA512" s="452"/>
      <c r="BB512" s="452"/>
      <c r="BC512" s="452"/>
    </row>
    <row r="513" spans="1:55" x14ac:dyDescent="0.25">
      <c r="A513" s="1400"/>
      <c r="B513" s="509"/>
      <c r="C513" s="515"/>
      <c r="D513" s="510"/>
      <c r="E513" s="433"/>
      <c r="F513" s="510"/>
      <c r="G513" s="433"/>
      <c r="H513" s="433"/>
      <c r="I513" s="433"/>
      <c r="J513" s="433"/>
      <c r="K513" s="512"/>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514"/>
      <c r="AI513" s="515"/>
      <c r="AJ513" s="515"/>
      <c r="AK513" s="515"/>
      <c r="AL513" s="515"/>
      <c r="AM513" s="515"/>
      <c r="AN513" s="515"/>
      <c r="AO513" s="515"/>
      <c r="AP513" s="515"/>
      <c r="AQ513" s="515"/>
      <c r="AR513" s="515"/>
      <c r="AS513" s="515"/>
      <c r="AT513" s="515"/>
      <c r="AU513" s="452"/>
      <c r="AV513" s="452"/>
      <c r="AW513" s="452"/>
      <c r="AX513" s="452"/>
      <c r="AY513" s="452"/>
      <c r="AZ513" s="452"/>
      <c r="BA513" s="452"/>
      <c r="BB513" s="452"/>
      <c r="BC513" s="452"/>
    </row>
    <row r="514" spans="1:55" x14ac:dyDescent="0.25">
      <c r="A514" s="1400"/>
      <c r="B514" s="509"/>
      <c r="C514" s="515"/>
      <c r="D514" s="510"/>
      <c r="E514" s="433"/>
      <c r="F514" s="510"/>
      <c r="G514" s="433"/>
      <c r="H514" s="433"/>
      <c r="I514" s="433"/>
      <c r="J514" s="433"/>
      <c r="K514" s="512"/>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514"/>
      <c r="AI514" s="515"/>
      <c r="AJ514" s="515"/>
      <c r="AK514" s="515"/>
      <c r="AL514" s="515"/>
      <c r="AM514" s="515"/>
      <c r="AN514" s="515"/>
      <c r="AO514" s="515"/>
      <c r="AP514" s="515"/>
      <c r="AQ514" s="515"/>
      <c r="AR514" s="515"/>
      <c r="AS514" s="515"/>
      <c r="AT514" s="515"/>
      <c r="AU514" s="452"/>
      <c r="AV514" s="452"/>
      <c r="AW514" s="452"/>
      <c r="AX514" s="452"/>
      <c r="AY514" s="452"/>
      <c r="AZ514" s="452"/>
      <c r="BA514" s="452"/>
      <c r="BB514" s="452"/>
      <c r="BC514" s="452"/>
    </row>
    <row r="515" spans="1:55" x14ac:dyDescent="0.25">
      <c r="A515" s="1400"/>
      <c r="B515" s="509"/>
      <c r="C515" s="515"/>
      <c r="D515" s="510"/>
      <c r="E515" s="433"/>
      <c r="F515" s="510"/>
      <c r="G515" s="433"/>
      <c r="H515" s="433"/>
      <c r="I515" s="433"/>
      <c r="J515" s="433"/>
      <c r="K515" s="512"/>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514"/>
      <c r="AI515" s="515"/>
      <c r="AJ515" s="515"/>
      <c r="AK515" s="515"/>
      <c r="AL515" s="515"/>
      <c r="AM515" s="515"/>
      <c r="AN515" s="515"/>
      <c r="AO515" s="515"/>
      <c r="AP515" s="515"/>
      <c r="AQ515" s="515"/>
      <c r="AR515" s="515"/>
      <c r="AS515" s="515"/>
      <c r="AT515" s="515"/>
      <c r="AU515" s="452"/>
      <c r="AV515" s="452"/>
      <c r="AW515" s="452"/>
      <c r="AX515" s="452"/>
      <c r="AY515" s="452"/>
      <c r="AZ515" s="452"/>
      <c r="BA515" s="452"/>
      <c r="BB515" s="452"/>
      <c r="BC515" s="452"/>
    </row>
    <row r="516" spans="1:55" x14ac:dyDescent="0.25">
      <c r="A516" s="1400"/>
      <c r="B516" s="509"/>
      <c r="C516" s="515"/>
      <c r="D516" s="510"/>
      <c r="E516" s="433"/>
      <c r="F516" s="510"/>
      <c r="G516" s="433"/>
      <c r="H516" s="433"/>
      <c r="I516" s="433"/>
      <c r="J516" s="433"/>
      <c r="K516" s="512"/>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514"/>
      <c r="AI516" s="515"/>
      <c r="AJ516" s="515"/>
      <c r="AK516" s="515"/>
      <c r="AL516" s="515"/>
      <c r="AM516" s="515"/>
      <c r="AN516" s="515"/>
      <c r="AO516" s="511"/>
      <c r="AP516" s="511"/>
      <c r="AQ516" s="511"/>
      <c r="AR516" s="511"/>
      <c r="AS516" s="511"/>
      <c r="AT516" s="515"/>
      <c r="AU516" s="452"/>
      <c r="AV516" s="452"/>
      <c r="AW516" s="452"/>
      <c r="AX516" s="452"/>
      <c r="AY516" s="452"/>
      <c r="AZ516" s="452"/>
      <c r="BA516" s="452"/>
      <c r="BB516" s="452"/>
      <c r="BC516" s="452"/>
    </row>
    <row r="517" spans="1:55" x14ac:dyDescent="0.25">
      <c r="A517" s="1400"/>
      <c r="B517" s="509"/>
      <c r="C517" s="515"/>
      <c r="D517" s="510"/>
      <c r="E517" s="433"/>
      <c r="F517" s="510"/>
      <c r="G517" s="433"/>
      <c r="H517" s="433"/>
      <c r="I517" s="433"/>
      <c r="J517" s="433"/>
      <c r="K517" s="512"/>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514"/>
      <c r="AI517" s="515"/>
      <c r="AJ517" s="515"/>
      <c r="AK517" s="515"/>
      <c r="AL517" s="511"/>
      <c r="AM517" s="511"/>
      <c r="AN517" s="511"/>
      <c r="AO517" s="515"/>
      <c r="AP517" s="515"/>
      <c r="AQ517" s="515"/>
      <c r="AR517" s="515"/>
      <c r="AS517" s="515"/>
      <c r="AT517" s="515"/>
      <c r="AU517" s="452"/>
      <c r="AV517" s="452"/>
      <c r="AW517" s="452"/>
      <c r="AX517" s="452"/>
      <c r="AY517" s="452"/>
      <c r="AZ517" s="452"/>
      <c r="BA517" s="452"/>
      <c r="BB517" s="452"/>
      <c r="BC517" s="452"/>
    </row>
    <row r="518" spans="1:55" x14ac:dyDescent="0.25">
      <c r="A518" s="1400"/>
      <c r="B518" s="509"/>
      <c r="C518" s="515"/>
      <c r="D518" s="510"/>
      <c r="E518" s="433"/>
      <c r="F518" s="510"/>
      <c r="G518" s="433"/>
      <c r="H518" s="433"/>
      <c r="I518" s="433"/>
      <c r="J518" s="433"/>
      <c r="K518" s="512"/>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514"/>
      <c r="AI518" s="515"/>
      <c r="AJ518" s="515"/>
      <c r="AK518" s="515"/>
      <c r="AL518" s="515"/>
      <c r="AM518" s="515"/>
      <c r="AN518" s="515"/>
      <c r="AO518" s="515"/>
      <c r="AP518" s="515"/>
      <c r="AQ518" s="515"/>
      <c r="AR518" s="515"/>
      <c r="AS518" s="515"/>
      <c r="AT518" s="515"/>
      <c r="AU518" s="452"/>
      <c r="AV518" s="452"/>
      <c r="AW518" s="452"/>
      <c r="AX518" s="452"/>
      <c r="AY518" s="452"/>
      <c r="AZ518" s="452"/>
      <c r="BA518" s="452"/>
      <c r="BB518" s="452"/>
      <c r="BC518" s="452"/>
    </row>
    <row r="519" spans="1:55" x14ac:dyDescent="0.25">
      <c r="A519" s="1400"/>
      <c r="B519" s="509"/>
      <c r="C519" s="515"/>
      <c r="D519" s="510"/>
      <c r="E519" s="433"/>
      <c r="F519" s="510"/>
      <c r="G519" s="433"/>
      <c r="H519" s="433"/>
      <c r="I519" s="433"/>
      <c r="J519" s="433"/>
      <c r="K519" s="512"/>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514"/>
      <c r="AI519" s="515"/>
      <c r="AJ519" s="515"/>
      <c r="AK519" s="515"/>
      <c r="AL519" s="515"/>
      <c r="AM519" s="515"/>
      <c r="AN519" s="515"/>
      <c r="AO519" s="515"/>
      <c r="AP519" s="515"/>
      <c r="AQ519" s="515"/>
      <c r="AR519" s="515"/>
      <c r="AS519" s="515"/>
      <c r="AT519" s="515"/>
      <c r="AU519" s="452"/>
      <c r="AV519" s="452"/>
      <c r="AW519" s="452"/>
      <c r="AX519" s="452"/>
      <c r="AY519" s="452"/>
      <c r="AZ519" s="452"/>
      <c r="BA519" s="452"/>
      <c r="BB519" s="452"/>
      <c r="BC519" s="452"/>
    </row>
    <row r="520" spans="1:55" x14ac:dyDescent="0.25">
      <c r="A520" s="1400"/>
      <c r="B520" s="509"/>
      <c r="C520" s="515"/>
      <c r="D520" s="510"/>
      <c r="E520" s="433"/>
      <c r="F520" s="510"/>
      <c r="G520" s="433"/>
      <c r="H520" s="433"/>
      <c r="I520" s="433"/>
      <c r="J520" s="433"/>
      <c r="K520" s="512"/>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514"/>
      <c r="AI520" s="515"/>
      <c r="AJ520" s="515"/>
      <c r="AK520" s="515"/>
      <c r="AL520" s="515"/>
      <c r="AM520" s="515"/>
      <c r="AN520" s="515"/>
      <c r="AO520" s="515"/>
      <c r="AP520" s="515"/>
      <c r="AQ520" s="515"/>
      <c r="AR520" s="515"/>
      <c r="AS520" s="515"/>
      <c r="AT520" s="515"/>
      <c r="AU520" s="452"/>
      <c r="AV520" s="452"/>
      <c r="AW520" s="452"/>
      <c r="AX520" s="452"/>
      <c r="AY520" s="452"/>
      <c r="AZ520" s="452"/>
      <c r="BA520" s="452"/>
      <c r="BB520" s="452"/>
      <c r="BC520" s="452"/>
    </row>
    <row r="521" spans="1:55" x14ac:dyDescent="0.25">
      <c r="A521" s="1400"/>
      <c r="B521" s="509"/>
      <c r="C521" s="515"/>
      <c r="D521" s="510"/>
      <c r="E521" s="433"/>
      <c r="F521" s="510"/>
      <c r="G521" s="433"/>
      <c r="H521" s="433"/>
      <c r="I521" s="433"/>
      <c r="J521" s="433"/>
      <c r="K521" s="512"/>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514"/>
      <c r="AI521" s="515"/>
      <c r="AJ521" s="515"/>
      <c r="AK521" s="515"/>
      <c r="AL521" s="515"/>
      <c r="AM521" s="515"/>
      <c r="AN521" s="515"/>
      <c r="AO521" s="511"/>
      <c r="AP521" s="511"/>
      <c r="AQ521" s="511"/>
      <c r="AR521" s="511"/>
      <c r="AS521" s="511"/>
      <c r="AT521" s="515"/>
      <c r="AU521" s="452"/>
      <c r="AV521" s="452"/>
      <c r="AW521" s="452"/>
      <c r="AX521" s="452"/>
      <c r="AY521" s="452"/>
      <c r="AZ521" s="452"/>
      <c r="BA521" s="452"/>
      <c r="BB521" s="452"/>
      <c r="BC521" s="452"/>
    </row>
    <row r="522" spans="1:55" x14ac:dyDescent="0.25">
      <c r="A522" s="1400"/>
      <c r="B522" s="509"/>
      <c r="C522" s="515"/>
      <c r="D522" s="510"/>
      <c r="E522" s="433"/>
      <c r="F522" s="510"/>
      <c r="G522" s="433"/>
      <c r="H522" s="433"/>
      <c r="I522" s="433"/>
      <c r="J522" s="433"/>
      <c r="K522" s="512"/>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514"/>
      <c r="AI522" s="515"/>
      <c r="AJ522" s="515"/>
      <c r="AK522" s="515"/>
      <c r="AL522" s="511"/>
      <c r="AM522" s="511"/>
      <c r="AN522" s="511"/>
      <c r="AO522" s="515"/>
      <c r="AP522" s="515"/>
      <c r="AQ522" s="515"/>
      <c r="AR522" s="515"/>
      <c r="AS522" s="515"/>
      <c r="AT522" s="515"/>
      <c r="AU522" s="452"/>
      <c r="AV522" s="452"/>
      <c r="AW522" s="452"/>
      <c r="AX522" s="452"/>
      <c r="AY522" s="452"/>
      <c r="AZ522" s="452"/>
      <c r="BA522" s="452"/>
      <c r="BB522" s="452"/>
      <c r="BC522" s="452"/>
    </row>
    <row r="523" spans="1:55" x14ac:dyDescent="0.25">
      <c r="A523" s="1400"/>
      <c r="B523" s="509"/>
      <c r="C523" s="515"/>
      <c r="D523" s="510"/>
      <c r="E523" s="433"/>
      <c r="F523" s="510"/>
      <c r="G523" s="433"/>
      <c r="H523" s="433"/>
      <c r="I523" s="433"/>
      <c r="J523" s="433"/>
      <c r="K523" s="512"/>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514"/>
      <c r="AI523" s="515"/>
      <c r="AJ523" s="515"/>
      <c r="AK523" s="515"/>
      <c r="AL523" s="515"/>
      <c r="AM523" s="515"/>
      <c r="AN523" s="515"/>
      <c r="AO523" s="515"/>
      <c r="AP523" s="515"/>
      <c r="AQ523" s="515"/>
      <c r="AR523" s="515"/>
      <c r="AS523" s="515"/>
      <c r="AT523" s="515"/>
      <c r="AU523" s="452"/>
      <c r="AV523" s="452"/>
      <c r="AW523" s="452"/>
      <c r="AX523" s="452"/>
      <c r="AY523" s="452"/>
      <c r="AZ523" s="452"/>
      <c r="BA523" s="452"/>
      <c r="BB523" s="452"/>
      <c r="BC523" s="452"/>
    </row>
    <row r="524" spans="1:55" x14ac:dyDescent="0.25">
      <c r="A524" s="1400"/>
      <c r="B524" s="509"/>
      <c r="C524" s="515"/>
      <c r="D524" s="510"/>
      <c r="E524" s="433"/>
      <c r="F524" s="510"/>
      <c r="G524" s="433"/>
      <c r="H524" s="433"/>
      <c r="I524" s="433"/>
      <c r="J524" s="433"/>
      <c r="K524" s="512"/>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514"/>
      <c r="AI524" s="515"/>
      <c r="AJ524" s="515"/>
      <c r="AK524" s="515"/>
      <c r="AL524" s="515"/>
      <c r="AM524" s="515"/>
      <c r="AN524" s="515"/>
      <c r="AO524" s="515"/>
      <c r="AP524" s="515"/>
      <c r="AQ524" s="515"/>
      <c r="AR524" s="515"/>
      <c r="AS524" s="515"/>
      <c r="AT524" s="515"/>
      <c r="AU524" s="452"/>
      <c r="AV524" s="452"/>
      <c r="AW524" s="452"/>
      <c r="AX524" s="452"/>
      <c r="AY524" s="452"/>
      <c r="AZ524" s="452"/>
      <c r="BA524" s="452"/>
      <c r="BB524" s="452"/>
      <c r="BC524" s="452"/>
    </row>
    <row r="525" spans="1:55" x14ac:dyDescent="0.25">
      <c r="A525" s="1400"/>
      <c r="B525" s="509"/>
      <c r="C525" s="515"/>
      <c r="D525" s="510"/>
      <c r="E525" s="433"/>
      <c r="F525" s="510"/>
      <c r="G525" s="433"/>
      <c r="H525" s="433"/>
      <c r="I525" s="433"/>
      <c r="J525" s="433"/>
      <c r="K525" s="512"/>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514"/>
      <c r="AI525" s="515"/>
      <c r="AJ525" s="515"/>
      <c r="AK525" s="515"/>
      <c r="AL525" s="515"/>
      <c r="AM525" s="515"/>
      <c r="AN525" s="515"/>
      <c r="AO525" s="515"/>
      <c r="AP525" s="515"/>
      <c r="AQ525" s="515"/>
      <c r="AR525" s="515"/>
      <c r="AS525" s="515"/>
      <c r="AT525" s="515"/>
      <c r="AU525" s="452"/>
      <c r="AV525" s="452"/>
      <c r="AW525" s="452"/>
      <c r="AX525" s="452"/>
      <c r="AY525" s="452"/>
      <c r="AZ525" s="452"/>
      <c r="BA525" s="452"/>
      <c r="BB525" s="452"/>
      <c r="BC525" s="452"/>
    </row>
    <row r="526" spans="1:55" x14ac:dyDescent="0.25">
      <c r="A526" s="1400"/>
      <c r="B526" s="509"/>
      <c r="C526" s="515"/>
      <c r="D526" s="510"/>
      <c r="E526" s="433"/>
      <c r="F526" s="510"/>
      <c r="G526" s="433"/>
      <c r="H526" s="433"/>
      <c r="I526" s="433"/>
      <c r="J526" s="433"/>
      <c r="K526" s="512"/>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514"/>
      <c r="AI526" s="515"/>
      <c r="AJ526" s="515"/>
      <c r="AK526" s="515"/>
      <c r="AL526" s="515"/>
      <c r="AM526" s="515"/>
      <c r="AN526" s="515"/>
      <c r="AO526" s="511"/>
      <c r="AP526" s="511"/>
      <c r="AQ526" s="511"/>
      <c r="AR526" s="511"/>
      <c r="AS526" s="511"/>
      <c r="AT526" s="515"/>
      <c r="AU526" s="452"/>
      <c r="AV526" s="452"/>
      <c r="AW526" s="452"/>
      <c r="AX526" s="452"/>
      <c r="AY526" s="452"/>
      <c r="AZ526" s="452"/>
      <c r="BA526" s="452"/>
      <c r="BB526" s="452"/>
      <c r="BC526" s="452"/>
    </row>
    <row r="527" spans="1:55" x14ac:dyDescent="0.25">
      <c r="A527" s="1400"/>
      <c r="B527" s="509"/>
      <c r="C527" s="515"/>
      <c r="D527" s="510"/>
      <c r="E527" s="433"/>
      <c r="F527" s="510"/>
      <c r="G527" s="433"/>
      <c r="H527" s="433"/>
      <c r="I527" s="433"/>
      <c r="J527" s="433"/>
      <c r="K527" s="512"/>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514"/>
      <c r="AI527" s="515"/>
      <c r="AJ527" s="515"/>
      <c r="AK527" s="515"/>
      <c r="AL527" s="511"/>
      <c r="AM527" s="511"/>
      <c r="AN527" s="511"/>
      <c r="AO527" s="515"/>
      <c r="AP527" s="515"/>
      <c r="AQ527" s="515"/>
      <c r="AR527" s="515"/>
      <c r="AS527" s="515"/>
      <c r="AT527" s="515"/>
      <c r="AU527" s="452"/>
      <c r="AV527" s="452"/>
      <c r="AW527" s="452"/>
      <c r="AX527" s="452"/>
      <c r="AY527" s="452"/>
      <c r="AZ527" s="452"/>
      <c r="BA527" s="452"/>
      <c r="BB527" s="452"/>
      <c r="BC527" s="452"/>
    </row>
    <row r="528" spans="1:55" x14ac:dyDescent="0.25">
      <c r="A528" s="1400"/>
      <c r="B528" s="509"/>
      <c r="C528" s="515"/>
      <c r="D528" s="510"/>
      <c r="E528" s="433"/>
      <c r="F528" s="510"/>
      <c r="G528" s="433"/>
      <c r="H528" s="433"/>
      <c r="I528" s="433"/>
      <c r="J528" s="433"/>
      <c r="K528" s="512"/>
      <c r="L528" s="433"/>
      <c r="M528" s="433"/>
      <c r="N528" s="433"/>
      <c r="O528" s="433"/>
      <c r="P528" s="433"/>
      <c r="Q528" s="433"/>
      <c r="R528" s="433"/>
      <c r="S528" s="433"/>
      <c r="T528" s="433"/>
      <c r="U528" s="433"/>
      <c r="V528" s="433"/>
      <c r="W528" s="433"/>
      <c r="X528" s="433"/>
      <c r="Y528" s="433"/>
      <c r="Z528" s="433"/>
      <c r="AA528" s="433"/>
      <c r="AB528" s="433"/>
      <c r="AC528" s="433"/>
      <c r="AD528" s="433"/>
      <c r="AE528" s="433"/>
      <c r="AF528" s="433"/>
      <c r="AG528" s="433"/>
      <c r="AH528" s="514"/>
      <c r="AI528" s="515"/>
      <c r="AJ528" s="515"/>
      <c r="AK528" s="515"/>
      <c r="AL528" s="515"/>
      <c r="AM528" s="515"/>
      <c r="AN528" s="515"/>
      <c r="AO528" s="515"/>
      <c r="AP528" s="515"/>
      <c r="AQ528" s="515"/>
      <c r="AR528" s="515"/>
      <c r="AS528" s="515"/>
      <c r="AT528" s="515"/>
      <c r="AU528" s="452"/>
      <c r="AV528" s="452"/>
      <c r="AW528" s="452"/>
      <c r="AX528" s="452"/>
      <c r="AY528" s="452"/>
      <c r="AZ528" s="452"/>
      <c r="BA528" s="452"/>
      <c r="BB528" s="452"/>
      <c r="BC528" s="452"/>
    </row>
    <row r="529" spans="1:55" x14ac:dyDescent="0.25">
      <c r="A529" s="1400"/>
      <c r="B529" s="509"/>
      <c r="C529" s="515"/>
      <c r="D529" s="510"/>
      <c r="E529" s="433"/>
      <c r="F529" s="510"/>
      <c r="G529" s="433"/>
      <c r="H529" s="433"/>
      <c r="I529" s="433"/>
      <c r="J529" s="433"/>
      <c r="K529" s="512"/>
      <c r="L529" s="433"/>
      <c r="M529" s="433"/>
      <c r="N529" s="433"/>
      <c r="O529" s="433"/>
      <c r="P529" s="433"/>
      <c r="Q529" s="433"/>
      <c r="R529" s="433"/>
      <c r="S529" s="433"/>
      <c r="T529" s="433"/>
      <c r="U529" s="433"/>
      <c r="V529" s="433"/>
      <c r="W529" s="433"/>
      <c r="X529" s="433"/>
      <c r="Y529" s="433"/>
      <c r="Z529" s="433"/>
      <c r="AA529" s="433"/>
      <c r="AB529" s="433"/>
      <c r="AC529" s="433"/>
      <c r="AD529" s="433"/>
      <c r="AE529" s="433"/>
      <c r="AF529" s="433"/>
      <c r="AG529" s="433"/>
      <c r="AH529" s="514"/>
      <c r="AI529" s="515"/>
      <c r="AJ529" s="515"/>
      <c r="AK529" s="515"/>
      <c r="AL529" s="515"/>
      <c r="AM529" s="515"/>
      <c r="AN529" s="515"/>
      <c r="AO529" s="515"/>
      <c r="AP529" s="515"/>
      <c r="AQ529" s="515"/>
      <c r="AR529" s="515"/>
      <c r="AS529" s="515"/>
      <c r="AT529" s="515"/>
      <c r="AU529" s="452"/>
      <c r="AV529" s="452"/>
      <c r="AW529" s="452"/>
      <c r="AX529" s="452"/>
      <c r="AY529" s="452"/>
      <c r="AZ529" s="452"/>
      <c r="BA529" s="452"/>
      <c r="BB529" s="452"/>
      <c r="BC529" s="452"/>
    </row>
    <row r="530" spans="1:55" x14ac:dyDescent="0.25">
      <c r="A530" s="1400"/>
      <c r="B530" s="509"/>
      <c r="C530" s="515"/>
      <c r="D530" s="510"/>
      <c r="E530" s="433"/>
      <c r="F530" s="510"/>
      <c r="G530" s="433"/>
      <c r="H530" s="433"/>
      <c r="I530" s="433"/>
      <c r="J530" s="433"/>
      <c r="K530" s="512"/>
      <c r="L530" s="433"/>
      <c r="M530" s="433"/>
      <c r="N530" s="433"/>
      <c r="O530" s="433"/>
      <c r="P530" s="433"/>
      <c r="Q530" s="433"/>
      <c r="R530" s="433"/>
      <c r="S530" s="433"/>
      <c r="T530" s="433"/>
      <c r="U530" s="433"/>
      <c r="V530" s="433"/>
      <c r="W530" s="433"/>
      <c r="X530" s="433"/>
      <c r="Y530" s="433"/>
      <c r="Z530" s="433"/>
      <c r="AA530" s="433"/>
      <c r="AB530" s="433"/>
      <c r="AC530" s="433"/>
      <c r="AD530" s="433"/>
      <c r="AE530" s="433"/>
      <c r="AF530" s="433"/>
      <c r="AG530" s="433"/>
      <c r="AH530" s="514"/>
      <c r="AI530" s="515"/>
      <c r="AJ530" s="515"/>
      <c r="AK530" s="515"/>
      <c r="AL530" s="515"/>
      <c r="AM530" s="515"/>
      <c r="AN530" s="515"/>
      <c r="AO530" s="515"/>
      <c r="AP530" s="515"/>
      <c r="AQ530" s="515"/>
      <c r="AR530" s="515"/>
      <c r="AS530" s="515"/>
      <c r="AT530" s="515"/>
      <c r="AU530" s="452"/>
      <c r="AV530" s="452"/>
      <c r="AW530" s="452"/>
      <c r="AX530" s="452"/>
      <c r="AY530" s="452"/>
      <c r="AZ530" s="452"/>
      <c r="BA530" s="452"/>
      <c r="BB530" s="452"/>
      <c r="BC530" s="452"/>
    </row>
    <row r="531" spans="1:55" x14ac:dyDescent="0.25">
      <c r="A531" s="1400"/>
      <c r="B531" s="509"/>
      <c r="C531" s="515"/>
      <c r="D531" s="510"/>
      <c r="E531" s="433"/>
      <c r="F531" s="510"/>
      <c r="G531" s="433"/>
      <c r="H531" s="433"/>
      <c r="I531" s="433"/>
      <c r="J531" s="433"/>
      <c r="K531" s="512"/>
      <c r="L531" s="433"/>
      <c r="M531" s="433"/>
      <c r="N531" s="433"/>
      <c r="O531" s="433"/>
      <c r="P531" s="433"/>
      <c r="Q531" s="433"/>
      <c r="R531" s="433"/>
      <c r="S531" s="433"/>
      <c r="T531" s="433"/>
      <c r="U531" s="433"/>
      <c r="V531" s="433"/>
      <c r="W531" s="433"/>
      <c r="X531" s="433"/>
      <c r="Y531" s="433"/>
      <c r="Z531" s="433"/>
      <c r="AA531" s="433"/>
      <c r="AB531" s="433"/>
      <c r="AC531" s="433"/>
      <c r="AD531" s="433"/>
      <c r="AE531" s="433"/>
      <c r="AF531" s="433"/>
      <c r="AG531" s="433"/>
      <c r="AH531" s="514"/>
      <c r="AI531" s="515"/>
      <c r="AJ531" s="515"/>
      <c r="AK531" s="515"/>
      <c r="AL531" s="515"/>
      <c r="AM531" s="515"/>
      <c r="AN531" s="515"/>
      <c r="AO531" s="511"/>
      <c r="AP531" s="511"/>
      <c r="AQ531" s="511"/>
      <c r="AR531" s="511"/>
      <c r="AS531" s="511"/>
      <c r="AT531" s="515"/>
      <c r="AU531" s="452"/>
      <c r="AV531" s="452"/>
      <c r="AW531" s="452"/>
      <c r="AX531" s="452"/>
      <c r="AY531" s="452"/>
      <c r="AZ531" s="452"/>
      <c r="BA531" s="452"/>
      <c r="BB531" s="452"/>
      <c r="BC531" s="452"/>
    </row>
    <row r="532" spans="1:55" x14ac:dyDescent="0.25">
      <c r="A532" s="1400"/>
      <c r="B532" s="509"/>
      <c r="C532" s="515"/>
      <c r="D532" s="510"/>
      <c r="E532" s="433"/>
      <c r="F532" s="510"/>
      <c r="G532" s="433"/>
      <c r="H532" s="433"/>
      <c r="I532" s="433"/>
      <c r="J532" s="433"/>
      <c r="K532" s="512"/>
      <c r="L532" s="433"/>
      <c r="M532" s="433"/>
      <c r="N532" s="433"/>
      <c r="O532" s="433"/>
      <c r="P532" s="433"/>
      <c r="Q532" s="433"/>
      <c r="R532" s="433"/>
      <c r="S532" s="433"/>
      <c r="T532" s="433"/>
      <c r="U532" s="433"/>
      <c r="V532" s="433"/>
      <c r="W532" s="433"/>
      <c r="X532" s="433"/>
      <c r="Y532" s="433"/>
      <c r="Z532" s="433"/>
      <c r="AA532" s="433"/>
      <c r="AB532" s="433"/>
      <c r="AC532" s="433"/>
      <c r="AD532" s="433"/>
      <c r="AE532" s="433"/>
      <c r="AF532" s="433"/>
      <c r="AG532" s="433"/>
      <c r="AH532" s="514"/>
      <c r="AI532" s="515"/>
      <c r="AJ532" s="515"/>
      <c r="AK532" s="515"/>
      <c r="AL532" s="511"/>
      <c r="AM532" s="511"/>
      <c r="AN532" s="511"/>
      <c r="AO532" s="515"/>
      <c r="AP532" s="515"/>
      <c r="AQ532" s="515"/>
      <c r="AR532" s="515"/>
      <c r="AS532" s="515"/>
      <c r="AT532" s="515"/>
      <c r="AU532" s="452"/>
      <c r="AV532" s="452"/>
      <c r="AW532" s="452"/>
      <c r="AX532" s="452"/>
      <c r="AY532" s="452"/>
      <c r="AZ532" s="452"/>
      <c r="BA532" s="452"/>
      <c r="BB532" s="452"/>
      <c r="BC532" s="452"/>
    </row>
    <row r="533" spans="1:55" x14ac:dyDescent="0.25">
      <c r="A533" s="1400"/>
      <c r="B533" s="509"/>
      <c r="C533" s="515"/>
      <c r="D533" s="510"/>
      <c r="E533" s="433"/>
      <c r="F533" s="510"/>
      <c r="G533" s="433"/>
      <c r="H533" s="433"/>
      <c r="I533" s="433"/>
      <c r="J533" s="433"/>
      <c r="K533" s="512"/>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514"/>
      <c r="AI533" s="515"/>
      <c r="AJ533" s="515"/>
      <c r="AK533" s="515"/>
      <c r="AL533" s="515"/>
      <c r="AM533" s="515"/>
      <c r="AN533" s="515"/>
      <c r="AO533" s="515"/>
      <c r="AP533" s="515"/>
      <c r="AQ533" s="515"/>
      <c r="AR533" s="515"/>
      <c r="AS533" s="515"/>
      <c r="AT533" s="515"/>
      <c r="AU533" s="452"/>
      <c r="AV533" s="452"/>
      <c r="AW533" s="452"/>
      <c r="AX533" s="452"/>
      <c r="AY533" s="452"/>
      <c r="AZ533" s="452"/>
      <c r="BA533" s="452"/>
      <c r="BB533" s="452"/>
      <c r="BC533" s="452"/>
    </row>
    <row r="534" spans="1:55" x14ac:dyDescent="0.25">
      <c r="A534" s="1400"/>
      <c r="B534" s="509"/>
      <c r="C534" s="515"/>
      <c r="D534" s="510"/>
      <c r="E534" s="433"/>
      <c r="F534" s="510"/>
      <c r="G534" s="433"/>
      <c r="H534" s="433"/>
      <c r="I534" s="433"/>
      <c r="J534" s="433"/>
      <c r="K534" s="512"/>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514"/>
      <c r="AI534" s="515"/>
      <c r="AJ534" s="515"/>
      <c r="AK534" s="515"/>
      <c r="AL534" s="515"/>
      <c r="AM534" s="515"/>
      <c r="AN534" s="515"/>
      <c r="AO534" s="515"/>
      <c r="AP534" s="515"/>
      <c r="AQ534" s="515"/>
      <c r="AR534" s="515"/>
      <c r="AS534" s="515"/>
      <c r="AT534" s="515"/>
      <c r="AU534" s="452"/>
      <c r="AV534" s="452"/>
      <c r="AW534" s="452"/>
      <c r="AX534" s="452"/>
      <c r="AY534" s="452"/>
      <c r="AZ534" s="452"/>
      <c r="BA534" s="452"/>
      <c r="BB534" s="452"/>
      <c r="BC534" s="452"/>
    </row>
    <row r="535" spans="1:55" x14ac:dyDescent="0.25">
      <c r="A535" s="1400"/>
      <c r="B535" s="509"/>
      <c r="C535" s="515"/>
      <c r="D535" s="510"/>
      <c r="E535" s="433"/>
      <c r="F535" s="510"/>
      <c r="G535" s="433"/>
      <c r="H535" s="433"/>
      <c r="I535" s="433"/>
      <c r="J535" s="433"/>
      <c r="K535" s="512"/>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514"/>
      <c r="AI535" s="515"/>
      <c r="AJ535" s="515"/>
      <c r="AK535" s="515"/>
      <c r="AL535" s="515"/>
      <c r="AM535" s="515"/>
      <c r="AN535" s="515"/>
      <c r="AO535" s="515"/>
      <c r="AP535" s="515"/>
      <c r="AQ535" s="515"/>
      <c r="AR535" s="515"/>
      <c r="AS535" s="515"/>
      <c r="AT535" s="515"/>
      <c r="AU535" s="452"/>
      <c r="AV535" s="452"/>
      <c r="AW535" s="452"/>
      <c r="AX535" s="452"/>
      <c r="AY535" s="452"/>
      <c r="AZ535" s="452"/>
      <c r="BA535" s="452"/>
      <c r="BB535" s="452"/>
      <c r="BC535" s="452"/>
    </row>
    <row r="536" spans="1:55" x14ac:dyDescent="0.25">
      <c r="A536" s="1400"/>
      <c r="B536" s="509"/>
      <c r="C536" s="515"/>
      <c r="D536" s="510"/>
      <c r="E536" s="433"/>
      <c r="F536" s="510"/>
      <c r="G536" s="433"/>
      <c r="H536" s="433"/>
      <c r="I536" s="433"/>
      <c r="J536" s="433"/>
      <c r="K536" s="512"/>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514"/>
      <c r="AI536" s="515"/>
      <c r="AJ536" s="515"/>
      <c r="AK536" s="515"/>
      <c r="AL536" s="515"/>
      <c r="AM536" s="515"/>
      <c r="AN536" s="515"/>
      <c r="AO536" s="511"/>
      <c r="AP536" s="511"/>
      <c r="AQ536" s="511"/>
      <c r="AR536" s="511"/>
      <c r="AS536" s="511"/>
      <c r="AT536" s="515"/>
      <c r="AU536" s="452"/>
      <c r="AV536" s="452"/>
      <c r="AW536" s="452"/>
      <c r="AX536" s="452"/>
      <c r="AY536" s="452"/>
      <c r="AZ536" s="452"/>
      <c r="BA536" s="452"/>
      <c r="BB536" s="452"/>
      <c r="BC536" s="452"/>
    </row>
    <row r="537" spans="1:55" x14ac:dyDescent="0.25">
      <c r="A537" s="1400"/>
      <c r="B537" s="509"/>
      <c r="C537" s="515"/>
      <c r="D537" s="510"/>
      <c r="E537" s="433"/>
      <c r="F537" s="510"/>
      <c r="G537" s="433"/>
      <c r="H537" s="433"/>
      <c r="I537" s="433"/>
      <c r="J537" s="433"/>
      <c r="K537" s="512"/>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514"/>
      <c r="AI537" s="515"/>
      <c r="AJ537" s="515"/>
      <c r="AK537" s="515"/>
      <c r="AL537" s="511"/>
      <c r="AM537" s="511"/>
      <c r="AN537" s="511"/>
      <c r="AO537" s="515"/>
      <c r="AP537" s="515"/>
      <c r="AQ537" s="515"/>
      <c r="AR537" s="515"/>
      <c r="AS537" s="515"/>
      <c r="AT537" s="515"/>
      <c r="AU537" s="452"/>
      <c r="AV537" s="452"/>
      <c r="AW537" s="452"/>
      <c r="AX537" s="452"/>
      <c r="AY537" s="452"/>
      <c r="AZ537" s="452"/>
      <c r="BA537" s="452"/>
      <c r="BB537" s="452"/>
      <c r="BC537" s="452"/>
    </row>
    <row r="538" spans="1:55" x14ac:dyDescent="0.25">
      <c r="A538" s="1400"/>
      <c r="B538" s="509"/>
      <c r="C538" s="515"/>
      <c r="D538" s="510"/>
      <c r="E538" s="433"/>
      <c r="F538" s="510"/>
      <c r="G538" s="433"/>
      <c r="H538" s="433"/>
      <c r="I538" s="433"/>
      <c r="J538" s="433"/>
      <c r="K538" s="512"/>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514"/>
      <c r="AI538" s="515"/>
      <c r="AJ538" s="515"/>
      <c r="AK538" s="515"/>
      <c r="AL538" s="515"/>
      <c r="AM538" s="515"/>
      <c r="AN538" s="515"/>
      <c r="AO538" s="515"/>
      <c r="AP538" s="515"/>
      <c r="AQ538" s="515"/>
      <c r="AR538" s="515"/>
      <c r="AS538" s="515"/>
      <c r="AT538" s="515"/>
      <c r="AU538" s="452"/>
      <c r="AV538" s="452"/>
      <c r="AW538" s="452"/>
      <c r="AX538" s="452"/>
      <c r="AY538" s="452"/>
      <c r="AZ538" s="452"/>
      <c r="BA538" s="452"/>
      <c r="BB538" s="452"/>
      <c r="BC538" s="452"/>
    </row>
    <row r="539" spans="1:55" x14ac:dyDescent="0.25">
      <c r="A539" s="1400"/>
      <c r="B539" s="509"/>
      <c r="C539" s="515"/>
      <c r="D539" s="510"/>
      <c r="E539" s="433"/>
      <c r="F539" s="510"/>
      <c r="G539" s="433"/>
      <c r="H539" s="433"/>
      <c r="I539" s="433"/>
      <c r="J539" s="433"/>
      <c r="K539" s="512"/>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514"/>
      <c r="AI539" s="515"/>
      <c r="AJ539" s="515"/>
      <c r="AK539" s="515"/>
      <c r="AL539" s="515"/>
      <c r="AM539" s="515"/>
      <c r="AN539" s="515"/>
      <c r="AO539" s="515"/>
      <c r="AP539" s="515"/>
      <c r="AQ539" s="515"/>
      <c r="AR539" s="515"/>
      <c r="AS539" s="515"/>
      <c r="AT539" s="515"/>
      <c r="AU539" s="452"/>
      <c r="AV539" s="452"/>
      <c r="AW539" s="452"/>
      <c r="AX539" s="452"/>
      <c r="AY539" s="452"/>
      <c r="AZ539" s="452"/>
      <c r="BA539" s="452"/>
      <c r="BB539" s="452"/>
      <c r="BC539" s="452"/>
    </row>
    <row r="540" spans="1:55" x14ac:dyDescent="0.25">
      <c r="A540" s="1400"/>
      <c r="B540" s="509"/>
      <c r="C540" s="515"/>
      <c r="D540" s="510"/>
      <c r="E540" s="433"/>
      <c r="F540" s="510"/>
      <c r="G540" s="433"/>
      <c r="H540" s="433"/>
      <c r="I540" s="433"/>
      <c r="J540" s="433"/>
      <c r="K540" s="512"/>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514"/>
      <c r="AI540" s="515"/>
      <c r="AJ540" s="515"/>
      <c r="AK540" s="515"/>
      <c r="AL540" s="515"/>
      <c r="AM540" s="515"/>
      <c r="AN540" s="515"/>
      <c r="AO540" s="515"/>
      <c r="AP540" s="515"/>
      <c r="AQ540" s="515"/>
      <c r="AR540" s="515"/>
      <c r="AS540" s="515"/>
      <c r="AT540" s="515"/>
      <c r="AU540" s="452"/>
      <c r="AV540" s="452"/>
      <c r="AW540" s="452"/>
      <c r="AX540" s="452"/>
      <c r="AY540" s="452"/>
      <c r="AZ540" s="452"/>
      <c r="BA540" s="452"/>
      <c r="BB540" s="452"/>
      <c r="BC540" s="452"/>
    </row>
    <row r="541" spans="1:55" x14ac:dyDescent="0.25">
      <c r="A541" s="1400"/>
      <c r="B541" s="509"/>
      <c r="C541" s="515"/>
      <c r="D541" s="510"/>
      <c r="E541" s="433"/>
      <c r="F541" s="510"/>
      <c r="G541" s="433"/>
      <c r="H541" s="433"/>
      <c r="I541" s="433"/>
      <c r="J541" s="433"/>
      <c r="K541" s="512"/>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514"/>
      <c r="AI541" s="515"/>
      <c r="AJ541" s="515"/>
      <c r="AK541" s="515"/>
      <c r="AL541" s="515"/>
      <c r="AM541" s="515"/>
      <c r="AN541" s="515"/>
      <c r="AO541" s="511"/>
      <c r="AP541" s="511"/>
      <c r="AQ541" s="511"/>
      <c r="AR541" s="511"/>
      <c r="AS541" s="511"/>
      <c r="AT541" s="515"/>
      <c r="AU541" s="452"/>
      <c r="AV541" s="452"/>
      <c r="AW541" s="452"/>
      <c r="AX541" s="452"/>
      <c r="AY541" s="452"/>
      <c r="AZ541" s="452"/>
      <c r="BA541" s="452"/>
      <c r="BB541" s="452"/>
      <c r="BC541" s="452"/>
    </row>
    <row r="542" spans="1:55" x14ac:dyDescent="0.25">
      <c r="A542" s="1400"/>
      <c r="B542" s="509"/>
      <c r="C542" s="515"/>
      <c r="D542" s="510"/>
      <c r="E542" s="433"/>
      <c r="F542" s="510"/>
      <c r="G542" s="433"/>
      <c r="H542" s="433"/>
      <c r="I542" s="433"/>
      <c r="J542" s="433"/>
      <c r="K542" s="512"/>
      <c r="L542" s="433"/>
      <c r="M542" s="433"/>
      <c r="N542" s="433"/>
      <c r="O542" s="433"/>
      <c r="P542" s="433"/>
      <c r="Q542" s="433"/>
      <c r="R542" s="433"/>
      <c r="S542" s="433"/>
      <c r="T542" s="433"/>
      <c r="U542" s="433"/>
      <c r="V542" s="433"/>
      <c r="W542" s="433"/>
      <c r="X542" s="433"/>
      <c r="Y542" s="433"/>
      <c r="Z542" s="433"/>
      <c r="AA542" s="433"/>
      <c r="AB542" s="433"/>
      <c r="AC542" s="433"/>
      <c r="AD542" s="433"/>
      <c r="AE542" s="433"/>
      <c r="AF542" s="433"/>
      <c r="AG542" s="433"/>
      <c r="AH542" s="514"/>
      <c r="AI542" s="515"/>
      <c r="AJ542" s="515"/>
      <c r="AK542" s="515"/>
      <c r="AL542" s="511"/>
      <c r="AM542" s="511"/>
      <c r="AN542" s="511"/>
      <c r="AO542" s="515"/>
      <c r="AP542" s="515"/>
      <c r="AQ542" s="515"/>
      <c r="AR542" s="515"/>
      <c r="AS542" s="515"/>
      <c r="AT542" s="515"/>
      <c r="AU542" s="452"/>
      <c r="AV542" s="452"/>
      <c r="AW542" s="452"/>
      <c r="AX542" s="452"/>
      <c r="AY542" s="452"/>
      <c r="AZ542" s="452"/>
      <c r="BA542" s="452"/>
      <c r="BB542" s="452"/>
      <c r="BC542" s="452"/>
    </row>
    <row r="543" spans="1:55" x14ac:dyDescent="0.25">
      <c r="A543" s="1400"/>
      <c r="B543" s="509"/>
      <c r="C543" s="515"/>
      <c r="D543" s="510"/>
      <c r="E543" s="433"/>
      <c r="F543" s="510"/>
      <c r="G543" s="433"/>
      <c r="H543" s="433"/>
      <c r="I543" s="433"/>
      <c r="J543" s="433"/>
      <c r="K543" s="512"/>
      <c r="L543" s="433"/>
      <c r="M543" s="433"/>
      <c r="N543" s="433"/>
      <c r="O543" s="433"/>
      <c r="P543" s="433"/>
      <c r="Q543" s="433"/>
      <c r="R543" s="433"/>
      <c r="S543" s="433"/>
      <c r="T543" s="433"/>
      <c r="U543" s="433"/>
      <c r="V543" s="433"/>
      <c r="W543" s="433"/>
      <c r="X543" s="433"/>
      <c r="Y543" s="433"/>
      <c r="Z543" s="433"/>
      <c r="AA543" s="433"/>
      <c r="AB543" s="433"/>
      <c r="AC543" s="433"/>
      <c r="AD543" s="433"/>
      <c r="AE543" s="433"/>
      <c r="AF543" s="433"/>
      <c r="AG543" s="433"/>
      <c r="AH543" s="514"/>
      <c r="AI543" s="515"/>
      <c r="AJ543" s="515"/>
      <c r="AK543" s="515"/>
      <c r="AL543" s="515"/>
      <c r="AM543" s="515"/>
      <c r="AN543" s="515"/>
      <c r="AO543" s="515"/>
      <c r="AP543" s="515"/>
      <c r="AQ543" s="515"/>
      <c r="AR543" s="515"/>
      <c r="AS543" s="515"/>
      <c r="AT543" s="515"/>
      <c r="AU543" s="452"/>
      <c r="AV543" s="452"/>
      <c r="AW543" s="452"/>
      <c r="AX543" s="452"/>
      <c r="AY543" s="452"/>
      <c r="AZ543" s="452"/>
      <c r="BA543" s="452"/>
      <c r="BB543" s="452"/>
      <c r="BC543" s="452"/>
    </row>
    <row r="544" spans="1:55" x14ac:dyDescent="0.25">
      <c r="A544" s="1400"/>
      <c r="B544" s="509"/>
      <c r="C544" s="515"/>
      <c r="D544" s="510"/>
      <c r="E544" s="433"/>
      <c r="F544" s="510"/>
      <c r="G544" s="433"/>
      <c r="H544" s="433"/>
      <c r="I544" s="433"/>
      <c r="J544" s="433"/>
      <c r="K544" s="512"/>
      <c r="L544" s="433"/>
      <c r="M544" s="433"/>
      <c r="N544" s="433"/>
      <c r="O544" s="433"/>
      <c r="P544" s="433"/>
      <c r="Q544" s="433"/>
      <c r="R544" s="433"/>
      <c r="S544" s="433"/>
      <c r="T544" s="433"/>
      <c r="U544" s="433"/>
      <c r="V544" s="433"/>
      <c r="W544" s="433"/>
      <c r="X544" s="433"/>
      <c r="Y544" s="433"/>
      <c r="Z544" s="433"/>
      <c r="AA544" s="433"/>
      <c r="AB544" s="433"/>
      <c r="AC544" s="433"/>
      <c r="AD544" s="433"/>
      <c r="AE544" s="433"/>
      <c r="AF544" s="433"/>
      <c r="AG544" s="433"/>
      <c r="AH544" s="514"/>
      <c r="AI544" s="515"/>
      <c r="AJ544" s="515"/>
      <c r="AK544" s="515"/>
      <c r="AL544" s="515"/>
      <c r="AM544" s="515"/>
      <c r="AN544" s="515"/>
      <c r="AO544" s="515"/>
      <c r="AP544" s="515"/>
      <c r="AQ544" s="515"/>
      <c r="AR544" s="515"/>
      <c r="AS544" s="515"/>
      <c r="AT544" s="515"/>
      <c r="AU544" s="452"/>
      <c r="AV544" s="452"/>
      <c r="AW544" s="452"/>
      <c r="AX544" s="452"/>
      <c r="AY544" s="452"/>
      <c r="AZ544" s="452"/>
      <c r="BA544" s="452"/>
      <c r="BB544" s="452"/>
      <c r="BC544" s="452"/>
    </row>
    <row r="545" spans="1:55" x14ac:dyDescent="0.25">
      <c r="A545" s="1400"/>
      <c r="B545" s="509"/>
      <c r="C545" s="515"/>
      <c r="D545" s="510"/>
      <c r="E545" s="433"/>
      <c r="F545" s="510"/>
      <c r="G545" s="433"/>
      <c r="H545" s="433"/>
      <c r="I545" s="433"/>
      <c r="J545" s="433"/>
      <c r="K545" s="512"/>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514"/>
      <c r="AI545" s="515"/>
      <c r="AJ545" s="515"/>
      <c r="AK545" s="515"/>
      <c r="AL545" s="515"/>
      <c r="AM545" s="515"/>
      <c r="AN545" s="515"/>
      <c r="AO545" s="515"/>
      <c r="AP545" s="515"/>
      <c r="AQ545" s="515"/>
      <c r="AR545" s="515"/>
      <c r="AS545" s="515"/>
      <c r="AT545" s="515"/>
      <c r="AU545" s="452"/>
      <c r="AV545" s="452"/>
      <c r="AW545" s="452"/>
      <c r="AX545" s="452"/>
      <c r="AY545" s="452"/>
      <c r="AZ545" s="452"/>
      <c r="BA545" s="452"/>
      <c r="BB545" s="452"/>
      <c r="BC545" s="452"/>
    </row>
    <row r="546" spans="1:55" x14ac:dyDescent="0.25">
      <c r="A546" s="1400"/>
      <c r="B546" s="509"/>
      <c r="C546" s="515"/>
      <c r="D546" s="510"/>
      <c r="E546" s="433"/>
      <c r="F546" s="510"/>
      <c r="G546" s="433"/>
      <c r="H546" s="433"/>
      <c r="I546" s="433"/>
      <c r="J546" s="433"/>
      <c r="K546" s="512"/>
      <c r="L546" s="433"/>
      <c r="M546" s="433"/>
      <c r="N546" s="433"/>
      <c r="O546" s="433"/>
      <c r="P546" s="433"/>
      <c r="Q546" s="433"/>
      <c r="R546" s="433"/>
      <c r="S546" s="433"/>
      <c r="T546" s="433"/>
      <c r="U546" s="433"/>
      <c r="V546" s="433"/>
      <c r="W546" s="433"/>
      <c r="X546" s="433"/>
      <c r="Y546" s="433"/>
      <c r="Z546" s="433"/>
      <c r="AA546" s="433"/>
      <c r="AB546" s="433"/>
      <c r="AC546" s="433"/>
      <c r="AD546" s="433"/>
      <c r="AE546" s="433"/>
      <c r="AF546" s="433"/>
      <c r="AG546" s="433"/>
      <c r="AH546" s="514"/>
      <c r="AI546" s="515"/>
      <c r="AJ546" s="515"/>
      <c r="AK546" s="515"/>
      <c r="AL546" s="515"/>
      <c r="AM546" s="515"/>
      <c r="AN546" s="515"/>
      <c r="AO546" s="511"/>
      <c r="AP546" s="511"/>
      <c r="AQ546" s="511"/>
      <c r="AR546" s="511"/>
      <c r="AS546" s="511"/>
      <c r="AT546" s="515"/>
      <c r="AU546" s="452"/>
      <c r="AV546" s="452"/>
      <c r="AW546" s="452"/>
      <c r="AX546" s="452"/>
      <c r="AY546" s="452"/>
      <c r="AZ546" s="452"/>
      <c r="BA546" s="452"/>
      <c r="BB546" s="452"/>
      <c r="BC546" s="452"/>
    </row>
    <row r="547" spans="1:55" x14ac:dyDescent="0.25">
      <c r="A547" s="1400"/>
      <c r="B547" s="509"/>
      <c r="C547" s="515"/>
      <c r="D547" s="510"/>
      <c r="E547" s="433"/>
      <c r="F547" s="510"/>
      <c r="G547" s="433"/>
      <c r="H547" s="433"/>
      <c r="I547" s="433"/>
      <c r="J547" s="433"/>
      <c r="K547" s="512"/>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514"/>
      <c r="AI547" s="515"/>
      <c r="AJ547" s="515"/>
      <c r="AK547" s="515"/>
      <c r="AL547" s="511"/>
      <c r="AM547" s="511"/>
      <c r="AN547" s="511"/>
      <c r="AO547" s="515"/>
      <c r="AP547" s="515"/>
      <c r="AQ547" s="515"/>
      <c r="AR547" s="515"/>
      <c r="AS547" s="515"/>
      <c r="AT547" s="515"/>
      <c r="AU547" s="452"/>
      <c r="AV547" s="452"/>
      <c r="AW547" s="452"/>
      <c r="AX547" s="452"/>
      <c r="AY547" s="452"/>
      <c r="AZ547" s="452"/>
      <c r="BA547" s="452"/>
      <c r="BB547" s="452"/>
      <c r="BC547" s="452"/>
    </row>
    <row r="548" spans="1:55" x14ac:dyDescent="0.25">
      <c r="A548" s="1400"/>
      <c r="B548" s="509"/>
      <c r="C548" s="515"/>
      <c r="D548" s="510"/>
      <c r="E548" s="433"/>
      <c r="F548" s="510"/>
      <c r="G548" s="433"/>
      <c r="H548" s="433"/>
      <c r="I548" s="433"/>
      <c r="J548" s="433"/>
      <c r="K548" s="512"/>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514"/>
      <c r="AI548" s="515"/>
      <c r="AJ548" s="515"/>
      <c r="AK548" s="515"/>
      <c r="AL548" s="515"/>
      <c r="AM548" s="515"/>
      <c r="AN548" s="515"/>
      <c r="AO548" s="515"/>
      <c r="AP548" s="515"/>
      <c r="AQ548" s="515"/>
      <c r="AR548" s="515"/>
      <c r="AS548" s="515"/>
      <c r="AT548" s="515"/>
      <c r="AU548" s="452"/>
      <c r="AV548" s="452"/>
      <c r="AW548" s="452"/>
      <c r="AX548" s="452"/>
      <c r="AY548" s="452"/>
      <c r="AZ548" s="452"/>
      <c r="BA548" s="452"/>
      <c r="BB548" s="452"/>
      <c r="BC548" s="452"/>
    </row>
    <row r="549" spans="1:55" x14ac:dyDescent="0.25">
      <c r="A549" s="1400"/>
      <c r="B549" s="509"/>
      <c r="C549" s="515"/>
      <c r="D549" s="510"/>
      <c r="E549" s="433"/>
      <c r="F549" s="510"/>
      <c r="G549" s="433"/>
      <c r="H549" s="433"/>
      <c r="I549" s="433"/>
      <c r="J549" s="433"/>
      <c r="K549" s="512"/>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514"/>
      <c r="AI549" s="515"/>
      <c r="AJ549" s="515"/>
      <c r="AK549" s="515"/>
      <c r="AL549" s="515"/>
      <c r="AM549" s="515"/>
      <c r="AN549" s="515"/>
      <c r="AO549" s="515"/>
      <c r="AP549" s="515"/>
      <c r="AQ549" s="515"/>
      <c r="AR549" s="515"/>
      <c r="AS549" s="515"/>
      <c r="AT549" s="515"/>
      <c r="AU549" s="452"/>
      <c r="AV549" s="452"/>
      <c r="AW549" s="452"/>
      <c r="AX549" s="452"/>
      <c r="AY549" s="452"/>
      <c r="AZ549" s="452"/>
      <c r="BA549" s="452"/>
      <c r="BB549" s="452"/>
      <c r="BC549" s="452"/>
    </row>
    <row r="550" spans="1:55" x14ac:dyDescent="0.25">
      <c r="A550" s="1400"/>
      <c r="B550" s="509"/>
      <c r="C550" s="515"/>
      <c r="D550" s="510"/>
      <c r="E550" s="433"/>
      <c r="F550" s="510"/>
      <c r="G550" s="433"/>
      <c r="H550" s="433"/>
      <c r="I550" s="433"/>
      <c r="J550" s="433"/>
      <c r="K550" s="512"/>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514"/>
      <c r="AI550" s="515"/>
      <c r="AJ550" s="515"/>
      <c r="AK550" s="515"/>
      <c r="AL550" s="515"/>
      <c r="AM550" s="515"/>
      <c r="AN550" s="515"/>
      <c r="AO550" s="515"/>
      <c r="AP550" s="515"/>
      <c r="AQ550" s="515"/>
      <c r="AR550" s="515"/>
      <c r="AS550" s="515"/>
      <c r="AT550" s="515"/>
      <c r="AU550" s="452"/>
      <c r="AV550" s="452"/>
      <c r="AW550" s="452"/>
      <c r="AX550" s="452"/>
      <c r="AY550" s="452"/>
      <c r="AZ550" s="452"/>
      <c r="BA550" s="452"/>
      <c r="BB550" s="452"/>
      <c r="BC550" s="452"/>
    </row>
    <row r="551" spans="1:55" x14ac:dyDescent="0.25">
      <c r="A551" s="1400"/>
      <c r="B551" s="509"/>
      <c r="C551" s="515"/>
      <c r="D551" s="510"/>
      <c r="E551" s="433"/>
      <c r="F551" s="510"/>
      <c r="G551" s="433"/>
      <c r="H551" s="433"/>
      <c r="I551" s="433"/>
      <c r="J551" s="433"/>
      <c r="K551" s="512"/>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514"/>
      <c r="AI551" s="515"/>
      <c r="AJ551" s="515"/>
      <c r="AK551" s="515"/>
      <c r="AL551" s="515"/>
      <c r="AM551" s="515"/>
      <c r="AN551" s="515"/>
      <c r="AO551" s="511"/>
      <c r="AP551" s="511"/>
      <c r="AQ551" s="511"/>
      <c r="AR551" s="511"/>
      <c r="AS551" s="511"/>
      <c r="AT551" s="515"/>
      <c r="AU551" s="452"/>
      <c r="AV551" s="452"/>
      <c r="AW551" s="452"/>
      <c r="AX551" s="452"/>
      <c r="AY551" s="452"/>
      <c r="AZ551" s="452"/>
      <c r="BA551" s="452"/>
      <c r="BB551" s="452"/>
      <c r="BC551" s="452"/>
    </row>
    <row r="552" spans="1:55" x14ac:dyDescent="0.25">
      <c r="A552" s="1400"/>
      <c r="B552" s="509"/>
      <c r="C552" s="515"/>
      <c r="D552" s="510"/>
      <c r="E552" s="433"/>
      <c r="F552" s="510"/>
      <c r="G552" s="433"/>
      <c r="H552" s="433"/>
      <c r="I552" s="433"/>
      <c r="J552" s="433"/>
      <c r="K552" s="512"/>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514"/>
      <c r="AI552" s="515"/>
      <c r="AJ552" s="515"/>
      <c r="AK552" s="515"/>
      <c r="AL552" s="511"/>
      <c r="AM552" s="511"/>
      <c r="AN552" s="511"/>
      <c r="AO552" s="515"/>
      <c r="AP552" s="515"/>
      <c r="AQ552" s="515"/>
      <c r="AR552" s="515"/>
      <c r="AS552" s="515"/>
      <c r="AT552" s="515"/>
      <c r="AU552" s="452"/>
      <c r="AV552" s="452"/>
      <c r="AW552" s="452"/>
      <c r="AX552" s="452"/>
      <c r="AY552" s="452"/>
      <c r="AZ552" s="452"/>
      <c r="BA552" s="452"/>
      <c r="BB552" s="452"/>
      <c r="BC552" s="452"/>
    </row>
    <row r="553" spans="1:55" x14ac:dyDescent="0.25">
      <c r="A553" s="1400"/>
      <c r="B553" s="509"/>
      <c r="C553" s="515"/>
      <c r="D553" s="510"/>
      <c r="E553" s="433"/>
      <c r="F553" s="510"/>
      <c r="G553" s="433"/>
      <c r="H553" s="433"/>
      <c r="I553" s="433"/>
      <c r="J553" s="433"/>
      <c r="K553" s="512"/>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514"/>
      <c r="AI553" s="515"/>
      <c r="AJ553" s="515"/>
      <c r="AK553" s="515"/>
      <c r="AL553" s="515"/>
      <c r="AM553" s="515"/>
      <c r="AN553" s="515"/>
      <c r="AO553" s="515"/>
      <c r="AP553" s="515"/>
      <c r="AQ553" s="515"/>
      <c r="AR553" s="515"/>
      <c r="AS553" s="515"/>
      <c r="AT553" s="515"/>
      <c r="AU553" s="452"/>
      <c r="AV553" s="452"/>
      <c r="AW553" s="452"/>
      <c r="AX553" s="452"/>
      <c r="AY553" s="452"/>
      <c r="AZ553" s="452"/>
      <c r="BA553" s="452"/>
      <c r="BB553" s="452"/>
      <c r="BC553" s="452"/>
    </row>
    <row r="554" spans="1:55" x14ac:dyDescent="0.25">
      <c r="A554" s="1400"/>
      <c r="B554" s="509"/>
      <c r="C554" s="515"/>
      <c r="D554" s="510"/>
      <c r="E554" s="433"/>
      <c r="F554" s="510"/>
      <c r="G554" s="433"/>
      <c r="H554" s="433"/>
      <c r="I554" s="433"/>
      <c r="J554" s="433"/>
      <c r="K554" s="512"/>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514"/>
      <c r="AI554" s="515"/>
      <c r="AJ554" s="515"/>
      <c r="AK554" s="515"/>
      <c r="AL554" s="515"/>
      <c r="AM554" s="515"/>
      <c r="AN554" s="515"/>
      <c r="AO554" s="515"/>
      <c r="AP554" s="515"/>
      <c r="AQ554" s="515"/>
      <c r="AR554" s="515"/>
      <c r="AS554" s="515"/>
      <c r="AT554" s="515"/>
      <c r="AU554" s="452"/>
      <c r="AV554" s="452"/>
      <c r="AW554" s="452"/>
      <c r="AX554" s="452"/>
      <c r="AY554" s="452"/>
      <c r="AZ554" s="452"/>
      <c r="BA554" s="452"/>
      <c r="BB554" s="452"/>
      <c r="BC554" s="452"/>
    </row>
    <row r="555" spans="1:55" x14ac:dyDescent="0.25">
      <c r="A555" s="1400"/>
      <c r="B555" s="509"/>
      <c r="C555" s="515"/>
      <c r="D555" s="510"/>
      <c r="E555" s="433"/>
      <c r="F555" s="510"/>
      <c r="G555" s="433"/>
      <c r="H555" s="433"/>
      <c r="I555" s="433"/>
      <c r="J555" s="433"/>
      <c r="K555" s="512"/>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514"/>
      <c r="AI555" s="515"/>
      <c r="AJ555" s="515"/>
      <c r="AK555" s="515"/>
      <c r="AL555" s="515"/>
      <c r="AM555" s="515"/>
      <c r="AN555" s="515"/>
      <c r="AO555" s="515"/>
      <c r="AP555" s="515"/>
      <c r="AQ555" s="515"/>
      <c r="AR555" s="515"/>
      <c r="AS555" s="515"/>
      <c r="AT555" s="515"/>
      <c r="AU555" s="452"/>
      <c r="AV555" s="452"/>
      <c r="AW555" s="452"/>
      <c r="AX555" s="452"/>
      <c r="AY555" s="452"/>
      <c r="AZ555" s="452"/>
      <c r="BA555" s="452"/>
      <c r="BB555" s="452"/>
      <c r="BC555" s="452"/>
    </row>
    <row r="556" spans="1:55" x14ac:dyDescent="0.25">
      <c r="A556" s="1400"/>
      <c r="B556" s="509"/>
      <c r="C556" s="515"/>
      <c r="D556" s="510"/>
      <c r="E556" s="433"/>
      <c r="F556" s="510"/>
      <c r="G556" s="433"/>
      <c r="H556" s="433"/>
      <c r="I556" s="433"/>
      <c r="J556" s="433"/>
      <c r="K556" s="512"/>
      <c r="L556" s="433"/>
      <c r="M556" s="433"/>
      <c r="N556" s="433"/>
      <c r="O556" s="433"/>
      <c r="P556" s="433"/>
      <c r="Q556" s="433"/>
      <c r="R556" s="433"/>
      <c r="S556" s="433"/>
      <c r="T556" s="433"/>
      <c r="U556" s="433"/>
      <c r="V556" s="433"/>
      <c r="W556" s="433"/>
      <c r="X556" s="433"/>
      <c r="Y556" s="433"/>
      <c r="Z556" s="433"/>
      <c r="AA556" s="433"/>
      <c r="AB556" s="433"/>
      <c r="AC556" s="433"/>
      <c r="AD556" s="433"/>
      <c r="AE556" s="433"/>
      <c r="AF556" s="433"/>
      <c r="AG556" s="433"/>
      <c r="AH556" s="514"/>
      <c r="AI556" s="515"/>
      <c r="AJ556" s="515"/>
      <c r="AK556" s="515"/>
      <c r="AL556" s="515"/>
      <c r="AM556" s="515"/>
      <c r="AN556" s="515"/>
      <c r="AO556" s="511"/>
      <c r="AP556" s="511"/>
      <c r="AQ556" s="511"/>
      <c r="AR556" s="511"/>
      <c r="AS556" s="511"/>
      <c r="AT556" s="515"/>
      <c r="AU556" s="452"/>
      <c r="AV556" s="452"/>
      <c r="AW556" s="452"/>
      <c r="AX556" s="452"/>
      <c r="AY556" s="452"/>
      <c r="AZ556" s="452"/>
      <c r="BA556" s="452"/>
      <c r="BB556" s="452"/>
      <c r="BC556" s="452"/>
    </row>
    <row r="557" spans="1:55" x14ac:dyDescent="0.25">
      <c r="A557" s="1400"/>
      <c r="B557" s="509"/>
      <c r="C557" s="515"/>
      <c r="D557" s="510"/>
      <c r="E557" s="433"/>
      <c r="F557" s="510"/>
      <c r="G557" s="433"/>
      <c r="H557" s="433"/>
      <c r="I557" s="433"/>
      <c r="J557" s="433"/>
      <c r="K557" s="512"/>
      <c r="L557" s="433"/>
      <c r="M557" s="433"/>
      <c r="N557" s="433"/>
      <c r="O557" s="433"/>
      <c r="P557" s="433"/>
      <c r="Q557" s="433"/>
      <c r="R557" s="433"/>
      <c r="S557" s="433"/>
      <c r="T557" s="433"/>
      <c r="U557" s="433"/>
      <c r="V557" s="433"/>
      <c r="W557" s="433"/>
      <c r="X557" s="433"/>
      <c r="Y557" s="433"/>
      <c r="Z557" s="433"/>
      <c r="AA557" s="433"/>
      <c r="AB557" s="433"/>
      <c r="AC557" s="433"/>
      <c r="AD557" s="433"/>
      <c r="AE557" s="433"/>
      <c r="AF557" s="433"/>
      <c r="AG557" s="433"/>
      <c r="AH557" s="514"/>
      <c r="AI557" s="515"/>
      <c r="AJ557" s="515"/>
      <c r="AK557" s="515"/>
      <c r="AL557" s="511"/>
      <c r="AM557" s="511"/>
      <c r="AN557" s="511"/>
      <c r="AO557" s="515"/>
      <c r="AP557" s="515"/>
      <c r="AQ557" s="515"/>
      <c r="AR557" s="515"/>
      <c r="AS557" s="515"/>
      <c r="AT557" s="515"/>
      <c r="AU557" s="452"/>
      <c r="AV557" s="452"/>
      <c r="AW557" s="452"/>
      <c r="AX557" s="452"/>
      <c r="AY557" s="452"/>
      <c r="AZ557" s="452"/>
      <c r="BA557" s="452"/>
      <c r="BB557" s="452"/>
      <c r="BC557" s="452"/>
    </row>
    <row r="558" spans="1:55" x14ac:dyDescent="0.25">
      <c r="A558" s="1400"/>
      <c r="B558" s="509"/>
      <c r="C558" s="515"/>
      <c r="D558" s="510"/>
      <c r="E558" s="433"/>
      <c r="F558" s="510"/>
      <c r="G558" s="433"/>
      <c r="H558" s="433"/>
      <c r="I558" s="433"/>
      <c r="J558" s="433"/>
      <c r="K558" s="512"/>
      <c r="L558" s="433"/>
      <c r="M558" s="433"/>
      <c r="N558" s="433"/>
      <c r="O558" s="433"/>
      <c r="P558" s="433"/>
      <c r="Q558" s="433"/>
      <c r="R558" s="433"/>
      <c r="S558" s="433"/>
      <c r="T558" s="433"/>
      <c r="U558" s="433"/>
      <c r="V558" s="433"/>
      <c r="W558" s="433"/>
      <c r="X558" s="433"/>
      <c r="Y558" s="433"/>
      <c r="Z558" s="433"/>
      <c r="AA558" s="433"/>
      <c r="AB558" s="433"/>
      <c r="AC558" s="433"/>
      <c r="AD558" s="433"/>
      <c r="AE558" s="433"/>
      <c r="AF558" s="433"/>
      <c r="AG558" s="433"/>
      <c r="AH558" s="514"/>
      <c r="AI558" s="515"/>
      <c r="AJ558" s="515"/>
      <c r="AK558" s="515"/>
      <c r="AL558" s="515"/>
      <c r="AM558" s="515"/>
      <c r="AN558" s="515"/>
      <c r="AO558" s="515"/>
      <c r="AP558" s="515"/>
      <c r="AQ558" s="515"/>
      <c r="AR558" s="515"/>
      <c r="AS558" s="515"/>
      <c r="AT558" s="515"/>
      <c r="AU558" s="452"/>
      <c r="AV558" s="452"/>
      <c r="AW558" s="452"/>
      <c r="AX558" s="452"/>
      <c r="AY558" s="452"/>
      <c r="AZ558" s="452"/>
      <c r="BA558" s="452"/>
      <c r="BB558" s="452"/>
      <c r="BC558" s="452"/>
    </row>
    <row r="559" spans="1:55" x14ac:dyDescent="0.25">
      <c r="A559" s="1400"/>
      <c r="B559" s="509"/>
      <c r="C559" s="515"/>
      <c r="D559" s="510"/>
      <c r="E559" s="433"/>
      <c r="F559" s="510"/>
      <c r="G559" s="433"/>
      <c r="H559" s="433"/>
      <c r="I559" s="433"/>
      <c r="J559" s="433"/>
      <c r="K559" s="512"/>
      <c r="L559" s="433"/>
      <c r="M559" s="433"/>
      <c r="N559" s="433"/>
      <c r="O559" s="433"/>
      <c r="P559" s="433"/>
      <c r="Q559" s="433"/>
      <c r="R559" s="433"/>
      <c r="S559" s="433"/>
      <c r="T559" s="433"/>
      <c r="U559" s="433"/>
      <c r="V559" s="433"/>
      <c r="W559" s="433"/>
      <c r="X559" s="433"/>
      <c r="Y559" s="433"/>
      <c r="Z559" s="433"/>
      <c r="AA559" s="433"/>
      <c r="AB559" s="433"/>
      <c r="AC559" s="433"/>
      <c r="AD559" s="433"/>
      <c r="AE559" s="433"/>
      <c r="AF559" s="433"/>
      <c r="AG559" s="433"/>
      <c r="AH559" s="514"/>
      <c r="AI559" s="515"/>
      <c r="AJ559" s="515"/>
      <c r="AK559" s="515"/>
      <c r="AL559" s="515"/>
      <c r="AM559" s="515"/>
      <c r="AN559" s="515"/>
      <c r="AO559" s="515"/>
      <c r="AP559" s="515"/>
      <c r="AQ559" s="515"/>
      <c r="AR559" s="515"/>
      <c r="AS559" s="515"/>
      <c r="AT559" s="515"/>
      <c r="AU559" s="452"/>
      <c r="AV559" s="452"/>
      <c r="AW559" s="452"/>
      <c r="AX559" s="452"/>
      <c r="AY559" s="452"/>
      <c r="AZ559" s="452"/>
      <c r="BA559" s="452"/>
      <c r="BB559" s="452"/>
      <c r="BC559" s="452"/>
    </row>
    <row r="560" spans="1:55" x14ac:dyDescent="0.25">
      <c r="A560" s="1400"/>
      <c r="B560" s="509"/>
      <c r="C560" s="515"/>
      <c r="D560" s="510"/>
      <c r="E560" s="433"/>
      <c r="F560" s="510"/>
      <c r="G560" s="433"/>
      <c r="H560" s="433"/>
      <c r="I560" s="433"/>
      <c r="J560" s="433"/>
      <c r="K560" s="512"/>
      <c r="L560" s="433"/>
      <c r="M560" s="433"/>
      <c r="N560" s="433"/>
      <c r="O560" s="433"/>
      <c r="P560" s="433"/>
      <c r="Q560" s="433"/>
      <c r="R560" s="433"/>
      <c r="S560" s="433"/>
      <c r="T560" s="433"/>
      <c r="U560" s="433"/>
      <c r="V560" s="433"/>
      <c r="W560" s="433"/>
      <c r="X560" s="433"/>
      <c r="Y560" s="433"/>
      <c r="Z560" s="433"/>
      <c r="AA560" s="433"/>
      <c r="AB560" s="433"/>
      <c r="AC560" s="433"/>
      <c r="AD560" s="433"/>
      <c r="AE560" s="433"/>
      <c r="AF560" s="433"/>
      <c r="AG560" s="433"/>
      <c r="AH560" s="514"/>
      <c r="AI560" s="515"/>
      <c r="AJ560" s="515"/>
      <c r="AK560" s="515"/>
      <c r="AL560" s="515"/>
      <c r="AM560" s="515"/>
      <c r="AN560" s="515"/>
      <c r="AO560" s="515"/>
      <c r="AP560" s="515"/>
      <c r="AQ560" s="515"/>
      <c r="AR560" s="515"/>
      <c r="AS560" s="515"/>
      <c r="AT560" s="515"/>
      <c r="AU560" s="452"/>
      <c r="AV560" s="452"/>
      <c r="AW560" s="452"/>
      <c r="AX560" s="452"/>
      <c r="AY560" s="452"/>
      <c r="AZ560" s="452"/>
      <c r="BA560" s="452"/>
      <c r="BB560" s="452"/>
      <c r="BC560" s="452"/>
    </row>
    <row r="561" spans="1:56" x14ac:dyDescent="0.25">
      <c r="A561" s="1400"/>
      <c r="B561" s="509"/>
      <c r="C561" s="515"/>
      <c r="D561" s="510"/>
      <c r="E561" s="433"/>
      <c r="F561" s="510"/>
      <c r="G561" s="433"/>
      <c r="H561" s="433"/>
      <c r="I561" s="433"/>
      <c r="J561" s="433"/>
      <c r="K561" s="512"/>
      <c r="L561" s="433"/>
      <c r="M561" s="433"/>
      <c r="N561" s="433"/>
      <c r="O561" s="433"/>
      <c r="P561" s="433"/>
      <c r="Q561" s="433"/>
      <c r="R561" s="433"/>
      <c r="S561" s="433"/>
      <c r="T561" s="433"/>
      <c r="U561" s="433"/>
      <c r="V561" s="433"/>
      <c r="W561" s="433"/>
      <c r="X561" s="433"/>
      <c r="Y561" s="433"/>
      <c r="Z561" s="433"/>
      <c r="AA561" s="433"/>
      <c r="AB561" s="433"/>
      <c r="AC561" s="433"/>
      <c r="AD561" s="433"/>
      <c r="AE561" s="433"/>
      <c r="AF561" s="433"/>
      <c r="AG561" s="433"/>
      <c r="AH561" s="514"/>
      <c r="AI561" s="515"/>
      <c r="AJ561" s="515"/>
      <c r="AK561" s="515"/>
      <c r="AL561" s="515"/>
      <c r="AM561" s="515"/>
      <c r="AN561" s="515"/>
      <c r="AO561" s="511"/>
      <c r="AP561" s="511"/>
      <c r="AQ561" s="511"/>
      <c r="AR561" s="511"/>
      <c r="AS561" s="511"/>
      <c r="AT561" s="515"/>
      <c r="AU561" s="452"/>
      <c r="AV561" s="452"/>
      <c r="AW561" s="452"/>
      <c r="AX561" s="452"/>
      <c r="AY561" s="452"/>
      <c r="AZ561" s="452"/>
      <c r="BA561" s="452"/>
      <c r="BB561" s="452"/>
      <c r="BC561" s="452"/>
    </row>
    <row r="562" spans="1:56" x14ac:dyDescent="0.25">
      <c r="A562" s="1400"/>
      <c r="B562" s="509"/>
      <c r="C562" s="515"/>
      <c r="D562" s="510"/>
      <c r="E562" s="433"/>
      <c r="F562" s="510"/>
      <c r="G562" s="433"/>
      <c r="H562" s="433"/>
      <c r="I562" s="433"/>
      <c r="J562" s="433"/>
      <c r="K562" s="512"/>
      <c r="L562" s="433"/>
      <c r="M562" s="433"/>
      <c r="N562" s="433"/>
      <c r="O562" s="433"/>
      <c r="P562" s="433"/>
      <c r="Q562" s="433"/>
      <c r="R562" s="433"/>
      <c r="S562" s="433"/>
      <c r="T562" s="433"/>
      <c r="U562" s="433"/>
      <c r="V562" s="433"/>
      <c r="W562" s="433"/>
      <c r="X562" s="433"/>
      <c r="Y562" s="433"/>
      <c r="Z562" s="433"/>
      <c r="AA562" s="433"/>
      <c r="AB562" s="433"/>
      <c r="AC562" s="433"/>
      <c r="AD562" s="433"/>
      <c r="AE562" s="433"/>
      <c r="AF562" s="433"/>
      <c r="AG562" s="433"/>
      <c r="AH562" s="514"/>
      <c r="AI562" s="515"/>
      <c r="AJ562" s="515"/>
      <c r="AK562" s="515"/>
      <c r="AL562" s="511"/>
      <c r="AM562" s="511"/>
      <c r="AN562" s="511"/>
      <c r="AO562" s="515"/>
      <c r="AP562" s="515"/>
      <c r="AQ562" s="515"/>
      <c r="AR562" s="515"/>
      <c r="AS562" s="515"/>
      <c r="AT562" s="515"/>
      <c r="AU562" s="452"/>
      <c r="AV562" s="452"/>
      <c r="AW562" s="452"/>
      <c r="AX562" s="452"/>
      <c r="AY562" s="452"/>
      <c r="AZ562" s="452"/>
      <c r="BA562" s="452"/>
      <c r="BB562" s="452"/>
      <c r="BC562" s="452"/>
    </row>
    <row r="563" spans="1:56" x14ac:dyDescent="0.25">
      <c r="A563" s="1400"/>
      <c r="B563" s="509"/>
      <c r="C563" s="515"/>
      <c r="D563" s="510"/>
      <c r="E563" s="433"/>
      <c r="F563" s="510"/>
      <c r="G563" s="433"/>
      <c r="H563" s="433"/>
      <c r="I563" s="433"/>
      <c r="J563" s="433"/>
      <c r="K563" s="512"/>
      <c r="L563" s="433"/>
      <c r="M563" s="433"/>
      <c r="N563" s="433"/>
      <c r="O563" s="433"/>
      <c r="P563" s="433"/>
      <c r="Q563" s="433"/>
      <c r="R563" s="433"/>
      <c r="S563" s="433"/>
      <c r="T563" s="433"/>
      <c r="U563" s="433"/>
      <c r="V563" s="433"/>
      <c r="W563" s="433"/>
      <c r="X563" s="433"/>
      <c r="Y563" s="433"/>
      <c r="Z563" s="433"/>
      <c r="AA563" s="433"/>
      <c r="AB563" s="433"/>
      <c r="AC563" s="433"/>
      <c r="AD563" s="433"/>
      <c r="AE563" s="433"/>
      <c r="AF563" s="433"/>
      <c r="AG563" s="433"/>
      <c r="AH563" s="514"/>
      <c r="AI563" s="515"/>
      <c r="AJ563" s="515"/>
      <c r="AK563" s="515"/>
      <c r="AL563" s="515"/>
      <c r="AM563" s="515"/>
      <c r="AN563" s="515"/>
      <c r="AO563" s="515"/>
      <c r="AP563" s="515"/>
      <c r="AQ563" s="515"/>
      <c r="AR563" s="515"/>
      <c r="AS563" s="515"/>
      <c r="AT563" s="515"/>
      <c r="AU563" s="452"/>
      <c r="AV563" s="452"/>
      <c r="AW563" s="452"/>
      <c r="AX563" s="452"/>
      <c r="AY563" s="452"/>
      <c r="AZ563" s="452"/>
      <c r="BA563" s="452"/>
      <c r="BB563" s="452"/>
      <c r="BC563" s="452"/>
    </row>
    <row r="564" spans="1:56" x14ac:dyDescent="0.25">
      <c r="A564" s="1400"/>
      <c r="B564" s="509"/>
      <c r="C564" s="515"/>
      <c r="D564" s="510"/>
      <c r="E564" s="433"/>
      <c r="F564" s="510"/>
      <c r="G564" s="433"/>
      <c r="H564" s="433"/>
      <c r="I564" s="433"/>
      <c r="J564" s="433"/>
      <c r="K564" s="512"/>
      <c r="L564" s="433"/>
      <c r="M564" s="433"/>
      <c r="N564" s="433"/>
      <c r="O564" s="433"/>
      <c r="P564" s="433"/>
      <c r="Q564" s="433"/>
      <c r="R564" s="433"/>
      <c r="S564" s="433"/>
      <c r="T564" s="433"/>
      <c r="U564" s="433"/>
      <c r="V564" s="433"/>
      <c r="W564" s="433"/>
      <c r="X564" s="433"/>
      <c r="Y564" s="433"/>
      <c r="Z564" s="433"/>
      <c r="AA564" s="433"/>
      <c r="AB564" s="433"/>
      <c r="AC564" s="433"/>
      <c r="AD564" s="433"/>
      <c r="AE564" s="433"/>
      <c r="AF564" s="433"/>
      <c r="AG564" s="433"/>
      <c r="AH564" s="514"/>
      <c r="AI564" s="515"/>
      <c r="AJ564" s="515"/>
      <c r="AK564" s="515"/>
      <c r="AL564" s="515"/>
      <c r="AM564" s="515"/>
      <c r="AN564" s="515"/>
      <c r="AO564" s="515"/>
      <c r="AP564" s="515"/>
      <c r="AQ564" s="515"/>
      <c r="AR564" s="515"/>
      <c r="AS564" s="515"/>
      <c r="AT564" s="515"/>
      <c r="AU564" s="452"/>
      <c r="AV564" s="452"/>
      <c r="AW564" s="452"/>
      <c r="AX564" s="452"/>
      <c r="AY564" s="452"/>
      <c r="AZ564" s="452"/>
      <c r="BA564" s="452"/>
      <c r="BB564" s="452"/>
      <c r="BC564" s="452"/>
    </row>
    <row r="565" spans="1:56" x14ac:dyDescent="0.25">
      <c r="A565" s="1400"/>
      <c r="B565" s="509"/>
      <c r="C565" s="515"/>
      <c r="D565" s="510"/>
      <c r="E565" s="433"/>
      <c r="F565" s="510"/>
      <c r="G565" s="433"/>
      <c r="H565" s="433"/>
      <c r="I565" s="433"/>
      <c r="J565" s="433"/>
      <c r="K565" s="512"/>
      <c r="L565" s="433"/>
      <c r="M565" s="433"/>
      <c r="N565" s="433"/>
      <c r="O565" s="433"/>
      <c r="P565" s="433"/>
      <c r="Q565" s="433"/>
      <c r="R565" s="433"/>
      <c r="S565" s="433"/>
      <c r="T565" s="433"/>
      <c r="U565" s="433"/>
      <c r="V565" s="433"/>
      <c r="W565" s="433"/>
      <c r="X565" s="433"/>
      <c r="Y565" s="433"/>
      <c r="Z565" s="433"/>
      <c r="AA565" s="433"/>
      <c r="AB565" s="433"/>
      <c r="AC565" s="433"/>
      <c r="AD565" s="433"/>
      <c r="AE565" s="433"/>
      <c r="AF565" s="433"/>
      <c r="AG565" s="433"/>
      <c r="AH565" s="514"/>
      <c r="AI565" s="515"/>
      <c r="AJ565" s="515"/>
      <c r="AK565" s="515"/>
      <c r="AL565" s="515"/>
      <c r="AM565" s="515"/>
      <c r="AN565" s="515"/>
      <c r="AO565" s="515"/>
      <c r="AP565" s="515"/>
      <c r="AQ565" s="515"/>
      <c r="AR565" s="515"/>
      <c r="AS565" s="515"/>
      <c r="AT565" s="515"/>
      <c r="AU565" s="452"/>
      <c r="AV565" s="452"/>
      <c r="AW565" s="452"/>
      <c r="AX565" s="452"/>
      <c r="AY565" s="452"/>
      <c r="AZ565" s="452"/>
      <c r="BA565" s="452"/>
      <c r="BB565" s="452"/>
      <c r="BC565" s="452"/>
    </row>
    <row r="566" spans="1:56" x14ac:dyDescent="0.25">
      <c r="A566" s="1400"/>
      <c r="B566" s="509"/>
      <c r="C566" s="515"/>
      <c r="D566" s="510"/>
      <c r="E566" s="433"/>
      <c r="F566" s="510"/>
      <c r="G566" s="433"/>
      <c r="H566" s="433"/>
      <c r="I566" s="433"/>
      <c r="J566" s="433"/>
      <c r="K566" s="512"/>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514"/>
      <c r="AI566" s="515"/>
      <c r="AJ566" s="515"/>
      <c r="AK566" s="515"/>
      <c r="AL566" s="515"/>
      <c r="AM566" s="515"/>
      <c r="AN566" s="515"/>
      <c r="AO566" s="511"/>
      <c r="AP566" s="511"/>
      <c r="AQ566" s="511"/>
      <c r="AR566" s="511"/>
      <c r="AS566" s="511"/>
      <c r="AT566" s="515"/>
      <c r="AU566" s="452"/>
      <c r="AV566" s="452"/>
      <c r="AW566" s="452"/>
      <c r="AX566" s="452"/>
      <c r="AY566" s="452"/>
      <c r="AZ566" s="452"/>
      <c r="BA566" s="452"/>
      <c r="BB566" s="452"/>
      <c r="BC566" s="452"/>
    </row>
    <row r="567" spans="1:56" x14ac:dyDescent="0.25">
      <c r="A567" s="1400"/>
      <c r="B567" s="509"/>
      <c r="C567" s="515"/>
      <c r="D567" s="510"/>
      <c r="E567" s="433"/>
      <c r="F567" s="510"/>
      <c r="G567" s="433"/>
      <c r="H567" s="433"/>
      <c r="I567" s="433"/>
      <c r="J567" s="433"/>
      <c r="K567" s="512"/>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514"/>
      <c r="AI567" s="515"/>
      <c r="AJ567" s="515"/>
      <c r="AK567" s="515"/>
      <c r="AL567" s="511"/>
      <c r="AM567" s="511"/>
      <c r="AN567" s="511"/>
      <c r="AO567" s="515"/>
      <c r="AP567" s="515"/>
      <c r="AQ567" s="515"/>
      <c r="AR567" s="515"/>
      <c r="AS567" s="515"/>
      <c r="AT567" s="515"/>
      <c r="AU567" s="452"/>
      <c r="AV567" s="452"/>
      <c r="AW567" s="452"/>
      <c r="AX567" s="452"/>
      <c r="AY567" s="452"/>
      <c r="AZ567" s="452"/>
      <c r="BA567" s="452"/>
      <c r="BB567" s="452"/>
      <c r="BC567" s="452"/>
    </row>
    <row r="568" spans="1:56" x14ac:dyDescent="0.25">
      <c r="A568" s="1400"/>
      <c r="B568" s="509"/>
      <c r="C568" s="515"/>
      <c r="D568" s="510"/>
      <c r="E568" s="433"/>
      <c r="F568" s="510"/>
      <c r="G568" s="433"/>
      <c r="H568" s="433"/>
      <c r="I568" s="433"/>
      <c r="J568" s="433"/>
      <c r="K568" s="512"/>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514"/>
      <c r="AI568" s="515"/>
      <c r="AJ568" s="515"/>
      <c r="AK568" s="515"/>
      <c r="AL568" s="515"/>
      <c r="AM568" s="515"/>
      <c r="AN568" s="515"/>
      <c r="AO568" s="515"/>
      <c r="AP568" s="515"/>
      <c r="AQ568" s="515"/>
      <c r="AR568" s="515"/>
      <c r="AS568" s="515"/>
      <c r="AT568" s="515"/>
      <c r="AU568" s="452"/>
      <c r="AV568" s="452"/>
      <c r="AW568" s="452"/>
      <c r="AX568" s="452"/>
      <c r="AY568" s="452"/>
      <c r="AZ568" s="452"/>
      <c r="BA568" s="452"/>
      <c r="BB568" s="452"/>
      <c r="BC568" s="452"/>
    </row>
    <row r="569" spans="1:56" x14ac:dyDescent="0.25">
      <c r="A569" s="1400"/>
      <c r="B569" s="509"/>
      <c r="C569" s="515"/>
      <c r="D569" s="510"/>
      <c r="E569" s="433"/>
      <c r="F569" s="510"/>
      <c r="G569" s="433"/>
      <c r="H569" s="433"/>
      <c r="I569" s="433"/>
      <c r="J569" s="433"/>
      <c r="K569" s="512"/>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514"/>
      <c r="AI569" s="515"/>
      <c r="AJ569" s="515"/>
      <c r="AK569" s="515"/>
      <c r="AL569" s="515"/>
      <c r="AM569" s="515"/>
      <c r="AN569" s="515"/>
      <c r="AO569" s="515"/>
      <c r="AP569" s="515"/>
      <c r="AQ569" s="515"/>
      <c r="AR569" s="515"/>
      <c r="AS569" s="515"/>
      <c r="AT569" s="515"/>
      <c r="AU569" s="452"/>
      <c r="AV569" s="452"/>
      <c r="AW569" s="452"/>
      <c r="AX569" s="452"/>
      <c r="AY569" s="452"/>
      <c r="AZ569" s="452"/>
      <c r="BA569" s="452"/>
      <c r="BB569" s="452"/>
      <c r="BC569" s="452"/>
    </row>
    <row r="570" spans="1:56" x14ac:dyDescent="0.25">
      <c r="A570" s="1400"/>
      <c r="B570" s="509"/>
      <c r="C570" s="515"/>
      <c r="D570" s="510"/>
      <c r="E570" s="433"/>
      <c r="F570" s="510"/>
      <c r="G570" s="433"/>
      <c r="H570" s="433"/>
      <c r="I570" s="433"/>
      <c r="J570" s="433"/>
      <c r="K570" s="512"/>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514"/>
      <c r="AI570" s="515"/>
      <c r="AJ570" s="515"/>
      <c r="AK570" s="515"/>
      <c r="AL570" s="515"/>
      <c r="AM570" s="515"/>
      <c r="AN570" s="515"/>
      <c r="AO570" s="515"/>
      <c r="AP570" s="515"/>
      <c r="AQ570" s="515"/>
      <c r="AR570" s="515"/>
      <c r="AS570" s="515"/>
      <c r="AT570" s="515"/>
      <c r="AU570" s="452"/>
      <c r="AV570" s="452"/>
      <c r="AW570" s="452"/>
      <c r="AX570" s="452"/>
      <c r="AY570" s="452"/>
      <c r="AZ570" s="452"/>
      <c r="BA570" s="452"/>
      <c r="BB570" s="452"/>
      <c r="BC570" s="452"/>
    </row>
    <row r="571" spans="1:56" x14ac:dyDescent="0.25">
      <c r="A571" s="1400"/>
      <c r="B571" s="509"/>
      <c r="C571" s="515"/>
      <c r="D571" s="510"/>
      <c r="E571" s="433"/>
      <c r="F571" s="510"/>
      <c r="G571" s="433"/>
      <c r="H571" s="433"/>
      <c r="I571" s="433"/>
      <c r="J571" s="433"/>
      <c r="K571" s="512"/>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514"/>
      <c r="AI571" s="515"/>
      <c r="AJ571" s="515"/>
      <c r="AK571" s="515"/>
      <c r="AL571" s="515"/>
      <c r="AM571" s="515"/>
      <c r="AN571" s="515"/>
      <c r="AO571" s="511"/>
      <c r="AP571" s="511"/>
      <c r="AQ571" s="511"/>
      <c r="AR571" s="511"/>
      <c r="AS571" s="511"/>
      <c r="AT571" s="515"/>
      <c r="AU571" s="452"/>
      <c r="AV571" s="452"/>
      <c r="AW571" s="452"/>
      <c r="AX571" s="452"/>
      <c r="AY571" s="452"/>
      <c r="AZ571" s="452"/>
      <c r="BA571" s="452"/>
      <c r="BB571" s="452"/>
      <c r="BC571" s="452"/>
    </row>
    <row r="572" spans="1:56" x14ac:dyDescent="0.25">
      <c r="A572" s="1400"/>
      <c r="B572" s="509"/>
      <c r="C572" s="489"/>
      <c r="D572" s="510"/>
      <c r="E572" s="433"/>
      <c r="F572" s="510"/>
      <c r="G572" s="511"/>
      <c r="H572" s="511"/>
      <c r="I572" s="511"/>
      <c r="J572" s="511"/>
      <c r="K572" s="512"/>
      <c r="L572" s="513"/>
      <c r="M572" s="513"/>
      <c r="N572" s="513"/>
      <c r="O572" s="513"/>
      <c r="P572" s="513"/>
      <c r="Q572" s="513"/>
      <c r="R572" s="513"/>
      <c r="S572" s="513"/>
      <c r="T572" s="513"/>
      <c r="U572" s="513"/>
      <c r="V572" s="513"/>
      <c r="W572" s="513"/>
      <c r="X572" s="513"/>
      <c r="Y572" s="511"/>
      <c r="Z572" s="511"/>
      <c r="AA572" s="511"/>
      <c r="AB572" s="511"/>
      <c r="AC572" s="511"/>
      <c r="AD572" s="511"/>
      <c r="AE572" s="511"/>
      <c r="AF572" s="511"/>
      <c r="AG572" s="511"/>
      <c r="AH572" s="514"/>
      <c r="AI572" s="515"/>
      <c r="AJ572" s="515"/>
      <c r="AK572" s="515"/>
      <c r="AL572" s="511"/>
      <c r="AM572" s="511"/>
      <c r="AN572" s="511"/>
      <c r="AO572" s="515"/>
      <c r="AP572" s="515"/>
      <c r="AQ572" s="515"/>
      <c r="AR572" s="515"/>
      <c r="AS572" s="515"/>
      <c r="AT572" s="515"/>
      <c r="AU572" s="490"/>
      <c r="AV572" s="490"/>
      <c r="AW572" s="490"/>
      <c r="AX572" s="490"/>
      <c r="AY572" s="490"/>
      <c r="AZ572" s="490"/>
      <c r="BA572" s="490"/>
      <c r="BB572" s="490"/>
      <c r="BC572" s="490"/>
      <c r="BD572" s="117"/>
    </row>
    <row r="573" spans="1:56" x14ac:dyDescent="0.25">
      <c r="A573" s="1400"/>
      <c r="B573" s="509"/>
      <c r="C573" s="489"/>
      <c r="D573" s="510"/>
      <c r="E573" s="433"/>
      <c r="F573" s="510"/>
      <c r="G573" s="511"/>
      <c r="H573" s="511"/>
      <c r="I573" s="511"/>
      <c r="J573" s="511"/>
      <c r="K573" s="512"/>
      <c r="L573" s="513"/>
      <c r="M573" s="513"/>
      <c r="N573" s="513"/>
      <c r="O573" s="513"/>
      <c r="P573" s="513"/>
      <c r="Q573" s="513"/>
      <c r="R573" s="513"/>
      <c r="S573" s="513"/>
      <c r="T573" s="513"/>
      <c r="U573" s="513"/>
      <c r="V573" s="513"/>
      <c r="W573" s="513"/>
      <c r="X573" s="513"/>
      <c r="Y573" s="511"/>
      <c r="Z573" s="511"/>
      <c r="AA573" s="511"/>
      <c r="AB573" s="511"/>
      <c r="AC573" s="511"/>
      <c r="AD573" s="511"/>
      <c r="AE573" s="511"/>
      <c r="AF573" s="511"/>
      <c r="AG573" s="511"/>
      <c r="AH573" s="514"/>
      <c r="AI573" s="515"/>
      <c r="AJ573" s="515"/>
      <c r="AK573" s="515"/>
      <c r="AL573" s="515"/>
      <c r="AM573" s="515"/>
      <c r="AN573" s="515"/>
      <c r="AO573" s="515"/>
      <c r="AP573" s="515"/>
      <c r="AQ573" s="515"/>
      <c r="AR573" s="515"/>
      <c r="AS573" s="515"/>
      <c r="AT573" s="515"/>
      <c r="AU573" s="490"/>
      <c r="AV573" s="490"/>
      <c r="AW573" s="490"/>
      <c r="AX573" s="490"/>
      <c r="AY573" s="490"/>
      <c r="AZ573" s="490"/>
      <c r="BA573" s="490"/>
      <c r="BB573" s="490"/>
      <c r="BC573" s="490"/>
      <c r="BD573" s="117"/>
    </row>
    <row r="574" spans="1:56" x14ac:dyDescent="0.25">
      <c r="A574" s="1400"/>
      <c r="B574" s="509"/>
      <c r="C574" s="489"/>
      <c r="D574" s="510"/>
      <c r="E574" s="433"/>
      <c r="F574" s="510"/>
      <c r="G574" s="511"/>
      <c r="H574" s="511"/>
      <c r="I574" s="511"/>
      <c r="J574" s="511"/>
      <c r="K574" s="512"/>
      <c r="L574" s="513"/>
      <c r="M574" s="513"/>
      <c r="N574" s="452"/>
      <c r="O574" s="510"/>
      <c r="P574" s="513"/>
      <c r="Q574" s="513"/>
      <c r="R574" s="513"/>
      <c r="S574" s="513"/>
      <c r="T574" s="513"/>
      <c r="U574" s="513"/>
      <c r="V574" s="513"/>
      <c r="W574" s="513"/>
      <c r="X574" s="513"/>
      <c r="Y574" s="511"/>
      <c r="Z574" s="511"/>
      <c r="AA574" s="511"/>
      <c r="AB574" s="511"/>
      <c r="AC574" s="511"/>
      <c r="AD574" s="511"/>
      <c r="AE574" s="511"/>
      <c r="AF574" s="511"/>
      <c r="AG574" s="511"/>
      <c r="AH574" s="514"/>
      <c r="AI574" s="515"/>
      <c r="AJ574" s="515"/>
      <c r="AK574" s="515"/>
      <c r="AL574" s="515"/>
      <c r="AM574" s="515"/>
      <c r="AN574" s="515"/>
      <c r="AO574" s="515"/>
      <c r="AP574" s="515"/>
      <c r="AQ574" s="515"/>
      <c r="AR574" s="515"/>
      <c r="AS574" s="515"/>
      <c r="AT574" s="515"/>
      <c r="AU574" s="490"/>
      <c r="AV574" s="490"/>
      <c r="AW574" s="490"/>
      <c r="AX574" s="490"/>
      <c r="AY574" s="490"/>
      <c r="AZ574" s="490"/>
      <c r="BA574" s="490"/>
      <c r="BB574" s="490"/>
      <c r="BC574" s="490"/>
      <c r="BD574" s="117"/>
    </row>
    <row r="575" spans="1:56" x14ac:dyDescent="0.25">
      <c r="A575" s="1400"/>
      <c r="B575" s="509"/>
      <c r="C575" s="489"/>
      <c r="D575" s="510"/>
      <c r="E575" s="433"/>
      <c r="F575" s="510"/>
      <c r="G575" s="511"/>
      <c r="H575" s="511"/>
      <c r="I575" s="511"/>
      <c r="J575" s="511"/>
      <c r="K575" s="512"/>
      <c r="L575" s="513"/>
      <c r="M575" s="513"/>
      <c r="N575" s="513"/>
      <c r="O575" s="513"/>
      <c r="P575" s="513"/>
      <c r="Q575" s="513"/>
      <c r="R575" s="513"/>
      <c r="S575" s="513"/>
      <c r="T575" s="513"/>
      <c r="U575" s="513"/>
      <c r="V575" s="513"/>
      <c r="W575" s="513"/>
      <c r="X575" s="513"/>
      <c r="Y575" s="511"/>
      <c r="Z575" s="511"/>
      <c r="AA575" s="511"/>
      <c r="AB575" s="511"/>
      <c r="AC575" s="511"/>
      <c r="AD575" s="511"/>
      <c r="AE575" s="511"/>
      <c r="AF575" s="511"/>
      <c r="AG575" s="511"/>
      <c r="AH575" s="514"/>
      <c r="AI575" s="515"/>
      <c r="AJ575" s="515"/>
      <c r="AK575" s="515"/>
      <c r="AL575" s="515"/>
      <c r="AM575" s="515"/>
      <c r="AN575" s="515"/>
      <c r="AO575" s="515"/>
      <c r="AP575" s="515"/>
      <c r="AQ575" s="515"/>
      <c r="AR575" s="515"/>
      <c r="AS575" s="515"/>
      <c r="AT575" s="515"/>
      <c r="AU575" s="490"/>
      <c r="AV575" s="490"/>
      <c r="AW575" s="490"/>
      <c r="AX575" s="490"/>
      <c r="AY575" s="490"/>
      <c r="AZ575" s="490"/>
      <c r="BA575" s="490"/>
      <c r="BB575" s="490"/>
      <c r="BC575" s="490"/>
      <c r="BD575" s="117"/>
    </row>
    <row r="576" spans="1:56" x14ac:dyDescent="0.25">
      <c r="A576" s="1400"/>
      <c r="B576" s="509"/>
      <c r="C576" s="489"/>
      <c r="D576" s="510"/>
      <c r="E576" s="433"/>
      <c r="F576" s="510"/>
      <c r="G576" s="511"/>
      <c r="H576" s="511"/>
      <c r="I576" s="511"/>
      <c r="J576" s="511"/>
      <c r="K576" s="512"/>
      <c r="L576" s="513"/>
      <c r="M576" s="513"/>
      <c r="N576" s="513"/>
      <c r="O576" s="513"/>
      <c r="P576" s="513"/>
      <c r="Q576" s="513"/>
      <c r="R576" s="513"/>
      <c r="S576" s="513"/>
      <c r="T576" s="513"/>
      <c r="U576" s="513"/>
      <c r="V576" s="513"/>
      <c r="W576" s="513"/>
      <c r="X576" s="513"/>
      <c r="Y576" s="511"/>
      <c r="Z576" s="511"/>
      <c r="AA576" s="511"/>
      <c r="AB576" s="511"/>
      <c r="AC576" s="511"/>
      <c r="AD576" s="511"/>
      <c r="AE576" s="511"/>
      <c r="AF576" s="511"/>
      <c r="AG576" s="511"/>
      <c r="AH576" s="514"/>
      <c r="AI576" s="515"/>
      <c r="AJ576" s="515"/>
      <c r="AK576" s="515"/>
      <c r="AL576" s="515"/>
      <c r="AM576" s="515"/>
      <c r="AN576" s="515"/>
      <c r="AO576" s="511"/>
      <c r="AP576" s="511"/>
      <c r="AQ576" s="511"/>
      <c r="AR576" s="511"/>
      <c r="AS576" s="511"/>
      <c r="AT576" s="515"/>
      <c r="AU576" s="490"/>
      <c r="AV576" s="490"/>
      <c r="AW576" s="490"/>
      <c r="AX576" s="490"/>
      <c r="AY576" s="490"/>
      <c r="AZ576" s="490"/>
      <c r="BA576" s="490"/>
      <c r="BB576" s="490"/>
      <c r="BC576" s="490"/>
      <c r="BD576" s="117"/>
    </row>
    <row r="577" spans="1:56" x14ac:dyDescent="0.25">
      <c r="A577" s="1400"/>
      <c r="B577" s="509"/>
      <c r="C577" s="489"/>
      <c r="D577" s="510"/>
      <c r="E577" s="433"/>
      <c r="F577" s="510"/>
      <c r="G577" s="511"/>
      <c r="H577" s="511"/>
      <c r="I577" s="511"/>
      <c r="J577" s="511"/>
      <c r="K577" s="512"/>
      <c r="L577" s="513"/>
      <c r="M577" s="513"/>
      <c r="N577" s="513"/>
      <c r="O577" s="513"/>
      <c r="P577" s="513"/>
      <c r="Q577" s="513"/>
      <c r="R577" s="513"/>
      <c r="S577" s="513"/>
      <c r="T577" s="513"/>
      <c r="U577" s="513"/>
      <c r="V577" s="513"/>
      <c r="W577" s="513"/>
      <c r="X577" s="513"/>
      <c r="Y577" s="511"/>
      <c r="Z577" s="511"/>
      <c r="AA577" s="511"/>
      <c r="AB577" s="511"/>
      <c r="AC577" s="511"/>
      <c r="AD577" s="511"/>
      <c r="AE577" s="511"/>
      <c r="AF577" s="511"/>
      <c r="AG577" s="511"/>
      <c r="AH577" s="514"/>
      <c r="AI577" s="515"/>
      <c r="AJ577" s="515"/>
      <c r="AK577" s="515"/>
      <c r="AL577" s="511"/>
      <c r="AM577" s="511"/>
      <c r="AN577" s="511"/>
      <c r="AO577" s="515"/>
      <c r="AP577" s="515"/>
      <c r="AQ577" s="515"/>
      <c r="AR577" s="515"/>
      <c r="AS577" s="515"/>
      <c r="AT577" s="515"/>
      <c r="AU577" s="490"/>
      <c r="AV577" s="490"/>
      <c r="AW577" s="490"/>
      <c r="AX577" s="490"/>
      <c r="AY577" s="490"/>
      <c r="AZ577" s="490"/>
      <c r="BA577" s="490"/>
      <c r="BB577" s="490"/>
      <c r="BC577" s="490"/>
      <c r="BD577" s="117"/>
    </row>
    <row r="578" spans="1:56" x14ac:dyDescent="0.25">
      <c r="A578" s="1400"/>
      <c r="B578" s="509"/>
      <c r="C578" s="489"/>
      <c r="D578" s="510"/>
      <c r="E578" s="433"/>
      <c r="F578" s="510"/>
      <c r="G578" s="511"/>
      <c r="H578" s="511"/>
      <c r="I578" s="511"/>
      <c r="J578" s="511"/>
      <c r="K578" s="512"/>
      <c r="L578" s="513"/>
      <c r="M578" s="513"/>
      <c r="N578" s="513"/>
      <c r="O578" s="513"/>
      <c r="P578" s="513"/>
      <c r="Q578" s="513"/>
      <c r="R578" s="513"/>
      <c r="S578" s="513"/>
      <c r="T578" s="513"/>
      <c r="U578" s="513"/>
      <c r="V578" s="513"/>
      <c r="W578" s="513"/>
      <c r="X578" s="513"/>
      <c r="Y578" s="511"/>
      <c r="Z578" s="511"/>
      <c r="AA578" s="511"/>
      <c r="AB578" s="511"/>
      <c r="AC578" s="511"/>
      <c r="AD578" s="511"/>
      <c r="AE578" s="511"/>
      <c r="AF578" s="511"/>
      <c r="AG578" s="511"/>
      <c r="AH578" s="514"/>
      <c r="AI578" s="515"/>
      <c r="AJ578" s="515"/>
      <c r="AK578" s="515"/>
      <c r="AL578" s="515"/>
      <c r="AM578" s="515"/>
      <c r="AN578" s="515"/>
      <c r="AO578" s="515"/>
      <c r="AP578" s="515"/>
      <c r="AQ578" s="515"/>
      <c r="AR578" s="515"/>
      <c r="AS578" s="515"/>
      <c r="AT578" s="515"/>
      <c r="AU578" s="490"/>
      <c r="AV578" s="490"/>
      <c r="AW578" s="490"/>
      <c r="AX578" s="490"/>
      <c r="AY578" s="490"/>
      <c r="AZ578" s="490"/>
      <c r="BA578" s="490"/>
      <c r="BB578" s="490"/>
      <c r="BC578" s="490"/>
      <c r="BD578" s="117"/>
    </row>
    <row r="579" spans="1:56" x14ac:dyDescent="0.25">
      <c r="A579" s="1400"/>
      <c r="B579" s="509"/>
      <c r="C579" s="489"/>
      <c r="D579" s="510"/>
      <c r="E579" s="433"/>
      <c r="F579" s="510"/>
      <c r="G579" s="511"/>
      <c r="H579" s="511"/>
      <c r="I579" s="511"/>
      <c r="J579" s="511"/>
      <c r="K579" s="512"/>
      <c r="L579" s="513"/>
      <c r="M579" s="513"/>
      <c r="N579" s="513"/>
      <c r="O579" s="513"/>
      <c r="P579" s="513"/>
      <c r="Q579" s="513"/>
      <c r="R579" s="513"/>
      <c r="S579" s="513"/>
      <c r="T579" s="513"/>
      <c r="U579" s="513"/>
      <c r="V579" s="513"/>
      <c r="W579" s="513"/>
      <c r="X579" s="513"/>
      <c r="Y579" s="511"/>
      <c r="Z579" s="511"/>
      <c r="AA579" s="511"/>
      <c r="AB579" s="511"/>
      <c r="AC579" s="511"/>
      <c r="AD579" s="511"/>
      <c r="AE579" s="511"/>
      <c r="AF579" s="511"/>
      <c r="AG579" s="511"/>
      <c r="AH579" s="514"/>
      <c r="AI579" s="515"/>
      <c r="AJ579" s="515"/>
      <c r="AK579" s="515"/>
      <c r="AL579" s="515"/>
      <c r="AM579" s="515"/>
      <c r="AN579" s="515"/>
      <c r="AO579" s="515"/>
      <c r="AP579" s="515"/>
      <c r="AQ579" s="515"/>
      <c r="AR579" s="515"/>
      <c r="AS579" s="515"/>
      <c r="AT579" s="515"/>
      <c r="AU579" s="490"/>
      <c r="AV579" s="490"/>
      <c r="AW579" s="490"/>
      <c r="AX579" s="490"/>
      <c r="AY579" s="490"/>
      <c r="AZ579" s="490"/>
      <c r="BA579" s="490"/>
      <c r="BB579" s="490"/>
      <c r="BC579" s="490"/>
      <c r="BD579" s="117"/>
    </row>
    <row r="580" spans="1:56" x14ac:dyDescent="0.25">
      <c r="A580" s="1400"/>
      <c r="B580" s="509"/>
      <c r="C580" s="489"/>
      <c r="D580" s="510"/>
      <c r="E580" s="433"/>
      <c r="F580" s="510"/>
      <c r="G580" s="511"/>
      <c r="H580" s="511"/>
      <c r="I580" s="511"/>
      <c r="J580" s="511"/>
      <c r="K580" s="512"/>
      <c r="L580" s="513"/>
      <c r="M580" s="513"/>
      <c r="N580" s="513"/>
      <c r="O580" s="513"/>
      <c r="P580" s="513"/>
      <c r="Q580" s="513"/>
      <c r="R580" s="513"/>
      <c r="S580" s="513"/>
      <c r="T580" s="513"/>
      <c r="U580" s="513"/>
      <c r="V580" s="513"/>
      <c r="W580" s="513"/>
      <c r="X580" s="513"/>
      <c r="Y580" s="511"/>
      <c r="Z580" s="511"/>
      <c r="AA580" s="511"/>
      <c r="AB580" s="511"/>
      <c r="AC580" s="511"/>
      <c r="AD580" s="511"/>
      <c r="AE580" s="511"/>
      <c r="AF580" s="511"/>
      <c r="AG580" s="511"/>
      <c r="AH580" s="514"/>
      <c r="AI580" s="515"/>
      <c r="AJ580" s="515"/>
      <c r="AK580" s="515"/>
      <c r="AL580" s="515"/>
      <c r="AM580" s="515"/>
      <c r="AN580" s="515"/>
      <c r="AO580" s="515"/>
      <c r="AP580" s="515"/>
      <c r="AQ580" s="515"/>
      <c r="AR580" s="515"/>
      <c r="AS580" s="515"/>
      <c r="AT580" s="515"/>
      <c r="AU580" s="490"/>
      <c r="AV580" s="490"/>
      <c r="AW580" s="490"/>
      <c r="AX580" s="490"/>
      <c r="AY580" s="490"/>
      <c r="AZ580" s="490"/>
      <c r="BA580" s="490"/>
      <c r="BB580" s="490"/>
      <c r="BC580" s="490"/>
      <c r="BD580" s="117"/>
    </row>
    <row r="581" spans="1:56" x14ac:dyDescent="0.25">
      <c r="A581" s="1400"/>
      <c r="B581" s="509"/>
      <c r="C581" s="489"/>
      <c r="D581" s="510"/>
      <c r="E581" s="433"/>
      <c r="F581" s="510"/>
      <c r="G581" s="511"/>
      <c r="H581" s="511"/>
      <c r="I581" s="511"/>
      <c r="J581" s="511"/>
      <c r="K581" s="512"/>
      <c r="L581" s="513"/>
      <c r="M581" s="513"/>
      <c r="N581" s="513"/>
      <c r="O581" s="513"/>
      <c r="P581" s="513"/>
      <c r="Q581" s="513"/>
      <c r="R581" s="513"/>
      <c r="S581" s="513"/>
      <c r="T581" s="513"/>
      <c r="U581" s="513"/>
      <c r="V581" s="513"/>
      <c r="W581" s="513"/>
      <c r="X581" s="513"/>
      <c r="Y581" s="511"/>
      <c r="Z581" s="511"/>
      <c r="AA581" s="511"/>
      <c r="AB581" s="511"/>
      <c r="AC581" s="511"/>
      <c r="AD581" s="511"/>
      <c r="AE581" s="511"/>
      <c r="AF581" s="511"/>
      <c r="AG581" s="511"/>
      <c r="AH581" s="514"/>
      <c r="AI581" s="515"/>
      <c r="AJ581" s="515"/>
      <c r="AK581" s="515"/>
      <c r="AL581" s="515"/>
      <c r="AM581" s="515"/>
      <c r="AN581" s="515"/>
      <c r="AO581" s="511"/>
      <c r="AP581" s="511"/>
      <c r="AQ581" s="511"/>
      <c r="AR581" s="511"/>
      <c r="AS581" s="511"/>
      <c r="AT581" s="515"/>
      <c r="AU581" s="490"/>
      <c r="AV581" s="490"/>
      <c r="AW581" s="490"/>
      <c r="AX581" s="490"/>
      <c r="AY581" s="490"/>
      <c r="AZ581" s="490"/>
      <c r="BA581" s="490"/>
      <c r="BB581" s="490"/>
      <c r="BC581" s="490"/>
      <c r="BD581" s="117"/>
    </row>
    <row r="582" spans="1:56" x14ac:dyDescent="0.25">
      <c r="A582" s="1400"/>
      <c r="B582" s="509"/>
      <c r="C582" s="489"/>
      <c r="D582" s="510"/>
      <c r="E582" s="433"/>
      <c r="F582" s="510"/>
      <c r="G582" s="511"/>
      <c r="H582" s="511"/>
      <c r="I582" s="511"/>
      <c r="J582" s="511"/>
      <c r="K582" s="512"/>
      <c r="L582" s="513"/>
      <c r="M582" s="513"/>
      <c r="N582" s="513"/>
      <c r="O582" s="513"/>
      <c r="P582" s="513"/>
      <c r="Q582" s="513"/>
      <c r="R582" s="513"/>
      <c r="S582" s="513"/>
      <c r="T582" s="513"/>
      <c r="U582" s="513"/>
      <c r="V582" s="513"/>
      <c r="W582" s="513"/>
      <c r="X582" s="513"/>
      <c r="Y582" s="511"/>
      <c r="Z582" s="511"/>
      <c r="AA582" s="511"/>
      <c r="AB582" s="511"/>
      <c r="AC582" s="511"/>
      <c r="AD582" s="511"/>
      <c r="AE582" s="511"/>
      <c r="AF582" s="511"/>
      <c r="AG582" s="511"/>
      <c r="AH582" s="514"/>
      <c r="AI582" s="515"/>
      <c r="AJ582" s="515"/>
      <c r="AK582" s="515"/>
      <c r="AL582" s="511"/>
      <c r="AM582" s="511"/>
      <c r="AN582" s="511"/>
      <c r="AO582" s="515"/>
      <c r="AP582" s="515"/>
      <c r="AQ582" s="515"/>
      <c r="AR582" s="515"/>
      <c r="AS582" s="515"/>
      <c r="AT582" s="515"/>
      <c r="AU582" s="490"/>
      <c r="AV582" s="490"/>
      <c r="AW582" s="490"/>
      <c r="AX582" s="490"/>
      <c r="AY582" s="490"/>
      <c r="AZ582" s="490"/>
      <c r="BA582" s="490"/>
      <c r="BB582" s="490"/>
      <c r="BC582" s="490"/>
      <c r="BD582" s="117"/>
    </row>
    <row r="583" spans="1:56" x14ac:dyDescent="0.25">
      <c r="A583" s="1400"/>
      <c r="B583" s="509"/>
      <c r="C583" s="489"/>
      <c r="D583" s="510"/>
      <c r="E583" s="433"/>
      <c r="F583" s="510"/>
      <c r="G583" s="511"/>
      <c r="H583" s="511"/>
      <c r="I583" s="511"/>
      <c r="J583" s="511"/>
      <c r="K583" s="512"/>
      <c r="L583" s="513"/>
      <c r="M583" s="513"/>
      <c r="N583" s="513"/>
      <c r="O583" s="513"/>
      <c r="P583" s="513"/>
      <c r="Q583" s="513"/>
      <c r="R583" s="513"/>
      <c r="S583" s="513"/>
      <c r="T583" s="513"/>
      <c r="U583" s="513"/>
      <c r="V583" s="513"/>
      <c r="W583" s="513"/>
      <c r="X583" s="513"/>
      <c r="Y583" s="511"/>
      <c r="Z583" s="511"/>
      <c r="AA583" s="511"/>
      <c r="AB583" s="511"/>
      <c r="AC583" s="511"/>
      <c r="AD583" s="511"/>
      <c r="AE583" s="511"/>
      <c r="AF583" s="511"/>
      <c r="AG583" s="511"/>
      <c r="AH583" s="514"/>
      <c r="AI583" s="515"/>
      <c r="AJ583" s="515"/>
      <c r="AK583" s="515"/>
      <c r="AL583" s="515"/>
      <c r="AM583" s="515"/>
      <c r="AN583" s="515"/>
      <c r="AO583" s="515"/>
      <c r="AP583" s="515"/>
      <c r="AQ583" s="515"/>
      <c r="AR583" s="515"/>
      <c r="AS583" s="515"/>
      <c r="AT583" s="515"/>
      <c r="AU583" s="490"/>
      <c r="AV583" s="490"/>
      <c r="AW583" s="490"/>
      <c r="AX583" s="490"/>
      <c r="AY583" s="490"/>
      <c r="AZ583" s="490"/>
      <c r="BA583" s="490"/>
      <c r="BB583" s="490"/>
      <c r="BC583" s="490"/>
      <c r="BD583" s="117"/>
    </row>
    <row r="584" spans="1:56" x14ac:dyDescent="0.25">
      <c r="A584" s="1400"/>
      <c r="B584" s="509"/>
      <c r="C584" s="489"/>
      <c r="D584" s="510"/>
      <c r="E584" s="433"/>
      <c r="F584" s="510"/>
      <c r="G584" s="511"/>
      <c r="H584" s="511"/>
      <c r="I584" s="511"/>
      <c r="J584" s="511"/>
      <c r="K584" s="512"/>
      <c r="L584" s="513"/>
      <c r="M584" s="513"/>
      <c r="N584" s="513"/>
      <c r="O584" s="513"/>
      <c r="P584" s="513"/>
      <c r="Q584" s="513"/>
      <c r="R584" s="513"/>
      <c r="S584" s="513"/>
      <c r="T584" s="513"/>
      <c r="U584" s="513"/>
      <c r="V584" s="513"/>
      <c r="W584" s="513"/>
      <c r="X584" s="513"/>
      <c r="Y584" s="511"/>
      <c r="Z584" s="511"/>
      <c r="AA584" s="511"/>
      <c r="AB584" s="511"/>
      <c r="AC584" s="511"/>
      <c r="AD584" s="511"/>
      <c r="AE584" s="511"/>
      <c r="AF584" s="511"/>
      <c r="AG584" s="511"/>
      <c r="AH584" s="514"/>
      <c r="AI584" s="515"/>
      <c r="AJ584" s="515"/>
      <c r="AK584" s="515"/>
      <c r="AL584" s="515"/>
      <c r="AM584" s="515"/>
      <c r="AN584" s="515"/>
      <c r="AO584" s="515"/>
      <c r="AP584" s="515"/>
      <c r="AQ584" s="515"/>
      <c r="AR584" s="515"/>
      <c r="AS584" s="515"/>
      <c r="AT584" s="515"/>
      <c r="AU584" s="490"/>
      <c r="AV584" s="490"/>
      <c r="AW584" s="490"/>
      <c r="AX584" s="490"/>
      <c r="AY584" s="490"/>
      <c r="AZ584" s="490"/>
      <c r="BA584" s="490"/>
      <c r="BB584" s="490"/>
      <c r="BC584" s="490"/>
      <c r="BD584" s="117"/>
    </row>
    <row r="585" spans="1:56" x14ac:dyDescent="0.25">
      <c r="A585" s="1400"/>
      <c r="B585" s="509"/>
      <c r="C585" s="489"/>
      <c r="D585" s="510"/>
      <c r="E585" s="433"/>
      <c r="F585" s="510"/>
      <c r="G585" s="511"/>
      <c r="H585" s="511"/>
      <c r="I585" s="511"/>
      <c r="J585" s="511"/>
      <c r="K585" s="512"/>
      <c r="L585" s="513"/>
      <c r="M585" s="513"/>
      <c r="N585" s="513"/>
      <c r="O585" s="513"/>
      <c r="P585" s="513"/>
      <c r="Q585" s="513"/>
      <c r="R585" s="513"/>
      <c r="S585" s="513"/>
      <c r="T585" s="513"/>
      <c r="U585" s="513"/>
      <c r="V585" s="513"/>
      <c r="W585" s="513"/>
      <c r="X585" s="513"/>
      <c r="Y585" s="511"/>
      <c r="Z585" s="511"/>
      <c r="AA585" s="511"/>
      <c r="AB585" s="511"/>
      <c r="AC585" s="511"/>
      <c r="AD585" s="511"/>
      <c r="AE585" s="511"/>
      <c r="AF585" s="511"/>
      <c r="AG585" s="511"/>
      <c r="AH585" s="514"/>
      <c r="AI585" s="515"/>
      <c r="AJ585" s="515"/>
      <c r="AK585" s="515"/>
      <c r="AL585" s="515"/>
      <c r="AM585" s="515"/>
      <c r="AN585" s="515"/>
      <c r="AO585" s="515"/>
      <c r="AP585" s="515"/>
      <c r="AQ585" s="515"/>
      <c r="AR585" s="515"/>
      <c r="AS585" s="515"/>
      <c r="AT585" s="515"/>
      <c r="AU585" s="490"/>
      <c r="AV585" s="490"/>
      <c r="AW585" s="490"/>
      <c r="AX585" s="490"/>
      <c r="AY585" s="490"/>
      <c r="AZ585" s="490"/>
      <c r="BA585" s="490"/>
      <c r="BB585" s="490"/>
      <c r="BC585" s="490"/>
      <c r="BD585" s="117"/>
    </row>
    <row r="586" spans="1:56" x14ac:dyDescent="0.25">
      <c r="A586" s="1400"/>
      <c r="B586" s="509"/>
      <c r="C586" s="489"/>
      <c r="D586" s="510"/>
      <c r="E586" s="433"/>
      <c r="F586" s="510"/>
      <c r="G586" s="511"/>
      <c r="H586" s="511"/>
      <c r="I586" s="511"/>
      <c r="J586" s="511"/>
      <c r="K586" s="512"/>
      <c r="L586" s="513"/>
      <c r="M586" s="513"/>
      <c r="N586" s="513"/>
      <c r="O586" s="513"/>
      <c r="P586" s="513"/>
      <c r="Q586" s="513"/>
      <c r="R586" s="513"/>
      <c r="S586" s="513"/>
      <c r="T586" s="513"/>
      <c r="U586" s="513"/>
      <c r="V586" s="513"/>
      <c r="W586" s="513"/>
      <c r="X586" s="513"/>
      <c r="Y586" s="511"/>
      <c r="Z586" s="511"/>
      <c r="AA586" s="511"/>
      <c r="AB586" s="511"/>
      <c r="AC586" s="511"/>
      <c r="AD586" s="511"/>
      <c r="AE586" s="511"/>
      <c r="AF586" s="511"/>
      <c r="AG586" s="511"/>
      <c r="AH586" s="514"/>
      <c r="AI586" s="515"/>
      <c r="AJ586" s="515"/>
      <c r="AK586" s="515"/>
      <c r="AL586" s="515"/>
      <c r="AM586" s="515"/>
      <c r="AN586" s="515"/>
      <c r="AO586" s="511"/>
      <c r="AP586" s="511"/>
      <c r="AQ586" s="511"/>
      <c r="AR586" s="511"/>
      <c r="AS586" s="511"/>
      <c r="AT586" s="515"/>
      <c r="AU586" s="490"/>
      <c r="AV586" s="490"/>
      <c r="AW586" s="490"/>
      <c r="AX586" s="490"/>
      <c r="AY586" s="490"/>
      <c r="AZ586" s="490"/>
      <c r="BA586" s="490"/>
      <c r="BB586" s="490"/>
      <c r="BC586" s="490"/>
      <c r="BD586" s="117"/>
    </row>
    <row r="587" spans="1:56" x14ac:dyDescent="0.25">
      <c r="A587" s="1400"/>
      <c r="B587" s="509"/>
      <c r="C587" s="489"/>
      <c r="D587" s="510"/>
      <c r="E587" s="433"/>
      <c r="F587" s="510"/>
      <c r="G587" s="511"/>
      <c r="H587" s="511"/>
      <c r="I587" s="511"/>
      <c r="J587" s="511"/>
      <c r="K587" s="512"/>
      <c r="L587" s="513"/>
      <c r="M587" s="513"/>
      <c r="N587" s="513"/>
      <c r="O587" s="513"/>
      <c r="P587" s="513"/>
      <c r="Q587" s="513"/>
      <c r="R587" s="513"/>
      <c r="S587" s="513"/>
      <c r="T587" s="513"/>
      <c r="U587" s="513"/>
      <c r="V587" s="513"/>
      <c r="W587" s="513"/>
      <c r="X587" s="513"/>
      <c r="Y587" s="511"/>
      <c r="Z587" s="511"/>
      <c r="AA587" s="511"/>
      <c r="AB587" s="511"/>
      <c r="AC587" s="511"/>
      <c r="AD587" s="511"/>
      <c r="AE587" s="511"/>
      <c r="AF587" s="511"/>
      <c r="AG587" s="511"/>
      <c r="AH587" s="514"/>
      <c r="AI587" s="515"/>
      <c r="AJ587" s="515"/>
      <c r="AK587" s="515"/>
      <c r="AL587" s="511"/>
      <c r="AM587" s="511"/>
      <c r="AN587" s="511"/>
      <c r="AO587" s="515"/>
      <c r="AP587" s="515"/>
      <c r="AQ587" s="515"/>
      <c r="AR587" s="515"/>
      <c r="AS587" s="515"/>
      <c r="AT587" s="515"/>
      <c r="AU587" s="490"/>
      <c r="AV587" s="490"/>
      <c r="AW587" s="490"/>
      <c r="AX587" s="490"/>
      <c r="AY587" s="490"/>
      <c r="AZ587" s="490"/>
      <c r="BA587" s="490"/>
      <c r="BB587" s="490"/>
      <c r="BC587" s="490"/>
      <c r="BD587" s="117"/>
    </row>
    <row r="588" spans="1:56" x14ac:dyDescent="0.25">
      <c r="A588" s="1400"/>
      <c r="B588" s="509"/>
      <c r="C588" s="489"/>
      <c r="D588" s="510"/>
      <c r="E588" s="433"/>
      <c r="F588" s="510"/>
      <c r="G588" s="511"/>
      <c r="H588" s="511"/>
      <c r="I588" s="511"/>
      <c r="J588" s="511"/>
      <c r="K588" s="512"/>
      <c r="L588" s="513"/>
      <c r="M588" s="513"/>
      <c r="N588" s="513"/>
      <c r="O588" s="513"/>
      <c r="P588" s="513"/>
      <c r="Q588" s="513"/>
      <c r="R588" s="513"/>
      <c r="S588" s="513"/>
      <c r="T588" s="513"/>
      <c r="U588" s="513"/>
      <c r="V588" s="513"/>
      <c r="W588" s="513"/>
      <c r="X588" s="513"/>
      <c r="Y588" s="511"/>
      <c r="Z588" s="511"/>
      <c r="AA588" s="511"/>
      <c r="AB588" s="511"/>
      <c r="AC588" s="511"/>
      <c r="AD588" s="511"/>
      <c r="AE588" s="511"/>
      <c r="AF588" s="511"/>
      <c r="AG588" s="511"/>
      <c r="AH588" s="514"/>
      <c r="AI588" s="515"/>
      <c r="AJ588" s="515"/>
      <c r="AK588" s="515"/>
      <c r="AL588" s="515"/>
      <c r="AM588" s="515"/>
      <c r="AN588" s="515"/>
      <c r="AO588" s="515"/>
      <c r="AP588" s="515"/>
      <c r="AQ588" s="515"/>
      <c r="AR588" s="515"/>
      <c r="AS588" s="515"/>
      <c r="AT588" s="515"/>
      <c r="AU588" s="490"/>
      <c r="AV588" s="490"/>
      <c r="AW588" s="490"/>
      <c r="AX588" s="490"/>
      <c r="AY588" s="490"/>
      <c r="AZ588" s="490"/>
      <c r="BA588" s="490"/>
      <c r="BB588" s="490"/>
      <c r="BC588" s="490"/>
      <c r="BD588" s="117"/>
    </row>
    <row r="589" spans="1:56" x14ac:dyDescent="0.25">
      <c r="A589" s="1400"/>
      <c r="B589" s="509"/>
      <c r="C589" s="489"/>
      <c r="D589" s="510"/>
      <c r="E589" s="433"/>
      <c r="F589" s="510"/>
      <c r="G589" s="511"/>
      <c r="H589" s="511"/>
      <c r="I589" s="511"/>
      <c r="J589" s="511"/>
      <c r="K589" s="512"/>
      <c r="L589" s="513"/>
      <c r="M589" s="513"/>
      <c r="N589" s="513"/>
      <c r="O589" s="513"/>
      <c r="P589" s="513"/>
      <c r="Q589" s="513"/>
      <c r="R589" s="513"/>
      <c r="S589" s="513"/>
      <c r="T589" s="513"/>
      <c r="U589" s="513"/>
      <c r="V589" s="513"/>
      <c r="W589" s="513"/>
      <c r="X589" s="513"/>
      <c r="Y589" s="511"/>
      <c r="Z589" s="511"/>
      <c r="AA589" s="511"/>
      <c r="AB589" s="511"/>
      <c r="AC589" s="511"/>
      <c r="AD589" s="511"/>
      <c r="AE589" s="511"/>
      <c r="AF589" s="511"/>
      <c r="AG589" s="511"/>
      <c r="AH589" s="514"/>
      <c r="AI589" s="515"/>
      <c r="AJ589" s="515"/>
      <c r="AK589" s="515"/>
      <c r="AL589" s="515"/>
      <c r="AM589" s="515"/>
      <c r="AN589" s="515"/>
      <c r="AO589" s="515"/>
      <c r="AP589" s="515"/>
      <c r="AQ589" s="515"/>
      <c r="AR589" s="515"/>
      <c r="AS589" s="515"/>
      <c r="AT589" s="515"/>
      <c r="AU589" s="490"/>
      <c r="AV589" s="490"/>
      <c r="AW589" s="490"/>
      <c r="AX589" s="490"/>
      <c r="AY589" s="490"/>
      <c r="AZ589" s="490"/>
      <c r="BA589" s="490"/>
      <c r="BB589" s="490"/>
      <c r="BC589" s="490"/>
      <c r="BD589" s="117"/>
    </row>
    <row r="590" spans="1:56" x14ac:dyDescent="0.25">
      <c r="A590" s="1400"/>
      <c r="B590" s="509"/>
      <c r="C590" s="489"/>
      <c r="D590" s="510"/>
      <c r="E590" s="433"/>
      <c r="F590" s="510"/>
      <c r="G590" s="511"/>
      <c r="H590" s="511"/>
      <c r="I590" s="511"/>
      <c r="J590" s="511"/>
      <c r="K590" s="512"/>
      <c r="L590" s="513"/>
      <c r="M590" s="513"/>
      <c r="N590" s="513"/>
      <c r="O590" s="513"/>
      <c r="P590" s="513"/>
      <c r="Q590" s="513"/>
      <c r="R590" s="513"/>
      <c r="S590" s="513"/>
      <c r="T590" s="513"/>
      <c r="U590" s="513"/>
      <c r="V590" s="513"/>
      <c r="W590" s="513"/>
      <c r="X590" s="513"/>
      <c r="Y590" s="511"/>
      <c r="Z590" s="511"/>
      <c r="AA590" s="511"/>
      <c r="AB590" s="511"/>
      <c r="AC590" s="511"/>
      <c r="AD590" s="511"/>
      <c r="AE590" s="511"/>
      <c r="AF590" s="511"/>
      <c r="AG590" s="511"/>
      <c r="AH590" s="514"/>
      <c r="AI590" s="515"/>
      <c r="AJ590" s="515"/>
      <c r="AK590" s="515"/>
      <c r="AL590" s="515"/>
      <c r="AM590" s="515"/>
      <c r="AN590" s="515"/>
      <c r="AO590" s="515"/>
      <c r="AP590" s="515"/>
      <c r="AQ590" s="515"/>
      <c r="AR590" s="515"/>
      <c r="AS590" s="515"/>
      <c r="AT590" s="515"/>
      <c r="AU590" s="490"/>
      <c r="AV590" s="490"/>
      <c r="AW590" s="490"/>
      <c r="AX590" s="490"/>
      <c r="AY590" s="490"/>
      <c r="AZ590" s="490"/>
      <c r="BA590" s="490"/>
      <c r="BB590" s="490"/>
      <c r="BC590" s="490"/>
      <c r="BD590" s="117"/>
    </row>
    <row r="591" spans="1:56" x14ac:dyDescent="0.25">
      <c r="A591" s="1400"/>
      <c r="B591" s="509"/>
      <c r="C591" s="489"/>
      <c r="D591" s="510"/>
      <c r="E591" s="433"/>
      <c r="F591" s="510"/>
      <c r="G591" s="511"/>
      <c r="H591" s="511"/>
      <c r="I591" s="511"/>
      <c r="J591" s="511"/>
      <c r="K591" s="512"/>
      <c r="L591" s="513"/>
      <c r="M591" s="513"/>
      <c r="N591" s="513"/>
      <c r="O591" s="513"/>
      <c r="P591" s="513"/>
      <c r="Q591" s="513"/>
      <c r="R591" s="513"/>
      <c r="S591" s="513"/>
      <c r="T591" s="513"/>
      <c r="U591" s="513"/>
      <c r="V591" s="513"/>
      <c r="W591" s="513"/>
      <c r="X591" s="513"/>
      <c r="Y591" s="511"/>
      <c r="Z591" s="511"/>
      <c r="AA591" s="511"/>
      <c r="AB591" s="511"/>
      <c r="AC591" s="511"/>
      <c r="AD591" s="511"/>
      <c r="AE591" s="511"/>
      <c r="AF591" s="511"/>
      <c r="AG591" s="511"/>
      <c r="AH591" s="514"/>
      <c r="AI591" s="515"/>
      <c r="AJ591" s="515"/>
      <c r="AK591" s="515"/>
      <c r="AL591" s="515"/>
      <c r="AM591" s="515"/>
      <c r="AN591" s="515"/>
      <c r="AO591" s="511"/>
      <c r="AP591" s="511"/>
      <c r="AQ591" s="511"/>
      <c r="AR591" s="511"/>
      <c r="AS591" s="511"/>
      <c r="AT591" s="515"/>
      <c r="AU591" s="490"/>
      <c r="AV591" s="490"/>
      <c r="AW591" s="490"/>
      <c r="AX591" s="490"/>
      <c r="AY591" s="490"/>
      <c r="AZ591" s="490"/>
      <c r="BA591" s="490"/>
      <c r="BB591" s="490"/>
      <c r="BC591" s="490"/>
      <c r="BD591" s="117"/>
    </row>
    <row r="592" spans="1:56" x14ac:dyDescent="0.25">
      <c r="A592" s="1400"/>
      <c r="B592" s="509"/>
      <c r="C592" s="489"/>
      <c r="D592" s="510"/>
      <c r="E592" s="433"/>
      <c r="F592" s="510"/>
      <c r="G592" s="511"/>
      <c r="H592" s="511"/>
      <c r="I592" s="511"/>
      <c r="J592" s="511"/>
      <c r="K592" s="512"/>
      <c r="L592" s="513"/>
      <c r="M592" s="513"/>
      <c r="N592" s="513"/>
      <c r="O592" s="513"/>
      <c r="P592" s="513"/>
      <c r="Q592" s="513"/>
      <c r="R592" s="513"/>
      <c r="S592" s="513"/>
      <c r="T592" s="513"/>
      <c r="U592" s="513"/>
      <c r="V592" s="513"/>
      <c r="W592" s="513"/>
      <c r="X592" s="513"/>
      <c r="Y592" s="511"/>
      <c r="Z592" s="511"/>
      <c r="AA592" s="511"/>
      <c r="AB592" s="511"/>
      <c r="AC592" s="511"/>
      <c r="AD592" s="511"/>
      <c r="AE592" s="511"/>
      <c r="AF592" s="511"/>
      <c r="AG592" s="511"/>
      <c r="AH592" s="514"/>
      <c r="AI592" s="515"/>
      <c r="AJ592" s="515"/>
      <c r="AK592" s="515"/>
      <c r="AL592" s="511"/>
      <c r="AM592" s="511"/>
      <c r="AN592" s="511"/>
      <c r="AO592" s="515"/>
      <c r="AP592" s="515"/>
      <c r="AQ592" s="515"/>
      <c r="AR592" s="515"/>
      <c r="AS592" s="515"/>
      <c r="AT592" s="515"/>
      <c r="AU592" s="490"/>
      <c r="AV592" s="490"/>
      <c r="AW592" s="490"/>
      <c r="AX592" s="490"/>
      <c r="AY592" s="490"/>
      <c r="AZ592" s="490"/>
      <c r="BA592" s="490"/>
      <c r="BB592" s="490"/>
      <c r="BC592" s="490"/>
      <c r="BD592" s="117"/>
    </row>
    <row r="593" spans="1:56" x14ac:dyDescent="0.25">
      <c r="A593" s="1400"/>
      <c r="B593" s="509"/>
      <c r="C593" s="489"/>
      <c r="D593" s="510"/>
      <c r="E593" s="433"/>
      <c r="F593" s="510"/>
      <c r="G593" s="511"/>
      <c r="H593" s="511"/>
      <c r="I593" s="511"/>
      <c r="J593" s="511"/>
      <c r="K593" s="512"/>
      <c r="L593" s="513"/>
      <c r="M593" s="513"/>
      <c r="N593" s="513"/>
      <c r="O593" s="513"/>
      <c r="P593" s="513"/>
      <c r="Q593" s="513"/>
      <c r="R593" s="513"/>
      <c r="S593" s="513"/>
      <c r="T593" s="513"/>
      <c r="U593" s="513"/>
      <c r="V593" s="513"/>
      <c r="W593" s="513"/>
      <c r="X593" s="513"/>
      <c r="Y593" s="511"/>
      <c r="Z593" s="511"/>
      <c r="AA593" s="511"/>
      <c r="AB593" s="511"/>
      <c r="AC593" s="511"/>
      <c r="AD593" s="511"/>
      <c r="AE593" s="511"/>
      <c r="AF593" s="511"/>
      <c r="AG593" s="511"/>
      <c r="AH593" s="514"/>
      <c r="AI593" s="515"/>
      <c r="AJ593" s="515"/>
      <c r="AK593" s="515"/>
      <c r="AL593" s="515"/>
      <c r="AM593" s="515"/>
      <c r="AN593" s="515"/>
      <c r="AO593" s="515"/>
      <c r="AP593" s="515"/>
      <c r="AQ593" s="515"/>
      <c r="AR593" s="515"/>
      <c r="AS593" s="515"/>
      <c r="AT593" s="515"/>
      <c r="AU593" s="490"/>
      <c r="AV593" s="490"/>
      <c r="AW593" s="490"/>
      <c r="AX593" s="490"/>
      <c r="AY593" s="490"/>
      <c r="AZ593" s="490"/>
      <c r="BA593" s="490"/>
      <c r="BB593" s="490"/>
      <c r="BC593" s="490"/>
      <c r="BD593" s="117"/>
    </row>
    <row r="594" spans="1:56" x14ac:dyDescent="0.25">
      <c r="A594" s="1400"/>
      <c r="B594" s="509"/>
      <c r="C594" s="489"/>
      <c r="D594" s="510"/>
      <c r="E594" s="433"/>
      <c r="F594" s="510"/>
      <c r="G594" s="511"/>
      <c r="H594" s="511"/>
      <c r="I594" s="511"/>
      <c r="J594" s="511"/>
      <c r="K594" s="512"/>
      <c r="L594" s="513"/>
      <c r="M594" s="513"/>
      <c r="N594" s="513"/>
      <c r="O594" s="513"/>
      <c r="P594" s="513"/>
      <c r="Q594" s="513"/>
      <c r="R594" s="513"/>
      <c r="S594" s="513"/>
      <c r="T594" s="513"/>
      <c r="U594" s="513"/>
      <c r="V594" s="513"/>
      <c r="W594" s="513"/>
      <c r="X594" s="513"/>
      <c r="Y594" s="511"/>
      <c r="Z594" s="511"/>
      <c r="AA594" s="511"/>
      <c r="AB594" s="511"/>
      <c r="AC594" s="511"/>
      <c r="AD594" s="511"/>
      <c r="AE594" s="511"/>
      <c r="AF594" s="511"/>
      <c r="AG594" s="511"/>
      <c r="AH594" s="514"/>
      <c r="AI594" s="515"/>
      <c r="AJ594" s="515"/>
      <c r="AK594" s="515"/>
      <c r="AL594" s="515"/>
      <c r="AM594" s="515"/>
      <c r="AN594" s="515"/>
      <c r="AO594" s="515"/>
      <c r="AP594" s="515"/>
      <c r="AQ594" s="515"/>
      <c r="AR594" s="515"/>
      <c r="AS594" s="515"/>
      <c r="AT594" s="515"/>
      <c r="AU594" s="490"/>
      <c r="AV594" s="490"/>
      <c r="AW594" s="490"/>
      <c r="AX594" s="490"/>
      <c r="AY594" s="490"/>
      <c r="AZ594" s="490"/>
      <c r="BA594" s="490"/>
      <c r="BB594" s="490"/>
      <c r="BC594" s="490"/>
      <c r="BD594" s="117"/>
    </row>
    <row r="595" spans="1:56" x14ac:dyDescent="0.25">
      <c r="A595" s="1400"/>
      <c r="B595" s="509"/>
      <c r="C595" s="489"/>
      <c r="D595" s="510"/>
      <c r="E595" s="433"/>
      <c r="F595" s="510"/>
      <c r="G595" s="511"/>
      <c r="H595" s="511"/>
      <c r="I595" s="511"/>
      <c r="J595" s="511"/>
      <c r="K595" s="512"/>
      <c r="L595" s="513"/>
      <c r="M595" s="513"/>
      <c r="N595" s="513"/>
      <c r="O595" s="513"/>
      <c r="P595" s="513"/>
      <c r="Q595" s="513"/>
      <c r="R595" s="513"/>
      <c r="S595" s="513"/>
      <c r="T595" s="513"/>
      <c r="U595" s="513"/>
      <c r="V595" s="513"/>
      <c r="W595" s="513"/>
      <c r="X595" s="513"/>
      <c r="Y595" s="511"/>
      <c r="Z595" s="511"/>
      <c r="AA595" s="511"/>
      <c r="AB595" s="511"/>
      <c r="AC595" s="511"/>
      <c r="AD595" s="511"/>
      <c r="AE595" s="511"/>
      <c r="AF595" s="511"/>
      <c r="AG595" s="511"/>
      <c r="AH595" s="514"/>
      <c r="AI595" s="515"/>
      <c r="AJ595" s="515"/>
      <c r="AK595" s="515"/>
      <c r="AL595" s="515"/>
      <c r="AM595" s="515"/>
      <c r="AN595" s="515"/>
      <c r="AO595" s="515"/>
      <c r="AP595" s="515"/>
      <c r="AQ595" s="515"/>
      <c r="AR595" s="515"/>
      <c r="AS595" s="515"/>
      <c r="AT595" s="515"/>
      <c r="AU595" s="490"/>
      <c r="AV595" s="490"/>
      <c r="AW595" s="490"/>
      <c r="AX595" s="490"/>
      <c r="AY595" s="490"/>
      <c r="AZ595" s="490"/>
      <c r="BA595" s="490"/>
      <c r="BB595" s="490"/>
      <c r="BC595" s="490"/>
      <c r="BD595" s="117"/>
    </row>
    <row r="596" spans="1:56" x14ac:dyDescent="0.25">
      <c r="A596" s="1400"/>
      <c r="B596" s="509"/>
      <c r="C596" s="489"/>
      <c r="D596" s="510"/>
      <c r="E596" s="433"/>
      <c r="F596" s="510"/>
      <c r="G596" s="511"/>
      <c r="H596" s="511"/>
      <c r="I596" s="511"/>
      <c r="J596" s="511"/>
      <c r="K596" s="512"/>
      <c r="L596" s="513"/>
      <c r="M596" s="513"/>
      <c r="N596" s="513"/>
      <c r="O596" s="513"/>
      <c r="P596" s="513"/>
      <c r="Q596" s="513"/>
      <c r="R596" s="513"/>
      <c r="S596" s="513"/>
      <c r="T596" s="513"/>
      <c r="U596" s="513"/>
      <c r="V596" s="513"/>
      <c r="W596" s="513"/>
      <c r="X596" s="513"/>
      <c r="Y596" s="511"/>
      <c r="Z596" s="511"/>
      <c r="AA596" s="511"/>
      <c r="AB596" s="511"/>
      <c r="AC596" s="511"/>
      <c r="AD596" s="511"/>
      <c r="AE596" s="511"/>
      <c r="AF596" s="511"/>
      <c r="AG596" s="511"/>
      <c r="AH596" s="514"/>
      <c r="AI596" s="515"/>
      <c r="AJ596" s="515"/>
      <c r="AK596" s="515"/>
      <c r="AL596" s="515"/>
      <c r="AM596" s="515"/>
      <c r="AN596" s="515"/>
      <c r="AO596" s="511"/>
      <c r="AP596" s="511"/>
      <c r="AQ596" s="511"/>
      <c r="AR596" s="511"/>
      <c r="AS596" s="511"/>
      <c r="AT596" s="515"/>
      <c r="AU596" s="490"/>
      <c r="AV596" s="490"/>
      <c r="AW596" s="490"/>
      <c r="AX596" s="490"/>
      <c r="AY596" s="490"/>
      <c r="AZ596" s="490"/>
      <c r="BA596" s="490"/>
      <c r="BB596" s="490"/>
      <c r="BC596" s="490"/>
      <c r="BD596" s="117"/>
    </row>
    <row r="597" spans="1:56" x14ac:dyDescent="0.25">
      <c r="A597" s="1400"/>
      <c r="B597" s="509"/>
      <c r="C597" s="489"/>
      <c r="D597" s="510"/>
      <c r="E597" s="433"/>
      <c r="F597" s="510"/>
      <c r="G597" s="511"/>
      <c r="H597" s="511"/>
      <c r="I597" s="511"/>
      <c r="J597" s="511"/>
      <c r="K597" s="512"/>
      <c r="L597" s="513"/>
      <c r="M597" s="513"/>
      <c r="N597" s="513"/>
      <c r="O597" s="513"/>
      <c r="P597" s="513"/>
      <c r="Q597" s="513"/>
      <c r="R597" s="513"/>
      <c r="S597" s="513"/>
      <c r="T597" s="513"/>
      <c r="U597" s="513"/>
      <c r="V597" s="513"/>
      <c r="W597" s="513"/>
      <c r="X597" s="513"/>
      <c r="Y597" s="511"/>
      <c r="Z597" s="511"/>
      <c r="AA597" s="511"/>
      <c r="AB597" s="511"/>
      <c r="AC597" s="511"/>
      <c r="AD597" s="511"/>
      <c r="AE597" s="511"/>
      <c r="AF597" s="511"/>
      <c r="AG597" s="511"/>
      <c r="AH597" s="514"/>
      <c r="AI597" s="515"/>
      <c r="AJ597" s="515"/>
      <c r="AK597" s="515"/>
      <c r="AL597" s="511"/>
      <c r="AM597" s="511"/>
      <c r="AN597" s="511"/>
      <c r="AO597" s="515"/>
      <c r="AP597" s="515"/>
      <c r="AQ597" s="515"/>
      <c r="AR597" s="515"/>
      <c r="AS597" s="515"/>
      <c r="AT597" s="515"/>
      <c r="AU597" s="490"/>
      <c r="AV597" s="490"/>
      <c r="AW597" s="490"/>
      <c r="AX597" s="490"/>
      <c r="AY597" s="490"/>
      <c r="AZ597" s="490"/>
      <c r="BA597" s="490"/>
      <c r="BB597" s="490"/>
      <c r="BC597" s="490"/>
      <c r="BD597" s="117"/>
    </row>
    <row r="598" spans="1:56" x14ac:dyDescent="0.25">
      <c r="A598" s="1400"/>
      <c r="B598" s="509"/>
      <c r="C598" s="489"/>
      <c r="D598" s="510"/>
      <c r="E598" s="433"/>
      <c r="F598" s="510"/>
      <c r="G598" s="511"/>
      <c r="H598" s="511"/>
      <c r="I598" s="511"/>
      <c r="J598" s="511"/>
      <c r="K598" s="512"/>
      <c r="L598" s="513"/>
      <c r="M598" s="513"/>
      <c r="N598" s="513"/>
      <c r="O598" s="513"/>
      <c r="P598" s="513"/>
      <c r="Q598" s="513"/>
      <c r="R598" s="513"/>
      <c r="S598" s="513"/>
      <c r="T598" s="513"/>
      <c r="U598" s="513"/>
      <c r="V598" s="513"/>
      <c r="W598" s="513"/>
      <c r="X598" s="513"/>
      <c r="Y598" s="511"/>
      <c r="Z598" s="511"/>
      <c r="AA598" s="511"/>
      <c r="AB598" s="511"/>
      <c r="AC598" s="511"/>
      <c r="AD598" s="511"/>
      <c r="AE598" s="511"/>
      <c r="AF598" s="511"/>
      <c r="AG598" s="511"/>
      <c r="AH598" s="514"/>
      <c r="AI598" s="515"/>
      <c r="AJ598" s="515"/>
      <c r="AK598" s="515"/>
      <c r="AL598" s="515"/>
      <c r="AM598" s="515"/>
      <c r="AN598" s="515"/>
      <c r="AO598" s="515"/>
      <c r="AP598" s="515"/>
      <c r="AQ598" s="515"/>
      <c r="AR598" s="515"/>
      <c r="AS598" s="515"/>
      <c r="AT598" s="515"/>
      <c r="AU598" s="490"/>
      <c r="AV598" s="490"/>
      <c r="AW598" s="490"/>
      <c r="AX598" s="490"/>
      <c r="AY598" s="490"/>
      <c r="AZ598" s="490"/>
      <c r="BA598" s="490"/>
      <c r="BB598" s="490"/>
      <c r="BC598" s="490"/>
      <c r="BD598" s="117"/>
    </row>
    <row r="599" spans="1:56" x14ac:dyDescent="0.25">
      <c r="A599" s="1400"/>
      <c r="B599" s="509"/>
      <c r="C599" s="489"/>
      <c r="D599" s="510"/>
      <c r="E599" s="433"/>
      <c r="F599" s="510"/>
      <c r="G599" s="511"/>
      <c r="H599" s="511"/>
      <c r="I599" s="511"/>
      <c r="J599" s="511"/>
      <c r="K599" s="512"/>
      <c r="L599" s="513"/>
      <c r="M599" s="513"/>
      <c r="N599" s="513"/>
      <c r="O599" s="513"/>
      <c r="P599" s="513"/>
      <c r="Q599" s="513"/>
      <c r="R599" s="513"/>
      <c r="S599" s="513"/>
      <c r="T599" s="513"/>
      <c r="U599" s="513"/>
      <c r="V599" s="513"/>
      <c r="W599" s="513"/>
      <c r="X599" s="513"/>
      <c r="Y599" s="511"/>
      <c r="Z599" s="511"/>
      <c r="AA599" s="511"/>
      <c r="AB599" s="511"/>
      <c r="AC599" s="511"/>
      <c r="AD599" s="511"/>
      <c r="AE599" s="511"/>
      <c r="AF599" s="511"/>
      <c r="AG599" s="511"/>
      <c r="AH599" s="514"/>
      <c r="AI599" s="515"/>
      <c r="AJ599" s="515"/>
      <c r="AK599" s="515"/>
      <c r="AL599" s="515"/>
      <c r="AM599" s="515"/>
      <c r="AN599" s="515"/>
      <c r="AO599" s="515"/>
      <c r="AP599" s="515"/>
      <c r="AQ599" s="515"/>
      <c r="AR599" s="515"/>
      <c r="AS599" s="515"/>
      <c r="AT599" s="515"/>
      <c r="AU599" s="490"/>
      <c r="AV599" s="490"/>
      <c r="AW599" s="490"/>
      <c r="AX599" s="490"/>
      <c r="AY599" s="490"/>
      <c r="AZ599" s="490"/>
      <c r="BA599" s="490"/>
      <c r="BB599" s="490"/>
      <c r="BC599" s="490"/>
      <c r="BD599" s="117"/>
    </row>
    <row r="600" spans="1:56" x14ac:dyDescent="0.25">
      <c r="A600" s="1400"/>
      <c r="B600" s="509"/>
      <c r="C600" s="489"/>
      <c r="D600" s="510"/>
      <c r="E600" s="433"/>
      <c r="F600" s="510"/>
      <c r="G600" s="511"/>
      <c r="H600" s="511"/>
      <c r="I600" s="511"/>
      <c r="J600" s="511"/>
      <c r="K600" s="512"/>
      <c r="L600" s="513"/>
      <c r="M600" s="513"/>
      <c r="N600" s="513"/>
      <c r="O600" s="513"/>
      <c r="P600" s="513"/>
      <c r="Q600" s="513"/>
      <c r="R600" s="513"/>
      <c r="S600" s="513"/>
      <c r="T600" s="513"/>
      <c r="U600" s="513"/>
      <c r="V600" s="513"/>
      <c r="W600" s="513"/>
      <c r="X600" s="513"/>
      <c r="Y600" s="511"/>
      <c r="Z600" s="511"/>
      <c r="AA600" s="511"/>
      <c r="AB600" s="511"/>
      <c r="AC600" s="511"/>
      <c r="AD600" s="511"/>
      <c r="AE600" s="511"/>
      <c r="AF600" s="511"/>
      <c r="AG600" s="511"/>
      <c r="AH600" s="514"/>
      <c r="AI600" s="515"/>
      <c r="AJ600" s="515"/>
      <c r="AK600" s="515"/>
      <c r="AL600" s="515"/>
      <c r="AM600" s="515"/>
      <c r="AN600" s="515"/>
      <c r="AO600" s="515"/>
      <c r="AP600" s="515"/>
      <c r="AQ600" s="515"/>
      <c r="AR600" s="515"/>
      <c r="AS600" s="515"/>
      <c r="AT600" s="515"/>
      <c r="AU600" s="490"/>
      <c r="AV600" s="490"/>
      <c r="AW600" s="490"/>
      <c r="AX600" s="490"/>
      <c r="AY600" s="490"/>
      <c r="AZ600" s="490"/>
      <c r="BA600" s="490"/>
      <c r="BB600" s="490"/>
      <c r="BC600" s="490"/>
      <c r="BD600" s="117"/>
    </row>
    <row r="601" spans="1:56" x14ac:dyDescent="0.25">
      <c r="A601" s="1400"/>
      <c r="B601" s="509"/>
      <c r="C601" s="489"/>
      <c r="D601" s="510"/>
      <c r="E601" s="433"/>
      <c r="F601" s="510"/>
      <c r="G601" s="511"/>
      <c r="H601" s="511"/>
      <c r="I601" s="511"/>
      <c r="J601" s="511"/>
      <c r="K601" s="512"/>
      <c r="L601" s="513"/>
      <c r="M601" s="513"/>
      <c r="N601" s="513"/>
      <c r="O601" s="513"/>
      <c r="P601" s="513"/>
      <c r="Q601" s="513"/>
      <c r="R601" s="513"/>
      <c r="S601" s="513"/>
      <c r="T601" s="513"/>
      <c r="U601" s="513"/>
      <c r="V601" s="513"/>
      <c r="W601" s="513"/>
      <c r="X601" s="513"/>
      <c r="Y601" s="511"/>
      <c r="Z601" s="511"/>
      <c r="AA601" s="511"/>
      <c r="AB601" s="511"/>
      <c r="AC601" s="511"/>
      <c r="AD601" s="511"/>
      <c r="AE601" s="511"/>
      <c r="AF601" s="511"/>
      <c r="AG601" s="511"/>
      <c r="AH601" s="514"/>
      <c r="AI601" s="515"/>
      <c r="AJ601" s="515"/>
      <c r="AK601" s="515"/>
      <c r="AL601" s="515"/>
      <c r="AM601" s="515"/>
      <c r="AN601" s="515"/>
      <c r="AO601" s="511"/>
      <c r="AP601" s="511"/>
      <c r="AQ601" s="511"/>
      <c r="AR601" s="511"/>
      <c r="AS601" s="511"/>
      <c r="AT601" s="515"/>
      <c r="AU601" s="490"/>
      <c r="AV601" s="490"/>
      <c r="AW601" s="490"/>
      <c r="AX601" s="490"/>
      <c r="AY601" s="490"/>
      <c r="AZ601" s="490"/>
      <c r="BA601" s="490"/>
      <c r="BB601" s="490"/>
      <c r="BC601" s="490"/>
    </row>
    <row r="602" spans="1:56" x14ac:dyDescent="0.25">
      <c r="A602" s="1400"/>
      <c r="B602" s="509"/>
      <c r="C602" s="489"/>
      <c r="D602" s="510"/>
      <c r="E602" s="433"/>
      <c r="F602" s="510"/>
      <c r="G602" s="511"/>
      <c r="H602" s="511"/>
      <c r="I602" s="511"/>
      <c r="J602" s="511"/>
      <c r="K602" s="512"/>
      <c r="L602" s="513"/>
      <c r="M602" s="513"/>
      <c r="N602" s="513"/>
      <c r="O602" s="513"/>
      <c r="P602" s="513"/>
      <c r="Q602" s="513"/>
      <c r="R602" s="513"/>
      <c r="S602" s="513"/>
      <c r="T602" s="513"/>
      <c r="U602" s="513"/>
      <c r="V602" s="513"/>
      <c r="W602" s="513"/>
      <c r="X602" s="513"/>
      <c r="Y602" s="511"/>
      <c r="Z602" s="511"/>
      <c r="AA602" s="511"/>
      <c r="AB602" s="511"/>
      <c r="AC602" s="511"/>
      <c r="AD602" s="511"/>
      <c r="AE602" s="511"/>
      <c r="AF602" s="511"/>
      <c r="AG602" s="511"/>
      <c r="AH602" s="514"/>
      <c r="AI602" s="515"/>
      <c r="AJ602" s="515"/>
      <c r="AK602" s="515"/>
      <c r="AL602" s="511"/>
      <c r="AM602" s="511"/>
      <c r="AN602" s="511"/>
      <c r="AO602" s="515"/>
      <c r="AP602" s="515"/>
      <c r="AQ602" s="515"/>
      <c r="AR602" s="515"/>
      <c r="AS602" s="515"/>
      <c r="AT602" s="515"/>
      <c r="AU602" s="490"/>
      <c r="AV602" s="490"/>
      <c r="AW602" s="490"/>
      <c r="AX602" s="490"/>
      <c r="AY602" s="490"/>
      <c r="AZ602" s="490"/>
      <c r="BA602" s="490"/>
      <c r="BB602" s="490"/>
      <c r="BC602" s="490"/>
    </row>
    <row r="603" spans="1:56" x14ac:dyDescent="0.25">
      <c r="A603" s="1400"/>
      <c r="B603" s="509"/>
      <c r="C603" s="489"/>
      <c r="D603" s="510"/>
      <c r="E603" s="433"/>
      <c r="F603" s="510"/>
      <c r="G603" s="511"/>
      <c r="H603" s="511"/>
      <c r="I603" s="511"/>
      <c r="J603" s="511"/>
      <c r="K603" s="512"/>
      <c r="L603" s="513"/>
      <c r="M603" s="513"/>
      <c r="N603" s="513"/>
      <c r="O603" s="513"/>
      <c r="P603" s="513"/>
      <c r="Q603" s="513"/>
      <c r="R603" s="513"/>
      <c r="S603" s="513"/>
      <c r="T603" s="513"/>
      <c r="U603" s="513"/>
      <c r="V603" s="513"/>
      <c r="W603" s="513"/>
      <c r="X603" s="513"/>
      <c r="Y603" s="511"/>
      <c r="Z603" s="511"/>
      <c r="AA603" s="511"/>
      <c r="AB603" s="511"/>
      <c r="AC603" s="511"/>
      <c r="AD603" s="511"/>
      <c r="AE603" s="511"/>
      <c r="AF603" s="511"/>
      <c r="AG603" s="511"/>
      <c r="AH603" s="514"/>
      <c r="AI603" s="515"/>
      <c r="AJ603" s="515"/>
      <c r="AK603" s="515"/>
      <c r="AL603" s="515"/>
      <c r="AM603" s="515"/>
      <c r="AN603" s="515"/>
      <c r="AO603" s="515"/>
      <c r="AP603" s="515"/>
      <c r="AQ603" s="515"/>
      <c r="AR603" s="515"/>
      <c r="AS603" s="515"/>
      <c r="AT603" s="515"/>
      <c r="AU603" s="490"/>
      <c r="AV603" s="490"/>
      <c r="AW603" s="490"/>
      <c r="AX603" s="490"/>
      <c r="AY603" s="490"/>
      <c r="AZ603" s="490"/>
      <c r="BA603" s="490"/>
      <c r="BB603" s="490"/>
      <c r="BC603" s="490"/>
    </row>
    <row r="604" spans="1:56" x14ac:dyDescent="0.25">
      <c r="A604" s="1400"/>
      <c r="B604" s="509"/>
      <c r="C604" s="489"/>
      <c r="D604" s="510"/>
      <c r="E604" s="433"/>
      <c r="F604" s="510"/>
      <c r="G604" s="511"/>
      <c r="H604" s="511"/>
      <c r="I604" s="511"/>
      <c r="J604" s="511"/>
      <c r="K604" s="512"/>
      <c r="L604" s="513"/>
      <c r="M604" s="513"/>
      <c r="N604" s="513"/>
      <c r="O604" s="513"/>
      <c r="P604" s="513"/>
      <c r="Q604" s="513"/>
      <c r="R604" s="513"/>
      <c r="S604" s="513"/>
      <c r="T604" s="513"/>
      <c r="U604" s="513"/>
      <c r="V604" s="513"/>
      <c r="W604" s="513"/>
      <c r="X604" s="513"/>
      <c r="Y604" s="511"/>
      <c r="Z604" s="511"/>
      <c r="AA604" s="511"/>
      <c r="AB604" s="511"/>
      <c r="AC604" s="511"/>
      <c r="AD604" s="511"/>
      <c r="AE604" s="511"/>
      <c r="AF604" s="511"/>
      <c r="AG604" s="511"/>
      <c r="AH604" s="514"/>
      <c r="AI604" s="515"/>
      <c r="AJ604" s="515"/>
      <c r="AK604" s="515"/>
      <c r="AL604" s="515"/>
      <c r="AM604" s="515"/>
      <c r="AN604" s="515"/>
      <c r="AO604" s="515"/>
      <c r="AP604" s="515"/>
      <c r="AQ604" s="515"/>
      <c r="AR604" s="515"/>
      <c r="AS604" s="515"/>
      <c r="AT604" s="515"/>
      <c r="AU604" s="490"/>
      <c r="AV604" s="490"/>
      <c r="AW604" s="490"/>
      <c r="AX604" s="490"/>
      <c r="AY604" s="490"/>
      <c r="AZ604" s="490"/>
      <c r="BA604" s="490"/>
      <c r="BB604" s="490"/>
      <c r="BC604" s="490"/>
    </row>
    <row r="605" spans="1:56" x14ac:dyDescent="0.25">
      <c r="A605" s="1400"/>
      <c r="B605" s="509"/>
      <c r="C605" s="489"/>
      <c r="D605" s="510"/>
      <c r="E605" s="433"/>
      <c r="F605" s="510"/>
      <c r="G605" s="511"/>
      <c r="H605" s="511"/>
      <c r="I605" s="511"/>
      <c r="J605" s="511"/>
      <c r="K605" s="512"/>
      <c r="L605" s="513"/>
      <c r="M605" s="513"/>
      <c r="N605" s="513"/>
      <c r="O605" s="513"/>
      <c r="P605" s="513"/>
      <c r="Q605" s="513"/>
      <c r="R605" s="513"/>
      <c r="S605" s="513"/>
      <c r="T605" s="513"/>
      <c r="U605" s="513"/>
      <c r="V605" s="513"/>
      <c r="W605" s="513"/>
      <c r="X605" s="513"/>
      <c r="Y605" s="511"/>
      <c r="Z605" s="511"/>
      <c r="AA605" s="511"/>
      <c r="AB605" s="511"/>
      <c r="AC605" s="511"/>
      <c r="AD605" s="511"/>
      <c r="AE605" s="511"/>
      <c r="AF605" s="511"/>
      <c r="AG605" s="511"/>
      <c r="AH605" s="514"/>
      <c r="AI605" s="515"/>
      <c r="AJ605" s="515"/>
      <c r="AK605" s="515"/>
      <c r="AL605" s="515"/>
      <c r="AM605" s="515"/>
      <c r="AN605" s="515"/>
      <c r="AO605" s="515"/>
      <c r="AP605" s="515"/>
      <c r="AQ605" s="515"/>
      <c r="AR605" s="515"/>
      <c r="AS605" s="515"/>
      <c r="AT605" s="515"/>
      <c r="AU605" s="490"/>
      <c r="AV605" s="490"/>
      <c r="AW605" s="490"/>
      <c r="AX605" s="490"/>
      <c r="AY605" s="490"/>
      <c r="AZ605" s="490"/>
      <c r="BA605" s="490"/>
      <c r="BB605" s="490"/>
      <c r="BC605" s="490"/>
    </row>
    <row r="606" spans="1:56" x14ac:dyDescent="0.25">
      <c r="A606" s="1400"/>
      <c r="B606" s="509"/>
      <c r="C606" s="489"/>
      <c r="D606" s="510"/>
      <c r="E606" s="433"/>
      <c r="F606" s="510"/>
      <c r="G606" s="511"/>
      <c r="H606" s="511"/>
      <c r="I606" s="511"/>
      <c r="J606" s="511"/>
      <c r="K606" s="512"/>
      <c r="L606" s="513"/>
      <c r="M606" s="513"/>
      <c r="N606" s="513"/>
      <c r="O606" s="513"/>
      <c r="P606" s="513"/>
      <c r="Q606" s="513"/>
      <c r="R606" s="513"/>
      <c r="S606" s="513"/>
      <c r="T606" s="513"/>
      <c r="U606" s="513"/>
      <c r="V606" s="513"/>
      <c r="W606" s="513"/>
      <c r="X606" s="513"/>
      <c r="Y606" s="511"/>
      <c r="Z606" s="511"/>
      <c r="AA606" s="511"/>
      <c r="AB606" s="511"/>
      <c r="AC606" s="511"/>
      <c r="AD606" s="511"/>
      <c r="AE606" s="511"/>
      <c r="AF606" s="511"/>
      <c r="AG606" s="511"/>
      <c r="AH606" s="514"/>
      <c r="AI606" s="515"/>
      <c r="AJ606" s="515"/>
      <c r="AK606" s="515"/>
      <c r="AL606" s="515"/>
      <c r="AM606" s="515"/>
      <c r="AN606" s="515"/>
      <c r="AO606" s="511"/>
      <c r="AP606" s="511"/>
      <c r="AQ606" s="511"/>
      <c r="AR606" s="511"/>
      <c r="AS606" s="511"/>
      <c r="AT606" s="515"/>
      <c r="AU606" s="490"/>
      <c r="AV606" s="490"/>
      <c r="AW606" s="490"/>
      <c r="AX606" s="490"/>
      <c r="AY606" s="490"/>
      <c r="AZ606" s="490"/>
      <c r="BA606" s="490"/>
      <c r="BB606" s="490"/>
      <c r="BC606" s="490"/>
    </row>
    <row r="607" spans="1:56" x14ac:dyDescent="0.25">
      <c r="A607" s="1400"/>
      <c r="B607" s="509"/>
      <c r="C607" s="489"/>
      <c r="D607" s="510"/>
      <c r="E607" s="433"/>
      <c r="F607" s="510"/>
      <c r="G607" s="511"/>
      <c r="H607" s="511"/>
      <c r="I607" s="511"/>
      <c r="J607" s="511"/>
      <c r="K607" s="512"/>
      <c r="L607" s="513"/>
      <c r="M607" s="513"/>
      <c r="N607" s="513"/>
      <c r="O607" s="513"/>
      <c r="P607" s="513"/>
      <c r="Q607" s="513"/>
      <c r="R607" s="513"/>
      <c r="S607" s="513"/>
      <c r="T607" s="513"/>
      <c r="U607" s="513"/>
      <c r="V607" s="513"/>
      <c r="W607" s="513"/>
      <c r="X607" s="513"/>
      <c r="Y607" s="511"/>
      <c r="Z607" s="511"/>
      <c r="AA607" s="511"/>
      <c r="AB607" s="511"/>
      <c r="AC607" s="511"/>
      <c r="AD607" s="511"/>
      <c r="AE607" s="511"/>
      <c r="AF607" s="511"/>
      <c r="AG607" s="511"/>
      <c r="AH607" s="514"/>
      <c r="AI607" s="515"/>
      <c r="AJ607" s="515"/>
      <c r="AK607" s="515"/>
      <c r="AL607" s="511"/>
      <c r="AM607" s="511"/>
      <c r="AN607" s="511"/>
      <c r="AO607" s="515"/>
      <c r="AP607" s="515"/>
      <c r="AQ607" s="515"/>
      <c r="AR607" s="515"/>
      <c r="AS607" s="515"/>
      <c r="AT607" s="515"/>
      <c r="AU607" s="490"/>
      <c r="AV607" s="490"/>
      <c r="AW607" s="490"/>
      <c r="AX607" s="490"/>
      <c r="AY607" s="490"/>
      <c r="AZ607" s="490"/>
      <c r="BA607" s="490"/>
      <c r="BB607" s="490"/>
      <c r="BC607" s="490"/>
    </row>
    <row r="608" spans="1:56" x14ac:dyDescent="0.25">
      <c r="A608" s="1400"/>
      <c r="B608" s="509"/>
      <c r="C608" s="489"/>
      <c r="D608" s="510"/>
      <c r="E608" s="433"/>
      <c r="F608" s="510"/>
      <c r="G608" s="511"/>
      <c r="H608" s="511"/>
      <c r="I608" s="511"/>
      <c r="J608" s="511"/>
      <c r="K608" s="512"/>
      <c r="L608" s="513"/>
      <c r="M608" s="513"/>
      <c r="N608" s="513"/>
      <c r="O608" s="513"/>
      <c r="P608" s="513"/>
      <c r="Q608" s="513"/>
      <c r="R608" s="513"/>
      <c r="S608" s="513"/>
      <c r="T608" s="513"/>
      <c r="U608" s="513"/>
      <c r="V608" s="513"/>
      <c r="W608" s="513"/>
      <c r="X608" s="513"/>
      <c r="Y608" s="511"/>
      <c r="Z608" s="511"/>
      <c r="AA608" s="511"/>
      <c r="AB608" s="511"/>
      <c r="AC608" s="511"/>
      <c r="AD608" s="511"/>
      <c r="AE608" s="511"/>
      <c r="AF608" s="511"/>
      <c r="AG608" s="511"/>
      <c r="AH608" s="514"/>
      <c r="AI608" s="515"/>
      <c r="AJ608" s="515"/>
      <c r="AK608" s="515"/>
      <c r="AL608" s="515"/>
      <c r="AM608" s="515"/>
      <c r="AN608" s="515"/>
      <c r="AO608" s="515"/>
      <c r="AP608" s="515"/>
      <c r="AQ608" s="515"/>
      <c r="AR608" s="515"/>
      <c r="AS608" s="515"/>
      <c r="AT608" s="515"/>
      <c r="AU608" s="490"/>
      <c r="AV608" s="490"/>
      <c r="AW608" s="490"/>
      <c r="AX608" s="490"/>
      <c r="AY608" s="490"/>
      <c r="AZ608" s="490"/>
      <c r="BA608" s="490"/>
      <c r="BB608" s="490"/>
      <c r="BC608" s="490"/>
    </row>
    <row r="609" spans="1:55" x14ac:dyDescent="0.25">
      <c r="A609" s="1400"/>
      <c r="B609" s="509"/>
      <c r="C609" s="489"/>
      <c r="D609" s="510"/>
      <c r="E609" s="433"/>
      <c r="F609" s="510"/>
      <c r="G609" s="511"/>
      <c r="H609" s="511"/>
      <c r="I609" s="511"/>
      <c r="J609" s="511"/>
      <c r="K609" s="512"/>
      <c r="L609" s="513"/>
      <c r="M609" s="513"/>
      <c r="N609" s="513"/>
      <c r="O609" s="513"/>
      <c r="P609" s="513"/>
      <c r="Q609" s="513"/>
      <c r="R609" s="513"/>
      <c r="S609" s="513"/>
      <c r="T609" s="513"/>
      <c r="U609" s="513"/>
      <c r="V609" s="513"/>
      <c r="W609" s="513"/>
      <c r="X609" s="513"/>
      <c r="Y609" s="511"/>
      <c r="Z609" s="511"/>
      <c r="AA609" s="511"/>
      <c r="AB609" s="511"/>
      <c r="AC609" s="511"/>
      <c r="AD609" s="511"/>
      <c r="AE609" s="511"/>
      <c r="AF609" s="511"/>
      <c r="AG609" s="511"/>
      <c r="AH609" s="514"/>
      <c r="AI609" s="515"/>
      <c r="AJ609" s="515"/>
      <c r="AK609" s="515"/>
      <c r="AL609" s="515"/>
      <c r="AM609" s="515"/>
      <c r="AN609" s="515"/>
      <c r="AO609" s="515"/>
      <c r="AP609" s="515"/>
      <c r="AQ609" s="515"/>
      <c r="AR609" s="515"/>
      <c r="AS609" s="515"/>
      <c r="AT609" s="515"/>
      <c r="AU609" s="490"/>
      <c r="AV609" s="490"/>
      <c r="AW609" s="490"/>
      <c r="AX609" s="490"/>
      <c r="AY609" s="490"/>
      <c r="AZ609" s="490"/>
      <c r="BA609" s="490"/>
      <c r="BB609" s="490"/>
      <c r="BC609" s="490"/>
    </row>
    <row r="610" spans="1:55" x14ac:dyDescent="0.25">
      <c r="A610" s="1400"/>
      <c r="B610" s="509"/>
      <c r="C610" s="489"/>
      <c r="D610" s="510"/>
      <c r="E610" s="433"/>
      <c r="F610" s="510"/>
      <c r="G610" s="511"/>
      <c r="H610" s="511"/>
      <c r="I610" s="511"/>
      <c r="J610" s="511"/>
      <c r="K610" s="512"/>
      <c r="L610" s="513"/>
      <c r="M610" s="513"/>
      <c r="N610" s="513"/>
      <c r="O610" s="513"/>
      <c r="P610" s="513"/>
      <c r="Q610" s="513"/>
      <c r="R610" s="513"/>
      <c r="S610" s="513"/>
      <c r="T610" s="513"/>
      <c r="U610" s="513"/>
      <c r="V610" s="513"/>
      <c r="W610" s="513"/>
      <c r="X610" s="513"/>
      <c r="Y610" s="511"/>
      <c r="Z610" s="511"/>
      <c r="AA610" s="511"/>
      <c r="AB610" s="511"/>
      <c r="AC610" s="511"/>
      <c r="AD610" s="511"/>
      <c r="AE610" s="511"/>
      <c r="AF610" s="511"/>
      <c r="AG610" s="511"/>
      <c r="AH610" s="514"/>
      <c r="AI610" s="515"/>
      <c r="AJ610" s="515"/>
      <c r="AK610" s="515"/>
      <c r="AL610" s="515"/>
      <c r="AM610" s="515"/>
      <c r="AN610" s="515"/>
      <c r="AO610" s="515"/>
      <c r="AP610" s="515"/>
      <c r="AQ610" s="515"/>
      <c r="AR610" s="515"/>
      <c r="AS610" s="515"/>
      <c r="AT610" s="515"/>
      <c r="AU610" s="490"/>
      <c r="AV610" s="490"/>
      <c r="AW610" s="490"/>
      <c r="AX610" s="490"/>
      <c r="AY610" s="490"/>
      <c r="AZ610" s="490"/>
      <c r="BA610" s="490"/>
      <c r="BB610" s="490"/>
      <c r="BC610" s="490"/>
    </row>
    <row r="611" spans="1:55" x14ac:dyDescent="0.25">
      <c r="A611" s="1400"/>
      <c r="B611" s="509"/>
      <c r="C611" s="489"/>
      <c r="D611" s="510"/>
      <c r="E611" s="433"/>
      <c r="F611" s="510"/>
      <c r="G611" s="511"/>
      <c r="H611" s="511"/>
      <c r="I611" s="511"/>
      <c r="J611" s="511"/>
      <c r="K611" s="512"/>
      <c r="L611" s="513"/>
      <c r="M611" s="513"/>
      <c r="N611" s="513"/>
      <c r="O611" s="513"/>
      <c r="P611" s="513"/>
      <c r="Q611" s="513"/>
      <c r="R611" s="513"/>
      <c r="S611" s="513"/>
      <c r="T611" s="513"/>
      <c r="U611" s="513"/>
      <c r="V611" s="513"/>
      <c r="W611" s="513"/>
      <c r="X611" s="513"/>
      <c r="Y611" s="511"/>
      <c r="Z611" s="511"/>
      <c r="AA611" s="511"/>
      <c r="AB611" s="511"/>
      <c r="AC611" s="511"/>
      <c r="AD611" s="511"/>
      <c r="AE611" s="511"/>
      <c r="AF611" s="511"/>
      <c r="AG611" s="511"/>
      <c r="AH611" s="514"/>
      <c r="AI611" s="515"/>
      <c r="AJ611" s="515"/>
      <c r="AK611" s="515"/>
      <c r="AL611" s="515"/>
      <c r="AM611" s="515"/>
      <c r="AN611" s="515"/>
      <c r="AO611" s="511"/>
      <c r="AP611" s="511"/>
      <c r="AQ611" s="511"/>
      <c r="AR611" s="511"/>
      <c r="AS611" s="511"/>
      <c r="AT611" s="515"/>
      <c r="AU611" s="490"/>
      <c r="AV611" s="490"/>
      <c r="AW611" s="490"/>
      <c r="AX611" s="490"/>
      <c r="AY611" s="490"/>
      <c r="AZ611" s="490"/>
      <c r="BA611" s="490"/>
      <c r="BB611" s="490"/>
      <c r="BC611" s="490"/>
    </row>
    <row r="612" spans="1:55" ht="47.45" customHeight="1" x14ac:dyDescent="0.25">
      <c r="A612" s="1400"/>
      <c r="B612" s="509"/>
      <c r="C612" s="544"/>
      <c r="D612" s="545"/>
      <c r="E612" s="433"/>
      <c r="F612" s="545"/>
      <c r="G612" s="511"/>
      <c r="H612" s="511"/>
      <c r="I612" s="511"/>
      <c r="J612" s="511"/>
      <c r="K612" s="512"/>
      <c r="L612" s="513"/>
      <c r="M612" s="513"/>
      <c r="N612" s="513"/>
      <c r="O612" s="513"/>
      <c r="P612" s="513"/>
      <c r="Q612" s="513"/>
      <c r="R612" s="513"/>
      <c r="S612" s="513"/>
      <c r="T612" s="513"/>
      <c r="U612" s="513"/>
      <c r="V612" s="513"/>
      <c r="W612" s="513"/>
      <c r="X612" s="513"/>
      <c r="Y612" s="511"/>
      <c r="Z612" s="511"/>
      <c r="AA612" s="511"/>
      <c r="AB612" s="511"/>
      <c r="AC612" s="511"/>
      <c r="AD612" s="511"/>
      <c r="AE612" s="511"/>
      <c r="AF612" s="511"/>
      <c r="AG612" s="511"/>
      <c r="AH612" s="514"/>
      <c r="AI612" s="515"/>
      <c r="AJ612" s="515"/>
      <c r="AK612" s="515"/>
      <c r="AL612" s="511"/>
      <c r="AM612" s="511"/>
      <c r="AN612" s="511"/>
      <c r="AO612" s="515"/>
      <c r="AP612" s="515"/>
      <c r="AQ612" s="515"/>
      <c r="AR612" s="515"/>
      <c r="AS612" s="515"/>
      <c r="AT612" s="515"/>
      <c r="AU612" s="490"/>
      <c r="AV612" s="490"/>
      <c r="AW612" s="490"/>
      <c r="AX612" s="490"/>
      <c r="AY612" s="490"/>
      <c r="AZ612" s="490"/>
      <c r="BA612" s="490"/>
      <c r="BB612" s="490"/>
      <c r="BC612" s="490"/>
    </row>
    <row r="613" spans="1:55" x14ac:dyDescent="0.25">
      <c r="A613" s="1400"/>
      <c r="B613" s="509"/>
      <c r="C613" s="544"/>
      <c r="D613" s="545"/>
      <c r="E613" s="433"/>
      <c r="F613" s="545"/>
      <c r="G613" s="511"/>
      <c r="H613" s="511"/>
      <c r="I613" s="511"/>
      <c r="J613" s="511"/>
      <c r="K613" s="512"/>
      <c r="L613" s="513"/>
      <c r="M613" s="513"/>
      <c r="N613" s="513"/>
      <c r="O613" s="513"/>
      <c r="P613" s="513"/>
      <c r="Q613" s="513"/>
      <c r="R613" s="513"/>
      <c r="S613" s="513"/>
      <c r="T613" s="513"/>
      <c r="U613" s="513"/>
      <c r="V613" s="513"/>
      <c r="W613" s="513"/>
      <c r="X613" s="513"/>
      <c r="Y613" s="511"/>
      <c r="Z613" s="511"/>
      <c r="AA613" s="511"/>
      <c r="AB613" s="511"/>
      <c r="AC613" s="511"/>
      <c r="AD613" s="511"/>
      <c r="AE613" s="511"/>
      <c r="AF613" s="511"/>
      <c r="AG613" s="511"/>
      <c r="AH613" s="514"/>
      <c r="AI613" s="515"/>
      <c r="AJ613" s="515"/>
      <c r="AK613" s="515"/>
      <c r="AL613" s="515"/>
      <c r="AM613" s="515"/>
      <c r="AN613" s="515"/>
      <c r="AO613" s="515"/>
      <c r="AP613" s="515"/>
      <c r="AQ613" s="515"/>
      <c r="AR613" s="515"/>
      <c r="AS613" s="515"/>
      <c r="AT613" s="515"/>
      <c r="AU613" s="490"/>
      <c r="AV613" s="490"/>
      <c r="AW613" s="490"/>
      <c r="AX613" s="490"/>
      <c r="AY613" s="490"/>
      <c r="AZ613" s="490"/>
      <c r="BA613" s="490"/>
      <c r="BB613" s="490"/>
      <c r="BC613" s="490"/>
    </row>
    <row r="614" spans="1:55" x14ac:dyDescent="0.25">
      <c r="A614" s="1400"/>
      <c r="B614" s="509"/>
      <c r="C614" s="546"/>
      <c r="D614" s="545"/>
      <c r="E614" s="433"/>
      <c r="F614" s="545"/>
      <c r="G614" s="511"/>
      <c r="H614" s="511"/>
      <c r="I614" s="511"/>
      <c r="J614" s="511"/>
      <c r="K614" s="512"/>
      <c r="L614" s="513"/>
      <c r="M614" s="513"/>
      <c r="N614" s="452"/>
      <c r="O614" s="545"/>
      <c r="P614" s="513"/>
      <c r="Q614" s="513"/>
      <c r="R614" s="513"/>
      <c r="S614" s="513"/>
      <c r="T614" s="513"/>
      <c r="U614" s="513"/>
      <c r="V614" s="513"/>
      <c r="W614" s="513"/>
      <c r="X614" s="513"/>
      <c r="Y614" s="511"/>
      <c r="Z614" s="511"/>
      <c r="AA614" s="511"/>
      <c r="AB614" s="511"/>
      <c r="AC614" s="511"/>
      <c r="AD614" s="511"/>
      <c r="AE614" s="511"/>
      <c r="AF614" s="511"/>
      <c r="AG614" s="511"/>
      <c r="AH614" s="514"/>
      <c r="AI614" s="515"/>
      <c r="AJ614" s="515"/>
      <c r="AK614" s="515"/>
      <c r="AL614" s="515"/>
      <c r="AM614" s="515"/>
      <c r="AN614" s="515"/>
      <c r="AO614" s="515"/>
      <c r="AP614" s="515"/>
      <c r="AQ614" s="515"/>
      <c r="AR614" s="515"/>
      <c r="AS614" s="515"/>
      <c r="AT614" s="515"/>
      <c r="AU614" s="490"/>
      <c r="AV614" s="490"/>
      <c r="AW614" s="490"/>
      <c r="AX614" s="490"/>
      <c r="AY614" s="490"/>
      <c r="AZ614" s="490"/>
      <c r="BA614" s="490"/>
      <c r="BB614" s="490"/>
      <c r="BC614" s="490"/>
    </row>
    <row r="615" spans="1:55" x14ac:dyDescent="0.25">
      <c r="A615" s="1400"/>
      <c r="B615" s="509"/>
      <c r="C615" s="544"/>
      <c r="D615" s="547"/>
      <c r="E615" s="511"/>
      <c r="F615" s="547"/>
      <c r="G615" s="511"/>
      <c r="H615" s="511"/>
      <c r="I615" s="511"/>
      <c r="J615" s="511"/>
      <c r="K615" s="512"/>
      <c r="L615" s="511"/>
      <c r="M615" s="511"/>
      <c r="N615" s="511"/>
      <c r="O615" s="511"/>
      <c r="P615" s="511"/>
      <c r="Q615" s="511"/>
      <c r="R615" s="511"/>
      <c r="S615" s="511"/>
      <c r="T615" s="511"/>
      <c r="U615" s="511"/>
      <c r="V615" s="511"/>
      <c r="W615" s="530"/>
      <c r="X615" s="530"/>
      <c r="Y615" s="511"/>
      <c r="Z615" s="511"/>
      <c r="AA615" s="511"/>
      <c r="AB615" s="511"/>
      <c r="AC615" s="511"/>
      <c r="AD615" s="511"/>
      <c r="AE615" s="511"/>
      <c r="AF615" s="511"/>
      <c r="AG615" s="511"/>
      <c r="AH615" s="514"/>
      <c r="AI615" s="515"/>
      <c r="AJ615" s="515"/>
      <c r="AK615" s="515"/>
      <c r="AL615" s="515"/>
      <c r="AM615" s="515"/>
      <c r="AN615" s="515"/>
      <c r="AO615" s="515"/>
      <c r="AP615" s="515"/>
      <c r="AQ615" s="515"/>
      <c r="AR615" s="515"/>
      <c r="AS615" s="515"/>
      <c r="AT615" s="515"/>
      <c r="AU615" s="490"/>
      <c r="AV615" s="490"/>
      <c r="AW615" s="490"/>
      <c r="AX615" s="490"/>
      <c r="AY615" s="490"/>
      <c r="AZ615" s="490"/>
      <c r="BA615" s="490"/>
      <c r="BB615" s="490"/>
      <c r="BC615" s="490"/>
    </row>
    <row r="616" spans="1:55" x14ac:dyDescent="0.25">
      <c r="A616" s="1400"/>
      <c r="B616" s="509"/>
      <c r="C616" s="546"/>
      <c r="D616" s="545"/>
      <c r="E616" s="433"/>
      <c r="F616" s="545"/>
      <c r="G616" s="511"/>
      <c r="H616" s="511"/>
      <c r="I616" s="511"/>
      <c r="J616" s="511"/>
      <c r="K616" s="512"/>
      <c r="L616" s="513"/>
      <c r="M616" s="513"/>
      <c r="N616" s="513"/>
      <c r="O616" s="513"/>
      <c r="P616" s="513"/>
      <c r="Q616" s="513"/>
      <c r="R616" s="513"/>
      <c r="S616" s="513"/>
      <c r="T616" s="513"/>
      <c r="U616" s="513"/>
      <c r="V616" s="513"/>
      <c r="W616" s="513"/>
      <c r="X616" s="513"/>
      <c r="Y616" s="511"/>
      <c r="Z616" s="511"/>
      <c r="AA616" s="511"/>
      <c r="AB616" s="511"/>
      <c r="AC616" s="511"/>
      <c r="AD616" s="511"/>
      <c r="AE616" s="511"/>
      <c r="AF616" s="511"/>
      <c r="AG616" s="511"/>
      <c r="AH616" s="514"/>
      <c r="AI616" s="515"/>
      <c r="AJ616" s="515"/>
      <c r="AK616" s="515"/>
      <c r="AL616" s="515"/>
      <c r="AM616" s="515"/>
      <c r="AN616" s="515"/>
      <c r="AO616" s="511"/>
      <c r="AP616" s="511"/>
      <c r="AQ616" s="511"/>
      <c r="AR616" s="511"/>
      <c r="AS616" s="511"/>
      <c r="AT616" s="515"/>
      <c r="AU616" s="490"/>
      <c r="AV616" s="490"/>
      <c r="AW616" s="490"/>
      <c r="AX616" s="490"/>
      <c r="AY616" s="490"/>
      <c r="AZ616" s="490"/>
      <c r="BA616" s="490"/>
      <c r="BB616" s="490"/>
      <c r="BC616" s="490"/>
    </row>
    <row r="617" spans="1:55" ht="47.45" customHeight="1" x14ac:dyDescent="0.25">
      <c r="A617" s="1400"/>
      <c r="B617" s="509"/>
      <c r="C617" s="546"/>
      <c r="D617" s="545"/>
      <c r="E617" s="511"/>
      <c r="F617" s="545"/>
      <c r="G617" s="511"/>
      <c r="H617" s="511"/>
      <c r="I617" s="511"/>
      <c r="J617" s="511"/>
      <c r="K617" s="512"/>
      <c r="L617" s="513"/>
      <c r="M617" s="513"/>
      <c r="N617" s="513"/>
      <c r="O617" s="513"/>
      <c r="P617" s="513"/>
      <c r="Q617" s="513"/>
      <c r="R617" s="513"/>
      <c r="S617" s="513"/>
      <c r="T617" s="513"/>
      <c r="U617" s="513"/>
      <c r="V617" s="513"/>
      <c r="W617" s="513"/>
      <c r="X617" s="513"/>
      <c r="Y617" s="511"/>
      <c r="Z617" s="511"/>
      <c r="AA617" s="511"/>
      <c r="AB617" s="511"/>
      <c r="AC617" s="511"/>
      <c r="AD617" s="511"/>
      <c r="AE617" s="511"/>
      <c r="AF617" s="511"/>
      <c r="AG617" s="511"/>
      <c r="AH617" s="514"/>
      <c r="AI617" s="515"/>
      <c r="AJ617" s="515"/>
      <c r="AK617" s="515"/>
      <c r="AL617" s="511"/>
      <c r="AM617" s="511"/>
      <c r="AN617" s="511"/>
      <c r="AO617" s="515"/>
      <c r="AP617" s="515"/>
      <c r="AQ617" s="515"/>
      <c r="AR617" s="515"/>
      <c r="AS617" s="515"/>
      <c r="AT617" s="515"/>
      <c r="AU617" s="490"/>
      <c r="AV617" s="490"/>
      <c r="AW617" s="490"/>
      <c r="AX617" s="490"/>
      <c r="AY617" s="490"/>
      <c r="AZ617" s="490"/>
      <c r="BA617" s="490"/>
      <c r="BB617" s="490"/>
      <c r="BC617" s="490"/>
    </row>
    <row r="618" spans="1:55" x14ac:dyDescent="0.25">
      <c r="A618" s="1400"/>
      <c r="B618" s="509"/>
      <c r="C618" s="546"/>
      <c r="D618" s="545"/>
      <c r="E618" s="433"/>
      <c r="F618" s="545"/>
      <c r="G618" s="511"/>
      <c r="H618" s="511"/>
      <c r="I618" s="511"/>
      <c r="J618" s="511"/>
      <c r="K618" s="512"/>
      <c r="L618" s="513"/>
      <c r="M618" s="513"/>
      <c r="N618" s="513"/>
      <c r="O618" s="513"/>
      <c r="P618" s="513"/>
      <c r="Q618" s="513"/>
      <c r="R618" s="513"/>
      <c r="S618" s="513"/>
      <c r="T618" s="513"/>
      <c r="U618" s="513"/>
      <c r="V618" s="513"/>
      <c r="W618" s="513"/>
      <c r="X618" s="513"/>
      <c r="Y618" s="511"/>
      <c r="Z618" s="511"/>
      <c r="AA618" s="511"/>
      <c r="AB618" s="511"/>
      <c r="AC618" s="511"/>
      <c r="AD618" s="511"/>
      <c r="AE618" s="511"/>
      <c r="AF618" s="511"/>
      <c r="AG618" s="511"/>
      <c r="AH618" s="514"/>
      <c r="AI618" s="515"/>
      <c r="AJ618" s="515"/>
      <c r="AK618" s="515"/>
      <c r="AL618" s="515"/>
      <c r="AM618" s="515"/>
      <c r="AN618" s="515"/>
      <c r="AO618" s="515"/>
      <c r="AP618" s="515"/>
      <c r="AQ618" s="515"/>
      <c r="AR618" s="515"/>
      <c r="AS618" s="515"/>
      <c r="AT618" s="515"/>
      <c r="AU618" s="490"/>
      <c r="AV618" s="490"/>
      <c r="AW618" s="490"/>
      <c r="AX618" s="490"/>
      <c r="AY618" s="490"/>
      <c r="AZ618" s="490"/>
      <c r="BA618" s="490"/>
      <c r="BB618" s="490"/>
      <c r="BC618" s="490"/>
    </row>
    <row r="619" spans="1:55" x14ac:dyDescent="0.25">
      <c r="A619" s="1400"/>
      <c r="B619" s="509"/>
      <c r="C619" s="546"/>
      <c r="D619" s="545"/>
      <c r="E619" s="433"/>
      <c r="F619" s="545"/>
      <c r="G619" s="511"/>
      <c r="H619" s="511"/>
      <c r="I619" s="511"/>
      <c r="J619" s="511"/>
      <c r="K619" s="512"/>
      <c r="L619" s="513"/>
      <c r="M619" s="513"/>
      <c r="N619" s="513"/>
      <c r="O619" s="513"/>
      <c r="P619" s="513"/>
      <c r="Q619" s="513"/>
      <c r="R619" s="513"/>
      <c r="S619" s="513"/>
      <c r="T619" s="513"/>
      <c r="U619" s="513"/>
      <c r="V619" s="513"/>
      <c r="W619" s="513"/>
      <c r="X619" s="513"/>
      <c r="Y619" s="511"/>
      <c r="Z619" s="511"/>
      <c r="AA619" s="511"/>
      <c r="AB619" s="511"/>
      <c r="AC619" s="511"/>
      <c r="AD619" s="511"/>
      <c r="AE619" s="511"/>
      <c r="AF619" s="511"/>
      <c r="AG619" s="511"/>
      <c r="AH619" s="514"/>
      <c r="AI619" s="515"/>
      <c r="AJ619" s="515"/>
      <c r="AK619" s="515"/>
      <c r="AL619" s="515"/>
      <c r="AM619" s="515"/>
      <c r="AN619" s="515"/>
      <c r="AO619" s="515"/>
      <c r="AP619" s="515"/>
      <c r="AQ619" s="515"/>
      <c r="AR619" s="515"/>
      <c r="AS619" s="515"/>
      <c r="AT619" s="515"/>
      <c r="AU619" s="490"/>
      <c r="AV619" s="490"/>
      <c r="AW619" s="490"/>
      <c r="AX619" s="490"/>
      <c r="AY619" s="490"/>
      <c r="AZ619" s="490"/>
      <c r="BA619" s="490"/>
      <c r="BB619" s="490"/>
      <c r="BC619" s="490"/>
    </row>
    <row r="620" spans="1:55" x14ac:dyDescent="0.25">
      <c r="A620" s="1400"/>
      <c r="B620" s="509"/>
      <c r="C620" s="546"/>
      <c r="D620" s="545"/>
      <c r="E620" s="511"/>
      <c r="F620" s="545"/>
      <c r="G620" s="511"/>
      <c r="H620" s="511"/>
      <c r="I620" s="511"/>
      <c r="J620" s="511"/>
      <c r="K620" s="512"/>
      <c r="L620" s="513"/>
      <c r="M620" s="513"/>
      <c r="N620" s="513"/>
      <c r="O620" s="513"/>
      <c r="P620" s="513"/>
      <c r="Q620" s="513"/>
      <c r="R620" s="513"/>
      <c r="S620" s="513"/>
      <c r="T620" s="513"/>
      <c r="U620" s="513"/>
      <c r="V620" s="513"/>
      <c r="W620" s="513"/>
      <c r="X620" s="513"/>
      <c r="Y620" s="511"/>
      <c r="Z620" s="511"/>
      <c r="AA620" s="511"/>
      <c r="AB620" s="511"/>
      <c r="AC620" s="511"/>
      <c r="AD620" s="511"/>
      <c r="AE620" s="511"/>
      <c r="AF620" s="511"/>
      <c r="AG620" s="511"/>
      <c r="AH620" s="514"/>
      <c r="AI620" s="515"/>
      <c r="AJ620" s="515"/>
      <c r="AK620" s="515"/>
      <c r="AL620" s="515"/>
      <c r="AM620" s="515"/>
      <c r="AN620" s="515"/>
      <c r="AO620" s="511"/>
      <c r="AP620" s="511"/>
      <c r="AQ620" s="511"/>
      <c r="AR620" s="511"/>
      <c r="AS620" s="511"/>
      <c r="AT620" s="515"/>
      <c r="AU620" s="490"/>
      <c r="AV620" s="490"/>
      <c r="AW620" s="490"/>
      <c r="AX620" s="490"/>
      <c r="AY620" s="490"/>
      <c r="AZ620" s="490"/>
      <c r="BA620" s="490"/>
      <c r="BB620" s="490"/>
      <c r="BC620" s="490"/>
    </row>
    <row r="621" spans="1:55" x14ac:dyDescent="0.25">
      <c r="A621" s="1400"/>
      <c r="B621" s="509"/>
      <c r="C621" s="546"/>
      <c r="D621" s="545"/>
      <c r="E621" s="433"/>
      <c r="F621" s="545"/>
      <c r="G621" s="511"/>
      <c r="H621" s="511"/>
      <c r="I621" s="511"/>
      <c r="J621" s="511"/>
      <c r="K621" s="512"/>
      <c r="L621" s="513"/>
      <c r="M621" s="513"/>
      <c r="N621" s="513"/>
      <c r="O621" s="513"/>
      <c r="P621" s="513"/>
      <c r="Q621" s="513"/>
      <c r="R621" s="513"/>
      <c r="S621" s="513"/>
      <c r="T621" s="513"/>
      <c r="U621" s="513"/>
      <c r="V621" s="513"/>
      <c r="W621" s="513"/>
      <c r="X621" s="513"/>
      <c r="Y621" s="511"/>
      <c r="Z621" s="511"/>
      <c r="AA621" s="511"/>
      <c r="AB621" s="511"/>
      <c r="AC621" s="511"/>
      <c r="AD621" s="511"/>
      <c r="AE621" s="511"/>
      <c r="AF621" s="511"/>
      <c r="AG621" s="511"/>
      <c r="AH621" s="514"/>
      <c r="AI621" s="515"/>
      <c r="AJ621" s="515"/>
      <c r="AK621" s="515"/>
      <c r="AL621" s="515"/>
      <c r="AM621" s="515"/>
      <c r="AN621" s="515"/>
      <c r="AO621" s="511"/>
      <c r="AP621" s="511"/>
      <c r="AQ621" s="511"/>
      <c r="AR621" s="511"/>
      <c r="AS621" s="511"/>
      <c r="AT621" s="515"/>
      <c r="AU621" s="490"/>
      <c r="AV621" s="490"/>
      <c r="AW621" s="490"/>
      <c r="AX621" s="490"/>
      <c r="AY621" s="490"/>
      <c r="AZ621" s="490"/>
      <c r="BA621" s="490"/>
      <c r="BB621" s="490"/>
      <c r="BC621" s="490"/>
    </row>
    <row r="622" spans="1:55" ht="47.45" customHeight="1" x14ac:dyDescent="0.25">
      <c r="A622" s="1400"/>
      <c r="B622" s="509"/>
      <c r="C622" s="546"/>
      <c r="D622" s="545"/>
      <c r="E622" s="433"/>
      <c r="F622" s="545"/>
      <c r="G622" s="511"/>
      <c r="H622" s="511"/>
      <c r="I622" s="511"/>
      <c r="J622" s="511"/>
      <c r="K622" s="512"/>
      <c r="L622" s="513"/>
      <c r="M622" s="513"/>
      <c r="N622" s="513"/>
      <c r="O622" s="513"/>
      <c r="P622" s="513"/>
      <c r="Q622" s="513"/>
      <c r="R622" s="513"/>
      <c r="S622" s="513"/>
      <c r="T622" s="513"/>
      <c r="U622" s="513"/>
      <c r="V622" s="513"/>
      <c r="W622" s="513"/>
      <c r="X622" s="513"/>
      <c r="Y622" s="511"/>
      <c r="Z622" s="511"/>
      <c r="AA622" s="511"/>
      <c r="AB622" s="511"/>
      <c r="AC622" s="511"/>
      <c r="AD622" s="511"/>
      <c r="AE622" s="511"/>
      <c r="AF622" s="511"/>
      <c r="AG622" s="511"/>
      <c r="AH622" s="514"/>
      <c r="AI622" s="515"/>
      <c r="AJ622" s="515"/>
      <c r="AK622" s="515"/>
      <c r="AL622" s="511"/>
      <c r="AM622" s="511"/>
      <c r="AN622" s="511"/>
      <c r="AO622" s="515"/>
      <c r="AP622" s="515"/>
      <c r="AQ622" s="515"/>
      <c r="AR622" s="515"/>
      <c r="AS622" s="515"/>
      <c r="AT622" s="515"/>
      <c r="AU622" s="490"/>
      <c r="AV622" s="490"/>
      <c r="AW622" s="490"/>
      <c r="AX622" s="490"/>
      <c r="AY622" s="490"/>
      <c r="AZ622" s="490"/>
      <c r="BA622" s="490"/>
      <c r="BB622" s="490"/>
      <c r="BC622" s="490"/>
    </row>
    <row r="623" spans="1:55" x14ac:dyDescent="0.25">
      <c r="A623" s="1400"/>
      <c r="B623" s="509"/>
      <c r="C623" s="546"/>
      <c r="D623" s="545"/>
      <c r="E623" s="433"/>
      <c r="F623" s="545"/>
      <c r="G623" s="511"/>
      <c r="H623" s="511"/>
      <c r="I623" s="511"/>
      <c r="J623" s="511"/>
      <c r="K623" s="512"/>
      <c r="L623" s="513"/>
      <c r="M623" s="513"/>
      <c r="N623" s="513"/>
      <c r="O623" s="513"/>
      <c r="P623" s="513"/>
      <c r="Q623" s="513"/>
      <c r="R623" s="513"/>
      <c r="S623" s="513"/>
      <c r="T623" s="513"/>
      <c r="U623" s="513"/>
      <c r="V623" s="513"/>
      <c r="W623" s="513"/>
      <c r="X623" s="513"/>
      <c r="Y623" s="511"/>
      <c r="Z623" s="511"/>
      <c r="AA623" s="511"/>
      <c r="AB623" s="511"/>
      <c r="AC623" s="511"/>
      <c r="AD623" s="511"/>
      <c r="AE623" s="511"/>
      <c r="AF623" s="511"/>
      <c r="AG623" s="511"/>
      <c r="AH623" s="514"/>
      <c r="AI623" s="515"/>
      <c r="AJ623" s="515"/>
      <c r="AK623" s="515"/>
      <c r="AL623" s="515"/>
      <c r="AM623" s="515"/>
      <c r="AN623" s="515"/>
      <c r="AO623" s="515"/>
      <c r="AP623" s="515"/>
      <c r="AQ623" s="515"/>
      <c r="AR623" s="515"/>
      <c r="AS623" s="515"/>
      <c r="AT623" s="515"/>
      <c r="AU623" s="490"/>
      <c r="AV623" s="490"/>
      <c r="AW623" s="490"/>
      <c r="AX623" s="490"/>
      <c r="AY623" s="490"/>
      <c r="AZ623" s="490"/>
      <c r="BA623" s="490"/>
      <c r="BB623" s="490"/>
      <c r="BC623" s="490"/>
    </row>
    <row r="624" spans="1:55" x14ac:dyDescent="0.25">
      <c r="A624" s="1400"/>
      <c r="B624" s="509"/>
      <c r="C624" s="546"/>
      <c r="D624" s="545"/>
      <c r="E624" s="433"/>
      <c r="F624" s="545"/>
      <c r="G624" s="511"/>
      <c r="H624" s="511"/>
      <c r="I624" s="511"/>
      <c r="J624" s="511"/>
      <c r="K624" s="512"/>
      <c r="L624" s="513"/>
      <c r="M624" s="513"/>
      <c r="N624" s="513"/>
      <c r="O624" s="513"/>
      <c r="P624" s="513"/>
      <c r="Q624" s="513"/>
      <c r="R624" s="513"/>
      <c r="S624" s="513"/>
      <c r="T624" s="513"/>
      <c r="U624" s="513"/>
      <c r="V624" s="513"/>
      <c r="W624" s="513"/>
      <c r="X624" s="513"/>
      <c r="Y624" s="511"/>
      <c r="Z624" s="511"/>
      <c r="AA624" s="511"/>
      <c r="AB624" s="511"/>
      <c r="AC624" s="511"/>
      <c r="AD624" s="511"/>
      <c r="AE624" s="511"/>
      <c r="AF624" s="511"/>
      <c r="AG624" s="511"/>
      <c r="AH624" s="514"/>
      <c r="AI624" s="515"/>
      <c r="AJ624" s="515"/>
      <c r="AK624" s="515"/>
      <c r="AL624" s="515"/>
      <c r="AM624" s="515"/>
      <c r="AN624" s="515"/>
      <c r="AO624" s="515"/>
      <c r="AP624" s="515"/>
      <c r="AQ624" s="515"/>
      <c r="AR624" s="515"/>
      <c r="AS624" s="515"/>
      <c r="AT624" s="515"/>
      <c r="AU624" s="490"/>
      <c r="AV624" s="490"/>
      <c r="AW624" s="490"/>
      <c r="AX624" s="490"/>
      <c r="AY624" s="490"/>
      <c r="AZ624" s="490"/>
      <c r="BA624" s="490"/>
      <c r="BB624" s="490"/>
      <c r="BC624" s="490"/>
    </row>
    <row r="625" spans="1:55" x14ac:dyDescent="0.25">
      <c r="A625" s="1400"/>
      <c r="B625" s="509"/>
      <c r="C625" s="546"/>
      <c r="D625" s="545"/>
      <c r="E625" s="433"/>
      <c r="F625" s="545"/>
      <c r="G625" s="511"/>
      <c r="H625" s="511"/>
      <c r="I625" s="511"/>
      <c r="J625" s="511"/>
      <c r="K625" s="512"/>
      <c r="L625" s="513"/>
      <c r="M625" s="513"/>
      <c r="N625" s="513"/>
      <c r="O625" s="513"/>
      <c r="P625" s="513"/>
      <c r="Q625" s="513"/>
      <c r="R625" s="513"/>
      <c r="S625" s="513"/>
      <c r="T625" s="513"/>
      <c r="U625" s="513"/>
      <c r="V625" s="513"/>
      <c r="W625" s="513"/>
      <c r="X625" s="513"/>
      <c r="Y625" s="511"/>
      <c r="Z625" s="511"/>
      <c r="AA625" s="511"/>
      <c r="AB625" s="511"/>
      <c r="AC625" s="511"/>
      <c r="AD625" s="511"/>
      <c r="AE625" s="511"/>
      <c r="AF625" s="511"/>
      <c r="AG625" s="511"/>
      <c r="AH625" s="514"/>
      <c r="AI625" s="515"/>
      <c r="AJ625" s="515"/>
      <c r="AK625" s="515"/>
      <c r="AL625" s="515"/>
      <c r="AM625" s="515"/>
      <c r="AN625" s="515"/>
      <c r="AO625" s="515"/>
      <c r="AP625" s="515"/>
      <c r="AQ625" s="515"/>
      <c r="AR625" s="515"/>
      <c r="AS625" s="515"/>
      <c r="AT625" s="515"/>
      <c r="AU625" s="490"/>
      <c r="AV625" s="490"/>
      <c r="AW625" s="490"/>
      <c r="AX625" s="490"/>
      <c r="AY625" s="490"/>
      <c r="AZ625" s="490"/>
      <c r="BA625" s="490"/>
      <c r="BB625" s="490"/>
      <c r="BC625" s="490"/>
    </row>
    <row r="626" spans="1:55" x14ac:dyDescent="0.25">
      <c r="A626" s="1400"/>
      <c r="B626" s="509"/>
      <c r="C626" s="546"/>
      <c r="D626" s="545"/>
      <c r="E626" s="433"/>
      <c r="F626" s="545"/>
      <c r="G626" s="511"/>
      <c r="H626" s="511"/>
      <c r="I626" s="511"/>
      <c r="J626" s="511"/>
      <c r="K626" s="512"/>
      <c r="L626" s="513"/>
      <c r="M626" s="513"/>
      <c r="N626" s="513"/>
      <c r="O626" s="513"/>
      <c r="P626" s="513"/>
      <c r="Q626" s="513"/>
      <c r="R626" s="513"/>
      <c r="S626" s="513"/>
      <c r="T626" s="513"/>
      <c r="U626" s="513"/>
      <c r="V626" s="513"/>
      <c r="W626" s="513"/>
      <c r="X626" s="513"/>
      <c r="Y626" s="511"/>
      <c r="Z626" s="511"/>
      <c r="AA626" s="511"/>
      <c r="AB626" s="511"/>
      <c r="AC626" s="511"/>
      <c r="AD626" s="511"/>
      <c r="AE626" s="511"/>
      <c r="AF626" s="511"/>
      <c r="AG626" s="511"/>
      <c r="AH626" s="514"/>
      <c r="AI626" s="515"/>
      <c r="AJ626" s="515"/>
      <c r="AK626" s="515"/>
      <c r="AL626" s="515"/>
      <c r="AM626" s="515"/>
      <c r="AN626" s="515"/>
      <c r="AO626" s="511"/>
      <c r="AP626" s="511"/>
      <c r="AQ626" s="511"/>
      <c r="AR626" s="511"/>
      <c r="AS626" s="511"/>
      <c r="AT626" s="515"/>
      <c r="AU626" s="490"/>
      <c r="AV626" s="490"/>
      <c r="AW626" s="490"/>
      <c r="AX626" s="490"/>
      <c r="AY626" s="490"/>
      <c r="AZ626" s="490"/>
      <c r="BA626" s="490"/>
      <c r="BB626" s="490"/>
      <c r="BC626" s="490"/>
    </row>
    <row r="627" spans="1:55" x14ac:dyDescent="0.25">
      <c r="A627" s="1400"/>
      <c r="B627" s="509"/>
      <c r="C627" s="546"/>
      <c r="D627" s="545"/>
      <c r="E627" s="433"/>
      <c r="F627" s="545"/>
      <c r="G627" s="511"/>
      <c r="H627" s="511"/>
      <c r="I627" s="511"/>
      <c r="J627" s="511"/>
      <c r="K627" s="512"/>
      <c r="L627" s="513"/>
      <c r="M627" s="513"/>
      <c r="N627" s="513"/>
      <c r="O627" s="513"/>
      <c r="P627" s="513"/>
      <c r="Q627" s="513"/>
      <c r="R627" s="513"/>
      <c r="S627" s="513"/>
      <c r="T627" s="513"/>
      <c r="U627" s="513"/>
      <c r="V627" s="513"/>
      <c r="W627" s="513"/>
      <c r="X627" s="513"/>
      <c r="Y627" s="511"/>
      <c r="Z627" s="511"/>
      <c r="AA627" s="511"/>
      <c r="AB627" s="511"/>
      <c r="AC627" s="511"/>
      <c r="AD627" s="511"/>
      <c r="AE627" s="511"/>
      <c r="AF627" s="511"/>
      <c r="AG627" s="511"/>
      <c r="AH627" s="514"/>
      <c r="AI627" s="515"/>
      <c r="AJ627" s="515"/>
      <c r="AK627" s="515"/>
      <c r="AL627" s="511"/>
      <c r="AM627" s="511"/>
      <c r="AN627" s="511"/>
      <c r="AO627" s="515"/>
      <c r="AP627" s="515"/>
      <c r="AQ627" s="515"/>
      <c r="AR627" s="515"/>
      <c r="AS627" s="515"/>
      <c r="AT627" s="515"/>
      <c r="AU627" s="490"/>
      <c r="AV627" s="490"/>
      <c r="AW627" s="490"/>
      <c r="AX627" s="490"/>
      <c r="AY627" s="490"/>
      <c r="AZ627" s="490"/>
      <c r="BA627" s="490"/>
      <c r="BB627" s="490"/>
      <c r="BC627" s="490"/>
    </row>
    <row r="628" spans="1:55" x14ac:dyDescent="0.25">
      <c r="A628" s="1400"/>
      <c r="B628" s="509"/>
      <c r="C628" s="546"/>
      <c r="D628" s="545"/>
      <c r="E628" s="433"/>
      <c r="F628" s="545"/>
      <c r="G628" s="511"/>
      <c r="H628" s="511"/>
      <c r="I628" s="511"/>
      <c r="J628" s="511"/>
      <c r="K628" s="512"/>
      <c r="L628" s="513"/>
      <c r="M628" s="513"/>
      <c r="N628" s="513"/>
      <c r="O628" s="513"/>
      <c r="P628" s="513"/>
      <c r="Q628" s="513"/>
      <c r="R628" s="513"/>
      <c r="S628" s="513"/>
      <c r="T628" s="513"/>
      <c r="U628" s="513"/>
      <c r="V628" s="513"/>
      <c r="W628" s="513"/>
      <c r="X628" s="513"/>
      <c r="Y628" s="511"/>
      <c r="Z628" s="511"/>
      <c r="AA628" s="511"/>
      <c r="AB628" s="511"/>
      <c r="AC628" s="511"/>
      <c r="AD628" s="511"/>
      <c r="AE628" s="511"/>
      <c r="AF628" s="511"/>
      <c r="AG628" s="511"/>
      <c r="AH628" s="514"/>
      <c r="AI628" s="515"/>
      <c r="AJ628" s="515"/>
      <c r="AK628" s="515"/>
      <c r="AL628" s="515"/>
      <c r="AM628" s="515"/>
      <c r="AN628" s="515"/>
      <c r="AO628" s="515"/>
      <c r="AP628" s="515"/>
      <c r="AQ628" s="515"/>
      <c r="AR628" s="515"/>
      <c r="AS628" s="515"/>
      <c r="AT628" s="515"/>
      <c r="AU628" s="490"/>
      <c r="AV628" s="490"/>
      <c r="AW628" s="490"/>
      <c r="AX628" s="490"/>
      <c r="AY628" s="490"/>
      <c r="AZ628" s="490"/>
      <c r="BA628" s="490"/>
      <c r="BB628" s="490"/>
      <c r="BC628" s="490"/>
    </row>
    <row r="629" spans="1:55" x14ac:dyDescent="0.25">
      <c r="A629" s="1400"/>
      <c r="B629" s="509"/>
      <c r="C629" s="546"/>
      <c r="D629" s="545"/>
      <c r="E629" s="433"/>
      <c r="F629" s="545"/>
      <c r="G629" s="511"/>
      <c r="H629" s="511"/>
      <c r="I629" s="511"/>
      <c r="J629" s="511"/>
      <c r="K629" s="512"/>
      <c r="L629" s="513"/>
      <c r="M629" s="513"/>
      <c r="N629" s="513"/>
      <c r="O629" s="513"/>
      <c r="P629" s="513"/>
      <c r="Q629" s="513"/>
      <c r="R629" s="513"/>
      <c r="S629" s="513"/>
      <c r="T629" s="513"/>
      <c r="U629" s="513"/>
      <c r="V629" s="513"/>
      <c r="W629" s="513"/>
      <c r="X629" s="513"/>
      <c r="Y629" s="511"/>
      <c r="Z629" s="511"/>
      <c r="AA629" s="511"/>
      <c r="AB629" s="511"/>
      <c r="AC629" s="511"/>
      <c r="AD629" s="511"/>
      <c r="AE629" s="511"/>
      <c r="AF629" s="511"/>
      <c r="AG629" s="511"/>
      <c r="AH629" s="514"/>
      <c r="AI629" s="515"/>
      <c r="AJ629" s="515"/>
      <c r="AK629" s="515"/>
      <c r="AL629" s="515"/>
      <c r="AM629" s="515"/>
      <c r="AN629" s="515"/>
      <c r="AO629" s="515"/>
      <c r="AP629" s="515"/>
      <c r="AQ629" s="515"/>
      <c r="AR629" s="515"/>
      <c r="AS629" s="515"/>
      <c r="AT629" s="515"/>
      <c r="AU629" s="490"/>
      <c r="AV629" s="490"/>
      <c r="AW629" s="490"/>
      <c r="AX629" s="490"/>
      <c r="AY629" s="490"/>
      <c r="AZ629" s="490"/>
      <c r="BA629" s="490"/>
      <c r="BB629" s="490"/>
      <c r="BC629" s="490"/>
    </row>
    <row r="630" spans="1:55" x14ac:dyDescent="0.25">
      <c r="A630" s="1400"/>
      <c r="B630" s="509"/>
      <c r="C630" s="546"/>
      <c r="D630" s="545"/>
      <c r="E630" s="511"/>
      <c r="F630" s="545"/>
      <c r="G630" s="511"/>
      <c r="H630" s="511"/>
      <c r="I630" s="511"/>
      <c r="J630" s="511"/>
      <c r="K630" s="512"/>
      <c r="L630" s="513"/>
      <c r="M630" s="513"/>
      <c r="N630" s="513"/>
      <c r="O630" s="513"/>
      <c r="P630" s="513"/>
      <c r="Q630" s="513"/>
      <c r="R630" s="513"/>
      <c r="S630" s="513"/>
      <c r="T630" s="513"/>
      <c r="U630" s="513"/>
      <c r="V630" s="513"/>
      <c r="W630" s="513"/>
      <c r="X630" s="513"/>
      <c r="Y630" s="511"/>
      <c r="Z630" s="511"/>
      <c r="AA630" s="511"/>
      <c r="AB630" s="511"/>
      <c r="AC630" s="511"/>
      <c r="AD630" s="511"/>
      <c r="AE630" s="511"/>
      <c r="AF630" s="511"/>
      <c r="AG630" s="511"/>
      <c r="AH630" s="514"/>
      <c r="AI630" s="515"/>
      <c r="AJ630" s="515"/>
      <c r="AK630" s="515"/>
      <c r="AL630" s="515"/>
      <c r="AM630" s="515"/>
      <c r="AN630" s="515"/>
      <c r="AO630" s="511"/>
      <c r="AP630" s="511"/>
      <c r="AQ630" s="511"/>
      <c r="AR630" s="511"/>
      <c r="AS630" s="511"/>
      <c r="AT630" s="515"/>
      <c r="AU630" s="490"/>
      <c r="AV630" s="490"/>
      <c r="AW630" s="490"/>
      <c r="AX630" s="490"/>
      <c r="AY630" s="490"/>
      <c r="AZ630" s="490"/>
      <c r="BA630" s="490"/>
      <c r="BB630" s="490"/>
      <c r="BC630" s="490"/>
    </row>
    <row r="631" spans="1:55" x14ac:dyDescent="0.25">
      <c r="A631" s="1400"/>
      <c r="B631" s="509"/>
      <c r="C631" s="546"/>
      <c r="D631" s="545"/>
      <c r="E631" s="433"/>
      <c r="F631" s="545"/>
      <c r="G631" s="511"/>
      <c r="H631" s="511"/>
      <c r="I631" s="511"/>
      <c r="J631" s="511"/>
      <c r="K631" s="512"/>
      <c r="L631" s="513"/>
      <c r="M631" s="513"/>
      <c r="N631" s="513"/>
      <c r="O631" s="513"/>
      <c r="P631" s="513"/>
      <c r="Q631" s="513"/>
      <c r="R631" s="513"/>
      <c r="S631" s="513"/>
      <c r="T631" s="513"/>
      <c r="U631" s="513"/>
      <c r="V631" s="513"/>
      <c r="W631" s="513"/>
      <c r="X631" s="513"/>
      <c r="Y631" s="511"/>
      <c r="Z631" s="511"/>
      <c r="AA631" s="511"/>
      <c r="AB631" s="511"/>
      <c r="AC631" s="511"/>
      <c r="AD631" s="511"/>
      <c r="AE631" s="511"/>
      <c r="AF631" s="511"/>
      <c r="AG631" s="511"/>
      <c r="AH631" s="514"/>
      <c r="AI631" s="515"/>
      <c r="AJ631" s="515"/>
      <c r="AK631" s="515"/>
      <c r="AL631" s="515"/>
      <c r="AM631" s="515"/>
      <c r="AN631" s="515"/>
      <c r="AO631" s="511"/>
      <c r="AP631" s="511"/>
      <c r="AQ631" s="511"/>
      <c r="AR631" s="511"/>
      <c r="AS631" s="511"/>
      <c r="AT631" s="515"/>
      <c r="AU631" s="490"/>
      <c r="AV631" s="490"/>
      <c r="AW631" s="490"/>
      <c r="AX631" s="490"/>
      <c r="AY631" s="490"/>
      <c r="AZ631" s="490"/>
      <c r="BA631" s="490"/>
      <c r="BB631" s="490"/>
      <c r="BC631" s="490"/>
    </row>
    <row r="632" spans="1:55" x14ac:dyDescent="0.25">
      <c r="A632" s="1400"/>
      <c r="B632" s="509"/>
      <c r="C632" s="546"/>
      <c r="D632" s="545"/>
      <c r="E632" s="433"/>
      <c r="F632" s="545"/>
      <c r="G632" s="511"/>
      <c r="H632" s="511"/>
      <c r="I632" s="511"/>
      <c r="J632" s="511"/>
      <c r="K632" s="512"/>
      <c r="L632" s="513"/>
      <c r="M632" s="513"/>
      <c r="N632" s="513"/>
      <c r="O632" s="513"/>
      <c r="P632" s="513"/>
      <c r="Q632" s="513"/>
      <c r="R632" s="513"/>
      <c r="S632" s="513"/>
      <c r="T632" s="513"/>
      <c r="U632" s="513"/>
      <c r="V632" s="513"/>
      <c r="W632" s="513"/>
      <c r="X632" s="513"/>
      <c r="Y632" s="511"/>
      <c r="Z632" s="511"/>
      <c r="AA632" s="511"/>
      <c r="AB632" s="511"/>
      <c r="AC632" s="511"/>
      <c r="AD632" s="511"/>
      <c r="AE632" s="511"/>
      <c r="AF632" s="511"/>
      <c r="AG632" s="511"/>
      <c r="AH632" s="514"/>
      <c r="AI632" s="515"/>
      <c r="AJ632" s="515"/>
      <c r="AK632" s="515"/>
      <c r="AL632" s="511"/>
      <c r="AM632" s="511"/>
      <c r="AN632" s="511"/>
      <c r="AO632" s="515"/>
      <c r="AP632" s="515"/>
      <c r="AQ632" s="515"/>
      <c r="AR632" s="515"/>
      <c r="AS632" s="515"/>
      <c r="AT632" s="515"/>
      <c r="AU632" s="490"/>
      <c r="AV632" s="490"/>
      <c r="AW632" s="490"/>
      <c r="AX632" s="490"/>
      <c r="AY632" s="490"/>
      <c r="AZ632" s="490"/>
      <c r="BA632" s="490"/>
      <c r="BB632" s="490"/>
      <c r="BC632" s="490"/>
    </row>
    <row r="633" spans="1:55" x14ac:dyDescent="0.25">
      <c r="A633" s="1400"/>
      <c r="B633" s="509"/>
      <c r="C633" s="546"/>
      <c r="D633" s="545"/>
      <c r="E633" s="433"/>
      <c r="F633" s="545"/>
      <c r="G633" s="511"/>
      <c r="H633" s="511"/>
      <c r="I633" s="511"/>
      <c r="J633" s="511"/>
      <c r="K633" s="512"/>
      <c r="L633" s="513"/>
      <c r="M633" s="513"/>
      <c r="N633" s="513"/>
      <c r="O633" s="513"/>
      <c r="P633" s="513"/>
      <c r="Q633" s="513"/>
      <c r="R633" s="513"/>
      <c r="S633" s="513"/>
      <c r="T633" s="513"/>
      <c r="U633" s="513"/>
      <c r="V633" s="513"/>
      <c r="W633" s="513"/>
      <c r="X633" s="513"/>
      <c r="Y633" s="511"/>
      <c r="Z633" s="511"/>
      <c r="AA633" s="511"/>
      <c r="AB633" s="511"/>
      <c r="AC633" s="511"/>
      <c r="AD633" s="511"/>
      <c r="AE633" s="511"/>
      <c r="AF633" s="511"/>
      <c r="AG633" s="511"/>
      <c r="AH633" s="514"/>
      <c r="AI633" s="515"/>
      <c r="AJ633" s="515"/>
      <c r="AK633" s="515"/>
      <c r="AL633" s="515"/>
      <c r="AM633" s="515"/>
      <c r="AN633" s="515"/>
      <c r="AO633" s="515"/>
      <c r="AP633" s="515"/>
      <c r="AQ633" s="515"/>
      <c r="AR633" s="515"/>
      <c r="AS633" s="515"/>
      <c r="AT633" s="515"/>
      <c r="AU633" s="490"/>
      <c r="AV633" s="490"/>
      <c r="AW633" s="490"/>
      <c r="AX633" s="490"/>
      <c r="AY633" s="490"/>
      <c r="AZ633" s="490"/>
      <c r="BA633" s="490"/>
      <c r="BB633" s="490"/>
      <c r="BC633" s="490"/>
    </row>
    <row r="634" spans="1:55" x14ac:dyDescent="0.25">
      <c r="A634" s="1400"/>
      <c r="B634" s="509"/>
      <c r="C634" s="546"/>
      <c r="D634" s="545"/>
      <c r="E634" s="433"/>
      <c r="F634" s="545"/>
      <c r="G634" s="511"/>
      <c r="H634" s="511"/>
      <c r="I634" s="511"/>
      <c r="J634" s="511"/>
      <c r="K634" s="512"/>
      <c r="L634" s="513"/>
      <c r="M634" s="513"/>
      <c r="N634" s="513"/>
      <c r="O634" s="513"/>
      <c r="P634" s="513"/>
      <c r="Q634" s="513"/>
      <c r="R634" s="513"/>
      <c r="S634" s="513"/>
      <c r="T634" s="513"/>
      <c r="U634" s="513"/>
      <c r="V634" s="513"/>
      <c r="W634" s="513"/>
      <c r="X634" s="513"/>
      <c r="Y634" s="511"/>
      <c r="Z634" s="511"/>
      <c r="AA634" s="511"/>
      <c r="AB634" s="511"/>
      <c r="AC634" s="511"/>
      <c r="AD634" s="511"/>
      <c r="AE634" s="511"/>
      <c r="AF634" s="511"/>
      <c r="AG634" s="511"/>
      <c r="AH634" s="514"/>
      <c r="AI634" s="515"/>
      <c r="AJ634" s="515"/>
      <c r="AK634" s="515"/>
      <c r="AL634" s="515"/>
      <c r="AM634" s="515"/>
      <c r="AN634" s="515"/>
      <c r="AO634" s="515"/>
      <c r="AP634" s="515"/>
      <c r="AQ634" s="515"/>
      <c r="AR634" s="515"/>
      <c r="AS634" s="515"/>
      <c r="AT634" s="515"/>
      <c r="AU634" s="490"/>
      <c r="AV634" s="490"/>
      <c r="AW634" s="490"/>
      <c r="AX634" s="490"/>
      <c r="AY634" s="490"/>
      <c r="AZ634" s="490"/>
      <c r="BA634" s="490"/>
      <c r="BB634" s="490"/>
      <c r="BC634" s="490"/>
    </row>
    <row r="635" spans="1:55" x14ac:dyDescent="0.25">
      <c r="A635" s="1400"/>
      <c r="B635" s="509"/>
      <c r="C635" s="546"/>
      <c r="D635" s="545"/>
      <c r="E635" s="511"/>
      <c r="F635" s="545"/>
      <c r="G635" s="511"/>
      <c r="H635" s="511"/>
      <c r="I635" s="511"/>
      <c r="J635" s="511"/>
      <c r="K635" s="512"/>
      <c r="L635" s="513"/>
      <c r="M635" s="513"/>
      <c r="N635" s="513"/>
      <c r="O635" s="513"/>
      <c r="P635" s="513"/>
      <c r="Q635" s="513"/>
      <c r="R635" s="513"/>
      <c r="S635" s="513"/>
      <c r="T635" s="513"/>
      <c r="U635" s="513"/>
      <c r="V635" s="513"/>
      <c r="W635" s="513"/>
      <c r="X635" s="513"/>
      <c r="Y635" s="511"/>
      <c r="Z635" s="511"/>
      <c r="AA635" s="511"/>
      <c r="AB635" s="511"/>
      <c r="AC635" s="511"/>
      <c r="AD635" s="511"/>
      <c r="AE635" s="511"/>
      <c r="AF635" s="511"/>
      <c r="AG635" s="511"/>
      <c r="AH635" s="514"/>
      <c r="AI635" s="515"/>
      <c r="AJ635" s="515"/>
      <c r="AK635" s="515"/>
      <c r="AL635" s="511"/>
      <c r="AM635" s="511"/>
      <c r="AN635" s="511"/>
      <c r="AO635" s="511"/>
      <c r="AP635" s="511"/>
      <c r="AQ635" s="511"/>
      <c r="AR635" s="490"/>
      <c r="AS635" s="490"/>
      <c r="AT635" s="515"/>
      <c r="AU635" s="490"/>
      <c r="AV635" s="490"/>
      <c r="AW635" s="490"/>
      <c r="AX635" s="490"/>
      <c r="AY635" s="490"/>
      <c r="AZ635" s="490"/>
      <c r="BA635" s="490"/>
      <c r="BB635" s="490"/>
      <c r="BC635" s="490"/>
    </row>
    <row r="636" spans="1:55" x14ac:dyDescent="0.25">
      <c r="A636" s="1400"/>
      <c r="B636" s="509"/>
      <c r="C636" s="546"/>
      <c r="D636" s="545"/>
      <c r="E636" s="433"/>
      <c r="F636" s="545"/>
      <c r="G636" s="511"/>
      <c r="H636" s="511"/>
      <c r="I636" s="511"/>
      <c r="J636" s="511"/>
      <c r="K636" s="512"/>
      <c r="L636" s="513"/>
      <c r="M636" s="513"/>
      <c r="N636" s="513"/>
      <c r="O636" s="513"/>
      <c r="P636" s="513"/>
      <c r="Q636" s="513"/>
      <c r="R636" s="513"/>
      <c r="S636" s="513"/>
      <c r="T636" s="513"/>
      <c r="U636" s="513"/>
      <c r="V636" s="513"/>
      <c r="W636" s="513"/>
      <c r="X636" s="513"/>
      <c r="Y636" s="511"/>
      <c r="Z636" s="511"/>
      <c r="AA636" s="511"/>
      <c r="AB636" s="511"/>
      <c r="AC636" s="511"/>
      <c r="AD636" s="511"/>
      <c r="AE636" s="511"/>
      <c r="AF636" s="511"/>
      <c r="AG636" s="511"/>
      <c r="AH636" s="514"/>
      <c r="AI636" s="515"/>
      <c r="AJ636" s="515"/>
      <c r="AK636" s="515"/>
      <c r="AL636" s="515"/>
      <c r="AM636" s="515"/>
      <c r="AN636" s="515"/>
      <c r="AO636" s="511"/>
      <c r="AP636" s="511"/>
      <c r="AQ636" s="511"/>
      <c r="AR636" s="511"/>
      <c r="AS636" s="511"/>
      <c r="AT636" s="515"/>
      <c r="AU636" s="490"/>
      <c r="AV636" s="490"/>
      <c r="AW636" s="490"/>
      <c r="AX636" s="490"/>
      <c r="AY636" s="490"/>
      <c r="AZ636" s="490"/>
      <c r="BA636" s="490"/>
      <c r="BB636" s="490"/>
      <c r="BC636" s="490"/>
    </row>
    <row r="637" spans="1:55" ht="47.45" customHeight="1" x14ac:dyDescent="0.25">
      <c r="A637" s="1400"/>
      <c r="B637" s="509"/>
      <c r="C637" s="546"/>
      <c r="D637" s="545"/>
      <c r="E637" s="433"/>
      <c r="F637" s="545"/>
      <c r="G637" s="511"/>
      <c r="H637" s="511"/>
      <c r="I637" s="511"/>
      <c r="J637" s="511"/>
      <c r="K637" s="512"/>
      <c r="L637" s="513"/>
      <c r="M637" s="513"/>
      <c r="N637" s="513"/>
      <c r="O637" s="513"/>
      <c r="P637" s="513"/>
      <c r="Q637" s="513"/>
      <c r="R637" s="513"/>
      <c r="S637" s="513"/>
      <c r="T637" s="513"/>
      <c r="U637" s="513"/>
      <c r="V637" s="513"/>
      <c r="W637" s="513"/>
      <c r="X637" s="513"/>
      <c r="Y637" s="511"/>
      <c r="Z637" s="511"/>
      <c r="AA637" s="511"/>
      <c r="AB637" s="511"/>
      <c r="AC637" s="511"/>
      <c r="AD637" s="511"/>
      <c r="AE637" s="511"/>
      <c r="AF637" s="511"/>
      <c r="AG637" s="511"/>
      <c r="AH637" s="514"/>
      <c r="AI637" s="515"/>
      <c r="AJ637" s="515"/>
      <c r="AK637" s="515"/>
      <c r="AL637" s="511"/>
      <c r="AM637" s="511"/>
      <c r="AN637" s="511"/>
      <c r="AO637" s="515"/>
      <c r="AP637" s="515"/>
      <c r="AQ637" s="515"/>
      <c r="AR637" s="515"/>
      <c r="AS637" s="515"/>
      <c r="AT637" s="515"/>
      <c r="AU637" s="490"/>
      <c r="AV637" s="490"/>
      <c r="AW637" s="490"/>
      <c r="AX637" s="490"/>
      <c r="AY637" s="490"/>
      <c r="AZ637" s="490"/>
      <c r="BA637" s="490"/>
      <c r="BB637" s="490"/>
      <c r="BC637" s="490"/>
    </row>
    <row r="638" spans="1:55" x14ac:dyDescent="0.25">
      <c r="A638" s="1400"/>
      <c r="B638" s="509"/>
      <c r="C638" s="546"/>
      <c r="D638" s="545"/>
      <c r="E638" s="433"/>
      <c r="F638" s="545"/>
      <c r="G638" s="511"/>
      <c r="H638" s="511"/>
      <c r="I638" s="511"/>
      <c r="J638" s="511"/>
      <c r="K638" s="512"/>
      <c r="L638" s="513"/>
      <c r="M638" s="513"/>
      <c r="N638" s="513"/>
      <c r="O638" s="513"/>
      <c r="P638" s="513"/>
      <c r="Q638" s="513"/>
      <c r="R638" s="513"/>
      <c r="S638" s="513"/>
      <c r="T638" s="513"/>
      <c r="U638" s="513"/>
      <c r="V638" s="513"/>
      <c r="W638" s="513"/>
      <c r="X638" s="513"/>
      <c r="Y638" s="511"/>
      <c r="Z638" s="511"/>
      <c r="AA638" s="511"/>
      <c r="AB638" s="511"/>
      <c r="AC638" s="511"/>
      <c r="AD638" s="511"/>
      <c r="AE638" s="511"/>
      <c r="AF638" s="511"/>
      <c r="AG638" s="511"/>
      <c r="AH638" s="514"/>
      <c r="AI638" s="515"/>
      <c r="AJ638" s="515"/>
      <c r="AK638" s="515"/>
      <c r="AL638" s="515"/>
      <c r="AM638" s="515"/>
      <c r="AN638" s="515"/>
      <c r="AO638" s="515"/>
      <c r="AP638" s="515"/>
      <c r="AQ638" s="515"/>
      <c r="AR638" s="515"/>
      <c r="AS638" s="515"/>
      <c r="AT638" s="515"/>
      <c r="AU638" s="490"/>
      <c r="AV638" s="490"/>
      <c r="AW638" s="490"/>
      <c r="AX638" s="490"/>
      <c r="AY638" s="490"/>
      <c r="AZ638" s="490"/>
      <c r="BA638" s="490"/>
      <c r="BB638" s="490"/>
      <c r="BC638" s="490"/>
    </row>
    <row r="639" spans="1:55" x14ac:dyDescent="0.25">
      <c r="A639" s="1400"/>
      <c r="B639" s="509"/>
      <c r="C639" s="546"/>
      <c r="D639" s="545"/>
      <c r="E639" s="433"/>
      <c r="F639" s="545"/>
      <c r="G639" s="511"/>
      <c r="H639" s="511"/>
      <c r="I639" s="511"/>
      <c r="J639" s="511"/>
      <c r="K639" s="512"/>
      <c r="L639" s="513"/>
      <c r="M639" s="513"/>
      <c r="N639" s="513"/>
      <c r="O639" s="513"/>
      <c r="P639" s="513"/>
      <c r="Q639" s="513"/>
      <c r="R639" s="513"/>
      <c r="S639" s="513"/>
      <c r="T639" s="513"/>
      <c r="U639" s="513"/>
      <c r="V639" s="513"/>
      <c r="W639" s="513"/>
      <c r="X639" s="513"/>
      <c r="Y639" s="511"/>
      <c r="Z639" s="511"/>
      <c r="AA639" s="511"/>
      <c r="AB639" s="511"/>
      <c r="AC639" s="511"/>
      <c r="AD639" s="511"/>
      <c r="AE639" s="511"/>
      <c r="AF639" s="511"/>
      <c r="AG639" s="511"/>
      <c r="AH639" s="514"/>
      <c r="AI639" s="515"/>
      <c r="AJ639" s="515"/>
      <c r="AK639" s="515"/>
      <c r="AL639" s="515"/>
      <c r="AM639" s="515"/>
      <c r="AN639" s="515"/>
      <c r="AO639" s="515"/>
      <c r="AP639" s="515"/>
      <c r="AQ639" s="515"/>
      <c r="AR639" s="515"/>
      <c r="AS639" s="515"/>
      <c r="AT639" s="515"/>
      <c r="AU639" s="490"/>
      <c r="AV639" s="490"/>
      <c r="AW639" s="490"/>
      <c r="AX639" s="490"/>
      <c r="AY639" s="490"/>
      <c r="AZ639" s="490"/>
      <c r="BA639" s="490"/>
      <c r="BB639" s="490"/>
      <c r="BC639" s="490"/>
    </row>
    <row r="640" spans="1:55" x14ac:dyDescent="0.25">
      <c r="A640" s="1400"/>
      <c r="B640" s="509"/>
      <c r="C640" s="544"/>
      <c r="D640" s="547"/>
      <c r="E640" s="511"/>
      <c r="F640" s="547"/>
      <c r="G640" s="511"/>
      <c r="H640" s="511"/>
      <c r="I640" s="511"/>
      <c r="J640" s="511"/>
      <c r="K640" s="512"/>
      <c r="L640" s="530"/>
      <c r="M640" s="530"/>
      <c r="N640" s="530"/>
      <c r="O640" s="530"/>
      <c r="P640" s="530"/>
      <c r="Q640" s="530"/>
      <c r="R640" s="530"/>
      <c r="S640" s="530"/>
      <c r="T640" s="530"/>
      <c r="U640" s="530"/>
      <c r="V640" s="530"/>
      <c r="W640" s="530"/>
      <c r="X640" s="530"/>
      <c r="Y640" s="511"/>
      <c r="Z640" s="511"/>
      <c r="AA640" s="511"/>
      <c r="AB640" s="511"/>
      <c r="AC640" s="511"/>
      <c r="AD640" s="511"/>
      <c r="AE640" s="511"/>
      <c r="AF640" s="511"/>
      <c r="AG640" s="511"/>
      <c r="AH640" s="514"/>
      <c r="AI640" s="515"/>
      <c r="AJ640" s="515"/>
      <c r="AK640" s="515"/>
      <c r="AL640" s="515"/>
      <c r="AM640" s="515"/>
      <c r="AN640" s="515"/>
      <c r="AO640" s="511"/>
      <c r="AP640" s="511"/>
      <c r="AQ640" s="511"/>
      <c r="AR640" s="511"/>
      <c r="AS640" s="511"/>
      <c r="AT640" s="515"/>
      <c r="AU640" s="496"/>
      <c r="AV640" s="496"/>
      <c r="AW640" s="496"/>
      <c r="AX640" s="496"/>
      <c r="AY640" s="496"/>
      <c r="AZ640" s="496"/>
      <c r="BA640" s="496"/>
      <c r="BB640" s="496"/>
      <c r="BC640" s="496"/>
    </row>
    <row r="641" spans="1:55" x14ac:dyDescent="0.25">
      <c r="A641" s="1400"/>
      <c r="B641" s="509"/>
      <c r="C641" s="546"/>
      <c r="D641" s="545"/>
      <c r="E641" s="433"/>
      <c r="F641" s="545"/>
      <c r="G641" s="511"/>
      <c r="H641" s="511"/>
      <c r="I641" s="511"/>
      <c r="J641" s="511"/>
      <c r="K641" s="512"/>
      <c r="L641" s="513"/>
      <c r="M641" s="513"/>
      <c r="N641" s="513"/>
      <c r="O641" s="513"/>
      <c r="P641" s="513"/>
      <c r="Q641" s="513"/>
      <c r="R641" s="513"/>
      <c r="S641" s="513"/>
      <c r="T641" s="513"/>
      <c r="U641" s="513"/>
      <c r="V641" s="513"/>
      <c r="W641" s="513"/>
      <c r="X641" s="513"/>
      <c r="Y641" s="511"/>
      <c r="Z641" s="511"/>
      <c r="AA641" s="511"/>
      <c r="AB641" s="511"/>
      <c r="AC641" s="511"/>
      <c r="AD641" s="511"/>
      <c r="AE641" s="511"/>
      <c r="AF641" s="511"/>
      <c r="AG641" s="511"/>
      <c r="AH641" s="514"/>
      <c r="AI641" s="515"/>
      <c r="AJ641" s="515"/>
      <c r="AK641" s="515"/>
      <c r="AL641" s="515"/>
      <c r="AM641" s="515"/>
      <c r="AN641" s="515"/>
      <c r="AO641" s="511"/>
      <c r="AP641" s="511"/>
      <c r="AQ641" s="511"/>
      <c r="AR641" s="511"/>
      <c r="AS641" s="511"/>
      <c r="AT641" s="515"/>
      <c r="AU641" s="490"/>
      <c r="AV641" s="490"/>
      <c r="AW641" s="490"/>
      <c r="AX641" s="490"/>
      <c r="AY641" s="490"/>
      <c r="AZ641" s="490"/>
      <c r="BA641" s="490"/>
      <c r="BB641" s="490"/>
      <c r="BC641" s="490"/>
    </row>
    <row r="642" spans="1:55" x14ac:dyDescent="0.25">
      <c r="A642" s="1400"/>
      <c r="B642" s="509"/>
      <c r="C642" s="546"/>
      <c r="D642" s="545"/>
      <c r="E642" s="433"/>
      <c r="F642" s="545"/>
      <c r="G642" s="511"/>
      <c r="H642" s="511"/>
      <c r="I642" s="511"/>
      <c r="J642" s="511"/>
      <c r="K642" s="512"/>
      <c r="L642" s="513"/>
      <c r="M642" s="513"/>
      <c r="N642" s="513"/>
      <c r="O642" s="513"/>
      <c r="P642" s="513"/>
      <c r="Q642" s="513"/>
      <c r="R642" s="513"/>
      <c r="S642" s="513"/>
      <c r="T642" s="513"/>
      <c r="U642" s="513"/>
      <c r="V642" s="513"/>
      <c r="W642" s="513"/>
      <c r="X642" s="513"/>
      <c r="Y642" s="511"/>
      <c r="Z642" s="511"/>
      <c r="AA642" s="511"/>
      <c r="AB642" s="511"/>
      <c r="AC642" s="511"/>
      <c r="AD642" s="511"/>
      <c r="AE642" s="511"/>
      <c r="AF642" s="511"/>
      <c r="AG642" s="511"/>
      <c r="AH642" s="514"/>
      <c r="AI642" s="515"/>
      <c r="AJ642" s="515"/>
      <c r="AK642" s="515"/>
      <c r="AL642" s="511"/>
      <c r="AM642" s="511"/>
      <c r="AN642" s="511"/>
      <c r="AO642" s="515"/>
      <c r="AP642" s="515"/>
      <c r="AQ642" s="515"/>
      <c r="AR642" s="515"/>
      <c r="AS642" s="515"/>
      <c r="AT642" s="515"/>
      <c r="AU642" s="490"/>
      <c r="AV642" s="490"/>
      <c r="AW642" s="490"/>
      <c r="AX642" s="490"/>
      <c r="AY642" s="490"/>
      <c r="AZ642" s="490"/>
      <c r="BA642" s="490"/>
      <c r="BB642" s="490"/>
      <c r="BC642" s="490"/>
    </row>
    <row r="643" spans="1:55" x14ac:dyDescent="0.25">
      <c r="A643" s="1400"/>
      <c r="B643" s="509"/>
      <c r="C643" s="546"/>
      <c r="D643" s="545"/>
      <c r="E643" s="433"/>
      <c r="F643" s="545"/>
      <c r="G643" s="511"/>
      <c r="H643" s="511"/>
      <c r="I643" s="511"/>
      <c r="J643" s="511"/>
      <c r="K643" s="512"/>
      <c r="L643" s="513"/>
      <c r="M643" s="513"/>
      <c r="N643" s="513"/>
      <c r="O643" s="513"/>
      <c r="P643" s="513"/>
      <c r="Q643" s="513"/>
      <c r="R643" s="513"/>
      <c r="S643" s="513"/>
      <c r="T643" s="513"/>
      <c r="U643" s="513"/>
      <c r="V643" s="513"/>
      <c r="W643" s="513"/>
      <c r="X643" s="513"/>
      <c r="Y643" s="511"/>
      <c r="Z643" s="511"/>
      <c r="AA643" s="511"/>
      <c r="AB643" s="511"/>
      <c r="AC643" s="511"/>
      <c r="AD643" s="511"/>
      <c r="AE643" s="511"/>
      <c r="AF643" s="511"/>
      <c r="AG643" s="511"/>
      <c r="AH643" s="514"/>
      <c r="AI643" s="515"/>
      <c r="AJ643" s="515"/>
      <c r="AK643" s="515"/>
      <c r="AL643" s="515"/>
      <c r="AM643" s="515"/>
      <c r="AN643" s="515"/>
      <c r="AO643" s="515"/>
      <c r="AP643" s="515"/>
      <c r="AQ643" s="515"/>
      <c r="AR643" s="515"/>
      <c r="AS643" s="515"/>
      <c r="AT643" s="515"/>
      <c r="AU643" s="490"/>
      <c r="AV643" s="490"/>
      <c r="AW643" s="490"/>
      <c r="AX643" s="490"/>
      <c r="AY643" s="490"/>
      <c r="AZ643" s="490"/>
      <c r="BA643" s="490"/>
      <c r="BB643" s="490"/>
      <c r="BC643" s="490"/>
    </row>
    <row r="644" spans="1:55" x14ac:dyDescent="0.25">
      <c r="A644" s="1400"/>
      <c r="B644" s="509"/>
      <c r="C644" s="546"/>
      <c r="D644" s="545"/>
      <c r="E644" s="433"/>
      <c r="F644" s="545"/>
      <c r="G644" s="511"/>
      <c r="H644" s="511"/>
      <c r="I644" s="511"/>
      <c r="J644" s="511"/>
      <c r="K644" s="512"/>
      <c r="L644" s="513"/>
      <c r="M644" s="513"/>
      <c r="N644" s="513"/>
      <c r="O644" s="513"/>
      <c r="P644" s="513"/>
      <c r="Q644" s="513"/>
      <c r="R644" s="513"/>
      <c r="S644" s="513"/>
      <c r="T644" s="513"/>
      <c r="U644" s="513"/>
      <c r="V644" s="513"/>
      <c r="W644" s="513"/>
      <c r="X644" s="513"/>
      <c r="Y644" s="511"/>
      <c r="Z644" s="511"/>
      <c r="AA644" s="511"/>
      <c r="AB644" s="511"/>
      <c r="AC644" s="511"/>
      <c r="AD644" s="511"/>
      <c r="AE644" s="511"/>
      <c r="AF644" s="511"/>
      <c r="AG644" s="511"/>
      <c r="AH644" s="514"/>
      <c r="AI644" s="515"/>
      <c r="AJ644" s="515"/>
      <c r="AK644" s="515"/>
      <c r="AL644" s="515"/>
      <c r="AM644" s="515"/>
      <c r="AN644" s="515"/>
      <c r="AO644" s="515"/>
      <c r="AP644" s="515"/>
      <c r="AQ644" s="515"/>
      <c r="AR644" s="515"/>
      <c r="AS644" s="515"/>
      <c r="AT644" s="515"/>
      <c r="AU644" s="490"/>
      <c r="AV644" s="490"/>
      <c r="AW644" s="490"/>
      <c r="AX644" s="490"/>
      <c r="AY644" s="490"/>
      <c r="AZ644" s="490"/>
      <c r="BA644" s="490"/>
      <c r="BB644" s="490"/>
      <c r="BC644" s="490"/>
    </row>
    <row r="645" spans="1:55" x14ac:dyDescent="0.25">
      <c r="A645" s="1400"/>
      <c r="B645" s="509"/>
      <c r="C645" s="546"/>
      <c r="D645" s="545"/>
      <c r="E645" s="511"/>
      <c r="F645" s="545"/>
      <c r="G645" s="511"/>
      <c r="H645" s="511"/>
      <c r="I645" s="511"/>
      <c r="J645" s="511"/>
      <c r="K645" s="512"/>
      <c r="L645" s="513"/>
      <c r="M645" s="513"/>
      <c r="N645" s="513"/>
      <c r="O645" s="513"/>
      <c r="P645" s="513"/>
      <c r="Q645" s="513"/>
      <c r="R645" s="513"/>
      <c r="S645" s="513"/>
      <c r="T645" s="513"/>
      <c r="U645" s="513"/>
      <c r="V645" s="513"/>
      <c r="W645" s="513"/>
      <c r="X645" s="513"/>
      <c r="Y645" s="511"/>
      <c r="Z645" s="511"/>
      <c r="AA645" s="511"/>
      <c r="AB645" s="511"/>
      <c r="AC645" s="511"/>
      <c r="AD645" s="511"/>
      <c r="AE645" s="511"/>
      <c r="AF645" s="511"/>
      <c r="AG645" s="511"/>
      <c r="AH645" s="514"/>
      <c r="AI645" s="515"/>
      <c r="AJ645" s="515"/>
      <c r="AK645" s="515"/>
      <c r="AL645" s="515"/>
      <c r="AM645" s="515"/>
      <c r="AN645" s="515"/>
      <c r="AO645" s="511"/>
      <c r="AP645" s="511"/>
      <c r="AQ645" s="511"/>
      <c r="AR645" s="511"/>
      <c r="AS645" s="511"/>
      <c r="AT645" s="515"/>
      <c r="AU645" s="490"/>
      <c r="AV645" s="490"/>
      <c r="AW645" s="490"/>
      <c r="AX645" s="490"/>
      <c r="AY645" s="490"/>
      <c r="AZ645" s="490"/>
      <c r="BA645" s="490"/>
      <c r="BB645" s="490"/>
      <c r="BC645" s="490"/>
    </row>
    <row r="646" spans="1:55" x14ac:dyDescent="0.25">
      <c r="A646" s="1400"/>
      <c r="B646" s="509"/>
      <c r="C646" s="546"/>
      <c r="D646" s="545"/>
      <c r="E646" s="433"/>
      <c r="F646" s="545"/>
      <c r="G646" s="511"/>
      <c r="H646" s="511"/>
      <c r="I646" s="511"/>
      <c r="J646" s="511"/>
      <c r="K646" s="512"/>
      <c r="L646" s="513"/>
      <c r="M646" s="513"/>
      <c r="N646" s="513"/>
      <c r="O646" s="513"/>
      <c r="P646" s="513"/>
      <c r="Q646" s="513"/>
      <c r="R646" s="513"/>
      <c r="S646" s="513"/>
      <c r="T646" s="513"/>
      <c r="U646" s="513"/>
      <c r="V646" s="513"/>
      <c r="W646" s="513"/>
      <c r="X646" s="513"/>
      <c r="Y646" s="511"/>
      <c r="Z646" s="511"/>
      <c r="AA646" s="511"/>
      <c r="AB646" s="511"/>
      <c r="AC646" s="511"/>
      <c r="AD646" s="511"/>
      <c r="AE646" s="511"/>
      <c r="AF646" s="511"/>
      <c r="AG646" s="511"/>
      <c r="AH646" s="514"/>
      <c r="AI646" s="515"/>
      <c r="AJ646" s="515"/>
      <c r="AK646" s="515"/>
      <c r="AL646" s="515"/>
      <c r="AM646" s="515"/>
      <c r="AN646" s="515"/>
      <c r="AO646" s="511"/>
      <c r="AP646" s="511"/>
      <c r="AQ646" s="511"/>
      <c r="AR646" s="511"/>
      <c r="AS646" s="511"/>
      <c r="AT646" s="515"/>
      <c r="AU646" s="490"/>
      <c r="AV646" s="490"/>
      <c r="AW646" s="490"/>
      <c r="AX646" s="490"/>
      <c r="AY646" s="490"/>
      <c r="AZ646" s="490"/>
      <c r="BA646" s="490"/>
      <c r="BB646" s="490"/>
      <c r="BC646" s="490"/>
    </row>
    <row r="647" spans="1:55" x14ac:dyDescent="0.25">
      <c r="A647" s="1400"/>
      <c r="B647" s="509"/>
      <c r="C647" s="546"/>
      <c r="D647" s="545"/>
      <c r="E647" s="433"/>
      <c r="F647" s="545"/>
      <c r="G647" s="511"/>
      <c r="H647" s="511"/>
      <c r="I647" s="511"/>
      <c r="J647" s="511"/>
      <c r="K647" s="512"/>
      <c r="L647" s="513"/>
      <c r="M647" s="513"/>
      <c r="N647" s="513"/>
      <c r="O647" s="513"/>
      <c r="P647" s="513"/>
      <c r="Q647" s="513"/>
      <c r="R647" s="513"/>
      <c r="S647" s="513"/>
      <c r="T647" s="513"/>
      <c r="U647" s="513"/>
      <c r="V647" s="513"/>
      <c r="W647" s="513"/>
      <c r="X647" s="513"/>
      <c r="Y647" s="511"/>
      <c r="Z647" s="511"/>
      <c r="AA647" s="511"/>
      <c r="AB647" s="511"/>
      <c r="AC647" s="511"/>
      <c r="AD647" s="511"/>
      <c r="AE647" s="511"/>
      <c r="AF647" s="511"/>
      <c r="AG647" s="511"/>
      <c r="AH647" s="514"/>
      <c r="AI647" s="515"/>
      <c r="AJ647" s="515"/>
      <c r="AK647" s="515"/>
      <c r="AL647" s="511"/>
      <c r="AM647" s="511"/>
      <c r="AN647" s="511"/>
      <c r="AO647" s="515"/>
      <c r="AP647" s="515"/>
      <c r="AQ647" s="515"/>
      <c r="AR647" s="515"/>
      <c r="AS647" s="515"/>
      <c r="AT647" s="515"/>
      <c r="AU647" s="490"/>
      <c r="AV647" s="490"/>
      <c r="AW647" s="490"/>
      <c r="AX647" s="490"/>
      <c r="AY647" s="490"/>
      <c r="AZ647" s="490"/>
      <c r="BA647" s="490"/>
      <c r="BB647" s="490"/>
      <c r="BC647" s="490"/>
    </row>
    <row r="648" spans="1:55" x14ac:dyDescent="0.25">
      <c r="A648" s="1400"/>
      <c r="B648" s="509"/>
      <c r="C648" s="546"/>
      <c r="D648" s="545"/>
      <c r="E648" s="433"/>
      <c r="F648" s="545"/>
      <c r="G648" s="511"/>
      <c r="H648" s="511"/>
      <c r="I648" s="511"/>
      <c r="J648" s="511"/>
      <c r="K648" s="512"/>
      <c r="L648" s="513"/>
      <c r="M648" s="513"/>
      <c r="N648" s="513"/>
      <c r="O648" s="513"/>
      <c r="P648" s="513"/>
      <c r="Q648" s="513"/>
      <c r="R648" s="513"/>
      <c r="S648" s="513"/>
      <c r="T648" s="513"/>
      <c r="U648" s="513"/>
      <c r="V648" s="513"/>
      <c r="W648" s="513"/>
      <c r="X648" s="513"/>
      <c r="Y648" s="511"/>
      <c r="Z648" s="511"/>
      <c r="AA648" s="511"/>
      <c r="AB648" s="511"/>
      <c r="AC648" s="511"/>
      <c r="AD648" s="511"/>
      <c r="AE648" s="511"/>
      <c r="AF648" s="511"/>
      <c r="AG648" s="511"/>
      <c r="AH648" s="514"/>
      <c r="AI648" s="515"/>
      <c r="AJ648" s="515"/>
      <c r="AK648" s="515"/>
      <c r="AL648" s="515"/>
      <c r="AM648" s="515"/>
      <c r="AN648" s="515"/>
      <c r="AO648" s="515"/>
      <c r="AP648" s="515"/>
      <c r="AQ648" s="515"/>
      <c r="AR648" s="515"/>
      <c r="AS648" s="515"/>
      <c r="AT648" s="515"/>
      <c r="AU648" s="490"/>
      <c r="AV648" s="490"/>
      <c r="AW648" s="490"/>
      <c r="AX648" s="490"/>
      <c r="AY648" s="490"/>
      <c r="AZ648" s="490"/>
      <c r="BA648" s="490"/>
      <c r="BB648" s="490"/>
      <c r="BC648" s="490"/>
    </row>
    <row r="649" spans="1:55" x14ac:dyDescent="0.25">
      <c r="A649" s="1400"/>
      <c r="B649" s="509"/>
      <c r="C649" s="546"/>
      <c r="D649" s="545"/>
      <c r="E649" s="433"/>
      <c r="F649" s="545"/>
      <c r="G649" s="511"/>
      <c r="H649" s="511"/>
      <c r="I649" s="511"/>
      <c r="J649" s="511"/>
      <c r="K649" s="512"/>
      <c r="L649" s="513"/>
      <c r="M649" s="513"/>
      <c r="N649" s="513"/>
      <c r="O649" s="513"/>
      <c r="P649" s="513"/>
      <c r="Q649" s="513"/>
      <c r="R649" s="513"/>
      <c r="S649" s="513"/>
      <c r="T649" s="513"/>
      <c r="U649" s="513"/>
      <c r="V649" s="513"/>
      <c r="W649" s="513"/>
      <c r="X649" s="513"/>
      <c r="Y649" s="511"/>
      <c r="Z649" s="511"/>
      <c r="AA649" s="511"/>
      <c r="AB649" s="511"/>
      <c r="AC649" s="511"/>
      <c r="AD649" s="511"/>
      <c r="AE649" s="511"/>
      <c r="AF649" s="511"/>
      <c r="AG649" s="511"/>
      <c r="AH649" s="514"/>
      <c r="AI649" s="515"/>
      <c r="AJ649" s="515"/>
      <c r="AK649" s="515"/>
      <c r="AL649" s="515"/>
      <c r="AM649" s="515"/>
      <c r="AN649" s="515"/>
      <c r="AO649" s="515"/>
      <c r="AP649" s="515"/>
      <c r="AQ649" s="515"/>
      <c r="AR649" s="515"/>
      <c r="AS649" s="515"/>
      <c r="AT649" s="515"/>
      <c r="AU649" s="490"/>
      <c r="AV649" s="490"/>
      <c r="AW649" s="490"/>
      <c r="AX649" s="490"/>
      <c r="AY649" s="490"/>
      <c r="AZ649" s="490"/>
      <c r="BA649" s="490"/>
      <c r="BB649" s="490"/>
      <c r="BC649" s="490"/>
    </row>
    <row r="650" spans="1:55" x14ac:dyDescent="0.25">
      <c r="A650" s="1400"/>
      <c r="B650" s="509"/>
      <c r="C650" s="546"/>
      <c r="D650" s="545"/>
      <c r="E650" s="511"/>
      <c r="F650" s="545"/>
      <c r="G650" s="511"/>
      <c r="H650" s="511"/>
      <c r="I650" s="511"/>
      <c r="J650" s="511"/>
      <c r="K650" s="512"/>
      <c r="L650" s="513"/>
      <c r="M650" s="513"/>
      <c r="N650" s="513"/>
      <c r="O650" s="513"/>
      <c r="P650" s="513"/>
      <c r="Q650" s="513"/>
      <c r="R650" s="513"/>
      <c r="S650" s="513"/>
      <c r="T650" s="513"/>
      <c r="U650" s="513"/>
      <c r="V650" s="513"/>
      <c r="W650" s="513"/>
      <c r="X650" s="513"/>
      <c r="Y650" s="511"/>
      <c r="Z650" s="511"/>
      <c r="AA650" s="511"/>
      <c r="AB650" s="511"/>
      <c r="AC650" s="511"/>
      <c r="AD650" s="511"/>
      <c r="AE650" s="511"/>
      <c r="AF650" s="511"/>
      <c r="AG650" s="511"/>
      <c r="AH650" s="514"/>
      <c r="AI650" s="515"/>
      <c r="AJ650" s="515"/>
      <c r="AK650" s="515"/>
      <c r="AL650" s="515"/>
      <c r="AM650" s="515"/>
      <c r="AN650" s="515"/>
      <c r="AO650" s="511"/>
      <c r="AP650" s="511"/>
      <c r="AQ650" s="511"/>
      <c r="AR650" s="511"/>
      <c r="AS650" s="511"/>
      <c r="AT650" s="515"/>
      <c r="AU650" s="490"/>
      <c r="AV650" s="490"/>
      <c r="AW650" s="490"/>
      <c r="AX650" s="490"/>
      <c r="AY650" s="490"/>
      <c r="AZ650" s="490"/>
      <c r="BA650" s="490"/>
      <c r="BB650" s="490"/>
      <c r="BC650" s="490"/>
    </row>
    <row r="651" spans="1:55" x14ac:dyDescent="0.25">
      <c r="A651" s="1400"/>
      <c r="B651" s="509"/>
      <c r="C651" s="546"/>
      <c r="D651" s="545"/>
      <c r="E651" s="433"/>
      <c r="F651" s="545"/>
      <c r="G651" s="511"/>
      <c r="H651" s="511"/>
      <c r="I651" s="511"/>
      <c r="J651" s="511"/>
      <c r="K651" s="512"/>
      <c r="L651" s="513"/>
      <c r="M651" s="513"/>
      <c r="N651" s="513"/>
      <c r="O651" s="513"/>
      <c r="P651" s="513"/>
      <c r="Q651" s="513"/>
      <c r="R651" s="513"/>
      <c r="S651" s="513"/>
      <c r="T651" s="513"/>
      <c r="U651" s="513"/>
      <c r="V651" s="513"/>
      <c r="W651" s="513"/>
      <c r="X651" s="513"/>
      <c r="Y651" s="511"/>
      <c r="Z651" s="511"/>
      <c r="AA651" s="511"/>
      <c r="AB651" s="511"/>
      <c r="AC651" s="511"/>
      <c r="AD651" s="511"/>
      <c r="AE651" s="511"/>
      <c r="AF651" s="511"/>
      <c r="AG651" s="511"/>
      <c r="AH651" s="514"/>
      <c r="AI651" s="515"/>
      <c r="AJ651" s="515"/>
      <c r="AK651" s="515"/>
      <c r="AL651" s="515"/>
      <c r="AM651" s="515"/>
      <c r="AN651" s="515"/>
      <c r="AO651" s="511"/>
      <c r="AP651" s="511"/>
      <c r="AQ651" s="511"/>
      <c r="AR651" s="511"/>
      <c r="AS651" s="511"/>
      <c r="AT651" s="515"/>
      <c r="AU651" s="490"/>
      <c r="AV651" s="490"/>
      <c r="AW651" s="490"/>
      <c r="AX651" s="490"/>
      <c r="AY651" s="490"/>
      <c r="AZ651" s="490"/>
      <c r="BA651" s="490"/>
      <c r="BB651" s="490"/>
      <c r="BC651" s="490"/>
    </row>
    <row r="652" spans="1:55" x14ac:dyDescent="0.25">
      <c r="A652" s="1400"/>
      <c r="B652" s="509"/>
      <c r="C652" s="546"/>
      <c r="D652" s="545"/>
      <c r="E652" s="433"/>
      <c r="F652" s="545"/>
      <c r="G652" s="511"/>
      <c r="H652" s="511"/>
      <c r="I652" s="511"/>
      <c r="J652" s="511"/>
      <c r="K652" s="512"/>
      <c r="L652" s="513"/>
      <c r="M652" s="513"/>
      <c r="N652" s="513"/>
      <c r="O652" s="513"/>
      <c r="P652" s="513"/>
      <c r="Q652" s="513"/>
      <c r="R652" s="513"/>
      <c r="S652" s="513"/>
      <c r="T652" s="513"/>
      <c r="U652" s="513"/>
      <c r="V652" s="513"/>
      <c r="W652" s="513"/>
      <c r="X652" s="513"/>
      <c r="Y652" s="511"/>
      <c r="Z652" s="511"/>
      <c r="AA652" s="511"/>
      <c r="AB652" s="511"/>
      <c r="AC652" s="511"/>
      <c r="AD652" s="511"/>
      <c r="AE652" s="511"/>
      <c r="AF652" s="511"/>
      <c r="AG652" s="511"/>
      <c r="AH652" s="514"/>
      <c r="AI652" s="515"/>
      <c r="AJ652" s="515"/>
      <c r="AK652" s="515"/>
      <c r="AL652" s="511"/>
      <c r="AM652" s="511"/>
      <c r="AN652" s="511"/>
      <c r="AO652" s="515"/>
      <c r="AP652" s="515"/>
      <c r="AQ652" s="515"/>
      <c r="AR652" s="515"/>
      <c r="AS652" s="515"/>
      <c r="AT652" s="515"/>
      <c r="AU652" s="490"/>
      <c r="AV652" s="490"/>
      <c r="AW652" s="490"/>
      <c r="AX652" s="490"/>
      <c r="AY652" s="490"/>
      <c r="AZ652" s="490"/>
      <c r="BA652" s="490"/>
      <c r="BB652" s="490"/>
      <c r="BC652" s="490"/>
    </row>
    <row r="653" spans="1:55" x14ac:dyDescent="0.25">
      <c r="A653" s="1400"/>
      <c r="B653" s="509"/>
      <c r="C653" s="546"/>
      <c r="D653" s="545"/>
      <c r="E653" s="433"/>
      <c r="F653" s="545"/>
      <c r="G653" s="511"/>
      <c r="H653" s="511"/>
      <c r="I653" s="511"/>
      <c r="J653" s="511"/>
      <c r="K653" s="512"/>
      <c r="L653" s="513"/>
      <c r="M653" s="513"/>
      <c r="N653" s="513"/>
      <c r="O653" s="513"/>
      <c r="P653" s="513"/>
      <c r="Q653" s="513"/>
      <c r="R653" s="513"/>
      <c r="S653" s="513"/>
      <c r="T653" s="513"/>
      <c r="U653" s="513"/>
      <c r="V653" s="513"/>
      <c r="W653" s="513"/>
      <c r="X653" s="513"/>
      <c r="Y653" s="511"/>
      <c r="Z653" s="511"/>
      <c r="AA653" s="511"/>
      <c r="AB653" s="511"/>
      <c r="AC653" s="511"/>
      <c r="AD653" s="511"/>
      <c r="AE653" s="511"/>
      <c r="AF653" s="511"/>
      <c r="AG653" s="511"/>
      <c r="AH653" s="514"/>
      <c r="AI653" s="515"/>
      <c r="AJ653" s="515"/>
      <c r="AK653" s="515"/>
      <c r="AL653" s="515"/>
      <c r="AM653" s="515"/>
      <c r="AN653" s="515"/>
      <c r="AO653" s="515"/>
      <c r="AP653" s="515"/>
      <c r="AQ653" s="515"/>
      <c r="AR653" s="515"/>
      <c r="AS653" s="515"/>
      <c r="AT653" s="515"/>
      <c r="AU653" s="490"/>
      <c r="AV653" s="490"/>
      <c r="AW653" s="490"/>
      <c r="AX653" s="490"/>
      <c r="AY653" s="490"/>
      <c r="AZ653" s="490"/>
      <c r="BA653" s="490"/>
      <c r="BB653" s="490"/>
      <c r="BC653" s="490"/>
    </row>
    <row r="654" spans="1:55" x14ac:dyDescent="0.25">
      <c r="A654" s="1400"/>
      <c r="B654" s="509"/>
      <c r="C654" s="546"/>
      <c r="D654" s="545"/>
      <c r="E654" s="433"/>
      <c r="F654" s="545"/>
      <c r="G654" s="511"/>
      <c r="H654" s="511"/>
      <c r="I654" s="511"/>
      <c r="J654" s="511"/>
      <c r="K654" s="512"/>
      <c r="L654" s="513"/>
      <c r="M654" s="513"/>
      <c r="N654" s="513"/>
      <c r="O654" s="513"/>
      <c r="P654" s="513"/>
      <c r="Q654" s="513"/>
      <c r="R654" s="513"/>
      <c r="S654" s="513"/>
      <c r="T654" s="513"/>
      <c r="U654" s="513"/>
      <c r="V654" s="513"/>
      <c r="W654" s="513"/>
      <c r="X654" s="513"/>
      <c r="Y654" s="511"/>
      <c r="Z654" s="511"/>
      <c r="AA654" s="511"/>
      <c r="AB654" s="511"/>
      <c r="AC654" s="511"/>
      <c r="AD654" s="511"/>
      <c r="AE654" s="511"/>
      <c r="AF654" s="511"/>
      <c r="AG654" s="511"/>
      <c r="AH654" s="514"/>
      <c r="AI654" s="515"/>
      <c r="AJ654" s="515"/>
      <c r="AK654" s="515"/>
      <c r="AL654" s="515"/>
      <c r="AM654" s="515"/>
      <c r="AN654" s="515"/>
      <c r="AO654" s="515"/>
      <c r="AP654" s="515"/>
      <c r="AQ654" s="515"/>
      <c r="AR654" s="515"/>
      <c r="AS654" s="515"/>
      <c r="AT654" s="515"/>
      <c r="AU654" s="490"/>
      <c r="AV654" s="490"/>
      <c r="AW654" s="490"/>
      <c r="AX654" s="490"/>
      <c r="AY654" s="490"/>
      <c r="AZ654" s="490"/>
      <c r="BA654" s="490"/>
      <c r="BB654" s="490"/>
      <c r="BC654" s="490"/>
    </row>
    <row r="655" spans="1:55" x14ac:dyDescent="0.25">
      <c r="A655" s="1400"/>
      <c r="B655" s="509"/>
      <c r="C655" s="546"/>
      <c r="D655" s="545"/>
      <c r="E655" s="433"/>
      <c r="F655" s="545"/>
      <c r="G655" s="511"/>
      <c r="H655" s="511"/>
      <c r="I655" s="511"/>
      <c r="J655" s="511"/>
      <c r="K655" s="512"/>
      <c r="L655" s="513"/>
      <c r="M655" s="513"/>
      <c r="N655" s="513"/>
      <c r="O655" s="513"/>
      <c r="P655" s="513"/>
      <c r="Q655" s="513"/>
      <c r="R655" s="513"/>
      <c r="S655" s="513"/>
      <c r="T655" s="513"/>
      <c r="U655" s="513"/>
      <c r="V655" s="513"/>
      <c r="W655" s="513"/>
      <c r="X655" s="513"/>
      <c r="Y655" s="511"/>
      <c r="Z655" s="511"/>
      <c r="AA655" s="511"/>
      <c r="AB655" s="511"/>
      <c r="AC655" s="511"/>
      <c r="AD655" s="511"/>
      <c r="AE655" s="511"/>
      <c r="AF655" s="511"/>
      <c r="AG655" s="511"/>
      <c r="AH655" s="514"/>
      <c r="AI655" s="515"/>
      <c r="AJ655" s="515"/>
      <c r="AK655" s="515"/>
      <c r="AL655" s="515"/>
      <c r="AM655" s="515"/>
      <c r="AN655" s="515"/>
      <c r="AO655" s="515"/>
      <c r="AP655" s="515"/>
      <c r="AQ655" s="515"/>
      <c r="AR655" s="515"/>
      <c r="AS655" s="515"/>
      <c r="AT655" s="515"/>
      <c r="AU655" s="490"/>
      <c r="AV655" s="490"/>
      <c r="AW655" s="490"/>
      <c r="AX655" s="490"/>
      <c r="AY655" s="490"/>
      <c r="AZ655" s="490"/>
      <c r="BA655" s="490"/>
      <c r="BB655" s="490"/>
      <c r="BC655" s="490"/>
    </row>
    <row r="656" spans="1:55" x14ac:dyDescent="0.25">
      <c r="A656" s="1400"/>
      <c r="B656" s="509"/>
      <c r="C656" s="546"/>
      <c r="D656" s="545"/>
      <c r="E656" s="433"/>
      <c r="F656" s="545"/>
      <c r="G656" s="511"/>
      <c r="H656" s="511"/>
      <c r="I656" s="511"/>
      <c r="J656" s="511"/>
      <c r="K656" s="512"/>
      <c r="L656" s="513"/>
      <c r="M656" s="513"/>
      <c r="N656" s="513"/>
      <c r="O656" s="513"/>
      <c r="P656" s="513"/>
      <c r="Q656" s="513"/>
      <c r="R656" s="513"/>
      <c r="S656" s="513"/>
      <c r="T656" s="513"/>
      <c r="U656" s="513"/>
      <c r="V656" s="513"/>
      <c r="W656" s="513"/>
      <c r="X656" s="513"/>
      <c r="Y656" s="511"/>
      <c r="Z656" s="511"/>
      <c r="AA656" s="511"/>
      <c r="AB656" s="511"/>
      <c r="AC656" s="511"/>
      <c r="AD656" s="511"/>
      <c r="AE656" s="511"/>
      <c r="AF656" s="511"/>
      <c r="AG656" s="511"/>
      <c r="AH656" s="514"/>
      <c r="AI656" s="515"/>
      <c r="AJ656" s="515"/>
      <c r="AK656" s="515"/>
      <c r="AL656" s="515"/>
      <c r="AM656" s="515"/>
      <c r="AN656" s="515"/>
      <c r="AO656" s="511"/>
      <c r="AP656" s="511"/>
      <c r="AQ656" s="511"/>
      <c r="AR656" s="511"/>
      <c r="AS656" s="511"/>
      <c r="AT656" s="515"/>
      <c r="AU656" s="490"/>
      <c r="AV656" s="490"/>
      <c r="AW656" s="490"/>
      <c r="AX656" s="490"/>
      <c r="AY656" s="490"/>
      <c r="AZ656" s="490"/>
      <c r="BA656" s="490"/>
      <c r="BB656" s="490"/>
      <c r="BC656" s="490"/>
    </row>
    <row r="657" spans="1:55" ht="47.45" customHeight="1" x14ac:dyDescent="0.25">
      <c r="A657" s="1400"/>
      <c r="B657" s="509"/>
      <c r="C657" s="546"/>
      <c r="D657" s="545"/>
      <c r="E657" s="433"/>
      <c r="F657" s="545"/>
      <c r="G657" s="511"/>
      <c r="H657" s="511"/>
      <c r="I657" s="511"/>
      <c r="J657" s="511"/>
      <c r="K657" s="512"/>
      <c r="L657" s="513"/>
      <c r="M657" s="513"/>
      <c r="N657" s="513"/>
      <c r="O657" s="513"/>
      <c r="P657" s="513"/>
      <c r="Q657" s="513"/>
      <c r="R657" s="513"/>
      <c r="S657" s="513"/>
      <c r="T657" s="513"/>
      <c r="U657" s="513"/>
      <c r="V657" s="513"/>
      <c r="W657" s="513"/>
      <c r="X657" s="513"/>
      <c r="Y657" s="511"/>
      <c r="Z657" s="511"/>
      <c r="AA657" s="511"/>
      <c r="AB657" s="511"/>
      <c r="AC657" s="511"/>
      <c r="AD657" s="511"/>
      <c r="AE657" s="511"/>
      <c r="AF657" s="511"/>
      <c r="AG657" s="511"/>
      <c r="AH657" s="514"/>
      <c r="AI657" s="515"/>
      <c r="AJ657" s="515"/>
      <c r="AK657" s="515"/>
      <c r="AL657" s="511"/>
      <c r="AM657" s="511"/>
      <c r="AN657" s="511"/>
      <c r="AO657" s="515"/>
      <c r="AP657" s="515"/>
      <c r="AQ657" s="515"/>
      <c r="AR657" s="515"/>
      <c r="AS657" s="515"/>
      <c r="AT657" s="515"/>
      <c r="AU657" s="490"/>
      <c r="AV657" s="490"/>
      <c r="AW657" s="490"/>
      <c r="AX657" s="490"/>
      <c r="AY657" s="490"/>
      <c r="AZ657" s="490"/>
      <c r="BA657" s="490"/>
      <c r="BB657" s="490"/>
      <c r="BC657" s="490"/>
    </row>
    <row r="658" spans="1:55" x14ac:dyDescent="0.25">
      <c r="A658" s="1400"/>
      <c r="B658" s="509"/>
      <c r="C658" s="546"/>
      <c r="D658" s="545"/>
      <c r="E658" s="433"/>
      <c r="F658" s="545"/>
      <c r="G658" s="511"/>
      <c r="H658" s="511"/>
      <c r="I658" s="511"/>
      <c r="J658" s="511"/>
      <c r="K658" s="512"/>
      <c r="L658" s="513"/>
      <c r="M658" s="513"/>
      <c r="N658" s="513"/>
      <c r="O658" s="513"/>
      <c r="P658" s="513"/>
      <c r="Q658" s="513"/>
      <c r="R658" s="513"/>
      <c r="S658" s="513"/>
      <c r="T658" s="513"/>
      <c r="U658" s="513"/>
      <c r="V658" s="513"/>
      <c r="W658" s="513"/>
      <c r="X658" s="513"/>
      <c r="Y658" s="511"/>
      <c r="Z658" s="511"/>
      <c r="AA658" s="511"/>
      <c r="AB658" s="511"/>
      <c r="AC658" s="511"/>
      <c r="AD658" s="511"/>
      <c r="AE658" s="511"/>
      <c r="AF658" s="511"/>
      <c r="AG658" s="511"/>
      <c r="AH658" s="514"/>
      <c r="AI658" s="515"/>
      <c r="AJ658" s="515"/>
      <c r="AK658" s="515"/>
      <c r="AL658" s="515"/>
      <c r="AM658" s="515"/>
      <c r="AN658" s="515"/>
      <c r="AO658" s="515"/>
      <c r="AP658" s="515"/>
      <c r="AQ658" s="515"/>
      <c r="AR658" s="515"/>
      <c r="AS658" s="515"/>
      <c r="AT658" s="515"/>
      <c r="AU658" s="490"/>
      <c r="AV658" s="490"/>
      <c r="AW658" s="490"/>
      <c r="AX658" s="490"/>
      <c r="AY658" s="490"/>
      <c r="AZ658" s="490"/>
      <c r="BA658" s="490"/>
      <c r="BB658" s="490"/>
      <c r="BC658" s="490"/>
    </row>
    <row r="659" spans="1:55" x14ac:dyDescent="0.25">
      <c r="A659" s="1400"/>
      <c r="B659" s="509"/>
      <c r="C659" s="546"/>
      <c r="D659" s="545"/>
      <c r="E659" s="433"/>
      <c r="F659" s="545"/>
      <c r="G659" s="511"/>
      <c r="H659" s="511"/>
      <c r="I659" s="511"/>
      <c r="J659" s="511"/>
      <c r="K659" s="512"/>
      <c r="L659" s="513"/>
      <c r="M659" s="513"/>
      <c r="N659" s="513"/>
      <c r="O659" s="513"/>
      <c r="P659" s="513"/>
      <c r="Q659" s="513"/>
      <c r="R659" s="513"/>
      <c r="S659" s="513"/>
      <c r="T659" s="513"/>
      <c r="U659" s="513"/>
      <c r="V659" s="513"/>
      <c r="W659" s="513"/>
      <c r="X659" s="513"/>
      <c r="Y659" s="511"/>
      <c r="Z659" s="511"/>
      <c r="AA659" s="511"/>
      <c r="AB659" s="511"/>
      <c r="AC659" s="511"/>
      <c r="AD659" s="511"/>
      <c r="AE659" s="511"/>
      <c r="AF659" s="511"/>
      <c r="AG659" s="511"/>
      <c r="AH659" s="514"/>
      <c r="AI659" s="515"/>
      <c r="AJ659" s="515"/>
      <c r="AK659" s="515"/>
      <c r="AL659" s="515"/>
      <c r="AM659" s="515"/>
      <c r="AN659" s="515"/>
      <c r="AO659" s="515"/>
      <c r="AP659" s="515"/>
      <c r="AQ659" s="515"/>
      <c r="AR659" s="515"/>
      <c r="AS659" s="515"/>
      <c r="AT659" s="515"/>
      <c r="AU659" s="490"/>
      <c r="AV659" s="490"/>
      <c r="AW659" s="490"/>
      <c r="AX659" s="490"/>
      <c r="AY659" s="490"/>
      <c r="AZ659" s="490"/>
      <c r="BA659" s="490"/>
      <c r="BB659" s="490"/>
      <c r="BC659" s="490"/>
    </row>
    <row r="660" spans="1:55" x14ac:dyDescent="0.25">
      <c r="A660" s="1400"/>
      <c r="B660" s="509"/>
      <c r="C660" s="546"/>
      <c r="D660" s="545"/>
      <c r="E660" s="511"/>
      <c r="F660" s="545"/>
      <c r="G660" s="511"/>
      <c r="H660" s="511"/>
      <c r="I660" s="511"/>
      <c r="J660" s="511"/>
      <c r="K660" s="512"/>
      <c r="L660" s="513"/>
      <c r="M660" s="513"/>
      <c r="N660" s="513"/>
      <c r="O660" s="513"/>
      <c r="P660" s="513"/>
      <c r="Q660" s="513"/>
      <c r="R660" s="513"/>
      <c r="S660" s="513"/>
      <c r="T660" s="513"/>
      <c r="U660" s="513"/>
      <c r="V660" s="513"/>
      <c r="W660" s="513"/>
      <c r="X660" s="513"/>
      <c r="Y660" s="511"/>
      <c r="Z660" s="511"/>
      <c r="AA660" s="511"/>
      <c r="AB660" s="511"/>
      <c r="AC660" s="511"/>
      <c r="AD660" s="511"/>
      <c r="AE660" s="511"/>
      <c r="AF660" s="516"/>
      <c r="AG660" s="511"/>
      <c r="AH660" s="514"/>
      <c r="AI660" s="515"/>
      <c r="AJ660" s="515"/>
      <c r="AK660" s="515"/>
      <c r="AL660" s="515"/>
      <c r="AM660" s="515"/>
      <c r="AN660" s="515"/>
      <c r="AO660" s="511"/>
      <c r="AP660" s="511"/>
      <c r="AQ660" s="511"/>
      <c r="AR660" s="511"/>
      <c r="AS660" s="511"/>
      <c r="AT660" s="515"/>
      <c r="AU660" s="490"/>
      <c r="AV660" s="490"/>
      <c r="AW660" s="490"/>
      <c r="AX660" s="490"/>
      <c r="AY660" s="490"/>
      <c r="AZ660" s="490"/>
      <c r="BA660" s="490"/>
      <c r="BB660" s="490"/>
      <c r="BC660" s="490"/>
    </row>
    <row r="661" spans="1:55" x14ac:dyDescent="0.25">
      <c r="A661" s="1400"/>
      <c r="B661" s="509"/>
      <c r="C661" s="546"/>
      <c r="D661" s="545"/>
      <c r="E661" s="433"/>
      <c r="F661" s="545"/>
      <c r="G661" s="511"/>
      <c r="H661" s="511"/>
      <c r="I661" s="511"/>
      <c r="J661" s="511"/>
      <c r="K661" s="512"/>
      <c r="L661" s="513"/>
      <c r="M661" s="513"/>
      <c r="N661" s="513"/>
      <c r="O661" s="513"/>
      <c r="P661" s="513"/>
      <c r="Q661" s="513"/>
      <c r="R661" s="513"/>
      <c r="S661" s="513"/>
      <c r="T661" s="513"/>
      <c r="U661" s="513"/>
      <c r="V661" s="513"/>
      <c r="W661" s="513"/>
      <c r="X661" s="513"/>
      <c r="Y661" s="511"/>
      <c r="Z661" s="511"/>
      <c r="AA661" s="511"/>
      <c r="AB661" s="511"/>
      <c r="AC661" s="511"/>
      <c r="AD661" s="511"/>
      <c r="AE661" s="511"/>
      <c r="AF661" s="511"/>
      <c r="AG661" s="511"/>
      <c r="AH661" s="514"/>
      <c r="AI661" s="515"/>
      <c r="AJ661" s="515"/>
      <c r="AK661" s="515"/>
      <c r="AL661" s="515"/>
      <c r="AM661" s="515"/>
      <c r="AN661" s="515"/>
      <c r="AO661" s="511"/>
      <c r="AP661" s="511"/>
      <c r="AQ661" s="511"/>
      <c r="AR661" s="511"/>
      <c r="AS661" s="511"/>
      <c r="AT661" s="515"/>
      <c r="AU661" s="490"/>
      <c r="AV661" s="490"/>
      <c r="AW661" s="490"/>
      <c r="AX661" s="490"/>
      <c r="AY661" s="490"/>
      <c r="AZ661" s="490"/>
      <c r="BA661" s="490"/>
      <c r="BB661" s="490"/>
      <c r="BC661" s="490"/>
    </row>
    <row r="662" spans="1:55" x14ac:dyDescent="0.25">
      <c r="A662" s="1400"/>
      <c r="B662" s="509"/>
      <c r="C662" s="546"/>
      <c r="D662" s="545"/>
      <c r="E662" s="433"/>
      <c r="F662" s="545"/>
      <c r="G662" s="511"/>
      <c r="H662" s="511"/>
      <c r="I662" s="511"/>
      <c r="J662" s="511"/>
      <c r="K662" s="512"/>
      <c r="L662" s="513"/>
      <c r="M662" s="513"/>
      <c r="N662" s="513"/>
      <c r="O662" s="513"/>
      <c r="P662" s="513"/>
      <c r="Q662" s="513"/>
      <c r="R662" s="513"/>
      <c r="S662" s="513"/>
      <c r="T662" s="513"/>
      <c r="U662" s="513"/>
      <c r="V662" s="513"/>
      <c r="W662" s="513"/>
      <c r="X662" s="513"/>
      <c r="Y662" s="511"/>
      <c r="Z662" s="511"/>
      <c r="AA662" s="511"/>
      <c r="AB662" s="511"/>
      <c r="AC662" s="511"/>
      <c r="AD662" s="511"/>
      <c r="AE662" s="511"/>
      <c r="AF662" s="511"/>
      <c r="AG662" s="511"/>
      <c r="AH662" s="514"/>
      <c r="AI662" s="515"/>
      <c r="AJ662" s="515"/>
      <c r="AK662" s="515"/>
      <c r="AL662" s="511"/>
      <c r="AM662" s="511"/>
      <c r="AN662" s="511"/>
      <c r="AO662" s="515"/>
      <c r="AP662" s="515"/>
      <c r="AQ662" s="515"/>
      <c r="AR662" s="515"/>
      <c r="AS662" s="515"/>
      <c r="AT662" s="515"/>
      <c r="AU662" s="490"/>
      <c r="AV662" s="490"/>
      <c r="AW662" s="490"/>
      <c r="AX662" s="490"/>
      <c r="AY662" s="490"/>
      <c r="AZ662" s="490"/>
      <c r="BA662" s="490"/>
      <c r="BB662" s="490"/>
      <c r="BC662" s="490"/>
    </row>
    <row r="663" spans="1:55" x14ac:dyDescent="0.25">
      <c r="A663" s="1400"/>
      <c r="B663" s="509"/>
      <c r="C663" s="546"/>
      <c r="D663" s="545"/>
      <c r="E663" s="433"/>
      <c r="F663" s="545"/>
      <c r="G663" s="511"/>
      <c r="H663" s="511"/>
      <c r="I663" s="511"/>
      <c r="J663" s="511"/>
      <c r="K663" s="512"/>
      <c r="L663" s="513"/>
      <c r="M663" s="513"/>
      <c r="N663" s="513"/>
      <c r="O663" s="513"/>
      <c r="P663" s="513"/>
      <c r="Q663" s="513"/>
      <c r="R663" s="513"/>
      <c r="S663" s="513"/>
      <c r="T663" s="513"/>
      <c r="U663" s="513"/>
      <c r="V663" s="513"/>
      <c r="W663" s="513"/>
      <c r="X663" s="513"/>
      <c r="Y663" s="511"/>
      <c r="Z663" s="511"/>
      <c r="AA663" s="511"/>
      <c r="AB663" s="511"/>
      <c r="AC663" s="511"/>
      <c r="AD663" s="511"/>
      <c r="AE663" s="511"/>
      <c r="AF663" s="511"/>
      <c r="AG663" s="511"/>
      <c r="AH663" s="514"/>
      <c r="AI663" s="515"/>
      <c r="AJ663" s="515"/>
      <c r="AK663" s="515"/>
      <c r="AL663" s="515"/>
      <c r="AM663" s="515"/>
      <c r="AN663" s="515"/>
      <c r="AO663" s="515"/>
      <c r="AP663" s="515"/>
      <c r="AQ663" s="515"/>
      <c r="AR663" s="515"/>
      <c r="AS663" s="515"/>
      <c r="AT663" s="515"/>
      <c r="AU663" s="490"/>
      <c r="AV663" s="490"/>
      <c r="AW663" s="490"/>
      <c r="AX663" s="490"/>
      <c r="AY663" s="490"/>
      <c r="AZ663" s="490"/>
      <c r="BA663" s="490"/>
      <c r="BB663" s="490"/>
      <c r="BC663" s="490"/>
    </row>
    <row r="664" spans="1:55" x14ac:dyDescent="0.25">
      <c r="A664" s="1400"/>
      <c r="B664" s="509"/>
      <c r="C664" s="546"/>
      <c r="D664" s="545"/>
      <c r="E664" s="433"/>
      <c r="F664" s="545"/>
      <c r="G664" s="511"/>
      <c r="H664" s="511"/>
      <c r="I664" s="511"/>
      <c r="J664" s="511"/>
      <c r="K664" s="512"/>
      <c r="L664" s="513"/>
      <c r="M664" s="513"/>
      <c r="N664" s="513"/>
      <c r="O664" s="513"/>
      <c r="P664" s="513"/>
      <c r="Q664" s="513"/>
      <c r="R664" s="513"/>
      <c r="S664" s="513"/>
      <c r="T664" s="513"/>
      <c r="U664" s="513"/>
      <c r="V664" s="513"/>
      <c r="W664" s="513"/>
      <c r="X664" s="513"/>
      <c r="Y664" s="511"/>
      <c r="Z664" s="511"/>
      <c r="AA664" s="511"/>
      <c r="AB664" s="511"/>
      <c r="AC664" s="511"/>
      <c r="AD664" s="511"/>
      <c r="AE664" s="511"/>
      <c r="AF664" s="511"/>
      <c r="AG664" s="511"/>
      <c r="AH664" s="514"/>
      <c r="AI664" s="515"/>
      <c r="AJ664" s="515"/>
      <c r="AK664" s="515"/>
      <c r="AL664" s="515"/>
      <c r="AM664" s="515"/>
      <c r="AN664" s="515"/>
      <c r="AO664" s="515"/>
      <c r="AP664" s="515"/>
      <c r="AQ664" s="515"/>
      <c r="AR664" s="515"/>
      <c r="AS664" s="515"/>
      <c r="AT664" s="515"/>
      <c r="AU664" s="490"/>
      <c r="AV664" s="490"/>
      <c r="AW664" s="490"/>
      <c r="AX664" s="490"/>
      <c r="AY664" s="490"/>
      <c r="AZ664" s="490"/>
      <c r="BA664" s="490"/>
      <c r="BB664" s="490"/>
      <c r="BC664" s="490"/>
    </row>
    <row r="665" spans="1:55" x14ac:dyDescent="0.25">
      <c r="A665" s="1400"/>
      <c r="B665" s="509"/>
      <c r="C665" s="546"/>
      <c r="D665" s="545"/>
      <c r="E665" s="433"/>
      <c r="F665" s="545"/>
      <c r="G665" s="511"/>
      <c r="H665" s="511"/>
      <c r="I665" s="511"/>
      <c r="J665" s="511"/>
      <c r="K665" s="512"/>
      <c r="L665" s="513"/>
      <c r="M665" s="513"/>
      <c r="N665" s="513"/>
      <c r="O665" s="513"/>
      <c r="P665" s="513"/>
      <c r="Q665" s="513"/>
      <c r="R665" s="513"/>
      <c r="S665" s="513"/>
      <c r="T665" s="513"/>
      <c r="U665" s="513"/>
      <c r="V665" s="513"/>
      <c r="W665" s="513"/>
      <c r="X665" s="513"/>
      <c r="Y665" s="511"/>
      <c r="Z665" s="511"/>
      <c r="AA665" s="511"/>
      <c r="AB665" s="511"/>
      <c r="AC665" s="511"/>
      <c r="AD665" s="511"/>
      <c r="AE665" s="511"/>
      <c r="AF665" s="511"/>
      <c r="AG665" s="511"/>
      <c r="AH665" s="514"/>
      <c r="AI665" s="515"/>
      <c r="AJ665" s="515"/>
      <c r="AK665" s="515"/>
      <c r="AL665" s="515"/>
      <c r="AM665" s="515"/>
      <c r="AN665" s="515"/>
      <c r="AO665" s="515"/>
      <c r="AP665" s="515"/>
      <c r="AQ665" s="515"/>
      <c r="AR665" s="515"/>
      <c r="AS665" s="515"/>
      <c r="AT665" s="515"/>
      <c r="AU665" s="490"/>
      <c r="AV665" s="490"/>
      <c r="AW665" s="490"/>
      <c r="AX665" s="490"/>
      <c r="AY665" s="490"/>
      <c r="AZ665" s="490"/>
      <c r="BA665" s="490"/>
      <c r="BB665" s="490"/>
      <c r="BC665" s="490"/>
    </row>
    <row r="666" spans="1:55" x14ac:dyDescent="0.25">
      <c r="A666" s="1400"/>
      <c r="B666" s="509"/>
      <c r="C666" s="546"/>
      <c r="D666" s="545"/>
      <c r="E666" s="433"/>
      <c r="F666" s="545"/>
      <c r="G666" s="511"/>
      <c r="H666" s="511"/>
      <c r="I666" s="511"/>
      <c r="J666" s="511"/>
      <c r="K666" s="512"/>
      <c r="L666" s="513"/>
      <c r="M666" s="513"/>
      <c r="N666" s="513"/>
      <c r="O666" s="513"/>
      <c r="P666" s="513"/>
      <c r="Q666" s="513"/>
      <c r="R666" s="513"/>
      <c r="S666" s="513"/>
      <c r="T666" s="513"/>
      <c r="U666" s="513"/>
      <c r="V666" s="513"/>
      <c r="W666" s="513"/>
      <c r="X666" s="513"/>
      <c r="Y666" s="511"/>
      <c r="Z666" s="511"/>
      <c r="AA666" s="511"/>
      <c r="AB666" s="511"/>
      <c r="AC666" s="511"/>
      <c r="AD666" s="511"/>
      <c r="AE666" s="511"/>
      <c r="AF666" s="511"/>
      <c r="AG666" s="511"/>
      <c r="AH666" s="514"/>
      <c r="AI666" s="515"/>
      <c r="AJ666" s="515"/>
      <c r="AK666" s="515"/>
      <c r="AL666" s="515"/>
      <c r="AM666" s="515"/>
      <c r="AN666" s="515"/>
      <c r="AO666" s="511"/>
      <c r="AP666" s="511"/>
      <c r="AQ666" s="511"/>
      <c r="AR666" s="511"/>
      <c r="AS666" s="511"/>
      <c r="AT666" s="515"/>
      <c r="AU666" s="490"/>
      <c r="AV666" s="490"/>
      <c r="AW666" s="490"/>
      <c r="AX666" s="490"/>
      <c r="AY666" s="490"/>
      <c r="AZ666" s="490"/>
      <c r="BA666" s="490"/>
      <c r="BB666" s="490"/>
      <c r="BC666" s="490"/>
    </row>
    <row r="667" spans="1:55" x14ac:dyDescent="0.25">
      <c r="A667" s="1400"/>
      <c r="B667" s="509"/>
      <c r="C667" s="546"/>
      <c r="D667" s="545"/>
      <c r="E667" s="433"/>
      <c r="F667" s="545"/>
      <c r="G667" s="511"/>
      <c r="H667" s="511"/>
      <c r="I667" s="511"/>
      <c r="J667" s="511"/>
      <c r="K667" s="512"/>
      <c r="L667" s="513"/>
      <c r="M667" s="513"/>
      <c r="N667" s="513"/>
      <c r="O667" s="513"/>
      <c r="P667" s="513"/>
      <c r="Q667" s="513"/>
      <c r="R667" s="513"/>
      <c r="S667" s="513"/>
      <c r="T667" s="513"/>
      <c r="U667" s="513"/>
      <c r="V667" s="513"/>
      <c r="W667" s="513"/>
      <c r="X667" s="513"/>
      <c r="Y667" s="511"/>
      <c r="Z667" s="511"/>
      <c r="AA667" s="511"/>
      <c r="AB667" s="511"/>
      <c r="AC667" s="511"/>
      <c r="AD667" s="511"/>
      <c r="AE667" s="511"/>
      <c r="AF667" s="511"/>
      <c r="AG667" s="511"/>
      <c r="AH667" s="514"/>
      <c r="AI667" s="515"/>
      <c r="AJ667" s="515"/>
      <c r="AK667" s="515"/>
      <c r="AL667" s="511"/>
      <c r="AM667" s="511"/>
      <c r="AN667" s="511"/>
      <c r="AO667" s="515"/>
      <c r="AP667" s="515"/>
      <c r="AQ667" s="515"/>
      <c r="AR667" s="515"/>
      <c r="AS667" s="515"/>
      <c r="AT667" s="515"/>
      <c r="AU667" s="490"/>
      <c r="AV667" s="490"/>
      <c r="AW667" s="490"/>
      <c r="AX667" s="490"/>
      <c r="AY667" s="490"/>
      <c r="AZ667" s="490"/>
      <c r="BA667" s="490"/>
      <c r="BB667" s="490"/>
      <c r="BC667" s="490"/>
    </row>
    <row r="668" spans="1:55" x14ac:dyDescent="0.25">
      <c r="A668" s="1400"/>
      <c r="B668" s="509"/>
      <c r="C668" s="546"/>
      <c r="D668" s="545"/>
      <c r="E668" s="433"/>
      <c r="F668" s="545"/>
      <c r="G668" s="511"/>
      <c r="H668" s="511"/>
      <c r="I668" s="511"/>
      <c r="J668" s="511"/>
      <c r="K668" s="512"/>
      <c r="L668" s="513"/>
      <c r="M668" s="513"/>
      <c r="N668" s="513"/>
      <c r="O668" s="513"/>
      <c r="P668" s="513"/>
      <c r="Q668" s="513"/>
      <c r="R668" s="513"/>
      <c r="S668" s="513"/>
      <c r="T668" s="513"/>
      <c r="U668" s="513"/>
      <c r="V668" s="513"/>
      <c r="W668" s="513"/>
      <c r="X668" s="513"/>
      <c r="Y668" s="511"/>
      <c r="Z668" s="511"/>
      <c r="AA668" s="511"/>
      <c r="AB668" s="511"/>
      <c r="AC668" s="511"/>
      <c r="AD668" s="511"/>
      <c r="AE668" s="511"/>
      <c r="AF668" s="511"/>
      <c r="AG668" s="511"/>
      <c r="AH668" s="514"/>
      <c r="AI668" s="515"/>
      <c r="AJ668" s="515"/>
      <c r="AK668" s="515"/>
      <c r="AL668" s="515"/>
      <c r="AM668" s="515"/>
      <c r="AN668" s="515"/>
      <c r="AO668" s="515"/>
      <c r="AP668" s="515"/>
      <c r="AQ668" s="515"/>
      <c r="AR668" s="515"/>
      <c r="AS668" s="515"/>
      <c r="AT668" s="515"/>
      <c r="AU668" s="490"/>
      <c r="AV668" s="490"/>
      <c r="AW668" s="490"/>
      <c r="AX668" s="490"/>
      <c r="AY668" s="490"/>
      <c r="AZ668" s="490"/>
      <c r="BA668" s="490"/>
      <c r="BB668" s="490"/>
      <c r="BC668" s="490"/>
    </row>
    <row r="669" spans="1:55" x14ac:dyDescent="0.25">
      <c r="A669" s="1400"/>
      <c r="B669" s="509"/>
      <c r="C669" s="546"/>
      <c r="D669" s="545"/>
      <c r="E669" s="433"/>
      <c r="F669" s="545"/>
      <c r="G669" s="511"/>
      <c r="H669" s="511"/>
      <c r="I669" s="511"/>
      <c r="J669" s="511"/>
      <c r="K669" s="512"/>
      <c r="L669" s="513"/>
      <c r="M669" s="513"/>
      <c r="N669" s="513"/>
      <c r="O669" s="513"/>
      <c r="P669" s="513"/>
      <c r="Q669" s="513"/>
      <c r="R669" s="513"/>
      <c r="S669" s="513"/>
      <c r="T669" s="513"/>
      <c r="U669" s="513"/>
      <c r="V669" s="513"/>
      <c r="W669" s="513"/>
      <c r="X669" s="513"/>
      <c r="Y669" s="511"/>
      <c r="Z669" s="511"/>
      <c r="AA669" s="511"/>
      <c r="AB669" s="511"/>
      <c r="AC669" s="511"/>
      <c r="AD669" s="511"/>
      <c r="AE669" s="511"/>
      <c r="AF669" s="511"/>
      <c r="AG669" s="511"/>
      <c r="AH669" s="514"/>
      <c r="AI669" s="515"/>
      <c r="AJ669" s="515"/>
      <c r="AK669" s="515"/>
      <c r="AL669" s="515"/>
      <c r="AM669" s="515"/>
      <c r="AN669" s="515"/>
      <c r="AO669" s="515"/>
      <c r="AP669" s="515"/>
      <c r="AQ669" s="515"/>
      <c r="AR669" s="515"/>
      <c r="AS669" s="515"/>
      <c r="AT669" s="515"/>
      <c r="AU669" s="490"/>
      <c r="AV669" s="490"/>
      <c r="AW669" s="490"/>
      <c r="AX669" s="490"/>
      <c r="AY669" s="490"/>
      <c r="AZ669" s="490"/>
      <c r="BA669" s="490"/>
      <c r="BB669" s="490"/>
      <c r="BC669" s="490"/>
    </row>
    <row r="670" spans="1:55" x14ac:dyDescent="0.25">
      <c r="A670" s="1400"/>
      <c r="B670" s="509"/>
      <c r="C670" s="546"/>
      <c r="D670" s="545"/>
      <c r="E670" s="511"/>
      <c r="F670" s="545"/>
      <c r="G670" s="511"/>
      <c r="H670" s="511"/>
      <c r="I670" s="511"/>
      <c r="J670" s="511"/>
      <c r="K670" s="512"/>
      <c r="L670" s="513"/>
      <c r="M670" s="513"/>
      <c r="N670" s="513"/>
      <c r="O670" s="513"/>
      <c r="P670" s="513"/>
      <c r="Q670" s="513"/>
      <c r="R670" s="513"/>
      <c r="S670" s="513"/>
      <c r="T670" s="513"/>
      <c r="U670" s="513"/>
      <c r="V670" s="513"/>
      <c r="W670" s="513"/>
      <c r="X670" s="513"/>
      <c r="Y670" s="511"/>
      <c r="Z670" s="511"/>
      <c r="AA670" s="511"/>
      <c r="AB670" s="511"/>
      <c r="AC670" s="511"/>
      <c r="AD670" s="511"/>
      <c r="AE670" s="511"/>
      <c r="AF670" s="511"/>
      <c r="AG670" s="511"/>
      <c r="AH670" s="514"/>
      <c r="AI670" s="515"/>
      <c r="AJ670" s="515"/>
      <c r="AK670" s="515"/>
      <c r="AL670" s="515"/>
      <c r="AM670" s="515"/>
      <c r="AN670" s="515"/>
      <c r="AO670" s="511"/>
      <c r="AP670" s="511"/>
      <c r="AQ670" s="511"/>
      <c r="AR670" s="511"/>
      <c r="AS670" s="511"/>
      <c r="AT670" s="515"/>
      <c r="AU670" s="490"/>
      <c r="AV670" s="490"/>
      <c r="AW670" s="490"/>
      <c r="AX670" s="490"/>
      <c r="AY670" s="490"/>
      <c r="AZ670" s="490"/>
      <c r="BA670" s="490"/>
      <c r="BB670" s="490"/>
      <c r="BC670" s="490"/>
    </row>
    <row r="671" spans="1:55" x14ac:dyDescent="0.25">
      <c r="A671" s="1400"/>
      <c r="B671" s="509"/>
      <c r="C671" s="546"/>
      <c r="D671" s="545"/>
      <c r="E671" s="433"/>
      <c r="F671" s="545"/>
      <c r="G671" s="511"/>
      <c r="H671" s="511"/>
      <c r="I671" s="511"/>
      <c r="J671" s="511"/>
      <c r="K671" s="512"/>
      <c r="L671" s="513"/>
      <c r="M671" s="513"/>
      <c r="N671" s="513"/>
      <c r="O671" s="513"/>
      <c r="P671" s="513"/>
      <c r="Q671" s="513"/>
      <c r="R671" s="513"/>
      <c r="S671" s="513"/>
      <c r="T671" s="513"/>
      <c r="U671" s="513"/>
      <c r="V671" s="513"/>
      <c r="W671" s="513"/>
      <c r="X671" s="513"/>
      <c r="Y671" s="511"/>
      <c r="Z671" s="511"/>
      <c r="AA671" s="511"/>
      <c r="AB671" s="511"/>
      <c r="AC671" s="511"/>
      <c r="AD671" s="511"/>
      <c r="AE671" s="511"/>
      <c r="AF671" s="511"/>
      <c r="AG671" s="511"/>
      <c r="AH671" s="514"/>
      <c r="AI671" s="515"/>
      <c r="AJ671" s="515"/>
      <c r="AK671" s="515"/>
      <c r="AL671" s="515"/>
      <c r="AM671" s="515"/>
      <c r="AN671" s="515"/>
      <c r="AO671" s="511"/>
      <c r="AP671" s="511"/>
      <c r="AQ671" s="511"/>
      <c r="AR671" s="511"/>
      <c r="AS671" s="511"/>
      <c r="AT671" s="515"/>
      <c r="AU671" s="490"/>
      <c r="AV671" s="490"/>
      <c r="AW671" s="490"/>
      <c r="AX671" s="490"/>
      <c r="AY671" s="490"/>
      <c r="AZ671" s="490"/>
      <c r="BA671" s="490"/>
      <c r="BB671" s="490"/>
      <c r="BC671" s="490"/>
    </row>
    <row r="672" spans="1:55" ht="63" customHeight="1" x14ac:dyDescent="0.25">
      <c r="A672" s="1400"/>
      <c r="B672" s="509"/>
      <c r="C672" s="546"/>
      <c r="D672" s="545"/>
      <c r="E672" s="433"/>
      <c r="F672" s="545"/>
      <c r="G672" s="511"/>
      <c r="H672" s="511"/>
      <c r="I672" s="511"/>
      <c r="J672" s="511"/>
      <c r="K672" s="512"/>
      <c r="L672" s="513"/>
      <c r="M672" s="513"/>
      <c r="N672" s="513"/>
      <c r="O672" s="513"/>
      <c r="P672" s="513"/>
      <c r="Q672" s="513"/>
      <c r="R672" s="513"/>
      <c r="S672" s="513"/>
      <c r="T672" s="513"/>
      <c r="U672" s="513"/>
      <c r="V672" s="513"/>
      <c r="W672" s="513"/>
      <c r="X672" s="513"/>
      <c r="Y672" s="511"/>
      <c r="Z672" s="511"/>
      <c r="AA672" s="511"/>
      <c r="AB672" s="511"/>
      <c r="AC672" s="511"/>
      <c r="AD672" s="511"/>
      <c r="AE672" s="511"/>
      <c r="AF672" s="511"/>
      <c r="AG672" s="511"/>
      <c r="AH672" s="514"/>
      <c r="AI672" s="515"/>
      <c r="AJ672" s="515"/>
      <c r="AK672" s="515"/>
      <c r="AL672" s="511"/>
      <c r="AM672" s="511"/>
      <c r="AN672" s="511"/>
      <c r="AO672" s="515"/>
      <c r="AP672" s="515"/>
      <c r="AQ672" s="515"/>
      <c r="AR672" s="515"/>
      <c r="AS672" s="515"/>
      <c r="AT672" s="515"/>
      <c r="AU672" s="490"/>
      <c r="AV672" s="490"/>
      <c r="AW672" s="490"/>
      <c r="AX672" s="490"/>
      <c r="AY672" s="490"/>
      <c r="AZ672" s="490"/>
      <c r="BA672" s="490"/>
      <c r="BB672" s="490"/>
      <c r="BC672" s="490"/>
    </row>
    <row r="673" spans="1:55" x14ac:dyDescent="0.25">
      <c r="A673" s="1400"/>
      <c r="B673" s="509"/>
      <c r="C673" s="546"/>
      <c r="D673" s="545"/>
      <c r="E673" s="433"/>
      <c r="F673" s="545"/>
      <c r="G673" s="511"/>
      <c r="H673" s="511"/>
      <c r="I673" s="511"/>
      <c r="J673" s="511"/>
      <c r="K673" s="512"/>
      <c r="L673" s="513"/>
      <c r="M673" s="513"/>
      <c r="N673" s="513"/>
      <c r="O673" s="513"/>
      <c r="P673" s="513"/>
      <c r="Q673" s="513"/>
      <c r="R673" s="513"/>
      <c r="S673" s="513"/>
      <c r="T673" s="513"/>
      <c r="U673" s="513"/>
      <c r="V673" s="513"/>
      <c r="W673" s="513"/>
      <c r="X673" s="513"/>
      <c r="Y673" s="511"/>
      <c r="Z673" s="511"/>
      <c r="AA673" s="511"/>
      <c r="AB673" s="511"/>
      <c r="AC673" s="511"/>
      <c r="AD673" s="511"/>
      <c r="AE673" s="511"/>
      <c r="AF673" s="511"/>
      <c r="AG673" s="511"/>
      <c r="AH673" s="514"/>
      <c r="AI673" s="515"/>
      <c r="AJ673" s="515"/>
      <c r="AK673" s="515"/>
      <c r="AL673" s="515"/>
      <c r="AM673" s="515"/>
      <c r="AN673" s="515"/>
      <c r="AO673" s="515"/>
      <c r="AP673" s="515"/>
      <c r="AQ673" s="515"/>
      <c r="AR673" s="515"/>
      <c r="AS673" s="515"/>
      <c r="AT673" s="515"/>
      <c r="AU673" s="490"/>
      <c r="AV673" s="490"/>
      <c r="AW673" s="490"/>
      <c r="AX673" s="490"/>
      <c r="AY673" s="490"/>
      <c r="AZ673" s="490"/>
      <c r="BA673" s="490"/>
      <c r="BB673" s="490"/>
      <c r="BC673" s="490"/>
    </row>
    <row r="674" spans="1:55" x14ac:dyDescent="0.25">
      <c r="A674" s="1400"/>
      <c r="B674" s="509"/>
      <c r="C674" s="546"/>
      <c r="D674" s="545"/>
      <c r="E674" s="433"/>
      <c r="F674" s="545"/>
      <c r="G674" s="511"/>
      <c r="H674" s="511"/>
      <c r="I674" s="511"/>
      <c r="J674" s="511"/>
      <c r="K674" s="512"/>
      <c r="L674" s="513"/>
      <c r="M674" s="513"/>
      <c r="N674" s="513"/>
      <c r="O674" s="513"/>
      <c r="P674" s="513"/>
      <c r="Q674" s="513"/>
      <c r="R674" s="513"/>
      <c r="S674" s="513"/>
      <c r="T674" s="513"/>
      <c r="U674" s="513"/>
      <c r="V674" s="513"/>
      <c r="W674" s="513"/>
      <c r="X674" s="513"/>
      <c r="Y674" s="511"/>
      <c r="Z674" s="511"/>
      <c r="AA674" s="511"/>
      <c r="AB674" s="511"/>
      <c r="AC674" s="511"/>
      <c r="AD674" s="511"/>
      <c r="AE674" s="511"/>
      <c r="AF674" s="511"/>
      <c r="AG674" s="511"/>
      <c r="AH674" s="514"/>
      <c r="AI674" s="515"/>
      <c r="AJ674" s="515"/>
      <c r="AK674" s="515"/>
      <c r="AL674" s="515"/>
      <c r="AM674" s="515"/>
      <c r="AN674" s="515"/>
      <c r="AO674" s="515"/>
      <c r="AP674" s="515"/>
      <c r="AQ674" s="515"/>
      <c r="AR674" s="515"/>
      <c r="AS674" s="515"/>
      <c r="AT674" s="515"/>
      <c r="AU674" s="490"/>
      <c r="AV674" s="490"/>
      <c r="AW674" s="490"/>
      <c r="AX674" s="490"/>
      <c r="AY674" s="490"/>
      <c r="AZ674" s="490"/>
      <c r="BA674" s="490"/>
      <c r="BB674" s="490"/>
      <c r="BC674" s="490"/>
    </row>
    <row r="675" spans="1:55" x14ac:dyDescent="0.25">
      <c r="A675" s="1400"/>
      <c r="B675" s="509"/>
      <c r="C675" s="546"/>
      <c r="D675" s="545"/>
      <c r="E675" s="433"/>
      <c r="F675" s="545"/>
      <c r="G675" s="511"/>
      <c r="H675" s="511"/>
      <c r="I675" s="511"/>
      <c r="J675" s="511"/>
      <c r="K675" s="512"/>
      <c r="L675" s="513"/>
      <c r="M675" s="513"/>
      <c r="N675" s="513"/>
      <c r="O675" s="513"/>
      <c r="P675" s="513"/>
      <c r="Q675" s="513"/>
      <c r="R675" s="513"/>
      <c r="S675" s="513"/>
      <c r="T675" s="513"/>
      <c r="U675" s="513"/>
      <c r="V675" s="513"/>
      <c r="W675" s="513"/>
      <c r="X675" s="513"/>
      <c r="Y675" s="511"/>
      <c r="Z675" s="511"/>
      <c r="AA675" s="511"/>
      <c r="AB675" s="511"/>
      <c r="AC675" s="511"/>
      <c r="AD675" s="511"/>
      <c r="AE675" s="511"/>
      <c r="AF675" s="511"/>
      <c r="AG675" s="511"/>
      <c r="AH675" s="514"/>
      <c r="AI675" s="515"/>
      <c r="AJ675" s="515"/>
      <c r="AK675" s="515"/>
      <c r="AL675" s="515"/>
      <c r="AM675" s="515"/>
      <c r="AN675" s="515"/>
      <c r="AO675" s="515"/>
      <c r="AP675" s="515"/>
      <c r="AQ675" s="515"/>
      <c r="AR675" s="515"/>
      <c r="AS675" s="515"/>
      <c r="AT675" s="515"/>
      <c r="AU675" s="490"/>
      <c r="AV675" s="490"/>
      <c r="AW675" s="490"/>
      <c r="AX675" s="490"/>
      <c r="AY675" s="490"/>
      <c r="AZ675" s="490"/>
      <c r="BA675" s="490"/>
      <c r="BB675" s="490"/>
      <c r="BC675" s="490"/>
    </row>
    <row r="676" spans="1:55" x14ac:dyDescent="0.25">
      <c r="A676" s="1400"/>
      <c r="B676" s="509"/>
      <c r="C676" s="546"/>
      <c r="D676" s="545"/>
      <c r="E676" s="433"/>
      <c r="F676" s="545"/>
      <c r="G676" s="511"/>
      <c r="H676" s="511"/>
      <c r="I676" s="511"/>
      <c r="J676" s="511"/>
      <c r="K676" s="512"/>
      <c r="L676" s="513"/>
      <c r="M676" s="513"/>
      <c r="N676" s="513"/>
      <c r="O676" s="513"/>
      <c r="P676" s="513"/>
      <c r="Q676" s="513"/>
      <c r="R676" s="513"/>
      <c r="S676" s="513"/>
      <c r="T676" s="513"/>
      <c r="U676" s="513"/>
      <c r="V676" s="513"/>
      <c r="W676" s="513"/>
      <c r="X676" s="513"/>
      <c r="Y676" s="511"/>
      <c r="Z676" s="511"/>
      <c r="AA676" s="511"/>
      <c r="AB676" s="511"/>
      <c r="AC676" s="511"/>
      <c r="AD676" s="511"/>
      <c r="AE676" s="511"/>
      <c r="AF676" s="511"/>
      <c r="AG676" s="511"/>
      <c r="AH676" s="514"/>
      <c r="AI676" s="515"/>
      <c r="AJ676" s="515"/>
      <c r="AK676" s="515"/>
      <c r="AL676" s="515"/>
      <c r="AM676" s="515"/>
      <c r="AN676" s="515"/>
      <c r="AO676" s="511"/>
      <c r="AP676" s="511"/>
      <c r="AQ676" s="511"/>
      <c r="AR676" s="511"/>
      <c r="AS676" s="511"/>
      <c r="AT676" s="515"/>
      <c r="AU676" s="490"/>
      <c r="AV676" s="490"/>
      <c r="AW676" s="490"/>
      <c r="AX676" s="490"/>
      <c r="AY676" s="490"/>
      <c r="AZ676" s="490"/>
      <c r="BA676" s="490"/>
      <c r="BB676" s="490"/>
      <c r="BC676" s="490"/>
    </row>
    <row r="677" spans="1:55" x14ac:dyDescent="0.25">
      <c r="A677" s="1400"/>
      <c r="B677" s="509"/>
      <c r="C677" s="489"/>
      <c r="D677" s="510"/>
      <c r="E677" s="433"/>
      <c r="F677" s="510"/>
      <c r="G677" s="511"/>
      <c r="H677" s="511"/>
      <c r="I677" s="511"/>
      <c r="J677" s="511"/>
      <c r="K677" s="512"/>
      <c r="L677" s="513"/>
      <c r="M677" s="513"/>
      <c r="N677" s="513"/>
      <c r="O677" s="513"/>
      <c r="P677" s="513"/>
      <c r="Q677" s="513"/>
      <c r="R677" s="513"/>
      <c r="S677" s="513"/>
      <c r="T677" s="513"/>
      <c r="U677" s="513"/>
      <c r="V677" s="513"/>
      <c r="W677" s="513"/>
      <c r="X677" s="513"/>
      <c r="Y677" s="511"/>
      <c r="Z677" s="511"/>
      <c r="AA677" s="511"/>
      <c r="AB677" s="511"/>
      <c r="AC677" s="511"/>
      <c r="AD677" s="511"/>
      <c r="AE677" s="511"/>
      <c r="AF677" s="511"/>
      <c r="AG677" s="511"/>
      <c r="AH677" s="514"/>
      <c r="AI677" s="515"/>
      <c r="AJ677" s="515"/>
      <c r="AK677" s="515"/>
      <c r="AL677" s="511"/>
      <c r="AM677" s="511"/>
      <c r="AN677" s="511"/>
      <c r="AO677" s="515"/>
      <c r="AP677" s="515"/>
      <c r="AQ677" s="515"/>
      <c r="AR677" s="515"/>
      <c r="AS677" s="515"/>
      <c r="AT677" s="515"/>
      <c r="AU677" s="490"/>
      <c r="AV677" s="490"/>
      <c r="AW677" s="490"/>
      <c r="AX677" s="490"/>
      <c r="AY677" s="490"/>
      <c r="AZ677" s="490"/>
      <c r="BA677" s="490"/>
      <c r="BB677" s="490"/>
      <c r="BC677" s="490"/>
    </row>
    <row r="678" spans="1:55" x14ac:dyDescent="0.25">
      <c r="A678" s="1400"/>
      <c r="B678" s="509"/>
      <c r="C678" s="489"/>
      <c r="D678" s="510"/>
      <c r="E678" s="433"/>
      <c r="F678" s="510"/>
      <c r="G678" s="511"/>
      <c r="H678" s="511"/>
      <c r="I678" s="511"/>
      <c r="J678" s="511"/>
      <c r="K678" s="512"/>
      <c r="L678" s="513"/>
      <c r="M678" s="513"/>
      <c r="N678" s="513"/>
      <c r="O678" s="513"/>
      <c r="P678" s="513"/>
      <c r="Q678" s="513"/>
      <c r="R678" s="513"/>
      <c r="S678" s="513"/>
      <c r="T678" s="513"/>
      <c r="U678" s="513"/>
      <c r="V678" s="513"/>
      <c r="W678" s="513"/>
      <c r="X678" s="513"/>
      <c r="Y678" s="511"/>
      <c r="Z678" s="511"/>
      <c r="AA678" s="511"/>
      <c r="AB678" s="511"/>
      <c r="AC678" s="511"/>
      <c r="AD678" s="511"/>
      <c r="AE678" s="511"/>
      <c r="AF678" s="511"/>
      <c r="AG678" s="511"/>
      <c r="AH678" s="514"/>
      <c r="AI678" s="515"/>
      <c r="AJ678" s="515"/>
      <c r="AK678" s="515"/>
      <c r="AL678" s="515"/>
      <c r="AM678" s="515"/>
      <c r="AN678" s="515"/>
      <c r="AO678" s="515"/>
      <c r="AP678" s="515"/>
      <c r="AQ678" s="515"/>
      <c r="AR678" s="515"/>
      <c r="AS678" s="515"/>
      <c r="AT678" s="515"/>
      <c r="AU678" s="490"/>
      <c r="AV678" s="490"/>
      <c r="AW678" s="490"/>
      <c r="AX678" s="490"/>
      <c r="AY678" s="490"/>
      <c r="AZ678" s="490"/>
      <c r="BA678" s="490"/>
      <c r="BB678" s="490"/>
      <c r="BC678" s="490"/>
    </row>
    <row r="679" spans="1:55" x14ac:dyDescent="0.25">
      <c r="A679" s="1400"/>
      <c r="B679" s="509"/>
      <c r="C679" s="489"/>
      <c r="D679" s="510"/>
      <c r="E679" s="433"/>
      <c r="F679" s="510"/>
      <c r="G679" s="511"/>
      <c r="H679" s="511"/>
      <c r="I679" s="511"/>
      <c r="J679" s="511"/>
      <c r="K679" s="512"/>
      <c r="L679" s="513"/>
      <c r="M679" s="513"/>
      <c r="N679" s="452"/>
      <c r="O679" s="510"/>
      <c r="P679" s="513"/>
      <c r="Q679" s="513"/>
      <c r="R679" s="513"/>
      <c r="S679" s="513"/>
      <c r="T679" s="513"/>
      <c r="U679" s="513"/>
      <c r="V679" s="513"/>
      <c r="W679" s="513"/>
      <c r="X679" s="513"/>
      <c r="Y679" s="511"/>
      <c r="Z679" s="511"/>
      <c r="AA679" s="511"/>
      <c r="AB679" s="511"/>
      <c r="AC679" s="511"/>
      <c r="AD679" s="511"/>
      <c r="AE679" s="511"/>
      <c r="AF679" s="511"/>
      <c r="AG679" s="511"/>
      <c r="AH679" s="514"/>
      <c r="AI679" s="515"/>
      <c r="AJ679" s="515"/>
      <c r="AK679" s="515"/>
      <c r="AL679" s="515"/>
      <c r="AM679" s="515"/>
      <c r="AN679" s="515"/>
      <c r="AO679" s="515"/>
      <c r="AP679" s="515"/>
      <c r="AQ679" s="515"/>
      <c r="AR679" s="515"/>
      <c r="AS679" s="515"/>
      <c r="AT679" s="515"/>
      <c r="AU679" s="490"/>
      <c r="AV679" s="490"/>
      <c r="AW679" s="490"/>
      <c r="AX679" s="490"/>
      <c r="AY679" s="490"/>
      <c r="AZ679" s="490"/>
      <c r="BA679" s="490"/>
      <c r="BB679" s="490"/>
      <c r="BC679" s="490"/>
    </row>
    <row r="680" spans="1:55" x14ac:dyDescent="0.25">
      <c r="A680" s="1400"/>
      <c r="B680" s="509"/>
      <c r="C680" s="489"/>
      <c r="D680" s="510"/>
      <c r="E680" s="433"/>
      <c r="F680" s="510"/>
      <c r="G680" s="511"/>
      <c r="H680" s="511"/>
      <c r="I680" s="511"/>
      <c r="J680" s="511"/>
      <c r="K680" s="512"/>
      <c r="L680" s="513"/>
      <c r="M680" s="513"/>
      <c r="N680" s="513"/>
      <c r="O680" s="513"/>
      <c r="P680" s="513"/>
      <c r="Q680" s="513"/>
      <c r="R680" s="513"/>
      <c r="S680" s="513"/>
      <c r="T680" s="513"/>
      <c r="U680" s="513"/>
      <c r="V680" s="513"/>
      <c r="W680" s="513"/>
      <c r="X680" s="513"/>
      <c r="Y680" s="511"/>
      <c r="Z680" s="511"/>
      <c r="AA680" s="511"/>
      <c r="AB680" s="511"/>
      <c r="AC680" s="511"/>
      <c r="AD680" s="511"/>
      <c r="AE680" s="511"/>
      <c r="AF680" s="511"/>
      <c r="AG680" s="511"/>
      <c r="AH680" s="514"/>
      <c r="AI680" s="515"/>
      <c r="AJ680" s="515"/>
      <c r="AK680" s="515"/>
      <c r="AL680" s="515"/>
      <c r="AM680" s="515"/>
      <c r="AN680" s="515"/>
      <c r="AO680" s="515"/>
      <c r="AP680" s="515"/>
      <c r="AQ680" s="515"/>
      <c r="AR680" s="515"/>
      <c r="AS680" s="515"/>
      <c r="AT680" s="515"/>
      <c r="AU680" s="490"/>
      <c r="AV680" s="490"/>
      <c r="AW680" s="490"/>
      <c r="AX680" s="490"/>
      <c r="AY680" s="490"/>
      <c r="AZ680" s="490"/>
      <c r="BA680" s="490"/>
      <c r="BB680" s="490"/>
      <c r="BC680" s="490"/>
    </row>
    <row r="681" spans="1:55" x14ac:dyDescent="0.25">
      <c r="A681" s="1400"/>
      <c r="B681" s="509"/>
      <c r="C681" s="489"/>
      <c r="D681" s="510"/>
      <c r="E681" s="433"/>
      <c r="F681" s="510"/>
      <c r="G681" s="511"/>
      <c r="H681" s="511"/>
      <c r="I681" s="511"/>
      <c r="J681" s="511"/>
      <c r="K681" s="512"/>
      <c r="L681" s="513"/>
      <c r="M681" s="513"/>
      <c r="N681" s="513"/>
      <c r="O681" s="513"/>
      <c r="P681" s="513"/>
      <c r="Q681" s="513"/>
      <c r="R681" s="513"/>
      <c r="S681" s="513"/>
      <c r="T681" s="513"/>
      <c r="U681" s="513"/>
      <c r="V681" s="513"/>
      <c r="W681" s="513"/>
      <c r="X681" s="513"/>
      <c r="Y681" s="511"/>
      <c r="Z681" s="511"/>
      <c r="AA681" s="511"/>
      <c r="AB681" s="511"/>
      <c r="AC681" s="511"/>
      <c r="AD681" s="511"/>
      <c r="AE681" s="511"/>
      <c r="AF681" s="511"/>
      <c r="AG681" s="511"/>
      <c r="AH681" s="514"/>
      <c r="AI681" s="515"/>
      <c r="AJ681" s="515"/>
      <c r="AK681" s="515"/>
      <c r="AL681" s="515"/>
      <c r="AM681" s="515"/>
      <c r="AN681" s="515"/>
      <c r="AO681" s="511"/>
      <c r="AP681" s="511"/>
      <c r="AQ681" s="511"/>
      <c r="AR681" s="511"/>
      <c r="AS681" s="511"/>
      <c r="AT681" s="515"/>
      <c r="AU681" s="490"/>
      <c r="AV681" s="490"/>
      <c r="AW681" s="490"/>
      <c r="AX681" s="490"/>
      <c r="AY681" s="490"/>
      <c r="AZ681" s="490"/>
      <c r="BA681" s="490"/>
      <c r="BB681" s="490"/>
      <c r="BC681" s="490"/>
    </row>
    <row r="682" spans="1:55" x14ac:dyDescent="0.25">
      <c r="A682" s="1400"/>
      <c r="B682" s="509"/>
      <c r="C682" s="489"/>
      <c r="D682" s="510"/>
      <c r="E682" s="433"/>
      <c r="F682" s="510"/>
      <c r="G682" s="511"/>
      <c r="H682" s="511"/>
      <c r="I682" s="511"/>
      <c r="J682" s="511"/>
      <c r="K682" s="512"/>
      <c r="L682" s="513"/>
      <c r="M682" s="513"/>
      <c r="N682" s="513"/>
      <c r="O682" s="513"/>
      <c r="P682" s="513"/>
      <c r="Q682" s="513"/>
      <c r="R682" s="513"/>
      <c r="S682" s="513"/>
      <c r="T682" s="513"/>
      <c r="U682" s="513"/>
      <c r="V682" s="513"/>
      <c r="W682" s="513"/>
      <c r="X682" s="513"/>
      <c r="Y682" s="511"/>
      <c r="Z682" s="511"/>
      <c r="AA682" s="511"/>
      <c r="AB682" s="511"/>
      <c r="AC682" s="511"/>
      <c r="AD682" s="511"/>
      <c r="AE682" s="511"/>
      <c r="AF682" s="511"/>
      <c r="AG682" s="511"/>
      <c r="AH682" s="514"/>
      <c r="AI682" s="515"/>
      <c r="AJ682" s="515"/>
      <c r="AK682" s="515"/>
      <c r="AL682" s="511"/>
      <c r="AM682" s="511"/>
      <c r="AN682" s="511"/>
      <c r="AO682" s="515"/>
      <c r="AP682" s="515"/>
      <c r="AQ682" s="515"/>
      <c r="AR682" s="515"/>
      <c r="AS682" s="515"/>
      <c r="AT682" s="515"/>
      <c r="AU682" s="490"/>
      <c r="AV682" s="490"/>
      <c r="AW682" s="490"/>
      <c r="AX682" s="490"/>
      <c r="AY682" s="490"/>
      <c r="AZ682" s="490"/>
      <c r="BA682" s="490"/>
      <c r="BB682" s="490"/>
      <c r="BC682" s="490"/>
    </row>
    <row r="683" spans="1:55" x14ac:dyDescent="0.25">
      <c r="A683" s="1400"/>
      <c r="B683" s="509"/>
      <c r="C683" s="489"/>
      <c r="D683" s="510"/>
      <c r="E683" s="433"/>
      <c r="F683" s="510"/>
      <c r="G683" s="511"/>
      <c r="H683" s="511"/>
      <c r="I683" s="511"/>
      <c r="J683" s="511"/>
      <c r="K683" s="512"/>
      <c r="L683" s="513"/>
      <c r="M683" s="513"/>
      <c r="N683" s="513"/>
      <c r="O683" s="513"/>
      <c r="P683" s="513"/>
      <c r="Q683" s="513"/>
      <c r="R683" s="513"/>
      <c r="S683" s="513"/>
      <c r="T683" s="513"/>
      <c r="U683" s="513"/>
      <c r="V683" s="513"/>
      <c r="W683" s="513"/>
      <c r="X683" s="513"/>
      <c r="Y683" s="511"/>
      <c r="Z683" s="511"/>
      <c r="AA683" s="511"/>
      <c r="AB683" s="511"/>
      <c r="AC683" s="511"/>
      <c r="AD683" s="511"/>
      <c r="AE683" s="511"/>
      <c r="AF683" s="511"/>
      <c r="AG683" s="511"/>
      <c r="AH683" s="514"/>
      <c r="AI683" s="515"/>
      <c r="AJ683" s="515"/>
      <c r="AK683" s="515"/>
      <c r="AL683" s="515"/>
      <c r="AM683" s="515"/>
      <c r="AN683" s="515"/>
      <c r="AO683" s="515"/>
      <c r="AP683" s="515"/>
      <c r="AQ683" s="515"/>
      <c r="AR683" s="515"/>
      <c r="AS683" s="515"/>
      <c r="AT683" s="515"/>
      <c r="AU683" s="490"/>
      <c r="AV683" s="490"/>
      <c r="AW683" s="490"/>
      <c r="AX683" s="490"/>
      <c r="AY683" s="490"/>
      <c r="AZ683" s="490"/>
      <c r="BA683" s="490"/>
      <c r="BB683" s="490"/>
      <c r="BC683" s="490"/>
    </row>
    <row r="684" spans="1:55" x14ac:dyDescent="0.25">
      <c r="A684" s="1400"/>
      <c r="B684" s="509"/>
      <c r="C684" s="489"/>
      <c r="D684" s="510"/>
      <c r="E684" s="433"/>
      <c r="F684" s="510"/>
      <c r="G684" s="511"/>
      <c r="H684" s="511"/>
      <c r="I684" s="511"/>
      <c r="J684" s="511"/>
      <c r="K684" s="512"/>
      <c r="L684" s="513"/>
      <c r="M684" s="513"/>
      <c r="N684" s="513"/>
      <c r="O684" s="513"/>
      <c r="P684" s="513"/>
      <c r="Q684" s="513"/>
      <c r="R684" s="513"/>
      <c r="S684" s="513"/>
      <c r="T684" s="513"/>
      <c r="U684" s="513"/>
      <c r="V684" s="513"/>
      <c r="W684" s="513"/>
      <c r="X684" s="513"/>
      <c r="Y684" s="511"/>
      <c r="Z684" s="511"/>
      <c r="AA684" s="511"/>
      <c r="AB684" s="511"/>
      <c r="AC684" s="511"/>
      <c r="AD684" s="511"/>
      <c r="AE684" s="511"/>
      <c r="AF684" s="511"/>
      <c r="AG684" s="511"/>
      <c r="AH684" s="514"/>
      <c r="AI684" s="515"/>
      <c r="AJ684" s="515"/>
      <c r="AK684" s="515"/>
      <c r="AL684" s="515"/>
      <c r="AM684" s="515"/>
      <c r="AN684" s="515"/>
      <c r="AO684" s="515"/>
      <c r="AP684" s="515"/>
      <c r="AQ684" s="515"/>
      <c r="AR684" s="515"/>
      <c r="AS684" s="515"/>
      <c r="AT684" s="515"/>
      <c r="AU684" s="490"/>
      <c r="AV684" s="490"/>
      <c r="AW684" s="490"/>
      <c r="AX684" s="490"/>
      <c r="AY684" s="490"/>
      <c r="AZ684" s="490"/>
      <c r="BA684" s="490"/>
      <c r="BB684" s="490"/>
      <c r="BC684" s="490"/>
    </row>
    <row r="685" spans="1:55" x14ac:dyDescent="0.25">
      <c r="A685" s="1400"/>
      <c r="B685" s="509"/>
      <c r="C685" s="489"/>
      <c r="D685" s="510"/>
      <c r="E685" s="433"/>
      <c r="F685" s="510"/>
      <c r="G685" s="511"/>
      <c r="H685" s="511"/>
      <c r="I685" s="511"/>
      <c r="J685" s="511"/>
      <c r="K685" s="512"/>
      <c r="L685" s="513"/>
      <c r="M685" s="513"/>
      <c r="N685" s="513"/>
      <c r="O685" s="513"/>
      <c r="P685" s="513"/>
      <c r="Q685" s="513"/>
      <c r="R685" s="513"/>
      <c r="S685" s="513"/>
      <c r="T685" s="513"/>
      <c r="U685" s="513"/>
      <c r="V685" s="513"/>
      <c r="W685" s="513"/>
      <c r="X685" s="513"/>
      <c r="Y685" s="511"/>
      <c r="Z685" s="511"/>
      <c r="AA685" s="511"/>
      <c r="AB685" s="511"/>
      <c r="AC685" s="511"/>
      <c r="AD685" s="511"/>
      <c r="AE685" s="511"/>
      <c r="AF685" s="511"/>
      <c r="AG685" s="511"/>
      <c r="AH685" s="514"/>
      <c r="AI685" s="515"/>
      <c r="AJ685" s="515"/>
      <c r="AK685" s="515"/>
      <c r="AL685" s="515"/>
      <c r="AM685" s="515"/>
      <c r="AN685" s="515"/>
      <c r="AO685" s="515"/>
      <c r="AP685" s="515"/>
      <c r="AQ685" s="515"/>
      <c r="AR685" s="515"/>
      <c r="AS685" s="515"/>
      <c r="AT685" s="515"/>
      <c r="AU685" s="490"/>
      <c r="AV685" s="490"/>
      <c r="AW685" s="490"/>
      <c r="AX685" s="490"/>
      <c r="AY685" s="490"/>
      <c r="AZ685" s="490"/>
      <c r="BA685" s="490"/>
      <c r="BB685" s="490"/>
      <c r="BC685" s="490"/>
    </row>
    <row r="686" spans="1:55" x14ac:dyDescent="0.25">
      <c r="A686" s="1400"/>
      <c r="B686" s="509"/>
      <c r="C686" s="489"/>
      <c r="D686" s="510"/>
      <c r="E686" s="433"/>
      <c r="F686" s="510"/>
      <c r="G686" s="511"/>
      <c r="H686" s="511"/>
      <c r="I686" s="511"/>
      <c r="J686" s="511"/>
      <c r="K686" s="512"/>
      <c r="L686" s="513"/>
      <c r="M686" s="513"/>
      <c r="N686" s="513"/>
      <c r="O686" s="513"/>
      <c r="P686" s="513"/>
      <c r="Q686" s="513"/>
      <c r="R686" s="513"/>
      <c r="S686" s="513"/>
      <c r="T686" s="513"/>
      <c r="U686" s="513"/>
      <c r="V686" s="513"/>
      <c r="W686" s="513"/>
      <c r="X686" s="513"/>
      <c r="Y686" s="511"/>
      <c r="Z686" s="511"/>
      <c r="AA686" s="511"/>
      <c r="AB686" s="511"/>
      <c r="AC686" s="511"/>
      <c r="AD686" s="511"/>
      <c r="AE686" s="511"/>
      <c r="AF686" s="511"/>
      <c r="AG686" s="511"/>
      <c r="AH686" s="514"/>
      <c r="AI686" s="515"/>
      <c r="AJ686" s="515"/>
      <c r="AK686" s="515"/>
      <c r="AL686" s="515"/>
      <c r="AM686" s="515"/>
      <c r="AN686" s="515"/>
      <c r="AO686" s="511"/>
      <c r="AP686" s="511"/>
      <c r="AQ686" s="511"/>
      <c r="AR686" s="511"/>
      <c r="AS686" s="511"/>
      <c r="AT686" s="515"/>
      <c r="AU686" s="490"/>
      <c r="AV686" s="490"/>
      <c r="AW686" s="490"/>
      <c r="AX686" s="490"/>
      <c r="AY686" s="490"/>
      <c r="AZ686" s="490"/>
      <c r="BA686" s="490"/>
      <c r="BB686" s="490"/>
      <c r="BC686" s="490"/>
    </row>
    <row r="687" spans="1:55" x14ac:dyDescent="0.25">
      <c r="A687" s="1400"/>
      <c r="B687" s="509"/>
      <c r="C687" s="489"/>
      <c r="D687" s="510"/>
      <c r="E687" s="433"/>
      <c r="F687" s="510"/>
      <c r="G687" s="511"/>
      <c r="H687" s="511"/>
      <c r="I687" s="511"/>
      <c r="J687" s="511"/>
      <c r="K687" s="512"/>
      <c r="L687" s="513"/>
      <c r="M687" s="513"/>
      <c r="N687" s="513"/>
      <c r="O687" s="513"/>
      <c r="P687" s="513"/>
      <c r="Q687" s="513"/>
      <c r="R687" s="513"/>
      <c r="S687" s="513"/>
      <c r="T687" s="513"/>
      <c r="U687" s="513"/>
      <c r="V687" s="513"/>
      <c r="W687" s="513"/>
      <c r="X687" s="513"/>
      <c r="Y687" s="511"/>
      <c r="Z687" s="511"/>
      <c r="AA687" s="511"/>
      <c r="AB687" s="511"/>
      <c r="AC687" s="511"/>
      <c r="AD687" s="511"/>
      <c r="AE687" s="511"/>
      <c r="AF687" s="511"/>
      <c r="AG687" s="511"/>
      <c r="AH687" s="514"/>
      <c r="AI687" s="515"/>
      <c r="AJ687" s="515"/>
      <c r="AK687" s="515"/>
      <c r="AL687" s="511"/>
      <c r="AM687" s="511"/>
      <c r="AN687" s="511"/>
      <c r="AO687" s="515"/>
      <c r="AP687" s="515"/>
      <c r="AQ687" s="515"/>
      <c r="AR687" s="515"/>
      <c r="AS687" s="515"/>
      <c r="AT687" s="515"/>
      <c r="AU687" s="490"/>
      <c r="AV687" s="490"/>
      <c r="AW687" s="490"/>
      <c r="AX687" s="490"/>
      <c r="AY687" s="490"/>
      <c r="AZ687" s="490"/>
      <c r="BA687" s="490"/>
      <c r="BB687" s="490"/>
      <c r="BC687" s="490"/>
    </row>
    <row r="688" spans="1:55" x14ac:dyDescent="0.25">
      <c r="A688" s="1400"/>
      <c r="B688" s="509"/>
      <c r="C688" s="489"/>
      <c r="D688" s="510"/>
      <c r="E688" s="433"/>
      <c r="F688" s="510"/>
      <c r="G688" s="511"/>
      <c r="H688" s="511"/>
      <c r="I688" s="511"/>
      <c r="J688" s="511"/>
      <c r="K688" s="512"/>
      <c r="L688" s="513"/>
      <c r="M688" s="513"/>
      <c r="N688" s="513"/>
      <c r="O688" s="513"/>
      <c r="P688" s="513"/>
      <c r="Q688" s="513"/>
      <c r="R688" s="513"/>
      <c r="S688" s="513"/>
      <c r="T688" s="513"/>
      <c r="U688" s="513"/>
      <c r="V688" s="513"/>
      <c r="W688" s="513"/>
      <c r="X688" s="513"/>
      <c r="Y688" s="511"/>
      <c r="Z688" s="511"/>
      <c r="AA688" s="511"/>
      <c r="AB688" s="511"/>
      <c r="AC688" s="511"/>
      <c r="AD688" s="511"/>
      <c r="AE688" s="511"/>
      <c r="AF688" s="511"/>
      <c r="AG688" s="511"/>
      <c r="AH688" s="514"/>
      <c r="AI688" s="515"/>
      <c r="AJ688" s="515"/>
      <c r="AK688" s="515"/>
      <c r="AL688" s="515"/>
      <c r="AM688" s="515"/>
      <c r="AN688" s="515"/>
      <c r="AO688" s="515"/>
      <c r="AP688" s="515"/>
      <c r="AQ688" s="515"/>
      <c r="AR688" s="515"/>
      <c r="AS688" s="515"/>
      <c r="AT688" s="515"/>
      <c r="AU688" s="490"/>
      <c r="AV688" s="490"/>
      <c r="AW688" s="490"/>
      <c r="AX688" s="490"/>
      <c r="AY688" s="490"/>
      <c r="AZ688" s="490"/>
      <c r="BA688" s="490"/>
      <c r="BB688" s="490"/>
      <c r="BC688" s="490"/>
    </row>
    <row r="689" spans="1:55" x14ac:dyDescent="0.25">
      <c r="A689" s="1400"/>
      <c r="B689" s="509"/>
      <c r="C689" s="489"/>
      <c r="D689" s="510"/>
      <c r="E689" s="433"/>
      <c r="F689" s="510"/>
      <c r="G689" s="511"/>
      <c r="H689" s="511"/>
      <c r="I689" s="511"/>
      <c r="J689" s="511"/>
      <c r="K689" s="512"/>
      <c r="L689" s="513"/>
      <c r="M689" s="513"/>
      <c r="N689" s="513"/>
      <c r="O689" s="513"/>
      <c r="P689" s="513"/>
      <c r="Q689" s="513"/>
      <c r="R689" s="513"/>
      <c r="S689" s="513"/>
      <c r="T689" s="513"/>
      <c r="U689" s="513"/>
      <c r="V689" s="513"/>
      <c r="W689" s="513"/>
      <c r="X689" s="513"/>
      <c r="Y689" s="511"/>
      <c r="Z689" s="511"/>
      <c r="AA689" s="511"/>
      <c r="AB689" s="511"/>
      <c r="AC689" s="511"/>
      <c r="AD689" s="511"/>
      <c r="AE689" s="511"/>
      <c r="AF689" s="511"/>
      <c r="AG689" s="511"/>
      <c r="AH689" s="514"/>
      <c r="AI689" s="515"/>
      <c r="AJ689" s="515"/>
      <c r="AK689" s="515"/>
      <c r="AL689" s="515"/>
      <c r="AM689" s="515"/>
      <c r="AN689" s="515"/>
      <c r="AO689" s="515"/>
      <c r="AP689" s="515"/>
      <c r="AQ689" s="515"/>
      <c r="AR689" s="515"/>
      <c r="AS689" s="515"/>
      <c r="AT689" s="515"/>
      <c r="AU689" s="490"/>
      <c r="AV689" s="490"/>
      <c r="AW689" s="490"/>
      <c r="AX689" s="490"/>
      <c r="AY689" s="490"/>
      <c r="AZ689" s="490"/>
      <c r="BA689" s="490"/>
      <c r="BB689" s="490"/>
      <c r="BC689" s="490"/>
    </row>
    <row r="690" spans="1:55" x14ac:dyDescent="0.25">
      <c r="A690" s="1400"/>
      <c r="B690" s="509"/>
      <c r="C690" s="489"/>
      <c r="D690" s="510"/>
      <c r="E690" s="433"/>
      <c r="F690" s="510"/>
      <c r="G690" s="511"/>
      <c r="H690" s="511"/>
      <c r="I690" s="511"/>
      <c r="J690" s="511"/>
      <c r="K690" s="512"/>
      <c r="L690" s="513"/>
      <c r="M690" s="513"/>
      <c r="N690" s="513"/>
      <c r="O690" s="513"/>
      <c r="P690" s="513"/>
      <c r="Q690" s="513"/>
      <c r="R690" s="513"/>
      <c r="S690" s="513"/>
      <c r="T690" s="513"/>
      <c r="U690" s="513"/>
      <c r="V690" s="513"/>
      <c r="W690" s="513"/>
      <c r="X690" s="513"/>
      <c r="Y690" s="511"/>
      <c r="Z690" s="511"/>
      <c r="AA690" s="511"/>
      <c r="AB690" s="511"/>
      <c r="AC690" s="511"/>
      <c r="AD690" s="511"/>
      <c r="AE690" s="511"/>
      <c r="AF690" s="511"/>
      <c r="AG690" s="511"/>
      <c r="AH690" s="514"/>
      <c r="AI690" s="515"/>
      <c r="AJ690" s="515"/>
      <c r="AK690" s="515"/>
      <c r="AL690" s="515"/>
      <c r="AM690" s="515"/>
      <c r="AN690" s="515"/>
      <c r="AO690" s="515"/>
      <c r="AP690" s="515"/>
      <c r="AQ690" s="515"/>
      <c r="AR690" s="515"/>
      <c r="AS690" s="515"/>
      <c r="AT690" s="515"/>
      <c r="AU690" s="490"/>
      <c r="AV690" s="490"/>
      <c r="AW690" s="490"/>
      <c r="AX690" s="490"/>
      <c r="AY690" s="490"/>
      <c r="AZ690" s="490"/>
      <c r="BA690" s="490"/>
      <c r="BB690" s="490"/>
      <c r="BC690" s="490"/>
    </row>
    <row r="691" spans="1:55" x14ac:dyDescent="0.25">
      <c r="A691" s="1400"/>
      <c r="B691" s="509"/>
      <c r="C691" s="489"/>
      <c r="D691" s="510"/>
      <c r="E691" s="433"/>
      <c r="F691" s="510"/>
      <c r="G691" s="511"/>
      <c r="H691" s="511"/>
      <c r="I691" s="511"/>
      <c r="J691" s="511"/>
      <c r="K691" s="512"/>
      <c r="L691" s="513"/>
      <c r="M691" s="513"/>
      <c r="N691" s="513"/>
      <c r="O691" s="513"/>
      <c r="P691" s="513"/>
      <c r="Q691" s="513"/>
      <c r="R691" s="513"/>
      <c r="S691" s="513"/>
      <c r="T691" s="513"/>
      <c r="U691" s="513"/>
      <c r="V691" s="513"/>
      <c r="W691" s="513"/>
      <c r="X691" s="513"/>
      <c r="Y691" s="511"/>
      <c r="Z691" s="511"/>
      <c r="AA691" s="511"/>
      <c r="AB691" s="511"/>
      <c r="AC691" s="511"/>
      <c r="AD691" s="511"/>
      <c r="AE691" s="511"/>
      <c r="AF691" s="511"/>
      <c r="AG691" s="511"/>
      <c r="AH691" s="514"/>
      <c r="AI691" s="515"/>
      <c r="AJ691" s="515"/>
      <c r="AK691" s="515"/>
      <c r="AL691" s="515"/>
      <c r="AM691" s="515"/>
      <c r="AN691" s="515"/>
      <c r="AO691" s="511"/>
      <c r="AP691" s="511"/>
      <c r="AQ691" s="511"/>
      <c r="AR691" s="511"/>
      <c r="AS691" s="511"/>
      <c r="AT691" s="515"/>
      <c r="AU691" s="490"/>
      <c r="AV691" s="490"/>
      <c r="AW691" s="490"/>
      <c r="AX691" s="490"/>
      <c r="AY691" s="490"/>
      <c r="AZ691" s="490"/>
      <c r="BA691" s="490"/>
      <c r="BB691" s="490"/>
      <c r="BC691" s="490"/>
    </row>
    <row r="692" spans="1:55" x14ac:dyDescent="0.25">
      <c r="A692" s="1400"/>
      <c r="B692" s="509"/>
      <c r="C692" s="489"/>
      <c r="D692" s="510"/>
      <c r="E692" s="433"/>
      <c r="F692" s="510"/>
      <c r="G692" s="511"/>
      <c r="H692" s="511"/>
      <c r="I692" s="511"/>
      <c r="J692" s="511"/>
      <c r="K692" s="512"/>
      <c r="L692" s="513"/>
      <c r="M692" s="513"/>
      <c r="N692" s="513"/>
      <c r="O692" s="513"/>
      <c r="P692" s="513"/>
      <c r="Q692" s="513"/>
      <c r="R692" s="513"/>
      <c r="S692" s="513"/>
      <c r="T692" s="513"/>
      <c r="U692" s="513"/>
      <c r="V692" s="513"/>
      <c r="W692" s="513"/>
      <c r="X692" s="513"/>
      <c r="Y692" s="511"/>
      <c r="Z692" s="511"/>
      <c r="AA692" s="511"/>
      <c r="AB692" s="511"/>
      <c r="AC692" s="511"/>
      <c r="AD692" s="511"/>
      <c r="AE692" s="511"/>
      <c r="AF692" s="511"/>
      <c r="AG692" s="511"/>
      <c r="AH692" s="514"/>
      <c r="AI692" s="515"/>
      <c r="AJ692" s="515"/>
      <c r="AK692" s="515"/>
      <c r="AL692" s="511"/>
      <c r="AM692" s="511"/>
      <c r="AN692" s="511"/>
      <c r="AO692" s="515"/>
      <c r="AP692" s="515"/>
      <c r="AQ692" s="515"/>
      <c r="AR692" s="515"/>
      <c r="AS692" s="515"/>
      <c r="AT692" s="515"/>
      <c r="AU692" s="490"/>
      <c r="AV692" s="490"/>
      <c r="AW692" s="490"/>
      <c r="AX692" s="490"/>
      <c r="AY692" s="490"/>
      <c r="AZ692" s="490"/>
      <c r="BA692" s="490"/>
      <c r="BB692" s="490"/>
      <c r="BC692" s="490"/>
    </row>
    <row r="693" spans="1:55" x14ac:dyDescent="0.25">
      <c r="A693" s="1400"/>
      <c r="B693" s="509"/>
      <c r="C693" s="489"/>
      <c r="D693" s="510"/>
      <c r="E693" s="433"/>
      <c r="F693" s="510"/>
      <c r="G693" s="511"/>
      <c r="H693" s="511"/>
      <c r="I693" s="511"/>
      <c r="J693" s="511"/>
      <c r="K693" s="512"/>
      <c r="L693" s="513"/>
      <c r="M693" s="513"/>
      <c r="N693" s="513"/>
      <c r="O693" s="513"/>
      <c r="P693" s="513"/>
      <c r="Q693" s="513"/>
      <c r="R693" s="513"/>
      <c r="S693" s="513"/>
      <c r="T693" s="513"/>
      <c r="U693" s="513"/>
      <c r="V693" s="513"/>
      <c r="W693" s="513"/>
      <c r="X693" s="513"/>
      <c r="Y693" s="511"/>
      <c r="Z693" s="511"/>
      <c r="AA693" s="511"/>
      <c r="AB693" s="511"/>
      <c r="AC693" s="511"/>
      <c r="AD693" s="511"/>
      <c r="AE693" s="511"/>
      <c r="AF693" s="511"/>
      <c r="AG693" s="511"/>
      <c r="AH693" s="514"/>
      <c r="AI693" s="515"/>
      <c r="AJ693" s="515"/>
      <c r="AK693" s="515"/>
      <c r="AL693" s="515"/>
      <c r="AM693" s="515"/>
      <c r="AN693" s="515"/>
      <c r="AO693" s="515"/>
      <c r="AP693" s="515"/>
      <c r="AQ693" s="515"/>
      <c r="AR693" s="515"/>
      <c r="AS693" s="515"/>
      <c r="AT693" s="515"/>
      <c r="AU693" s="490"/>
      <c r="AV693" s="490"/>
      <c r="AW693" s="490"/>
      <c r="AX693" s="490"/>
      <c r="AY693" s="490"/>
      <c r="AZ693" s="490"/>
      <c r="BA693" s="490"/>
      <c r="BB693" s="490"/>
      <c r="BC693" s="490"/>
    </row>
    <row r="694" spans="1:55" x14ac:dyDescent="0.25">
      <c r="A694" s="1400"/>
      <c r="B694" s="509"/>
      <c r="C694" s="489"/>
      <c r="D694" s="510"/>
      <c r="E694" s="433"/>
      <c r="F694" s="510"/>
      <c r="G694" s="511"/>
      <c r="H694" s="511"/>
      <c r="I694" s="511"/>
      <c r="J694" s="511"/>
      <c r="K694" s="512"/>
      <c r="L694" s="513"/>
      <c r="M694" s="513"/>
      <c r="N694" s="513"/>
      <c r="O694" s="513"/>
      <c r="P694" s="513"/>
      <c r="Q694" s="513"/>
      <c r="R694" s="513"/>
      <c r="S694" s="513"/>
      <c r="T694" s="513"/>
      <c r="U694" s="513"/>
      <c r="V694" s="513"/>
      <c r="W694" s="513"/>
      <c r="X694" s="513"/>
      <c r="Y694" s="511"/>
      <c r="Z694" s="511"/>
      <c r="AA694" s="511"/>
      <c r="AB694" s="511"/>
      <c r="AC694" s="511"/>
      <c r="AD694" s="511"/>
      <c r="AE694" s="511"/>
      <c r="AF694" s="511"/>
      <c r="AG694" s="511"/>
      <c r="AH694" s="514"/>
      <c r="AI694" s="515"/>
      <c r="AJ694" s="515"/>
      <c r="AK694" s="515"/>
      <c r="AL694" s="515"/>
      <c r="AM694" s="515"/>
      <c r="AN694" s="515"/>
      <c r="AO694" s="515"/>
      <c r="AP694" s="515"/>
      <c r="AQ694" s="515"/>
      <c r="AR694" s="515"/>
      <c r="AS694" s="515"/>
      <c r="AT694" s="515"/>
      <c r="AU694" s="490"/>
      <c r="AV694" s="490"/>
      <c r="AW694" s="490"/>
      <c r="AX694" s="490"/>
      <c r="AY694" s="490"/>
      <c r="AZ694" s="490"/>
      <c r="BA694" s="490"/>
      <c r="BB694" s="490"/>
      <c r="BC694" s="490"/>
    </row>
    <row r="695" spans="1:55" x14ac:dyDescent="0.25">
      <c r="A695" s="1400"/>
      <c r="B695" s="509"/>
      <c r="C695" s="489"/>
      <c r="D695" s="510"/>
      <c r="E695" s="433"/>
      <c r="F695" s="510"/>
      <c r="G695" s="511"/>
      <c r="H695" s="511"/>
      <c r="I695" s="511"/>
      <c r="J695" s="511"/>
      <c r="K695" s="512"/>
      <c r="L695" s="513"/>
      <c r="M695" s="513"/>
      <c r="N695" s="513"/>
      <c r="O695" s="513"/>
      <c r="P695" s="513"/>
      <c r="Q695" s="513"/>
      <c r="R695" s="513"/>
      <c r="S695" s="513"/>
      <c r="T695" s="513"/>
      <c r="U695" s="513"/>
      <c r="V695" s="513"/>
      <c r="W695" s="513"/>
      <c r="X695" s="513"/>
      <c r="Y695" s="511"/>
      <c r="Z695" s="511"/>
      <c r="AA695" s="511"/>
      <c r="AB695" s="511"/>
      <c r="AC695" s="511"/>
      <c r="AD695" s="511"/>
      <c r="AE695" s="511"/>
      <c r="AF695" s="511"/>
      <c r="AG695" s="511"/>
      <c r="AH695" s="514"/>
      <c r="AI695" s="515"/>
      <c r="AJ695" s="515"/>
      <c r="AK695" s="515"/>
      <c r="AL695" s="515"/>
      <c r="AM695" s="515"/>
      <c r="AN695" s="515"/>
      <c r="AO695" s="515"/>
      <c r="AP695" s="515"/>
      <c r="AQ695" s="515"/>
      <c r="AR695" s="515"/>
      <c r="AS695" s="515"/>
      <c r="AT695" s="515"/>
      <c r="AU695" s="490"/>
      <c r="AV695" s="490"/>
      <c r="AW695" s="490"/>
      <c r="AX695" s="490"/>
      <c r="AY695" s="490"/>
      <c r="AZ695" s="490"/>
      <c r="BA695" s="490"/>
      <c r="BB695" s="490"/>
      <c r="BC695" s="490"/>
    </row>
    <row r="696" spans="1:55" x14ac:dyDescent="0.25">
      <c r="A696" s="1400"/>
      <c r="B696" s="509"/>
      <c r="C696" s="489"/>
      <c r="D696" s="510"/>
      <c r="E696" s="433"/>
      <c r="F696" s="510"/>
      <c r="G696" s="511"/>
      <c r="H696" s="511"/>
      <c r="I696" s="511"/>
      <c r="J696" s="511"/>
      <c r="K696" s="512"/>
      <c r="L696" s="513"/>
      <c r="M696" s="513"/>
      <c r="N696" s="513"/>
      <c r="O696" s="513"/>
      <c r="P696" s="513"/>
      <c r="Q696" s="513"/>
      <c r="R696" s="513"/>
      <c r="S696" s="513"/>
      <c r="T696" s="513"/>
      <c r="U696" s="513"/>
      <c r="V696" s="513"/>
      <c r="W696" s="513"/>
      <c r="X696" s="513"/>
      <c r="Y696" s="511"/>
      <c r="Z696" s="511"/>
      <c r="AA696" s="511"/>
      <c r="AB696" s="511"/>
      <c r="AC696" s="511"/>
      <c r="AD696" s="511"/>
      <c r="AE696" s="511"/>
      <c r="AF696" s="511"/>
      <c r="AG696" s="511"/>
      <c r="AH696" s="514"/>
      <c r="AI696" s="515"/>
      <c r="AJ696" s="515"/>
      <c r="AK696" s="515"/>
      <c r="AL696" s="515"/>
      <c r="AM696" s="515"/>
      <c r="AN696" s="515"/>
      <c r="AO696" s="511"/>
      <c r="AP696" s="511"/>
      <c r="AQ696" s="511"/>
      <c r="AR696" s="511"/>
      <c r="AS696" s="511"/>
      <c r="AT696" s="515"/>
      <c r="AU696" s="490"/>
      <c r="AV696" s="490"/>
      <c r="AW696" s="490"/>
      <c r="AX696" s="490"/>
      <c r="AY696" s="490"/>
      <c r="AZ696" s="490"/>
      <c r="BA696" s="490"/>
      <c r="BB696" s="490"/>
      <c r="BC696" s="490"/>
    </row>
    <row r="697" spans="1:55" x14ac:dyDescent="0.25">
      <c r="A697" s="1400"/>
      <c r="B697" s="509"/>
      <c r="C697" s="489"/>
      <c r="D697" s="510"/>
      <c r="E697" s="433"/>
      <c r="F697" s="510"/>
      <c r="G697" s="511"/>
      <c r="H697" s="511"/>
      <c r="I697" s="511"/>
      <c r="J697" s="511"/>
      <c r="K697" s="512"/>
      <c r="L697" s="513"/>
      <c r="M697" s="513"/>
      <c r="N697" s="513"/>
      <c r="O697" s="513"/>
      <c r="P697" s="513"/>
      <c r="Q697" s="513"/>
      <c r="R697" s="513"/>
      <c r="S697" s="513"/>
      <c r="T697" s="513"/>
      <c r="U697" s="513"/>
      <c r="V697" s="513"/>
      <c r="W697" s="513"/>
      <c r="X697" s="513"/>
      <c r="Y697" s="511"/>
      <c r="Z697" s="511"/>
      <c r="AA697" s="511"/>
      <c r="AB697" s="511"/>
      <c r="AC697" s="511"/>
      <c r="AD697" s="511"/>
      <c r="AE697" s="511"/>
      <c r="AF697" s="511"/>
      <c r="AG697" s="511"/>
      <c r="AH697" s="514"/>
      <c r="AI697" s="515"/>
      <c r="AJ697" s="515"/>
      <c r="AK697" s="515"/>
      <c r="AL697" s="511"/>
      <c r="AM697" s="511"/>
      <c r="AN697" s="511"/>
      <c r="AO697" s="515"/>
      <c r="AP697" s="515"/>
      <c r="AQ697" s="515"/>
      <c r="AR697" s="515"/>
      <c r="AS697" s="515"/>
      <c r="AT697" s="515"/>
      <c r="AU697" s="490"/>
      <c r="AV697" s="490"/>
      <c r="AW697" s="490"/>
      <c r="AX697" s="490"/>
      <c r="AY697" s="490"/>
      <c r="AZ697" s="490"/>
      <c r="BA697" s="490"/>
      <c r="BB697" s="490"/>
      <c r="BC697" s="490"/>
    </row>
    <row r="698" spans="1:55" x14ac:dyDescent="0.25">
      <c r="A698" s="1400"/>
      <c r="B698" s="509"/>
      <c r="C698" s="489"/>
      <c r="D698" s="510"/>
      <c r="E698" s="433"/>
      <c r="F698" s="510"/>
      <c r="G698" s="511"/>
      <c r="H698" s="511"/>
      <c r="I698" s="511"/>
      <c r="J698" s="511"/>
      <c r="K698" s="512"/>
      <c r="L698" s="513"/>
      <c r="M698" s="513"/>
      <c r="N698" s="513"/>
      <c r="O698" s="513"/>
      <c r="P698" s="513"/>
      <c r="Q698" s="513"/>
      <c r="R698" s="513"/>
      <c r="S698" s="513"/>
      <c r="T698" s="513"/>
      <c r="U698" s="513"/>
      <c r="V698" s="513"/>
      <c r="W698" s="513"/>
      <c r="X698" s="513"/>
      <c r="Y698" s="511"/>
      <c r="Z698" s="511"/>
      <c r="AA698" s="511"/>
      <c r="AB698" s="511"/>
      <c r="AC698" s="511"/>
      <c r="AD698" s="511"/>
      <c r="AE698" s="511"/>
      <c r="AF698" s="511"/>
      <c r="AG698" s="511"/>
      <c r="AH698" s="514"/>
      <c r="AI698" s="515"/>
      <c r="AJ698" s="515"/>
      <c r="AK698" s="515"/>
      <c r="AL698" s="515"/>
      <c r="AM698" s="515"/>
      <c r="AN698" s="515"/>
      <c r="AO698" s="515"/>
      <c r="AP698" s="515"/>
      <c r="AQ698" s="515"/>
      <c r="AR698" s="515"/>
      <c r="AS698" s="515"/>
      <c r="AT698" s="515"/>
      <c r="AU698" s="490"/>
      <c r="AV698" s="490"/>
      <c r="AW698" s="490"/>
      <c r="AX698" s="490"/>
      <c r="AY698" s="490"/>
      <c r="AZ698" s="490"/>
      <c r="BA698" s="490"/>
      <c r="BB698" s="490"/>
      <c r="BC698" s="490"/>
    </row>
    <row r="699" spans="1:55" x14ac:dyDescent="0.25">
      <c r="A699" s="1400"/>
      <c r="B699" s="509"/>
      <c r="C699" s="489"/>
      <c r="D699" s="510"/>
      <c r="E699" s="433"/>
      <c r="F699" s="510"/>
      <c r="G699" s="511"/>
      <c r="H699" s="511"/>
      <c r="I699" s="511"/>
      <c r="J699" s="511"/>
      <c r="K699" s="512"/>
      <c r="L699" s="513"/>
      <c r="M699" s="513"/>
      <c r="N699" s="513"/>
      <c r="O699" s="513"/>
      <c r="P699" s="513"/>
      <c r="Q699" s="513"/>
      <c r="R699" s="513"/>
      <c r="S699" s="513"/>
      <c r="T699" s="513"/>
      <c r="U699" s="513"/>
      <c r="V699" s="513"/>
      <c r="W699" s="513"/>
      <c r="X699" s="513"/>
      <c r="Y699" s="511"/>
      <c r="Z699" s="511"/>
      <c r="AA699" s="511"/>
      <c r="AB699" s="511"/>
      <c r="AC699" s="511"/>
      <c r="AD699" s="511"/>
      <c r="AE699" s="511"/>
      <c r="AF699" s="511"/>
      <c r="AG699" s="511"/>
      <c r="AH699" s="514"/>
      <c r="AI699" s="515"/>
      <c r="AJ699" s="515"/>
      <c r="AK699" s="515"/>
      <c r="AL699" s="515"/>
      <c r="AM699" s="515"/>
      <c r="AN699" s="515"/>
      <c r="AO699" s="515"/>
      <c r="AP699" s="515"/>
      <c r="AQ699" s="515"/>
      <c r="AR699" s="515"/>
      <c r="AS699" s="515"/>
      <c r="AT699" s="515"/>
      <c r="AU699" s="490"/>
      <c r="AV699" s="490"/>
      <c r="AW699" s="490"/>
      <c r="AX699" s="490"/>
      <c r="AY699" s="490"/>
      <c r="AZ699" s="490"/>
      <c r="BA699" s="490"/>
      <c r="BB699" s="490"/>
      <c r="BC699" s="490"/>
    </row>
    <row r="700" spans="1:55" x14ac:dyDescent="0.25">
      <c r="A700" s="1400"/>
      <c r="B700" s="509"/>
      <c r="C700" s="489"/>
      <c r="D700" s="510"/>
      <c r="E700" s="433"/>
      <c r="F700" s="510"/>
      <c r="G700" s="511"/>
      <c r="H700" s="511"/>
      <c r="I700" s="511"/>
      <c r="J700" s="511"/>
      <c r="K700" s="512"/>
      <c r="L700" s="513"/>
      <c r="M700" s="513"/>
      <c r="N700" s="513"/>
      <c r="O700" s="513"/>
      <c r="P700" s="513"/>
      <c r="Q700" s="513"/>
      <c r="R700" s="513"/>
      <c r="S700" s="513"/>
      <c r="T700" s="513"/>
      <c r="U700" s="513"/>
      <c r="V700" s="513"/>
      <c r="W700" s="513"/>
      <c r="X700" s="513"/>
      <c r="Y700" s="511"/>
      <c r="Z700" s="511"/>
      <c r="AA700" s="511"/>
      <c r="AB700" s="511"/>
      <c r="AC700" s="511"/>
      <c r="AD700" s="511"/>
      <c r="AE700" s="511"/>
      <c r="AF700" s="511"/>
      <c r="AG700" s="511"/>
      <c r="AH700" s="514"/>
      <c r="AI700" s="515"/>
      <c r="AJ700" s="515"/>
      <c r="AK700" s="515"/>
      <c r="AL700" s="515"/>
      <c r="AM700" s="515"/>
      <c r="AN700" s="515"/>
      <c r="AO700" s="515"/>
      <c r="AP700" s="515"/>
      <c r="AQ700" s="515"/>
      <c r="AR700" s="515"/>
      <c r="AS700" s="515"/>
      <c r="AT700" s="515"/>
      <c r="AU700" s="490"/>
      <c r="AV700" s="490"/>
      <c r="AW700" s="490"/>
      <c r="AX700" s="490"/>
      <c r="AY700" s="490"/>
      <c r="AZ700" s="490"/>
      <c r="BA700" s="490"/>
      <c r="BB700" s="490"/>
      <c r="BC700" s="490"/>
    </row>
    <row r="701" spans="1:55" x14ac:dyDescent="0.25">
      <c r="A701" s="1400"/>
      <c r="B701" s="509"/>
      <c r="C701" s="489"/>
      <c r="D701" s="510"/>
      <c r="E701" s="433"/>
      <c r="F701" s="510"/>
      <c r="G701" s="511"/>
      <c r="H701" s="511"/>
      <c r="I701" s="511"/>
      <c r="J701" s="511"/>
      <c r="K701" s="512"/>
      <c r="L701" s="513"/>
      <c r="M701" s="513"/>
      <c r="N701" s="513"/>
      <c r="O701" s="513"/>
      <c r="P701" s="513"/>
      <c r="Q701" s="513"/>
      <c r="R701" s="513"/>
      <c r="S701" s="513"/>
      <c r="T701" s="513"/>
      <c r="U701" s="513"/>
      <c r="V701" s="513"/>
      <c r="W701" s="513"/>
      <c r="X701" s="513"/>
      <c r="Y701" s="511"/>
      <c r="Z701" s="511"/>
      <c r="AA701" s="511"/>
      <c r="AB701" s="511"/>
      <c r="AC701" s="511"/>
      <c r="AD701" s="511"/>
      <c r="AE701" s="511"/>
      <c r="AF701" s="511"/>
      <c r="AG701" s="511"/>
      <c r="AH701" s="514"/>
      <c r="AI701" s="515"/>
      <c r="AJ701" s="515"/>
      <c r="AK701" s="515"/>
      <c r="AL701" s="515"/>
      <c r="AM701" s="515"/>
      <c r="AN701" s="515"/>
      <c r="AO701" s="511"/>
      <c r="AP701" s="511"/>
      <c r="AQ701" s="511"/>
      <c r="AR701" s="511"/>
      <c r="AS701" s="511"/>
      <c r="AT701" s="515"/>
      <c r="AU701" s="490"/>
      <c r="AV701" s="490"/>
      <c r="AW701" s="490"/>
      <c r="AX701" s="490"/>
      <c r="AY701" s="490"/>
      <c r="AZ701" s="490"/>
      <c r="BA701" s="490"/>
      <c r="BB701" s="490"/>
      <c r="BC701" s="490"/>
    </row>
    <row r="702" spans="1:55" x14ac:dyDescent="0.25">
      <c r="A702" s="1400"/>
      <c r="B702" s="509"/>
      <c r="C702" s="489"/>
      <c r="D702" s="510"/>
      <c r="E702" s="433"/>
      <c r="F702" s="510"/>
      <c r="G702" s="548"/>
      <c r="H702" s="548"/>
      <c r="I702" s="548"/>
      <c r="J702" s="548"/>
      <c r="K702" s="512"/>
      <c r="L702" s="497"/>
      <c r="M702" s="497"/>
      <c r="N702" s="497"/>
      <c r="O702" s="497"/>
      <c r="P702" s="497"/>
      <c r="Q702" s="497"/>
      <c r="R702" s="497"/>
      <c r="S702" s="497"/>
      <c r="T702" s="497"/>
      <c r="U702" s="497"/>
      <c r="V702" s="497"/>
      <c r="W702" s="497"/>
      <c r="X702" s="497"/>
      <c r="Y702" s="548"/>
      <c r="Z702" s="548"/>
      <c r="AA702" s="548"/>
      <c r="AB702" s="548"/>
      <c r="AC702" s="548"/>
      <c r="AD702" s="548"/>
      <c r="AE702" s="548"/>
      <c r="AF702" s="548"/>
      <c r="AG702" s="548"/>
      <c r="AH702" s="514"/>
      <c r="AI702" s="515"/>
      <c r="AJ702" s="515"/>
      <c r="AK702" s="515"/>
      <c r="AL702" s="511"/>
      <c r="AM702" s="511"/>
      <c r="AN702" s="511"/>
      <c r="AO702" s="515"/>
      <c r="AP702" s="515"/>
      <c r="AQ702" s="515"/>
      <c r="AR702" s="515"/>
      <c r="AS702" s="515"/>
      <c r="AT702" s="515"/>
      <c r="AU702" s="497"/>
      <c r="AV702" s="497"/>
      <c r="AW702" s="497"/>
      <c r="AX702" s="497"/>
      <c r="AY702" s="497"/>
      <c r="AZ702" s="497"/>
      <c r="BA702" s="497"/>
      <c r="BB702" s="497"/>
      <c r="BC702" s="497"/>
    </row>
    <row r="703" spans="1:55" x14ac:dyDescent="0.25">
      <c r="A703" s="1400"/>
      <c r="B703" s="509"/>
      <c r="C703" s="489"/>
      <c r="D703" s="510"/>
      <c r="E703" s="433"/>
      <c r="F703" s="510"/>
      <c r="G703" s="548"/>
      <c r="H703" s="548"/>
      <c r="I703" s="548"/>
      <c r="J703" s="548"/>
      <c r="K703" s="512"/>
      <c r="L703" s="497"/>
      <c r="M703" s="497"/>
      <c r="N703" s="497"/>
      <c r="O703" s="497"/>
      <c r="P703" s="497"/>
      <c r="Q703" s="497"/>
      <c r="R703" s="497"/>
      <c r="S703" s="497"/>
      <c r="T703" s="497"/>
      <c r="U703" s="497"/>
      <c r="V703" s="497"/>
      <c r="W703" s="497"/>
      <c r="X703" s="497"/>
      <c r="Y703" s="548"/>
      <c r="Z703" s="548"/>
      <c r="AA703" s="548"/>
      <c r="AB703" s="548"/>
      <c r="AC703" s="548"/>
      <c r="AD703" s="548"/>
      <c r="AE703" s="548"/>
      <c r="AF703" s="548"/>
      <c r="AG703" s="548"/>
      <c r="AH703" s="514"/>
      <c r="AI703" s="515"/>
      <c r="AJ703" s="515"/>
      <c r="AK703" s="515"/>
      <c r="AL703" s="515"/>
      <c r="AM703" s="515"/>
      <c r="AN703" s="515"/>
      <c r="AO703" s="515"/>
      <c r="AP703" s="515"/>
      <c r="AQ703" s="515"/>
      <c r="AR703" s="515"/>
      <c r="AS703" s="515"/>
      <c r="AT703" s="515"/>
      <c r="AU703" s="497"/>
      <c r="AV703" s="497"/>
      <c r="AW703" s="497"/>
      <c r="AX703" s="497"/>
      <c r="AY703" s="497"/>
      <c r="AZ703" s="497"/>
      <c r="BA703" s="497"/>
      <c r="BB703" s="497"/>
      <c r="BC703" s="497"/>
    </row>
    <row r="704" spans="1:55" x14ac:dyDescent="0.25">
      <c r="A704" s="1400"/>
      <c r="B704" s="509"/>
      <c r="C704" s="489"/>
      <c r="D704" s="510"/>
      <c r="E704" s="433"/>
      <c r="F704" s="510"/>
      <c r="G704" s="548"/>
      <c r="H704" s="548"/>
      <c r="I704" s="548"/>
      <c r="J704" s="548"/>
      <c r="K704" s="512"/>
      <c r="L704" s="497"/>
      <c r="M704" s="497"/>
      <c r="N704" s="497"/>
      <c r="O704" s="494"/>
      <c r="P704" s="497"/>
      <c r="Q704" s="497"/>
      <c r="R704" s="497"/>
      <c r="S704" s="497"/>
      <c r="T704" s="497"/>
      <c r="U704" s="497"/>
      <c r="V704" s="497"/>
      <c r="W704" s="497"/>
      <c r="X704" s="497"/>
      <c r="Y704" s="548"/>
      <c r="Z704" s="548"/>
      <c r="AA704" s="548"/>
      <c r="AB704" s="548"/>
      <c r="AC704" s="548"/>
      <c r="AD704" s="548"/>
      <c r="AE704" s="548"/>
      <c r="AF704" s="548"/>
      <c r="AG704" s="548"/>
      <c r="AH704" s="514"/>
      <c r="AI704" s="515"/>
      <c r="AJ704" s="515"/>
      <c r="AK704" s="515"/>
      <c r="AL704" s="515"/>
      <c r="AM704" s="515"/>
      <c r="AN704" s="515"/>
      <c r="AO704" s="515"/>
      <c r="AP704" s="515"/>
      <c r="AQ704" s="515"/>
      <c r="AR704" s="515"/>
      <c r="AS704" s="515"/>
      <c r="AT704" s="515"/>
      <c r="AU704" s="497"/>
      <c r="AV704" s="497"/>
      <c r="AW704" s="497"/>
      <c r="AX704" s="497"/>
      <c r="AY704" s="497"/>
      <c r="AZ704" s="497"/>
      <c r="BA704" s="497"/>
      <c r="BB704" s="497"/>
      <c r="BC704" s="497"/>
    </row>
    <row r="705" spans="1:55" x14ac:dyDescent="0.25">
      <c r="A705" s="1400"/>
      <c r="B705" s="509"/>
      <c r="C705" s="489"/>
      <c r="D705" s="510"/>
      <c r="E705" s="433"/>
      <c r="F705" s="510"/>
      <c r="G705" s="548"/>
      <c r="H705" s="548"/>
      <c r="I705" s="548"/>
      <c r="J705" s="548"/>
      <c r="K705" s="512"/>
      <c r="L705" s="497"/>
      <c r="M705" s="497"/>
      <c r="N705" s="497"/>
      <c r="O705" s="497"/>
      <c r="P705" s="497"/>
      <c r="Q705" s="497"/>
      <c r="R705" s="497"/>
      <c r="S705" s="497"/>
      <c r="T705" s="497"/>
      <c r="U705" s="497"/>
      <c r="V705" s="497"/>
      <c r="W705" s="497"/>
      <c r="X705" s="497"/>
      <c r="Y705" s="548"/>
      <c r="Z705" s="548"/>
      <c r="AA705" s="548"/>
      <c r="AB705" s="548"/>
      <c r="AC705" s="548"/>
      <c r="AD705" s="548"/>
      <c r="AE705" s="548"/>
      <c r="AF705" s="548"/>
      <c r="AG705" s="548"/>
      <c r="AH705" s="514"/>
      <c r="AI705" s="515"/>
      <c r="AJ705" s="515"/>
      <c r="AK705" s="515"/>
      <c r="AL705" s="515"/>
      <c r="AM705" s="515"/>
      <c r="AN705" s="515"/>
      <c r="AO705" s="548"/>
      <c r="AP705" s="548"/>
      <c r="AQ705" s="548"/>
      <c r="AR705" s="548"/>
      <c r="AS705" s="548"/>
      <c r="AT705" s="515"/>
      <c r="AU705" s="497"/>
      <c r="AV705" s="497"/>
      <c r="AW705" s="497"/>
      <c r="AX705" s="497"/>
      <c r="AY705" s="497"/>
      <c r="AZ705" s="497"/>
      <c r="BA705" s="497"/>
      <c r="BB705" s="497"/>
      <c r="BC705" s="497"/>
    </row>
    <row r="706" spans="1:55" x14ac:dyDescent="0.25">
      <c r="A706" s="1400"/>
      <c r="B706" s="509"/>
      <c r="C706" s="489"/>
      <c r="D706" s="510"/>
      <c r="E706" s="433"/>
      <c r="F706" s="510"/>
      <c r="G706" s="511"/>
      <c r="H706" s="511"/>
      <c r="I706" s="511"/>
      <c r="J706" s="511"/>
      <c r="K706" s="512"/>
      <c r="L706" s="497"/>
      <c r="M706" s="497"/>
      <c r="N706" s="497"/>
      <c r="O706" s="497"/>
      <c r="P706" s="497"/>
      <c r="Q706" s="497"/>
      <c r="R706" s="497"/>
      <c r="S706" s="497"/>
      <c r="T706" s="497"/>
      <c r="U706" s="497"/>
      <c r="V706" s="497"/>
      <c r="W706" s="497"/>
      <c r="X706" s="497"/>
      <c r="Y706" s="548"/>
      <c r="Z706" s="548"/>
      <c r="AA706" s="548"/>
      <c r="AB706" s="548"/>
      <c r="AC706" s="548"/>
      <c r="AD706" s="548"/>
      <c r="AE706" s="548"/>
      <c r="AF706" s="548"/>
      <c r="AG706" s="548"/>
      <c r="AH706" s="514"/>
      <c r="AI706" s="515"/>
      <c r="AJ706" s="515"/>
      <c r="AK706" s="515"/>
      <c r="AL706" s="515"/>
      <c r="AM706" s="515"/>
      <c r="AN706" s="515"/>
      <c r="AO706" s="511"/>
      <c r="AP706" s="511"/>
      <c r="AQ706" s="511"/>
      <c r="AR706" s="511"/>
      <c r="AS706" s="511"/>
      <c r="AT706" s="515"/>
      <c r="AU706" s="497"/>
      <c r="AV706" s="497"/>
      <c r="AW706" s="497"/>
      <c r="AX706" s="497"/>
      <c r="AY706" s="497"/>
      <c r="AZ706" s="497"/>
      <c r="BA706" s="497"/>
      <c r="BB706" s="497"/>
      <c r="BC706" s="497"/>
    </row>
    <row r="707" spans="1:55" x14ac:dyDescent="0.25">
      <c r="A707" s="1400"/>
      <c r="B707" s="509"/>
      <c r="C707" s="489"/>
      <c r="D707" s="510"/>
      <c r="E707" s="433"/>
      <c r="F707" s="510"/>
      <c r="G707" s="511"/>
      <c r="H707" s="511"/>
      <c r="I707" s="511"/>
      <c r="J707" s="511"/>
      <c r="K707" s="512"/>
      <c r="L707" s="513"/>
      <c r="M707" s="513"/>
      <c r="N707" s="513"/>
      <c r="O707" s="513"/>
      <c r="P707" s="513"/>
      <c r="Q707" s="513"/>
      <c r="R707" s="513"/>
      <c r="S707" s="513"/>
      <c r="T707" s="513"/>
      <c r="U707" s="513"/>
      <c r="V707" s="513"/>
      <c r="W707" s="513"/>
      <c r="X707" s="513"/>
      <c r="Y707" s="511"/>
      <c r="Z707" s="511"/>
      <c r="AA707" s="511"/>
      <c r="AB707" s="511"/>
      <c r="AC707" s="511"/>
      <c r="AD707" s="511"/>
      <c r="AE707" s="511"/>
      <c r="AF707" s="511"/>
      <c r="AG707" s="511"/>
      <c r="AH707" s="514"/>
      <c r="AI707" s="515"/>
      <c r="AJ707" s="515"/>
      <c r="AK707" s="515"/>
      <c r="AL707" s="511"/>
      <c r="AM707" s="511"/>
      <c r="AN707" s="511"/>
      <c r="AO707" s="515"/>
      <c r="AP707" s="515"/>
      <c r="AQ707" s="515"/>
      <c r="AR707" s="515"/>
      <c r="AS707" s="515"/>
      <c r="AT707" s="515"/>
      <c r="AU707" s="490"/>
      <c r="AV707" s="490"/>
      <c r="AW707" s="490"/>
      <c r="AX707" s="490"/>
      <c r="AY707" s="490"/>
      <c r="AZ707" s="490"/>
      <c r="BA707" s="490"/>
      <c r="BB707" s="490"/>
      <c r="BC707" s="490"/>
    </row>
    <row r="708" spans="1:55" x14ac:dyDescent="0.25">
      <c r="A708" s="1400"/>
      <c r="B708" s="509"/>
      <c r="C708" s="489"/>
      <c r="D708" s="510"/>
      <c r="E708" s="433"/>
      <c r="F708" s="510"/>
      <c r="G708" s="511"/>
      <c r="H708" s="511"/>
      <c r="I708" s="511"/>
      <c r="J708" s="511"/>
      <c r="K708" s="512"/>
      <c r="L708" s="513"/>
      <c r="M708" s="513"/>
      <c r="N708" s="513"/>
      <c r="O708" s="513"/>
      <c r="P708" s="513"/>
      <c r="Q708" s="513"/>
      <c r="R708" s="513"/>
      <c r="S708" s="513"/>
      <c r="T708" s="513"/>
      <c r="U708" s="513"/>
      <c r="V708" s="513"/>
      <c r="W708" s="513"/>
      <c r="X708" s="513"/>
      <c r="Y708" s="511"/>
      <c r="Z708" s="511"/>
      <c r="AA708" s="511"/>
      <c r="AB708" s="511"/>
      <c r="AC708" s="511"/>
      <c r="AD708" s="511"/>
      <c r="AE708" s="511"/>
      <c r="AF708" s="511"/>
      <c r="AG708" s="511"/>
      <c r="AH708" s="514"/>
      <c r="AI708" s="515"/>
      <c r="AJ708" s="515"/>
      <c r="AK708" s="515"/>
      <c r="AL708" s="515"/>
      <c r="AM708" s="515"/>
      <c r="AN708" s="515"/>
      <c r="AO708" s="515"/>
      <c r="AP708" s="515"/>
      <c r="AQ708" s="515"/>
      <c r="AR708" s="515"/>
      <c r="AS708" s="515"/>
      <c r="AT708" s="515"/>
      <c r="AU708" s="490"/>
      <c r="AV708" s="490"/>
      <c r="AW708" s="490"/>
      <c r="AX708" s="490"/>
      <c r="AY708" s="490"/>
      <c r="AZ708" s="490"/>
      <c r="BA708" s="490"/>
      <c r="BB708" s="490"/>
      <c r="BC708" s="490"/>
    </row>
    <row r="709" spans="1:55" x14ac:dyDescent="0.25">
      <c r="A709" s="1400"/>
      <c r="B709" s="509"/>
      <c r="C709" s="489"/>
      <c r="D709" s="510"/>
      <c r="E709" s="433"/>
      <c r="F709" s="510"/>
      <c r="G709" s="511"/>
      <c r="H709" s="511"/>
      <c r="I709" s="511"/>
      <c r="J709" s="511"/>
      <c r="K709" s="512"/>
      <c r="L709" s="513"/>
      <c r="M709" s="513"/>
      <c r="N709" s="513"/>
      <c r="O709" s="513"/>
      <c r="P709" s="513"/>
      <c r="Q709" s="513"/>
      <c r="R709" s="513"/>
      <c r="S709" s="513"/>
      <c r="T709" s="513"/>
      <c r="U709" s="513"/>
      <c r="V709" s="513"/>
      <c r="W709" s="513"/>
      <c r="X709" s="513"/>
      <c r="Y709" s="511"/>
      <c r="Z709" s="511"/>
      <c r="AA709" s="511"/>
      <c r="AB709" s="511"/>
      <c r="AC709" s="511"/>
      <c r="AD709" s="511"/>
      <c r="AE709" s="511"/>
      <c r="AF709" s="511"/>
      <c r="AG709" s="511"/>
      <c r="AH709" s="514"/>
      <c r="AI709" s="515"/>
      <c r="AJ709" s="515"/>
      <c r="AK709" s="515"/>
      <c r="AL709" s="515"/>
      <c r="AM709" s="515"/>
      <c r="AN709" s="515"/>
      <c r="AO709" s="515"/>
      <c r="AP709" s="515"/>
      <c r="AQ709" s="515"/>
      <c r="AR709" s="515"/>
      <c r="AS709" s="515"/>
      <c r="AT709" s="515"/>
      <c r="AU709" s="490"/>
      <c r="AV709" s="490"/>
      <c r="AW709" s="490"/>
      <c r="AX709" s="490"/>
      <c r="AY709" s="490"/>
      <c r="AZ709" s="490"/>
      <c r="BA709" s="490"/>
      <c r="BB709" s="490"/>
      <c r="BC709" s="490"/>
    </row>
    <row r="710" spans="1:55" x14ac:dyDescent="0.25">
      <c r="A710" s="1400"/>
      <c r="B710" s="509"/>
      <c r="C710" s="489"/>
      <c r="D710" s="510"/>
      <c r="E710" s="433"/>
      <c r="F710" s="510"/>
      <c r="G710" s="511"/>
      <c r="H710" s="511"/>
      <c r="I710" s="511"/>
      <c r="J710" s="511"/>
      <c r="K710" s="512"/>
      <c r="L710" s="497"/>
      <c r="M710" s="497"/>
      <c r="N710" s="497"/>
      <c r="O710" s="497"/>
      <c r="P710" s="497"/>
      <c r="Q710" s="497"/>
      <c r="R710" s="497"/>
      <c r="S710" s="497"/>
      <c r="T710" s="497"/>
      <c r="U710" s="497"/>
      <c r="V710" s="497"/>
      <c r="W710" s="497"/>
      <c r="X710" s="497"/>
      <c r="Y710" s="548"/>
      <c r="Z710" s="548"/>
      <c r="AA710" s="548"/>
      <c r="AB710" s="548"/>
      <c r="AC710" s="548"/>
      <c r="AD710" s="548"/>
      <c r="AE710" s="548"/>
      <c r="AF710" s="511"/>
      <c r="AG710" s="511"/>
      <c r="AH710" s="514"/>
      <c r="AI710" s="515"/>
      <c r="AJ710" s="515"/>
      <c r="AK710" s="515"/>
      <c r="AL710" s="515"/>
      <c r="AM710" s="515"/>
      <c r="AN710" s="515"/>
      <c r="AO710" s="548"/>
      <c r="AP710" s="548"/>
      <c r="AQ710" s="548"/>
      <c r="AR710" s="548"/>
      <c r="AS710" s="548"/>
      <c r="AT710" s="515"/>
      <c r="AU710" s="490"/>
      <c r="AV710" s="490"/>
      <c r="AW710" s="490"/>
      <c r="AX710" s="490"/>
      <c r="AY710" s="490"/>
      <c r="AZ710" s="490"/>
      <c r="BA710" s="490"/>
      <c r="BB710" s="490"/>
      <c r="BC710" s="490"/>
    </row>
    <row r="711" spans="1:55" x14ac:dyDescent="0.25">
      <c r="A711" s="1400"/>
      <c r="B711" s="509"/>
      <c r="C711" s="489"/>
      <c r="D711" s="510"/>
      <c r="E711" s="433"/>
      <c r="F711" s="510"/>
      <c r="G711" s="511"/>
      <c r="H711" s="511"/>
      <c r="I711" s="511"/>
      <c r="J711" s="511"/>
      <c r="K711" s="512"/>
      <c r="L711" s="513"/>
      <c r="M711" s="513"/>
      <c r="N711" s="513"/>
      <c r="O711" s="513"/>
      <c r="P711" s="513"/>
      <c r="Q711" s="513"/>
      <c r="R711" s="513"/>
      <c r="S711" s="513"/>
      <c r="T711" s="513"/>
      <c r="U711" s="513"/>
      <c r="V711" s="513"/>
      <c r="W711" s="513"/>
      <c r="X711" s="513"/>
      <c r="Y711" s="511"/>
      <c r="Z711" s="511"/>
      <c r="AA711" s="511"/>
      <c r="AB711" s="511"/>
      <c r="AC711" s="511"/>
      <c r="AD711" s="511"/>
      <c r="AE711" s="511"/>
      <c r="AF711" s="511"/>
      <c r="AG711" s="511"/>
      <c r="AH711" s="514"/>
      <c r="AI711" s="515"/>
      <c r="AJ711" s="515"/>
      <c r="AK711" s="515"/>
      <c r="AL711" s="515"/>
      <c r="AM711" s="515"/>
      <c r="AN711" s="515"/>
      <c r="AO711" s="511"/>
      <c r="AP711" s="511"/>
      <c r="AQ711" s="511"/>
      <c r="AR711" s="511"/>
      <c r="AS711" s="511"/>
      <c r="AT711" s="515"/>
      <c r="AU711" s="490"/>
      <c r="AV711" s="490"/>
      <c r="AW711" s="490"/>
      <c r="AX711" s="490"/>
      <c r="AY711" s="490"/>
      <c r="AZ711" s="490"/>
      <c r="BA711" s="490"/>
      <c r="BB711" s="490"/>
      <c r="BC711" s="490"/>
    </row>
    <row r="712" spans="1:55" x14ac:dyDescent="0.25">
      <c r="A712" s="1400"/>
      <c r="B712" s="509"/>
      <c r="C712" s="489"/>
      <c r="D712" s="510"/>
      <c r="E712" s="433"/>
      <c r="F712" s="510"/>
      <c r="G712" s="511"/>
      <c r="H712" s="511"/>
      <c r="I712" s="511"/>
      <c r="J712" s="511"/>
      <c r="K712" s="512"/>
      <c r="L712" s="513"/>
      <c r="M712" s="513"/>
      <c r="N712" s="513"/>
      <c r="O712" s="513"/>
      <c r="P712" s="513"/>
      <c r="Q712" s="513"/>
      <c r="R712" s="513"/>
      <c r="S712" s="513"/>
      <c r="T712" s="513"/>
      <c r="U712" s="513"/>
      <c r="V712" s="513"/>
      <c r="W712" s="513"/>
      <c r="X712" s="513"/>
      <c r="Y712" s="511"/>
      <c r="Z712" s="511"/>
      <c r="AA712" s="511"/>
      <c r="AB712" s="511"/>
      <c r="AC712" s="511"/>
      <c r="AD712" s="511"/>
      <c r="AE712" s="511"/>
      <c r="AF712" s="511"/>
      <c r="AG712" s="511"/>
      <c r="AH712" s="514"/>
      <c r="AI712" s="515"/>
      <c r="AJ712" s="515"/>
      <c r="AK712" s="515"/>
      <c r="AL712" s="511"/>
      <c r="AM712" s="511"/>
      <c r="AN712" s="511"/>
      <c r="AO712" s="515"/>
      <c r="AP712" s="515"/>
      <c r="AQ712" s="515"/>
      <c r="AR712" s="515"/>
      <c r="AS712" s="515"/>
      <c r="AT712" s="515"/>
      <c r="AU712" s="490"/>
      <c r="AV712" s="490"/>
      <c r="AW712" s="490"/>
      <c r="AX712" s="490"/>
      <c r="AY712" s="490"/>
      <c r="AZ712" s="490"/>
      <c r="BA712" s="490"/>
      <c r="BB712" s="490"/>
      <c r="BC712" s="490"/>
    </row>
    <row r="713" spans="1:55" x14ac:dyDescent="0.25">
      <c r="A713" s="1400"/>
      <c r="B713" s="509"/>
      <c r="C713" s="489"/>
      <c r="D713" s="510"/>
      <c r="E713" s="433"/>
      <c r="F713" s="510"/>
      <c r="G713" s="511"/>
      <c r="H713" s="511"/>
      <c r="I713" s="511"/>
      <c r="J713" s="511"/>
      <c r="K713" s="512"/>
      <c r="L713" s="513"/>
      <c r="M713" s="513"/>
      <c r="N713" s="513"/>
      <c r="O713" s="513"/>
      <c r="P713" s="513"/>
      <c r="Q713" s="513"/>
      <c r="R713" s="513"/>
      <c r="S713" s="513"/>
      <c r="T713" s="513"/>
      <c r="U713" s="513"/>
      <c r="V713" s="513"/>
      <c r="W713" s="513"/>
      <c r="X713" s="513"/>
      <c r="Y713" s="511"/>
      <c r="Z713" s="511"/>
      <c r="AA713" s="511"/>
      <c r="AB713" s="511"/>
      <c r="AC713" s="511"/>
      <c r="AD713" s="511"/>
      <c r="AE713" s="511"/>
      <c r="AF713" s="511"/>
      <c r="AG713" s="511"/>
      <c r="AH713" s="514"/>
      <c r="AI713" s="515"/>
      <c r="AJ713" s="515"/>
      <c r="AK713" s="515"/>
      <c r="AL713" s="515"/>
      <c r="AM713" s="515"/>
      <c r="AN713" s="515"/>
      <c r="AO713" s="515"/>
      <c r="AP713" s="515"/>
      <c r="AQ713" s="515"/>
      <c r="AR713" s="515"/>
      <c r="AS713" s="515"/>
      <c r="AT713" s="515"/>
      <c r="AU713" s="490"/>
      <c r="AV713" s="490"/>
      <c r="AW713" s="490"/>
      <c r="AX713" s="490"/>
      <c r="AY713" s="490"/>
      <c r="AZ713" s="490"/>
      <c r="BA713" s="490"/>
      <c r="BB713" s="490"/>
      <c r="BC713" s="490"/>
    </row>
    <row r="714" spans="1:55" x14ac:dyDescent="0.25">
      <c r="A714" s="1400"/>
      <c r="B714" s="509"/>
      <c r="C714" s="489"/>
      <c r="D714" s="510"/>
      <c r="E714" s="433"/>
      <c r="F714" s="510"/>
      <c r="G714" s="511"/>
      <c r="H714" s="511"/>
      <c r="I714" s="511"/>
      <c r="J714" s="511"/>
      <c r="K714" s="512"/>
      <c r="L714" s="513"/>
      <c r="M714" s="513"/>
      <c r="N714" s="513"/>
      <c r="O714" s="513"/>
      <c r="P714" s="513"/>
      <c r="Q714" s="513"/>
      <c r="R714" s="513"/>
      <c r="S714" s="513"/>
      <c r="T714" s="513"/>
      <c r="U714" s="513"/>
      <c r="V714" s="513"/>
      <c r="W714" s="513"/>
      <c r="X714" s="513"/>
      <c r="Y714" s="511"/>
      <c r="Z714" s="511"/>
      <c r="AA714" s="511"/>
      <c r="AB714" s="511"/>
      <c r="AC714" s="511"/>
      <c r="AD714" s="511"/>
      <c r="AE714" s="511"/>
      <c r="AF714" s="511"/>
      <c r="AG714" s="511"/>
      <c r="AH714" s="514"/>
      <c r="AI714" s="515"/>
      <c r="AJ714" s="515"/>
      <c r="AK714" s="515"/>
      <c r="AL714" s="515"/>
      <c r="AM714" s="515"/>
      <c r="AN714" s="515"/>
      <c r="AO714" s="515"/>
      <c r="AP714" s="515"/>
      <c r="AQ714" s="515"/>
      <c r="AR714" s="515"/>
      <c r="AS714" s="515"/>
      <c r="AT714" s="515"/>
      <c r="AU714" s="490"/>
      <c r="AV714" s="490"/>
      <c r="AW714" s="490"/>
      <c r="AX714" s="490"/>
      <c r="AY714" s="490"/>
      <c r="AZ714" s="490"/>
      <c r="BA714" s="490"/>
      <c r="BB714" s="490"/>
      <c r="BC714" s="490"/>
    </row>
    <row r="715" spans="1:55" x14ac:dyDescent="0.25">
      <c r="A715" s="1400"/>
      <c r="B715" s="509"/>
      <c r="C715" s="489"/>
      <c r="D715" s="510"/>
      <c r="E715" s="433"/>
      <c r="F715" s="510"/>
      <c r="G715" s="511"/>
      <c r="H715" s="511"/>
      <c r="I715" s="511"/>
      <c r="J715" s="511"/>
      <c r="K715" s="512"/>
      <c r="L715" s="497"/>
      <c r="M715" s="497"/>
      <c r="N715" s="497"/>
      <c r="O715" s="497"/>
      <c r="P715" s="497"/>
      <c r="Q715" s="497"/>
      <c r="R715" s="497"/>
      <c r="S715" s="497"/>
      <c r="T715" s="497"/>
      <c r="U715" s="497"/>
      <c r="V715" s="497"/>
      <c r="W715" s="497"/>
      <c r="X715" s="497"/>
      <c r="Y715" s="548"/>
      <c r="Z715" s="548"/>
      <c r="AA715" s="548"/>
      <c r="AB715" s="548"/>
      <c r="AC715" s="548"/>
      <c r="AD715" s="548"/>
      <c r="AE715" s="548"/>
      <c r="AF715" s="548"/>
      <c r="AG715" s="548"/>
      <c r="AH715" s="514"/>
      <c r="AI715" s="515"/>
      <c r="AJ715" s="515"/>
      <c r="AK715" s="515"/>
      <c r="AL715" s="515"/>
      <c r="AM715" s="515"/>
      <c r="AN715" s="515"/>
      <c r="AO715" s="548"/>
      <c r="AP715" s="548"/>
      <c r="AQ715" s="548"/>
      <c r="AR715" s="548"/>
      <c r="AS715" s="548"/>
      <c r="AT715" s="515"/>
      <c r="AU715" s="490"/>
      <c r="AV715" s="490"/>
      <c r="AW715" s="490"/>
      <c r="AX715" s="490"/>
      <c r="AY715" s="490"/>
      <c r="AZ715" s="490"/>
      <c r="BA715" s="490"/>
      <c r="BB715" s="490"/>
      <c r="BC715" s="490"/>
    </row>
    <row r="716" spans="1:55" x14ac:dyDescent="0.25">
      <c r="A716" s="1400"/>
      <c r="B716" s="509"/>
      <c r="C716" s="489"/>
      <c r="D716" s="510"/>
      <c r="E716" s="433"/>
      <c r="F716" s="510"/>
      <c r="G716" s="511"/>
      <c r="H716" s="511"/>
      <c r="I716" s="511"/>
      <c r="J716" s="511"/>
      <c r="K716" s="512"/>
      <c r="L716" s="513"/>
      <c r="M716" s="513"/>
      <c r="N716" s="513"/>
      <c r="O716" s="513"/>
      <c r="P716" s="513"/>
      <c r="Q716" s="513"/>
      <c r="R716" s="513"/>
      <c r="S716" s="513"/>
      <c r="T716" s="513"/>
      <c r="U716" s="513"/>
      <c r="V716" s="513"/>
      <c r="W716" s="513"/>
      <c r="X716" s="513"/>
      <c r="Y716" s="511"/>
      <c r="Z716" s="511"/>
      <c r="AA716" s="511"/>
      <c r="AB716" s="511"/>
      <c r="AC716" s="511"/>
      <c r="AD716" s="511"/>
      <c r="AE716" s="511"/>
      <c r="AF716" s="511"/>
      <c r="AG716" s="511"/>
      <c r="AH716" s="514"/>
      <c r="AI716" s="515"/>
      <c r="AJ716" s="515"/>
      <c r="AK716" s="515"/>
      <c r="AL716" s="515"/>
      <c r="AM716" s="515"/>
      <c r="AN716" s="515"/>
      <c r="AO716" s="511"/>
      <c r="AP716" s="511"/>
      <c r="AQ716" s="511"/>
      <c r="AR716" s="511"/>
      <c r="AS716" s="511"/>
      <c r="AT716" s="515"/>
      <c r="AU716" s="490"/>
      <c r="AV716" s="490"/>
      <c r="AW716" s="490"/>
      <c r="AX716" s="490"/>
      <c r="AY716" s="490"/>
      <c r="AZ716" s="490"/>
      <c r="BA716" s="490"/>
      <c r="BB716" s="490"/>
      <c r="BC716" s="490"/>
    </row>
    <row r="717" spans="1:55" x14ac:dyDescent="0.25">
      <c r="A717" s="1400"/>
      <c r="B717" s="509"/>
      <c r="C717" s="489"/>
      <c r="D717" s="510"/>
      <c r="E717" s="433"/>
      <c r="F717" s="510"/>
      <c r="G717" s="511"/>
      <c r="H717" s="511"/>
      <c r="I717" s="511"/>
      <c r="J717" s="511"/>
      <c r="K717" s="512"/>
      <c r="L717" s="513"/>
      <c r="M717" s="513"/>
      <c r="N717" s="513"/>
      <c r="O717" s="513"/>
      <c r="P717" s="513"/>
      <c r="Q717" s="513"/>
      <c r="R717" s="513"/>
      <c r="S717" s="513"/>
      <c r="T717" s="513"/>
      <c r="U717" s="513"/>
      <c r="V717" s="513"/>
      <c r="W717" s="513"/>
      <c r="X717" s="513"/>
      <c r="Y717" s="511"/>
      <c r="Z717" s="511"/>
      <c r="AA717" s="511"/>
      <c r="AB717" s="511"/>
      <c r="AC717" s="511"/>
      <c r="AD717" s="511"/>
      <c r="AE717" s="511"/>
      <c r="AF717" s="511"/>
      <c r="AG717" s="511"/>
      <c r="AH717" s="514"/>
      <c r="AI717" s="515"/>
      <c r="AJ717" s="515"/>
      <c r="AK717" s="515"/>
      <c r="AL717" s="511"/>
      <c r="AM717" s="511"/>
      <c r="AN717" s="511"/>
      <c r="AO717" s="515"/>
      <c r="AP717" s="515"/>
      <c r="AQ717" s="515"/>
      <c r="AR717" s="515"/>
      <c r="AS717" s="515"/>
      <c r="AT717" s="515"/>
      <c r="AU717" s="490"/>
      <c r="AV717" s="490"/>
      <c r="AW717" s="490"/>
      <c r="AX717" s="490"/>
      <c r="AY717" s="490"/>
      <c r="AZ717" s="490"/>
      <c r="BA717" s="490"/>
      <c r="BB717" s="490"/>
      <c r="BC717" s="490"/>
    </row>
    <row r="718" spans="1:55" x14ac:dyDescent="0.25">
      <c r="A718" s="1400"/>
      <c r="B718" s="509"/>
      <c r="C718" s="489"/>
      <c r="D718" s="510"/>
      <c r="E718" s="433"/>
      <c r="F718" s="510"/>
      <c r="G718" s="511"/>
      <c r="H718" s="511"/>
      <c r="I718" s="511"/>
      <c r="J718" s="511"/>
      <c r="K718" s="512"/>
      <c r="L718" s="513"/>
      <c r="M718" s="513"/>
      <c r="N718" s="513"/>
      <c r="O718" s="513"/>
      <c r="P718" s="513"/>
      <c r="Q718" s="513"/>
      <c r="R718" s="513"/>
      <c r="S718" s="513"/>
      <c r="T718" s="513"/>
      <c r="U718" s="513"/>
      <c r="V718" s="513"/>
      <c r="W718" s="513"/>
      <c r="X718" s="513"/>
      <c r="Y718" s="511"/>
      <c r="Z718" s="511"/>
      <c r="AA718" s="511"/>
      <c r="AB718" s="511"/>
      <c r="AC718" s="511"/>
      <c r="AD718" s="511"/>
      <c r="AE718" s="511"/>
      <c r="AF718" s="511"/>
      <c r="AG718" s="511"/>
      <c r="AH718" s="514"/>
      <c r="AI718" s="515"/>
      <c r="AJ718" s="515"/>
      <c r="AK718" s="515"/>
      <c r="AL718" s="515"/>
      <c r="AM718" s="515"/>
      <c r="AN718" s="515"/>
      <c r="AO718" s="515"/>
      <c r="AP718" s="515"/>
      <c r="AQ718" s="515"/>
      <c r="AR718" s="515"/>
      <c r="AS718" s="515"/>
      <c r="AT718" s="515"/>
      <c r="AU718" s="490"/>
      <c r="AV718" s="490"/>
      <c r="AW718" s="490"/>
      <c r="AX718" s="490"/>
      <c r="AY718" s="490"/>
      <c r="AZ718" s="490"/>
      <c r="BA718" s="490"/>
      <c r="BB718" s="490"/>
      <c r="BC718" s="490"/>
    </row>
    <row r="719" spans="1:55" x14ac:dyDescent="0.25">
      <c r="A719" s="1400"/>
      <c r="B719" s="509"/>
      <c r="C719" s="489"/>
      <c r="D719" s="510"/>
      <c r="E719" s="433"/>
      <c r="F719" s="510"/>
      <c r="G719" s="511"/>
      <c r="H719" s="511"/>
      <c r="I719" s="511"/>
      <c r="J719" s="511"/>
      <c r="K719" s="512"/>
      <c r="L719" s="513"/>
      <c r="M719" s="513"/>
      <c r="N719" s="513"/>
      <c r="O719" s="513"/>
      <c r="P719" s="513"/>
      <c r="Q719" s="513"/>
      <c r="R719" s="513"/>
      <c r="S719" s="513"/>
      <c r="T719" s="513"/>
      <c r="U719" s="513"/>
      <c r="V719" s="513"/>
      <c r="W719" s="513"/>
      <c r="X719" s="513"/>
      <c r="Y719" s="511"/>
      <c r="Z719" s="511"/>
      <c r="AA719" s="511"/>
      <c r="AB719" s="511"/>
      <c r="AC719" s="511"/>
      <c r="AD719" s="511"/>
      <c r="AE719" s="511"/>
      <c r="AF719" s="511"/>
      <c r="AG719" s="511"/>
      <c r="AH719" s="514"/>
      <c r="AI719" s="515"/>
      <c r="AJ719" s="515"/>
      <c r="AK719" s="515"/>
      <c r="AL719" s="515"/>
      <c r="AM719" s="515"/>
      <c r="AN719" s="515"/>
      <c r="AO719" s="515"/>
      <c r="AP719" s="515"/>
      <c r="AQ719" s="515"/>
      <c r="AR719" s="515"/>
      <c r="AS719" s="515"/>
      <c r="AT719" s="515"/>
      <c r="AU719" s="490"/>
      <c r="AV719" s="490"/>
      <c r="AW719" s="490"/>
      <c r="AX719" s="490"/>
      <c r="AY719" s="490"/>
      <c r="AZ719" s="490"/>
      <c r="BA719" s="490"/>
      <c r="BB719" s="490"/>
      <c r="BC719" s="490"/>
    </row>
    <row r="720" spans="1:55" x14ac:dyDescent="0.25">
      <c r="A720" s="1400"/>
      <c r="B720" s="509"/>
      <c r="C720" s="489"/>
      <c r="D720" s="510"/>
      <c r="E720" s="433"/>
      <c r="F720" s="510"/>
      <c r="G720" s="511"/>
      <c r="H720" s="511"/>
      <c r="I720" s="511"/>
      <c r="J720" s="511"/>
      <c r="K720" s="512"/>
      <c r="L720" s="497"/>
      <c r="M720" s="497"/>
      <c r="N720" s="497"/>
      <c r="O720" s="497"/>
      <c r="P720" s="497"/>
      <c r="Q720" s="497"/>
      <c r="R720" s="497"/>
      <c r="S720" s="497"/>
      <c r="T720" s="497"/>
      <c r="U720" s="497"/>
      <c r="V720" s="497"/>
      <c r="W720" s="497"/>
      <c r="X720" s="497"/>
      <c r="Y720" s="548"/>
      <c r="Z720" s="548"/>
      <c r="AA720" s="548"/>
      <c r="AB720" s="548"/>
      <c r="AC720" s="548"/>
      <c r="AD720" s="548"/>
      <c r="AE720" s="548"/>
      <c r="AF720" s="548"/>
      <c r="AG720" s="548"/>
      <c r="AH720" s="514"/>
      <c r="AI720" s="515"/>
      <c r="AJ720" s="515"/>
      <c r="AK720" s="515"/>
      <c r="AL720" s="515"/>
      <c r="AM720" s="515"/>
      <c r="AN720" s="515"/>
      <c r="AO720" s="515"/>
      <c r="AP720" s="515"/>
      <c r="AQ720" s="515"/>
      <c r="AR720" s="515"/>
      <c r="AS720" s="515"/>
      <c r="AT720" s="515"/>
      <c r="AU720" s="490"/>
      <c r="AV720" s="490"/>
      <c r="AW720" s="490"/>
      <c r="AX720" s="490"/>
      <c r="AY720" s="490"/>
      <c r="AZ720" s="490"/>
      <c r="BA720" s="490"/>
      <c r="BB720" s="490"/>
      <c r="BC720" s="490"/>
    </row>
    <row r="721" spans="1:55" x14ac:dyDescent="0.25">
      <c r="A721" s="1400"/>
      <c r="B721" s="509"/>
      <c r="C721" s="489"/>
      <c r="D721" s="510"/>
      <c r="E721" s="433"/>
      <c r="F721" s="510"/>
      <c r="G721" s="511"/>
      <c r="H721" s="511"/>
      <c r="I721" s="511"/>
      <c r="J721" s="511"/>
      <c r="K721" s="512"/>
      <c r="L721" s="513"/>
      <c r="M721" s="513"/>
      <c r="N721" s="513"/>
      <c r="O721" s="513"/>
      <c r="P721" s="513"/>
      <c r="Q721" s="513"/>
      <c r="R721" s="513"/>
      <c r="S721" s="513"/>
      <c r="T721" s="513"/>
      <c r="U721" s="513"/>
      <c r="V721" s="513"/>
      <c r="W721" s="513"/>
      <c r="X721" s="513"/>
      <c r="Y721" s="511"/>
      <c r="Z721" s="511"/>
      <c r="AA721" s="511"/>
      <c r="AB721" s="511"/>
      <c r="AC721" s="511"/>
      <c r="AD721" s="511"/>
      <c r="AE721" s="511"/>
      <c r="AF721" s="511"/>
      <c r="AG721" s="511"/>
      <c r="AH721" s="514"/>
      <c r="AI721" s="515"/>
      <c r="AJ721" s="515"/>
      <c r="AK721" s="515"/>
      <c r="AL721" s="515"/>
      <c r="AM721" s="515"/>
      <c r="AN721" s="515"/>
      <c r="AO721" s="511"/>
      <c r="AP721" s="511"/>
      <c r="AQ721" s="511"/>
      <c r="AR721" s="511"/>
      <c r="AS721" s="511"/>
      <c r="AT721" s="515"/>
      <c r="AU721" s="490"/>
      <c r="AV721" s="490"/>
      <c r="AW721" s="490"/>
      <c r="AX721" s="490"/>
      <c r="AY721" s="490"/>
      <c r="AZ721" s="490"/>
      <c r="BA721" s="490"/>
      <c r="BB721" s="490"/>
      <c r="BC721" s="490"/>
    </row>
    <row r="722" spans="1:55" x14ac:dyDescent="0.25">
      <c r="A722" s="1400"/>
      <c r="B722" s="509"/>
      <c r="C722" s="489"/>
      <c r="D722" s="510"/>
      <c r="E722" s="433"/>
      <c r="F722" s="510"/>
      <c r="G722" s="511"/>
      <c r="H722" s="511"/>
      <c r="I722" s="511"/>
      <c r="J722" s="511"/>
      <c r="K722" s="512"/>
      <c r="L722" s="513"/>
      <c r="M722" s="513"/>
      <c r="N722" s="513"/>
      <c r="O722" s="513"/>
      <c r="P722" s="513"/>
      <c r="Q722" s="513"/>
      <c r="R722" s="513"/>
      <c r="S722" s="513"/>
      <c r="T722" s="513"/>
      <c r="U722" s="513"/>
      <c r="V722" s="513"/>
      <c r="W722" s="513"/>
      <c r="X722" s="513"/>
      <c r="Y722" s="511"/>
      <c r="Z722" s="511"/>
      <c r="AA722" s="511"/>
      <c r="AB722" s="511"/>
      <c r="AC722" s="511"/>
      <c r="AD722" s="511"/>
      <c r="AE722" s="511"/>
      <c r="AF722" s="511"/>
      <c r="AG722" s="511"/>
      <c r="AH722" s="514"/>
      <c r="AI722" s="515"/>
      <c r="AJ722" s="515"/>
      <c r="AK722" s="515"/>
      <c r="AL722" s="511"/>
      <c r="AM722" s="511"/>
      <c r="AN722" s="511"/>
      <c r="AO722" s="515"/>
      <c r="AP722" s="515"/>
      <c r="AQ722" s="515"/>
      <c r="AR722" s="515"/>
      <c r="AS722" s="515"/>
      <c r="AT722" s="515"/>
      <c r="AU722" s="490"/>
      <c r="AV722" s="490"/>
      <c r="AW722" s="490"/>
      <c r="AX722" s="490"/>
      <c r="AY722" s="490"/>
      <c r="AZ722" s="490"/>
      <c r="BA722" s="490"/>
      <c r="BB722" s="490"/>
      <c r="BC722" s="490"/>
    </row>
    <row r="723" spans="1:55" x14ac:dyDescent="0.25">
      <c r="A723" s="1400"/>
      <c r="B723" s="509"/>
      <c r="C723" s="489"/>
      <c r="D723" s="510"/>
      <c r="E723" s="433"/>
      <c r="F723" s="510"/>
      <c r="G723" s="511"/>
      <c r="H723" s="511"/>
      <c r="I723" s="511"/>
      <c r="J723" s="511"/>
      <c r="K723" s="512"/>
      <c r="L723" s="513"/>
      <c r="M723" s="513"/>
      <c r="N723" s="513"/>
      <c r="O723" s="513"/>
      <c r="P723" s="513"/>
      <c r="Q723" s="513"/>
      <c r="R723" s="513"/>
      <c r="S723" s="513"/>
      <c r="T723" s="513"/>
      <c r="U723" s="513"/>
      <c r="V723" s="513"/>
      <c r="W723" s="513"/>
      <c r="X723" s="513"/>
      <c r="Y723" s="511"/>
      <c r="Z723" s="511"/>
      <c r="AA723" s="511"/>
      <c r="AB723" s="511"/>
      <c r="AC723" s="511"/>
      <c r="AD723" s="511"/>
      <c r="AE723" s="511"/>
      <c r="AF723" s="511"/>
      <c r="AG723" s="511"/>
      <c r="AH723" s="514"/>
      <c r="AI723" s="515"/>
      <c r="AJ723" s="515"/>
      <c r="AK723" s="515"/>
      <c r="AL723" s="515"/>
      <c r="AM723" s="515"/>
      <c r="AN723" s="515"/>
      <c r="AO723" s="515"/>
      <c r="AP723" s="515"/>
      <c r="AQ723" s="515"/>
      <c r="AR723" s="515"/>
      <c r="AS723" s="515"/>
      <c r="AT723" s="515"/>
      <c r="AU723" s="490"/>
      <c r="AV723" s="490"/>
      <c r="AW723" s="490"/>
      <c r="AX723" s="490"/>
      <c r="AY723" s="490"/>
      <c r="AZ723" s="490"/>
      <c r="BA723" s="490"/>
      <c r="BB723" s="490"/>
      <c r="BC723" s="490"/>
    </row>
    <row r="724" spans="1:55" x14ac:dyDescent="0.25">
      <c r="A724" s="1400"/>
      <c r="B724" s="509"/>
      <c r="C724" s="489"/>
      <c r="D724" s="510"/>
      <c r="E724" s="433"/>
      <c r="F724" s="510"/>
      <c r="G724" s="511"/>
      <c r="H724" s="511"/>
      <c r="I724" s="511"/>
      <c r="J724" s="511"/>
      <c r="K724" s="512"/>
      <c r="L724" s="513"/>
      <c r="M724" s="513"/>
      <c r="N724" s="513"/>
      <c r="O724" s="513"/>
      <c r="P724" s="513"/>
      <c r="Q724" s="513"/>
      <c r="R724" s="513"/>
      <c r="S724" s="513"/>
      <c r="T724" s="513"/>
      <c r="U724" s="513"/>
      <c r="V724" s="513"/>
      <c r="W724" s="513"/>
      <c r="X724" s="513"/>
      <c r="Y724" s="511"/>
      <c r="Z724" s="511"/>
      <c r="AA724" s="511"/>
      <c r="AB724" s="511"/>
      <c r="AC724" s="511"/>
      <c r="AD724" s="511"/>
      <c r="AE724" s="511"/>
      <c r="AF724" s="511"/>
      <c r="AG724" s="511"/>
      <c r="AH724" s="514"/>
      <c r="AI724" s="515"/>
      <c r="AJ724" s="515"/>
      <c r="AK724" s="515"/>
      <c r="AL724" s="515"/>
      <c r="AM724" s="515"/>
      <c r="AN724" s="515"/>
      <c r="AO724" s="515"/>
      <c r="AP724" s="515"/>
      <c r="AQ724" s="515"/>
      <c r="AR724" s="515"/>
      <c r="AS724" s="515"/>
      <c r="AT724" s="515"/>
      <c r="AU724" s="490"/>
      <c r="AV724" s="490"/>
      <c r="AW724" s="490"/>
      <c r="AX724" s="490"/>
      <c r="AY724" s="490"/>
      <c r="AZ724" s="490"/>
      <c r="BA724" s="490"/>
      <c r="BB724" s="490"/>
      <c r="BC724" s="490"/>
    </row>
    <row r="725" spans="1:55" x14ac:dyDescent="0.25">
      <c r="A725" s="1400"/>
      <c r="B725" s="509"/>
      <c r="C725" s="489"/>
      <c r="D725" s="510"/>
      <c r="E725" s="433"/>
      <c r="F725" s="510"/>
      <c r="G725" s="511"/>
      <c r="H725" s="511"/>
      <c r="I725" s="511"/>
      <c r="J725" s="511"/>
      <c r="K725" s="512"/>
      <c r="L725" s="497"/>
      <c r="M725" s="497"/>
      <c r="N725" s="497"/>
      <c r="O725" s="497"/>
      <c r="P725" s="497"/>
      <c r="Q725" s="497"/>
      <c r="R725" s="497"/>
      <c r="S725" s="497"/>
      <c r="T725" s="497"/>
      <c r="U725" s="497"/>
      <c r="V725" s="497"/>
      <c r="W725" s="497"/>
      <c r="X725" s="497"/>
      <c r="Y725" s="548"/>
      <c r="Z725" s="548"/>
      <c r="AA725" s="548"/>
      <c r="AB725" s="548"/>
      <c r="AC725" s="548"/>
      <c r="AD725" s="548"/>
      <c r="AE725" s="548"/>
      <c r="AF725" s="548"/>
      <c r="AG725" s="548"/>
      <c r="AH725" s="514"/>
      <c r="AI725" s="515"/>
      <c r="AJ725" s="515"/>
      <c r="AK725" s="515"/>
      <c r="AL725" s="515"/>
      <c r="AM725" s="515"/>
      <c r="AN725" s="515"/>
      <c r="AO725" s="515"/>
      <c r="AP725" s="515"/>
      <c r="AQ725" s="515"/>
      <c r="AR725" s="515"/>
      <c r="AS725" s="515"/>
      <c r="AT725" s="515"/>
      <c r="AU725" s="497"/>
      <c r="AV725" s="497"/>
      <c r="AW725" s="497"/>
      <c r="AX725" s="497"/>
      <c r="AY725" s="497"/>
      <c r="AZ725" s="497"/>
      <c r="BA725" s="497"/>
      <c r="BB725" s="497"/>
      <c r="BC725" s="497"/>
    </row>
    <row r="726" spans="1:55" x14ac:dyDescent="0.25">
      <c r="A726" s="1400"/>
      <c r="B726" s="509"/>
      <c r="C726" s="489"/>
      <c r="D726" s="510"/>
      <c r="E726" s="433"/>
      <c r="F726" s="510"/>
      <c r="G726" s="511"/>
      <c r="H726" s="511"/>
      <c r="I726" s="511"/>
      <c r="J726" s="511"/>
      <c r="K726" s="512"/>
      <c r="L726" s="513"/>
      <c r="M726" s="513"/>
      <c r="N726" s="513"/>
      <c r="O726" s="513"/>
      <c r="P726" s="513"/>
      <c r="Q726" s="513"/>
      <c r="R726" s="513"/>
      <c r="S726" s="513"/>
      <c r="T726" s="513"/>
      <c r="U726" s="513"/>
      <c r="V726" s="513"/>
      <c r="W726" s="513"/>
      <c r="X726" s="513"/>
      <c r="Y726" s="511"/>
      <c r="Z726" s="511"/>
      <c r="AA726" s="511"/>
      <c r="AB726" s="511"/>
      <c r="AC726" s="511"/>
      <c r="AD726" s="511"/>
      <c r="AE726" s="511"/>
      <c r="AF726" s="511"/>
      <c r="AG726" s="511"/>
      <c r="AH726" s="514"/>
      <c r="AI726" s="515"/>
      <c r="AJ726" s="515"/>
      <c r="AK726" s="515"/>
      <c r="AL726" s="515"/>
      <c r="AM726" s="515"/>
      <c r="AN726" s="515"/>
      <c r="AO726" s="511"/>
      <c r="AP726" s="511"/>
      <c r="AQ726" s="511"/>
      <c r="AR726" s="511"/>
      <c r="AS726" s="511"/>
      <c r="AT726" s="515"/>
      <c r="AU726" s="490"/>
      <c r="AV726" s="490"/>
      <c r="AW726" s="490"/>
      <c r="AX726" s="490"/>
      <c r="AY726" s="490"/>
      <c r="AZ726" s="490"/>
      <c r="BA726" s="490"/>
      <c r="BB726" s="490"/>
      <c r="BC726" s="490"/>
    </row>
    <row r="727" spans="1:55" x14ac:dyDescent="0.25">
      <c r="A727" s="1400"/>
      <c r="B727" s="509"/>
      <c r="C727" s="489"/>
      <c r="D727" s="510"/>
      <c r="E727" s="433"/>
      <c r="F727" s="510"/>
      <c r="G727" s="511"/>
      <c r="H727" s="511"/>
      <c r="I727" s="511"/>
      <c r="J727" s="511"/>
      <c r="K727" s="512"/>
      <c r="L727" s="513"/>
      <c r="M727" s="513"/>
      <c r="N727" s="513"/>
      <c r="O727" s="513"/>
      <c r="P727" s="513"/>
      <c r="Q727" s="513"/>
      <c r="R727" s="513"/>
      <c r="S727" s="513"/>
      <c r="T727" s="513"/>
      <c r="U727" s="513"/>
      <c r="V727" s="513"/>
      <c r="W727" s="513"/>
      <c r="X727" s="513"/>
      <c r="Y727" s="511"/>
      <c r="Z727" s="511"/>
      <c r="AA727" s="511"/>
      <c r="AB727" s="511"/>
      <c r="AC727" s="511"/>
      <c r="AD727" s="511"/>
      <c r="AE727" s="511"/>
      <c r="AF727" s="511"/>
      <c r="AG727" s="511"/>
      <c r="AH727" s="514"/>
      <c r="AI727" s="515"/>
      <c r="AJ727" s="515"/>
      <c r="AK727" s="515"/>
      <c r="AL727" s="511"/>
      <c r="AM727" s="511"/>
      <c r="AN727" s="511"/>
      <c r="AO727" s="515"/>
      <c r="AP727" s="515"/>
      <c r="AQ727" s="515"/>
      <c r="AR727" s="515"/>
      <c r="AS727" s="515"/>
      <c r="AT727" s="515"/>
      <c r="AU727" s="490"/>
      <c r="AV727" s="490"/>
      <c r="AW727" s="490"/>
      <c r="AX727" s="490"/>
      <c r="AY727" s="490"/>
      <c r="AZ727" s="490"/>
      <c r="BA727" s="490"/>
      <c r="BB727" s="490"/>
      <c r="BC727" s="490"/>
    </row>
    <row r="728" spans="1:55" x14ac:dyDescent="0.25">
      <c r="A728" s="1400"/>
      <c r="B728" s="509"/>
      <c r="C728" s="489"/>
      <c r="D728" s="510"/>
      <c r="E728" s="433"/>
      <c r="F728" s="510"/>
      <c r="G728" s="511"/>
      <c r="H728" s="511"/>
      <c r="I728" s="511"/>
      <c r="J728" s="511"/>
      <c r="K728" s="512"/>
      <c r="L728" s="513"/>
      <c r="M728" s="513"/>
      <c r="N728" s="513"/>
      <c r="O728" s="513"/>
      <c r="P728" s="513"/>
      <c r="Q728" s="513"/>
      <c r="R728" s="513"/>
      <c r="S728" s="513"/>
      <c r="T728" s="513"/>
      <c r="U728" s="513"/>
      <c r="V728" s="513"/>
      <c r="W728" s="513"/>
      <c r="X728" s="513"/>
      <c r="Y728" s="511"/>
      <c r="Z728" s="511"/>
      <c r="AA728" s="511"/>
      <c r="AB728" s="511"/>
      <c r="AC728" s="511"/>
      <c r="AD728" s="511"/>
      <c r="AE728" s="511"/>
      <c r="AF728" s="511"/>
      <c r="AG728" s="511"/>
      <c r="AH728" s="514"/>
      <c r="AI728" s="515"/>
      <c r="AJ728" s="515"/>
      <c r="AK728" s="515"/>
      <c r="AL728" s="515"/>
      <c r="AM728" s="515"/>
      <c r="AN728" s="515"/>
      <c r="AO728" s="515"/>
      <c r="AP728" s="515"/>
      <c r="AQ728" s="515"/>
      <c r="AR728" s="515"/>
      <c r="AS728" s="515"/>
      <c r="AT728" s="515"/>
      <c r="AU728" s="490"/>
      <c r="AV728" s="490"/>
      <c r="AW728" s="490"/>
      <c r="AX728" s="490"/>
      <c r="AY728" s="490"/>
      <c r="AZ728" s="490"/>
      <c r="BA728" s="490"/>
      <c r="BB728" s="490"/>
      <c r="BC728" s="490"/>
    </row>
    <row r="729" spans="1:55" x14ac:dyDescent="0.25">
      <c r="A729" s="1400"/>
      <c r="B729" s="509"/>
      <c r="C729" s="489"/>
      <c r="D729" s="510"/>
      <c r="E729" s="433"/>
      <c r="F729" s="510"/>
      <c r="G729" s="511"/>
      <c r="H729" s="511"/>
      <c r="I729" s="511"/>
      <c r="J729" s="511"/>
      <c r="K729" s="512"/>
      <c r="L729" s="513"/>
      <c r="M729" s="513"/>
      <c r="N729" s="513"/>
      <c r="O729" s="513"/>
      <c r="P729" s="513"/>
      <c r="Q729" s="513"/>
      <c r="R729" s="513"/>
      <c r="S729" s="513"/>
      <c r="T729" s="513"/>
      <c r="U729" s="513"/>
      <c r="V729" s="513"/>
      <c r="W729" s="513"/>
      <c r="X729" s="513"/>
      <c r="Y729" s="511"/>
      <c r="Z729" s="511"/>
      <c r="AA729" s="511"/>
      <c r="AB729" s="511"/>
      <c r="AC729" s="511"/>
      <c r="AD729" s="511"/>
      <c r="AE729" s="511"/>
      <c r="AF729" s="511"/>
      <c r="AG729" s="511"/>
      <c r="AH729" s="514"/>
      <c r="AI729" s="515"/>
      <c r="AJ729" s="515"/>
      <c r="AK729" s="515"/>
      <c r="AL729" s="515"/>
      <c r="AM729" s="515"/>
      <c r="AN729" s="515"/>
      <c r="AO729" s="515"/>
      <c r="AP729" s="515"/>
      <c r="AQ729" s="515"/>
      <c r="AR729" s="515"/>
      <c r="AS729" s="515"/>
      <c r="AT729" s="515"/>
      <c r="AU729" s="490"/>
      <c r="AV729" s="490"/>
      <c r="AW729" s="490"/>
      <c r="AX729" s="490"/>
      <c r="AY729" s="490"/>
      <c r="AZ729" s="490"/>
      <c r="BA729" s="490"/>
      <c r="BB729" s="490"/>
      <c r="BC729" s="490"/>
    </row>
    <row r="730" spans="1:55" x14ac:dyDescent="0.25">
      <c r="A730" s="1400"/>
      <c r="B730" s="509"/>
      <c r="C730" s="489"/>
      <c r="D730" s="510"/>
      <c r="E730" s="433"/>
      <c r="F730" s="510"/>
      <c r="G730" s="511"/>
      <c r="H730" s="511"/>
      <c r="I730" s="511"/>
      <c r="J730" s="511"/>
      <c r="K730" s="512"/>
      <c r="L730" s="513"/>
      <c r="M730" s="513"/>
      <c r="N730" s="513"/>
      <c r="O730" s="513"/>
      <c r="P730" s="513"/>
      <c r="Q730" s="513"/>
      <c r="R730" s="513"/>
      <c r="S730" s="513"/>
      <c r="T730" s="513"/>
      <c r="U730" s="513"/>
      <c r="V730" s="513"/>
      <c r="W730" s="513"/>
      <c r="X730" s="513"/>
      <c r="Y730" s="511"/>
      <c r="Z730" s="511"/>
      <c r="AA730" s="511"/>
      <c r="AB730" s="511"/>
      <c r="AC730" s="511"/>
      <c r="AD730" s="511"/>
      <c r="AE730" s="511"/>
      <c r="AF730" s="511"/>
      <c r="AG730" s="511"/>
      <c r="AH730" s="514"/>
      <c r="AI730" s="515"/>
      <c r="AJ730" s="515"/>
      <c r="AK730" s="515"/>
      <c r="AL730" s="515"/>
      <c r="AM730" s="515"/>
      <c r="AN730" s="515"/>
      <c r="AO730" s="515"/>
      <c r="AP730" s="515"/>
      <c r="AQ730" s="515"/>
      <c r="AR730" s="515"/>
      <c r="AS730" s="515"/>
      <c r="AT730" s="515"/>
      <c r="AU730" s="490"/>
      <c r="AV730" s="490"/>
      <c r="AW730" s="490"/>
      <c r="AX730" s="490"/>
      <c r="AY730" s="490"/>
      <c r="AZ730" s="490"/>
      <c r="BA730" s="490"/>
      <c r="BB730" s="490"/>
      <c r="BC730" s="490"/>
    </row>
    <row r="731" spans="1:55" x14ac:dyDescent="0.25">
      <c r="A731" s="1400"/>
      <c r="B731" s="509"/>
      <c r="C731" s="489"/>
      <c r="D731" s="510"/>
      <c r="E731" s="433"/>
      <c r="F731" s="510"/>
      <c r="G731" s="511"/>
      <c r="H731" s="511"/>
      <c r="I731" s="511"/>
      <c r="J731" s="511"/>
      <c r="K731" s="512"/>
      <c r="L731" s="513"/>
      <c r="M731" s="513"/>
      <c r="N731" s="513"/>
      <c r="O731" s="513"/>
      <c r="P731" s="513"/>
      <c r="Q731" s="513"/>
      <c r="R731" s="513"/>
      <c r="S731" s="513"/>
      <c r="T731" s="513"/>
      <c r="U731" s="513"/>
      <c r="V731" s="513"/>
      <c r="W731" s="513"/>
      <c r="X731" s="513"/>
      <c r="Y731" s="511"/>
      <c r="Z731" s="511"/>
      <c r="AA731" s="511"/>
      <c r="AB731" s="511"/>
      <c r="AC731" s="511"/>
      <c r="AD731" s="511"/>
      <c r="AE731" s="511"/>
      <c r="AF731" s="511"/>
      <c r="AG731" s="511"/>
      <c r="AH731" s="514"/>
      <c r="AI731" s="515"/>
      <c r="AJ731" s="515"/>
      <c r="AK731" s="515"/>
      <c r="AL731" s="515"/>
      <c r="AM731" s="515"/>
      <c r="AN731" s="515"/>
      <c r="AO731" s="511"/>
      <c r="AP731" s="511"/>
      <c r="AQ731" s="511"/>
      <c r="AR731" s="511"/>
      <c r="AS731" s="511"/>
      <c r="AT731" s="515"/>
      <c r="AU731" s="490"/>
      <c r="AV731" s="490"/>
      <c r="AW731" s="490"/>
      <c r="AX731" s="490"/>
      <c r="AY731" s="490"/>
      <c r="AZ731" s="490"/>
      <c r="BA731" s="490"/>
      <c r="BB731" s="490"/>
      <c r="BC731" s="490"/>
    </row>
    <row r="732" spans="1:55" x14ac:dyDescent="0.25">
      <c r="A732" s="1400"/>
      <c r="B732" s="509"/>
      <c r="C732" s="489"/>
      <c r="D732" s="510"/>
      <c r="E732" s="433"/>
      <c r="F732" s="510"/>
      <c r="G732" s="511"/>
      <c r="H732" s="511"/>
      <c r="I732" s="511"/>
      <c r="J732" s="511"/>
      <c r="K732" s="512"/>
      <c r="L732" s="513"/>
      <c r="M732" s="513"/>
      <c r="N732" s="513"/>
      <c r="O732" s="513"/>
      <c r="P732" s="513"/>
      <c r="Q732" s="513"/>
      <c r="R732" s="513"/>
      <c r="S732" s="513"/>
      <c r="T732" s="513"/>
      <c r="U732" s="513"/>
      <c r="V732" s="513"/>
      <c r="W732" s="513"/>
      <c r="X732" s="513"/>
      <c r="Y732" s="511"/>
      <c r="Z732" s="511"/>
      <c r="AA732" s="511"/>
      <c r="AB732" s="511"/>
      <c r="AC732" s="511"/>
      <c r="AD732" s="511"/>
      <c r="AE732" s="511"/>
      <c r="AF732" s="511"/>
      <c r="AG732" s="511"/>
      <c r="AH732" s="514"/>
      <c r="AI732" s="515"/>
      <c r="AJ732" s="515"/>
      <c r="AK732" s="515"/>
      <c r="AL732" s="511"/>
      <c r="AM732" s="511"/>
      <c r="AN732" s="511"/>
      <c r="AO732" s="515"/>
      <c r="AP732" s="515"/>
      <c r="AQ732" s="515"/>
      <c r="AR732" s="515"/>
      <c r="AS732" s="515"/>
      <c r="AT732" s="515"/>
      <c r="AU732" s="490"/>
      <c r="AV732" s="490"/>
      <c r="AW732" s="490"/>
      <c r="AX732" s="490"/>
      <c r="AY732" s="490"/>
      <c r="AZ732" s="490"/>
      <c r="BA732" s="490"/>
      <c r="BB732" s="490"/>
      <c r="BC732" s="490"/>
    </row>
    <row r="733" spans="1:55" x14ac:dyDescent="0.25">
      <c r="A733" s="1400"/>
      <c r="B733" s="509"/>
      <c r="C733" s="489"/>
      <c r="D733" s="510"/>
      <c r="E733" s="433"/>
      <c r="F733" s="510"/>
      <c r="G733" s="511"/>
      <c r="H733" s="511"/>
      <c r="I733" s="511"/>
      <c r="J733" s="511"/>
      <c r="K733" s="512"/>
      <c r="L733" s="513"/>
      <c r="M733" s="513"/>
      <c r="N733" s="513"/>
      <c r="O733" s="513"/>
      <c r="P733" s="513"/>
      <c r="Q733" s="513"/>
      <c r="R733" s="513"/>
      <c r="S733" s="513"/>
      <c r="T733" s="513"/>
      <c r="U733" s="513"/>
      <c r="V733" s="513"/>
      <c r="W733" s="513"/>
      <c r="X733" s="513"/>
      <c r="Y733" s="511"/>
      <c r="Z733" s="511"/>
      <c r="AA733" s="511"/>
      <c r="AB733" s="511"/>
      <c r="AC733" s="511"/>
      <c r="AD733" s="511"/>
      <c r="AE733" s="511"/>
      <c r="AF733" s="511"/>
      <c r="AG733" s="511"/>
      <c r="AH733" s="514"/>
      <c r="AI733" s="515"/>
      <c r="AJ733" s="515"/>
      <c r="AK733" s="515"/>
      <c r="AL733" s="515"/>
      <c r="AM733" s="515"/>
      <c r="AN733" s="515"/>
      <c r="AO733" s="515"/>
      <c r="AP733" s="515"/>
      <c r="AQ733" s="515"/>
      <c r="AR733" s="515"/>
      <c r="AS733" s="515"/>
      <c r="AT733" s="515"/>
      <c r="AU733" s="490"/>
      <c r="AV733" s="490"/>
      <c r="AW733" s="490"/>
      <c r="AX733" s="490"/>
      <c r="AY733" s="490"/>
      <c r="AZ733" s="490"/>
      <c r="BA733" s="490"/>
      <c r="BB733" s="490"/>
      <c r="BC733" s="490"/>
    </row>
    <row r="734" spans="1:55" x14ac:dyDescent="0.25">
      <c r="A734" s="1400"/>
      <c r="B734" s="509"/>
      <c r="C734" s="489"/>
      <c r="D734" s="510"/>
      <c r="E734" s="433"/>
      <c r="F734" s="510"/>
      <c r="G734" s="511"/>
      <c r="H734" s="511"/>
      <c r="I734" s="511"/>
      <c r="J734" s="511"/>
      <c r="K734" s="512"/>
      <c r="L734" s="513"/>
      <c r="M734" s="513"/>
      <c r="N734" s="513"/>
      <c r="O734" s="513"/>
      <c r="P734" s="513"/>
      <c r="Q734" s="513"/>
      <c r="R734" s="513"/>
      <c r="S734" s="513"/>
      <c r="T734" s="513"/>
      <c r="U734" s="513"/>
      <c r="V734" s="513"/>
      <c r="W734" s="513"/>
      <c r="X734" s="513"/>
      <c r="Y734" s="511"/>
      <c r="Z734" s="511"/>
      <c r="AA734" s="511"/>
      <c r="AB734" s="511"/>
      <c r="AC734" s="511"/>
      <c r="AD734" s="511"/>
      <c r="AE734" s="511"/>
      <c r="AF734" s="511"/>
      <c r="AG734" s="511"/>
      <c r="AH734" s="514"/>
      <c r="AI734" s="515"/>
      <c r="AJ734" s="515"/>
      <c r="AK734" s="515"/>
      <c r="AL734" s="515"/>
      <c r="AM734" s="515"/>
      <c r="AN734" s="515"/>
      <c r="AO734" s="515"/>
      <c r="AP734" s="515"/>
      <c r="AQ734" s="515"/>
      <c r="AR734" s="515"/>
      <c r="AS734" s="515"/>
      <c r="AT734" s="515"/>
      <c r="AU734" s="490"/>
      <c r="AV734" s="490"/>
      <c r="AW734" s="490"/>
      <c r="AX734" s="490"/>
      <c r="AY734" s="490"/>
      <c r="AZ734" s="490"/>
      <c r="BA734" s="490"/>
      <c r="BB734" s="490"/>
      <c r="BC734" s="490"/>
    </row>
    <row r="735" spans="1:55" x14ac:dyDescent="0.25">
      <c r="A735" s="1400"/>
      <c r="B735" s="509"/>
      <c r="C735" s="489"/>
      <c r="D735" s="510"/>
      <c r="E735" s="433"/>
      <c r="F735" s="510"/>
      <c r="G735" s="548"/>
      <c r="H735" s="548"/>
      <c r="I735" s="548"/>
      <c r="J735" s="548"/>
      <c r="K735" s="512"/>
      <c r="L735" s="497"/>
      <c r="M735" s="497"/>
      <c r="N735" s="497"/>
      <c r="O735" s="497"/>
      <c r="P735" s="497"/>
      <c r="Q735" s="497"/>
      <c r="R735" s="497"/>
      <c r="S735" s="497"/>
      <c r="T735" s="497"/>
      <c r="U735" s="497"/>
      <c r="V735" s="497"/>
      <c r="W735" s="497"/>
      <c r="X735" s="497"/>
      <c r="Y735" s="548"/>
      <c r="Z735" s="548"/>
      <c r="AA735" s="548"/>
      <c r="AB735" s="548"/>
      <c r="AC735" s="548"/>
      <c r="AD735" s="548"/>
      <c r="AE735" s="548"/>
      <c r="AF735" s="548"/>
      <c r="AG735" s="548"/>
      <c r="AH735" s="514"/>
      <c r="AI735" s="515"/>
      <c r="AJ735" s="515"/>
      <c r="AK735" s="515"/>
      <c r="AL735" s="515"/>
      <c r="AM735" s="515"/>
      <c r="AN735" s="515"/>
      <c r="AO735" s="548"/>
      <c r="AP735" s="548"/>
      <c r="AQ735" s="548"/>
      <c r="AR735" s="548"/>
      <c r="AS735" s="548"/>
      <c r="AT735" s="515"/>
      <c r="AU735" s="490"/>
      <c r="AV735" s="490"/>
      <c r="AW735" s="490"/>
      <c r="AX735" s="490"/>
      <c r="AY735" s="490"/>
      <c r="AZ735" s="490"/>
      <c r="BA735" s="490"/>
      <c r="BB735" s="490"/>
      <c r="BC735" s="490"/>
    </row>
    <row r="736" spans="1:55" x14ac:dyDescent="0.25">
      <c r="A736" s="1400"/>
      <c r="B736" s="509"/>
      <c r="C736" s="489"/>
      <c r="D736" s="510"/>
      <c r="E736" s="433"/>
      <c r="F736" s="510"/>
      <c r="G736" s="511"/>
      <c r="H736" s="511"/>
      <c r="I736" s="511"/>
      <c r="J736" s="511"/>
      <c r="K736" s="512"/>
      <c r="L736" s="513"/>
      <c r="M736" s="513"/>
      <c r="N736" s="513"/>
      <c r="O736" s="513"/>
      <c r="P736" s="513"/>
      <c r="Q736" s="513"/>
      <c r="R736" s="513"/>
      <c r="S736" s="513"/>
      <c r="T736" s="513"/>
      <c r="U736" s="513"/>
      <c r="V736" s="513"/>
      <c r="W736" s="513"/>
      <c r="X736" s="513"/>
      <c r="Y736" s="511"/>
      <c r="Z736" s="511"/>
      <c r="AA736" s="511"/>
      <c r="AB736" s="511"/>
      <c r="AC736" s="511"/>
      <c r="AD736" s="511"/>
      <c r="AE736" s="511"/>
      <c r="AF736" s="511"/>
      <c r="AG736" s="511"/>
      <c r="AH736" s="514"/>
      <c r="AI736" s="515"/>
      <c r="AJ736" s="515"/>
      <c r="AK736" s="515"/>
      <c r="AL736" s="515"/>
      <c r="AM736" s="515"/>
      <c r="AN736" s="515"/>
      <c r="AO736" s="511"/>
      <c r="AP736" s="511"/>
      <c r="AQ736" s="511"/>
      <c r="AR736" s="511"/>
      <c r="AS736" s="511"/>
      <c r="AT736" s="515"/>
      <c r="AU736" s="490"/>
      <c r="AV736" s="490"/>
      <c r="AW736" s="490"/>
      <c r="AX736" s="490"/>
      <c r="AY736" s="490"/>
      <c r="AZ736" s="490"/>
      <c r="BA736" s="490"/>
      <c r="BB736" s="490"/>
      <c r="BC736" s="490"/>
    </row>
    <row r="737" spans="1:55" x14ac:dyDescent="0.25">
      <c r="A737" s="1400"/>
      <c r="B737" s="509"/>
      <c r="C737" s="489"/>
      <c r="D737" s="510"/>
      <c r="E737" s="433"/>
      <c r="F737" s="510"/>
      <c r="G737" s="511"/>
      <c r="H737" s="511"/>
      <c r="I737" s="511"/>
      <c r="J737" s="511"/>
      <c r="K737" s="512"/>
      <c r="L737" s="513"/>
      <c r="M737" s="513"/>
      <c r="N737" s="513"/>
      <c r="O737" s="513"/>
      <c r="P737" s="513"/>
      <c r="Q737" s="513"/>
      <c r="R737" s="513"/>
      <c r="S737" s="513"/>
      <c r="T737" s="513"/>
      <c r="U737" s="513"/>
      <c r="V737" s="513"/>
      <c r="W737" s="513"/>
      <c r="X737" s="513"/>
      <c r="Y737" s="511"/>
      <c r="Z737" s="511"/>
      <c r="AA737" s="511"/>
      <c r="AB737" s="511"/>
      <c r="AC737" s="511"/>
      <c r="AD737" s="511"/>
      <c r="AE737" s="511"/>
      <c r="AF737" s="511"/>
      <c r="AG737" s="511"/>
      <c r="AH737" s="514"/>
      <c r="AI737" s="515"/>
      <c r="AJ737" s="515"/>
      <c r="AK737" s="515"/>
      <c r="AL737" s="511"/>
      <c r="AM737" s="511"/>
      <c r="AN737" s="511"/>
      <c r="AO737" s="515"/>
      <c r="AP737" s="515"/>
      <c r="AQ737" s="515"/>
      <c r="AR737" s="515"/>
      <c r="AS737" s="515"/>
      <c r="AT737" s="515"/>
      <c r="AU737" s="490"/>
      <c r="AV737" s="490"/>
      <c r="AW737" s="490"/>
      <c r="AX737" s="490"/>
      <c r="AY737" s="490"/>
      <c r="AZ737" s="490"/>
      <c r="BA737" s="490"/>
      <c r="BB737" s="490"/>
      <c r="BC737" s="490"/>
    </row>
    <row r="738" spans="1:55" x14ac:dyDescent="0.25">
      <c r="A738" s="1400"/>
      <c r="B738" s="509"/>
      <c r="C738" s="489"/>
      <c r="D738" s="510"/>
      <c r="E738" s="433"/>
      <c r="F738" s="510"/>
      <c r="G738" s="511"/>
      <c r="H738" s="511"/>
      <c r="I738" s="511"/>
      <c r="J738" s="511"/>
      <c r="K738" s="512"/>
      <c r="L738" s="513"/>
      <c r="M738" s="513"/>
      <c r="N738" s="513"/>
      <c r="O738" s="513"/>
      <c r="P738" s="513"/>
      <c r="Q738" s="513"/>
      <c r="R738" s="513"/>
      <c r="S738" s="513"/>
      <c r="T738" s="513"/>
      <c r="U738" s="513"/>
      <c r="V738" s="513"/>
      <c r="W738" s="513"/>
      <c r="X738" s="513"/>
      <c r="Y738" s="511"/>
      <c r="Z738" s="511"/>
      <c r="AA738" s="511"/>
      <c r="AB738" s="511"/>
      <c r="AC738" s="511"/>
      <c r="AD738" s="511"/>
      <c r="AE738" s="511"/>
      <c r="AF738" s="511"/>
      <c r="AG738" s="511"/>
      <c r="AH738" s="514"/>
      <c r="AI738" s="515"/>
      <c r="AJ738" s="515"/>
      <c r="AK738" s="515"/>
      <c r="AL738" s="515"/>
      <c r="AM738" s="515"/>
      <c r="AN738" s="515"/>
      <c r="AO738" s="515"/>
      <c r="AP738" s="515"/>
      <c r="AQ738" s="515"/>
      <c r="AR738" s="515"/>
      <c r="AS738" s="515"/>
      <c r="AT738" s="515"/>
      <c r="AU738" s="490"/>
      <c r="AV738" s="490"/>
      <c r="AW738" s="490"/>
      <c r="AX738" s="490"/>
      <c r="AY738" s="490"/>
      <c r="AZ738" s="490"/>
      <c r="BA738" s="490"/>
      <c r="BB738" s="490"/>
      <c r="BC738" s="490"/>
    </row>
    <row r="739" spans="1:55" x14ac:dyDescent="0.25">
      <c r="A739" s="1400"/>
      <c r="B739" s="509"/>
      <c r="C739" s="489"/>
      <c r="D739" s="510"/>
      <c r="E739" s="433"/>
      <c r="F739" s="510"/>
      <c r="G739" s="511"/>
      <c r="H739" s="511"/>
      <c r="I739" s="511"/>
      <c r="J739" s="511"/>
      <c r="K739" s="512"/>
      <c r="L739" s="513"/>
      <c r="M739" s="513"/>
      <c r="N739" s="513"/>
      <c r="O739" s="513"/>
      <c r="P739" s="513"/>
      <c r="Q739" s="513"/>
      <c r="R739" s="513"/>
      <c r="S739" s="513"/>
      <c r="T739" s="513"/>
      <c r="U739" s="513"/>
      <c r="V739" s="513"/>
      <c r="W739" s="513"/>
      <c r="X739" s="513"/>
      <c r="Y739" s="511"/>
      <c r="Z739" s="511"/>
      <c r="AA739" s="511"/>
      <c r="AB739" s="511"/>
      <c r="AC739" s="511"/>
      <c r="AD739" s="511"/>
      <c r="AE739" s="511"/>
      <c r="AF739" s="511"/>
      <c r="AG739" s="511"/>
      <c r="AH739" s="514"/>
      <c r="AI739" s="515"/>
      <c r="AJ739" s="515"/>
      <c r="AK739" s="515"/>
      <c r="AL739" s="515"/>
      <c r="AM739" s="515"/>
      <c r="AN739" s="515"/>
      <c r="AO739" s="515"/>
      <c r="AP739" s="515"/>
      <c r="AQ739" s="515"/>
      <c r="AR739" s="515"/>
      <c r="AS739" s="515"/>
      <c r="AT739" s="515"/>
      <c r="AU739" s="490"/>
      <c r="AV739" s="490"/>
      <c r="AW739" s="490"/>
      <c r="AX739" s="490"/>
      <c r="AY739" s="490"/>
      <c r="AZ739" s="490"/>
      <c r="BA739" s="490"/>
      <c r="BB739" s="490"/>
      <c r="BC739" s="490"/>
    </row>
    <row r="740" spans="1:55" x14ac:dyDescent="0.25">
      <c r="A740" s="1400"/>
      <c r="B740" s="509"/>
      <c r="C740" s="489"/>
      <c r="D740" s="510"/>
      <c r="E740" s="433"/>
      <c r="F740" s="510"/>
      <c r="G740" s="511"/>
      <c r="H740" s="511"/>
      <c r="I740" s="511"/>
      <c r="J740" s="511"/>
      <c r="K740" s="512"/>
      <c r="L740" s="513"/>
      <c r="M740" s="513"/>
      <c r="N740" s="513"/>
      <c r="O740" s="513"/>
      <c r="P740" s="513"/>
      <c r="Q740" s="513"/>
      <c r="R740" s="513"/>
      <c r="S740" s="513"/>
      <c r="T740" s="513"/>
      <c r="U740" s="513"/>
      <c r="V740" s="513"/>
      <c r="W740" s="513"/>
      <c r="X740" s="513"/>
      <c r="Y740" s="511"/>
      <c r="Z740" s="511"/>
      <c r="AA740" s="511"/>
      <c r="AB740" s="511"/>
      <c r="AC740" s="511"/>
      <c r="AD740" s="511"/>
      <c r="AE740" s="511"/>
      <c r="AF740" s="511"/>
      <c r="AG740" s="511"/>
      <c r="AH740" s="514"/>
      <c r="AI740" s="515"/>
      <c r="AJ740" s="515"/>
      <c r="AK740" s="515"/>
      <c r="AL740" s="515"/>
      <c r="AM740" s="515"/>
      <c r="AN740" s="515"/>
      <c r="AO740" s="515"/>
      <c r="AP740" s="515"/>
      <c r="AQ740" s="515"/>
      <c r="AR740" s="515"/>
      <c r="AS740" s="515"/>
      <c r="AT740" s="515"/>
      <c r="AU740" s="490"/>
      <c r="AV740" s="490"/>
      <c r="AW740" s="490"/>
      <c r="AX740" s="490"/>
      <c r="AY740" s="490"/>
      <c r="AZ740" s="490"/>
      <c r="BA740" s="490"/>
      <c r="BB740" s="490"/>
      <c r="BC740" s="490"/>
    </row>
    <row r="741" spans="1:55" x14ac:dyDescent="0.25">
      <c r="A741" s="1400"/>
      <c r="B741" s="509"/>
      <c r="C741" s="489"/>
      <c r="D741" s="510"/>
      <c r="E741" s="433"/>
      <c r="F741" s="510"/>
      <c r="G741" s="511"/>
      <c r="H741" s="511"/>
      <c r="I741" s="511"/>
      <c r="J741" s="511"/>
      <c r="K741" s="512"/>
      <c r="L741" s="513"/>
      <c r="M741" s="513"/>
      <c r="N741" s="513"/>
      <c r="O741" s="513"/>
      <c r="P741" s="513"/>
      <c r="Q741" s="513"/>
      <c r="R741" s="513"/>
      <c r="S741" s="513"/>
      <c r="T741" s="513"/>
      <c r="U741" s="513"/>
      <c r="V741" s="513"/>
      <c r="W741" s="513"/>
      <c r="X741" s="513"/>
      <c r="Y741" s="511"/>
      <c r="Z741" s="511"/>
      <c r="AA741" s="511"/>
      <c r="AB741" s="511"/>
      <c r="AC741" s="511"/>
      <c r="AD741" s="511"/>
      <c r="AE741" s="511"/>
      <c r="AF741" s="511"/>
      <c r="AG741" s="511"/>
      <c r="AH741" s="514"/>
      <c r="AI741" s="515"/>
      <c r="AJ741" s="515"/>
      <c r="AK741" s="515"/>
      <c r="AL741" s="515"/>
      <c r="AM741" s="515"/>
      <c r="AN741" s="515"/>
      <c r="AO741" s="511"/>
      <c r="AP741" s="511"/>
      <c r="AQ741" s="511"/>
      <c r="AR741" s="511"/>
      <c r="AS741" s="511"/>
      <c r="AT741" s="515"/>
      <c r="AU741" s="490"/>
      <c r="AV741" s="490"/>
      <c r="AW741" s="490"/>
      <c r="AX741" s="490"/>
      <c r="AY741" s="490"/>
      <c r="AZ741" s="490"/>
      <c r="BA741" s="490"/>
      <c r="BB741" s="490"/>
      <c r="BC741" s="490"/>
    </row>
    <row r="742" spans="1:55" x14ac:dyDescent="0.25">
      <c r="A742" s="1400"/>
      <c r="B742" s="509"/>
      <c r="C742" s="489"/>
      <c r="D742" s="510"/>
      <c r="E742" s="433"/>
      <c r="F742" s="510"/>
      <c r="G742" s="511"/>
      <c r="H742" s="511"/>
      <c r="I742" s="511"/>
      <c r="J742" s="511"/>
      <c r="K742" s="512"/>
      <c r="L742" s="513"/>
      <c r="M742" s="513"/>
      <c r="N742" s="513"/>
      <c r="O742" s="513"/>
      <c r="P742" s="513"/>
      <c r="Q742" s="513"/>
      <c r="R742" s="513"/>
      <c r="S742" s="513"/>
      <c r="T742" s="513"/>
      <c r="U742" s="513"/>
      <c r="V742" s="513"/>
      <c r="W742" s="513"/>
      <c r="X742" s="513"/>
      <c r="Y742" s="511"/>
      <c r="Z742" s="511"/>
      <c r="AA742" s="511"/>
      <c r="AB742" s="511"/>
      <c r="AC742" s="511"/>
      <c r="AD742" s="511"/>
      <c r="AE742" s="511"/>
      <c r="AF742" s="511"/>
      <c r="AG742" s="511"/>
      <c r="AH742" s="514"/>
      <c r="AI742" s="515"/>
      <c r="AJ742" s="515"/>
      <c r="AK742" s="515"/>
      <c r="AL742" s="511"/>
      <c r="AM742" s="511"/>
      <c r="AN742" s="511"/>
      <c r="AO742" s="515"/>
      <c r="AP742" s="515"/>
      <c r="AQ742" s="515"/>
      <c r="AR742" s="515"/>
      <c r="AS742" s="515"/>
      <c r="AT742" s="515"/>
      <c r="AU742" s="490"/>
      <c r="AV742" s="490"/>
      <c r="AW742" s="490"/>
      <c r="AX742" s="490"/>
      <c r="AY742" s="490"/>
      <c r="AZ742" s="490"/>
      <c r="BA742" s="490"/>
      <c r="BB742" s="490"/>
      <c r="BC742" s="490"/>
    </row>
    <row r="743" spans="1:55" x14ac:dyDescent="0.25">
      <c r="A743" s="1400"/>
      <c r="B743" s="509"/>
      <c r="C743" s="489"/>
      <c r="D743" s="510"/>
      <c r="E743" s="433"/>
      <c r="F743" s="510"/>
      <c r="G743" s="511"/>
      <c r="H743" s="511"/>
      <c r="I743" s="511"/>
      <c r="J743" s="511"/>
      <c r="K743" s="512"/>
      <c r="L743" s="513"/>
      <c r="M743" s="513"/>
      <c r="N743" s="513"/>
      <c r="O743" s="513"/>
      <c r="P743" s="513"/>
      <c r="Q743" s="513"/>
      <c r="R743" s="513"/>
      <c r="S743" s="513"/>
      <c r="T743" s="513"/>
      <c r="U743" s="513"/>
      <c r="V743" s="513"/>
      <c r="W743" s="513"/>
      <c r="X743" s="513"/>
      <c r="Y743" s="511"/>
      <c r="Z743" s="511"/>
      <c r="AA743" s="511"/>
      <c r="AB743" s="511"/>
      <c r="AC743" s="511"/>
      <c r="AD743" s="511"/>
      <c r="AE743" s="511"/>
      <c r="AF743" s="511"/>
      <c r="AG743" s="511"/>
      <c r="AH743" s="514"/>
      <c r="AI743" s="515"/>
      <c r="AJ743" s="515"/>
      <c r="AK743" s="515"/>
      <c r="AL743" s="515"/>
      <c r="AM743" s="515"/>
      <c r="AN743" s="515"/>
      <c r="AO743" s="515"/>
      <c r="AP743" s="515"/>
      <c r="AQ743" s="515"/>
      <c r="AR743" s="515"/>
      <c r="AS743" s="515"/>
      <c r="AT743" s="515"/>
      <c r="AU743" s="490"/>
      <c r="AV743" s="490"/>
      <c r="AW743" s="490"/>
      <c r="AX743" s="490"/>
      <c r="AY743" s="490"/>
      <c r="AZ743" s="490"/>
      <c r="BA743" s="490"/>
      <c r="BB743" s="490"/>
      <c r="BC743" s="490"/>
    </row>
    <row r="744" spans="1:55" x14ac:dyDescent="0.25">
      <c r="A744" s="1400"/>
      <c r="B744" s="509"/>
      <c r="C744" s="489"/>
      <c r="D744" s="510"/>
      <c r="E744" s="433"/>
      <c r="F744" s="510"/>
      <c r="G744" s="511"/>
      <c r="H744" s="511"/>
      <c r="I744" s="511"/>
      <c r="J744" s="511"/>
      <c r="K744" s="512"/>
      <c r="L744" s="513"/>
      <c r="M744" s="513"/>
      <c r="N744" s="513"/>
      <c r="O744" s="513"/>
      <c r="P744" s="513"/>
      <c r="Q744" s="513"/>
      <c r="R744" s="513"/>
      <c r="S744" s="513"/>
      <c r="T744" s="513"/>
      <c r="U744" s="513"/>
      <c r="V744" s="513"/>
      <c r="W744" s="513"/>
      <c r="X744" s="513"/>
      <c r="Y744" s="511"/>
      <c r="Z744" s="511"/>
      <c r="AA744" s="511"/>
      <c r="AB744" s="511"/>
      <c r="AC744" s="511"/>
      <c r="AD744" s="511"/>
      <c r="AE744" s="511"/>
      <c r="AF744" s="511"/>
      <c r="AG744" s="511"/>
      <c r="AH744" s="514"/>
      <c r="AI744" s="515"/>
      <c r="AJ744" s="515"/>
      <c r="AK744" s="515"/>
      <c r="AL744" s="515"/>
      <c r="AM744" s="515"/>
      <c r="AN744" s="515"/>
      <c r="AO744" s="515"/>
      <c r="AP744" s="515"/>
      <c r="AQ744" s="515"/>
      <c r="AR744" s="515"/>
      <c r="AS744" s="515"/>
      <c r="AT744" s="515"/>
      <c r="AU744" s="490"/>
      <c r="AV744" s="490"/>
      <c r="AW744" s="490"/>
      <c r="AX744" s="490"/>
      <c r="AY744" s="490"/>
      <c r="AZ744" s="490"/>
      <c r="BA744" s="490"/>
      <c r="BB744" s="490"/>
      <c r="BC744" s="490"/>
    </row>
    <row r="745" spans="1:55" x14ac:dyDescent="0.25">
      <c r="A745" s="1400"/>
      <c r="B745" s="509"/>
      <c r="C745" s="489"/>
      <c r="D745" s="510"/>
      <c r="E745" s="433"/>
      <c r="F745" s="510"/>
      <c r="G745" s="511"/>
      <c r="H745" s="511"/>
      <c r="I745" s="511"/>
      <c r="J745" s="511"/>
      <c r="K745" s="512"/>
      <c r="L745" s="497"/>
      <c r="M745" s="497"/>
      <c r="N745" s="497"/>
      <c r="O745" s="497"/>
      <c r="P745" s="497"/>
      <c r="Q745" s="497"/>
      <c r="R745" s="497"/>
      <c r="S745" s="497"/>
      <c r="T745" s="497"/>
      <c r="U745" s="497"/>
      <c r="V745" s="497"/>
      <c r="W745" s="497"/>
      <c r="X745" s="497"/>
      <c r="Y745" s="548"/>
      <c r="Z745" s="548"/>
      <c r="AA745" s="548"/>
      <c r="AB745" s="548"/>
      <c r="AC745" s="548"/>
      <c r="AD745" s="548"/>
      <c r="AE745" s="548"/>
      <c r="AF745" s="548"/>
      <c r="AG745" s="548"/>
      <c r="AH745" s="514"/>
      <c r="AI745" s="515"/>
      <c r="AJ745" s="515"/>
      <c r="AK745" s="515"/>
      <c r="AL745" s="515"/>
      <c r="AM745" s="515"/>
      <c r="AN745" s="515"/>
      <c r="AO745" s="515"/>
      <c r="AP745" s="515"/>
      <c r="AQ745" s="515"/>
      <c r="AR745" s="515"/>
      <c r="AS745" s="515"/>
      <c r="AT745" s="515"/>
      <c r="AU745" s="490"/>
      <c r="AV745" s="490"/>
      <c r="AW745" s="490"/>
      <c r="AX745" s="490"/>
      <c r="AY745" s="490"/>
      <c r="AZ745" s="490"/>
      <c r="BA745" s="490"/>
      <c r="BB745" s="490"/>
      <c r="BC745" s="490"/>
    </row>
    <row r="746" spans="1:55" x14ac:dyDescent="0.25">
      <c r="A746" s="1400"/>
      <c r="B746" s="509"/>
      <c r="C746" s="489"/>
      <c r="D746" s="510"/>
      <c r="E746" s="433"/>
      <c r="F746" s="510"/>
      <c r="G746" s="511"/>
      <c r="H746" s="511"/>
      <c r="I746" s="511"/>
      <c r="J746" s="511"/>
      <c r="K746" s="512"/>
      <c r="L746" s="513"/>
      <c r="M746" s="513"/>
      <c r="N746" s="513"/>
      <c r="O746" s="513"/>
      <c r="P746" s="513"/>
      <c r="Q746" s="513"/>
      <c r="R746" s="513"/>
      <c r="S746" s="513"/>
      <c r="T746" s="513"/>
      <c r="U746" s="513"/>
      <c r="V746" s="513"/>
      <c r="W746" s="513"/>
      <c r="X746" s="513"/>
      <c r="Y746" s="511"/>
      <c r="Z746" s="511"/>
      <c r="AA746" s="511"/>
      <c r="AB746" s="511"/>
      <c r="AC746" s="511"/>
      <c r="AD746" s="511"/>
      <c r="AE746" s="511"/>
      <c r="AF746" s="511"/>
      <c r="AG746" s="511"/>
      <c r="AH746" s="514"/>
      <c r="AI746" s="515"/>
      <c r="AJ746" s="515"/>
      <c r="AK746" s="515"/>
      <c r="AL746" s="515"/>
      <c r="AM746" s="515"/>
      <c r="AN746" s="515"/>
      <c r="AO746" s="511"/>
      <c r="AP746" s="511"/>
      <c r="AQ746" s="511"/>
      <c r="AR746" s="511"/>
      <c r="AS746" s="511"/>
      <c r="AT746" s="515"/>
      <c r="AU746" s="490"/>
      <c r="AV746" s="490"/>
      <c r="AW746" s="490"/>
      <c r="AX746" s="490"/>
      <c r="AY746" s="490"/>
      <c r="AZ746" s="490"/>
      <c r="BA746" s="490"/>
      <c r="BB746" s="490"/>
      <c r="BC746" s="490"/>
    </row>
    <row r="747" spans="1:55" x14ac:dyDescent="0.25">
      <c r="A747" s="1400"/>
      <c r="B747" s="509"/>
      <c r="C747" s="489"/>
      <c r="D747" s="510"/>
      <c r="E747" s="433"/>
      <c r="F747" s="510"/>
      <c r="G747" s="511"/>
      <c r="H747" s="511"/>
      <c r="I747" s="511"/>
      <c r="J747" s="511"/>
      <c r="K747" s="512"/>
      <c r="L747" s="513"/>
      <c r="M747" s="513"/>
      <c r="N747" s="513"/>
      <c r="O747" s="513"/>
      <c r="P747" s="513"/>
      <c r="Q747" s="513"/>
      <c r="R747" s="513"/>
      <c r="S747" s="513"/>
      <c r="T747" s="513"/>
      <c r="U747" s="513"/>
      <c r="V747" s="513"/>
      <c r="W747" s="513"/>
      <c r="X747" s="513"/>
      <c r="Y747" s="511"/>
      <c r="Z747" s="511"/>
      <c r="AA747" s="511"/>
      <c r="AB747" s="511"/>
      <c r="AC747" s="511"/>
      <c r="AD747" s="511"/>
      <c r="AE747" s="511"/>
      <c r="AF747" s="511"/>
      <c r="AG747" s="511"/>
      <c r="AH747" s="514"/>
      <c r="AI747" s="515"/>
      <c r="AJ747" s="515"/>
      <c r="AK747" s="515"/>
      <c r="AL747" s="511"/>
      <c r="AM747" s="511"/>
      <c r="AN747" s="511"/>
      <c r="AO747" s="515"/>
      <c r="AP747" s="515"/>
      <c r="AQ747" s="515"/>
      <c r="AR747" s="515"/>
      <c r="AS747" s="515"/>
      <c r="AT747" s="515"/>
      <c r="AU747" s="490"/>
      <c r="AV747" s="490"/>
      <c r="AW747" s="490"/>
      <c r="AX747" s="490"/>
      <c r="AY747" s="490"/>
      <c r="AZ747" s="490"/>
      <c r="BA747" s="490"/>
      <c r="BB747" s="490"/>
      <c r="BC747" s="490"/>
    </row>
    <row r="748" spans="1:55" x14ac:dyDescent="0.25">
      <c r="A748" s="1400"/>
      <c r="B748" s="509"/>
      <c r="C748" s="489"/>
      <c r="D748" s="510"/>
      <c r="E748" s="433"/>
      <c r="F748" s="510"/>
      <c r="G748" s="511"/>
      <c r="H748" s="511"/>
      <c r="I748" s="511"/>
      <c r="J748" s="511"/>
      <c r="K748" s="512"/>
      <c r="L748" s="513"/>
      <c r="M748" s="513"/>
      <c r="N748" s="513"/>
      <c r="O748" s="513"/>
      <c r="P748" s="513"/>
      <c r="Q748" s="513"/>
      <c r="R748" s="513"/>
      <c r="S748" s="513"/>
      <c r="T748" s="513"/>
      <c r="U748" s="513"/>
      <c r="V748" s="513"/>
      <c r="W748" s="513"/>
      <c r="X748" s="513"/>
      <c r="Y748" s="511"/>
      <c r="Z748" s="511"/>
      <c r="AA748" s="511"/>
      <c r="AB748" s="511"/>
      <c r="AC748" s="511"/>
      <c r="AD748" s="511"/>
      <c r="AE748" s="511"/>
      <c r="AF748" s="511"/>
      <c r="AG748" s="511"/>
      <c r="AH748" s="514"/>
      <c r="AI748" s="515"/>
      <c r="AJ748" s="515"/>
      <c r="AK748" s="515"/>
      <c r="AL748" s="515"/>
      <c r="AM748" s="515"/>
      <c r="AN748" s="515"/>
      <c r="AO748" s="515"/>
      <c r="AP748" s="515"/>
      <c r="AQ748" s="515"/>
      <c r="AR748" s="515"/>
      <c r="AS748" s="515"/>
      <c r="AT748" s="515"/>
      <c r="AU748" s="490"/>
      <c r="AV748" s="490"/>
      <c r="AW748" s="490"/>
      <c r="AX748" s="490"/>
      <c r="AY748" s="490"/>
      <c r="AZ748" s="490"/>
      <c r="BA748" s="490"/>
      <c r="BB748" s="490"/>
      <c r="BC748" s="490"/>
    </row>
    <row r="749" spans="1:55" x14ac:dyDescent="0.25">
      <c r="A749" s="1400"/>
      <c r="B749" s="509"/>
      <c r="C749" s="489"/>
      <c r="D749" s="510"/>
      <c r="E749" s="433"/>
      <c r="F749" s="510"/>
      <c r="G749" s="511"/>
      <c r="H749" s="511"/>
      <c r="I749" s="511"/>
      <c r="J749" s="511"/>
      <c r="K749" s="512"/>
      <c r="L749" s="513"/>
      <c r="M749" s="513"/>
      <c r="N749" s="513"/>
      <c r="O749" s="513"/>
      <c r="P749" s="513"/>
      <c r="Q749" s="513"/>
      <c r="R749" s="513"/>
      <c r="S749" s="513"/>
      <c r="T749" s="513"/>
      <c r="U749" s="513"/>
      <c r="V749" s="513"/>
      <c r="W749" s="513"/>
      <c r="X749" s="513"/>
      <c r="Y749" s="511"/>
      <c r="Z749" s="511"/>
      <c r="AA749" s="511"/>
      <c r="AB749" s="511"/>
      <c r="AC749" s="511"/>
      <c r="AD749" s="511"/>
      <c r="AE749" s="511"/>
      <c r="AF749" s="511"/>
      <c r="AG749" s="511"/>
      <c r="AH749" s="514"/>
      <c r="AI749" s="515"/>
      <c r="AJ749" s="515"/>
      <c r="AK749" s="515"/>
      <c r="AL749" s="515"/>
      <c r="AM749" s="515"/>
      <c r="AN749" s="515"/>
      <c r="AO749" s="515"/>
      <c r="AP749" s="515"/>
      <c r="AQ749" s="515"/>
      <c r="AR749" s="515"/>
      <c r="AS749" s="515"/>
      <c r="AT749" s="515"/>
      <c r="AU749" s="490"/>
      <c r="AV749" s="490"/>
      <c r="AW749" s="490"/>
      <c r="AX749" s="490"/>
      <c r="AY749" s="490"/>
      <c r="AZ749" s="490"/>
      <c r="BA749" s="490"/>
      <c r="BB749" s="490"/>
      <c r="BC749" s="490"/>
    </row>
    <row r="750" spans="1:55" x14ac:dyDescent="0.25">
      <c r="A750" s="1400"/>
      <c r="B750" s="509"/>
      <c r="C750" s="489"/>
      <c r="D750" s="510"/>
      <c r="E750" s="433"/>
      <c r="F750" s="510"/>
      <c r="G750" s="511"/>
      <c r="H750" s="511"/>
      <c r="I750" s="511"/>
      <c r="J750" s="511"/>
      <c r="K750" s="512"/>
      <c r="L750" s="497"/>
      <c r="M750" s="497"/>
      <c r="N750" s="497"/>
      <c r="O750" s="497"/>
      <c r="P750" s="497"/>
      <c r="Q750" s="497"/>
      <c r="R750" s="497"/>
      <c r="S750" s="497"/>
      <c r="T750" s="497"/>
      <c r="U750" s="497"/>
      <c r="V750" s="497"/>
      <c r="W750" s="497"/>
      <c r="X750" s="497"/>
      <c r="Y750" s="548"/>
      <c r="Z750" s="548"/>
      <c r="AA750" s="548"/>
      <c r="AB750" s="548"/>
      <c r="AC750" s="548"/>
      <c r="AD750" s="548"/>
      <c r="AE750" s="548"/>
      <c r="AF750" s="548"/>
      <c r="AG750" s="548"/>
      <c r="AH750" s="514"/>
      <c r="AI750" s="515"/>
      <c r="AJ750" s="515"/>
      <c r="AK750" s="515"/>
      <c r="AL750" s="515"/>
      <c r="AM750" s="515"/>
      <c r="AN750" s="515"/>
      <c r="AO750" s="515"/>
      <c r="AP750" s="515"/>
      <c r="AQ750" s="515"/>
      <c r="AR750" s="515"/>
      <c r="AS750" s="515"/>
      <c r="AT750" s="515"/>
      <c r="AU750" s="490"/>
      <c r="AV750" s="490"/>
      <c r="AW750" s="490"/>
      <c r="AX750" s="490"/>
      <c r="AY750" s="490"/>
      <c r="AZ750" s="490"/>
      <c r="BA750" s="490"/>
      <c r="BB750" s="490"/>
      <c r="BC750" s="490"/>
    </row>
    <row r="751" spans="1:55" x14ac:dyDescent="0.25">
      <c r="A751" s="1400"/>
      <c r="B751" s="509"/>
      <c r="C751" s="489"/>
      <c r="D751" s="510"/>
      <c r="E751" s="433"/>
      <c r="F751" s="510"/>
      <c r="G751" s="511"/>
      <c r="H751" s="511"/>
      <c r="I751" s="511"/>
      <c r="J751" s="511"/>
      <c r="K751" s="512"/>
      <c r="L751" s="513"/>
      <c r="M751" s="513"/>
      <c r="N751" s="513"/>
      <c r="O751" s="513"/>
      <c r="P751" s="513"/>
      <c r="Q751" s="513"/>
      <c r="R751" s="513"/>
      <c r="S751" s="513"/>
      <c r="T751" s="513"/>
      <c r="U751" s="513"/>
      <c r="V751" s="513"/>
      <c r="W751" s="513"/>
      <c r="X751" s="513"/>
      <c r="Y751" s="511"/>
      <c r="Z751" s="511"/>
      <c r="AA751" s="511"/>
      <c r="AB751" s="511"/>
      <c r="AC751" s="511"/>
      <c r="AD751" s="511"/>
      <c r="AE751" s="511"/>
      <c r="AF751" s="511"/>
      <c r="AG751" s="511"/>
      <c r="AH751" s="514"/>
      <c r="AI751" s="515"/>
      <c r="AJ751" s="515"/>
      <c r="AK751" s="515"/>
      <c r="AL751" s="515"/>
      <c r="AM751" s="515"/>
      <c r="AN751" s="515"/>
      <c r="AO751" s="511"/>
      <c r="AP751" s="511"/>
      <c r="AQ751" s="511"/>
      <c r="AR751" s="511"/>
      <c r="AS751" s="511"/>
      <c r="AT751" s="515"/>
      <c r="AU751" s="490"/>
      <c r="AV751" s="490"/>
      <c r="AW751" s="490"/>
      <c r="AX751" s="490"/>
      <c r="AY751" s="490"/>
      <c r="AZ751" s="490"/>
      <c r="BA751" s="490"/>
      <c r="BB751" s="490"/>
      <c r="BC751" s="490"/>
    </row>
    <row r="752" spans="1:55" x14ac:dyDescent="0.25">
      <c r="A752" s="1400"/>
      <c r="B752" s="509"/>
      <c r="C752" s="489"/>
      <c r="D752" s="510"/>
      <c r="E752" s="433"/>
      <c r="F752" s="510"/>
      <c r="G752" s="511"/>
      <c r="H752" s="511"/>
      <c r="I752" s="511"/>
      <c r="J752" s="511"/>
      <c r="K752" s="512"/>
      <c r="L752" s="513"/>
      <c r="M752" s="513"/>
      <c r="N752" s="513"/>
      <c r="O752" s="513"/>
      <c r="P752" s="513"/>
      <c r="Q752" s="513"/>
      <c r="R752" s="513"/>
      <c r="S752" s="513"/>
      <c r="T752" s="513"/>
      <c r="U752" s="513"/>
      <c r="V752" s="513"/>
      <c r="W752" s="513"/>
      <c r="X752" s="513"/>
      <c r="Y752" s="511"/>
      <c r="Z752" s="511"/>
      <c r="AA752" s="511"/>
      <c r="AB752" s="511"/>
      <c r="AC752" s="511"/>
      <c r="AD752" s="511"/>
      <c r="AE752" s="511"/>
      <c r="AF752" s="511"/>
      <c r="AG752" s="511"/>
      <c r="AH752" s="514"/>
      <c r="AI752" s="515"/>
      <c r="AJ752" s="515"/>
      <c r="AK752" s="515"/>
      <c r="AL752" s="511"/>
      <c r="AM752" s="511"/>
      <c r="AN752" s="511"/>
      <c r="AO752" s="515"/>
      <c r="AP752" s="515"/>
      <c r="AQ752" s="515"/>
      <c r="AR752" s="515"/>
      <c r="AS752" s="515"/>
      <c r="AT752" s="515"/>
      <c r="AU752" s="490"/>
      <c r="AV752" s="490"/>
      <c r="AW752" s="490"/>
      <c r="AX752" s="490"/>
      <c r="AY752" s="490"/>
      <c r="AZ752" s="490"/>
      <c r="BA752" s="490"/>
      <c r="BB752" s="490"/>
      <c r="BC752" s="490"/>
    </row>
    <row r="753" spans="1:55" x14ac:dyDescent="0.25">
      <c r="A753" s="1400"/>
      <c r="B753" s="509"/>
      <c r="C753" s="489"/>
      <c r="D753" s="510"/>
      <c r="E753" s="433"/>
      <c r="F753" s="510"/>
      <c r="G753" s="511"/>
      <c r="H753" s="511"/>
      <c r="I753" s="511"/>
      <c r="J753" s="511"/>
      <c r="K753" s="512"/>
      <c r="L753" s="513"/>
      <c r="M753" s="513"/>
      <c r="N753" s="513"/>
      <c r="O753" s="513"/>
      <c r="P753" s="513"/>
      <c r="Q753" s="513"/>
      <c r="R753" s="513"/>
      <c r="S753" s="513"/>
      <c r="T753" s="513"/>
      <c r="U753" s="513"/>
      <c r="V753" s="513"/>
      <c r="W753" s="513"/>
      <c r="X753" s="513"/>
      <c r="Y753" s="511"/>
      <c r="Z753" s="511"/>
      <c r="AA753" s="511"/>
      <c r="AB753" s="511"/>
      <c r="AC753" s="511"/>
      <c r="AD753" s="511"/>
      <c r="AE753" s="511"/>
      <c r="AF753" s="511"/>
      <c r="AG753" s="511"/>
      <c r="AH753" s="514"/>
      <c r="AI753" s="515"/>
      <c r="AJ753" s="515"/>
      <c r="AK753" s="515"/>
      <c r="AL753" s="515"/>
      <c r="AM753" s="515"/>
      <c r="AN753" s="515"/>
      <c r="AO753" s="515"/>
      <c r="AP753" s="515"/>
      <c r="AQ753" s="515"/>
      <c r="AR753" s="515"/>
      <c r="AS753" s="515"/>
      <c r="AT753" s="515"/>
      <c r="AU753" s="490"/>
      <c r="AV753" s="490"/>
      <c r="AW753" s="490"/>
      <c r="AX753" s="490"/>
      <c r="AY753" s="490"/>
      <c r="AZ753" s="490"/>
      <c r="BA753" s="490"/>
      <c r="BB753" s="490"/>
      <c r="BC753" s="490"/>
    </row>
    <row r="754" spans="1:55" x14ac:dyDescent="0.25">
      <c r="A754" s="1400"/>
      <c r="B754" s="509"/>
      <c r="C754" s="489"/>
      <c r="D754" s="510"/>
      <c r="E754" s="433"/>
      <c r="F754" s="510"/>
      <c r="G754" s="511"/>
      <c r="H754" s="511"/>
      <c r="I754" s="511"/>
      <c r="J754" s="511"/>
      <c r="K754" s="512"/>
      <c r="L754" s="513"/>
      <c r="M754" s="513"/>
      <c r="N754" s="452"/>
      <c r="O754" s="510"/>
      <c r="P754" s="513"/>
      <c r="Q754" s="513"/>
      <c r="R754" s="513"/>
      <c r="S754" s="513"/>
      <c r="T754" s="513"/>
      <c r="U754" s="513"/>
      <c r="V754" s="513"/>
      <c r="W754" s="513"/>
      <c r="X754" s="513"/>
      <c r="Y754" s="511"/>
      <c r="Z754" s="511"/>
      <c r="AA754" s="511"/>
      <c r="AB754" s="511"/>
      <c r="AC754" s="511"/>
      <c r="AD754" s="511"/>
      <c r="AE754" s="511"/>
      <c r="AF754" s="511"/>
      <c r="AG754" s="511"/>
      <c r="AH754" s="514"/>
      <c r="AI754" s="515"/>
      <c r="AJ754" s="515"/>
      <c r="AK754" s="515"/>
      <c r="AL754" s="515"/>
      <c r="AM754" s="515"/>
      <c r="AN754" s="515"/>
      <c r="AO754" s="515"/>
      <c r="AP754" s="515"/>
      <c r="AQ754" s="515"/>
      <c r="AR754" s="515"/>
      <c r="AS754" s="515"/>
      <c r="AT754" s="515"/>
      <c r="AU754" s="490"/>
      <c r="AV754" s="490"/>
      <c r="AW754" s="490"/>
      <c r="AX754" s="490"/>
      <c r="AY754" s="490"/>
      <c r="AZ754" s="490"/>
      <c r="BA754" s="490"/>
      <c r="BB754" s="490"/>
      <c r="BC754" s="490"/>
    </row>
    <row r="755" spans="1:55" x14ac:dyDescent="0.25">
      <c r="A755" s="1400"/>
      <c r="B755" s="509"/>
      <c r="C755" s="489"/>
      <c r="D755" s="510"/>
      <c r="E755" s="433"/>
      <c r="F755" s="510"/>
      <c r="G755" s="511"/>
      <c r="H755" s="511"/>
      <c r="I755" s="511"/>
      <c r="J755" s="511"/>
      <c r="K755" s="512"/>
      <c r="L755" s="513"/>
      <c r="M755" s="513"/>
      <c r="N755" s="513"/>
      <c r="O755" s="513"/>
      <c r="P755" s="513"/>
      <c r="Q755" s="513"/>
      <c r="R755" s="513"/>
      <c r="S755" s="513"/>
      <c r="T755" s="513"/>
      <c r="U755" s="513"/>
      <c r="V755" s="513"/>
      <c r="W755" s="513"/>
      <c r="X755" s="513"/>
      <c r="Y755" s="511"/>
      <c r="Z755" s="511"/>
      <c r="AA755" s="511"/>
      <c r="AB755" s="511"/>
      <c r="AC755" s="511"/>
      <c r="AD755" s="511"/>
      <c r="AE755" s="511"/>
      <c r="AF755" s="511"/>
      <c r="AG755" s="511"/>
      <c r="AH755" s="514"/>
      <c r="AI755" s="515"/>
      <c r="AJ755" s="515"/>
      <c r="AK755" s="515"/>
      <c r="AL755" s="515"/>
      <c r="AM755" s="515"/>
      <c r="AN755" s="515"/>
      <c r="AO755" s="515"/>
      <c r="AP755" s="515"/>
      <c r="AQ755" s="515"/>
      <c r="AR755" s="515"/>
      <c r="AS755" s="515"/>
      <c r="AT755" s="515"/>
      <c r="AU755" s="490"/>
      <c r="AV755" s="490"/>
      <c r="AW755" s="490"/>
      <c r="AX755" s="490"/>
      <c r="AY755" s="490"/>
      <c r="AZ755" s="490"/>
      <c r="BA755" s="490"/>
      <c r="BB755" s="490"/>
      <c r="BC755" s="490"/>
    </row>
    <row r="756" spans="1:55" x14ac:dyDescent="0.25">
      <c r="A756" s="1400"/>
      <c r="B756" s="509"/>
      <c r="C756" s="489"/>
      <c r="D756" s="510"/>
      <c r="E756" s="433"/>
      <c r="F756" s="510"/>
      <c r="G756" s="511"/>
      <c r="H756" s="511"/>
      <c r="I756" s="511"/>
      <c r="J756" s="511"/>
      <c r="K756" s="512"/>
      <c r="L756" s="513"/>
      <c r="M756" s="513"/>
      <c r="N756" s="513"/>
      <c r="O756" s="513"/>
      <c r="P756" s="513"/>
      <c r="Q756" s="513"/>
      <c r="R756" s="513"/>
      <c r="S756" s="513"/>
      <c r="T756" s="513"/>
      <c r="U756" s="513"/>
      <c r="V756" s="513"/>
      <c r="W756" s="513"/>
      <c r="X756" s="513"/>
      <c r="Y756" s="511"/>
      <c r="Z756" s="511"/>
      <c r="AA756" s="511"/>
      <c r="AB756" s="511"/>
      <c r="AC756" s="511"/>
      <c r="AD756" s="511"/>
      <c r="AE756" s="511"/>
      <c r="AF756" s="511"/>
      <c r="AG756" s="511"/>
      <c r="AH756" s="514"/>
      <c r="AI756" s="515"/>
      <c r="AJ756" s="515"/>
      <c r="AK756" s="515"/>
      <c r="AL756" s="515"/>
      <c r="AM756" s="515"/>
      <c r="AN756" s="515"/>
      <c r="AO756" s="511"/>
      <c r="AP756" s="511"/>
      <c r="AQ756" s="511"/>
      <c r="AR756" s="511"/>
      <c r="AS756" s="511"/>
      <c r="AT756" s="515"/>
      <c r="AU756" s="490"/>
      <c r="AV756" s="490"/>
      <c r="AW756" s="490"/>
      <c r="AX756" s="490"/>
      <c r="AY756" s="490"/>
      <c r="AZ756" s="490"/>
      <c r="BA756" s="490"/>
      <c r="BB756" s="490"/>
      <c r="BC756" s="490"/>
    </row>
    <row r="757" spans="1:55" x14ac:dyDescent="0.25">
      <c r="A757" s="1400"/>
      <c r="B757" s="509"/>
      <c r="C757" s="489"/>
      <c r="D757" s="510"/>
      <c r="E757" s="433"/>
      <c r="F757" s="510"/>
      <c r="G757" s="511"/>
      <c r="H757" s="511"/>
      <c r="I757" s="511"/>
      <c r="J757" s="511"/>
      <c r="K757" s="512"/>
      <c r="L757" s="513"/>
      <c r="M757" s="513"/>
      <c r="N757" s="513"/>
      <c r="O757" s="513"/>
      <c r="P757" s="513"/>
      <c r="Q757" s="513"/>
      <c r="R757" s="513"/>
      <c r="S757" s="513"/>
      <c r="T757" s="513"/>
      <c r="U757" s="513"/>
      <c r="V757" s="513"/>
      <c r="W757" s="513"/>
      <c r="X757" s="513"/>
      <c r="Y757" s="511"/>
      <c r="Z757" s="511"/>
      <c r="AA757" s="511"/>
      <c r="AB757" s="511"/>
      <c r="AC757" s="511"/>
      <c r="AD757" s="511"/>
      <c r="AE757" s="511"/>
      <c r="AF757" s="511"/>
      <c r="AG757" s="511"/>
      <c r="AH757" s="514"/>
      <c r="AI757" s="515"/>
      <c r="AJ757" s="515"/>
      <c r="AK757" s="515"/>
      <c r="AL757" s="511"/>
      <c r="AM757" s="511"/>
      <c r="AN757" s="511"/>
      <c r="AO757" s="515"/>
      <c r="AP757" s="515"/>
      <c r="AQ757" s="515"/>
      <c r="AR757" s="515"/>
      <c r="AS757" s="515"/>
      <c r="AT757" s="515"/>
      <c r="AU757" s="490"/>
      <c r="AV757" s="490"/>
      <c r="AW757" s="490"/>
      <c r="AX757" s="490"/>
      <c r="AY757" s="490"/>
      <c r="AZ757" s="490"/>
      <c r="BA757" s="490"/>
      <c r="BB757" s="490"/>
      <c r="BC757" s="490"/>
    </row>
    <row r="758" spans="1:55" x14ac:dyDescent="0.25">
      <c r="A758" s="1400"/>
      <c r="B758" s="509"/>
      <c r="C758" s="489"/>
      <c r="D758" s="510"/>
      <c r="E758" s="433"/>
      <c r="F758" s="510"/>
      <c r="G758" s="511"/>
      <c r="H758" s="511"/>
      <c r="I758" s="511"/>
      <c r="J758" s="511"/>
      <c r="K758" s="512"/>
      <c r="L758" s="513"/>
      <c r="M758" s="513"/>
      <c r="N758" s="513"/>
      <c r="O758" s="513"/>
      <c r="P758" s="513"/>
      <c r="Q758" s="513"/>
      <c r="R758" s="513"/>
      <c r="S758" s="513"/>
      <c r="T758" s="513"/>
      <c r="U758" s="513"/>
      <c r="V758" s="513"/>
      <c r="W758" s="513"/>
      <c r="X758" s="513"/>
      <c r="Y758" s="511"/>
      <c r="Z758" s="511"/>
      <c r="AA758" s="511"/>
      <c r="AB758" s="511"/>
      <c r="AC758" s="511"/>
      <c r="AD758" s="511"/>
      <c r="AE758" s="511"/>
      <c r="AF758" s="511"/>
      <c r="AG758" s="511"/>
      <c r="AH758" s="514"/>
      <c r="AI758" s="515"/>
      <c r="AJ758" s="515"/>
      <c r="AK758" s="515"/>
      <c r="AL758" s="515"/>
      <c r="AM758" s="515"/>
      <c r="AN758" s="515"/>
      <c r="AO758" s="515"/>
      <c r="AP758" s="515"/>
      <c r="AQ758" s="515"/>
      <c r="AR758" s="515"/>
      <c r="AS758" s="515"/>
      <c r="AT758" s="515"/>
      <c r="AU758" s="490"/>
      <c r="AV758" s="490"/>
      <c r="AW758" s="490"/>
      <c r="AX758" s="490"/>
      <c r="AY758" s="490"/>
      <c r="AZ758" s="490"/>
      <c r="BA758" s="490"/>
      <c r="BB758" s="490"/>
      <c r="BC758" s="490"/>
    </row>
    <row r="759" spans="1:55" x14ac:dyDescent="0.25">
      <c r="A759" s="1400"/>
      <c r="B759" s="509"/>
      <c r="C759" s="489"/>
      <c r="D759" s="510"/>
      <c r="E759" s="433"/>
      <c r="F759" s="510"/>
      <c r="G759" s="511"/>
      <c r="H759" s="511"/>
      <c r="I759" s="511"/>
      <c r="J759" s="511"/>
      <c r="K759" s="512"/>
      <c r="L759" s="513"/>
      <c r="M759" s="513"/>
      <c r="N759" s="452"/>
      <c r="O759" s="510"/>
      <c r="P759" s="513"/>
      <c r="Q759" s="513"/>
      <c r="R759" s="513"/>
      <c r="S759" s="513"/>
      <c r="T759" s="513"/>
      <c r="U759" s="513"/>
      <c r="V759" s="513"/>
      <c r="W759" s="513"/>
      <c r="X759" s="513"/>
      <c r="Y759" s="511"/>
      <c r="Z759" s="511"/>
      <c r="AA759" s="511"/>
      <c r="AB759" s="511"/>
      <c r="AC759" s="511"/>
      <c r="AD759" s="511"/>
      <c r="AE759" s="511"/>
      <c r="AF759" s="511"/>
      <c r="AG759" s="511"/>
      <c r="AH759" s="514"/>
      <c r="AI759" s="515"/>
      <c r="AJ759" s="515"/>
      <c r="AK759" s="515"/>
      <c r="AL759" s="515"/>
      <c r="AM759" s="515"/>
      <c r="AN759" s="515"/>
      <c r="AO759" s="515"/>
      <c r="AP759" s="515"/>
      <c r="AQ759" s="515"/>
      <c r="AR759" s="515"/>
      <c r="AS759" s="515"/>
      <c r="AT759" s="515"/>
      <c r="AU759" s="490"/>
      <c r="AV759" s="490"/>
      <c r="AW759" s="490"/>
      <c r="AX759" s="490"/>
      <c r="AY759" s="490"/>
      <c r="AZ759" s="490"/>
      <c r="BA759" s="490"/>
      <c r="BB759" s="490"/>
      <c r="BC759" s="490"/>
    </row>
    <row r="760" spans="1:55" x14ac:dyDescent="0.25">
      <c r="A760" s="1400"/>
      <c r="B760" s="509"/>
      <c r="C760" s="489"/>
      <c r="D760" s="510"/>
      <c r="E760" s="433"/>
      <c r="F760" s="510"/>
      <c r="G760" s="511"/>
      <c r="H760" s="511"/>
      <c r="I760" s="511"/>
      <c r="J760" s="511"/>
      <c r="K760" s="512"/>
      <c r="L760" s="513"/>
      <c r="M760" s="513"/>
      <c r="N760" s="513"/>
      <c r="O760" s="513"/>
      <c r="P760" s="513"/>
      <c r="Q760" s="513"/>
      <c r="R760" s="513"/>
      <c r="S760" s="513"/>
      <c r="T760" s="513"/>
      <c r="U760" s="513"/>
      <c r="V760" s="513"/>
      <c r="W760" s="513"/>
      <c r="X760" s="513"/>
      <c r="Y760" s="511"/>
      <c r="Z760" s="511"/>
      <c r="AA760" s="511"/>
      <c r="AB760" s="511"/>
      <c r="AC760" s="511"/>
      <c r="AD760" s="511"/>
      <c r="AE760" s="511"/>
      <c r="AF760" s="511"/>
      <c r="AG760" s="511"/>
      <c r="AH760" s="514"/>
      <c r="AI760" s="515"/>
      <c r="AJ760" s="515"/>
      <c r="AK760" s="515"/>
      <c r="AL760" s="515"/>
      <c r="AM760" s="515"/>
      <c r="AN760" s="515"/>
      <c r="AO760" s="515"/>
      <c r="AP760" s="515"/>
      <c r="AQ760" s="515"/>
      <c r="AR760" s="515"/>
      <c r="AS760" s="515"/>
      <c r="AT760" s="515"/>
      <c r="AU760" s="490"/>
      <c r="AV760" s="490"/>
      <c r="AW760" s="490"/>
      <c r="AX760" s="490"/>
      <c r="AY760" s="490"/>
      <c r="AZ760" s="490"/>
      <c r="BA760" s="490"/>
      <c r="BB760" s="490"/>
      <c r="BC760" s="490"/>
    </row>
    <row r="761" spans="1:55" x14ac:dyDescent="0.25">
      <c r="A761" s="1400"/>
      <c r="B761" s="509"/>
      <c r="C761" s="489"/>
      <c r="D761" s="510"/>
      <c r="E761" s="433"/>
      <c r="F761" s="510"/>
      <c r="G761" s="511"/>
      <c r="H761" s="511"/>
      <c r="I761" s="511"/>
      <c r="J761" s="511"/>
      <c r="K761" s="512"/>
      <c r="L761" s="513"/>
      <c r="M761" s="513"/>
      <c r="N761" s="513"/>
      <c r="O761" s="513"/>
      <c r="P761" s="513"/>
      <c r="Q761" s="513"/>
      <c r="R761" s="513"/>
      <c r="S761" s="513"/>
      <c r="T761" s="513"/>
      <c r="U761" s="513"/>
      <c r="V761" s="513"/>
      <c r="W761" s="513"/>
      <c r="X761" s="513"/>
      <c r="Y761" s="511"/>
      <c r="Z761" s="511"/>
      <c r="AA761" s="511"/>
      <c r="AB761" s="511"/>
      <c r="AC761" s="511"/>
      <c r="AD761" s="511"/>
      <c r="AE761" s="511"/>
      <c r="AF761" s="511"/>
      <c r="AG761" s="511"/>
      <c r="AH761" s="514"/>
      <c r="AI761" s="515"/>
      <c r="AJ761" s="515"/>
      <c r="AK761" s="515"/>
      <c r="AL761" s="515"/>
      <c r="AM761" s="515"/>
      <c r="AN761" s="515"/>
      <c r="AO761" s="511"/>
      <c r="AP761" s="511"/>
      <c r="AQ761" s="511"/>
      <c r="AR761" s="511"/>
      <c r="AS761" s="511"/>
      <c r="AT761" s="515"/>
      <c r="AU761" s="490"/>
      <c r="AV761" s="490"/>
      <c r="AW761" s="490"/>
      <c r="AX761" s="490"/>
      <c r="AY761" s="490"/>
      <c r="AZ761" s="490"/>
      <c r="BA761" s="490"/>
      <c r="BB761" s="490"/>
      <c r="BC761" s="490"/>
    </row>
    <row r="762" spans="1:55" x14ac:dyDescent="0.25">
      <c r="A762" s="1400"/>
      <c r="B762" s="509"/>
      <c r="C762" s="489"/>
      <c r="D762" s="510"/>
      <c r="E762" s="433"/>
      <c r="F762" s="510"/>
      <c r="G762" s="511"/>
      <c r="H762" s="511"/>
      <c r="I762" s="511"/>
      <c r="J762" s="511"/>
      <c r="K762" s="512"/>
      <c r="L762" s="513"/>
      <c r="M762" s="513"/>
      <c r="N762" s="513"/>
      <c r="O762" s="513"/>
      <c r="P762" s="513"/>
      <c r="Q762" s="513"/>
      <c r="R762" s="513"/>
      <c r="S762" s="513"/>
      <c r="T762" s="513"/>
      <c r="U762" s="513"/>
      <c r="V762" s="513"/>
      <c r="W762" s="513"/>
      <c r="X762" s="513"/>
      <c r="Y762" s="511"/>
      <c r="Z762" s="511"/>
      <c r="AA762" s="511"/>
      <c r="AB762" s="511"/>
      <c r="AC762" s="511"/>
      <c r="AD762" s="511"/>
      <c r="AE762" s="511"/>
      <c r="AF762" s="511"/>
      <c r="AG762" s="511"/>
      <c r="AH762" s="514"/>
      <c r="AI762" s="515"/>
      <c r="AJ762" s="515"/>
      <c r="AK762" s="515"/>
      <c r="AL762" s="511"/>
      <c r="AM762" s="511"/>
      <c r="AN762" s="511"/>
      <c r="AO762" s="515"/>
      <c r="AP762" s="515"/>
      <c r="AQ762" s="515"/>
      <c r="AR762" s="515"/>
      <c r="AS762" s="515"/>
      <c r="AT762" s="515"/>
      <c r="AU762" s="490"/>
      <c r="AV762" s="490"/>
      <c r="AW762" s="490"/>
      <c r="AX762" s="490"/>
      <c r="AY762" s="490"/>
      <c r="AZ762" s="490"/>
      <c r="BA762" s="490"/>
      <c r="BB762" s="490"/>
      <c r="BC762" s="490"/>
    </row>
    <row r="763" spans="1:55" x14ac:dyDescent="0.25">
      <c r="A763" s="1400"/>
      <c r="B763" s="509"/>
      <c r="C763" s="489"/>
      <c r="D763" s="510"/>
      <c r="E763" s="433"/>
      <c r="F763" s="510"/>
      <c r="G763" s="511"/>
      <c r="H763" s="511"/>
      <c r="I763" s="511"/>
      <c r="J763" s="511"/>
      <c r="K763" s="512"/>
      <c r="L763" s="513"/>
      <c r="M763" s="513"/>
      <c r="N763" s="513"/>
      <c r="O763" s="513"/>
      <c r="P763" s="513"/>
      <c r="Q763" s="513"/>
      <c r="R763" s="513"/>
      <c r="S763" s="513"/>
      <c r="T763" s="513"/>
      <c r="U763" s="513"/>
      <c r="V763" s="513"/>
      <c r="W763" s="513"/>
      <c r="X763" s="513"/>
      <c r="Y763" s="511"/>
      <c r="Z763" s="511"/>
      <c r="AA763" s="511"/>
      <c r="AB763" s="511"/>
      <c r="AC763" s="511"/>
      <c r="AD763" s="511"/>
      <c r="AE763" s="511"/>
      <c r="AF763" s="511"/>
      <c r="AG763" s="511"/>
      <c r="AH763" s="514"/>
      <c r="AI763" s="515"/>
      <c r="AJ763" s="515"/>
      <c r="AK763" s="515"/>
      <c r="AL763" s="515"/>
      <c r="AM763" s="515"/>
      <c r="AN763" s="515"/>
      <c r="AO763" s="515"/>
      <c r="AP763" s="515"/>
      <c r="AQ763" s="515"/>
      <c r="AR763" s="515"/>
      <c r="AS763" s="515"/>
      <c r="AT763" s="515"/>
      <c r="AU763" s="490"/>
      <c r="AV763" s="490"/>
      <c r="AW763" s="490"/>
      <c r="AX763" s="490"/>
      <c r="AY763" s="490"/>
      <c r="AZ763" s="490"/>
      <c r="BA763" s="490"/>
      <c r="BB763" s="490"/>
      <c r="BC763" s="490"/>
    </row>
    <row r="764" spans="1:55" x14ac:dyDescent="0.25">
      <c r="A764" s="1400"/>
      <c r="B764" s="509"/>
      <c r="C764" s="489"/>
      <c r="D764" s="510"/>
      <c r="E764" s="433"/>
      <c r="F764" s="510"/>
      <c r="G764" s="511"/>
      <c r="H764" s="511"/>
      <c r="I764" s="511"/>
      <c r="J764" s="511"/>
      <c r="K764" s="512"/>
      <c r="L764" s="513"/>
      <c r="M764" s="513"/>
      <c r="N764" s="513"/>
      <c r="O764" s="513"/>
      <c r="P764" s="513"/>
      <c r="Q764" s="513"/>
      <c r="R764" s="513"/>
      <c r="S764" s="513"/>
      <c r="T764" s="513"/>
      <c r="U764" s="513"/>
      <c r="V764" s="513"/>
      <c r="W764" s="513"/>
      <c r="X764" s="513"/>
      <c r="Y764" s="511"/>
      <c r="Z764" s="511"/>
      <c r="AA764" s="511"/>
      <c r="AB764" s="511"/>
      <c r="AC764" s="511"/>
      <c r="AD764" s="511"/>
      <c r="AE764" s="511"/>
      <c r="AF764" s="511"/>
      <c r="AG764" s="511"/>
      <c r="AH764" s="514"/>
      <c r="AI764" s="515"/>
      <c r="AJ764" s="515"/>
      <c r="AK764" s="515"/>
      <c r="AL764" s="515"/>
      <c r="AM764" s="515"/>
      <c r="AN764" s="515"/>
      <c r="AO764" s="515"/>
      <c r="AP764" s="515"/>
      <c r="AQ764" s="515"/>
      <c r="AR764" s="515"/>
      <c r="AS764" s="515"/>
      <c r="AT764" s="515"/>
      <c r="AU764" s="490"/>
      <c r="AV764" s="490"/>
      <c r="AW764" s="490"/>
      <c r="AX764" s="490"/>
      <c r="AY764" s="490"/>
      <c r="AZ764" s="490"/>
      <c r="BA764" s="490"/>
      <c r="BB764" s="490"/>
      <c r="BC764" s="490"/>
    </row>
    <row r="765" spans="1:55" x14ac:dyDescent="0.25">
      <c r="A765" s="1400"/>
      <c r="B765" s="509"/>
      <c r="C765" s="489"/>
      <c r="D765" s="510"/>
      <c r="E765" s="433"/>
      <c r="F765" s="510"/>
      <c r="G765" s="511"/>
      <c r="H765" s="511"/>
      <c r="I765" s="511"/>
      <c r="J765" s="511"/>
      <c r="K765" s="512"/>
      <c r="L765" s="513"/>
      <c r="M765" s="513"/>
      <c r="N765" s="513"/>
      <c r="O765" s="513"/>
      <c r="P765" s="513"/>
      <c r="Q765" s="513"/>
      <c r="R765" s="513"/>
      <c r="S765" s="513"/>
      <c r="T765" s="513"/>
      <c r="U765" s="513"/>
      <c r="V765" s="513"/>
      <c r="W765" s="513"/>
      <c r="X765" s="513"/>
      <c r="Y765" s="511"/>
      <c r="Z765" s="511"/>
      <c r="AA765" s="511"/>
      <c r="AB765" s="511"/>
      <c r="AC765" s="511"/>
      <c r="AD765" s="511"/>
      <c r="AE765" s="511"/>
      <c r="AF765" s="511"/>
      <c r="AG765" s="511"/>
      <c r="AH765" s="514"/>
      <c r="AI765" s="515"/>
      <c r="AJ765" s="515"/>
      <c r="AK765" s="515"/>
      <c r="AL765" s="515"/>
      <c r="AM765" s="515"/>
      <c r="AN765" s="515"/>
      <c r="AO765" s="515"/>
      <c r="AP765" s="515"/>
      <c r="AQ765" s="515"/>
      <c r="AR765" s="515"/>
      <c r="AS765" s="515"/>
      <c r="AT765" s="515"/>
      <c r="AU765" s="490"/>
      <c r="AV765" s="490"/>
      <c r="AW765" s="490"/>
      <c r="AX765" s="490"/>
      <c r="AY765" s="490"/>
      <c r="AZ765" s="490"/>
      <c r="BA765" s="490"/>
      <c r="BB765" s="490"/>
      <c r="BC765" s="490"/>
    </row>
    <row r="766" spans="1:55" x14ac:dyDescent="0.25">
      <c r="A766" s="1400"/>
      <c r="B766" s="509"/>
      <c r="C766" s="489"/>
      <c r="D766" s="510"/>
      <c r="E766" s="433"/>
      <c r="F766" s="510"/>
      <c r="G766" s="511"/>
      <c r="H766" s="511"/>
      <c r="I766" s="511"/>
      <c r="J766" s="511"/>
      <c r="K766" s="512"/>
      <c r="L766" s="513"/>
      <c r="M766" s="513"/>
      <c r="N766" s="513"/>
      <c r="O766" s="513"/>
      <c r="P766" s="513"/>
      <c r="Q766" s="513"/>
      <c r="R766" s="513"/>
      <c r="S766" s="513"/>
      <c r="T766" s="513"/>
      <c r="U766" s="513"/>
      <c r="V766" s="513"/>
      <c r="W766" s="513"/>
      <c r="X766" s="513"/>
      <c r="Y766" s="511"/>
      <c r="Z766" s="511"/>
      <c r="AA766" s="511"/>
      <c r="AB766" s="511"/>
      <c r="AC766" s="511"/>
      <c r="AD766" s="511"/>
      <c r="AE766" s="511"/>
      <c r="AF766" s="511"/>
      <c r="AG766" s="511"/>
      <c r="AH766" s="514"/>
      <c r="AI766" s="515"/>
      <c r="AJ766" s="515"/>
      <c r="AK766" s="515"/>
      <c r="AL766" s="515"/>
      <c r="AM766" s="515"/>
      <c r="AN766" s="515"/>
      <c r="AO766" s="511"/>
      <c r="AP766" s="511"/>
      <c r="AQ766" s="511"/>
      <c r="AR766" s="511"/>
      <c r="AS766" s="511"/>
      <c r="AT766" s="515"/>
      <c r="AU766" s="490"/>
      <c r="AV766" s="490"/>
      <c r="AW766" s="490"/>
      <c r="AX766" s="490"/>
      <c r="AY766" s="490"/>
      <c r="AZ766" s="490"/>
      <c r="BA766" s="490"/>
      <c r="BB766" s="490"/>
      <c r="BC766" s="490"/>
    </row>
    <row r="767" spans="1:55" x14ac:dyDescent="0.25">
      <c r="A767" s="1400"/>
      <c r="B767" s="509"/>
      <c r="C767" s="489"/>
      <c r="D767" s="510"/>
      <c r="E767" s="433"/>
      <c r="F767" s="510"/>
      <c r="G767" s="511"/>
      <c r="H767" s="511"/>
      <c r="I767" s="511"/>
      <c r="J767" s="511"/>
      <c r="K767" s="512"/>
      <c r="L767" s="513"/>
      <c r="M767" s="513"/>
      <c r="N767" s="513"/>
      <c r="O767" s="513"/>
      <c r="P767" s="513"/>
      <c r="Q767" s="513"/>
      <c r="R767" s="513"/>
      <c r="S767" s="513"/>
      <c r="T767" s="513"/>
      <c r="U767" s="513"/>
      <c r="V767" s="513"/>
      <c r="W767" s="513"/>
      <c r="X767" s="513"/>
      <c r="Y767" s="511"/>
      <c r="Z767" s="511"/>
      <c r="AA767" s="511"/>
      <c r="AB767" s="511"/>
      <c r="AC767" s="511"/>
      <c r="AD767" s="511"/>
      <c r="AE767" s="511"/>
      <c r="AF767" s="511"/>
      <c r="AG767" s="511"/>
      <c r="AH767" s="514"/>
      <c r="AI767" s="515"/>
      <c r="AJ767" s="515"/>
      <c r="AK767" s="515"/>
      <c r="AL767" s="511"/>
      <c r="AM767" s="511"/>
      <c r="AN767" s="511"/>
      <c r="AO767" s="515"/>
      <c r="AP767" s="515"/>
      <c r="AQ767" s="515"/>
      <c r="AR767" s="515"/>
      <c r="AS767" s="515"/>
      <c r="AT767" s="515"/>
      <c r="AU767" s="490"/>
      <c r="AV767" s="490"/>
      <c r="AW767" s="490"/>
      <c r="AX767" s="490"/>
      <c r="AY767" s="490"/>
      <c r="AZ767" s="490"/>
      <c r="BA767" s="490"/>
      <c r="BB767" s="490"/>
      <c r="BC767" s="490"/>
    </row>
    <row r="768" spans="1:55" x14ac:dyDescent="0.25">
      <c r="A768" s="1400"/>
      <c r="B768" s="509"/>
      <c r="C768" s="489"/>
      <c r="D768" s="510"/>
      <c r="E768" s="433"/>
      <c r="F768" s="510"/>
      <c r="G768" s="511"/>
      <c r="H768" s="511"/>
      <c r="I768" s="511"/>
      <c r="J768" s="511"/>
      <c r="K768" s="512"/>
      <c r="L768" s="513"/>
      <c r="M768" s="513"/>
      <c r="N768" s="513"/>
      <c r="O768" s="513"/>
      <c r="P768" s="513"/>
      <c r="Q768" s="513"/>
      <c r="R768" s="513"/>
      <c r="S768" s="513"/>
      <c r="T768" s="513"/>
      <c r="U768" s="513"/>
      <c r="V768" s="513"/>
      <c r="W768" s="513"/>
      <c r="X768" s="513"/>
      <c r="Y768" s="511"/>
      <c r="Z768" s="511"/>
      <c r="AA768" s="511"/>
      <c r="AB768" s="511"/>
      <c r="AC768" s="511"/>
      <c r="AD768" s="511"/>
      <c r="AE768" s="511"/>
      <c r="AF768" s="511"/>
      <c r="AG768" s="511"/>
      <c r="AH768" s="514"/>
      <c r="AI768" s="515"/>
      <c r="AJ768" s="515"/>
      <c r="AK768" s="515"/>
      <c r="AL768" s="515"/>
      <c r="AM768" s="515"/>
      <c r="AN768" s="515"/>
      <c r="AO768" s="515"/>
      <c r="AP768" s="515"/>
      <c r="AQ768" s="515"/>
      <c r="AR768" s="515"/>
      <c r="AS768" s="515"/>
      <c r="AT768" s="515"/>
      <c r="AU768" s="490"/>
      <c r="AV768" s="490"/>
      <c r="AW768" s="490"/>
      <c r="AX768" s="490"/>
      <c r="AY768" s="490"/>
      <c r="AZ768" s="490"/>
      <c r="BA768" s="490"/>
      <c r="BB768" s="490"/>
      <c r="BC768" s="490"/>
    </row>
    <row r="769" spans="1:55" x14ac:dyDescent="0.25">
      <c r="A769" s="1400"/>
      <c r="B769" s="509"/>
      <c r="C769" s="489"/>
      <c r="D769" s="510"/>
      <c r="E769" s="433"/>
      <c r="F769" s="510"/>
      <c r="G769" s="511"/>
      <c r="H769" s="511"/>
      <c r="I769" s="511"/>
      <c r="J769" s="511"/>
      <c r="K769" s="512"/>
      <c r="L769" s="513"/>
      <c r="M769" s="513"/>
      <c r="N769" s="513"/>
      <c r="O769" s="513"/>
      <c r="P769" s="513"/>
      <c r="Q769" s="513"/>
      <c r="R769" s="513"/>
      <c r="S769" s="513"/>
      <c r="T769" s="513"/>
      <c r="U769" s="513"/>
      <c r="V769" s="513"/>
      <c r="W769" s="513"/>
      <c r="X769" s="513"/>
      <c r="Y769" s="511"/>
      <c r="Z769" s="511"/>
      <c r="AA769" s="511"/>
      <c r="AB769" s="511"/>
      <c r="AC769" s="511"/>
      <c r="AD769" s="511"/>
      <c r="AE769" s="511"/>
      <c r="AF769" s="511"/>
      <c r="AG769" s="511"/>
      <c r="AH769" s="514"/>
      <c r="AI769" s="515"/>
      <c r="AJ769" s="515"/>
      <c r="AK769" s="515"/>
      <c r="AL769" s="515"/>
      <c r="AM769" s="515"/>
      <c r="AN769" s="515"/>
      <c r="AO769" s="515"/>
      <c r="AP769" s="515"/>
      <c r="AQ769" s="515"/>
      <c r="AR769" s="515"/>
      <c r="AS769" s="515"/>
      <c r="AT769" s="515"/>
      <c r="AU769" s="490"/>
      <c r="AV769" s="490"/>
      <c r="AW769" s="490"/>
      <c r="AX769" s="490"/>
      <c r="AY769" s="490"/>
      <c r="AZ769" s="490"/>
      <c r="BA769" s="490"/>
      <c r="BB769" s="490"/>
      <c r="BC769" s="490"/>
    </row>
    <row r="770" spans="1:55" x14ac:dyDescent="0.25">
      <c r="A770" s="1400"/>
      <c r="B770" s="509"/>
      <c r="C770" s="489"/>
      <c r="D770" s="510"/>
      <c r="E770" s="433"/>
      <c r="F770" s="510"/>
      <c r="G770" s="511"/>
      <c r="H770" s="511"/>
      <c r="I770" s="511"/>
      <c r="J770" s="511"/>
      <c r="K770" s="512"/>
      <c r="L770" s="513"/>
      <c r="M770" s="513"/>
      <c r="N770" s="513"/>
      <c r="O770" s="513"/>
      <c r="P770" s="513"/>
      <c r="Q770" s="513"/>
      <c r="R770" s="513"/>
      <c r="S770" s="513"/>
      <c r="T770" s="513"/>
      <c r="U770" s="513"/>
      <c r="V770" s="513"/>
      <c r="W770" s="513"/>
      <c r="X770" s="513"/>
      <c r="Y770" s="511"/>
      <c r="Z770" s="511"/>
      <c r="AA770" s="511"/>
      <c r="AB770" s="511"/>
      <c r="AC770" s="511"/>
      <c r="AD770" s="511"/>
      <c r="AE770" s="511"/>
      <c r="AF770" s="511"/>
      <c r="AG770" s="511"/>
      <c r="AH770" s="514"/>
      <c r="AI770" s="515"/>
      <c r="AJ770" s="515"/>
      <c r="AK770" s="515"/>
      <c r="AL770" s="515"/>
      <c r="AM770" s="515"/>
      <c r="AN770" s="515"/>
      <c r="AO770" s="515"/>
      <c r="AP770" s="515"/>
      <c r="AQ770" s="515"/>
      <c r="AR770" s="515"/>
      <c r="AS770" s="515"/>
      <c r="AT770" s="515"/>
      <c r="AU770" s="490"/>
      <c r="AV770" s="490"/>
      <c r="AW770" s="490"/>
      <c r="AX770" s="490"/>
      <c r="AY770" s="490"/>
      <c r="AZ770" s="490"/>
      <c r="BA770" s="490"/>
      <c r="BB770" s="490"/>
      <c r="BC770" s="490"/>
    </row>
    <row r="771" spans="1:55" x14ac:dyDescent="0.25">
      <c r="A771" s="1400"/>
      <c r="B771" s="509"/>
      <c r="C771" s="489"/>
      <c r="D771" s="510"/>
      <c r="E771" s="433"/>
      <c r="F771" s="510"/>
      <c r="G771" s="511"/>
      <c r="H771" s="511"/>
      <c r="I771" s="511"/>
      <c r="J771" s="511"/>
      <c r="K771" s="512"/>
      <c r="L771" s="513"/>
      <c r="M771" s="513"/>
      <c r="N771" s="513"/>
      <c r="O771" s="513"/>
      <c r="P771" s="513"/>
      <c r="Q771" s="513"/>
      <c r="R771" s="513"/>
      <c r="S771" s="513"/>
      <c r="T771" s="513"/>
      <c r="U771" s="513"/>
      <c r="V771" s="513"/>
      <c r="W771" s="513"/>
      <c r="X771" s="513"/>
      <c r="Y771" s="511"/>
      <c r="Z771" s="511"/>
      <c r="AA771" s="511"/>
      <c r="AB771" s="511"/>
      <c r="AC771" s="511"/>
      <c r="AD771" s="511"/>
      <c r="AE771" s="511"/>
      <c r="AF771" s="511"/>
      <c r="AG771" s="511"/>
      <c r="AH771" s="514"/>
      <c r="AI771" s="515"/>
      <c r="AJ771" s="515"/>
      <c r="AK771" s="515"/>
      <c r="AL771" s="515"/>
      <c r="AM771" s="515"/>
      <c r="AN771" s="515"/>
      <c r="AO771" s="511"/>
      <c r="AP771" s="511"/>
      <c r="AQ771" s="511"/>
      <c r="AR771" s="511"/>
      <c r="AS771" s="511"/>
      <c r="AT771" s="515"/>
      <c r="AU771" s="490"/>
      <c r="AV771" s="490"/>
      <c r="AW771" s="490"/>
      <c r="AX771" s="490"/>
      <c r="AY771" s="490"/>
      <c r="AZ771" s="490"/>
      <c r="BA771" s="490"/>
      <c r="BB771" s="490"/>
      <c r="BC771" s="490"/>
    </row>
    <row r="772" spans="1:55" x14ac:dyDescent="0.25">
      <c r="A772" s="1400"/>
      <c r="B772" s="509"/>
      <c r="C772" s="489"/>
      <c r="D772" s="510"/>
      <c r="E772" s="433"/>
      <c r="F772" s="510"/>
      <c r="G772" s="511"/>
      <c r="H772" s="511"/>
      <c r="I772" s="511"/>
      <c r="J772" s="511"/>
      <c r="K772" s="512"/>
      <c r="L772" s="513"/>
      <c r="M772" s="513"/>
      <c r="N772" s="513"/>
      <c r="O772" s="513"/>
      <c r="P772" s="513"/>
      <c r="Q772" s="513"/>
      <c r="R772" s="513"/>
      <c r="S772" s="513"/>
      <c r="T772" s="513"/>
      <c r="U772" s="513"/>
      <c r="V772" s="513"/>
      <c r="W772" s="513"/>
      <c r="X772" s="513"/>
      <c r="Y772" s="511"/>
      <c r="Z772" s="511"/>
      <c r="AA772" s="511"/>
      <c r="AB772" s="511"/>
      <c r="AC772" s="511"/>
      <c r="AD772" s="511"/>
      <c r="AE772" s="511"/>
      <c r="AF772" s="511"/>
      <c r="AG772" s="511"/>
      <c r="AH772" s="514"/>
      <c r="AI772" s="515"/>
      <c r="AJ772" s="515"/>
      <c r="AK772" s="515"/>
      <c r="AL772" s="511"/>
      <c r="AM772" s="511"/>
      <c r="AN772" s="511"/>
      <c r="AO772" s="515"/>
      <c r="AP772" s="515"/>
      <c r="AQ772" s="515"/>
      <c r="AR772" s="515"/>
      <c r="AS772" s="515"/>
      <c r="AT772" s="515"/>
      <c r="AU772" s="490"/>
      <c r="AV772" s="490"/>
      <c r="AW772" s="490"/>
      <c r="AX772" s="490"/>
      <c r="AY772" s="490"/>
      <c r="AZ772" s="490"/>
      <c r="BA772" s="490"/>
      <c r="BB772" s="490"/>
      <c r="BC772" s="490"/>
    </row>
    <row r="773" spans="1:55" x14ac:dyDescent="0.25">
      <c r="A773" s="1400"/>
      <c r="B773" s="509"/>
      <c r="C773" s="489"/>
      <c r="D773" s="510"/>
      <c r="E773" s="433"/>
      <c r="F773" s="510"/>
      <c r="G773" s="511"/>
      <c r="H773" s="511"/>
      <c r="I773" s="511"/>
      <c r="J773" s="511"/>
      <c r="K773" s="512"/>
      <c r="L773" s="513"/>
      <c r="M773" s="513"/>
      <c r="N773" s="513"/>
      <c r="O773" s="513"/>
      <c r="P773" s="513"/>
      <c r="Q773" s="513"/>
      <c r="R773" s="513"/>
      <c r="S773" s="513"/>
      <c r="T773" s="513"/>
      <c r="U773" s="513"/>
      <c r="V773" s="513"/>
      <c r="W773" s="513"/>
      <c r="X773" s="513"/>
      <c r="Y773" s="511"/>
      <c r="Z773" s="511"/>
      <c r="AA773" s="511"/>
      <c r="AB773" s="511"/>
      <c r="AC773" s="511"/>
      <c r="AD773" s="511"/>
      <c r="AE773" s="511"/>
      <c r="AF773" s="511"/>
      <c r="AG773" s="511"/>
      <c r="AH773" s="514"/>
      <c r="AI773" s="515"/>
      <c r="AJ773" s="515"/>
      <c r="AK773" s="515"/>
      <c r="AL773" s="515"/>
      <c r="AM773" s="515"/>
      <c r="AN773" s="515"/>
      <c r="AO773" s="515"/>
      <c r="AP773" s="515"/>
      <c r="AQ773" s="515"/>
      <c r="AR773" s="515"/>
      <c r="AS773" s="515"/>
      <c r="AT773" s="515"/>
      <c r="AU773" s="490"/>
      <c r="AV773" s="490"/>
      <c r="AW773" s="490"/>
      <c r="AX773" s="490"/>
      <c r="AY773" s="490"/>
      <c r="AZ773" s="490"/>
      <c r="BA773" s="490"/>
      <c r="BB773" s="490"/>
      <c r="BC773" s="490"/>
    </row>
    <row r="774" spans="1:55" x14ac:dyDescent="0.25">
      <c r="A774" s="1400"/>
      <c r="B774" s="509"/>
      <c r="C774" s="489"/>
      <c r="D774" s="510"/>
      <c r="E774" s="433"/>
      <c r="F774" s="510"/>
      <c r="G774" s="511"/>
      <c r="H774" s="511"/>
      <c r="I774" s="511"/>
      <c r="J774" s="511"/>
      <c r="K774" s="512"/>
      <c r="L774" s="513"/>
      <c r="M774" s="513"/>
      <c r="N774" s="513"/>
      <c r="O774" s="513"/>
      <c r="P774" s="513"/>
      <c r="Q774" s="513"/>
      <c r="R774" s="513"/>
      <c r="S774" s="513"/>
      <c r="T774" s="513"/>
      <c r="U774" s="513"/>
      <c r="V774" s="513"/>
      <c r="W774" s="513"/>
      <c r="X774" s="513"/>
      <c r="Y774" s="511"/>
      <c r="Z774" s="511"/>
      <c r="AA774" s="511"/>
      <c r="AB774" s="511"/>
      <c r="AC774" s="511"/>
      <c r="AD774" s="511"/>
      <c r="AE774" s="511"/>
      <c r="AF774" s="511"/>
      <c r="AG774" s="511"/>
      <c r="AH774" s="514"/>
      <c r="AI774" s="515"/>
      <c r="AJ774" s="515"/>
      <c r="AK774" s="515"/>
      <c r="AL774" s="515"/>
      <c r="AM774" s="515"/>
      <c r="AN774" s="515"/>
      <c r="AO774" s="515"/>
      <c r="AP774" s="515"/>
      <c r="AQ774" s="515"/>
      <c r="AR774" s="515"/>
      <c r="AS774" s="515"/>
      <c r="AT774" s="515"/>
      <c r="AU774" s="490"/>
      <c r="AV774" s="490"/>
      <c r="AW774" s="490"/>
      <c r="AX774" s="490"/>
      <c r="AY774" s="490"/>
      <c r="AZ774" s="490"/>
      <c r="BA774" s="490"/>
      <c r="BB774" s="490"/>
      <c r="BC774" s="490"/>
    </row>
    <row r="775" spans="1:55" x14ac:dyDescent="0.25">
      <c r="A775" s="1400"/>
      <c r="B775" s="509"/>
      <c r="C775" s="489"/>
      <c r="D775" s="510"/>
      <c r="E775" s="433"/>
      <c r="F775" s="510"/>
      <c r="G775" s="511"/>
      <c r="H775" s="511"/>
      <c r="I775" s="511"/>
      <c r="J775" s="511"/>
      <c r="K775" s="512"/>
      <c r="L775" s="513"/>
      <c r="M775" s="513"/>
      <c r="N775" s="513"/>
      <c r="O775" s="513"/>
      <c r="P775" s="513"/>
      <c r="Q775" s="513"/>
      <c r="R775" s="513"/>
      <c r="S775" s="513"/>
      <c r="T775" s="513"/>
      <c r="U775" s="513"/>
      <c r="V775" s="513"/>
      <c r="W775" s="513"/>
      <c r="X775" s="513"/>
      <c r="Y775" s="511"/>
      <c r="Z775" s="511"/>
      <c r="AA775" s="511"/>
      <c r="AB775" s="511"/>
      <c r="AC775" s="511"/>
      <c r="AD775" s="511"/>
      <c r="AE775" s="511"/>
      <c r="AF775" s="511"/>
      <c r="AG775" s="511"/>
      <c r="AH775" s="514"/>
      <c r="AI775" s="515"/>
      <c r="AJ775" s="515"/>
      <c r="AK775" s="515"/>
      <c r="AL775" s="515"/>
      <c r="AM775" s="515"/>
      <c r="AN775" s="515"/>
      <c r="AO775" s="515"/>
      <c r="AP775" s="515"/>
      <c r="AQ775" s="515"/>
      <c r="AR775" s="515"/>
      <c r="AS775" s="515"/>
      <c r="AT775" s="515"/>
      <c r="AU775" s="490"/>
      <c r="AV775" s="490"/>
      <c r="AW775" s="490"/>
      <c r="AX775" s="490"/>
      <c r="AY775" s="490"/>
      <c r="AZ775" s="490"/>
      <c r="BA775" s="490"/>
      <c r="BB775" s="490"/>
      <c r="BC775" s="490"/>
    </row>
    <row r="776" spans="1:55" x14ac:dyDescent="0.25">
      <c r="A776" s="1400"/>
      <c r="B776" s="509"/>
      <c r="C776" s="489"/>
      <c r="D776" s="510"/>
      <c r="E776" s="433"/>
      <c r="F776" s="510"/>
      <c r="G776" s="511"/>
      <c r="H776" s="511"/>
      <c r="I776" s="511"/>
      <c r="J776" s="511"/>
      <c r="K776" s="512"/>
      <c r="L776" s="513"/>
      <c r="M776" s="513"/>
      <c r="N776" s="513"/>
      <c r="O776" s="513"/>
      <c r="P776" s="513"/>
      <c r="Q776" s="513"/>
      <c r="R776" s="513"/>
      <c r="S776" s="513"/>
      <c r="T776" s="513"/>
      <c r="U776" s="513"/>
      <c r="V776" s="513"/>
      <c r="W776" s="513"/>
      <c r="X776" s="513"/>
      <c r="Y776" s="511"/>
      <c r="Z776" s="511"/>
      <c r="AA776" s="511"/>
      <c r="AB776" s="511"/>
      <c r="AC776" s="511"/>
      <c r="AD776" s="511"/>
      <c r="AE776" s="511"/>
      <c r="AF776" s="511"/>
      <c r="AG776" s="511"/>
      <c r="AH776" s="514"/>
      <c r="AI776" s="515"/>
      <c r="AJ776" s="515"/>
      <c r="AK776" s="515"/>
      <c r="AL776" s="515"/>
      <c r="AM776" s="515"/>
      <c r="AN776" s="515"/>
      <c r="AO776" s="511"/>
      <c r="AP776" s="511"/>
      <c r="AQ776" s="511"/>
      <c r="AR776" s="511"/>
      <c r="AS776" s="511"/>
      <c r="AT776" s="515"/>
      <c r="AU776" s="490"/>
      <c r="AV776" s="490"/>
      <c r="AW776" s="490"/>
      <c r="AX776" s="490"/>
      <c r="AY776" s="490"/>
      <c r="AZ776" s="490"/>
      <c r="BA776" s="490"/>
      <c r="BB776" s="490"/>
      <c r="BC776" s="490"/>
    </row>
    <row r="777" spans="1:55" x14ac:dyDescent="0.25">
      <c r="A777" s="1400"/>
      <c r="B777" s="509"/>
      <c r="C777" s="489"/>
      <c r="D777" s="510"/>
      <c r="E777" s="433"/>
      <c r="F777" s="510"/>
      <c r="G777" s="511"/>
      <c r="H777" s="511"/>
      <c r="I777" s="511"/>
      <c r="J777" s="511"/>
      <c r="K777" s="512"/>
      <c r="L777" s="513"/>
      <c r="M777" s="513"/>
      <c r="N777" s="513"/>
      <c r="O777" s="513"/>
      <c r="P777" s="513"/>
      <c r="Q777" s="513"/>
      <c r="R777" s="513"/>
      <c r="S777" s="513"/>
      <c r="T777" s="513"/>
      <c r="U777" s="513"/>
      <c r="V777" s="513"/>
      <c r="W777" s="513"/>
      <c r="X777" s="513"/>
      <c r="Y777" s="511"/>
      <c r="Z777" s="511"/>
      <c r="AA777" s="511"/>
      <c r="AB777" s="511"/>
      <c r="AC777" s="511"/>
      <c r="AD777" s="511"/>
      <c r="AE777" s="511"/>
      <c r="AF777" s="511"/>
      <c r="AG777" s="511"/>
      <c r="AH777" s="514"/>
      <c r="AI777" s="515"/>
      <c r="AJ777" s="515"/>
      <c r="AK777" s="515"/>
      <c r="AL777" s="511"/>
      <c r="AM777" s="511"/>
      <c r="AN777" s="511"/>
      <c r="AO777" s="515"/>
      <c r="AP777" s="515"/>
      <c r="AQ777" s="515"/>
      <c r="AR777" s="515"/>
      <c r="AS777" s="515"/>
      <c r="AT777" s="515"/>
      <c r="AU777" s="490"/>
      <c r="AV777" s="490"/>
      <c r="AW777" s="490"/>
      <c r="AX777" s="490"/>
      <c r="AY777" s="490"/>
      <c r="AZ777" s="490"/>
      <c r="BA777" s="490"/>
      <c r="BB777" s="490"/>
      <c r="BC777" s="490"/>
    </row>
    <row r="778" spans="1:55" x14ac:dyDescent="0.25">
      <c r="A778" s="1400"/>
      <c r="B778" s="509"/>
      <c r="C778" s="489"/>
      <c r="D778" s="510"/>
      <c r="E778" s="433"/>
      <c r="F778" s="510"/>
      <c r="G778" s="511"/>
      <c r="H778" s="511"/>
      <c r="I778" s="511"/>
      <c r="J778" s="511"/>
      <c r="K778" s="512"/>
      <c r="L778" s="513"/>
      <c r="M778" s="513"/>
      <c r="N778" s="513"/>
      <c r="O778" s="513"/>
      <c r="P778" s="513"/>
      <c r="Q778" s="513"/>
      <c r="R778" s="513"/>
      <c r="S778" s="513"/>
      <c r="T778" s="513"/>
      <c r="U778" s="513"/>
      <c r="V778" s="513"/>
      <c r="W778" s="513"/>
      <c r="X778" s="513"/>
      <c r="Y778" s="511"/>
      <c r="Z778" s="511"/>
      <c r="AA778" s="511"/>
      <c r="AB778" s="511"/>
      <c r="AC778" s="511"/>
      <c r="AD778" s="511"/>
      <c r="AE778" s="511"/>
      <c r="AF778" s="511"/>
      <c r="AG778" s="511"/>
      <c r="AH778" s="514"/>
      <c r="AI778" s="515"/>
      <c r="AJ778" s="515"/>
      <c r="AK778" s="515"/>
      <c r="AL778" s="515"/>
      <c r="AM778" s="515"/>
      <c r="AN778" s="515"/>
      <c r="AO778" s="515"/>
      <c r="AP778" s="515"/>
      <c r="AQ778" s="515"/>
      <c r="AR778" s="515"/>
      <c r="AS778" s="515"/>
      <c r="AT778" s="515"/>
      <c r="AU778" s="490"/>
      <c r="AV778" s="490"/>
      <c r="AW778" s="490"/>
      <c r="AX778" s="490"/>
      <c r="AY778" s="490"/>
      <c r="AZ778" s="490"/>
      <c r="BA778" s="490"/>
      <c r="BB778" s="490"/>
      <c r="BC778" s="490"/>
    </row>
    <row r="779" spans="1:55" x14ac:dyDescent="0.25">
      <c r="A779" s="1400"/>
      <c r="B779" s="509"/>
      <c r="C779" s="489"/>
      <c r="D779" s="510"/>
      <c r="E779" s="433"/>
      <c r="F779" s="510"/>
      <c r="G779" s="511"/>
      <c r="H779" s="511"/>
      <c r="I779" s="511"/>
      <c r="J779" s="511"/>
      <c r="K779" s="512"/>
      <c r="L779" s="513"/>
      <c r="M779" s="513"/>
      <c r="N779" s="513"/>
      <c r="O779" s="513"/>
      <c r="P779" s="513"/>
      <c r="Q779" s="513"/>
      <c r="R779" s="513"/>
      <c r="S779" s="513"/>
      <c r="T779" s="513"/>
      <c r="U779" s="513"/>
      <c r="V779" s="513"/>
      <c r="W779" s="513"/>
      <c r="X779" s="513"/>
      <c r="Y779" s="511"/>
      <c r="Z779" s="511"/>
      <c r="AA779" s="511"/>
      <c r="AB779" s="511"/>
      <c r="AC779" s="511"/>
      <c r="AD779" s="511"/>
      <c r="AE779" s="511"/>
      <c r="AF779" s="511"/>
      <c r="AG779" s="511"/>
      <c r="AH779" s="514"/>
      <c r="AI779" s="515"/>
      <c r="AJ779" s="515"/>
      <c r="AK779" s="515"/>
      <c r="AL779" s="515"/>
      <c r="AM779" s="515"/>
      <c r="AN779" s="515"/>
      <c r="AO779" s="515"/>
      <c r="AP779" s="515"/>
      <c r="AQ779" s="515"/>
      <c r="AR779" s="515"/>
      <c r="AS779" s="515"/>
      <c r="AT779" s="515"/>
      <c r="AU779" s="490"/>
      <c r="AV779" s="490"/>
      <c r="AW779" s="490"/>
      <c r="AX779" s="490"/>
      <c r="AY779" s="490"/>
      <c r="AZ779" s="490"/>
      <c r="BA779" s="490"/>
      <c r="BB779" s="490"/>
      <c r="BC779" s="490"/>
    </row>
    <row r="780" spans="1:55" x14ac:dyDescent="0.25">
      <c r="A780" s="1400"/>
      <c r="B780" s="509"/>
      <c r="C780" s="489"/>
      <c r="D780" s="510"/>
      <c r="E780" s="433"/>
      <c r="F780" s="510"/>
      <c r="G780" s="511"/>
      <c r="H780" s="511"/>
      <c r="I780" s="511"/>
      <c r="J780" s="511"/>
      <c r="K780" s="512"/>
      <c r="L780" s="513"/>
      <c r="M780" s="513"/>
      <c r="N780" s="513"/>
      <c r="O780" s="513"/>
      <c r="P780" s="513"/>
      <c r="Q780" s="513"/>
      <c r="R780" s="513"/>
      <c r="S780" s="513"/>
      <c r="T780" s="513"/>
      <c r="U780" s="513"/>
      <c r="V780" s="513"/>
      <c r="W780" s="513"/>
      <c r="X780" s="513"/>
      <c r="Y780" s="511"/>
      <c r="Z780" s="511"/>
      <c r="AA780" s="511"/>
      <c r="AB780" s="511"/>
      <c r="AC780" s="511"/>
      <c r="AD780" s="511"/>
      <c r="AE780" s="511"/>
      <c r="AF780" s="511"/>
      <c r="AG780" s="511"/>
      <c r="AH780" s="514"/>
      <c r="AI780" s="515"/>
      <c r="AJ780" s="515"/>
      <c r="AK780" s="515"/>
      <c r="AL780" s="515"/>
      <c r="AM780" s="515"/>
      <c r="AN780" s="515"/>
      <c r="AO780" s="515"/>
      <c r="AP780" s="515"/>
      <c r="AQ780" s="515"/>
      <c r="AR780" s="515"/>
      <c r="AS780" s="515"/>
      <c r="AT780" s="515"/>
      <c r="AU780" s="490"/>
      <c r="AV780" s="490"/>
      <c r="AW780" s="490"/>
      <c r="AX780" s="490"/>
      <c r="AY780" s="490"/>
      <c r="AZ780" s="490"/>
      <c r="BA780" s="490"/>
      <c r="BB780" s="490"/>
      <c r="BC780" s="490"/>
    </row>
    <row r="781" spans="1:55" x14ac:dyDescent="0.25">
      <c r="A781" s="1400"/>
      <c r="B781" s="509"/>
      <c r="C781" s="489"/>
      <c r="D781" s="510"/>
      <c r="E781" s="433"/>
      <c r="F781" s="510"/>
      <c r="G781" s="511"/>
      <c r="H781" s="511"/>
      <c r="I781" s="511"/>
      <c r="J781" s="511"/>
      <c r="K781" s="512"/>
      <c r="L781" s="513"/>
      <c r="M781" s="513"/>
      <c r="N781" s="513"/>
      <c r="O781" s="513"/>
      <c r="P781" s="513"/>
      <c r="Q781" s="513"/>
      <c r="R781" s="513"/>
      <c r="S781" s="513"/>
      <c r="T781" s="513"/>
      <c r="U781" s="513"/>
      <c r="V781" s="513"/>
      <c r="W781" s="513"/>
      <c r="X781" s="513"/>
      <c r="Y781" s="511"/>
      <c r="Z781" s="511"/>
      <c r="AA781" s="511"/>
      <c r="AB781" s="511"/>
      <c r="AC781" s="511"/>
      <c r="AD781" s="511"/>
      <c r="AE781" s="511"/>
      <c r="AF781" s="511"/>
      <c r="AG781" s="511"/>
      <c r="AH781" s="514"/>
      <c r="AI781" s="515"/>
      <c r="AJ781" s="515"/>
      <c r="AK781" s="515"/>
      <c r="AL781" s="515"/>
      <c r="AM781" s="515"/>
      <c r="AN781" s="515"/>
      <c r="AO781" s="511"/>
      <c r="AP781" s="511"/>
      <c r="AQ781" s="511"/>
      <c r="AR781" s="511"/>
      <c r="AS781" s="511"/>
      <c r="AT781" s="515"/>
      <c r="AU781" s="490"/>
      <c r="AV781" s="490"/>
      <c r="AW781" s="490"/>
      <c r="AX781" s="490"/>
      <c r="AY781" s="490"/>
      <c r="AZ781" s="490"/>
      <c r="BA781" s="490"/>
      <c r="BB781" s="490"/>
      <c r="BC781" s="490"/>
    </row>
    <row r="782" spans="1:55" x14ac:dyDescent="0.25">
      <c r="A782" s="1400"/>
      <c r="B782" s="509"/>
      <c r="C782" s="489"/>
      <c r="D782" s="510"/>
      <c r="E782" s="511"/>
      <c r="F782" s="510"/>
      <c r="G782" s="511"/>
      <c r="H782" s="511"/>
      <c r="I782" s="511"/>
      <c r="J782" s="511"/>
      <c r="K782" s="512"/>
      <c r="L782" s="513"/>
      <c r="M782" s="513"/>
      <c r="N782" s="513"/>
      <c r="O782" s="513"/>
      <c r="P782" s="513"/>
      <c r="Q782" s="513"/>
      <c r="R782" s="513"/>
      <c r="S782" s="513"/>
      <c r="T782" s="513"/>
      <c r="U782" s="513"/>
      <c r="V782" s="513"/>
      <c r="W782" s="513"/>
      <c r="X782" s="513"/>
      <c r="Y782" s="511"/>
      <c r="Z782" s="511"/>
      <c r="AA782" s="511"/>
      <c r="AB782" s="511"/>
      <c r="AC782" s="511"/>
      <c r="AD782" s="511"/>
      <c r="AE782" s="511"/>
      <c r="AF782" s="511"/>
      <c r="AG782" s="511"/>
      <c r="AH782" s="514"/>
      <c r="AI782" s="515"/>
      <c r="AJ782" s="515"/>
      <c r="AK782" s="515"/>
      <c r="AL782" s="511"/>
      <c r="AM782" s="511"/>
      <c r="AN782" s="511"/>
      <c r="AO782" s="515"/>
      <c r="AP782" s="515"/>
      <c r="AQ782" s="515"/>
      <c r="AR782" s="515"/>
      <c r="AS782" s="515"/>
      <c r="AT782" s="515"/>
      <c r="AU782" s="490"/>
      <c r="AV782" s="490"/>
      <c r="AW782" s="490"/>
      <c r="AX782" s="490"/>
      <c r="AY782" s="490"/>
      <c r="AZ782" s="490"/>
      <c r="BA782" s="490"/>
      <c r="BB782" s="490"/>
      <c r="BC782" s="490"/>
    </row>
    <row r="783" spans="1:55" x14ac:dyDescent="0.25">
      <c r="A783" s="1400"/>
      <c r="B783" s="509"/>
      <c r="C783" s="515"/>
      <c r="D783" s="510"/>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3"/>
      <c r="AD783" s="433"/>
      <c r="AE783" s="433"/>
      <c r="AF783" s="433"/>
      <c r="AG783" s="433"/>
      <c r="AH783" s="514"/>
      <c r="AI783" s="515"/>
      <c r="AJ783" s="515"/>
      <c r="AK783" s="515"/>
      <c r="AL783" s="515"/>
      <c r="AM783" s="515"/>
      <c r="AN783" s="515"/>
      <c r="AO783" s="433"/>
      <c r="AP783" s="433"/>
      <c r="AQ783" s="433"/>
      <c r="AR783" s="433"/>
      <c r="AS783" s="433"/>
      <c r="AT783" s="433"/>
      <c r="AU783" s="452"/>
      <c r="AV783" s="452"/>
      <c r="AW783" s="452"/>
      <c r="AX783" s="452"/>
      <c r="AY783" s="452"/>
      <c r="AZ783" s="452"/>
      <c r="BA783" s="452"/>
      <c r="BB783" s="452"/>
      <c r="BC783" s="452"/>
    </row>
    <row r="784" spans="1:55" x14ac:dyDescent="0.25">
      <c r="A784" s="1400"/>
      <c r="B784" s="509"/>
      <c r="C784" s="489"/>
      <c r="D784" s="510"/>
      <c r="E784" s="433"/>
      <c r="F784" s="510"/>
      <c r="G784" s="511"/>
      <c r="H784" s="511"/>
      <c r="I784" s="511"/>
      <c r="J784" s="511"/>
      <c r="K784" s="512"/>
      <c r="L784" s="513"/>
      <c r="M784" s="513"/>
      <c r="N784" s="452"/>
      <c r="O784" s="510"/>
      <c r="P784" s="513"/>
      <c r="Q784" s="513"/>
      <c r="R784" s="513"/>
      <c r="S784" s="513"/>
      <c r="T784" s="513"/>
      <c r="U784" s="513"/>
      <c r="V784" s="513"/>
      <c r="W784" s="513"/>
      <c r="X784" s="513"/>
      <c r="Y784" s="511"/>
      <c r="Z784" s="511"/>
      <c r="AA784" s="511"/>
      <c r="AB784" s="511"/>
      <c r="AC784" s="511"/>
      <c r="AD784" s="511"/>
      <c r="AE784" s="511"/>
      <c r="AF784" s="511"/>
      <c r="AG784" s="511"/>
      <c r="AH784" s="514"/>
      <c r="AI784" s="515"/>
      <c r="AJ784" s="515"/>
      <c r="AK784" s="515"/>
      <c r="AL784" s="515"/>
      <c r="AM784" s="515"/>
      <c r="AN784" s="515"/>
      <c r="AO784" s="515"/>
      <c r="AP784" s="515"/>
      <c r="AQ784" s="515"/>
      <c r="AR784" s="515"/>
      <c r="AS784" s="515"/>
      <c r="AT784" s="515"/>
      <c r="AU784" s="490"/>
      <c r="AV784" s="490"/>
      <c r="AW784" s="490"/>
      <c r="AX784" s="490"/>
      <c r="AY784" s="490"/>
      <c r="AZ784" s="490"/>
      <c r="BA784" s="490"/>
      <c r="BB784" s="490"/>
      <c r="BC784" s="490"/>
    </row>
    <row r="785" spans="1:55" x14ac:dyDescent="0.25">
      <c r="A785" s="1400"/>
      <c r="B785" s="509"/>
      <c r="C785" s="489"/>
      <c r="D785" s="510"/>
      <c r="E785" s="433"/>
      <c r="F785" s="510"/>
      <c r="G785" s="511"/>
      <c r="H785" s="511"/>
      <c r="I785" s="511"/>
      <c r="J785" s="511"/>
      <c r="K785" s="512"/>
      <c r="L785" s="513"/>
      <c r="M785" s="513"/>
      <c r="N785" s="513"/>
      <c r="O785" s="513"/>
      <c r="P785" s="513"/>
      <c r="Q785" s="513"/>
      <c r="R785" s="513"/>
      <c r="S785" s="513"/>
      <c r="T785" s="513"/>
      <c r="U785" s="513"/>
      <c r="V785" s="513"/>
      <c r="W785" s="513"/>
      <c r="X785" s="513"/>
      <c r="Y785" s="511"/>
      <c r="Z785" s="511"/>
      <c r="AA785" s="511"/>
      <c r="AB785" s="511"/>
      <c r="AC785" s="511"/>
      <c r="AD785" s="511"/>
      <c r="AE785" s="511"/>
      <c r="AF785" s="511"/>
      <c r="AG785" s="511"/>
      <c r="AH785" s="514"/>
      <c r="AI785" s="515"/>
      <c r="AJ785" s="515"/>
      <c r="AK785" s="515"/>
      <c r="AL785" s="515"/>
      <c r="AM785" s="515"/>
      <c r="AN785" s="515"/>
      <c r="AO785" s="511"/>
      <c r="AP785" s="511"/>
      <c r="AQ785" s="511"/>
      <c r="AR785" s="511"/>
      <c r="AS785" s="511"/>
      <c r="AT785" s="515"/>
      <c r="AU785" s="490"/>
      <c r="AV785" s="490"/>
      <c r="AW785" s="490"/>
      <c r="AX785" s="490"/>
      <c r="AY785" s="490"/>
      <c r="AZ785" s="490"/>
      <c r="BA785" s="490"/>
      <c r="BB785" s="490"/>
      <c r="BC785" s="490"/>
    </row>
    <row r="786" spans="1:55" x14ac:dyDescent="0.25">
      <c r="A786" s="1400"/>
      <c r="B786" s="509"/>
      <c r="C786" s="489"/>
      <c r="D786" s="510"/>
      <c r="E786" s="433"/>
      <c r="F786" s="510"/>
      <c r="G786" s="511"/>
      <c r="H786" s="511"/>
      <c r="I786" s="511"/>
      <c r="J786" s="511"/>
      <c r="K786" s="512"/>
      <c r="L786" s="513"/>
      <c r="M786" s="513"/>
      <c r="N786" s="513"/>
      <c r="O786" s="513"/>
      <c r="P786" s="513"/>
      <c r="Q786" s="513"/>
      <c r="R786" s="513"/>
      <c r="S786" s="513"/>
      <c r="T786" s="513"/>
      <c r="U786" s="513"/>
      <c r="V786" s="513"/>
      <c r="W786" s="513"/>
      <c r="X786" s="513"/>
      <c r="Y786" s="511"/>
      <c r="Z786" s="511"/>
      <c r="AA786" s="511"/>
      <c r="AB786" s="511"/>
      <c r="AC786" s="511"/>
      <c r="AD786" s="511"/>
      <c r="AE786" s="511"/>
      <c r="AF786" s="511"/>
      <c r="AG786" s="511"/>
      <c r="AH786" s="514"/>
      <c r="AI786" s="515"/>
      <c r="AJ786" s="515"/>
      <c r="AK786" s="515"/>
      <c r="AL786" s="515"/>
      <c r="AM786" s="515"/>
      <c r="AN786" s="515"/>
      <c r="AO786" s="511"/>
      <c r="AP786" s="511"/>
      <c r="AQ786" s="511"/>
      <c r="AR786" s="511"/>
      <c r="AS786" s="511"/>
      <c r="AT786" s="515"/>
      <c r="AU786" s="490"/>
      <c r="AV786" s="490"/>
      <c r="AW786" s="490"/>
      <c r="AX786" s="490"/>
      <c r="AY786" s="490"/>
      <c r="AZ786" s="490"/>
      <c r="BA786" s="490"/>
      <c r="BB786" s="490"/>
      <c r="BC786" s="490"/>
    </row>
    <row r="787" spans="1:55" x14ac:dyDescent="0.25">
      <c r="A787" s="1400"/>
      <c r="B787" s="509"/>
      <c r="C787" s="489"/>
      <c r="D787" s="510"/>
      <c r="E787" s="433"/>
      <c r="F787" s="510"/>
      <c r="G787" s="511"/>
      <c r="H787" s="511"/>
      <c r="I787" s="511"/>
      <c r="J787" s="511"/>
      <c r="K787" s="512"/>
      <c r="L787" s="513"/>
      <c r="M787" s="513"/>
      <c r="N787" s="513"/>
      <c r="O787" s="513"/>
      <c r="P787" s="513"/>
      <c r="Q787" s="513"/>
      <c r="R787" s="513"/>
      <c r="S787" s="513"/>
      <c r="T787" s="513"/>
      <c r="U787" s="513"/>
      <c r="V787" s="513"/>
      <c r="W787" s="513"/>
      <c r="X787" s="513"/>
      <c r="Y787" s="511"/>
      <c r="Z787" s="511"/>
      <c r="AA787" s="511"/>
      <c r="AB787" s="511"/>
      <c r="AC787" s="511"/>
      <c r="AD787" s="511"/>
      <c r="AE787" s="511"/>
      <c r="AF787" s="511"/>
      <c r="AG787" s="511"/>
      <c r="AH787" s="514"/>
      <c r="AI787" s="515"/>
      <c r="AJ787" s="515"/>
      <c r="AK787" s="515"/>
      <c r="AL787" s="511"/>
      <c r="AM787" s="511"/>
      <c r="AN787" s="511"/>
      <c r="AO787" s="515"/>
      <c r="AP787" s="515"/>
      <c r="AQ787" s="515"/>
      <c r="AR787" s="515"/>
      <c r="AS787" s="515"/>
      <c r="AT787" s="515"/>
      <c r="AU787" s="490"/>
      <c r="AV787" s="490"/>
      <c r="AW787" s="490"/>
      <c r="AX787" s="490"/>
      <c r="AY787" s="490"/>
      <c r="AZ787" s="490"/>
      <c r="BA787" s="490"/>
      <c r="BB787" s="490"/>
      <c r="BC787" s="490"/>
    </row>
    <row r="788" spans="1:55" x14ac:dyDescent="0.25">
      <c r="A788" s="1400"/>
      <c r="B788" s="509"/>
      <c r="C788" s="489"/>
      <c r="D788" s="510"/>
      <c r="E788" s="433"/>
      <c r="F788" s="510"/>
      <c r="G788" s="511"/>
      <c r="H788" s="511"/>
      <c r="I788" s="511"/>
      <c r="J788" s="511"/>
      <c r="K788" s="512"/>
      <c r="L788" s="513"/>
      <c r="M788" s="513"/>
      <c r="N788" s="513"/>
      <c r="O788" s="513"/>
      <c r="P788" s="513"/>
      <c r="Q788" s="513"/>
      <c r="R788" s="513"/>
      <c r="S788" s="513"/>
      <c r="T788" s="513"/>
      <c r="U788" s="513"/>
      <c r="V788" s="513"/>
      <c r="W788" s="513"/>
      <c r="X788" s="513"/>
      <c r="Y788" s="511"/>
      <c r="Z788" s="511"/>
      <c r="AA788" s="511"/>
      <c r="AB788" s="511"/>
      <c r="AC788" s="511"/>
      <c r="AD788" s="511"/>
      <c r="AE788" s="511"/>
      <c r="AF788" s="511"/>
      <c r="AG788" s="511"/>
      <c r="AH788" s="514"/>
      <c r="AI788" s="515"/>
      <c r="AJ788" s="515"/>
      <c r="AK788" s="515"/>
      <c r="AL788" s="515"/>
      <c r="AM788" s="515"/>
      <c r="AN788" s="515"/>
      <c r="AO788" s="515"/>
      <c r="AP788" s="515"/>
      <c r="AQ788" s="515"/>
      <c r="AR788" s="515"/>
      <c r="AS788" s="515"/>
      <c r="AT788" s="515"/>
      <c r="AU788" s="490"/>
      <c r="AV788" s="490"/>
      <c r="AW788" s="490"/>
      <c r="AX788" s="490"/>
      <c r="AY788" s="490"/>
      <c r="AZ788" s="490"/>
      <c r="BA788" s="490"/>
      <c r="BB788" s="490"/>
      <c r="BC788" s="490"/>
    </row>
    <row r="789" spans="1:55" x14ac:dyDescent="0.25">
      <c r="A789" s="1400"/>
      <c r="B789" s="509"/>
      <c r="C789" s="489"/>
      <c r="D789" s="510"/>
      <c r="E789" s="433"/>
      <c r="F789" s="510"/>
      <c r="G789" s="511"/>
      <c r="H789" s="511"/>
      <c r="I789" s="511"/>
      <c r="J789" s="511"/>
      <c r="K789" s="512"/>
      <c r="L789" s="513"/>
      <c r="M789" s="513"/>
      <c r="N789" s="452"/>
      <c r="O789" s="510"/>
      <c r="P789" s="513"/>
      <c r="Q789" s="513"/>
      <c r="R789" s="513"/>
      <c r="S789" s="513"/>
      <c r="T789" s="513"/>
      <c r="U789" s="513"/>
      <c r="V789" s="513"/>
      <c r="W789" s="513"/>
      <c r="X789" s="513"/>
      <c r="Y789" s="511"/>
      <c r="Z789" s="511"/>
      <c r="AA789" s="511"/>
      <c r="AB789" s="511"/>
      <c r="AC789" s="511"/>
      <c r="AD789" s="511"/>
      <c r="AE789" s="511"/>
      <c r="AF789" s="511"/>
      <c r="AG789" s="511"/>
      <c r="AH789" s="514"/>
      <c r="AI789" s="515"/>
      <c r="AJ789" s="515"/>
      <c r="AK789" s="515"/>
      <c r="AL789" s="515"/>
      <c r="AM789" s="515"/>
      <c r="AN789" s="515"/>
      <c r="AO789" s="515"/>
      <c r="AP789" s="515"/>
      <c r="AQ789" s="515"/>
      <c r="AR789" s="515"/>
      <c r="AS789" s="515"/>
      <c r="AT789" s="515"/>
      <c r="AU789" s="490"/>
      <c r="AV789" s="490"/>
      <c r="AW789" s="490"/>
      <c r="AX789" s="490"/>
      <c r="AY789" s="490"/>
      <c r="AZ789" s="490"/>
      <c r="BA789" s="490"/>
      <c r="BB789" s="490"/>
      <c r="BC789" s="490"/>
    </row>
    <row r="790" spans="1:55" x14ac:dyDescent="0.25">
      <c r="A790" s="1400"/>
      <c r="B790" s="509"/>
      <c r="C790" s="489"/>
      <c r="D790" s="510"/>
      <c r="E790" s="433"/>
      <c r="F790" s="510"/>
      <c r="G790" s="511"/>
      <c r="H790" s="511"/>
      <c r="I790" s="511"/>
      <c r="J790" s="511"/>
      <c r="K790" s="512"/>
      <c r="L790" s="513"/>
      <c r="M790" s="513"/>
      <c r="N790" s="513"/>
      <c r="O790" s="513"/>
      <c r="P790" s="513"/>
      <c r="Q790" s="513"/>
      <c r="R790" s="513"/>
      <c r="S790" s="513"/>
      <c r="T790" s="513"/>
      <c r="U790" s="513"/>
      <c r="V790" s="513"/>
      <c r="W790" s="513"/>
      <c r="X790" s="513"/>
      <c r="Y790" s="511"/>
      <c r="Z790" s="511"/>
      <c r="AA790" s="511"/>
      <c r="AB790" s="511"/>
      <c r="AC790" s="511"/>
      <c r="AD790" s="511"/>
      <c r="AE790" s="511"/>
      <c r="AF790" s="511"/>
      <c r="AG790" s="511"/>
      <c r="AH790" s="514"/>
      <c r="AI790" s="515"/>
      <c r="AJ790" s="515"/>
      <c r="AK790" s="515"/>
      <c r="AL790" s="515"/>
      <c r="AM790" s="515"/>
      <c r="AN790" s="515"/>
      <c r="AO790" s="511"/>
      <c r="AP790" s="511"/>
      <c r="AQ790" s="511"/>
      <c r="AR790" s="511"/>
      <c r="AS790" s="511"/>
      <c r="AT790" s="515"/>
      <c r="AU790" s="490"/>
      <c r="AV790" s="490"/>
      <c r="AW790" s="490"/>
      <c r="AX790" s="490"/>
      <c r="AY790" s="490"/>
      <c r="AZ790" s="490"/>
      <c r="BA790" s="490"/>
      <c r="BB790" s="490"/>
      <c r="BC790" s="490"/>
    </row>
    <row r="791" spans="1:55" x14ac:dyDescent="0.25">
      <c r="A791" s="1400"/>
      <c r="B791" s="509"/>
      <c r="C791" s="489"/>
      <c r="D791" s="510"/>
      <c r="E791" s="433"/>
      <c r="F791" s="510"/>
      <c r="G791" s="511"/>
      <c r="H791" s="511"/>
      <c r="I791" s="511"/>
      <c r="J791" s="511"/>
      <c r="K791" s="512"/>
      <c r="L791" s="513"/>
      <c r="M791" s="513"/>
      <c r="N791" s="513"/>
      <c r="O791" s="513"/>
      <c r="P791" s="513"/>
      <c r="Q791" s="513"/>
      <c r="R791" s="513"/>
      <c r="S791" s="513"/>
      <c r="T791" s="513"/>
      <c r="U791" s="513"/>
      <c r="V791" s="513"/>
      <c r="W791" s="513"/>
      <c r="X791" s="513"/>
      <c r="Y791" s="511"/>
      <c r="Z791" s="511"/>
      <c r="AA791" s="511"/>
      <c r="AB791" s="511"/>
      <c r="AC791" s="511"/>
      <c r="AD791" s="511"/>
      <c r="AE791" s="511"/>
      <c r="AF791" s="511"/>
      <c r="AG791" s="511"/>
      <c r="AH791" s="514"/>
      <c r="AI791" s="515"/>
      <c r="AJ791" s="515"/>
      <c r="AK791" s="515"/>
      <c r="AL791" s="515"/>
      <c r="AM791" s="515"/>
      <c r="AN791" s="515"/>
      <c r="AO791" s="511"/>
      <c r="AP791" s="511"/>
      <c r="AQ791" s="511"/>
      <c r="AR791" s="511"/>
      <c r="AS791" s="511"/>
      <c r="AT791" s="515"/>
      <c r="AU791" s="490"/>
      <c r="AV791" s="490"/>
      <c r="AW791" s="490"/>
      <c r="AX791" s="490"/>
      <c r="AY791" s="490"/>
      <c r="AZ791" s="490"/>
      <c r="BA791" s="490"/>
      <c r="BB791" s="490"/>
      <c r="BC791" s="490"/>
    </row>
    <row r="792" spans="1:55" x14ac:dyDescent="0.25">
      <c r="A792" s="1400"/>
      <c r="B792" s="509"/>
      <c r="C792" s="489"/>
      <c r="D792" s="510"/>
      <c r="E792" s="433"/>
      <c r="F792" s="510"/>
      <c r="G792" s="511"/>
      <c r="H792" s="511"/>
      <c r="I792" s="511"/>
      <c r="J792" s="511"/>
      <c r="K792" s="512"/>
      <c r="L792" s="513"/>
      <c r="M792" s="513"/>
      <c r="N792" s="513"/>
      <c r="O792" s="513"/>
      <c r="P792" s="513"/>
      <c r="Q792" s="513"/>
      <c r="R792" s="513"/>
      <c r="S792" s="513"/>
      <c r="T792" s="513"/>
      <c r="U792" s="513"/>
      <c r="V792" s="513"/>
      <c r="W792" s="513"/>
      <c r="X792" s="513"/>
      <c r="Y792" s="511"/>
      <c r="Z792" s="511"/>
      <c r="AA792" s="511"/>
      <c r="AB792" s="511"/>
      <c r="AC792" s="511"/>
      <c r="AD792" s="511"/>
      <c r="AE792" s="511"/>
      <c r="AF792" s="511"/>
      <c r="AG792" s="511"/>
      <c r="AH792" s="514"/>
      <c r="AI792" s="515"/>
      <c r="AJ792" s="515"/>
      <c r="AK792" s="515"/>
      <c r="AL792" s="511"/>
      <c r="AM792" s="511"/>
      <c r="AN792" s="511"/>
      <c r="AO792" s="515"/>
      <c r="AP792" s="515"/>
      <c r="AQ792" s="515"/>
      <c r="AR792" s="515"/>
      <c r="AS792" s="515"/>
      <c r="AT792" s="515"/>
      <c r="AU792" s="490"/>
      <c r="AV792" s="490"/>
      <c r="AW792" s="490"/>
      <c r="AX792" s="490"/>
      <c r="AY792" s="490"/>
      <c r="AZ792" s="490"/>
      <c r="BA792" s="490"/>
      <c r="BB792" s="490"/>
      <c r="BC792" s="490"/>
    </row>
    <row r="793" spans="1:55" x14ac:dyDescent="0.25">
      <c r="A793" s="1400"/>
      <c r="B793" s="509"/>
      <c r="C793" s="489"/>
      <c r="D793" s="510"/>
      <c r="E793" s="433"/>
      <c r="F793" s="510"/>
      <c r="G793" s="511"/>
      <c r="H793" s="511"/>
      <c r="I793" s="511"/>
      <c r="J793" s="511"/>
      <c r="K793" s="512"/>
      <c r="L793" s="513"/>
      <c r="M793" s="513"/>
      <c r="N793" s="513"/>
      <c r="O793" s="513"/>
      <c r="P793" s="513"/>
      <c r="Q793" s="513"/>
      <c r="R793" s="513"/>
      <c r="S793" s="513"/>
      <c r="T793" s="513"/>
      <c r="U793" s="513"/>
      <c r="V793" s="513"/>
      <c r="W793" s="513"/>
      <c r="X793" s="513"/>
      <c r="Y793" s="511"/>
      <c r="Z793" s="511"/>
      <c r="AA793" s="511"/>
      <c r="AB793" s="511"/>
      <c r="AC793" s="511"/>
      <c r="AD793" s="511"/>
      <c r="AE793" s="511"/>
      <c r="AF793" s="511"/>
      <c r="AG793" s="511"/>
      <c r="AH793" s="514"/>
      <c r="AI793" s="515"/>
      <c r="AJ793" s="515"/>
      <c r="AK793" s="515"/>
      <c r="AL793" s="515"/>
      <c r="AM793" s="515"/>
      <c r="AN793" s="515"/>
      <c r="AO793" s="515"/>
      <c r="AP793" s="515"/>
      <c r="AQ793" s="515"/>
      <c r="AR793" s="515"/>
      <c r="AS793" s="515"/>
      <c r="AT793" s="515"/>
      <c r="AU793" s="490"/>
      <c r="AV793" s="490"/>
      <c r="AW793" s="490"/>
      <c r="AX793" s="490"/>
      <c r="AY793" s="490"/>
      <c r="AZ793" s="490"/>
      <c r="BA793" s="490"/>
      <c r="BB793" s="490"/>
      <c r="BC793" s="490"/>
    </row>
    <row r="794" spans="1:55" x14ac:dyDescent="0.25">
      <c r="A794" s="1400"/>
      <c r="B794" s="509"/>
      <c r="C794" s="489"/>
      <c r="D794" s="510"/>
      <c r="E794" s="433"/>
      <c r="F794" s="510"/>
      <c r="G794" s="511"/>
      <c r="H794" s="511"/>
      <c r="I794" s="511"/>
      <c r="J794" s="511"/>
      <c r="K794" s="512"/>
      <c r="L794" s="513"/>
      <c r="M794" s="513"/>
      <c r="N794" s="513"/>
      <c r="O794" s="513"/>
      <c r="P794" s="513"/>
      <c r="Q794" s="513"/>
      <c r="R794" s="513"/>
      <c r="S794" s="513"/>
      <c r="T794" s="513"/>
      <c r="U794" s="513"/>
      <c r="V794" s="513"/>
      <c r="W794" s="513"/>
      <c r="X794" s="513"/>
      <c r="Y794" s="511"/>
      <c r="Z794" s="511"/>
      <c r="AA794" s="511"/>
      <c r="AB794" s="511"/>
      <c r="AC794" s="511"/>
      <c r="AD794" s="511"/>
      <c r="AE794" s="511"/>
      <c r="AF794" s="511"/>
      <c r="AG794" s="511"/>
      <c r="AH794" s="514"/>
      <c r="AI794" s="515"/>
      <c r="AJ794" s="515"/>
      <c r="AK794" s="515"/>
      <c r="AL794" s="515"/>
      <c r="AM794" s="515"/>
      <c r="AN794" s="515"/>
      <c r="AO794" s="515"/>
      <c r="AP794" s="515"/>
      <c r="AQ794" s="515"/>
      <c r="AR794" s="515"/>
      <c r="AS794" s="515"/>
      <c r="AT794" s="515"/>
      <c r="AU794" s="490"/>
      <c r="AV794" s="490"/>
      <c r="AW794" s="490"/>
      <c r="AX794" s="490"/>
      <c r="AY794" s="490"/>
      <c r="AZ794" s="490"/>
      <c r="BA794" s="490"/>
      <c r="BB794" s="490"/>
      <c r="BC794" s="490"/>
    </row>
    <row r="795" spans="1:55" x14ac:dyDescent="0.25">
      <c r="A795" s="1400"/>
      <c r="B795" s="509"/>
      <c r="C795" s="489"/>
      <c r="D795" s="510"/>
      <c r="E795" s="433"/>
      <c r="F795" s="510"/>
      <c r="G795" s="511"/>
      <c r="H795" s="511"/>
      <c r="I795" s="511"/>
      <c r="J795" s="511"/>
      <c r="K795" s="512"/>
      <c r="L795" s="513"/>
      <c r="M795" s="513"/>
      <c r="N795" s="513"/>
      <c r="O795" s="513"/>
      <c r="P795" s="513"/>
      <c r="Q795" s="513"/>
      <c r="R795" s="513"/>
      <c r="S795" s="513"/>
      <c r="T795" s="513"/>
      <c r="U795" s="513"/>
      <c r="V795" s="513"/>
      <c r="W795" s="513"/>
      <c r="X795" s="513"/>
      <c r="Y795" s="511"/>
      <c r="Z795" s="511"/>
      <c r="AA795" s="511"/>
      <c r="AB795" s="511"/>
      <c r="AC795" s="511"/>
      <c r="AD795" s="511"/>
      <c r="AE795" s="511"/>
      <c r="AF795" s="511"/>
      <c r="AG795" s="511"/>
      <c r="AH795" s="514"/>
      <c r="AI795" s="515"/>
      <c r="AJ795" s="515"/>
      <c r="AK795" s="515"/>
      <c r="AL795" s="515"/>
      <c r="AM795" s="515"/>
      <c r="AN795" s="515"/>
      <c r="AO795" s="515"/>
      <c r="AP795" s="515"/>
      <c r="AQ795" s="515"/>
      <c r="AR795" s="515"/>
      <c r="AS795" s="515"/>
      <c r="AT795" s="515"/>
      <c r="AU795" s="490"/>
      <c r="AV795" s="490"/>
      <c r="AW795" s="490"/>
      <c r="AX795" s="490"/>
      <c r="AY795" s="490"/>
      <c r="AZ795" s="490"/>
      <c r="BA795" s="490"/>
      <c r="BB795" s="490"/>
      <c r="BC795" s="490"/>
    </row>
    <row r="796" spans="1:55" x14ac:dyDescent="0.25">
      <c r="A796" s="1400"/>
      <c r="B796" s="509"/>
      <c r="C796" s="489"/>
      <c r="D796" s="510"/>
      <c r="E796" s="433"/>
      <c r="F796" s="510"/>
      <c r="G796" s="511"/>
      <c r="H796" s="511"/>
      <c r="I796" s="511"/>
      <c r="J796" s="511"/>
      <c r="K796" s="512"/>
      <c r="L796" s="513"/>
      <c r="M796" s="513"/>
      <c r="N796" s="513"/>
      <c r="O796" s="513"/>
      <c r="P796" s="513"/>
      <c r="Q796" s="513"/>
      <c r="R796" s="513"/>
      <c r="S796" s="513"/>
      <c r="T796" s="513"/>
      <c r="U796" s="513"/>
      <c r="V796" s="513"/>
      <c r="W796" s="513"/>
      <c r="X796" s="513"/>
      <c r="Y796" s="511"/>
      <c r="Z796" s="511"/>
      <c r="AA796" s="511"/>
      <c r="AB796" s="511"/>
      <c r="AC796" s="511"/>
      <c r="AD796" s="511"/>
      <c r="AE796" s="511"/>
      <c r="AF796" s="511"/>
      <c r="AG796" s="511"/>
      <c r="AH796" s="514"/>
      <c r="AI796" s="515"/>
      <c r="AJ796" s="515"/>
      <c r="AK796" s="515"/>
      <c r="AL796" s="515"/>
      <c r="AM796" s="515"/>
      <c r="AN796" s="515"/>
      <c r="AO796" s="511"/>
      <c r="AP796" s="511"/>
      <c r="AQ796" s="511"/>
      <c r="AR796" s="511"/>
      <c r="AS796" s="511"/>
      <c r="AT796" s="515"/>
      <c r="AU796" s="490"/>
      <c r="AV796" s="490"/>
      <c r="AW796" s="490"/>
      <c r="AX796" s="490"/>
      <c r="AY796" s="490"/>
      <c r="AZ796" s="490"/>
      <c r="BA796" s="490"/>
      <c r="BB796" s="490"/>
      <c r="BC796" s="490"/>
    </row>
    <row r="797" spans="1:55" x14ac:dyDescent="0.25">
      <c r="A797" s="1400"/>
      <c r="B797" s="509"/>
      <c r="C797" s="489"/>
      <c r="D797" s="510"/>
      <c r="E797" s="433"/>
      <c r="F797" s="510"/>
      <c r="G797" s="511"/>
      <c r="H797" s="511"/>
      <c r="I797" s="511"/>
      <c r="J797" s="511"/>
      <c r="K797" s="512"/>
      <c r="L797" s="513"/>
      <c r="M797" s="513"/>
      <c r="N797" s="513"/>
      <c r="O797" s="513"/>
      <c r="P797" s="513"/>
      <c r="Q797" s="513"/>
      <c r="R797" s="513"/>
      <c r="S797" s="513"/>
      <c r="T797" s="513"/>
      <c r="U797" s="513"/>
      <c r="V797" s="513"/>
      <c r="W797" s="513"/>
      <c r="X797" s="513"/>
      <c r="Y797" s="511"/>
      <c r="Z797" s="511"/>
      <c r="AA797" s="511"/>
      <c r="AB797" s="511"/>
      <c r="AC797" s="511"/>
      <c r="AD797" s="511"/>
      <c r="AE797" s="511"/>
      <c r="AF797" s="511"/>
      <c r="AG797" s="511"/>
      <c r="AH797" s="514"/>
      <c r="AI797" s="515"/>
      <c r="AJ797" s="515"/>
      <c r="AK797" s="515"/>
      <c r="AL797" s="511"/>
      <c r="AM797" s="511"/>
      <c r="AN797" s="511"/>
      <c r="AO797" s="515"/>
      <c r="AP797" s="515"/>
      <c r="AQ797" s="515"/>
      <c r="AR797" s="515"/>
      <c r="AS797" s="515"/>
      <c r="AT797" s="515"/>
      <c r="AU797" s="490"/>
      <c r="AV797" s="490"/>
      <c r="AW797" s="490"/>
      <c r="AX797" s="490"/>
      <c r="AY797" s="490"/>
      <c r="AZ797" s="490"/>
      <c r="BA797" s="490"/>
      <c r="BB797" s="490"/>
      <c r="BC797" s="490"/>
    </row>
    <row r="798" spans="1:55" x14ac:dyDescent="0.25">
      <c r="A798" s="1400"/>
      <c r="B798" s="509"/>
      <c r="C798" s="489"/>
      <c r="D798" s="510"/>
      <c r="E798" s="433"/>
      <c r="F798" s="510"/>
      <c r="G798" s="511"/>
      <c r="H798" s="511"/>
      <c r="I798" s="511"/>
      <c r="J798" s="511"/>
      <c r="K798" s="512"/>
      <c r="L798" s="513"/>
      <c r="M798" s="513"/>
      <c r="N798" s="513"/>
      <c r="O798" s="513"/>
      <c r="P798" s="513"/>
      <c r="Q798" s="513"/>
      <c r="R798" s="513"/>
      <c r="S798" s="513"/>
      <c r="T798" s="513"/>
      <c r="U798" s="513"/>
      <c r="V798" s="513"/>
      <c r="W798" s="513"/>
      <c r="X798" s="513"/>
      <c r="Y798" s="511"/>
      <c r="Z798" s="511"/>
      <c r="AA798" s="511"/>
      <c r="AB798" s="511"/>
      <c r="AC798" s="511"/>
      <c r="AD798" s="511"/>
      <c r="AE798" s="511"/>
      <c r="AF798" s="511"/>
      <c r="AG798" s="511"/>
      <c r="AH798" s="514"/>
      <c r="AI798" s="515"/>
      <c r="AJ798" s="515"/>
      <c r="AK798" s="515"/>
      <c r="AL798" s="515"/>
      <c r="AM798" s="515"/>
      <c r="AN798" s="515"/>
      <c r="AO798" s="515"/>
      <c r="AP798" s="515"/>
      <c r="AQ798" s="515"/>
      <c r="AR798" s="515"/>
      <c r="AS798" s="515"/>
      <c r="AT798" s="515"/>
      <c r="AU798" s="490"/>
      <c r="AV798" s="490"/>
      <c r="AW798" s="490"/>
      <c r="AX798" s="490"/>
      <c r="AY798" s="490"/>
      <c r="AZ798" s="490"/>
      <c r="BA798" s="490"/>
      <c r="BB798" s="490"/>
      <c r="BC798" s="490"/>
    </row>
    <row r="799" spans="1:55" x14ac:dyDescent="0.25">
      <c r="A799" s="1400"/>
      <c r="B799" s="509"/>
      <c r="C799" s="489"/>
      <c r="D799" s="510"/>
      <c r="E799" s="433"/>
      <c r="F799" s="510"/>
      <c r="G799" s="511"/>
      <c r="H799" s="511"/>
      <c r="I799" s="511"/>
      <c r="J799" s="511"/>
      <c r="K799" s="512"/>
      <c r="L799" s="513"/>
      <c r="M799" s="513"/>
      <c r="N799" s="513"/>
      <c r="O799" s="513"/>
      <c r="P799" s="513"/>
      <c r="Q799" s="513"/>
      <c r="R799" s="513"/>
      <c r="S799" s="513"/>
      <c r="T799" s="513"/>
      <c r="U799" s="513"/>
      <c r="V799" s="513"/>
      <c r="W799" s="513"/>
      <c r="X799" s="513"/>
      <c r="Y799" s="511"/>
      <c r="Z799" s="511"/>
      <c r="AA799" s="511"/>
      <c r="AB799" s="511"/>
      <c r="AC799" s="511"/>
      <c r="AD799" s="511"/>
      <c r="AE799" s="511"/>
      <c r="AF799" s="511"/>
      <c r="AG799" s="511"/>
      <c r="AH799" s="514"/>
      <c r="AI799" s="515"/>
      <c r="AJ799" s="515"/>
      <c r="AK799" s="515"/>
      <c r="AL799" s="515"/>
      <c r="AM799" s="515"/>
      <c r="AN799" s="515"/>
      <c r="AO799" s="515"/>
      <c r="AP799" s="515"/>
      <c r="AQ799" s="515"/>
      <c r="AR799" s="515"/>
      <c r="AS799" s="515"/>
      <c r="AT799" s="515"/>
      <c r="AU799" s="490"/>
      <c r="AV799" s="490"/>
      <c r="AW799" s="490"/>
      <c r="AX799" s="490"/>
      <c r="AY799" s="490"/>
      <c r="AZ799" s="490"/>
      <c r="BA799" s="490"/>
      <c r="BB799" s="490"/>
      <c r="BC799" s="490"/>
    </row>
    <row r="800" spans="1:55" x14ac:dyDescent="0.25">
      <c r="A800" s="1400"/>
      <c r="B800" s="509"/>
      <c r="C800" s="489"/>
      <c r="D800" s="510"/>
      <c r="E800" s="433"/>
      <c r="F800" s="510"/>
      <c r="G800" s="511"/>
      <c r="H800" s="511"/>
      <c r="I800" s="511"/>
      <c r="J800" s="511"/>
      <c r="K800" s="512"/>
      <c r="L800" s="513"/>
      <c r="M800" s="513"/>
      <c r="N800" s="513"/>
      <c r="O800" s="513"/>
      <c r="P800" s="513"/>
      <c r="Q800" s="513"/>
      <c r="R800" s="513"/>
      <c r="S800" s="513"/>
      <c r="T800" s="513"/>
      <c r="U800" s="513"/>
      <c r="V800" s="513"/>
      <c r="W800" s="513"/>
      <c r="X800" s="513"/>
      <c r="Y800" s="511"/>
      <c r="Z800" s="511"/>
      <c r="AA800" s="511"/>
      <c r="AB800" s="511"/>
      <c r="AC800" s="511"/>
      <c r="AD800" s="511"/>
      <c r="AE800" s="511"/>
      <c r="AF800" s="511"/>
      <c r="AG800" s="511"/>
      <c r="AH800" s="514"/>
      <c r="AI800" s="515"/>
      <c r="AJ800" s="515"/>
      <c r="AK800" s="515"/>
      <c r="AL800" s="515"/>
      <c r="AM800" s="515"/>
      <c r="AN800" s="515"/>
      <c r="AO800" s="515"/>
      <c r="AP800" s="515"/>
      <c r="AQ800" s="515"/>
      <c r="AR800" s="515"/>
      <c r="AS800" s="515"/>
      <c r="AT800" s="515"/>
      <c r="AU800" s="490"/>
      <c r="AV800" s="490"/>
      <c r="AW800" s="490"/>
      <c r="AX800" s="490"/>
      <c r="AY800" s="490"/>
      <c r="AZ800" s="490"/>
      <c r="BA800" s="490"/>
      <c r="BB800" s="490"/>
      <c r="BC800" s="490"/>
    </row>
    <row r="801" spans="1:55" x14ac:dyDescent="0.25">
      <c r="A801" s="1400"/>
      <c r="B801" s="509"/>
      <c r="C801" s="489"/>
      <c r="D801" s="510"/>
      <c r="E801" s="433"/>
      <c r="F801" s="510"/>
      <c r="G801" s="511"/>
      <c r="H801" s="511"/>
      <c r="I801" s="511"/>
      <c r="J801" s="511"/>
      <c r="K801" s="512"/>
      <c r="L801" s="513"/>
      <c r="M801" s="513"/>
      <c r="N801" s="513"/>
      <c r="O801" s="513"/>
      <c r="P801" s="513"/>
      <c r="Q801" s="513"/>
      <c r="R801" s="513"/>
      <c r="S801" s="513"/>
      <c r="T801" s="513"/>
      <c r="U801" s="513"/>
      <c r="V801" s="513"/>
      <c r="W801" s="513"/>
      <c r="X801" s="513"/>
      <c r="Y801" s="511"/>
      <c r="Z801" s="511"/>
      <c r="AA801" s="511"/>
      <c r="AB801" s="511"/>
      <c r="AC801" s="511"/>
      <c r="AD801" s="511"/>
      <c r="AE801" s="511"/>
      <c r="AF801" s="511"/>
      <c r="AG801" s="511"/>
      <c r="AH801" s="514"/>
      <c r="AI801" s="515"/>
      <c r="AJ801" s="515"/>
      <c r="AK801" s="515"/>
      <c r="AL801" s="515"/>
      <c r="AM801" s="515"/>
      <c r="AN801" s="515"/>
      <c r="AO801" s="511"/>
      <c r="AP801" s="511"/>
      <c r="AQ801" s="511"/>
      <c r="AR801" s="511"/>
      <c r="AS801" s="511"/>
      <c r="AT801" s="515"/>
      <c r="AU801" s="490"/>
      <c r="AV801" s="490"/>
      <c r="AW801" s="490"/>
      <c r="AX801" s="490"/>
      <c r="AY801" s="490"/>
      <c r="AZ801" s="490"/>
      <c r="BA801" s="490"/>
      <c r="BB801" s="490"/>
      <c r="BC801" s="490"/>
    </row>
    <row r="802" spans="1:55" x14ac:dyDescent="0.25">
      <c r="A802" s="1400"/>
      <c r="B802" s="509"/>
      <c r="C802" s="489"/>
      <c r="D802" s="510"/>
      <c r="E802" s="433"/>
      <c r="F802" s="510"/>
      <c r="G802" s="511"/>
      <c r="H802" s="511"/>
      <c r="I802" s="511"/>
      <c r="J802" s="511"/>
      <c r="K802" s="512"/>
      <c r="L802" s="513"/>
      <c r="M802" s="513"/>
      <c r="N802" s="513"/>
      <c r="O802" s="513"/>
      <c r="P802" s="513"/>
      <c r="Q802" s="513"/>
      <c r="R802" s="513"/>
      <c r="S802" s="513"/>
      <c r="T802" s="513"/>
      <c r="U802" s="513"/>
      <c r="V802" s="513"/>
      <c r="W802" s="513"/>
      <c r="X802" s="513"/>
      <c r="Y802" s="511"/>
      <c r="Z802" s="511"/>
      <c r="AA802" s="511"/>
      <c r="AB802" s="511"/>
      <c r="AC802" s="511"/>
      <c r="AD802" s="511"/>
      <c r="AE802" s="511"/>
      <c r="AF802" s="511"/>
      <c r="AG802" s="511"/>
      <c r="AH802" s="514"/>
      <c r="AI802" s="515"/>
      <c r="AJ802" s="515"/>
      <c r="AK802" s="515"/>
      <c r="AL802" s="511"/>
      <c r="AM802" s="511"/>
      <c r="AN802" s="511"/>
      <c r="AO802" s="515"/>
      <c r="AP802" s="515"/>
      <c r="AQ802" s="515"/>
      <c r="AR802" s="515"/>
      <c r="AS802" s="515"/>
      <c r="AT802" s="515"/>
      <c r="AU802" s="490"/>
      <c r="AV802" s="490"/>
      <c r="AW802" s="490"/>
      <c r="AX802" s="490"/>
      <c r="AY802" s="490"/>
      <c r="AZ802" s="490"/>
      <c r="BA802" s="490"/>
      <c r="BB802" s="490"/>
      <c r="BC802" s="490"/>
    </row>
    <row r="803" spans="1:55" x14ac:dyDescent="0.25">
      <c r="A803" s="1400"/>
      <c r="B803" s="509"/>
      <c r="C803" s="489"/>
      <c r="D803" s="510"/>
      <c r="E803" s="433"/>
      <c r="F803" s="510"/>
      <c r="G803" s="511"/>
      <c r="H803" s="511"/>
      <c r="I803" s="511"/>
      <c r="J803" s="511"/>
      <c r="K803" s="512"/>
      <c r="L803" s="513"/>
      <c r="M803" s="513"/>
      <c r="N803" s="513"/>
      <c r="O803" s="513"/>
      <c r="P803" s="513"/>
      <c r="Q803" s="513"/>
      <c r="R803" s="513"/>
      <c r="S803" s="513"/>
      <c r="T803" s="513"/>
      <c r="U803" s="513"/>
      <c r="V803" s="513"/>
      <c r="W803" s="513"/>
      <c r="X803" s="513"/>
      <c r="Y803" s="511"/>
      <c r="Z803" s="511"/>
      <c r="AA803" s="511"/>
      <c r="AB803" s="511"/>
      <c r="AC803" s="511"/>
      <c r="AD803" s="511"/>
      <c r="AE803" s="511"/>
      <c r="AF803" s="511"/>
      <c r="AG803" s="511"/>
      <c r="AH803" s="514"/>
      <c r="AI803" s="515"/>
      <c r="AJ803" s="515"/>
      <c r="AK803" s="515"/>
      <c r="AL803" s="515"/>
      <c r="AM803" s="515"/>
      <c r="AN803" s="515"/>
      <c r="AO803" s="515"/>
      <c r="AP803" s="515"/>
      <c r="AQ803" s="515"/>
      <c r="AR803" s="515"/>
      <c r="AS803" s="515"/>
      <c r="AT803" s="515"/>
      <c r="AU803" s="490"/>
      <c r="AV803" s="490"/>
      <c r="AW803" s="490"/>
      <c r="AX803" s="490"/>
      <c r="AY803" s="490"/>
      <c r="AZ803" s="490"/>
      <c r="BA803" s="490"/>
      <c r="BB803" s="490"/>
      <c r="BC803" s="490"/>
    </row>
    <row r="804" spans="1:55" x14ac:dyDescent="0.25">
      <c r="A804" s="1400"/>
      <c r="B804" s="509"/>
      <c r="C804" s="489"/>
      <c r="D804" s="510"/>
      <c r="E804" s="433"/>
      <c r="F804" s="510"/>
      <c r="G804" s="511"/>
      <c r="H804" s="511"/>
      <c r="I804" s="511"/>
      <c r="J804" s="511"/>
      <c r="K804" s="512"/>
      <c r="L804" s="513"/>
      <c r="M804" s="513"/>
      <c r="N804" s="513"/>
      <c r="O804" s="513"/>
      <c r="P804" s="513"/>
      <c r="Q804" s="513"/>
      <c r="R804" s="513"/>
      <c r="S804" s="513"/>
      <c r="T804" s="513"/>
      <c r="U804" s="513"/>
      <c r="V804" s="513"/>
      <c r="W804" s="513"/>
      <c r="X804" s="513"/>
      <c r="Y804" s="511"/>
      <c r="Z804" s="511"/>
      <c r="AA804" s="511"/>
      <c r="AB804" s="511"/>
      <c r="AC804" s="511"/>
      <c r="AD804" s="511"/>
      <c r="AE804" s="511"/>
      <c r="AF804" s="511"/>
      <c r="AG804" s="511"/>
      <c r="AH804" s="514"/>
      <c r="AI804" s="515"/>
      <c r="AJ804" s="515"/>
      <c r="AK804" s="515"/>
      <c r="AL804" s="515"/>
      <c r="AM804" s="515"/>
      <c r="AN804" s="515"/>
      <c r="AO804" s="515"/>
      <c r="AP804" s="515"/>
      <c r="AQ804" s="515"/>
      <c r="AR804" s="515"/>
      <c r="AS804" s="515"/>
      <c r="AT804" s="515"/>
      <c r="AU804" s="490"/>
      <c r="AV804" s="490"/>
      <c r="AW804" s="490"/>
      <c r="AX804" s="490"/>
      <c r="AY804" s="490"/>
      <c r="AZ804" s="490"/>
      <c r="BA804" s="490"/>
      <c r="BB804" s="490"/>
      <c r="BC804" s="490"/>
    </row>
    <row r="805" spans="1:55" x14ac:dyDescent="0.25">
      <c r="A805" s="1400"/>
      <c r="B805" s="509"/>
      <c r="C805" s="489"/>
      <c r="D805" s="510"/>
      <c r="E805" s="433"/>
      <c r="F805" s="510"/>
      <c r="G805" s="511"/>
      <c r="H805" s="511"/>
      <c r="I805" s="511"/>
      <c r="J805" s="511"/>
      <c r="K805" s="512"/>
      <c r="L805" s="513"/>
      <c r="M805" s="513"/>
      <c r="N805" s="513"/>
      <c r="O805" s="513"/>
      <c r="P805" s="513"/>
      <c r="Q805" s="513"/>
      <c r="R805" s="513"/>
      <c r="S805" s="513"/>
      <c r="T805" s="513"/>
      <c r="U805" s="513"/>
      <c r="V805" s="513"/>
      <c r="W805" s="513"/>
      <c r="X805" s="513"/>
      <c r="Y805" s="511"/>
      <c r="Z805" s="511"/>
      <c r="AA805" s="511"/>
      <c r="AB805" s="511"/>
      <c r="AC805" s="511"/>
      <c r="AD805" s="511"/>
      <c r="AE805" s="511"/>
      <c r="AF805" s="511"/>
      <c r="AG805" s="511"/>
      <c r="AH805" s="514"/>
      <c r="AI805" s="515"/>
      <c r="AJ805" s="515"/>
      <c r="AK805" s="515"/>
      <c r="AL805" s="515"/>
      <c r="AM805" s="515"/>
      <c r="AN805" s="515"/>
      <c r="AO805" s="515"/>
      <c r="AP805" s="515"/>
      <c r="AQ805" s="515"/>
      <c r="AR805" s="515"/>
      <c r="AS805" s="515"/>
      <c r="AT805" s="515"/>
      <c r="AU805" s="490"/>
      <c r="AV805" s="490"/>
      <c r="AW805" s="490"/>
      <c r="AX805" s="490"/>
      <c r="AY805" s="490"/>
      <c r="AZ805" s="490"/>
      <c r="BA805" s="490"/>
      <c r="BB805" s="490"/>
      <c r="BC805" s="490"/>
    </row>
    <row r="806" spans="1:55" x14ac:dyDescent="0.25">
      <c r="A806" s="1400"/>
      <c r="B806" s="509"/>
      <c r="C806" s="489"/>
      <c r="D806" s="510"/>
      <c r="E806" s="433"/>
      <c r="F806" s="510"/>
      <c r="G806" s="511"/>
      <c r="H806" s="511"/>
      <c r="I806" s="511"/>
      <c r="J806" s="511"/>
      <c r="K806" s="512"/>
      <c r="L806" s="513"/>
      <c r="M806" s="513"/>
      <c r="N806" s="513"/>
      <c r="O806" s="513"/>
      <c r="P806" s="513"/>
      <c r="Q806" s="513"/>
      <c r="R806" s="513"/>
      <c r="S806" s="513"/>
      <c r="T806" s="513"/>
      <c r="U806" s="513"/>
      <c r="V806" s="513"/>
      <c r="W806" s="513"/>
      <c r="X806" s="513"/>
      <c r="Y806" s="511"/>
      <c r="Z806" s="511"/>
      <c r="AA806" s="511"/>
      <c r="AB806" s="511"/>
      <c r="AC806" s="511"/>
      <c r="AD806" s="511"/>
      <c r="AE806" s="511"/>
      <c r="AF806" s="511"/>
      <c r="AG806" s="511"/>
      <c r="AH806" s="514"/>
      <c r="AI806" s="515"/>
      <c r="AJ806" s="515"/>
      <c r="AK806" s="515"/>
      <c r="AL806" s="515"/>
      <c r="AM806" s="515"/>
      <c r="AN806" s="515"/>
      <c r="AO806" s="511"/>
      <c r="AP806" s="511"/>
      <c r="AQ806" s="511"/>
      <c r="AR806" s="511"/>
      <c r="AS806" s="511"/>
      <c r="AT806" s="515"/>
      <c r="AU806" s="490"/>
      <c r="AV806" s="490"/>
      <c r="AW806" s="490"/>
      <c r="AX806" s="490"/>
      <c r="AY806" s="490"/>
      <c r="AZ806" s="490"/>
      <c r="BA806" s="490"/>
      <c r="BB806" s="490"/>
      <c r="BC806" s="490"/>
    </row>
    <row r="807" spans="1:55" x14ac:dyDescent="0.25">
      <c r="A807" s="1400"/>
      <c r="B807" s="509"/>
      <c r="C807" s="489"/>
      <c r="D807" s="510"/>
      <c r="E807" s="433"/>
      <c r="F807" s="510"/>
      <c r="G807" s="511"/>
      <c r="H807" s="511"/>
      <c r="I807" s="511"/>
      <c r="J807" s="511"/>
      <c r="K807" s="512"/>
      <c r="L807" s="513"/>
      <c r="M807" s="513"/>
      <c r="N807" s="513"/>
      <c r="O807" s="513"/>
      <c r="P807" s="513"/>
      <c r="Q807" s="513"/>
      <c r="R807" s="513"/>
      <c r="S807" s="513"/>
      <c r="T807" s="513"/>
      <c r="U807" s="513"/>
      <c r="V807" s="513"/>
      <c r="W807" s="513"/>
      <c r="X807" s="513"/>
      <c r="Y807" s="511"/>
      <c r="Z807" s="511"/>
      <c r="AA807" s="511"/>
      <c r="AB807" s="511"/>
      <c r="AC807" s="511"/>
      <c r="AD807" s="511"/>
      <c r="AE807" s="511"/>
      <c r="AF807" s="511"/>
      <c r="AG807" s="511"/>
      <c r="AH807" s="514"/>
      <c r="AI807" s="515"/>
      <c r="AJ807" s="515"/>
      <c r="AK807" s="515"/>
      <c r="AL807" s="511"/>
      <c r="AM807" s="511"/>
      <c r="AN807" s="511"/>
      <c r="AO807" s="515"/>
      <c r="AP807" s="515"/>
      <c r="AQ807" s="515"/>
      <c r="AR807" s="515"/>
      <c r="AS807" s="515"/>
      <c r="AT807" s="515"/>
      <c r="AU807" s="490"/>
      <c r="AV807" s="490"/>
      <c r="AW807" s="490"/>
      <c r="AX807" s="490"/>
      <c r="AY807" s="490"/>
      <c r="AZ807" s="490"/>
      <c r="BA807" s="490"/>
      <c r="BB807" s="490"/>
      <c r="BC807" s="490"/>
    </row>
    <row r="808" spans="1:55" x14ac:dyDescent="0.25">
      <c r="A808" s="1400"/>
      <c r="B808" s="509"/>
      <c r="C808" s="489"/>
      <c r="D808" s="510"/>
      <c r="E808" s="433"/>
      <c r="F808" s="510"/>
      <c r="G808" s="511"/>
      <c r="H808" s="511"/>
      <c r="I808" s="511"/>
      <c r="J808" s="511"/>
      <c r="K808" s="512"/>
      <c r="L808" s="513"/>
      <c r="M808" s="513"/>
      <c r="N808" s="513"/>
      <c r="O808" s="513"/>
      <c r="P808" s="513"/>
      <c r="Q808" s="513"/>
      <c r="R808" s="513"/>
      <c r="S808" s="513"/>
      <c r="T808" s="513"/>
      <c r="U808" s="513"/>
      <c r="V808" s="513"/>
      <c r="W808" s="513"/>
      <c r="X808" s="513"/>
      <c r="Y808" s="511"/>
      <c r="Z808" s="511"/>
      <c r="AA808" s="511"/>
      <c r="AB808" s="511"/>
      <c r="AC808" s="511"/>
      <c r="AD808" s="511"/>
      <c r="AE808" s="511"/>
      <c r="AF808" s="511"/>
      <c r="AG808" s="511"/>
      <c r="AH808" s="514"/>
      <c r="AI808" s="515"/>
      <c r="AJ808" s="515"/>
      <c r="AK808" s="515"/>
      <c r="AL808" s="515"/>
      <c r="AM808" s="515"/>
      <c r="AN808" s="515"/>
      <c r="AO808" s="515"/>
      <c r="AP808" s="515"/>
      <c r="AQ808" s="515"/>
      <c r="AR808" s="515"/>
      <c r="AS808" s="515"/>
      <c r="AT808" s="515"/>
      <c r="AU808" s="490"/>
      <c r="AV808" s="490"/>
      <c r="AW808" s="490"/>
      <c r="AX808" s="490"/>
      <c r="AY808" s="490"/>
      <c r="AZ808" s="490"/>
      <c r="BA808" s="490"/>
      <c r="BB808" s="490"/>
      <c r="BC808" s="490"/>
    </row>
    <row r="809" spans="1:55" x14ac:dyDescent="0.25">
      <c r="A809" s="1400"/>
      <c r="B809" s="509"/>
      <c r="C809" s="489"/>
      <c r="D809" s="510"/>
      <c r="E809" s="433"/>
      <c r="F809" s="510"/>
      <c r="G809" s="511"/>
      <c r="H809" s="511"/>
      <c r="I809" s="511"/>
      <c r="J809" s="511"/>
      <c r="K809" s="512"/>
      <c r="L809" s="513"/>
      <c r="M809" s="513"/>
      <c r="N809" s="513"/>
      <c r="O809" s="513"/>
      <c r="P809" s="513"/>
      <c r="Q809" s="513"/>
      <c r="R809" s="513"/>
      <c r="S809" s="513"/>
      <c r="T809" s="513"/>
      <c r="U809" s="513"/>
      <c r="V809" s="513"/>
      <c r="W809" s="513"/>
      <c r="X809" s="513"/>
      <c r="Y809" s="511"/>
      <c r="Z809" s="511"/>
      <c r="AA809" s="511"/>
      <c r="AB809" s="511"/>
      <c r="AC809" s="511"/>
      <c r="AD809" s="511"/>
      <c r="AE809" s="511"/>
      <c r="AF809" s="511"/>
      <c r="AG809" s="511"/>
      <c r="AH809" s="514"/>
      <c r="AI809" s="515"/>
      <c r="AJ809" s="515"/>
      <c r="AK809" s="515"/>
      <c r="AL809" s="515"/>
      <c r="AM809" s="515"/>
      <c r="AN809" s="515"/>
      <c r="AO809" s="515"/>
      <c r="AP809" s="515"/>
      <c r="AQ809" s="515"/>
      <c r="AR809" s="515"/>
      <c r="AS809" s="515"/>
      <c r="AT809" s="515"/>
      <c r="AU809" s="490"/>
      <c r="AV809" s="490"/>
      <c r="AW809" s="490"/>
      <c r="AX809" s="490"/>
      <c r="AY809" s="490"/>
      <c r="AZ809" s="490"/>
      <c r="BA809" s="490"/>
      <c r="BB809" s="490"/>
      <c r="BC809" s="490"/>
    </row>
    <row r="810" spans="1:55" x14ac:dyDescent="0.25">
      <c r="A810" s="1400"/>
      <c r="B810" s="509"/>
      <c r="C810" s="489"/>
      <c r="D810" s="510"/>
      <c r="E810" s="433"/>
      <c r="F810" s="510"/>
      <c r="G810" s="511"/>
      <c r="H810" s="511"/>
      <c r="I810" s="511"/>
      <c r="J810" s="511"/>
      <c r="K810" s="512"/>
      <c r="L810" s="513"/>
      <c r="M810" s="513"/>
      <c r="N810" s="513"/>
      <c r="O810" s="513"/>
      <c r="P810" s="513"/>
      <c r="Q810" s="513"/>
      <c r="R810" s="513"/>
      <c r="S810" s="513"/>
      <c r="T810" s="513"/>
      <c r="U810" s="513"/>
      <c r="V810" s="513"/>
      <c r="W810" s="513"/>
      <c r="X810" s="513"/>
      <c r="Y810" s="511"/>
      <c r="Z810" s="511"/>
      <c r="AA810" s="511"/>
      <c r="AB810" s="511"/>
      <c r="AC810" s="511"/>
      <c r="AD810" s="511"/>
      <c r="AE810" s="511"/>
      <c r="AF810" s="511"/>
      <c r="AG810" s="511"/>
      <c r="AH810" s="514"/>
      <c r="AI810" s="515"/>
      <c r="AJ810" s="515"/>
      <c r="AK810" s="515"/>
      <c r="AL810" s="515"/>
      <c r="AM810" s="515"/>
      <c r="AN810" s="515"/>
      <c r="AO810" s="511"/>
      <c r="AP810" s="511"/>
      <c r="AQ810" s="511"/>
      <c r="AR810" s="511"/>
      <c r="AS810" s="511"/>
      <c r="AT810" s="515"/>
      <c r="AU810" s="490"/>
      <c r="AV810" s="490"/>
      <c r="AW810" s="490"/>
      <c r="AX810" s="490"/>
      <c r="AY810" s="490"/>
      <c r="AZ810" s="490"/>
      <c r="BA810" s="490"/>
      <c r="BB810" s="490"/>
      <c r="BC810" s="490"/>
    </row>
    <row r="811" spans="1:55" x14ac:dyDescent="0.25">
      <c r="A811" s="1400"/>
      <c r="B811" s="509"/>
      <c r="C811" s="489"/>
      <c r="D811" s="510"/>
      <c r="E811" s="433"/>
      <c r="F811" s="510"/>
      <c r="G811" s="511"/>
      <c r="H811" s="511"/>
      <c r="I811" s="511"/>
      <c r="J811" s="511"/>
      <c r="K811" s="512"/>
      <c r="L811" s="513"/>
      <c r="M811" s="513"/>
      <c r="N811" s="513"/>
      <c r="O811" s="513"/>
      <c r="P811" s="513"/>
      <c r="Q811" s="513"/>
      <c r="R811" s="513"/>
      <c r="S811" s="513"/>
      <c r="T811" s="513"/>
      <c r="U811" s="513"/>
      <c r="V811" s="513"/>
      <c r="W811" s="513"/>
      <c r="X811" s="513"/>
      <c r="Y811" s="511"/>
      <c r="Z811" s="511"/>
      <c r="AA811" s="511"/>
      <c r="AB811" s="511"/>
      <c r="AC811" s="511"/>
      <c r="AD811" s="511"/>
      <c r="AE811" s="511"/>
      <c r="AF811" s="511"/>
      <c r="AG811" s="511"/>
      <c r="AH811" s="514"/>
      <c r="AI811" s="515"/>
      <c r="AJ811" s="515"/>
      <c r="AK811" s="515"/>
      <c r="AL811" s="515"/>
      <c r="AM811" s="515"/>
      <c r="AN811" s="515"/>
      <c r="AO811" s="511"/>
      <c r="AP811" s="511"/>
      <c r="AQ811" s="511"/>
      <c r="AR811" s="511"/>
      <c r="AS811" s="511"/>
      <c r="AT811" s="515"/>
      <c r="AU811" s="490"/>
      <c r="AV811" s="490"/>
      <c r="AW811" s="490"/>
      <c r="AX811" s="490"/>
      <c r="AY811" s="490"/>
      <c r="AZ811" s="490"/>
      <c r="BA811" s="490"/>
      <c r="BB811" s="490"/>
      <c r="BC811" s="490"/>
    </row>
    <row r="812" spans="1:55" x14ac:dyDescent="0.25">
      <c r="A812" s="1400"/>
      <c r="B812" s="509"/>
      <c r="C812" s="489"/>
      <c r="D812" s="510"/>
      <c r="E812" s="433"/>
      <c r="F812" s="510"/>
      <c r="G812" s="511"/>
      <c r="H812" s="511"/>
      <c r="I812" s="511"/>
      <c r="J812" s="511"/>
      <c r="K812" s="512"/>
      <c r="L812" s="513"/>
      <c r="M812" s="513"/>
      <c r="N812" s="513"/>
      <c r="O812" s="513"/>
      <c r="P812" s="513"/>
      <c r="Q812" s="513"/>
      <c r="R812" s="513"/>
      <c r="S812" s="513"/>
      <c r="T812" s="513"/>
      <c r="U812" s="513"/>
      <c r="V812" s="513"/>
      <c r="W812" s="513"/>
      <c r="X812" s="513"/>
      <c r="Y812" s="511"/>
      <c r="Z812" s="511"/>
      <c r="AA812" s="511"/>
      <c r="AB812" s="511"/>
      <c r="AC812" s="511"/>
      <c r="AD812" s="511"/>
      <c r="AE812" s="511"/>
      <c r="AF812" s="511"/>
      <c r="AG812" s="511"/>
      <c r="AH812" s="514"/>
      <c r="AI812" s="515"/>
      <c r="AJ812" s="515"/>
      <c r="AK812" s="515"/>
      <c r="AL812" s="511"/>
      <c r="AM812" s="511"/>
      <c r="AN812" s="511"/>
      <c r="AO812" s="515"/>
      <c r="AP812" s="515"/>
      <c r="AQ812" s="515"/>
      <c r="AR812" s="515"/>
      <c r="AS812" s="515"/>
      <c r="AT812" s="515"/>
      <c r="AU812" s="490"/>
      <c r="AV812" s="490"/>
      <c r="AW812" s="490"/>
      <c r="AX812" s="490"/>
      <c r="AY812" s="490"/>
      <c r="AZ812" s="490"/>
      <c r="BA812" s="490"/>
      <c r="BB812" s="490"/>
      <c r="BC812" s="490"/>
    </row>
    <row r="813" spans="1:55" x14ac:dyDescent="0.25">
      <c r="A813" s="1400"/>
      <c r="B813" s="509"/>
      <c r="C813" s="489"/>
      <c r="D813" s="510"/>
      <c r="E813" s="433"/>
      <c r="F813" s="510"/>
      <c r="G813" s="511"/>
      <c r="H813" s="511"/>
      <c r="I813" s="511"/>
      <c r="J813" s="511"/>
      <c r="K813" s="512"/>
      <c r="L813" s="513"/>
      <c r="M813" s="513"/>
      <c r="N813" s="513"/>
      <c r="O813" s="513"/>
      <c r="P813" s="513"/>
      <c r="Q813" s="513"/>
      <c r="R813" s="513"/>
      <c r="S813" s="513"/>
      <c r="T813" s="513"/>
      <c r="U813" s="513"/>
      <c r="V813" s="513"/>
      <c r="W813" s="513"/>
      <c r="X813" s="513"/>
      <c r="Y813" s="511"/>
      <c r="Z813" s="511"/>
      <c r="AA813" s="511"/>
      <c r="AB813" s="511"/>
      <c r="AC813" s="511"/>
      <c r="AD813" s="511"/>
      <c r="AE813" s="511"/>
      <c r="AF813" s="511"/>
      <c r="AG813" s="511"/>
      <c r="AH813" s="514"/>
      <c r="AI813" s="515"/>
      <c r="AJ813" s="515"/>
      <c r="AK813" s="515"/>
      <c r="AL813" s="515"/>
      <c r="AM813" s="515"/>
      <c r="AN813" s="515"/>
      <c r="AO813" s="515"/>
      <c r="AP813" s="515"/>
      <c r="AQ813" s="515"/>
      <c r="AR813" s="515"/>
      <c r="AS813" s="515"/>
      <c r="AT813" s="515"/>
      <c r="AU813" s="490"/>
      <c r="AV813" s="490"/>
      <c r="AW813" s="490"/>
      <c r="AX813" s="490"/>
      <c r="AY813" s="490"/>
      <c r="AZ813" s="490"/>
      <c r="BA813" s="490"/>
      <c r="BB813" s="490"/>
      <c r="BC813" s="490"/>
    </row>
    <row r="814" spans="1:55" x14ac:dyDescent="0.25">
      <c r="A814" s="1400"/>
      <c r="B814" s="509"/>
      <c r="C814" s="489"/>
      <c r="D814" s="510"/>
      <c r="E814" s="433"/>
      <c r="F814" s="510"/>
      <c r="G814" s="511"/>
      <c r="H814" s="511"/>
      <c r="I814" s="511"/>
      <c r="J814" s="511"/>
      <c r="K814" s="512"/>
      <c r="L814" s="513"/>
      <c r="M814" s="513"/>
      <c r="N814" s="513"/>
      <c r="O814" s="513"/>
      <c r="P814" s="513"/>
      <c r="Q814" s="513"/>
      <c r="R814" s="513"/>
      <c r="S814" s="513"/>
      <c r="T814" s="513"/>
      <c r="U814" s="513"/>
      <c r="V814" s="513"/>
      <c r="W814" s="513"/>
      <c r="X814" s="513"/>
      <c r="Y814" s="511"/>
      <c r="Z814" s="511"/>
      <c r="AA814" s="511"/>
      <c r="AB814" s="511"/>
      <c r="AC814" s="511"/>
      <c r="AD814" s="511"/>
      <c r="AE814" s="511"/>
      <c r="AF814" s="511"/>
      <c r="AG814" s="511"/>
      <c r="AH814" s="514"/>
      <c r="AI814" s="515"/>
      <c r="AJ814" s="515"/>
      <c r="AK814" s="515"/>
      <c r="AL814" s="515"/>
      <c r="AM814" s="515"/>
      <c r="AN814" s="515"/>
      <c r="AO814" s="515"/>
      <c r="AP814" s="515"/>
      <c r="AQ814" s="515"/>
      <c r="AR814" s="515"/>
      <c r="AS814" s="515"/>
      <c r="AT814" s="515"/>
      <c r="AU814" s="490"/>
      <c r="AV814" s="490"/>
      <c r="AW814" s="490"/>
      <c r="AX814" s="490"/>
      <c r="AY814" s="490"/>
      <c r="AZ814" s="490"/>
      <c r="BA814" s="490"/>
      <c r="BB814" s="490"/>
      <c r="BC814" s="490"/>
    </row>
    <row r="815" spans="1:55" x14ac:dyDescent="0.25">
      <c r="A815" s="1400"/>
      <c r="B815" s="509"/>
      <c r="C815" s="489"/>
      <c r="D815" s="510"/>
      <c r="E815" s="433"/>
      <c r="F815" s="510"/>
      <c r="G815" s="511"/>
      <c r="H815" s="511"/>
      <c r="I815" s="511"/>
      <c r="J815" s="511"/>
      <c r="K815" s="512"/>
      <c r="L815" s="513"/>
      <c r="M815" s="513"/>
      <c r="N815" s="513"/>
      <c r="O815" s="513"/>
      <c r="P815" s="513"/>
      <c r="Q815" s="513"/>
      <c r="R815" s="513"/>
      <c r="S815" s="513"/>
      <c r="T815" s="513"/>
      <c r="U815" s="513"/>
      <c r="V815" s="513"/>
      <c r="W815" s="513"/>
      <c r="X815" s="513"/>
      <c r="Y815" s="511"/>
      <c r="Z815" s="511"/>
      <c r="AA815" s="511"/>
      <c r="AB815" s="511"/>
      <c r="AC815" s="511"/>
      <c r="AD815" s="511"/>
      <c r="AE815" s="511"/>
      <c r="AF815" s="511"/>
      <c r="AG815" s="511"/>
      <c r="AH815" s="514"/>
      <c r="AI815" s="515"/>
      <c r="AJ815" s="515"/>
      <c r="AK815" s="515"/>
      <c r="AL815" s="515"/>
      <c r="AM815" s="515"/>
      <c r="AN815" s="515"/>
      <c r="AO815" s="515"/>
      <c r="AP815" s="515"/>
      <c r="AQ815" s="515"/>
      <c r="AR815" s="515"/>
      <c r="AS815" s="515"/>
      <c r="AT815" s="515"/>
      <c r="AU815" s="490"/>
      <c r="AV815" s="490"/>
      <c r="AW815" s="490"/>
      <c r="AX815" s="490"/>
      <c r="AY815" s="490"/>
      <c r="AZ815" s="490"/>
      <c r="BA815" s="490"/>
      <c r="BB815" s="490"/>
      <c r="BC815" s="490"/>
    </row>
    <row r="816" spans="1:55" x14ac:dyDescent="0.25">
      <c r="A816" s="1400"/>
      <c r="B816" s="509"/>
      <c r="C816" s="489"/>
      <c r="D816" s="510"/>
      <c r="E816" s="433"/>
      <c r="F816" s="510"/>
      <c r="G816" s="511"/>
      <c r="H816" s="511"/>
      <c r="I816" s="511"/>
      <c r="J816" s="511"/>
      <c r="K816" s="512"/>
      <c r="L816" s="513"/>
      <c r="M816" s="513"/>
      <c r="N816" s="513"/>
      <c r="O816" s="513"/>
      <c r="P816" s="513"/>
      <c r="Q816" s="513"/>
      <c r="R816" s="513"/>
      <c r="S816" s="513"/>
      <c r="T816" s="513"/>
      <c r="U816" s="513"/>
      <c r="V816" s="513"/>
      <c r="W816" s="513"/>
      <c r="X816" s="513"/>
      <c r="Y816" s="511"/>
      <c r="Z816" s="511"/>
      <c r="AA816" s="511"/>
      <c r="AB816" s="511"/>
      <c r="AC816" s="511"/>
      <c r="AD816" s="511"/>
      <c r="AE816" s="511"/>
      <c r="AF816" s="511"/>
      <c r="AG816" s="511"/>
      <c r="AH816" s="514"/>
      <c r="AI816" s="515"/>
      <c r="AJ816" s="515"/>
      <c r="AK816" s="515"/>
      <c r="AL816" s="515"/>
      <c r="AM816" s="515"/>
      <c r="AN816" s="515"/>
      <c r="AO816" s="511"/>
      <c r="AP816" s="511"/>
      <c r="AQ816" s="511"/>
      <c r="AR816" s="511"/>
      <c r="AS816" s="511"/>
      <c r="AT816" s="515"/>
      <c r="AU816" s="490"/>
      <c r="AV816" s="490"/>
      <c r="AW816" s="490"/>
      <c r="AX816" s="490"/>
      <c r="AY816" s="490"/>
      <c r="AZ816" s="490"/>
      <c r="BA816" s="490"/>
      <c r="BB816" s="490"/>
      <c r="BC816" s="490"/>
    </row>
    <row r="817" spans="1:55" x14ac:dyDescent="0.25">
      <c r="A817" s="1400"/>
      <c r="B817" s="509"/>
      <c r="C817" s="489"/>
      <c r="D817" s="510"/>
      <c r="E817" s="433"/>
      <c r="F817" s="510"/>
      <c r="G817" s="511"/>
      <c r="H817" s="511"/>
      <c r="I817" s="511"/>
      <c r="J817" s="511"/>
      <c r="K817" s="512"/>
      <c r="L817" s="513"/>
      <c r="M817" s="513"/>
      <c r="N817" s="513"/>
      <c r="O817" s="513"/>
      <c r="P817" s="513"/>
      <c r="Q817" s="513"/>
      <c r="R817" s="513"/>
      <c r="S817" s="513"/>
      <c r="T817" s="513"/>
      <c r="U817" s="513"/>
      <c r="V817" s="513"/>
      <c r="W817" s="513"/>
      <c r="X817" s="513"/>
      <c r="Y817" s="511"/>
      <c r="Z817" s="511"/>
      <c r="AA817" s="511"/>
      <c r="AB817" s="511"/>
      <c r="AC817" s="511"/>
      <c r="AD817" s="511"/>
      <c r="AE817" s="511"/>
      <c r="AF817" s="511"/>
      <c r="AG817" s="511"/>
      <c r="AH817" s="514"/>
      <c r="AI817" s="515"/>
      <c r="AJ817" s="515"/>
      <c r="AK817" s="515"/>
      <c r="AL817" s="511"/>
      <c r="AM817" s="511"/>
      <c r="AN817" s="511"/>
      <c r="AO817" s="515"/>
      <c r="AP817" s="515"/>
      <c r="AQ817" s="515"/>
      <c r="AR817" s="515"/>
      <c r="AS817" s="515"/>
      <c r="AT817" s="515"/>
      <c r="AU817" s="490"/>
      <c r="AV817" s="490"/>
      <c r="AW817" s="490"/>
      <c r="AX817" s="490"/>
      <c r="AY817" s="490"/>
      <c r="AZ817" s="490"/>
      <c r="BA817" s="490"/>
      <c r="BB817" s="490"/>
      <c r="BC817" s="490"/>
    </row>
    <row r="818" spans="1:55" x14ac:dyDescent="0.25">
      <c r="A818" s="1400"/>
      <c r="B818" s="509"/>
      <c r="C818" s="489"/>
      <c r="D818" s="510"/>
      <c r="E818" s="433"/>
      <c r="F818" s="510"/>
      <c r="G818" s="511"/>
      <c r="H818" s="511"/>
      <c r="I818" s="511"/>
      <c r="J818" s="511"/>
      <c r="K818" s="512"/>
      <c r="L818" s="513"/>
      <c r="M818" s="513"/>
      <c r="N818" s="513"/>
      <c r="O818" s="513"/>
      <c r="P818" s="513"/>
      <c r="Q818" s="513"/>
      <c r="R818" s="513"/>
      <c r="S818" s="513"/>
      <c r="T818" s="513"/>
      <c r="U818" s="513"/>
      <c r="V818" s="513"/>
      <c r="W818" s="513"/>
      <c r="X818" s="513"/>
      <c r="Y818" s="511"/>
      <c r="Z818" s="511"/>
      <c r="AA818" s="511"/>
      <c r="AB818" s="511"/>
      <c r="AC818" s="511"/>
      <c r="AD818" s="511"/>
      <c r="AE818" s="511"/>
      <c r="AF818" s="511"/>
      <c r="AG818" s="511"/>
      <c r="AH818" s="514"/>
      <c r="AI818" s="515"/>
      <c r="AJ818" s="515"/>
      <c r="AK818" s="515"/>
      <c r="AL818" s="515"/>
      <c r="AM818" s="515"/>
      <c r="AN818" s="515"/>
      <c r="AO818" s="515"/>
      <c r="AP818" s="515"/>
      <c r="AQ818" s="515"/>
      <c r="AR818" s="515"/>
      <c r="AS818" s="515"/>
      <c r="AT818" s="515"/>
      <c r="AU818" s="490"/>
      <c r="AV818" s="490"/>
      <c r="AW818" s="490"/>
      <c r="AX818" s="490"/>
      <c r="AY818" s="490"/>
      <c r="AZ818" s="490"/>
      <c r="BA818" s="490"/>
      <c r="BB818" s="490"/>
      <c r="BC818" s="490"/>
    </row>
    <row r="819" spans="1:55" x14ac:dyDescent="0.25">
      <c r="A819" s="1400"/>
      <c r="B819" s="509"/>
      <c r="C819" s="489"/>
      <c r="D819" s="510"/>
      <c r="E819" s="433"/>
      <c r="F819" s="510"/>
      <c r="G819" s="511"/>
      <c r="H819" s="511"/>
      <c r="I819" s="511"/>
      <c r="J819" s="511"/>
      <c r="K819" s="512"/>
      <c r="L819" s="513"/>
      <c r="M819" s="513"/>
      <c r="N819" s="513"/>
      <c r="O819" s="513"/>
      <c r="P819" s="513"/>
      <c r="Q819" s="513"/>
      <c r="R819" s="513"/>
      <c r="S819" s="513"/>
      <c r="T819" s="513"/>
      <c r="U819" s="513"/>
      <c r="V819" s="513"/>
      <c r="W819" s="513"/>
      <c r="X819" s="513"/>
      <c r="Y819" s="511"/>
      <c r="Z819" s="511"/>
      <c r="AA819" s="511"/>
      <c r="AB819" s="511"/>
      <c r="AC819" s="511"/>
      <c r="AD819" s="511"/>
      <c r="AE819" s="511"/>
      <c r="AF819" s="511"/>
      <c r="AG819" s="511"/>
      <c r="AH819" s="514"/>
      <c r="AI819" s="515"/>
      <c r="AJ819" s="515"/>
      <c r="AK819" s="515"/>
      <c r="AL819" s="515"/>
      <c r="AM819" s="515"/>
      <c r="AN819" s="515"/>
      <c r="AO819" s="515"/>
      <c r="AP819" s="515"/>
      <c r="AQ819" s="515"/>
      <c r="AR819" s="515"/>
      <c r="AS819" s="515"/>
      <c r="AT819" s="515"/>
      <c r="AU819" s="490"/>
      <c r="AV819" s="490"/>
      <c r="AW819" s="490"/>
      <c r="AX819" s="490"/>
      <c r="AY819" s="490"/>
      <c r="AZ819" s="490"/>
      <c r="BA819" s="490"/>
      <c r="BB819" s="490"/>
      <c r="BC819" s="490"/>
    </row>
    <row r="820" spans="1:55" x14ac:dyDescent="0.25">
      <c r="A820" s="1400"/>
      <c r="B820" s="509"/>
      <c r="C820" s="489"/>
      <c r="D820" s="510"/>
      <c r="E820" s="433"/>
      <c r="F820" s="510"/>
      <c r="G820" s="511"/>
      <c r="H820" s="511"/>
      <c r="I820" s="511"/>
      <c r="J820" s="511"/>
      <c r="K820" s="512"/>
      <c r="L820" s="513"/>
      <c r="M820" s="513"/>
      <c r="N820" s="513"/>
      <c r="O820" s="513"/>
      <c r="P820" s="513"/>
      <c r="Q820" s="513"/>
      <c r="R820" s="513"/>
      <c r="S820" s="513"/>
      <c r="T820" s="513"/>
      <c r="U820" s="513"/>
      <c r="V820" s="513"/>
      <c r="W820" s="513"/>
      <c r="X820" s="513"/>
      <c r="Y820" s="511"/>
      <c r="Z820" s="511"/>
      <c r="AA820" s="511"/>
      <c r="AB820" s="511"/>
      <c r="AC820" s="511"/>
      <c r="AD820" s="511"/>
      <c r="AE820" s="511"/>
      <c r="AF820" s="511"/>
      <c r="AG820" s="511"/>
      <c r="AH820" s="514"/>
      <c r="AI820" s="515"/>
      <c r="AJ820" s="515"/>
      <c r="AK820" s="515"/>
      <c r="AL820" s="515"/>
      <c r="AM820" s="515"/>
      <c r="AN820" s="515"/>
      <c r="AO820" s="515"/>
      <c r="AP820" s="515"/>
      <c r="AQ820" s="515"/>
      <c r="AR820" s="515"/>
      <c r="AS820" s="515"/>
      <c r="AT820" s="515"/>
      <c r="AU820" s="490"/>
      <c r="AV820" s="490"/>
      <c r="AW820" s="490"/>
      <c r="AX820" s="490"/>
      <c r="AY820" s="490"/>
      <c r="AZ820" s="490"/>
      <c r="BA820" s="490"/>
      <c r="BB820" s="490"/>
      <c r="BC820" s="490"/>
    </row>
    <row r="821" spans="1:55" x14ac:dyDescent="0.25">
      <c r="A821" s="1400"/>
      <c r="B821" s="509"/>
      <c r="C821" s="489"/>
      <c r="D821" s="510"/>
      <c r="E821" s="433"/>
      <c r="F821" s="510"/>
      <c r="G821" s="511"/>
      <c r="H821" s="511"/>
      <c r="I821" s="511"/>
      <c r="J821" s="511"/>
      <c r="K821" s="512"/>
      <c r="L821" s="513"/>
      <c r="M821" s="513"/>
      <c r="N821" s="513"/>
      <c r="O821" s="513"/>
      <c r="P821" s="513"/>
      <c r="Q821" s="513"/>
      <c r="R821" s="513"/>
      <c r="S821" s="513"/>
      <c r="T821" s="513"/>
      <c r="U821" s="513"/>
      <c r="V821" s="513"/>
      <c r="W821" s="513"/>
      <c r="X821" s="513"/>
      <c r="Y821" s="511"/>
      <c r="Z821" s="511"/>
      <c r="AA821" s="511"/>
      <c r="AB821" s="511"/>
      <c r="AC821" s="511"/>
      <c r="AD821" s="511"/>
      <c r="AE821" s="511"/>
      <c r="AF821" s="511"/>
      <c r="AG821" s="511"/>
      <c r="AH821" s="514"/>
      <c r="AI821" s="515"/>
      <c r="AJ821" s="515"/>
      <c r="AK821" s="515"/>
      <c r="AL821" s="515"/>
      <c r="AM821" s="515"/>
      <c r="AN821" s="515"/>
      <c r="AO821" s="511"/>
      <c r="AP821" s="511"/>
      <c r="AQ821" s="511"/>
      <c r="AR821" s="511"/>
      <c r="AS821" s="511"/>
      <c r="AT821" s="515"/>
      <c r="AU821" s="490"/>
      <c r="AV821" s="490"/>
      <c r="AW821" s="490"/>
      <c r="AX821" s="490"/>
      <c r="AY821" s="490"/>
      <c r="AZ821" s="490"/>
      <c r="BA821" s="490"/>
      <c r="BB821" s="490"/>
      <c r="BC821" s="490"/>
    </row>
    <row r="822" spans="1:55" x14ac:dyDescent="0.25">
      <c r="A822" s="1400"/>
      <c r="B822" s="509"/>
      <c r="C822" s="489"/>
      <c r="D822" s="510"/>
      <c r="E822" s="433"/>
      <c r="F822" s="510"/>
      <c r="G822" s="511"/>
      <c r="H822" s="511"/>
      <c r="I822" s="511"/>
      <c r="J822" s="511"/>
      <c r="K822" s="512"/>
      <c r="L822" s="513"/>
      <c r="M822" s="513"/>
      <c r="N822" s="513"/>
      <c r="O822" s="513"/>
      <c r="P822" s="513"/>
      <c r="Q822" s="513"/>
      <c r="R822" s="513"/>
      <c r="S822" s="513"/>
      <c r="T822" s="513"/>
      <c r="U822" s="513"/>
      <c r="V822" s="513"/>
      <c r="W822" s="513"/>
      <c r="X822" s="513"/>
      <c r="Y822" s="511"/>
      <c r="Z822" s="511"/>
      <c r="AA822" s="511"/>
      <c r="AB822" s="511"/>
      <c r="AC822" s="511"/>
      <c r="AD822" s="511"/>
      <c r="AE822" s="511"/>
      <c r="AF822" s="511"/>
      <c r="AG822" s="511"/>
      <c r="AH822" s="514"/>
      <c r="AI822" s="515"/>
      <c r="AJ822" s="515"/>
      <c r="AK822" s="515"/>
      <c r="AL822" s="511"/>
      <c r="AM822" s="511"/>
      <c r="AN822" s="511"/>
      <c r="AO822" s="515"/>
      <c r="AP822" s="515"/>
      <c r="AQ822" s="515"/>
      <c r="AR822" s="515"/>
      <c r="AS822" s="515"/>
      <c r="AT822" s="515"/>
      <c r="AU822" s="490"/>
      <c r="AV822" s="490"/>
      <c r="AW822" s="490"/>
      <c r="AX822" s="490"/>
      <c r="AY822" s="490"/>
      <c r="AZ822" s="490"/>
      <c r="BA822" s="490"/>
      <c r="BB822" s="490"/>
      <c r="BC822" s="490"/>
    </row>
    <row r="823" spans="1:55" x14ac:dyDescent="0.25">
      <c r="A823" s="1400"/>
      <c r="B823" s="509"/>
      <c r="C823" s="489"/>
      <c r="D823" s="510"/>
      <c r="E823" s="433"/>
      <c r="F823" s="510"/>
      <c r="G823" s="511"/>
      <c r="H823" s="511"/>
      <c r="I823" s="511"/>
      <c r="J823" s="511"/>
      <c r="K823" s="512"/>
      <c r="L823" s="513"/>
      <c r="M823" s="513"/>
      <c r="N823" s="513"/>
      <c r="O823" s="513"/>
      <c r="P823" s="513"/>
      <c r="Q823" s="513"/>
      <c r="R823" s="513"/>
      <c r="S823" s="513"/>
      <c r="T823" s="513"/>
      <c r="U823" s="513"/>
      <c r="V823" s="513"/>
      <c r="W823" s="513"/>
      <c r="X823" s="513"/>
      <c r="Y823" s="511"/>
      <c r="Z823" s="511"/>
      <c r="AA823" s="511"/>
      <c r="AB823" s="511"/>
      <c r="AC823" s="511"/>
      <c r="AD823" s="511"/>
      <c r="AE823" s="511"/>
      <c r="AF823" s="511"/>
      <c r="AG823" s="511"/>
      <c r="AH823" s="514"/>
      <c r="AI823" s="515"/>
      <c r="AJ823" s="515"/>
      <c r="AK823" s="515"/>
      <c r="AL823" s="515"/>
      <c r="AM823" s="515"/>
      <c r="AN823" s="515"/>
      <c r="AO823" s="515"/>
      <c r="AP823" s="515"/>
      <c r="AQ823" s="515"/>
      <c r="AR823" s="515"/>
      <c r="AS823" s="515"/>
      <c r="AT823" s="515"/>
      <c r="AU823" s="490"/>
      <c r="AV823" s="490"/>
      <c r="AW823" s="490"/>
      <c r="AX823" s="490"/>
      <c r="AY823" s="490"/>
      <c r="AZ823" s="490"/>
      <c r="BA823" s="490"/>
      <c r="BB823" s="490"/>
      <c r="BC823" s="490"/>
    </row>
    <row r="824" spans="1:55" x14ac:dyDescent="0.25">
      <c r="A824" s="1400"/>
      <c r="B824" s="509"/>
      <c r="C824" s="489"/>
      <c r="D824" s="510"/>
      <c r="E824" s="433"/>
      <c r="F824" s="510"/>
      <c r="G824" s="511"/>
      <c r="H824" s="511"/>
      <c r="I824" s="511"/>
      <c r="J824" s="511"/>
      <c r="K824" s="512"/>
      <c r="L824" s="513"/>
      <c r="M824" s="513"/>
      <c r="N824" s="513"/>
      <c r="O824" s="513"/>
      <c r="P824" s="513"/>
      <c r="Q824" s="513"/>
      <c r="R824" s="513"/>
      <c r="S824" s="513"/>
      <c r="T824" s="513"/>
      <c r="U824" s="513"/>
      <c r="V824" s="513"/>
      <c r="W824" s="513"/>
      <c r="X824" s="513"/>
      <c r="Y824" s="511"/>
      <c r="Z824" s="511"/>
      <c r="AA824" s="511"/>
      <c r="AB824" s="511"/>
      <c r="AC824" s="511"/>
      <c r="AD824" s="511"/>
      <c r="AE824" s="511"/>
      <c r="AF824" s="511"/>
      <c r="AG824" s="511"/>
      <c r="AH824" s="514"/>
      <c r="AI824" s="515"/>
      <c r="AJ824" s="515"/>
      <c r="AK824" s="515"/>
      <c r="AL824" s="515"/>
      <c r="AM824" s="515"/>
      <c r="AN824" s="515"/>
      <c r="AO824" s="515"/>
      <c r="AP824" s="515"/>
      <c r="AQ824" s="515"/>
      <c r="AR824" s="515"/>
      <c r="AS824" s="515"/>
      <c r="AT824" s="515"/>
      <c r="AU824" s="490"/>
      <c r="AV824" s="490"/>
      <c r="AW824" s="490"/>
      <c r="AX824" s="490"/>
      <c r="AY824" s="490"/>
      <c r="AZ824" s="490"/>
      <c r="BA824" s="490"/>
      <c r="BB824" s="490"/>
      <c r="BC824" s="490"/>
    </row>
    <row r="825" spans="1:55" x14ac:dyDescent="0.25">
      <c r="A825" s="1400"/>
      <c r="B825" s="509"/>
      <c r="C825" s="489"/>
      <c r="D825" s="510"/>
      <c r="E825" s="433"/>
      <c r="F825" s="510"/>
      <c r="G825" s="511"/>
      <c r="H825" s="511"/>
      <c r="I825" s="511"/>
      <c r="J825" s="511"/>
      <c r="K825" s="512"/>
      <c r="L825" s="513"/>
      <c r="M825" s="513"/>
      <c r="N825" s="513"/>
      <c r="O825" s="513"/>
      <c r="P825" s="513"/>
      <c r="Q825" s="513"/>
      <c r="R825" s="513"/>
      <c r="S825" s="513"/>
      <c r="T825" s="513"/>
      <c r="U825" s="513"/>
      <c r="V825" s="513"/>
      <c r="W825" s="513"/>
      <c r="X825" s="513"/>
      <c r="Y825" s="511"/>
      <c r="Z825" s="511"/>
      <c r="AA825" s="511"/>
      <c r="AB825" s="511"/>
      <c r="AC825" s="511"/>
      <c r="AD825" s="511"/>
      <c r="AE825" s="511"/>
      <c r="AF825" s="511"/>
      <c r="AG825" s="511"/>
      <c r="AH825" s="514"/>
      <c r="AI825" s="515"/>
      <c r="AJ825" s="515"/>
      <c r="AK825" s="515"/>
      <c r="AL825" s="515"/>
      <c r="AM825" s="515"/>
      <c r="AN825" s="515"/>
      <c r="AO825" s="511"/>
      <c r="AP825" s="511"/>
      <c r="AQ825" s="511"/>
      <c r="AR825" s="511"/>
      <c r="AS825" s="515"/>
      <c r="AT825" s="515"/>
      <c r="AU825" s="490"/>
      <c r="AV825" s="490"/>
      <c r="AW825" s="490"/>
      <c r="AX825" s="490"/>
      <c r="AY825" s="490"/>
      <c r="AZ825" s="490"/>
      <c r="BA825" s="490"/>
      <c r="BB825" s="490"/>
      <c r="BC825" s="490"/>
    </row>
    <row r="826" spans="1:55" x14ac:dyDescent="0.25">
      <c r="A826" s="1400"/>
      <c r="B826" s="509"/>
      <c r="C826" s="489"/>
      <c r="D826" s="510"/>
      <c r="E826" s="433"/>
      <c r="F826" s="510"/>
      <c r="G826" s="511"/>
      <c r="H826" s="511"/>
      <c r="I826" s="511"/>
      <c r="J826" s="511"/>
      <c r="K826" s="512"/>
      <c r="L826" s="513"/>
      <c r="M826" s="513"/>
      <c r="N826" s="513"/>
      <c r="O826" s="513"/>
      <c r="P826" s="513"/>
      <c r="Q826" s="513"/>
      <c r="R826" s="513"/>
      <c r="S826" s="513"/>
      <c r="T826" s="513"/>
      <c r="U826" s="513"/>
      <c r="V826" s="513"/>
      <c r="W826" s="513"/>
      <c r="X826" s="513"/>
      <c r="Y826" s="511"/>
      <c r="Z826" s="511"/>
      <c r="AA826" s="511"/>
      <c r="AB826" s="511"/>
      <c r="AC826" s="511"/>
      <c r="AD826" s="511"/>
      <c r="AE826" s="511"/>
      <c r="AF826" s="511"/>
      <c r="AG826" s="511"/>
      <c r="AH826" s="514"/>
      <c r="AI826" s="515"/>
      <c r="AJ826" s="515"/>
      <c r="AK826" s="515"/>
      <c r="AL826" s="515"/>
      <c r="AM826" s="515"/>
      <c r="AN826" s="515"/>
      <c r="AO826" s="511"/>
      <c r="AP826" s="511"/>
      <c r="AQ826" s="511"/>
      <c r="AR826" s="511"/>
      <c r="AS826" s="511"/>
      <c r="AT826" s="515"/>
      <c r="AU826" s="490"/>
      <c r="AV826" s="490"/>
      <c r="AW826" s="490"/>
      <c r="AX826" s="490"/>
      <c r="AY826" s="490"/>
      <c r="AZ826" s="490"/>
      <c r="BA826" s="490"/>
      <c r="BB826" s="490"/>
      <c r="BC826" s="490"/>
    </row>
    <row r="827" spans="1:55" x14ac:dyDescent="0.25">
      <c r="A827" s="1400"/>
      <c r="B827" s="509"/>
      <c r="C827" s="489"/>
      <c r="D827" s="510"/>
      <c r="E827" s="433"/>
      <c r="F827" s="510"/>
      <c r="G827" s="511"/>
      <c r="H827" s="511"/>
      <c r="I827" s="511"/>
      <c r="J827" s="511"/>
      <c r="K827" s="512"/>
      <c r="L827" s="513"/>
      <c r="M827" s="513"/>
      <c r="N827" s="513"/>
      <c r="O827" s="513"/>
      <c r="P827" s="513"/>
      <c r="Q827" s="513"/>
      <c r="R827" s="513"/>
      <c r="S827" s="513"/>
      <c r="T827" s="513"/>
      <c r="U827" s="513"/>
      <c r="V827" s="513"/>
      <c r="W827" s="513"/>
      <c r="X827" s="513"/>
      <c r="Y827" s="511"/>
      <c r="Z827" s="511"/>
      <c r="AA827" s="511"/>
      <c r="AB827" s="511"/>
      <c r="AC827" s="511"/>
      <c r="AD827" s="511"/>
      <c r="AE827" s="511"/>
      <c r="AF827" s="511"/>
      <c r="AG827" s="511"/>
      <c r="AH827" s="514"/>
      <c r="AI827" s="515"/>
      <c r="AJ827" s="515"/>
      <c r="AK827" s="515"/>
      <c r="AL827" s="511"/>
      <c r="AM827" s="511"/>
      <c r="AN827" s="511"/>
      <c r="AO827" s="515"/>
      <c r="AP827" s="515"/>
      <c r="AQ827" s="515"/>
      <c r="AR827" s="515"/>
      <c r="AS827" s="515"/>
      <c r="AT827" s="515"/>
      <c r="AU827" s="490"/>
      <c r="AV827" s="490"/>
      <c r="AW827" s="490"/>
      <c r="AX827" s="490"/>
      <c r="AY827" s="490"/>
      <c r="AZ827" s="490"/>
      <c r="BA827" s="490"/>
      <c r="BB827" s="490"/>
      <c r="BC827" s="490"/>
    </row>
    <row r="828" spans="1:55" x14ac:dyDescent="0.25">
      <c r="A828" s="1400"/>
      <c r="B828" s="509"/>
      <c r="C828" s="489"/>
      <c r="D828" s="510"/>
      <c r="E828" s="433"/>
      <c r="F828" s="510"/>
      <c r="G828" s="511"/>
      <c r="H828" s="511"/>
      <c r="I828" s="511"/>
      <c r="J828" s="511"/>
      <c r="K828" s="512"/>
      <c r="L828" s="513"/>
      <c r="M828" s="513"/>
      <c r="N828" s="513"/>
      <c r="O828" s="513"/>
      <c r="P828" s="513"/>
      <c r="Q828" s="513"/>
      <c r="R828" s="513"/>
      <c r="S828" s="513"/>
      <c r="T828" s="513"/>
      <c r="U828" s="513"/>
      <c r="V828" s="513"/>
      <c r="W828" s="513"/>
      <c r="X828" s="513"/>
      <c r="Y828" s="511"/>
      <c r="Z828" s="511"/>
      <c r="AA828" s="511"/>
      <c r="AB828" s="511"/>
      <c r="AC828" s="511"/>
      <c r="AD828" s="511"/>
      <c r="AE828" s="511"/>
      <c r="AF828" s="511"/>
      <c r="AG828" s="511"/>
      <c r="AH828" s="514"/>
      <c r="AI828" s="515"/>
      <c r="AJ828" s="515"/>
      <c r="AK828" s="515"/>
      <c r="AL828" s="515"/>
      <c r="AM828" s="515"/>
      <c r="AN828" s="515"/>
      <c r="AO828" s="515"/>
      <c r="AP828" s="515"/>
      <c r="AQ828" s="515"/>
      <c r="AR828" s="515"/>
      <c r="AS828" s="515"/>
      <c r="AT828" s="515"/>
      <c r="AU828" s="490"/>
      <c r="AV828" s="490"/>
      <c r="AW828" s="490"/>
      <c r="AX828" s="490"/>
      <c r="AY828" s="490"/>
      <c r="AZ828" s="490"/>
      <c r="BA828" s="490"/>
      <c r="BB828" s="490"/>
      <c r="BC828" s="490"/>
    </row>
    <row r="829" spans="1:55" x14ac:dyDescent="0.25">
      <c r="A829" s="1400"/>
      <c r="B829" s="509"/>
      <c r="C829" s="489"/>
      <c r="D829" s="510"/>
      <c r="E829" s="433"/>
      <c r="F829" s="510"/>
      <c r="G829" s="511"/>
      <c r="H829" s="511"/>
      <c r="I829" s="511"/>
      <c r="J829" s="511"/>
      <c r="K829" s="512"/>
      <c r="L829" s="513"/>
      <c r="M829" s="513"/>
      <c r="N829" s="513"/>
      <c r="O829" s="513"/>
      <c r="P829" s="513"/>
      <c r="Q829" s="513"/>
      <c r="R829" s="513"/>
      <c r="S829" s="513"/>
      <c r="T829" s="513"/>
      <c r="U829" s="513"/>
      <c r="V829" s="513"/>
      <c r="W829" s="513"/>
      <c r="X829" s="513"/>
      <c r="Y829" s="511"/>
      <c r="Z829" s="511"/>
      <c r="AA829" s="511"/>
      <c r="AB829" s="511"/>
      <c r="AC829" s="511"/>
      <c r="AD829" s="511"/>
      <c r="AE829" s="511"/>
      <c r="AF829" s="511"/>
      <c r="AG829" s="511"/>
      <c r="AH829" s="514"/>
      <c r="AI829" s="515"/>
      <c r="AJ829" s="515"/>
      <c r="AK829" s="515"/>
      <c r="AL829" s="515"/>
      <c r="AM829" s="515"/>
      <c r="AN829" s="515"/>
      <c r="AO829" s="515"/>
      <c r="AP829" s="515"/>
      <c r="AQ829" s="515"/>
      <c r="AR829" s="515"/>
      <c r="AS829" s="515"/>
      <c r="AT829" s="515"/>
      <c r="AU829" s="490"/>
      <c r="AV829" s="490"/>
      <c r="AW829" s="490"/>
      <c r="AX829" s="490"/>
      <c r="AY829" s="490"/>
      <c r="AZ829" s="490"/>
      <c r="BA829" s="490"/>
      <c r="BB829" s="490"/>
      <c r="BC829" s="490"/>
    </row>
    <row r="830" spans="1:55" x14ac:dyDescent="0.25">
      <c r="A830" s="1400"/>
      <c r="B830" s="509"/>
      <c r="C830" s="489"/>
      <c r="D830" s="510"/>
      <c r="E830" s="433"/>
      <c r="F830" s="510"/>
      <c r="G830" s="511"/>
      <c r="H830" s="511"/>
      <c r="I830" s="511"/>
      <c r="J830" s="511"/>
      <c r="K830" s="512"/>
      <c r="L830" s="513"/>
      <c r="M830" s="513"/>
      <c r="N830" s="513"/>
      <c r="O830" s="513"/>
      <c r="P830" s="513"/>
      <c r="Q830" s="513"/>
      <c r="R830" s="513"/>
      <c r="S830" s="513"/>
      <c r="T830" s="513"/>
      <c r="U830" s="513"/>
      <c r="V830" s="513"/>
      <c r="W830" s="513"/>
      <c r="X830" s="513"/>
      <c r="Y830" s="511"/>
      <c r="Z830" s="511"/>
      <c r="AA830" s="511"/>
      <c r="AB830" s="511"/>
      <c r="AC830" s="511"/>
      <c r="AD830" s="511"/>
      <c r="AE830" s="511"/>
      <c r="AF830" s="516"/>
      <c r="AG830" s="511"/>
      <c r="AH830" s="514"/>
      <c r="AI830" s="515"/>
      <c r="AJ830" s="515"/>
      <c r="AK830" s="515"/>
      <c r="AL830" s="515"/>
      <c r="AM830" s="515"/>
      <c r="AN830" s="515"/>
      <c r="AO830" s="511"/>
      <c r="AP830" s="511"/>
      <c r="AQ830" s="511"/>
      <c r="AR830" s="515"/>
      <c r="AS830" s="515"/>
      <c r="AT830" s="515"/>
      <c r="AU830" s="490"/>
      <c r="AV830" s="490"/>
      <c r="AW830" s="490"/>
      <c r="AX830" s="490"/>
      <c r="AY830" s="490"/>
      <c r="AZ830" s="490"/>
      <c r="BA830" s="490"/>
      <c r="BB830" s="490"/>
      <c r="BC830" s="490"/>
    </row>
    <row r="831" spans="1:55" x14ac:dyDescent="0.25">
      <c r="A831" s="1400"/>
      <c r="B831" s="509"/>
      <c r="C831" s="489"/>
      <c r="D831" s="510"/>
      <c r="E831" s="433"/>
      <c r="F831" s="510"/>
      <c r="G831" s="511"/>
      <c r="H831" s="511"/>
      <c r="I831" s="511"/>
      <c r="J831" s="511"/>
      <c r="K831" s="512"/>
      <c r="L831" s="513"/>
      <c r="M831" s="513"/>
      <c r="N831" s="513"/>
      <c r="O831" s="513"/>
      <c r="P831" s="513"/>
      <c r="Q831" s="513"/>
      <c r="R831" s="513"/>
      <c r="S831" s="513"/>
      <c r="T831" s="513"/>
      <c r="U831" s="513"/>
      <c r="V831" s="513"/>
      <c r="W831" s="513"/>
      <c r="X831" s="513"/>
      <c r="Y831" s="511"/>
      <c r="Z831" s="511"/>
      <c r="AA831" s="511"/>
      <c r="AB831" s="511"/>
      <c r="AC831" s="511"/>
      <c r="AD831" s="511"/>
      <c r="AE831" s="511"/>
      <c r="AF831" s="511"/>
      <c r="AG831" s="511"/>
      <c r="AH831" s="514"/>
      <c r="AI831" s="515"/>
      <c r="AJ831" s="515"/>
      <c r="AK831" s="515"/>
      <c r="AL831" s="515"/>
      <c r="AM831" s="515"/>
      <c r="AN831" s="515"/>
      <c r="AO831" s="511"/>
      <c r="AP831" s="511"/>
      <c r="AQ831" s="511"/>
      <c r="AR831" s="511"/>
      <c r="AS831" s="511"/>
      <c r="AT831" s="515"/>
      <c r="AU831" s="490"/>
      <c r="AV831" s="490"/>
      <c r="AW831" s="490"/>
      <c r="AX831" s="490"/>
      <c r="AY831" s="490"/>
      <c r="AZ831" s="490"/>
      <c r="BA831" s="490"/>
      <c r="BB831" s="490"/>
      <c r="BC831" s="490"/>
    </row>
    <row r="832" spans="1:55" x14ac:dyDescent="0.25">
      <c r="A832" s="1400"/>
      <c r="B832" s="509"/>
      <c r="C832" s="489"/>
      <c r="D832" s="510"/>
      <c r="E832" s="433"/>
      <c r="F832" s="510"/>
      <c r="G832" s="511"/>
      <c r="H832" s="511"/>
      <c r="I832" s="511"/>
      <c r="J832" s="511"/>
      <c r="K832" s="512"/>
      <c r="L832" s="513"/>
      <c r="M832" s="513"/>
      <c r="N832" s="513"/>
      <c r="O832" s="513"/>
      <c r="P832" s="513"/>
      <c r="Q832" s="513"/>
      <c r="R832" s="513"/>
      <c r="S832" s="513"/>
      <c r="T832" s="513"/>
      <c r="U832" s="513"/>
      <c r="V832" s="513"/>
      <c r="W832" s="513"/>
      <c r="X832" s="513"/>
      <c r="Y832" s="511"/>
      <c r="Z832" s="511"/>
      <c r="AA832" s="511"/>
      <c r="AB832" s="511"/>
      <c r="AC832" s="511"/>
      <c r="AD832" s="511"/>
      <c r="AE832" s="511"/>
      <c r="AF832" s="511"/>
      <c r="AG832" s="511"/>
      <c r="AH832" s="514"/>
      <c r="AI832" s="515"/>
      <c r="AJ832" s="515"/>
      <c r="AK832" s="515"/>
      <c r="AL832" s="511"/>
      <c r="AM832" s="511"/>
      <c r="AN832" s="511"/>
      <c r="AO832" s="515"/>
      <c r="AP832" s="515"/>
      <c r="AQ832" s="515"/>
      <c r="AR832" s="515"/>
      <c r="AS832" s="515"/>
      <c r="AT832" s="515"/>
      <c r="AU832" s="490"/>
      <c r="AV832" s="490"/>
      <c r="AW832" s="490"/>
      <c r="AX832" s="490"/>
      <c r="AY832" s="490"/>
      <c r="AZ832" s="490"/>
      <c r="BA832" s="490"/>
      <c r="BB832" s="490"/>
      <c r="BC832" s="490"/>
    </row>
    <row r="833" spans="1:55" x14ac:dyDescent="0.25">
      <c r="A833" s="1400"/>
      <c r="B833" s="509"/>
      <c r="C833" s="489"/>
      <c r="D833" s="510"/>
      <c r="E833" s="433"/>
      <c r="F833" s="510"/>
      <c r="G833" s="511"/>
      <c r="H833" s="511"/>
      <c r="I833" s="511"/>
      <c r="J833" s="511"/>
      <c r="K833" s="512"/>
      <c r="L833" s="513"/>
      <c r="M833" s="513"/>
      <c r="N833" s="513"/>
      <c r="O833" s="513"/>
      <c r="P833" s="513"/>
      <c r="Q833" s="513"/>
      <c r="R833" s="513"/>
      <c r="S833" s="513"/>
      <c r="T833" s="513"/>
      <c r="U833" s="513"/>
      <c r="V833" s="513"/>
      <c r="W833" s="513"/>
      <c r="X833" s="513"/>
      <c r="Y833" s="511"/>
      <c r="Z833" s="511"/>
      <c r="AA833" s="511"/>
      <c r="AB833" s="511"/>
      <c r="AC833" s="511"/>
      <c r="AD833" s="511"/>
      <c r="AE833" s="511"/>
      <c r="AF833" s="511"/>
      <c r="AG833" s="511"/>
      <c r="AH833" s="514"/>
      <c r="AI833" s="515"/>
      <c r="AJ833" s="515"/>
      <c r="AK833" s="515"/>
      <c r="AL833" s="515"/>
      <c r="AM833" s="515"/>
      <c r="AN833" s="515"/>
      <c r="AO833" s="515"/>
      <c r="AP833" s="515"/>
      <c r="AQ833" s="515"/>
      <c r="AR833" s="515"/>
      <c r="AS833" s="515"/>
      <c r="AT833" s="515"/>
      <c r="AU833" s="490"/>
      <c r="AV833" s="490"/>
      <c r="AW833" s="490"/>
      <c r="AX833" s="490"/>
      <c r="AY833" s="490"/>
      <c r="AZ833" s="490"/>
      <c r="BA833" s="490"/>
      <c r="BB833" s="490"/>
      <c r="BC833" s="490"/>
    </row>
    <row r="834" spans="1:55" x14ac:dyDescent="0.25">
      <c r="A834" s="1400"/>
      <c r="B834" s="509"/>
      <c r="C834" s="489"/>
      <c r="D834" s="510"/>
      <c r="E834" s="433"/>
      <c r="F834" s="510"/>
      <c r="G834" s="511"/>
      <c r="H834" s="511"/>
      <c r="I834" s="511"/>
      <c r="J834" s="511"/>
      <c r="K834" s="512"/>
      <c r="L834" s="513"/>
      <c r="M834" s="513"/>
      <c r="N834" s="513"/>
      <c r="O834" s="513"/>
      <c r="P834" s="513"/>
      <c r="Q834" s="513"/>
      <c r="R834" s="513"/>
      <c r="S834" s="513"/>
      <c r="T834" s="513"/>
      <c r="U834" s="513"/>
      <c r="V834" s="513"/>
      <c r="W834" s="513"/>
      <c r="X834" s="513"/>
      <c r="Y834" s="511"/>
      <c r="Z834" s="511"/>
      <c r="AA834" s="511"/>
      <c r="AB834" s="511"/>
      <c r="AC834" s="511"/>
      <c r="AD834" s="511"/>
      <c r="AE834" s="511"/>
      <c r="AF834" s="511"/>
      <c r="AG834" s="511"/>
      <c r="AH834" s="514"/>
      <c r="AI834" s="515"/>
      <c r="AJ834" s="515"/>
      <c r="AK834" s="515"/>
      <c r="AL834" s="515"/>
      <c r="AM834" s="515"/>
      <c r="AN834" s="515"/>
      <c r="AO834" s="515"/>
      <c r="AP834" s="515"/>
      <c r="AQ834" s="515"/>
      <c r="AR834" s="515"/>
      <c r="AS834" s="515"/>
      <c r="AT834" s="515"/>
      <c r="AU834" s="490"/>
      <c r="AV834" s="490"/>
      <c r="AW834" s="490"/>
      <c r="AX834" s="490"/>
      <c r="AY834" s="490"/>
      <c r="AZ834" s="490"/>
      <c r="BA834" s="490"/>
      <c r="BB834" s="490"/>
      <c r="BC834" s="490"/>
    </row>
    <row r="835" spans="1:55" x14ac:dyDescent="0.25">
      <c r="A835" s="1400"/>
      <c r="B835" s="509"/>
      <c r="C835" s="489"/>
      <c r="D835" s="510"/>
      <c r="E835" s="433"/>
      <c r="F835" s="510"/>
      <c r="G835" s="511"/>
      <c r="H835" s="511"/>
      <c r="I835" s="511"/>
      <c r="J835" s="511"/>
      <c r="K835" s="512"/>
      <c r="L835" s="513"/>
      <c r="M835" s="513"/>
      <c r="N835" s="513"/>
      <c r="O835" s="513"/>
      <c r="P835" s="513"/>
      <c r="Q835" s="513"/>
      <c r="R835" s="513"/>
      <c r="S835" s="513"/>
      <c r="T835" s="513"/>
      <c r="U835" s="513"/>
      <c r="V835" s="513"/>
      <c r="W835" s="513"/>
      <c r="X835" s="513"/>
      <c r="Y835" s="511"/>
      <c r="Z835" s="511"/>
      <c r="AA835" s="511"/>
      <c r="AB835" s="511"/>
      <c r="AC835" s="511"/>
      <c r="AD835" s="511"/>
      <c r="AE835" s="511"/>
      <c r="AF835" s="511"/>
      <c r="AG835" s="511"/>
      <c r="AH835" s="514"/>
      <c r="AI835" s="515"/>
      <c r="AJ835" s="515"/>
      <c r="AK835" s="515"/>
      <c r="AL835" s="515"/>
      <c r="AM835" s="515"/>
      <c r="AN835" s="515"/>
      <c r="AO835" s="515"/>
      <c r="AP835" s="515"/>
      <c r="AQ835" s="515"/>
      <c r="AR835" s="515"/>
      <c r="AS835" s="515"/>
      <c r="AT835" s="515"/>
      <c r="AU835" s="490"/>
      <c r="AV835" s="490"/>
      <c r="AW835" s="490"/>
      <c r="AX835" s="490"/>
      <c r="AY835" s="490"/>
      <c r="AZ835" s="490"/>
      <c r="BA835" s="490"/>
      <c r="BB835" s="490"/>
      <c r="BC835" s="490"/>
    </row>
    <row r="836" spans="1:55" x14ac:dyDescent="0.25">
      <c r="A836" s="1400"/>
      <c r="B836" s="509"/>
      <c r="C836" s="489"/>
      <c r="D836" s="510"/>
      <c r="E836" s="433"/>
      <c r="F836" s="510"/>
      <c r="G836" s="511"/>
      <c r="H836" s="511"/>
      <c r="I836" s="511"/>
      <c r="J836" s="511"/>
      <c r="K836" s="512"/>
      <c r="L836" s="513"/>
      <c r="M836" s="513"/>
      <c r="N836" s="513"/>
      <c r="O836" s="513"/>
      <c r="P836" s="513"/>
      <c r="Q836" s="513"/>
      <c r="R836" s="513"/>
      <c r="S836" s="513"/>
      <c r="T836" s="513"/>
      <c r="U836" s="513"/>
      <c r="V836" s="513"/>
      <c r="W836" s="513"/>
      <c r="X836" s="513"/>
      <c r="Y836" s="511"/>
      <c r="Z836" s="511"/>
      <c r="AA836" s="511"/>
      <c r="AB836" s="511"/>
      <c r="AC836" s="511"/>
      <c r="AD836" s="511"/>
      <c r="AE836" s="511"/>
      <c r="AF836" s="511"/>
      <c r="AG836" s="511"/>
      <c r="AH836" s="514"/>
      <c r="AI836" s="515"/>
      <c r="AJ836" s="515"/>
      <c r="AK836" s="515"/>
      <c r="AL836" s="515"/>
      <c r="AM836" s="515"/>
      <c r="AN836" s="515"/>
      <c r="AO836" s="511"/>
      <c r="AP836" s="511"/>
      <c r="AQ836" s="511"/>
      <c r="AR836" s="511"/>
      <c r="AS836" s="511"/>
      <c r="AT836" s="515"/>
      <c r="AU836" s="490"/>
      <c r="AV836" s="490"/>
      <c r="AW836" s="490"/>
      <c r="AX836" s="490"/>
      <c r="AY836" s="490"/>
      <c r="AZ836" s="490"/>
      <c r="BA836" s="490"/>
      <c r="BB836" s="490"/>
      <c r="BC836" s="490"/>
    </row>
    <row r="837" spans="1:55" x14ac:dyDescent="0.25">
      <c r="A837" s="1400"/>
      <c r="B837" s="509"/>
      <c r="C837" s="489"/>
      <c r="D837" s="510"/>
      <c r="E837" s="433"/>
      <c r="F837" s="510"/>
      <c r="G837" s="511"/>
      <c r="H837" s="511"/>
      <c r="I837" s="511"/>
      <c r="J837" s="511"/>
      <c r="K837" s="512"/>
      <c r="L837" s="513"/>
      <c r="M837" s="513"/>
      <c r="N837" s="513"/>
      <c r="O837" s="513"/>
      <c r="P837" s="513"/>
      <c r="Q837" s="513"/>
      <c r="R837" s="513"/>
      <c r="S837" s="513"/>
      <c r="T837" s="513"/>
      <c r="U837" s="513"/>
      <c r="V837" s="513"/>
      <c r="W837" s="513"/>
      <c r="X837" s="513"/>
      <c r="Y837" s="511"/>
      <c r="Z837" s="511"/>
      <c r="AA837" s="511"/>
      <c r="AB837" s="511"/>
      <c r="AC837" s="511"/>
      <c r="AD837" s="511"/>
      <c r="AE837" s="511"/>
      <c r="AF837" s="511"/>
      <c r="AG837" s="511"/>
      <c r="AH837" s="514"/>
      <c r="AI837" s="515"/>
      <c r="AJ837" s="515"/>
      <c r="AK837" s="515"/>
      <c r="AL837" s="511"/>
      <c r="AM837" s="511"/>
      <c r="AN837" s="511"/>
      <c r="AO837" s="515"/>
      <c r="AP837" s="515"/>
      <c r="AQ837" s="515"/>
      <c r="AR837" s="515"/>
      <c r="AS837" s="515"/>
      <c r="AT837" s="515"/>
      <c r="AU837" s="490"/>
      <c r="AV837" s="490"/>
      <c r="AW837" s="490"/>
      <c r="AX837" s="490"/>
      <c r="AY837" s="490"/>
      <c r="AZ837" s="490"/>
      <c r="BA837" s="490"/>
      <c r="BB837" s="490"/>
      <c r="BC837" s="490"/>
    </row>
    <row r="838" spans="1:55" x14ac:dyDescent="0.25">
      <c r="A838" s="1400"/>
      <c r="B838" s="509"/>
      <c r="C838" s="489"/>
      <c r="D838" s="510"/>
      <c r="E838" s="433"/>
      <c r="F838" s="510"/>
      <c r="G838" s="511"/>
      <c r="H838" s="511"/>
      <c r="I838" s="511"/>
      <c r="J838" s="511"/>
      <c r="K838" s="512"/>
      <c r="L838" s="513"/>
      <c r="M838" s="513"/>
      <c r="N838" s="513"/>
      <c r="O838" s="513"/>
      <c r="P838" s="513"/>
      <c r="Q838" s="513"/>
      <c r="R838" s="513"/>
      <c r="S838" s="513"/>
      <c r="T838" s="513"/>
      <c r="U838" s="513"/>
      <c r="V838" s="513"/>
      <c r="W838" s="513"/>
      <c r="X838" s="513"/>
      <c r="Y838" s="511"/>
      <c r="Z838" s="511"/>
      <c r="AA838" s="511"/>
      <c r="AB838" s="511"/>
      <c r="AC838" s="511"/>
      <c r="AD838" s="511"/>
      <c r="AE838" s="511"/>
      <c r="AF838" s="511"/>
      <c r="AG838" s="511"/>
      <c r="AH838" s="514"/>
      <c r="AI838" s="515"/>
      <c r="AJ838" s="515"/>
      <c r="AK838" s="515"/>
      <c r="AL838" s="515"/>
      <c r="AM838" s="515"/>
      <c r="AN838" s="515"/>
      <c r="AO838" s="515"/>
      <c r="AP838" s="515"/>
      <c r="AQ838" s="515"/>
      <c r="AR838" s="515"/>
      <c r="AS838" s="515"/>
      <c r="AT838" s="515"/>
      <c r="AU838" s="490"/>
      <c r="AV838" s="490"/>
      <c r="AW838" s="490"/>
      <c r="AX838" s="490"/>
      <c r="AY838" s="490"/>
      <c r="AZ838" s="490"/>
      <c r="BA838" s="490"/>
      <c r="BB838" s="490"/>
      <c r="BC838" s="490"/>
    </row>
    <row r="839" spans="1:55" x14ac:dyDescent="0.25">
      <c r="A839" s="1400"/>
      <c r="B839" s="509"/>
      <c r="C839" s="489"/>
      <c r="D839" s="510"/>
      <c r="E839" s="433"/>
      <c r="F839" s="510"/>
      <c r="G839" s="511"/>
      <c r="H839" s="511"/>
      <c r="I839" s="511"/>
      <c r="J839" s="511"/>
      <c r="K839" s="512"/>
      <c r="L839" s="513"/>
      <c r="M839" s="513"/>
      <c r="N839" s="513"/>
      <c r="O839" s="513"/>
      <c r="P839" s="513"/>
      <c r="Q839" s="513"/>
      <c r="R839" s="513"/>
      <c r="S839" s="513"/>
      <c r="T839" s="513"/>
      <c r="U839" s="513"/>
      <c r="V839" s="513"/>
      <c r="W839" s="513"/>
      <c r="X839" s="513"/>
      <c r="Y839" s="511"/>
      <c r="Z839" s="511"/>
      <c r="AA839" s="511"/>
      <c r="AB839" s="511"/>
      <c r="AC839" s="511"/>
      <c r="AD839" s="511"/>
      <c r="AE839" s="511"/>
      <c r="AF839" s="511"/>
      <c r="AG839" s="511"/>
      <c r="AH839" s="514"/>
      <c r="AI839" s="515"/>
      <c r="AJ839" s="515"/>
      <c r="AK839" s="515"/>
      <c r="AL839" s="515"/>
      <c r="AM839" s="515"/>
      <c r="AN839" s="515"/>
      <c r="AO839" s="515"/>
      <c r="AP839" s="515"/>
      <c r="AQ839" s="515"/>
      <c r="AR839" s="515"/>
      <c r="AS839" s="515"/>
      <c r="AT839" s="515"/>
      <c r="AU839" s="490"/>
      <c r="AV839" s="490"/>
      <c r="AW839" s="490"/>
      <c r="AX839" s="490"/>
      <c r="AY839" s="490"/>
      <c r="AZ839" s="490"/>
      <c r="BA839" s="490"/>
      <c r="BB839" s="490"/>
      <c r="BC839" s="490"/>
    </row>
    <row r="840" spans="1:55" x14ac:dyDescent="0.25">
      <c r="A840" s="1400"/>
      <c r="B840" s="509"/>
      <c r="C840" s="489"/>
      <c r="D840" s="510"/>
      <c r="E840" s="433"/>
      <c r="F840" s="510"/>
      <c r="G840" s="511"/>
      <c r="H840" s="511"/>
      <c r="I840" s="511"/>
      <c r="J840" s="511"/>
      <c r="K840" s="512"/>
      <c r="L840" s="513"/>
      <c r="M840" s="513"/>
      <c r="N840" s="513"/>
      <c r="O840" s="513"/>
      <c r="P840" s="513"/>
      <c r="Q840" s="513"/>
      <c r="R840" s="513"/>
      <c r="S840" s="513"/>
      <c r="T840" s="513"/>
      <c r="U840" s="513"/>
      <c r="V840" s="513"/>
      <c r="W840" s="513"/>
      <c r="X840" s="513"/>
      <c r="Y840" s="511"/>
      <c r="Z840" s="511"/>
      <c r="AA840" s="511"/>
      <c r="AB840" s="511"/>
      <c r="AC840" s="511"/>
      <c r="AD840" s="511"/>
      <c r="AE840" s="511"/>
      <c r="AF840" s="511"/>
      <c r="AG840" s="511"/>
      <c r="AH840" s="514"/>
      <c r="AI840" s="515"/>
      <c r="AJ840" s="515"/>
      <c r="AK840" s="515"/>
      <c r="AL840" s="515"/>
      <c r="AM840" s="515"/>
      <c r="AN840" s="515"/>
      <c r="AO840" s="515"/>
      <c r="AP840" s="515"/>
      <c r="AQ840" s="515"/>
      <c r="AR840" s="515"/>
      <c r="AS840" s="515"/>
      <c r="AT840" s="515"/>
      <c r="AU840" s="490"/>
      <c r="AV840" s="490"/>
      <c r="AW840" s="490"/>
      <c r="AX840" s="490"/>
      <c r="AY840" s="490"/>
      <c r="AZ840" s="490"/>
      <c r="BA840" s="490"/>
      <c r="BB840" s="490"/>
      <c r="BC840" s="490"/>
    </row>
    <row r="841" spans="1:55" x14ac:dyDescent="0.25">
      <c r="A841" s="1400"/>
      <c r="B841" s="509"/>
      <c r="C841" s="489"/>
      <c r="D841" s="510"/>
      <c r="E841" s="433"/>
      <c r="F841" s="510"/>
      <c r="G841" s="511"/>
      <c r="H841" s="511"/>
      <c r="I841" s="511"/>
      <c r="J841" s="511"/>
      <c r="K841" s="512"/>
      <c r="L841" s="513"/>
      <c r="M841" s="513"/>
      <c r="N841" s="513"/>
      <c r="O841" s="513"/>
      <c r="P841" s="513"/>
      <c r="Q841" s="513"/>
      <c r="R841" s="513"/>
      <c r="S841" s="513"/>
      <c r="T841" s="513"/>
      <c r="U841" s="513"/>
      <c r="V841" s="513"/>
      <c r="W841" s="513"/>
      <c r="X841" s="513"/>
      <c r="Y841" s="511"/>
      <c r="Z841" s="511"/>
      <c r="AA841" s="511"/>
      <c r="AB841" s="511"/>
      <c r="AC841" s="511"/>
      <c r="AD841" s="511"/>
      <c r="AE841" s="511"/>
      <c r="AF841" s="511"/>
      <c r="AG841" s="511"/>
      <c r="AH841" s="514"/>
      <c r="AI841" s="515"/>
      <c r="AJ841" s="515"/>
      <c r="AK841" s="515"/>
      <c r="AL841" s="515"/>
      <c r="AM841" s="515"/>
      <c r="AN841" s="515"/>
      <c r="AO841" s="511"/>
      <c r="AP841" s="511"/>
      <c r="AQ841" s="511"/>
      <c r="AR841" s="511"/>
      <c r="AS841" s="511"/>
      <c r="AT841" s="515"/>
      <c r="AU841" s="490"/>
      <c r="AV841" s="490"/>
      <c r="AW841" s="490"/>
      <c r="AX841" s="490"/>
      <c r="AY841" s="490"/>
      <c r="AZ841" s="490"/>
      <c r="BA841" s="490"/>
      <c r="BB841" s="490"/>
      <c r="BC841" s="490"/>
    </row>
    <row r="842" spans="1:55" x14ac:dyDescent="0.25">
      <c r="A842" s="1400"/>
      <c r="B842" s="509"/>
      <c r="C842" s="489"/>
      <c r="D842" s="510"/>
      <c r="E842" s="433"/>
      <c r="F842" s="510"/>
      <c r="G842" s="511"/>
      <c r="H842" s="511"/>
      <c r="I842" s="511"/>
      <c r="J842" s="511"/>
      <c r="K842" s="512"/>
      <c r="L842" s="513"/>
      <c r="M842" s="513"/>
      <c r="N842" s="513"/>
      <c r="O842" s="513"/>
      <c r="P842" s="513"/>
      <c r="Q842" s="513"/>
      <c r="R842" s="513"/>
      <c r="S842" s="513"/>
      <c r="T842" s="513"/>
      <c r="U842" s="513"/>
      <c r="V842" s="513"/>
      <c r="W842" s="513"/>
      <c r="X842" s="513"/>
      <c r="Y842" s="511"/>
      <c r="Z842" s="511"/>
      <c r="AA842" s="511"/>
      <c r="AB842" s="511"/>
      <c r="AC842" s="511"/>
      <c r="AD842" s="511"/>
      <c r="AE842" s="511"/>
      <c r="AF842" s="511"/>
      <c r="AG842" s="511"/>
      <c r="AH842" s="514"/>
      <c r="AI842" s="515"/>
      <c r="AJ842" s="515"/>
      <c r="AK842" s="515"/>
      <c r="AL842" s="511"/>
      <c r="AM842" s="511"/>
      <c r="AN842" s="511"/>
      <c r="AO842" s="515"/>
      <c r="AP842" s="515"/>
      <c r="AQ842" s="515"/>
      <c r="AR842" s="515"/>
      <c r="AS842" s="515"/>
      <c r="AT842" s="515"/>
      <c r="AU842" s="490"/>
      <c r="AV842" s="490"/>
      <c r="AW842" s="490"/>
      <c r="AX842" s="490"/>
      <c r="AY842" s="490"/>
      <c r="AZ842" s="490"/>
      <c r="BA842" s="490"/>
      <c r="BB842" s="490"/>
      <c r="BC842" s="490"/>
    </row>
    <row r="843" spans="1:55" x14ac:dyDescent="0.25">
      <c r="A843" s="1400"/>
      <c r="B843" s="509"/>
      <c r="C843" s="489"/>
      <c r="D843" s="510"/>
      <c r="E843" s="433"/>
      <c r="F843" s="510"/>
      <c r="G843" s="511"/>
      <c r="H843" s="511"/>
      <c r="I843" s="511"/>
      <c r="J843" s="511"/>
      <c r="K843" s="512"/>
      <c r="L843" s="513"/>
      <c r="M843" s="513"/>
      <c r="N843" s="513"/>
      <c r="O843" s="513"/>
      <c r="P843" s="513"/>
      <c r="Q843" s="513"/>
      <c r="R843" s="513"/>
      <c r="S843" s="513"/>
      <c r="T843" s="513"/>
      <c r="U843" s="513"/>
      <c r="V843" s="513"/>
      <c r="W843" s="513"/>
      <c r="X843" s="513"/>
      <c r="Y843" s="511"/>
      <c r="Z843" s="511"/>
      <c r="AA843" s="511"/>
      <c r="AB843" s="511"/>
      <c r="AC843" s="511"/>
      <c r="AD843" s="511"/>
      <c r="AE843" s="511"/>
      <c r="AF843" s="511"/>
      <c r="AG843" s="511"/>
      <c r="AH843" s="514"/>
      <c r="AI843" s="515"/>
      <c r="AJ843" s="515"/>
      <c r="AK843" s="515"/>
      <c r="AL843" s="515"/>
      <c r="AM843" s="515"/>
      <c r="AN843" s="515"/>
      <c r="AO843" s="515"/>
      <c r="AP843" s="515"/>
      <c r="AQ843" s="515"/>
      <c r="AR843" s="515"/>
      <c r="AS843" s="515"/>
      <c r="AT843" s="515"/>
      <c r="AU843" s="490"/>
      <c r="AV843" s="490"/>
      <c r="AW843" s="490"/>
      <c r="AX843" s="490"/>
      <c r="AY843" s="490"/>
      <c r="AZ843" s="490"/>
      <c r="BA843" s="490"/>
      <c r="BB843" s="490"/>
      <c r="BC843" s="490"/>
    </row>
    <row r="844" spans="1:55" x14ac:dyDescent="0.25">
      <c r="A844" s="1400"/>
      <c r="B844" s="509"/>
      <c r="C844" s="489"/>
      <c r="D844" s="510"/>
      <c r="E844" s="433"/>
      <c r="F844" s="510"/>
      <c r="G844" s="511"/>
      <c r="H844" s="511"/>
      <c r="I844" s="511"/>
      <c r="J844" s="511"/>
      <c r="K844" s="512"/>
      <c r="L844" s="513"/>
      <c r="M844" s="513"/>
      <c r="N844" s="513"/>
      <c r="O844" s="513"/>
      <c r="P844" s="513"/>
      <c r="Q844" s="513"/>
      <c r="R844" s="513"/>
      <c r="S844" s="513"/>
      <c r="T844" s="513"/>
      <c r="U844" s="513"/>
      <c r="V844" s="513"/>
      <c r="W844" s="513"/>
      <c r="X844" s="513"/>
      <c r="Y844" s="511"/>
      <c r="Z844" s="511"/>
      <c r="AA844" s="511"/>
      <c r="AB844" s="511"/>
      <c r="AC844" s="511"/>
      <c r="AD844" s="511"/>
      <c r="AE844" s="511"/>
      <c r="AF844" s="511"/>
      <c r="AG844" s="511"/>
      <c r="AH844" s="514"/>
      <c r="AI844" s="515"/>
      <c r="AJ844" s="515"/>
      <c r="AK844" s="515"/>
      <c r="AL844" s="515"/>
      <c r="AM844" s="515"/>
      <c r="AN844" s="515"/>
      <c r="AO844" s="515"/>
      <c r="AP844" s="515"/>
      <c r="AQ844" s="515"/>
      <c r="AR844" s="515"/>
      <c r="AS844" s="515"/>
      <c r="AT844" s="515"/>
      <c r="AU844" s="490"/>
      <c r="AV844" s="490"/>
      <c r="AW844" s="490"/>
      <c r="AX844" s="490"/>
      <c r="AY844" s="490"/>
      <c r="AZ844" s="490"/>
      <c r="BA844" s="490"/>
      <c r="BB844" s="490"/>
      <c r="BC844" s="490"/>
    </row>
    <row r="845" spans="1:55" x14ac:dyDescent="0.25">
      <c r="A845" s="1400"/>
      <c r="B845" s="509"/>
      <c r="C845" s="489"/>
      <c r="D845" s="510"/>
      <c r="E845" s="433"/>
      <c r="F845" s="510"/>
      <c r="G845" s="511"/>
      <c r="H845" s="511"/>
      <c r="I845" s="511"/>
      <c r="J845" s="511"/>
      <c r="K845" s="512"/>
      <c r="L845" s="513"/>
      <c r="M845" s="513"/>
      <c r="N845" s="513"/>
      <c r="O845" s="513"/>
      <c r="P845" s="513"/>
      <c r="Q845" s="513"/>
      <c r="R845" s="513"/>
      <c r="S845" s="513"/>
      <c r="T845" s="513"/>
      <c r="U845" s="513"/>
      <c r="V845" s="513"/>
      <c r="W845" s="513"/>
      <c r="X845" s="513"/>
      <c r="Y845" s="511"/>
      <c r="Z845" s="511"/>
      <c r="AA845" s="511"/>
      <c r="AB845" s="511"/>
      <c r="AC845" s="511"/>
      <c r="AD845" s="511"/>
      <c r="AE845" s="511"/>
      <c r="AF845" s="511"/>
      <c r="AG845" s="511"/>
      <c r="AH845" s="514"/>
      <c r="AI845" s="515"/>
      <c r="AJ845" s="515"/>
      <c r="AK845" s="515"/>
      <c r="AL845" s="515"/>
      <c r="AM845" s="515"/>
      <c r="AN845" s="515"/>
      <c r="AO845" s="515"/>
      <c r="AP845" s="515"/>
      <c r="AQ845" s="515"/>
      <c r="AR845" s="515"/>
      <c r="AS845" s="515"/>
      <c r="AT845" s="515"/>
      <c r="AU845" s="490"/>
      <c r="AV845" s="490"/>
      <c r="AW845" s="490"/>
      <c r="AX845" s="490"/>
      <c r="AY845" s="490"/>
      <c r="AZ845" s="490"/>
      <c r="BA845" s="490"/>
      <c r="BB845" s="490"/>
      <c r="BC845" s="490"/>
    </row>
    <row r="846" spans="1:55" x14ac:dyDescent="0.25">
      <c r="A846" s="1400"/>
      <c r="B846" s="509"/>
      <c r="C846" s="489"/>
      <c r="D846" s="510"/>
      <c r="E846" s="433"/>
      <c r="F846" s="510"/>
      <c r="G846" s="511"/>
      <c r="H846" s="511"/>
      <c r="I846" s="511"/>
      <c r="J846" s="511"/>
      <c r="K846" s="512"/>
      <c r="L846" s="513"/>
      <c r="M846" s="513"/>
      <c r="N846" s="513"/>
      <c r="O846" s="513"/>
      <c r="P846" s="513"/>
      <c r="Q846" s="513"/>
      <c r="R846" s="513"/>
      <c r="S846" s="513"/>
      <c r="T846" s="513"/>
      <c r="U846" s="513"/>
      <c r="V846" s="513"/>
      <c r="W846" s="513"/>
      <c r="X846" s="513"/>
      <c r="Y846" s="511"/>
      <c r="Z846" s="511"/>
      <c r="AA846" s="511"/>
      <c r="AB846" s="511"/>
      <c r="AC846" s="511"/>
      <c r="AD846" s="511"/>
      <c r="AE846" s="511"/>
      <c r="AF846" s="511"/>
      <c r="AG846" s="511"/>
      <c r="AH846" s="514"/>
      <c r="AI846" s="515"/>
      <c r="AJ846" s="515"/>
      <c r="AK846" s="515"/>
      <c r="AL846" s="515"/>
      <c r="AM846" s="515"/>
      <c r="AN846" s="515"/>
      <c r="AO846" s="511"/>
      <c r="AP846" s="511"/>
      <c r="AQ846" s="511"/>
      <c r="AR846" s="511"/>
      <c r="AS846" s="511"/>
      <c r="AT846" s="515"/>
      <c r="AU846" s="490"/>
      <c r="AV846" s="490"/>
      <c r="AW846" s="490"/>
      <c r="AX846" s="490"/>
      <c r="AY846" s="490"/>
      <c r="AZ846" s="490"/>
      <c r="BA846" s="490"/>
      <c r="BB846" s="490"/>
      <c r="BC846" s="490"/>
    </row>
    <row r="847" spans="1:55" x14ac:dyDescent="0.25">
      <c r="A847" s="1400"/>
      <c r="B847" s="509"/>
      <c r="C847" s="489"/>
      <c r="D847" s="510"/>
      <c r="E847" s="433"/>
      <c r="F847" s="510"/>
      <c r="G847" s="511"/>
      <c r="H847" s="511"/>
      <c r="I847" s="511"/>
      <c r="J847" s="511"/>
      <c r="K847" s="512"/>
      <c r="L847" s="513"/>
      <c r="M847" s="513"/>
      <c r="N847" s="513"/>
      <c r="O847" s="513"/>
      <c r="P847" s="513"/>
      <c r="Q847" s="513"/>
      <c r="R847" s="513"/>
      <c r="S847" s="513"/>
      <c r="T847" s="513"/>
      <c r="U847" s="513"/>
      <c r="V847" s="513"/>
      <c r="W847" s="513"/>
      <c r="X847" s="513"/>
      <c r="Y847" s="511"/>
      <c r="Z847" s="511"/>
      <c r="AA847" s="511"/>
      <c r="AB847" s="511"/>
      <c r="AC847" s="511"/>
      <c r="AD847" s="511"/>
      <c r="AE847" s="511"/>
      <c r="AF847" s="511"/>
      <c r="AG847" s="511"/>
      <c r="AH847" s="514"/>
      <c r="AI847" s="515"/>
      <c r="AJ847" s="515"/>
      <c r="AK847" s="515"/>
      <c r="AL847" s="511"/>
      <c r="AM847" s="511"/>
      <c r="AN847" s="511"/>
      <c r="AO847" s="515"/>
      <c r="AP847" s="515"/>
      <c r="AQ847" s="515"/>
      <c r="AR847" s="515"/>
      <c r="AS847" s="515"/>
      <c r="AT847" s="515"/>
      <c r="AU847" s="490"/>
      <c r="AV847" s="490"/>
      <c r="AW847" s="490"/>
      <c r="AX847" s="490"/>
      <c r="AY847" s="490"/>
      <c r="AZ847" s="490"/>
      <c r="BA847" s="490"/>
      <c r="BB847" s="490"/>
      <c r="BC847" s="490"/>
    </row>
    <row r="848" spans="1:55" x14ac:dyDescent="0.25">
      <c r="A848" s="1400"/>
      <c r="B848" s="509"/>
      <c r="C848" s="489"/>
      <c r="D848" s="510"/>
      <c r="E848" s="433"/>
      <c r="F848" s="510"/>
      <c r="G848" s="511"/>
      <c r="H848" s="511"/>
      <c r="I848" s="511"/>
      <c r="J848" s="511"/>
      <c r="K848" s="512"/>
      <c r="L848" s="513"/>
      <c r="M848" s="513"/>
      <c r="N848" s="513"/>
      <c r="O848" s="513"/>
      <c r="P848" s="513"/>
      <c r="Q848" s="513"/>
      <c r="R848" s="513"/>
      <c r="S848" s="513"/>
      <c r="T848" s="513"/>
      <c r="U848" s="513"/>
      <c r="V848" s="513"/>
      <c r="W848" s="513"/>
      <c r="X848" s="513"/>
      <c r="Y848" s="511"/>
      <c r="Z848" s="511"/>
      <c r="AA848" s="511"/>
      <c r="AB848" s="511"/>
      <c r="AC848" s="511"/>
      <c r="AD848" s="511"/>
      <c r="AE848" s="511"/>
      <c r="AF848" s="511"/>
      <c r="AG848" s="511"/>
      <c r="AH848" s="514"/>
      <c r="AI848" s="515"/>
      <c r="AJ848" s="515"/>
      <c r="AK848" s="515"/>
      <c r="AL848" s="515"/>
      <c r="AM848" s="515"/>
      <c r="AN848" s="515"/>
      <c r="AO848" s="515"/>
      <c r="AP848" s="515"/>
      <c r="AQ848" s="515"/>
      <c r="AR848" s="515"/>
      <c r="AS848" s="515"/>
      <c r="AT848" s="515"/>
      <c r="AU848" s="490"/>
      <c r="AV848" s="490"/>
      <c r="AW848" s="490"/>
      <c r="AX848" s="490"/>
      <c r="AY848" s="490"/>
      <c r="AZ848" s="490"/>
      <c r="BA848" s="490"/>
      <c r="BB848" s="490"/>
      <c r="BC848" s="490"/>
    </row>
    <row r="849" spans="1:55" x14ac:dyDescent="0.25">
      <c r="A849" s="1400"/>
      <c r="B849" s="509"/>
      <c r="C849" s="489"/>
      <c r="D849" s="510"/>
      <c r="E849" s="433"/>
      <c r="F849" s="510"/>
      <c r="G849" s="511"/>
      <c r="H849" s="511"/>
      <c r="I849" s="511"/>
      <c r="J849" s="511"/>
      <c r="K849" s="512"/>
      <c r="L849" s="513"/>
      <c r="M849" s="513"/>
      <c r="N849" s="513"/>
      <c r="O849" s="513"/>
      <c r="P849" s="513"/>
      <c r="Q849" s="513"/>
      <c r="R849" s="513"/>
      <c r="S849" s="513"/>
      <c r="T849" s="513"/>
      <c r="U849" s="513"/>
      <c r="V849" s="513"/>
      <c r="W849" s="513"/>
      <c r="X849" s="513"/>
      <c r="Y849" s="511"/>
      <c r="Z849" s="511"/>
      <c r="AA849" s="511"/>
      <c r="AB849" s="511"/>
      <c r="AC849" s="511"/>
      <c r="AD849" s="511"/>
      <c r="AE849" s="511"/>
      <c r="AF849" s="511"/>
      <c r="AG849" s="511"/>
      <c r="AH849" s="514"/>
      <c r="AI849" s="515"/>
      <c r="AJ849" s="515"/>
      <c r="AK849" s="515"/>
      <c r="AL849" s="515"/>
      <c r="AM849" s="515"/>
      <c r="AN849" s="515"/>
      <c r="AO849" s="515"/>
      <c r="AP849" s="515"/>
      <c r="AQ849" s="515"/>
      <c r="AR849" s="515"/>
      <c r="AS849" s="515"/>
      <c r="AT849" s="515"/>
      <c r="AU849" s="490"/>
      <c r="AV849" s="490"/>
      <c r="AW849" s="490"/>
      <c r="AX849" s="490"/>
      <c r="AY849" s="490"/>
      <c r="AZ849" s="490"/>
      <c r="BA849" s="490"/>
      <c r="BB849" s="490"/>
      <c r="BC849" s="490"/>
    </row>
    <row r="850" spans="1:55" x14ac:dyDescent="0.25">
      <c r="A850" s="1400"/>
      <c r="B850" s="509"/>
      <c r="C850" s="489"/>
      <c r="D850" s="510"/>
      <c r="E850" s="433"/>
      <c r="F850" s="510"/>
      <c r="G850" s="511"/>
      <c r="H850" s="511"/>
      <c r="I850" s="511"/>
      <c r="J850" s="511"/>
      <c r="K850" s="512"/>
      <c r="L850" s="513"/>
      <c r="M850" s="513"/>
      <c r="N850" s="513"/>
      <c r="O850" s="513"/>
      <c r="P850" s="513"/>
      <c r="Q850" s="513"/>
      <c r="R850" s="513"/>
      <c r="S850" s="513"/>
      <c r="T850" s="513"/>
      <c r="U850" s="513"/>
      <c r="V850" s="513"/>
      <c r="W850" s="513"/>
      <c r="X850" s="513"/>
      <c r="Y850" s="511"/>
      <c r="Z850" s="511"/>
      <c r="AA850" s="511"/>
      <c r="AB850" s="511"/>
      <c r="AC850" s="511"/>
      <c r="AD850" s="511"/>
      <c r="AE850" s="511"/>
      <c r="AF850" s="511"/>
      <c r="AG850" s="511"/>
      <c r="AH850" s="514"/>
      <c r="AI850" s="515"/>
      <c r="AJ850" s="515"/>
      <c r="AK850" s="515"/>
      <c r="AL850" s="515"/>
      <c r="AM850" s="515"/>
      <c r="AN850" s="515"/>
      <c r="AO850" s="515"/>
      <c r="AP850" s="515"/>
      <c r="AQ850" s="515"/>
      <c r="AR850" s="515"/>
      <c r="AS850" s="515"/>
      <c r="AT850" s="515"/>
      <c r="AU850" s="490"/>
      <c r="AV850" s="490"/>
      <c r="AW850" s="490"/>
      <c r="AX850" s="490"/>
      <c r="AY850" s="490"/>
      <c r="AZ850" s="490"/>
      <c r="BA850" s="490"/>
      <c r="BB850" s="490"/>
      <c r="BC850" s="490"/>
    </row>
    <row r="851" spans="1:55" x14ac:dyDescent="0.25">
      <c r="A851" s="1400"/>
      <c r="B851" s="509"/>
      <c r="C851" s="489"/>
      <c r="D851" s="510"/>
      <c r="E851" s="433"/>
      <c r="F851" s="510"/>
      <c r="G851" s="511"/>
      <c r="H851" s="511"/>
      <c r="I851" s="511"/>
      <c r="J851" s="511"/>
      <c r="K851" s="512"/>
      <c r="L851" s="513"/>
      <c r="M851" s="513"/>
      <c r="N851" s="513"/>
      <c r="O851" s="513"/>
      <c r="P851" s="513"/>
      <c r="Q851" s="513"/>
      <c r="R851" s="513"/>
      <c r="S851" s="513"/>
      <c r="T851" s="513"/>
      <c r="U851" s="513"/>
      <c r="V851" s="513"/>
      <c r="W851" s="513"/>
      <c r="X851" s="513"/>
      <c r="Y851" s="511"/>
      <c r="Z851" s="511"/>
      <c r="AA851" s="511"/>
      <c r="AB851" s="511"/>
      <c r="AC851" s="511"/>
      <c r="AD851" s="511"/>
      <c r="AE851" s="511"/>
      <c r="AF851" s="511"/>
      <c r="AG851" s="511"/>
      <c r="AH851" s="514"/>
      <c r="AI851" s="515"/>
      <c r="AJ851" s="515"/>
      <c r="AK851" s="515"/>
      <c r="AL851" s="515"/>
      <c r="AM851" s="515"/>
      <c r="AN851" s="515"/>
      <c r="AO851" s="511"/>
      <c r="AP851" s="511"/>
      <c r="AQ851" s="511"/>
      <c r="AR851" s="511"/>
      <c r="AS851" s="511"/>
      <c r="AT851" s="515"/>
      <c r="AU851" s="490"/>
      <c r="AV851" s="490"/>
      <c r="AW851" s="490"/>
      <c r="AX851" s="490"/>
      <c r="AY851" s="490"/>
      <c r="AZ851" s="490"/>
      <c r="BA851" s="490"/>
      <c r="BB851" s="490"/>
      <c r="BC851" s="490"/>
    </row>
    <row r="852" spans="1:55" x14ac:dyDescent="0.25">
      <c r="A852" s="1471"/>
      <c r="B852" s="509"/>
      <c r="C852" s="494"/>
      <c r="D852" s="510"/>
      <c r="E852" s="511"/>
      <c r="F852" s="510"/>
      <c r="G852" s="511"/>
      <c r="H852" s="511"/>
      <c r="I852" s="511"/>
      <c r="J852" s="511"/>
      <c r="K852" s="512"/>
      <c r="L852" s="513"/>
      <c r="M852" s="513"/>
      <c r="N852" s="513"/>
      <c r="O852" s="513"/>
      <c r="P852" s="513"/>
      <c r="Q852" s="513"/>
      <c r="R852" s="513"/>
      <c r="S852" s="513"/>
      <c r="T852" s="513"/>
      <c r="U852" s="513"/>
      <c r="V852" s="513"/>
      <c r="W852" s="513"/>
      <c r="X852" s="513"/>
      <c r="Y852" s="511"/>
      <c r="Z852" s="511"/>
      <c r="AA852" s="511"/>
      <c r="AB852" s="511"/>
      <c r="AC852" s="511"/>
      <c r="AD852" s="511"/>
      <c r="AE852" s="511"/>
      <c r="AF852" s="511"/>
      <c r="AG852" s="511"/>
      <c r="AH852" s="514"/>
      <c r="AI852" s="515"/>
      <c r="AJ852" s="515"/>
      <c r="AK852" s="515"/>
      <c r="AL852" s="511"/>
      <c r="AM852" s="511"/>
      <c r="AN852" s="511"/>
      <c r="AO852" s="515"/>
      <c r="AP852" s="515"/>
      <c r="AQ852" s="515"/>
      <c r="AR852" s="515"/>
      <c r="AS852" s="515"/>
      <c r="AT852" s="515"/>
      <c r="AU852" s="490"/>
      <c r="AV852" s="490"/>
      <c r="AW852" s="490"/>
      <c r="AX852" s="490"/>
      <c r="AY852" s="490"/>
      <c r="AZ852" s="490"/>
      <c r="BA852" s="490"/>
      <c r="BB852" s="490"/>
      <c r="BC852" s="490"/>
    </row>
    <row r="853" spans="1:55" x14ac:dyDescent="0.25">
      <c r="A853" s="1471"/>
      <c r="B853" s="509"/>
      <c r="C853" s="494"/>
      <c r="D853" s="510"/>
      <c r="E853" s="511"/>
      <c r="F853" s="510"/>
      <c r="G853" s="511"/>
      <c r="H853" s="511"/>
      <c r="I853" s="511"/>
      <c r="J853" s="511"/>
      <c r="K853" s="512"/>
      <c r="L853" s="513"/>
      <c r="M853" s="513"/>
      <c r="N853" s="513"/>
      <c r="O853" s="513"/>
      <c r="P853" s="513"/>
      <c r="Q853" s="513"/>
      <c r="R853" s="513"/>
      <c r="S853" s="513"/>
      <c r="T853" s="513"/>
      <c r="U853" s="513"/>
      <c r="V853" s="513"/>
      <c r="W853" s="513"/>
      <c r="X853" s="513"/>
      <c r="Y853" s="511"/>
      <c r="Z853" s="511"/>
      <c r="AA853" s="511"/>
      <c r="AB853" s="511"/>
      <c r="AC853" s="511"/>
      <c r="AD853" s="511"/>
      <c r="AE853" s="511"/>
      <c r="AF853" s="511"/>
      <c r="AG853" s="511"/>
      <c r="AH853" s="514"/>
      <c r="AI853" s="515"/>
      <c r="AJ853" s="515"/>
      <c r="AK853" s="515"/>
      <c r="AL853" s="511"/>
      <c r="AM853" s="511"/>
      <c r="AN853" s="511"/>
      <c r="AO853" s="515"/>
      <c r="AP853" s="515"/>
      <c r="AQ853" s="515"/>
      <c r="AR853" s="515"/>
      <c r="AS853" s="515"/>
      <c r="AT853" s="515"/>
      <c r="AU853" s="490"/>
      <c r="AV853" s="490"/>
      <c r="AW853" s="490"/>
      <c r="AX853" s="490"/>
      <c r="AY853" s="490"/>
      <c r="AZ853" s="490"/>
      <c r="BA853" s="490"/>
      <c r="BB853" s="490"/>
      <c r="BC853" s="490"/>
    </row>
    <row r="854" spans="1:55" x14ac:dyDescent="0.25">
      <c r="A854" s="1471"/>
      <c r="B854" s="509"/>
      <c r="C854" s="494"/>
      <c r="D854" s="510"/>
      <c r="E854" s="511"/>
      <c r="F854" s="510"/>
      <c r="G854" s="511"/>
      <c r="H854" s="511"/>
      <c r="I854" s="511"/>
      <c r="J854" s="511"/>
      <c r="K854" s="512"/>
      <c r="L854" s="513"/>
      <c r="M854" s="513"/>
      <c r="N854" s="513"/>
      <c r="O854" s="513"/>
      <c r="P854" s="513"/>
      <c r="Q854" s="513"/>
      <c r="R854" s="513"/>
      <c r="S854" s="513"/>
      <c r="T854" s="513"/>
      <c r="U854" s="513"/>
      <c r="V854" s="513"/>
      <c r="W854" s="513"/>
      <c r="X854" s="513"/>
      <c r="Y854" s="511"/>
      <c r="Z854" s="511"/>
      <c r="AA854" s="511"/>
      <c r="AB854" s="511"/>
      <c r="AC854" s="511"/>
      <c r="AD854" s="511"/>
      <c r="AE854" s="511"/>
      <c r="AF854" s="511"/>
      <c r="AG854" s="511"/>
      <c r="AH854" s="514"/>
      <c r="AI854" s="515"/>
      <c r="AJ854" s="515"/>
      <c r="AK854" s="515"/>
      <c r="AL854" s="515"/>
      <c r="AM854" s="515"/>
      <c r="AN854" s="515"/>
      <c r="AO854" s="515"/>
      <c r="AP854" s="515"/>
      <c r="AQ854" s="515"/>
      <c r="AR854" s="515"/>
      <c r="AS854" s="515"/>
      <c r="AT854" s="515"/>
      <c r="AU854" s="490"/>
      <c r="AV854" s="490"/>
      <c r="AW854" s="490"/>
      <c r="AX854" s="490"/>
      <c r="AY854" s="490"/>
      <c r="AZ854" s="490"/>
      <c r="BA854" s="490"/>
      <c r="BB854" s="490"/>
      <c r="BC854" s="490"/>
    </row>
    <row r="855" spans="1:55" x14ac:dyDescent="0.25">
      <c r="A855" s="1471"/>
      <c r="B855" s="509"/>
      <c r="C855" s="494"/>
      <c r="D855" s="510"/>
      <c r="E855" s="511"/>
      <c r="F855" s="510"/>
      <c r="G855" s="511"/>
      <c r="H855" s="511"/>
      <c r="I855" s="511"/>
      <c r="J855" s="511"/>
      <c r="K855" s="512"/>
      <c r="L855" s="513"/>
      <c r="M855" s="513"/>
      <c r="N855" s="513"/>
      <c r="O855" s="513"/>
      <c r="P855" s="513"/>
      <c r="Q855" s="513"/>
      <c r="R855" s="513"/>
      <c r="S855" s="513"/>
      <c r="T855" s="513"/>
      <c r="U855" s="513"/>
      <c r="V855" s="513"/>
      <c r="W855" s="513"/>
      <c r="X855" s="513"/>
      <c r="Y855" s="511"/>
      <c r="Z855" s="511"/>
      <c r="AA855" s="511"/>
      <c r="AB855" s="511"/>
      <c r="AC855" s="511"/>
      <c r="AD855" s="511"/>
      <c r="AE855" s="511"/>
      <c r="AF855" s="511"/>
      <c r="AG855" s="511"/>
      <c r="AH855" s="514"/>
      <c r="AI855" s="515"/>
      <c r="AJ855" s="515"/>
      <c r="AK855" s="515"/>
      <c r="AL855" s="515"/>
      <c r="AM855" s="515"/>
      <c r="AN855" s="515"/>
      <c r="AO855" s="511"/>
      <c r="AP855" s="511"/>
      <c r="AQ855" s="511"/>
      <c r="AR855" s="511"/>
      <c r="AS855" s="511"/>
      <c r="AT855" s="515"/>
      <c r="AU855" s="490"/>
      <c r="AV855" s="490"/>
      <c r="AW855" s="490"/>
      <c r="AX855" s="490"/>
      <c r="AY855" s="490"/>
      <c r="AZ855" s="490"/>
      <c r="BA855" s="490"/>
      <c r="BB855" s="490"/>
      <c r="BC855" s="490"/>
    </row>
    <row r="856" spans="1:55" x14ac:dyDescent="0.25">
      <c r="A856" s="1471"/>
      <c r="B856" s="509"/>
      <c r="C856" s="494"/>
      <c r="D856" s="510"/>
      <c r="E856" s="511"/>
      <c r="F856" s="510"/>
      <c r="G856" s="511"/>
      <c r="H856" s="511"/>
      <c r="I856" s="511"/>
      <c r="J856" s="511"/>
      <c r="K856" s="512"/>
      <c r="L856" s="513"/>
      <c r="M856" s="513"/>
      <c r="N856" s="513"/>
      <c r="O856" s="513"/>
      <c r="P856" s="513"/>
      <c r="Q856" s="513"/>
      <c r="R856" s="513"/>
      <c r="S856" s="513"/>
      <c r="T856" s="513"/>
      <c r="U856" s="513"/>
      <c r="V856" s="513"/>
      <c r="W856" s="513"/>
      <c r="X856" s="513"/>
      <c r="Y856" s="511"/>
      <c r="Z856" s="511"/>
      <c r="AA856" s="511"/>
      <c r="AB856" s="511"/>
      <c r="AC856" s="511"/>
      <c r="AD856" s="511"/>
      <c r="AE856" s="511"/>
      <c r="AF856" s="511"/>
      <c r="AG856" s="511"/>
      <c r="AH856" s="514"/>
      <c r="AI856" s="515"/>
      <c r="AJ856" s="515"/>
      <c r="AK856" s="515"/>
      <c r="AL856" s="515"/>
      <c r="AM856" s="515"/>
      <c r="AN856" s="515"/>
      <c r="AO856" s="511"/>
      <c r="AP856" s="511"/>
      <c r="AQ856" s="511"/>
      <c r="AR856" s="511"/>
      <c r="AS856" s="511"/>
      <c r="AT856" s="515"/>
      <c r="AU856" s="490"/>
      <c r="AV856" s="490"/>
      <c r="AW856" s="490"/>
      <c r="AX856" s="490"/>
      <c r="AY856" s="490"/>
      <c r="AZ856" s="490"/>
      <c r="BA856" s="490"/>
      <c r="BB856" s="490"/>
      <c r="BC856" s="490"/>
    </row>
    <row r="857" spans="1:55" x14ac:dyDescent="0.25">
      <c r="A857" s="1471"/>
      <c r="B857" s="509"/>
      <c r="C857" s="494"/>
      <c r="D857" s="510"/>
      <c r="E857" s="511"/>
      <c r="F857" s="510"/>
      <c r="G857" s="511"/>
      <c r="H857" s="511"/>
      <c r="I857" s="511"/>
      <c r="J857" s="511"/>
      <c r="K857" s="512"/>
      <c r="L857" s="513"/>
      <c r="M857" s="513"/>
      <c r="N857" s="513"/>
      <c r="O857" s="513"/>
      <c r="P857" s="513"/>
      <c r="Q857" s="513"/>
      <c r="R857" s="513"/>
      <c r="S857" s="513"/>
      <c r="T857" s="513"/>
      <c r="U857" s="513"/>
      <c r="V857" s="513"/>
      <c r="W857" s="513"/>
      <c r="X857" s="513"/>
      <c r="Y857" s="511"/>
      <c r="Z857" s="511"/>
      <c r="AA857" s="511"/>
      <c r="AB857" s="511"/>
      <c r="AC857" s="511"/>
      <c r="AD857" s="511"/>
      <c r="AE857" s="511"/>
      <c r="AF857" s="511"/>
      <c r="AG857" s="511"/>
      <c r="AH857" s="514"/>
      <c r="AI857" s="515"/>
      <c r="AJ857" s="515"/>
      <c r="AK857" s="515"/>
      <c r="AL857" s="511"/>
      <c r="AM857" s="511"/>
      <c r="AN857" s="511"/>
      <c r="AO857" s="515"/>
      <c r="AP857" s="515"/>
      <c r="AQ857" s="515"/>
      <c r="AR857" s="515"/>
      <c r="AS857" s="515"/>
      <c r="AT857" s="515"/>
      <c r="AU857" s="490"/>
      <c r="AV857" s="490"/>
      <c r="AW857" s="490"/>
      <c r="AX857" s="490"/>
      <c r="AY857" s="490"/>
      <c r="AZ857" s="490"/>
      <c r="BA857" s="490"/>
      <c r="BB857" s="490"/>
      <c r="BC857" s="490"/>
    </row>
    <row r="858" spans="1:55" x14ac:dyDescent="0.25">
      <c r="A858" s="1471"/>
      <c r="B858" s="509"/>
      <c r="C858" s="494"/>
      <c r="D858" s="510"/>
      <c r="E858" s="511"/>
      <c r="F858" s="510"/>
      <c r="G858" s="511"/>
      <c r="H858" s="511"/>
      <c r="I858" s="511"/>
      <c r="J858" s="511"/>
      <c r="K858" s="512"/>
      <c r="L858" s="513"/>
      <c r="M858" s="513"/>
      <c r="N858" s="513"/>
      <c r="O858" s="513"/>
      <c r="P858" s="513"/>
      <c r="Q858" s="513"/>
      <c r="R858" s="513"/>
      <c r="S858" s="513"/>
      <c r="T858" s="513"/>
      <c r="U858" s="513"/>
      <c r="V858" s="513"/>
      <c r="W858" s="513"/>
      <c r="X858" s="513"/>
      <c r="Y858" s="511"/>
      <c r="Z858" s="511"/>
      <c r="AA858" s="511"/>
      <c r="AB858" s="511"/>
      <c r="AC858" s="511"/>
      <c r="AD858" s="511"/>
      <c r="AE858" s="511"/>
      <c r="AF858" s="511"/>
      <c r="AG858" s="511"/>
      <c r="AH858" s="514"/>
      <c r="AI858" s="515"/>
      <c r="AJ858" s="515"/>
      <c r="AK858" s="515"/>
      <c r="AL858" s="511"/>
      <c r="AM858" s="511"/>
      <c r="AN858" s="511"/>
      <c r="AO858" s="515"/>
      <c r="AP858" s="515"/>
      <c r="AQ858" s="515"/>
      <c r="AR858" s="515"/>
      <c r="AS858" s="515"/>
      <c r="AT858" s="515"/>
      <c r="AU858" s="490"/>
      <c r="AV858" s="490"/>
      <c r="AW858" s="490"/>
      <c r="AX858" s="490"/>
      <c r="AY858" s="490"/>
      <c r="AZ858" s="490"/>
      <c r="BA858" s="490"/>
      <c r="BB858" s="490"/>
      <c r="BC858" s="490"/>
    </row>
    <row r="859" spans="1:55" x14ac:dyDescent="0.25">
      <c r="A859" s="1471"/>
      <c r="B859" s="509"/>
      <c r="C859" s="494"/>
      <c r="D859" s="510"/>
      <c r="E859" s="511"/>
      <c r="F859" s="510"/>
      <c r="G859" s="511"/>
      <c r="H859" s="511"/>
      <c r="I859" s="511"/>
      <c r="J859" s="511"/>
      <c r="K859" s="512"/>
      <c r="L859" s="513"/>
      <c r="M859" s="513"/>
      <c r="N859" s="513"/>
      <c r="O859" s="513"/>
      <c r="P859" s="513"/>
      <c r="Q859" s="513"/>
      <c r="R859" s="513"/>
      <c r="S859" s="513"/>
      <c r="T859" s="513"/>
      <c r="U859" s="513"/>
      <c r="V859" s="513"/>
      <c r="W859" s="513"/>
      <c r="X859" s="513"/>
      <c r="Y859" s="511"/>
      <c r="Z859" s="511"/>
      <c r="AA859" s="511"/>
      <c r="AB859" s="511"/>
      <c r="AC859" s="511"/>
      <c r="AD859" s="511"/>
      <c r="AE859" s="511"/>
      <c r="AF859" s="511"/>
      <c r="AG859" s="511"/>
      <c r="AH859" s="514"/>
      <c r="AI859" s="515"/>
      <c r="AJ859" s="515"/>
      <c r="AK859" s="515"/>
      <c r="AL859" s="515"/>
      <c r="AM859" s="515"/>
      <c r="AN859" s="515"/>
      <c r="AO859" s="515"/>
      <c r="AP859" s="515"/>
      <c r="AQ859" s="515"/>
      <c r="AR859" s="515"/>
      <c r="AS859" s="515"/>
      <c r="AT859" s="515"/>
      <c r="AU859" s="490"/>
      <c r="AV859" s="490"/>
      <c r="AW859" s="490"/>
      <c r="AX859" s="490"/>
      <c r="AY859" s="490"/>
      <c r="AZ859" s="490"/>
      <c r="BA859" s="490"/>
      <c r="BB859" s="490"/>
      <c r="BC859" s="490"/>
    </row>
    <row r="860" spans="1:55" x14ac:dyDescent="0.25">
      <c r="A860" s="1471"/>
      <c r="B860" s="509"/>
      <c r="C860" s="494"/>
      <c r="D860" s="510"/>
      <c r="E860" s="511"/>
      <c r="F860" s="510"/>
      <c r="G860" s="511"/>
      <c r="H860" s="511"/>
      <c r="I860" s="511"/>
      <c r="J860" s="511"/>
      <c r="K860" s="512"/>
      <c r="L860" s="513"/>
      <c r="M860" s="513"/>
      <c r="N860" s="513"/>
      <c r="O860" s="513"/>
      <c r="P860" s="513"/>
      <c r="Q860" s="513"/>
      <c r="R860" s="513"/>
      <c r="S860" s="513"/>
      <c r="T860" s="513"/>
      <c r="U860" s="513"/>
      <c r="V860" s="513"/>
      <c r="W860" s="513"/>
      <c r="X860" s="513"/>
      <c r="Y860" s="511"/>
      <c r="Z860" s="511"/>
      <c r="AA860" s="511"/>
      <c r="AB860" s="511"/>
      <c r="AC860" s="511"/>
      <c r="AD860" s="511"/>
      <c r="AE860" s="511"/>
      <c r="AF860" s="511"/>
      <c r="AG860" s="511"/>
      <c r="AH860" s="514"/>
      <c r="AI860" s="515"/>
      <c r="AJ860" s="515"/>
      <c r="AK860" s="515"/>
      <c r="AL860" s="515"/>
      <c r="AM860" s="515"/>
      <c r="AN860" s="515"/>
      <c r="AO860" s="511"/>
      <c r="AP860" s="511"/>
      <c r="AQ860" s="511"/>
      <c r="AR860" s="511"/>
      <c r="AS860" s="511"/>
      <c r="AT860" s="515"/>
      <c r="AU860" s="490"/>
      <c r="AV860" s="490"/>
      <c r="AW860" s="490"/>
      <c r="AX860" s="490"/>
      <c r="AY860" s="490"/>
      <c r="AZ860" s="490"/>
      <c r="BA860" s="490"/>
      <c r="BB860" s="490"/>
      <c r="BC860" s="490"/>
    </row>
    <row r="861" spans="1:55" x14ac:dyDescent="0.25">
      <c r="A861" s="1471"/>
      <c r="B861" s="509"/>
      <c r="C861" s="494"/>
      <c r="D861" s="510"/>
      <c r="E861" s="511"/>
      <c r="F861" s="510"/>
      <c r="G861" s="511"/>
      <c r="H861" s="511"/>
      <c r="I861" s="511"/>
      <c r="J861" s="511"/>
      <c r="K861" s="512"/>
      <c r="L861" s="513"/>
      <c r="M861" s="513"/>
      <c r="N861" s="513"/>
      <c r="O861" s="513"/>
      <c r="P861" s="513"/>
      <c r="Q861" s="513"/>
      <c r="R861" s="513"/>
      <c r="S861" s="513"/>
      <c r="T861" s="513"/>
      <c r="U861" s="513"/>
      <c r="V861" s="513"/>
      <c r="W861" s="513"/>
      <c r="X861" s="513"/>
      <c r="Y861" s="511"/>
      <c r="Z861" s="511"/>
      <c r="AA861" s="511"/>
      <c r="AB861" s="511"/>
      <c r="AC861" s="511"/>
      <c r="AD861" s="511"/>
      <c r="AE861" s="511"/>
      <c r="AF861" s="511"/>
      <c r="AG861" s="511"/>
      <c r="AH861" s="514"/>
      <c r="AI861" s="515"/>
      <c r="AJ861" s="515"/>
      <c r="AK861" s="515"/>
      <c r="AL861" s="515"/>
      <c r="AM861" s="515"/>
      <c r="AN861" s="515"/>
      <c r="AO861" s="511"/>
      <c r="AP861" s="511"/>
      <c r="AQ861" s="511"/>
      <c r="AR861" s="511"/>
      <c r="AS861" s="511"/>
      <c r="AT861" s="515"/>
      <c r="AU861" s="490"/>
      <c r="AV861" s="490"/>
      <c r="AW861" s="490"/>
      <c r="AX861" s="490"/>
      <c r="AY861" s="490"/>
      <c r="AZ861" s="490"/>
      <c r="BA861" s="490"/>
      <c r="BB861" s="490"/>
      <c r="BC861" s="490"/>
    </row>
    <row r="862" spans="1:55" x14ac:dyDescent="0.25">
      <c r="A862" s="1471"/>
      <c r="B862" s="509"/>
      <c r="C862" s="494"/>
      <c r="D862" s="510"/>
      <c r="E862" s="511"/>
      <c r="F862" s="510"/>
      <c r="G862" s="511"/>
      <c r="H862" s="511"/>
      <c r="I862" s="511"/>
      <c r="J862" s="511"/>
      <c r="K862" s="512"/>
      <c r="L862" s="513"/>
      <c r="M862" s="513"/>
      <c r="N862" s="513"/>
      <c r="O862" s="513"/>
      <c r="P862" s="513"/>
      <c r="Q862" s="513"/>
      <c r="R862" s="513"/>
      <c r="S862" s="513"/>
      <c r="T862" s="513"/>
      <c r="U862" s="513"/>
      <c r="V862" s="513"/>
      <c r="W862" s="513"/>
      <c r="X862" s="513"/>
      <c r="Y862" s="511"/>
      <c r="Z862" s="511"/>
      <c r="AA862" s="511"/>
      <c r="AB862" s="511"/>
      <c r="AC862" s="511"/>
      <c r="AD862" s="511"/>
      <c r="AE862" s="511"/>
      <c r="AF862" s="511"/>
      <c r="AG862" s="511"/>
      <c r="AH862" s="514"/>
      <c r="AI862" s="515"/>
      <c r="AJ862" s="515"/>
      <c r="AK862" s="515"/>
      <c r="AL862" s="511"/>
      <c r="AM862" s="511"/>
      <c r="AN862" s="511"/>
      <c r="AO862" s="515"/>
      <c r="AP862" s="515"/>
      <c r="AQ862" s="515"/>
      <c r="AR862" s="515"/>
      <c r="AS862" s="515"/>
      <c r="AT862" s="515"/>
      <c r="AU862" s="490"/>
      <c r="AV862" s="490"/>
      <c r="AW862" s="490"/>
      <c r="AX862" s="490"/>
      <c r="AY862" s="490"/>
      <c r="AZ862" s="490"/>
      <c r="BA862" s="490"/>
      <c r="BB862" s="490"/>
      <c r="BC862" s="490"/>
    </row>
    <row r="863" spans="1:55" x14ac:dyDescent="0.25">
      <c r="A863" s="1471"/>
      <c r="B863" s="509"/>
      <c r="C863" s="494"/>
      <c r="D863" s="510"/>
      <c r="E863" s="511"/>
      <c r="F863" s="510"/>
      <c r="G863" s="511"/>
      <c r="H863" s="511"/>
      <c r="I863" s="511"/>
      <c r="J863" s="511"/>
      <c r="K863" s="512"/>
      <c r="L863" s="513"/>
      <c r="M863" s="513"/>
      <c r="N863" s="513"/>
      <c r="O863" s="513"/>
      <c r="P863" s="513"/>
      <c r="Q863" s="513"/>
      <c r="R863" s="513"/>
      <c r="S863" s="513"/>
      <c r="T863" s="513"/>
      <c r="U863" s="513"/>
      <c r="V863" s="513"/>
      <c r="W863" s="513"/>
      <c r="X863" s="513"/>
      <c r="Y863" s="511"/>
      <c r="Z863" s="511"/>
      <c r="AA863" s="511"/>
      <c r="AB863" s="511"/>
      <c r="AC863" s="511"/>
      <c r="AD863" s="511"/>
      <c r="AE863" s="511"/>
      <c r="AF863" s="511"/>
      <c r="AG863" s="511"/>
      <c r="AH863" s="514"/>
      <c r="AI863" s="515"/>
      <c r="AJ863" s="515"/>
      <c r="AK863" s="515"/>
      <c r="AL863" s="511"/>
      <c r="AM863" s="511"/>
      <c r="AN863" s="511"/>
      <c r="AO863" s="515"/>
      <c r="AP863" s="515"/>
      <c r="AQ863" s="515"/>
      <c r="AR863" s="515"/>
      <c r="AS863" s="515"/>
      <c r="AT863" s="515"/>
      <c r="AU863" s="490"/>
      <c r="AV863" s="490"/>
      <c r="AW863" s="490"/>
      <c r="AX863" s="490"/>
      <c r="AY863" s="490"/>
      <c r="AZ863" s="490"/>
      <c r="BA863" s="490"/>
      <c r="BB863" s="490"/>
      <c r="BC863" s="490"/>
    </row>
    <row r="864" spans="1:55" x14ac:dyDescent="0.25">
      <c r="A864" s="1471"/>
      <c r="B864" s="509"/>
      <c r="C864" s="494"/>
      <c r="D864" s="510"/>
      <c r="E864" s="511"/>
      <c r="F864" s="510"/>
      <c r="G864" s="511"/>
      <c r="H864" s="511"/>
      <c r="I864" s="511"/>
      <c r="J864" s="511"/>
      <c r="K864" s="512"/>
      <c r="L864" s="513"/>
      <c r="M864" s="513"/>
      <c r="N864" s="513"/>
      <c r="O864" s="513"/>
      <c r="P864" s="513"/>
      <c r="Q864" s="513"/>
      <c r="R864" s="513"/>
      <c r="S864" s="513"/>
      <c r="T864" s="513"/>
      <c r="U864" s="513"/>
      <c r="V864" s="513"/>
      <c r="W864" s="513"/>
      <c r="X864" s="513"/>
      <c r="Y864" s="511"/>
      <c r="Z864" s="511"/>
      <c r="AA864" s="511"/>
      <c r="AB864" s="511"/>
      <c r="AC864" s="511"/>
      <c r="AD864" s="511"/>
      <c r="AE864" s="511"/>
      <c r="AF864" s="511"/>
      <c r="AG864" s="511"/>
      <c r="AH864" s="514"/>
      <c r="AI864" s="515"/>
      <c r="AJ864" s="515"/>
      <c r="AK864" s="515"/>
      <c r="AL864" s="515"/>
      <c r="AM864" s="515"/>
      <c r="AN864" s="515"/>
      <c r="AO864" s="515"/>
      <c r="AP864" s="515"/>
      <c r="AQ864" s="515"/>
      <c r="AR864" s="515"/>
      <c r="AS864" s="515"/>
      <c r="AT864" s="515"/>
      <c r="AU864" s="490"/>
      <c r="AV864" s="490"/>
      <c r="AW864" s="490"/>
      <c r="AX864" s="490"/>
      <c r="AY864" s="490"/>
      <c r="AZ864" s="490"/>
      <c r="BA864" s="490"/>
      <c r="BB864" s="490"/>
      <c r="BC864" s="490"/>
    </row>
    <row r="865" spans="1:55" x14ac:dyDescent="0.25">
      <c r="A865" s="1471"/>
      <c r="B865" s="509"/>
      <c r="C865" s="494"/>
      <c r="D865" s="510"/>
      <c r="E865" s="511"/>
      <c r="F865" s="510"/>
      <c r="G865" s="511"/>
      <c r="H865" s="511"/>
      <c r="I865" s="511"/>
      <c r="J865" s="511"/>
      <c r="K865" s="512"/>
      <c r="L865" s="513"/>
      <c r="M865" s="513"/>
      <c r="N865" s="513"/>
      <c r="O865" s="513"/>
      <c r="P865" s="513"/>
      <c r="Q865" s="513"/>
      <c r="R865" s="513"/>
      <c r="S865" s="513"/>
      <c r="T865" s="513"/>
      <c r="U865" s="513"/>
      <c r="V865" s="513"/>
      <c r="W865" s="513"/>
      <c r="X865" s="513"/>
      <c r="Y865" s="511"/>
      <c r="Z865" s="511"/>
      <c r="AA865" s="511"/>
      <c r="AB865" s="511"/>
      <c r="AC865" s="511"/>
      <c r="AD865" s="511"/>
      <c r="AE865" s="511"/>
      <c r="AF865" s="511"/>
      <c r="AG865" s="511"/>
      <c r="AH865" s="514"/>
      <c r="AI865" s="515"/>
      <c r="AJ865" s="515"/>
      <c r="AK865" s="515"/>
      <c r="AL865" s="515"/>
      <c r="AM865" s="515"/>
      <c r="AN865" s="515"/>
      <c r="AO865" s="511"/>
      <c r="AP865" s="511"/>
      <c r="AQ865" s="511"/>
      <c r="AR865" s="511"/>
      <c r="AS865" s="511"/>
      <c r="AT865" s="515"/>
      <c r="AU865" s="490"/>
      <c r="AV865" s="490"/>
      <c r="AW865" s="490"/>
      <c r="AX865" s="490"/>
      <c r="AY865" s="490"/>
      <c r="AZ865" s="490"/>
      <c r="BA865" s="490"/>
      <c r="BB865" s="490"/>
      <c r="BC865" s="490"/>
    </row>
    <row r="866" spans="1:55" x14ac:dyDescent="0.25">
      <c r="A866" s="1471"/>
      <c r="B866" s="509"/>
      <c r="C866" s="494"/>
      <c r="D866" s="510"/>
      <c r="E866" s="511"/>
      <c r="F866" s="510"/>
      <c r="G866" s="511"/>
      <c r="H866" s="511"/>
      <c r="I866" s="511"/>
      <c r="J866" s="511"/>
      <c r="K866" s="512"/>
      <c r="L866" s="513"/>
      <c r="M866" s="513"/>
      <c r="N866" s="513"/>
      <c r="O866" s="513"/>
      <c r="P866" s="513"/>
      <c r="Q866" s="513"/>
      <c r="R866" s="513"/>
      <c r="S866" s="513"/>
      <c r="T866" s="513"/>
      <c r="U866" s="513"/>
      <c r="V866" s="513"/>
      <c r="W866" s="513"/>
      <c r="X866" s="513"/>
      <c r="Y866" s="511"/>
      <c r="Z866" s="511"/>
      <c r="AA866" s="511"/>
      <c r="AB866" s="511"/>
      <c r="AC866" s="511"/>
      <c r="AD866" s="511"/>
      <c r="AE866" s="511"/>
      <c r="AF866" s="511"/>
      <c r="AG866" s="511"/>
      <c r="AH866" s="514"/>
      <c r="AI866" s="515"/>
      <c r="AJ866" s="515"/>
      <c r="AK866" s="515"/>
      <c r="AL866" s="515"/>
      <c r="AM866" s="515"/>
      <c r="AN866" s="515"/>
      <c r="AO866" s="511"/>
      <c r="AP866" s="511"/>
      <c r="AQ866" s="511"/>
      <c r="AR866" s="511"/>
      <c r="AS866" s="511"/>
      <c r="AT866" s="515"/>
      <c r="AU866" s="490"/>
      <c r="AV866" s="490"/>
      <c r="AW866" s="490"/>
      <c r="AX866" s="490"/>
      <c r="AY866" s="490"/>
      <c r="AZ866" s="490"/>
      <c r="BA866" s="490"/>
      <c r="BB866" s="490"/>
      <c r="BC866" s="490"/>
    </row>
    <row r="867" spans="1:55" x14ac:dyDescent="0.25">
      <c r="A867" s="1471"/>
      <c r="B867" s="509"/>
      <c r="C867" s="494"/>
      <c r="D867" s="510"/>
      <c r="E867" s="511"/>
      <c r="F867" s="510"/>
      <c r="G867" s="511"/>
      <c r="H867" s="511"/>
      <c r="I867" s="511"/>
      <c r="J867" s="511"/>
      <c r="K867" s="512"/>
      <c r="L867" s="513"/>
      <c r="M867" s="513"/>
      <c r="N867" s="513"/>
      <c r="O867" s="513"/>
      <c r="P867" s="513"/>
      <c r="Q867" s="513"/>
      <c r="R867" s="513"/>
      <c r="S867" s="513"/>
      <c r="T867" s="513"/>
      <c r="U867" s="513"/>
      <c r="V867" s="513"/>
      <c r="W867" s="513"/>
      <c r="X867" s="513"/>
      <c r="Y867" s="511"/>
      <c r="Z867" s="511"/>
      <c r="AA867" s="511"/>
      <c r="AB867" s="511"/>
      <c r="AC867" s="511"/>
      <c r="AD867" s="511"/>
      <c r="AE867" s="511"/>
      <c r="AF867" s="511"/>
      <c r="AG867" s="511"/>
      <c r="AH867" s="514"/>
      <c r="AI867" s="515"/>
      <c r="AJ867" s="515"/>
      <c r="AK867" s="515"/>
      <c r="AL867" s="511"/>
      <c r="AM867" s="511"/>
      <c r="AN867" s="511"/>
      <c r="AO867" s="515"/>
      <c r="AP867" s="515"/>
      <c r="AQ867" s="515"/>
      <c r="AR867" s="515"/>
      <c r="AS867" s="515"/>
      <c r="AT867" s="515"/>
      <c r="AU867" s="490"/>
      <c r="AV867" s="490"/>
      <c r="AW867" s="490"/>
      <c r="AX867" s="490"/>
      <c r="AY867" s="490"/>
      <c r="AZ867" s="490"/>
      <c r="BA867" s="490"/>
      <c r="BB867" s="490"/>
      <c r="BC867" s="490"/>
    </row>
    <row r="868" spans="1:55" x14ac:dyDescent="0.25">
      <c r="A868" s="1471"/>
      <c r="B868" s="509"/>
      <c r="C868" s="494"/>
      <c r="D868" s="510"/>
      <c r="E868" s="511"/>
      <c r="F868" s="510"/>
      <c r="G868" s="511"/>
      <c r="H868" s="511"/>
      <c r="I868" s="511"/>
      <c r="J868" s="511"/>
      <c r="K868" s="512"/>
      <c r="L868" s="513"/>
      <c r="M868" s="513"/>
      <c r="N868" s="513"/>
      <c r="O868" s="513"/>
      <c r="P868" s="513"/>
      <c r="Q868" s="513"/>
      <c r="R868" s="513"/>
      <c r="S868" s="513"/>
      <c r="T868" s="513"/>
      <c r="U868" s="513"/>
      <c r="V868" s="513"/>
      <c r="W868" s="513"/>
      <c r="X868" s="513"/>
      <c r="Y868" s="511"/>
      <c r="Z868" s="511"/>
      <c r="AA868" s="511"/>
      <c r="AB868" s="511"/>
      <c r="AC868" s="511"/>
      <c r="AD868" s="511"/>
      <c r="AE868" s="511"/>
      <c r="AF868" s="511"/>
      <c r="AG868" s="511"/>
      <c r="AH868" s="514"/>
      <c r="AI868" s="515"/>
      <c r="AJ868" s="515"/>
      <c r="AK868" s="515"/>
      <c r="AL868" s="511"/>
      <c r="AM868" s="511"/>
      <c r="AN868" s="511"/>
      <c r="AO868" s="515"/>
      <c r="AP868" s="515"/>
      <c r="AQ868" s="515"/>
      <c r="AR868" s="515"/>
      <c r="AS868" s="515"/>
      <c r="AT868" s="515"/>
      <c r="AU868" s="490"/>
      <c r="AV868" s="490"/>
      <c r="AW868" s="490"/>
      <c r="AX868" s="490"/>
      <c r="AY868" s="490"/>
      <c r="AZ868" s="490"/>
      <c r="BA868" s="490"/>
      <c r="BB868" s="490"/>
      <c r="BC868" s="490"/>
    </row>
    <row r="869" spans="1:55" x14ac:dyDescent="0.25">
      <c r="A869" s="1471"/>
      <c r="B869" s="509"/>
      <c r="C869" s="494"/>
      <c r="D869" s="510"/>
      <c r="E869" s="511"/>
      <c r="F869" s="510"/>
      <c r="G869" s="511"/>
      <c r="H869" s="511"/>
      <c r="I869" s="511"/>
      <c r="J869" s="511"/>
      <c r="K869" s="512"/>
      <c r="L869" s="513"/>
      <c r="M869" s="513"/>
      <c r="N869" s="513"/>
      <c r="O869" s="513"/>
      <c r="P869" s="513"/>
      <c r="Q869" s="513"/>
      <c r="R869" s="513"/>
      <c r="S869" s="513"/>
      <c r="T869" s="513"/>
      <c r="U869" s="513"/>
      <c r="V869" s="513"/>
      <c r="W869" s="513"/>
      <c r="X869" s="513"/>
      <c r="Y869" s="511"/>
      <c r="Z869" s="511"/>
      <c r="AA869" s="511"/>
      <c r="AB869" s="511"/>
      <c r="AC869" s="511"/>
      <c r="AD869" s="511"/>
      <c r="AE869" s="511"/>
      <c r="AF869" s="511"/>
      <c r="AG869" s="511"/>
      <c r="AH869" s="514"/>
      <c r="AI869" s="515"/>
      <c r="AJ869" s="515"/>
      <c r="AK869" s="515"/>
      <c r="AL869" s="515"/>
      <c r="AM869" s="515"/>
      <c r="AN869" s="515"/>
      <c r="AO869" s="515"/>
      <c r="AP869" s="515"/>
      <c r="AQ869" s="515"/>
      <c r="AR869" s="515"/>
      <c r="AS869" s="515"/>
      <c r="AT869" s="515"/>
      <c r="AU869" s="490"/>
      <c r="AV869" s="490"/>
      <c r="AW869" s="490"/>
      <c r="AX869" s="490"/>
      <c r="AY869" s="490"/>
      <c r="AZ869" s="490"/>
      <c r="BA869" s="490"/>
      <c r="BB869" s="490"/>
      <c r="BC869" s="490"/>
    </row>
    <row r="870" spans="1:55" x14ac:dyDescent="0.25">
      <c r="A870" s="1471"/>
      <c r="B870" s="509"/>
      <c r="C870" s="494"/>
      <c r="D870" s="510"/>
      <c r="E870" s="511"/>
      <c r="F870" s="510"/>
      <c r="G870" s="511"/>
      <c r="H870" s="511"/>
      <c r="I870" s="511"/>
      <c r="J870" s="511"/>
      <c r="K870" s="512"/>
      <c r="L870" s="513"/>
      <c r="M870" s="513"/>
      <c r="N870" s="513"/>
      <c r="O870" s="513"/>
      <c r="P870" s="513"/>
      <c r="Q870" s="513"/>
      <c r="R870" s="513"/>
      <c r="S870" s="513"/>
      <c r="T870" s="513"/>
      <c r="U870" s="513"/>
      <c r="V870" s="513"/>
      <c r="W870" s="513"/>
      <c r="X870" s="513"/>
      <c r="Y870" s="511"/>
      <c r="Z870" s="511"/>
      <c r="AA870" s="511"/>
      <c r="AB870" s="511"/>
      <c r="AC870" s="511"/>
      <c r="AD870" s="511"/>
      <c r="AE870" s="511"/>
      <c r="AF870" s="511"/>
      <c r="AG870" s="511"/>
      <c r="AH870" s="514"/>
      <c r="AI870" s="515"/>
      <c r="AJ870" s="515"/>
      <c r="AK870" s="515"/>
      <c r="AL870" s="515"/>
      <c r="AM870" s="515"/>
      <c r="AN870" s="515"/>
      <c r="AO870" s="511"/>
      <c r="AP870" s="511"/>
      <c r="AQ870" s="511"/>
      <c r="AR870" s="511"/>
      <c r="AS870" s="511"/>
      <c r="AT870" s="515"/>
      <c r="AU870" s="490"/>
      <c r="AV870" s="490"/>
      <c r="AW870" s="490"/>
      <c r="AX870" s="490"/>
      <c r="AY870" s="490"/>
      <c r="AZ870" s="490"/>
      <c r="BA870" s="490"/>
      <c r="BB870" s="490"/>
      <c r="BC870" s="490"/>
    </row>
    <row r="871" spans="1:55" x14ac:dyDescent="0.25">
      <c r="A871" s="1471"/>
      <c r="B871" s="509"/>
      <c r="C871" s="494"/>
      <c r="D871" s="510"/>
      <c r="E871" s="511"/>
      <c r="F871" s="510"/>
      <c r="G871" s="511"/>
      <c r="H871" s="511"/>
      <c r="I871" s="511"/>
      <c r="J871" s="511"/>
      <c r="K871" s="512"/>
      <c r="L871" s="513"/>
      <c r="M871" s="513"/>
      <c r="N871" s="513"/>
      <c r="O871" s="513"/>
      <c r="P871" s="513"/>
      <c r="Q871" s="513"/>
      <c r="R871" s="513"/>
      <c r="S871" s="513"/>
      <c r="T871" s="513"/>
      <c r="U871" s="513"/>
      <c r="V871" s="513"/>
      <c r="W871" s="513"/>
      <c r="X871" s="513"/>
      <c r="Y871" s="511"/>
      <c r="Z871" s="511"/>
      <c r="AA871" s="511"/>
      <c r="AB871" s="511"/>
      <c r="AC871" s="511"/>
      <c r="AD871" s="511"/>
      <c r="AE871" s="511"/>
      <c r="AF871" s="511"/>
      <c r="AG871" s="511"/>
      <c r="AH871" s="514"/>
      <c r="AI871" s="515"/>
      <c r="AJ871" s="515"/>
      <c r="AK871" s="515"/>
      <c r="AL871" s="515"/>
      <c r="AM871" s="515"/>
      <c r="AN871" s="515"/>
      <c r="AO871" s="511"/>
      <c r="AP871" s="511"/>
      <c r="AQ871" s="511"/>
      <c r="AR871" s="511"/>
      <c r="AS871" s="511"/>
      <c r="AT871" s="515"/>
      <c r="AU871" s="490"/>
      <c r="AV871" s="490"/>
      <c r="AW871" s="490"/>
      <c r="AX871" s="490"/>
      <c r="AY871" s="490"/>
      <c r="AZ871" s="490"/>
      <c r="BA871" s="490"/>
      <c r="BB871" s="490"/>
      <c r="BC871" s="490"/>
    </row>
    <row r="872" spans="1:55" x14ac:dyDescent="0.25">
      <c r="A872" s="1471"/>
      <c r="B872" s="509"/>
      <c r="C872" s="494"/>
      <c r="D872" s="510"/>
      <c r="E872" s="511"/>
      <c r="F872" s="510"/>
      <c r="G872" s="511"/>
      <c r="H872" s="511"/>
      <c r="I872" s="511"/>
      <c r="J872" s="511"/>
      <c r="K872" s="512"/>
      <c r="L872" s="513"/>
      <c r="M872" s="513"/>
      <c r="N872" s="513"/>
      <c r="O872" s="513"/>
      <c r="P872" s="513"/>
      <c r="Q872" s="513"/>
      <c r="R872" s="513"/>
      <c r="S872" s="513"/>
      <c r="T872" s="513"/>
      <c r="U872" s="513"/>
      <c r="V872" s="513"/>
      <c r="W872" s="513"/>
      <c r="X872" s="513"/>
      <c r="Y872" s="511"/>
      <c r="Z872" s="511"/>
      <c r="AA872" s="511"/>
      <c r="AB872" s="511"/>
      <c r="AC872" s="511"/>
      <c r="AD872" s="511"/>
      <c r="AE872" s="511"/>
      <c r="AF872" s="511"/>
      <c r="AG872" s="511"/>
      <c r="AH872" s="514"/>
      <c r="AI872" s="515"/>
      <c r="AJ872" s="515"/>
      <c r="AK872" s="515"/>
      <c r="AL872" s="511"/>
      <c r="AM872" s="511"/>
      <c r="AN872" s="511"/>
      <c r="AO872" s="515"/>
      <c r="AP872" s="515"/>
      <c r="AQ872" s="515"/>
      <c r="AR872" s="515"/>
      <c r="AS872" s="515"/>
      <c r="AT872" s="515"/>
      <c r="AU872" s="490"/>
      <c r="AV872" s="490"/>
      <c r="AW872" s="490"/>
      <c r="AX872" s="490"/>
      <c r="AY872" s="490"/>
      <c r="AZ872" s="490"/>
      <c r="BA872" s="490"/>
      <c r="BB872" s="490"/>
      <c r="BC872" s="490"/>
    </row>
    <row r="873" spans="1:55" x14ac:dyDescent="0.25">
      <c r="A873" s="1471"/>
      <c r="B873" s="509"/>
      <c r="C873" s="494"/>
      <c r="D873" s="510"/>
      <c r="E873" s="511"/>
      <c r="F873" s="510"/>
      <c r="G873" s="511"/>
      <c r="H873" s="511"/>
      <c r="I873" s="511"/>
      <c r="J873" s="511"/>
      <c r="K873" s="512"/>
      <c r="L873" s="513"/>
      <c r="M873" s="513"/>
      <c r="N873" s="513"/>
      <c r="O873" s="513"/>
      <c r="P873" s="513"/>
      <c r="Q873" s="513"/>
      <c r="R873" s="513"/>
      <c r="S873" s="513"/>
      <c r="T873" s="513"/>
      <c r="U873" s="513"/>
      <c r="V873" s="513"/>
      <c r="W873" s="513"/>
      <c r="X873" s="513"/>
      <c r="Y873" s="511"/>
      <c r="Z873" s="511"/>
      <c r="AA873" s="511"/>
      <c r="AB873" s="511"/>
      <c r="AC873" s="511"/>
      <c r="AD873" s="511"/>
      <c r="AE873" s="511"/>
      <c r="AF873" s="511"/>
      <c r="AG873" s="511"/>
      <c r="AH873" s="514"/>
      <c r="AI873" s="515"/>
      <c r="AJ873" s="515"/>
      <c r="AK873" s="515"/>
      <c r="AL873" s="511"/>
      <c r="AM873" s="511"/>
      <c r="AN873" s="511"/>
      <c r="AO873" s="515"/>
      <c r="AP873" s="515"/>
      <c r="AQ873" s="515"/>
      <c r="AR873" s="515"/>
      <c r="AS873" s="515"/>
      <c r="AT873" s="515"/>
      <c r="AU873" s="490"/>
      <c r="AV873" s="490"/>
      <c r="AW873" s="490"/>
      <c r="AX873" s="490"/>
      <c r="AY873" s="490"/>
      <c r="AZ873" s="490"/>
      <c r="BA873" s="490"/>
      <c r="BB873" s="490"/>
      <c r="BC873" s="490"/>
    </row>
    <row r="874" spans="1:55" x14ac:dyDescent="0.25">
      <c r="A874" s="1471"/>
      <c r="B874" s="509"/>
      <c r="C874" s="494"/>
      <c r="D874" s="510"/>
      <c r="E874" s="511"/>
      <c r="F874" s="510"/>
      <c r="G874" s="511"/>
      <c r="H874" s="511"/>
      <c r="I874" s="511"/>
      <c r="J874" s="511"/>
      <c r="K874" s="512"/>
      <c r="L874" s="513"/>
      <c r="M874" s="513"/>
      <c r="N874" s="513"/>
      <c r="O874" s="513"/>
      <c r="P874" s="513"/>
      <c r="Q874" s="513"/>
      <c r="R874" s="513"/>
      <c r="S874" s="513"/>
      <c r="T874" s="513"/>
      <c r="U874" s="513"/>
      <c r="V874" s="513"/>
      <c r="W874" s="513"/>
      <c r="X874" s="513"/>
      <c r="Y874" s="511"/>
      <c r="Z874" s="511"/>
      <c r="AA874" s="511"/>
      <c r="AB874" s="511"/>
      <c r="AC874" s="511"/>
      <c r="AD874" s="511"/>
      <c r="AE874" s="511"/>
      <c r="AF874" s="511"/>
      <c r="AG874" s="511"/>
      <c r="AH874" s="514"/>
      <c r="AI874" s="515"/>
      <c r="AJ874" s="515"/>
      <c r="AK874" s="515"/>
      <c r="AL874" s="515"/>
      <c r="AM874" s="515"/>
      <c r="AN874" s="515"/>
      <c r="AO874" s="515"/>
      <c r="AP874" s="515"/>
      <c r="AQ874" s="515"/>
      <c r="AR874" s="515"/>
      <c r="AS874" s="515"/>
      <c r="AT874" s="515"/>
      <c r="AU874" s="490"/>
      <c r="AV874" s="490"/>
      <c r="AW874" s="490"/>
      <c r="AX874" s="490"/>
      <c r="AY874" s="490"/>
      <c r="AZ874" s="490"/>
      <c r="BA874" s="490"/>
      <c r="BB874" s="490"/>
      <c r="BC874" s="490"/>
    </row>
    <row r="875" spans="1:55" x14ac:dyDescent="0.25">
      <c r="A875" s="1471"/>
      <c r="B875" s="509"/>
      <c r="C875" s="494"/>
      <c r="D875" s="510"/>
      <c r="E875" s="511"/>
      <c r="F875" s="510"/>
      <c r="G875" s="511"/>
      <c r="H875" s="511"/>
      <c r="I875" s="511"/>
      <c r="J875" s="511"/>
      <c r="K875" s="512"/>
      <c r="L875" s="513"/>
      <c r="M875" s="513"/>
      <c r="N875" s="513"/>
      <c r="O875" s="513"/>
      <c r="P875" s="513"/>
      <c r="Q875" s="513"/>
      <c r="R875" s="513"/>
      <c r="S875" s="513"/>
      <c r="T875" s="513"/>
      <c r="U875" s="513"/>
      <c r="V875" s="513"/>
      <c r="W875" s="513"/>
      <c r="X875" s="513"/>
      <c r="Y875" s="511"/>
      <c r="Z875" s="511"/>
      <c r="AA875" s="511"/>
      <c r="AB875" s="511"/>
      <c r="AC875" s="511"/>
      <c r="AD875" s="511"/>
      <c r="AE875" s="511"/>
      <c r="AF875" s="511"/>
      <c r="AG875" s="511"/>
      <c r="AH875" s="514"/>
      <c r="AI875" s="515"/>
      <c r="AJ875" s="515"/>
      <c r="AK875" s="515"/>
      <c r="AL875" s="515"/>
      <c r="AM875" s="515"/>
      <c r="AN875" s="515"/>
      <c r="AO875" s="511"/>
      <c r="AP875" s="511"/>
      <c r="AQ875" s="511"/>
      <c r="AR875" s="511"/>
      <c r="AS875" s="511"/>
      <c r="AT875" s="515"/>
      <c r="AU875" s="490"/>
      <c r="AV875" s="490"/>
      <c r="AW875" s="490"/>
      <c r="AX875" s="490"/>
      <c r="AY875" s="490"/>
      <c r="AZ875" s="490"/>
      <c r="BA875" s="490"/>
      <c r="BB875" s="490"/>
      <c r="BC875" s="490"/>
    </row>
    <row r="876" spans="1:55" x14ac:dyDescent="0.25">
      <c r="A876" s="1471"/>
      <c r="B876" s="509"/>
      <c r="C876" s="494"/>
      <c r="D876" s="510"/>
      <c r="E876" s="511"/>
      <c r="F876" s="510"/>
      <c r="G876" s="511"/>
      <c r="H876" s="511"/>
      <c r="I876" s="511"/>
      <c r="J876" s="511"/>
      <c r="K876" s="512"/>
      <c r="L876" s="513"/>
      <c r="M876" s="513"/>
      <c r="N876" s="513"/>
      <c r="O876" s="513"/>
      <c r="P876" s="513"/>
      <c r="Q876" s="513"/>
      <c r="R876" s="513"/>
      <c r="S876" s="513"/>
      <c r="T876" s="513"/>
      <c r="U876" s="513"/>
      <c r="V876" s="513"/>
      <c r="W876" s="513"/>
      <c r="X876" s="513"/>
      <c r="Y876" s="511"/>
      <c r="Z876" s="511"/>
      <c r="AA876" s="511"/>
      <c r="AB876" s="511"/>
      <c r="AC876" s="511"/>
      <c r="AD876" s="511"/>
      <c r="AE876" s="511"/>
      <c r="AF876" s="511"/>
      <c r="AG876" s="511"/>
      <c r="AH876" s="514"/>
      <c r="AI876" s="515"/>
      <c r="AJ876" s="515"/>
      <c r="AK876" s="515"/>
      <c r="AL876" s="515"/>
      <c r="AM876" s="515"/>
      <c r="AN876" s="515"/>
      <c r="AO876" s="511"/>
      <c r="AP876" s="511"/>
      <c r="AQ876" s="511"/>
      <c r="AR876" s="511"/>
      <c r="AS876" s="511"/>
      <c r="AT876" s="515"/>
      <c r="AU876" s="490"/>
      <c r="AV876" s="490"/>
      <c r="AW876" s="490"/>
      <c r="AX876" s="490"/>
      <c r="AY876" s="490"/>
      <c r="AZ876" s="490"/>
      <c r="BA876" s="490"/>
      <c r="BB876" s="490"/>
      <c r="BC876" s="490"/>
    </row>
    <row r="877" spans="1:55" x14ac:dyDescent="0.25">
      <c r="A877" s="1471"/>
      <c r="B877" s="509"/>
      <c r="C877" s="494"/>
      <c r="D877" s="510"/>
      <c r="E877" s="511"/>
      <c r="F877" s="510"/>
      <c r="G877" s="511"/>
      <c r="H877" s="511"/>
      <c r="I877" s="511"/>
      <c r="J877" s="511"/>
      <c r="K877" s="512"/>
      <c r="L877" s="513"/>
      <c r="M877" s="513"/>
      <c r="N877" s="513"/>
      <c r="O877" s="513"/>
      <c r="P877" s="513"/>
      <c r="Q877" s="513"/>
      <c r="R877" s="513"/>
      <c r="S877" s="513"/>
      <c r="T877" s="513"/>
      <c r="U877" s="513"/>
      <c r="V877" s="513"/>
      <c r="W877" s="513"/>
      <c r="X877" s="513"/>
      <c r="Y877" s="511"/>
      <c r="Z877" s="511"/>
      <c r="AA877" s="511"/>
      <c r="AB877" s="511"/>
      <c r="AC877" s="511"/>
      <c r="AD877" s="511"/>
      <c r="AE877" s="511"/>
      <c r="AF877" s="511"/>
      <c r="AG877" s="511"/>
      <c r="AH877" s="514"/>
      <c r="AI877" s="515"/>
      <c r="AJ877" s="515"/>
      <c r="AK877" s="515"/>
      <c r="AL877" s="511"/>
      <c r="AM877" s="511"/>
      <c r="AN877" s="511"/>
      <c r="AO877" s="515"/>
      <c r="AP877" s="515"/>
      <c r="AQ877" s="515"/>
      <c r="AR877" s="515"/>
      <c r="AS877" s="515"/>
      <c r="AT877" s="515"/>
      <c r="AU877" s="490"/>
      <c r="AV877" s="490"/>
      <c r="AW877" s="490"/>
      <c r="AX877" s="490"/>
      <c r="AY877" s="490"/>
      <c r="AZ877" s="490"/>
      <c r="BA877" s="490"/>
      <c r="BB877" s="490"/>
      <c r="BC877" s="490"/>
    </row>
    <row r="878" spans="1:55" x14ac:dyDescent="0.25">
      <c r="A878" s="1471"/>
      <c r="B878" s="509"/>
      <c r="C878" s="494"/>
      <c r="D878" s="510"/>
      <c r="E878" s="511"/>
      <c r="F878" s="510"/>
      <c r="G878" s="511"/>
      <c r="H878" s="511"/>
      <c r="I878" s="511"/>
      <c r="J878" s="511"/>
      <c r="K878" s="512"/>
      <c r="L878" s="513"/>
      <c r="M878" s="513"/>
      <c r="N878" s="513"/>
      <c r="O878" s="513"/>
      <c r="P878" s="513"/>
      <c r="Q878" s="513"/>
      <c r="R878" s="513"/>
      <c r="S878" s="513"/>
      <c r="T878" s="513"/>
      <c r="U878" s="513"/>
      <c r="V878" s="513"/>
      <c r="W878" s="513"/>
      <c r="X878" s="513"/>
      <c r="Y878" s="511"/>
      <c r="Z878" s="511"/>
      <c r="AA878" s="511"/>
      <c r="AB878" s="511"/>
      <c r="AC878" s="511"/>
      <c r="AD878" s="511"/>
      <c r="AE878" s="511"/>
      <c r="AF878" s="511"/>
      <c r="AG878" s="511"/>
      <c r="AH878" s="514"/>
      <c r="AI878" s="515"/>
      <c r="AJ878" s="515"/>
      <c r="AK878" s="515"/>
      <c r="AL878" s="511"/>
      <c r="AM878" s="511"/>
      <c r="AN878" s="511"/>
      <c r="AO878" s="515"/>
      <c r="AP878" s="515"/>
      <c r="AQ878" s="515"/>
      <c r="AR878" s="515"/>
      <c r="AS878" s="515"/>
      <c r="AT878" s="515"/>
      <c r="AU878" s="490"/>
      <c r="AV878" s="490"/>
      <c r="AW878" s="490"/>
      <c r="AX878" s="490"/>
      <c r="AY878" s="490"/>
      <c r="AZ878" s="490"/>
      <c r="BA878" s="490"/>
      <c r="BB878" s="490"/>
      <c r="BC878" s="490"/>
    </row>
    <row r="879" spans="1:55" x14ac:dyDescent="0.25">
      <c r="A879" s="1471"/>
      <c r="B879" s="509"/>
      <c r="C879" s="494"/>
      <c r="D879" s="510"/>
      <c r="E879" s="511"/>
      <c r="F879" s="510"/>
      <c r="G879" s="511"/>
      <c r="H879" s="511"/>
      <c r="I879" s="511"/>
      <c r="J879" s="511"/>
      <c r="K879" s="512"/>
      <c r="L879" s="513"/>
      <c r="M879" s="513"/>
      <c r="N879" s="513"/>
      <c r="O879" s="513"/>
      <c r="P879" s="513"/>
      <c r="Q879" s="513"/>
      <c r="R879" s="513"/>
      <c r="S879" s="513"/>
      <c r="T879" s="513"/>
      <c r="U879" s="513"/>
      <c r="V879" s="513"/>
      <c r="W879" s="513"/>
      <c r="X879" s="513"/>
      <c r="Y879" s="511"/>
      <c r="Z879" s="511"/>
      <c r="AA879" s="511"/>
      <c r="AB879" s="511"/>
      <c r="AC879" s="511"/>
      <c r="AD879" s="511"/>
      <c r="AE879" s="511"/>
      <c r="AF879" s="511"/>
      <c r="AG879" s="511"/>
      <c r="AH879" s="514"/>
      <c r="AI879" s="515"/>
      <c r="AJ879" s="515"/>
      <c r="AK879" s="515"/>
      <c r="AL879" s="515"/>
      <c r="AM879" s="515"/>
      <c r="AN879" s="515"/>
      <c r="AO879" s="515"/>
      <c r="AP879" s="515"/>
      <c r="AQ879" s="515"/>
      <c r="AR879" s="515"/>
      <c r="AS879" s="515"/>
      <c r="AT879" s="515"/>
      <c r="AU879" s="490"/>
      <c r="AV879" s="490"/>
      <c r="AW879" s="490"/>
      <c r="AX879" s="490"/>
      <c r="AY879" s="490"/>
      <c r="AZ879" s="490"/>
      <c r="BA879" s="490"/>
      <c r="BB879" s="490"/>
      <c r="BC879" s="490"/>
    </row>
    <row r="880" spans="1:55" x14ac:dyDescent="0.25">
      <c r="A880" s="1471"/>
      <c r="B880" s="509"/>
      <c r="C880" s="494"/>
      <c r="D880" s="510"/>
      <c r="E880" s="511"/>
      <c r="F880" s="510"/>
      <c r="G880" s="511"/>
      <c r="H880" s="511"/>
      <c r="I880" s="511"/>
      <c r="J880" s="511"/>
      <c r="K880" s="512"/>
      <c r="L880" s="513"/>
      <c r="M880" s="513"/>
      <c r="N880" s="513"/>
      <c r="O880" s="513"/>
      <c r="P880" s="513"/>
      <c r="Q880" s="513"/>
      <c r="R880" s="513"/>
      <c r="S880" s="513"/>
      <c r="T880" s="513"/>
      <c r="U880" s="513"/>
      <c r="V880" s="513"/>
      <c r="W880" s="513"/>
      <c r="X880" s="513"/>
      <c r="Y880" s="511"/>
      <c r="Z880" s="511"/>
      <c r="AA880" s="511"/>
      <c r="AB880" s="511"/>
      <c r="AC880" s="511"/>
      <c r="AD880" s="511"/>
      <c r="AE880" s="511"/>
      <c r="AF880" s="511"/>
      <c r="AG880" s="511"/>
      <c r="AH880" s="514"/>
      <c r="AI880" s="515"/>
      <c r="AJ880" s="515"/>
      <c r="AK880" s="515"/>
      <c r="AL880" s="515"/>
      <c r="AM880" s="515"/>
      <c r="AN880" s="515"/>
      <c r="AO880" s="511"/>
      <c r="AP880" s="511"/>
      <c r="AQ880" s="511"/>
      <c r="AR880" s="511"/>
      <c r="AS880" s="511"/>
      <c r="AT880" s="515"/>
      <c r="AU880" s="490"/>
      <c r="AV880" s="490"/>
      <c r="AW880" s="490"/>
      <c r="AX880" s="490"/>
      <c r="AY880" s="490"/>
      <c r="AZ880" s="490"/>
      <c r="BA880" s="490"/>
      <c r="BB880" s="490"/>
      <c r="BC880" s="490"/>
    </row>
    <row r="881" spans="1:55" x14ac:dyDescent="0.25">
      <c r="A881" s="1471"/>
      <c r="B881" s="509"/>
      <c r="C881" s="494"/>
      <c r="D881" s="510"/>
      <c r="E881" s="511"/>
      <c r="F881" s="510"/>
      <c r="G881" s="511"/>
      <c r="H881" s="511"/>
      <c r="I881" s="511"/>
      <c r="J881" s="511"/>
      <c r="K881" s="512"/>
      <c r="L881" s="513"/>
      <c r="M881" s="513"/>
      <c r="N881" s="513"/>
      <c r="O881" s="513"/>
      <c r="P881" s="513"/>
      <c r="Q881" s="513"/>
      <c r="R881" s="513"/>
      <c r="S881" s="513"/>
      <c r="T881" s="513"/>
      <c r="U881" s="513"/>
      <c r="V881" s="513"/>
      <c r="W881" s="513"/>
      <c r="X881" s="513"/>
      <c r="Y881" s="511"/>
      <c r="Z881" s="511"/>
      <c r="AA881" s="511"/>
      <c r="AB881" s="511"/>
      <c r="AC881" s="511"/>
      <c r="AD881" s="511"/>
      <c r="AE881" s="511"/>
      <c r="AF881" s="511"/>
      <c r="AG881" s="511"/>
      <c r="AH881" s="514"/>
      <c r="AI881" s="515"/>
      <c r="AJ881" s="515"/>
      <c r="AK881" s="515"/>
      <c r="AL881" s="515"/>
      <c r="AM881" s="515"/>
      <c r="AN881" s="515"/>
      <c r="AO881" s="511"/>
      <c r="AP881" s="511"/>
      <c r="AQ881" s="511"/>
      <c r="AR881" s="511"/>
      <c r="AS881" s="511"/>
      <c r="AT881" s="515"/>
      <c r="AU881" s="490"/>
      <c r="AV881" s="490"/>
      <c r="AW881" s="490"/>
      <c r="AX881" s="490"/>
      <c r="AY881" s="490"/>
      <c r="AZ881" s="490"/>
      <c r="BA881" s="490"/>
      <c r="BB881" s="490"/>
      <c r="BC881" s="490"/>
    </row>
    <row r="882" spans="1:55" x14ac:dyDescent="0.25">
      <c r="A882" s="1471"/>
      <c r="B882" s="509"/>
      <c r="C882" s="494"/>
      <c r="D882" s="510"/>
      <c r="E882" s="511"/>
      <c r="F882" s="510"/>
      <c r="G882" s="511"/>
      <c r="H882" s="511"/>
      <c r="I882" s="511"/>
      <c r="J882" s="511"/>
      <c r="K882" s="512"/>
      <c r="L882" s="513"/>
      <c r="M882" s="513"/>
      <c r="N882" s="513"/>
      <c r="O882" s="513"/>
      <c r="P882" s="513"/>
      <c r="Q882" s="513"/>
      <c r="R882" s="513"/>
      <c r="S882" s="513"/>
      <c r="T882" s="513"/>
      <c r="U882" s="513"/>
      <c r="V882" s="513"/>
      <c r="W882" s="513"/>
      <c r="X882" s="513"/>
      <c r="Y882" s="511"/>
      <c r="Z882" s="511"/>
      <c r="AA882" s="511"/>
      <c r="AB882" s="511"/>
      <c r="AC882" s="511"/>
      <c r="AD882" s="511"/>
      <c r="AE882" s="511"/>
      <c r="AF882" s="511"/>
      <c r="AG882" s="511"/>
      <c r="AH882" s="514"/>
      <c r="AI882" s="515"/>
      <c r="AJ882" s="515"/>
      <c r="AK882" s="515"/>
      <c r="AL882" s="511"/>
      <c r="AM882" s="511"/>
      <c r="AN882" s="511"/>
      <c r="AO882" s="515"/>
      <c r="AP882" s="515"/>
      <c r="AQ882" s="515"/>
      <c r="AR882" s="515"/>
      <c r="AS882" s="515"/>
      <c r="AT882" s="515"/>
      <c r="AU882" s="490"/>
      <c r="AV882" s="490"/>
      <c r="AW882" s="490"/>
      <c r="AX882" s="490"/>
      <c r="AY882" s="490"/>
      <c r="AZ882" s="490"/>
      <c r="BA882" s="490"/>
      <c r="BB882" s="490"/>
      <c r="BC882" s="490"/>
    </row>
    <row r="883" spans="1:55" x14ac:dyDescent="0.25">
      <c r="A883" s="1471"/>
      <c r="B883" s="509"/>
      <c r="C883" s="494"/>
      <c r="D883" s="510"/>
      <c r="E883" s="511"/>
      <c r="F883" s="510"/>
      <c r="G883" s="511"/>
      <c r="H883" s="511"/>
      <c r="I883" s="511"/>
      <c r="J883" s="511"/>
      <c r="K883" s="512"/>
      <c r="L883" s="513"/>
      <c r="M883" s="513"/>
      <c r="N883" s="513"/>
      <c r="O883" s="513"/>
      <c r="P883" s="513"/>
      <c r="Q883" s="513"/>
      <c r="R883" s="513"/>
      <c r="S883" s="513"/>
      <c r="T883" s="513"/>
      <c r="U883" s="513"/>
      <c r="V883" s="513"/>
      <c r="W883" s="513"/>
      <c r="X883" s="513"/>
      <c r="Y883" s="511"/>
      <c r="Z883" s="511"/>
      <c r="AA883" s="511"/>
      <c r="AB883" s="511"/>
      <c r="AC883" s="511"/>
      <c r="AD883" s="511"/>
      <c r="AE883" s="511"/>
      <c r="AF883" s="511"/>
      <c r="AG883" s="511"/>
      <c r="AH883" s="514"/>
      <c r="AI883" s="515"/>
      <c r="AJ883" s="515"/>
      <c r="AK883" s="515"/>
      <c r="AL883" s="511"/>
      <c r="AM883" s="511"/>
      <c r="AN883" s="511"/>
      <c r="AO883" s="515"/>
      <c r="AP883" s="515"/>
      <c r="AQ883" s="515"/>
      <c r="AR883" s="515"/>
      <c r="AS883" s="515"/>
      <c r="AT883" s="515"/>
      <c r="AU883" s="490"/>
      <c r="AV883" s="490"/>
      <c r="AW883" s="490"/>
      <c r="AX883" s="490"/>
      <c r="AY883" s="490"/>
      <c r="AZ883" s="490"/>
      <c r="BA883" s="490"/>
      <c r="BB883" s="490"/>
      <c r="BC883" s="490"/>
    </row>
    <row r="884" spans="1:55" x14ac:dyDescent="0.25">
      <c r="A884" s="1471"/>
      <c r="B884" s="509"/>
      <c r="C884" s="494"/>
      <c r="D884" s="510"/>
      <c r="E884" s="511"/>
      <c r="F884" s="510"/>
      <c r="G884" s="511"/>
      <c r="H884" s="511"/>
      <c r="I884" s="511"/>
      <c r="J884" s="511"/>
      <c r="K884" s="512"/>
      <c r="L884" s="513"/>
      <c r="M884" s="513"/>
      <c r="N884" s="513"/>
      <c r="O884" s="513"/>
      <c r="P884" s="513"/>
      <c r="Q884" s="513"/>
      <c r="R884" s="513"/>
      <c r="S884" s="513"/>
      <c r="T884" s="513"/>
      <c r="U884" s="513"/>
      <c r="V884" s="513"/>
      <c r="W884" s="513"/>
      <c r="X884" s="513"/>
      <c r="Y884" s="511"/>
      <c r="Z884" s="511"/>
      <c r="AA884" s="511"/>
      <c r="AB884" s="511"/>
      <c r="AC884" s="511"/>
      <c r="AD884" s="511"/>
      <c r="AE884" s="511"/>
      <c r="AF884" s="511"/>
      <c r="AG884" s="511"/>
      <c r="AH884" s="514"/>
      <c r="AI884" s="515"/>
      <c r="AJ884" s="515"/>
      <c r="AK884" s="515"/>
      <c r="AL884" s="515"/>
      <c r="AM884" s="515"/>
      <c r="AN884" s="515"/>
      <c r="AO884" s="515"/>
      <c r="AP884" s="515"/>
      <c r="AQ884" s="515"/>
      <c r="AR884" s="515"/>
      <c r="AS884" s="515"/>
      <c r="AT884" s="515"/>
      <c r="AU884" s="490"/>
      <c r="AV884" s="490"/>
      <c r="AW884" s="490"/>
      <c r="AX884" s="490"/>
      <c r="AY884" s="490"/>
      <c r="AZ884" s="490"/>
      <c r="BA884" s="490"/>
      <c r="BB884" s="490"/>
      <c r="BC884" s="490"/>
    </row>
    <row r="885" spans="1:55" x14ac:dyDescent="0.25">
      <c r="A885" s="1471"/>
      <c r="B885" s="509"/>
      <c r="C885" s="494"/>
      <c r="D885" s="510"/>
      <c r="E885" s="511"/>
      <c r="F885" s="510"/>
      <c r="G885" s="511"/>
      <c r="H885" s="511"/>
      <c r="I885" s="511"/>
      <c r="J885" s="511"/>
      <c r="K885" s="512"/>
      <c r="L885" s="513"/>
      <c r="M885" s="513"/>
      <c r="N885" s="513"/>
      <c r="O885" s="513"/>
      <c r="P885" s="513"/>
      <c r="Q885" s="513"/>
      <c r="R885" s="513"/>
      <c r="S885" s="513"/>
      <c r="T885" s="513"/>
      <c r="U885" s="513"/>
      <c r="V885" s="513"/>
      <c r="W885" s="513"/>
      <c r="X885" s="513"/>
      <c r="Y885" s="511"/>
      <c r="Z885" s="511"/>
      <c r="AA885" s="511"/>
      <c r="AB885" s="511"/>
      <c r="AC885" s="511"/>
      <c r="AD885" s="511"/>
      <c r="AE885" s="511"/>
      <c r="AF885" s="511"/>
      <c r="AG885" s="511"/>
      <c r="AH885" s="514"/>
      <c r="AI885" s="515"/>
      <c r="AJ885" s="515"/>
      <c r="AK885" s="515"/>
      <c r="AL885" s="515"/>
      <c r="AM885" s="515"/>
      <c r="AN885" s="515"/>
      <c r="AO885" s="511"/>
      <c r="AP885" s="511"/>
      <c r="AQ885" s="511"/>
      <c r="AR885" s="511"/>
      <c r="AS885" s="511"/>
      <c r="AT885" s="515"/>
      <c r="AU885" s="490"/>
      <c r="AV885" s="490"/>
      <c r="AW885" s="490"/>
      <c r="AX885" s="490"/>
      <c r="AY885" s="490"/>
      <c r="AZ885" s="490"/>
      <c r="BA885" s="490"/>
      <c r="BB885" s="490"/>
      <c r="BC885" s="490"/>
    </row>
    <row r="886" spans="1:55" x14ac:dyDescent="0.25">
      <c r="A886" s="1471"/>
      <c r="B886" s="509"/>
      <c r="C886" s="494"/>
      <c r="D886" s="510"/>
      <c r="E886" s="511"/>
      <c r="F886" s="510"/>
      <c r="G886" s="511"/>
      <c r="H886" s="511"/>
      <c r="I886" s="511"/>
      <c r="J886" s="511"/>
      <c r="K886" s="512"/>
      <c r="L886" s="513"/>
      <c r="M886" s="513"/>
      <c r="N886" s="513"/>
      <c r="O886" s="513"/>
      <c r="P886" s="513"/>
      <c r="Q886" s="513"/>
      <c r="R886" s="513"/>
      <c r="S886" s="513"/>
      <c r="T886" s="513"/>
      <c r="U886" s="513"/>
      <c r="V886" s="513"/>
      <c r="W886" s="513"/>
      <c r="X886" s="513"/>
      <c r="Y886" s="511"/>
      <c r="Z886" s="511"/>
      <c r="AA886" s="511"/>
      <c r="AB886" s="511"/>
      <c r="AC886" s="511"/>
      <c r="AD886" s="511"/>
      <c r="AE886" s="511"/>
      <c r="AF886" s="511"/>
      <c r="AG886" s="511"/>
      <c r="AH886" s="514"/>
      <c r="AI886" s="515"/>
      <c r="AJ886" s="515"/>
      <c r="AK886" s="515"/>
      <c r="AL886" s="515"/>
      <c r="AM886" s="515"/>
      <c r="AN886" s="515"/>
      <c r="AO886" s="511"/>
      <c r="AP886" s="511"/>
      <c r="AQ886" s="511"/>
      <c r="AR886" s="511"/>
      <c r="AS886" s="511"/>
      <c r="AT886" s="515"/>
      <c r="AU886" s="490"/>
      <c r="AV886" s="490"/>
      <c r="AW886" s="490"/>
      <c r="AX886" s="490"/>
      <c r="AY886" s="490"/>
      <c r="AZ886" s="490"/>
      <c r="BA886" s="490"/>
      <c r="BB886" s="490"/>
      <c r="BC886" s="490"/>
    </row>
    <row r="887" spans="1:55" x14ac:dyDescent="0.25">
      <c r="A887" s="1471"/>
      <c r="B887" s="509"/>
      <c r="C887" s="494"/>
      <c r="D887" s="510"/>
      <c r="E887" s="511"/>
      <c r="F887" s="510"/>
      <c r="G887" s="511"/>
      <c r="H887" s="511"/>
      <c r="I887" s="511"/>
      <c r="J887" s="511"/>
      <c r="K887" s="512"/>
      <c r="L887" s="513"/>
      <c r="M887" s="513"/>
      <c r="N887" s="513"/>
      <c r="O887" s="513"/>
      <c r="P887" s="513"/>
      <c r="Q887" s="513"/>
      <c r="R887" s="513"/>
      <c r="S887" s="513"/>
      <c r="T887" s="513"/>
      <c r="U887" s="513"/>
      <c r="V887" s="513"/>
      <c r="W887" s="513"/>
      <c r="X887" s="513"/>
      <c r="Y887" s="511"/>
      <c r="Z887" s="511"/>
      <c r="AA887" s="511"/>
      <c r="AB887" s="511"/>
      <c r="AC887" s="511"/>
      <c r="AD887" s="511"/>
      <c r="AE887" s="511"/>
      <c r="AF887" s="511"/>
      <c r="AG887" s="511"/>
      <c r="AH887" s="514"/>
      <c r="AI887" s="515"/>
      <c r="AJ887" s="515"/>
      <c r="AK887" s="515"/>
      <c r="AL887" s="511"/>
      <c r="AM887" s="511"/>
      <c r="AN887" s="511"/>
      <c r="AO887" s="515"/>
      <c r="AP887" s="515"/>
      <c r="AQ887" s="515"/>
      <c r="AR887" s="515"/>
      <c r="AS887" s="515"/>
      <c r="AT887" s="515"/>
      <c r="AU887" s="490"/>
      <c r="AV887" s="490"/>
      <c r="AW887" s="490"/>
      <c r="AX887" s="490"/>
      <c r="AY887" s="490"/>
      <c r="AZ887" s="490"/>
      <c r="BA887" s="490"/>
      <c r="BB887" s="490"/>
      <c r="BC887" s="490"/>
    </row>
    <row r="888" spans="1:55" x14ac:dyDescent="0.25">
      <c r="A888" s="1471"/>
      <c r="B888" s="509"/>
      <c r="C888" s="494"/>
      <c r="D888" s="510"/>
      <c r="E888" s="511"/>
      <c r="F888" s="510"/>
      <c r="G888" s="511"/>
      <c r="H888" s="511"/>
      <c r="I888" s="511"/>
      <c r="J888" s="511"/>
      <c r="K888" s="512"/>
      <c r="L888" s="513"/>
      <c r="M888" s="513"/>
      <c r="N888" s="513"/>
      <c r="O888" s="513"/>
      <c r="P888" s="513"/>
      <c r="Q888" s="513"/>
      <c r="R888" s="513"/>
      <c r="S888" s="513"/>
      <c r="T888" s="513"/>
      <c r="U888" s="513"/>
      <c r="V888" s="513"/>
      <c r="W888" s="513"/>
      <c r="X888" s="513"/>
      <c r="Y888" s="511"/>
      <c r="Z888" s="511"/>
      <c r="AA888" s="511"/>
      <c r="AB888" s="511"/>
      <c r="AC888" s="511"/>
      <c r="AD888" s="511"/>
      <c r="AE888" s="511"/>
      <c r="AF888" s="511"/>
      <c r="AG888" s="511"/>
      <c r="AH888" s="514"/>
      <c r="AI888" s="515"/>
      <c r="AJ888" s="515"/>
      <c r="AK888" s="515"/>
      <c r="AL888" s="511"/>
      <c r="AM888" s="511"/>
      <c r="AN888" s="511"/>
      <c r="AO888" s="515"/>
      <c r="AP888" s="515"/>
      <c r="AQ888" s="515"/>
      <c r="AR888" s="515"/>
      <c r="AS888" s="515"/>
      <c r="AT888" s="515"/>
      <c r="AU888" s="490"/>
      <c r="AV888" s="490"/>
      <c r="AW888" s="490"/>
      <c r="AX888" s="490"/>
      <c r="AY888" s="490"/>
      <c r="AZ888" s="490"/>
      <c r="BA888" s="490"/>
      <c r="BB888" s="490"/>
      <c r="BC888" s="490"/>
    </row>
    <row r="889" spans="1:55" x14ac:dyDescent="0.25">
      <c r="A889" s="1471"/>
      <c r="B889" s="509"/>
      <c r="C889" s="494"/>
      <c r="D889" s="510"/>
      <c r="E889" s="511"/>
      <c r="F889" s="510"/>
      <c r="G889" s="511"/>
      <c r="H889" s="511"/>
      <c r="I889" s="511"/>
      <c r="J889" s="511"/>
      <c r="K889" s="512"/>
      <c r="L889" s="513"/>
      <c r="M889" s="513"/>
      <c r="N889" s="513"/>
      <c r="O889" s="513"/>
      <c r="P889" s="513"/>
      <c r="Q889" s="513"/>
      <c r="R889" s="513"/>
      <c r="S889" s="513"/>
      <c r="T889" s="513"/>
      <c r="U889" s="513"/>
      <c r="V889" s="513"/>
      <c r="W889" s="513"/>
      <c r="X889" s="513"/>
      <c r="Y889" s="511"/>
      <c r="Z889" s="511"/>
      <c r="AA889" s="511"/>
      <c r="AB889" s="511"/>
      <c r="AC889" s="511"/>
      <c r="AD889" s="511"/>
      <c r="AE889" s="511"/>
      <c r="AF889" s="511"/>
      <c r="AG889" s="511"/>
      <c r="AH889" s="514"/>
      <c r="AI889" s="515"/>
      <c r="AJ889" s="515"/>
      <c r="AK889" s="515"/>
      <c r="AL889" s="515"/>
      <c r="AM889" s="515"/>
      <c r="AN889" s="515"/>
      <c r="AO889" s="515"/>
      <c r="AP889" s="515"/>
      <c r="AQ889" s="515"/>
      <c r="AR889" s="515"/>
      <c r="AS889" s="515"/>
      <c r="AT889" s="515"/>
      <c r="AU889" s="490"/>
      <c r="AV889" s="490"/>
      <c r="AW889" s="490"/>
      <c r="AX889" s="490"/>
      <c r="AY889" s="490"/>
      <c r="AZ889" s="490"/>
      <c r="BA889" s="490"/>
      <c r="BB889" s="490"/>
      <c r="BC889" s="490"/>
    </row>
    <row r="890" spans="1:55" x14ac:dyDescent="0.25">
      <c r="A890" s="1471"/>
      <c r="B890" s="509"/>
      <c r="C890" s="494"/>
      <c r="D890" s="510"/>
      <c r="E890" s="511"/>
      <c r="F890" s="510"/>
      <c r="G890" s="511"/>
      <c r="H890" s="511"/>
      <c r="I890" s="511"/>
      <c r="J890" s="511"/>
      <c r="K890" s="512"/>
      <c r="L890" s="513"/>
      <c r="M890" s="513"/>
      <c r="N890" s="513"/>
      <c r="O890" s="513"/>
      <c r="P890" s="513"/>
      <c r="Q890" s="513"/>
      <c r="R890" s="513"/>
      <c r="S890" s="513"/>
      <c r="T890" s="513"/>
      <c r="U890" s="513"/>
      <c r="V890" s="513"/>
      <c r="W890" s="513"/>
      <c r="X890" s="513"/>
      <c r="Y890" s="511"/>
      <c r="Z890" s="511"/>
      <c r="AA890" s="511"/>
      <c r="AB890" s="511"/>
      <c r="AC890" s="511"/>
      <c r="AD890" s="511"/>
      <c r="AE890" s="511"/>
      <c r="AF890" s="511"/>
      <c r="AG890" s="511"/>
      <c r="AH890" s="514"/>
      <c r="AI890" s="515"/>
      <c r="AJ890" s="515"/>
      <c r="AK890" s="515"/>
      <c r="AL890" s="515"/>
      <c r="AM890" s="515"/>
      <c r="AN890" s="515"/>
      <c r="AO890" s="511"/>
      <c r="AP890" s="511"/>
      <c r="AQ890" s="511"/>
      <c r="AR890" s="511"/>
      <c r="AS890" s="511"/>
      <c r="AT890" s="515"/>
      <c r="AU890" s="490"/>
      <c r="AV890" s="490"/>
      <c r="AW890" s="490"/>
      <c r="AX890" s="490"/>
      <c r="AY890" s="490"/>
      <c r="AZ890" s="490"/>
      <c r="BA890" s="490"/>
      <c r="BB890" s="490"/>
      <c r="BC890" s="490"/>
    </row>
    <row r="891" spans="1:55" x14ac:dyDescent="0.25">
      <c r="A891" s="1471"/>
      <c r="B891" s="509"/>
      <c r="C891" s="494"/>
      <c r="D891" s="510"/>
      <c r="E891" s="511"/>
      <c r="F891" s="510"/>
      <c r="G891" s="511"/>
      <c r="H891" s="511"/>
      <c r="I891" s="511"/>
      <c r="J891" s="511"/>
      <c r="K891" s="512"/>
      <c r="L891" s="513"/>
      <c r="M891" s="513"/>
      <c r="N891" s="513"/>
      <c r="O891" s="513"/>
      <c r="P891" s="513"/>
      <c r="Q891" s="513"/>
      <c r="R891" s="513"/>
      <c r="S891" s="513"/>
      <c r="T891" s="513"/>
      <c r="U891" s="513"/>
      <c r="V891" s="513"/>
      <c r="W891" s="513"/>
      <c r="X891" s="513"/>
      <c r="Y891" s="511"/>
      <c r="Z891" s="511"/>
      <c r="AA891" s="511"/>
      <c r="AB891" s="511"/>
      <c r="AC891" s="511"/>
      <c r="AD891" s="511"/>
      <c r="AE891" s="511"/>
      <c r="AF891" s="511"/>
      <c r="AG891" s="511"/>
      <c r="AH891" s="514"/>
      <c r="AI891" s="515"/>
      <c r="AJ891" s="515"/>
      <c r="AK891" s="515"/>
      <c r="AL891" s="515"/>
      <c r="AM891" s="515"/>
      <c r="AN891" s="515"/>
      <c r="AO891" s="511"/>
      <c r="AP891" s="511"/>
      <c r="AQ891" s="511"/>
      <c r="AR891" s="511"/>
      <c r="AS891" s="511"/>
      <c r="AT891" s="515"/>
      <c r="AU891" s="490"/>
      <c r="AV891" s="490"/>
      <c r="AW891" s="490"/>
      <c r="AX891" s="490"/>
      <c r="AY891" s="490"/>
      <c r="AZ891" s="490"/>
      <c r="BA891" s="490"/>
      <c r="BB891" s="490"/>
      <c r="BC891" s="490"/>
    </row>
    <row r="892" spans="1:55" x14ac:dyDescent="0.25">
      <c r="A892" s="1471"/>
      <c r="B892" s="509"/>
      <c r="C892" s="494"/>
      <c r="D892" s="510"/>
      <c r="E892" s="511"/>
      <c r="F892" s="510"/>
      <c r="G892" s="511"/>
      <c r="H892" s="511"/>
      <c r="I892" s="511"/>
      <c r="J892" s="511"/>
      <c r="K892" s="512"/>
      <c r="L892" s="513"/>
      <c r="M892" s="513"/>
      <c r="N892" s="513"/>
      <c r="O892" s="513"/>
      <c r="P892" s="513"/>
      <c r="Q892" s="513"/>
      <c r="R892" s="513"/>
      <c r="S892" s="513"/>
      <c r="T892" s="513"/>
      <c r="U892" s="513"/>
      <c r="V892" s="513"/>
      <c r="W892" s="513"/>
      <c r="X892" s="513"/>
      <c r="Y892" s="511"/>
      <c r="Z892" s="511"/>
      <c r="AA892" s="511"/>
      <c r="AB892" s="511"/>
      <c r="AC892" s="511"/>
      <c r="AD892" s="511"/>
      <c r="AE892" s="511"/>
      <c r="AF892" s="511"/>
      <c r="AG892" s="511"/>
      <c r="AH892" s="514"/>
      <c r="AI892" s="515"/>
      <c r="AJ892" s="515"/>
      <c r="AK892" s="515"/>
      <c r="AL892" s="511"/>
      <c r="AM892" s="511"/>
      <c r="AN892" s="511"/>
      <c r="AO892" s="515"/>
      <c r="AP892" s="515"/>
      <c r="AQ892" s="515"/>
      <c r="AR892" s="515"/>
      <c r="AS892" s="515"/>
      <c r="AT892" s="515"/>
      <c r="AU892" s="490"/>
      <c r="AV892" s="490"/>
      <c r="AW892" s="490"/>
      <c r="AX892" s="490"/>
      <c r="AY892" s="490"/>
      <c r="AZ892" s="490"/>
      <c r="BA892" s="490"/>
      <c r="BB892" s="490"/>
      <c r="BC892" s="490"/>
    </row>
    <row r="893" spans="1:55" x14ac:dyDescent="0.25">
      <c r="A893" s="1471"/>
      <c r="B893" s="509"/>
      <c r="C893" s="494"/>
      <c r="D893" s="510"/>
      <c r="E893" s="511"/>
      <c r="F893" s="510"/>
      <c r="G893" s="511"/>
      <c r="H893" s="511"/>
      <c r="I893" s="511"/>
      <c r="J893" s="511"/>
      <c r="K893" s="512"/>
      <c r="L893" s="513"/>
      <c r="M893" s="513"/>
      <c r="N893" s="513"/>
      <c r="O893" s="513"/>
      <c r="P893" s="513"/>
      <c r="Q893" s="513"/>
      <c r="R893" s="513"/>
      <c r="S893" s="513"/>
      <c r="T893" s="513"/>
      <c r="U893" s="513"/>
      <c r="V893" s="513"/>
      <c r="W893" s="513"/>
      <c r="X893" s="513"/>
      <c r="Y893" s="511"/>
      <c r="Z893" s="511"/>
      <c r="AA893" s="511"/>
      <c r="AB893" s="511"/>
      <c r="AC893" s="511"/>
      <c r="AD893" s="511"/>
      <c r="AE893" s="511"/>
      <c r="AF893" s="511"/>
      <c r="AG893" s="511"/>
      <c r="AH893" s="514"/>
      <c r="AI893" s="515"/>
      <c r="AJ893" s="515"/>
      <c r="AK893" s="515"/>
      <c r="AL893" s="511"/>
      <c r="AM893" s="511"/>
      <c r="AN893" s="511"/>
      <c r="AO893" s="515"/>
      <c r="AP893" s="515"/>
      <c r="AQ893" s="515"/>
      <c r="AR893" s="515"/>
      <c r="AS893" s="515"/>
      <c r="AT893" s="515"/>
      <c r="AU893" s="490"/>
      <c r="AV893" s="490"/>
      <c r="AW893" s="490"/>
      <c r="AX893" s="490"/>
      <c r="AY893" s="490"/>
      <c r="AZ893" s="490"/>
      <c r="BA893" s="490"/>
      <c r="BB893" s="490"/>
      <c r="BC893" s="490"/>
    </row>
    <row r="894" spans="1:55" x14ac:dyDescent="0.25">
      <c r="A894" s="1471"/>
      <c r="B894" s="509"/>
      <c r="C894" s="494"/>
      <c r="D894" s="510"/>
      <c r="E894" s="511"/>
      <c r="F894" s="510"/>
      <c r="G894" s="511"/>
      <c r="H894" s="511"/>
      <c r="I894" s="511"/>
      <c r="J894" s="511"/>
      <c r="K894" s="512"/>
      <c r="L894" s="513"/>
      <c r="M894" s="513"/>
      <c r="N894" s="513"/>
      <c r="O894" s="513"/>
      <c r="P894" s="513"/>
      <c r="Q894" s="513"/>
      <c r="R894" s="513"/>
      <c r="S894" s="513"/>
      <c r="T894" s="513"/>
      <c r="U894" s="513"/>
      <c r="V894" s="513"/>
      <c r="W894" s="513"/>
      <c r="X894" s="513"/>
      <c r="Y894" s="511"/>
      <c r="Z894" s="511"/>
      <c r="AA894" s="511"/>
      <c r="AB894" s="511"/>
      <c r="AC894" s="511"/>
      <c r="AD894" s="511"/>
      <c r="AE894" s="511"/>
      <c r="AF894" s="511"/>
      <c r="AG894" s="511"/>
      <c r="AH894" s="514"/>
      <c r="AI894" s="515"/>
      <c r="AJ894" s="515"/>
      <c r="AK894" s="515"/>
      <c r="AL894" s="515"/>
      <c r="AM894" s="515"/>
      <c r="AN894" s="515"/>
      <c r="AO894" s="515"/>
      <c r="AP894" s="515"/>
      <c r="AQ894" s="515"/>
      <c r="AR894" s="515"/>
      <c r="AS894" s="515"/>
      <c r="AT894" s="515"/>
      <c r="AU894" s="490"/>
      <c r="AV894" s="490"/>
      <c r="AW894" s="490"/>
      <c r="AX894" s="490"/>
      <c r="AY894" s="490"/>
      <c r="AZ894" s="490"/>
      <c r="BA894" s="490"/>
      <c r="BB894" s="490"/>
      <c r="BC894" s="490"/>
    </row>
    <row r="895" spans="1:55" x14ac:dyDescent="0.25">
      <c r="A895" s="1471"/>
      <c r="B895" s="509"/>
      <c r="C895" s="498"/>
      <c r="D895" s="510"/>
      <c r="E895" s="511"/>
      <c r="F895" s="510"/>
      <c r="G895" s="511"/>
      <c r="H895" s="511"/>
      <c r="I895" s="511"/>
      <c r="J895" s="511"/>
      <c r="K895" s="512"/>
      <c r="L895" s="513"/>
      <c r="M895" s="513"/>
      <c r="N895" s="513"/>
      <c r="O895" s="513"/>
      <c r="P895" s="513"/>
      <c r="Q895" s="513"/>
      <c r="R895" s="513"/>
      <c r="S895" s="513"/>
      <c r="T895" s="513"/>
      <c r="U895" s="513"/>
      <c r="V895" s="513"/>
      <c r="W895" s="513"/>
      <c r="X895" s="513"/>
      <c r="Y895" s="511"/>
      <c r="Z895" s="511"/>
      <c r="AA895" s="511"/>
      <c r="AB895" s="511"/>
      <c r="AC895" s="511"/>
      <c r="AD895" s="511"/>
      <c r="AE895" s="511"/>
      <c r="AF895" s="511"/>
      <c r="AG895" s="511"/>
      <c r="AH895" s="514"/>
      <c r="AI895" s="515"/>
      <c r="AJ895" s="515"/>
      <c r="AK895" s="515"/>
      <c r="AL895" s="515"/>
      <c r="AM895" s="515"/>
      <c r="AN895" s="515"/>
      <c r="AO895" s="511"/>
      <c r="AP895" s="511"/>
      <c r="AQ895" s="511"/>
      <c r="AR895" s="511"/>
      <c r="AS895" s="511"/>
      <c r="AT895" s="515"/>
      <c r="AU895" s="490"/>
      <c r="AV895" s="490"/>
      <c r="AW895" s="490"/>
      <c r="AX895" s="490"/>
      <c r="AY895" s="490"/>
      <c r="AZ895" s="490"/>
      <c r="BA895" s="490"/>
      <c r="BB895" s="490"/>
      <c r="BC895" s="490"/>
    </row>
    <row r="896" spans="1:55" x14ac:dyDescent="0.25">
      <c r="A896" s="1471"/>
      <c r="B896" s="509"/>
      <c r="C896" s="494"/>
      <c r="D896" s="510"/>
      <c r="E896" s="511"/>
      <c r="F896" s="510"/>
      <c r="G896" s="511"/>
      <c r="H896" s="511"/>
      <c r="I896" s="511"/>
      <c r="J896" s="511"/>
      <c r="K896" s="512"/>
      <c r="L896" s="513"/>
      <c r="M896" s="513"/>
      <c r="N896" s="513"/>
      <c r="O896" s="513"/>
      <c r="P896" s="513"/>
      <c r="Q896" s="513"/>
      <c r="R896" s="513"/>
      <c r="S896" s="513"/>
      <c r="T896" s="513"/>
      <c r="U896" s="513"/>
      <c r="V896" s="513"/>
      <c r="W896" s="513"/>
      <c r="X896" s="513"/>
      <c r="Y896" s="511"/>
      <c r="Z896" s="511"/>
      <c r="AA896" s="511"/>
      <c r="AB896" s="511"/>
      <c r="AC896" s="511"/>
      <c r="AD896" s="511"/>
      <c r="AE896" s="511"/>
      <c r="AF896" s="511"/>
      <c r="AG896" s="511"/>
      <c r="AH896" s="514"/>
      <c r="AI896" s="515"/>
      <c r="AJ896" s="515"/>
      <c r="AK896" s="515"/>
      <c r="AL896" s="515"/>
      <c r="AM896" s="515"/>
      <c r="AN896" s="515"/>
      <c r="AO896" s="511"/>
      <c r="AP896" s="511"/>
      <c r="AQ896" s="511"/>
      <c r="AR896" s="511"/>
      <c r="AS896" s="511"/>
      <c r="AT896" s="515"/>
      <c r="AU896" s="490"/>
      <c r="AV896" s="490"/>
      <c r="AW896" s="490"/>
      <c r="AX896" s="490"/>
      <c r="AY896" s="490"/>
      <c r="AZ896" s="490"/>
      <c r="BA896" s="490"/>
      <c r="BB896" s="490"/>
      <c r="BC896" s="490"/>
    </row>
    <row r="897" spans="1:55" x14ac:dyDescent="0.25">
      <c r="A897" s="1471"/>
      <c r="B897" s="509"/>
      <c r="C897" s="494"/>
      <c r="D897" s="510"/>
      <c r="E897" s="511"/>
      <c r="F897" s="510"/>
      <c r="G897" s="511"/>
      <c r="H897" s="511"/>
      <c r="I897" s="511"/>
      <c r="J897" s="511"/>
      <c r="K897" s="512"/>
      <c r="L897" s="513"/>
      <c r="M897" s="513"/>
      <c r="N897" s="513"/>
      <c r="O897" s="513"/>
      <c r="P897" s="513"/>
      <c r="Q897" s="513"/>
      <c r="R897" s="513"/>
      <c r="S897" s="513"/>
      <c r="T897" s="513"/>
      <c r="U897" s="513"/>
      <c r="V897" s="513"/>
      <c r="W897" s="513"/>
      <c r="X897" s="513"/>
      <c r="Y897" s="511"/>
      <c r="Z897" s="511"/>
      <c r="AA897" s="511"/>
      <c r="AB897" s="511"/>
      <c r="AC897" s="511"/>
      <c r="AD897" s="511"/>
      <c r="AE897" s="511"/>
      <c r="AF897" s="511"/>
      <c r="AG897" s="511"/>
      <c r="AH897" s="514"/>
      <c r="AI897" s="515"/>
      <c r="AJ897" s="515"/>
      <c r="AK897" s="515"/>
      <c r="AL897" s="511"/>
      <c r="AM897" s="511"/>
      <c r="AN897" s="511"/>
      <c r="AO897" s="515"/>
      <c r="AP897" s="515"/>
      <c r="AQ897" s="515"/>
      <c r="AR897" s="515"/>
      <c r="AS897" s="515"/>
      <c r="AT897" s="515"/>
      <c r="AU897" s="490"/>
      <c r="AV897" s="490"/>
      <c r="AW897" s="490"/>
      <c r="AX897" s="490"/>
      <c r="AY897" s="490"/>
      <c r="AZ897" s="490"/>
      <c r="BA897" s="490"/>
      <c r="BB897" s="490"/>
      <c r="BC897" s="490"/>
    </row>
    <row r="898" spans="1:55" x14ac:dyDescent="0.25">
      <c r="A898" s="1471"/>
      <c r="B898" s="509"/>
      <c r="C898" s="494"/>
      <c r="D898" s="510"/>
      <c r="E898" s="511"/>
      <c r="F898" s="510"/>
      <c r="G898" s="511"/>
      <c r="H898" s="511"/>
      <c r="I898" s="511"/>
      <c r="J898" s="511"/>
      <c r="K898" s="512"/>
      <c r="L898" s="513"/>
      <c r="M898" s="513"/>
      <c r="N898" s="513"/>
      <c r="O898" s="513"/>
      <c r="P898" s="513"/>
      <c r="Q898" s="513"/>
      <c r="R898" s="513"/>
      <c r="S898" s="513"/>
      <c r="T898" s="513"/>
      <c r="U898" s="513"/>
      <c r="V898" s="513"/>
      <c r="W898" s="513"/>
      <c r="X898" s="513"/>
      <c r="Y898" s="511"/>
      <c r="Z898" s="511"/>
      <c r="AA898" s="511"/>
      <c r="AB898" s="511"/>
      <c r="AC898" s="511"/>
      <c r="AD898" s="511"/>
      <c r="AE898" s="511"/>
      <c r="AF898" s="511"/>
      <c r="AG898" s="511"/>
      <c r="AH898" s="514"/>
      <c r="AI898" s="515"/>
      <c r="AJ898" s="515"/>
      <c r="AK898" s="515"/>
      <c r="AL898" s="511"/>
      <c r="AM898" s="511"/>
      <c r="AN898" s="511"/>
      <c r="AO898" s="515"/>
      <c r="AP898" s="515"/>
      <c r="AQ898" s="515"/>
      <c r="AR898" s="515"/>
      <c r="AS898" s="515"/>
      <c r="AT898" s="515"/>
      <c r="AU898" s="490"/>
      <c r="AV898" s="490"/>
      <c r="AW898" s="490"/>
      <c r="AX898" s="490"/>
      <c r="AY898" s="490"/>
      <c r="AZ898" s="490"/>
      <c r="BA898" s="490"/>
      <c r="BB898" s="490"/>
      <c r="BC898" s="490"/>
    </row>
    <row r="899" spans="1:55" x14ac:dyDescent="0.25">
      <c r="A899" s="1471"/>
      <c r="B899" s="509"/>
      <c r="C899" s="494"/>
      <c r="D899" s="510"/>
      <c r="E899" s="511"/>
      <c r="F899" s="510"/>
      <c r="G899" s="511"/>
      <c r="H899" s="511"/>
      <c r="I899" s="511"/>
      <c r="J899" s="511"/>
      <c r="K899" s="512"/>
      <c r="L899" s="513"/>
      <c r="M899" s="513"/>
      <c r="N899" s="513"/>
      <c r="O899" s="513"/>
      <c r="P899" s="513"/>
      <c r="Q899" s="513"/>
      <c r="R899" s="513"/>
      <c r="S899" s="513"/>
      <c r="T899" s="513"/>
      <c r="U899" s="513"/>
      <c r="V899" s="513"/>
      <c r="W899" s="513"/>
      <c r="X899" s="513"/>
      <c r="Y899" s="511"/>
      <c r="Z899" s="511"/>
      <c r="AA899" s="511"/>
      <c r="AB899" s="511"/>
      <c r="AC899" s="511"/>
      <c r="AD899" s="511"/>
      <c r="AE899" s="511"/>
      <c r="AF899" s="511"/>
      <c r="AG899" s="511"/>
      <c r="AH899" s="514"/>
      <c r="AI899" s="515"/>
      <c r="AJ899" s="515"/>
      <c r="AK899" s="515"/>
      <c r="AL899" s="515"/>
      <c r="AM899" s="515"/>
      <c r="AN899" s="515"/>
      <c r="AO899" s="515"/>
      <c r="AP899" s="515"/>
      <c r="AQ899" s="515"/>
      <c r="AR899" s="515"/>
      <c r="AS899" s="515"/>
      <c r="AT899" s="515"/>
      <c r="AU899" s="490"/>
      <c r="AV899" s="490"/>
      <c r="AW899" s="490"/>
      <c r="AX899" s="490"/>
      <c r="AY899" s="490"/>
      <c r="AZ899" s="490"/>
      <c r="BA899" s="490"/>
      <c r="BB899" s="490"/>
      <c r="BC899" s="490"/>
    </row>
    <row r="900" spans="1:55" x14ac:dyDescent="0.25">
      <c r="A900" s="1471"/>
      <c r="B900" s="509"/>
      <c r="C900" s="494"/>
      <c r="D900" s="510"/>
      <c r="E900" s="511"/>
      <c r="F900" s="510"/>
      <c r="G900" s="511"/>
      <c r="H900" s="511"/>
      <c r="I900" s="511"/>
      <c r="J900" s="511"/>
      <c r="K900" s="512"/>
      <c r="L900" s="513"/>
      <c r="M900" s="513"/>
      <c r="N900" s="513"/>
      <c r="O900" s="513"/>
      <c r="P900" s="513"/>
      <c r="Q900" s="513"/>
      <c r="R900" s="513"/>
      <c r="S900" s="513"/>
      <c r="T900" s="513"/>
      <c r="U900" s="513"/>
      <c r="V900" s="513"/>
      <c r="W900" s="513"/>
      <c r="X900" s="513"/>
      <c r="Y900" s="511"/>
      <c r="Z900" s="511"/>
      <c r="AA900" s="511"/>
      <c r="AB900" s="511"/>
      <c r="AC900" s="511"/>
      <c r="AD900" s="511"/>
      <c r="AE900" s="511"/>
      <c r="AF900" s="511"/>
      <c r="AG900" s="511"/>
      <c r="AH900" s="514"/>
      <c r="AI900" s="515"/>
      <c r="AJ900" s="515"/>
      <c r="AK900" s="515"/>
      <c r="AL900" s="515"/>
      <c r="AM900" s="515"/>
      <c r="AN900" s="515"/>
      <c r="AO900" s="511"/>
      <c r="AP900" s="511"/>
      <c r="AQ900" s="511"/>
      <c r="AR900" s="511"/>
      <c r="AS900" s="511"/>
      <c r="AT900" s="515"/>
      <c r="AU900" s="490"/>
      <c r="AV900" s="490"/>
      <c r="AW900" s="490"/>
      <c r="AX900" s="490"/>
      <c r="AY900" s="490"/>
      <c r="AZ900" s="490"/>
      <c r="BA900" s="490"/>
      <c r="BB900" s="490"/>
      <c r="BC900" s="490"/>
    </row>
    <row r="901" spans="1:55" x14ac:dyDescent="0.25">
      <c r="A901" s="1471"/>
      <c r="B901" s="509"/>
      <c r="C901" s="494"/>
      <c r="D901" s="510"/>
      <c r="E901" s="511"/>
      <c r="F901" s="510"/>
      <c r="G901" s="511"/>
      <c r="H901" s="511"/>
      <c r="I901" s="511"/>
      <c r="J901" s="511"/>
      <c r="K901" s="512"/>
      <c r="L901" s="513"/>
      <c r="M901" s="513"/>
      <c r="N901" s="513"/>
      <c r="O901" s="513"/>
      <c r="P901" s="513"/>
      <c r="Q901" s="513"/>
      <c r="R901" s="513"/>
      <c r="S901" s="513"/>
      <c r="T901" s="513"/>
      <c r="U901" s="513"/>
      <c r="V901" s="513"/>
      <c r="W901" s="513"/>
      <c r="X901" s="513"/>
      <c r="Y901" s="511"/>
      <c r="Z901" s="511"/>
      <c r="AA901" s="511"/>
      <c r="AB901" s="511"/>
      <c r="AC901" s="511"/>
      <c r="AD901" s="511"/>
      <c r="AE901" s="511"/>
      <c r="AF901" s="511"/>
      <c r="AG901" s="511"/>
      <c r="AH901" s="514"/>
      <c r="AI901" s="515"/>
      <c r="AJ901" s="515"/>
      <c r="AK901" s="515"/>
      <c r="AL901" s="515"/>
      <c r="AM901" s="515"/>
      <c r="AN901" s="515"/>
      <c r="AO901" s="511"/>
      <c r="AP901" s="511"/>
      <c r="AQ901" s="511"/>
      <c r="AR901" s="511"/>
      <c r="AS901" s="511"/>
      <c r="AT901" s="515"/>
      <c r="AU901" s="490"/>
      <c r="AV901" s="490"/>
      <c r="AW901" s="490"/>
      <c r="AX901" s="490"/>
      <c r="AY901" s="490"/>
      <c r="AZ901" s="490"/>
      <c r="BA901" s="490"/>
      <c r="BB901" s="490"/>
      <c r="BC901" s="490"/>
    </row>
    <row r="902" spans="1:55" x14ac:dyDescent="0.25">
      <c r="A902" s="1471"/>
      <c r="B902" s="509"/>
      <c r="C902" s="494"/>
      <c r="D902" s="510"/>
      <c r="E902" s="511"/>
      <c r="F902" s="510"/>
      <c r="G902" s="511"/>
      <c r="H902" s="511"/>
      <c r="I902" s="511"/>
      <c r="J902" s="511"/>
      <c r="K902" s="512"/>
      <c r="L902" s="513"/>
      <c r="M902" s="513"/>
      <c r="N902" s="513"/>
      <c r="O902" s="513"/>
      <c r="P902" s="513"/>
      <c r="Q902" s="513"/>
      <c r="R902" s="513"/>
      <c r="S902" s="513"/>
      <c r="T902" s="513"/>
      <c r="U902" s="513"/>
      <c r="V902" s="513"/>
      <c r="W902" s="513"/>
      <c r="X902" s="513"/>
      <c r="Y902" s="511"/>
      <c r="Z902" s="511"/>
      <c r="AA902" s="511"/>
      <c r="AB902" s="511"/>
      <c r="AC902" s="511"/>
      <c r="AD902" s="511"/>
      <c r="AE902" s="511"/>
      <c r="AF902" s="511"/>
      <c r="AG902" s="511"/>
      <c r="AH902" s="514"/>
      <c r="AI902" s="515"/>
      <c r="AJ902" s="515"/>
      <c r="AK902" s="515"/>
      <c r="AL902" s="511"/>
      <c r="AM902" s="511"/>
      <c r="AN902" s="511"/>
      <c r="AO902" s="515"/>
      <c r="AP902" s="515"/>
      <c r="AQ902" s="515"/>
      <c r="AR902" s="515"/>
      <c r="AS902" s="515"/>
      <c r="AT902" s="515"/>
      <c r="AU902" s="490"/>
      <c r="AV902" s="490"/>
      <c r="AW902" s="490"/>
      <c r="AX902" s="490"/>
      <c r="AY902" s="490"/>
      <c r="AZ902" s="490"/>
      <c r="BA902" s="490"/>
      <c r="BB902" s="490"/>
      <c r="BC902" s="490"/>
    </row>
    <row r="903" spans="1:55" x14ac:dyDescent="0.25">
      <c r="A903" s="1471"/>
      <c r="B903" s="509"/>
      <c r="C903" s="494"/>
      <c r="D903" s="510"/>
      <c r="E903" s="511"/>
      <c r="F903" s="510"/>
      <c r="G903" s="511"/>
      <c r="H903" s="511"/>
      <c r="I903" s="511"/>
      <c r="J903" s="511"/>
      <c r="K903" s="512"/>
      <c r="L903" s="513"/>
      <c r="M903" s="513"/>
      <c r="N903" s="513"/>
      <c r="O903" s="513"/>
      <c r="P903" s="513"/>
      <c r="Q903" s="513"/>
      <c r="R903" s="513"/>
      <c r="S903" s="513"/>
      <c r="T903" s="513"/>
      <c r="U903" s="513"/>
      <c r="V903" s="513"/>
      <c r="W903" s="513"/>
      <c r="X903" s="513"/>
      <c r="Y903" s="511"/>
      <c r="Z903" s="511"/>
      <c r="AA903" s="511"/>
      <c r="AB903" s="511"/>
      <c r="AC903" s="511"/>
      <c r="AD903" s="511"/>
      <c r="AE903" s="511"/>
      <c r="AF903" s="511"/>
      <c r="AG903" s="511"/>
      <c r="AH903" s="514"/>
      <c r="AI903" s="515"/>
      <c r="AJ903" s="515"/>
      <c r="AK903" s="515"/>
      <c r="AL903" s="511"/>
      <c r="AM903" s="511"/>
      <c r="AN903" s="511"/>
      <c r="AO903" s="515"/>
      <c r="AP903" s="515"/>
      <c r="AQ903" s="515"/>
      <c r="AR903" s="515"/>
      <c r="AS903" s="515"/>
      <c r="AT903" s="515"/>
      <c r="AU903" s="490"/>
      <c r="AV903" s="490"/>
      <c r="AW903" s="490"/>
      <c r="AX903" s="490"/>
      <c r="AY903" s="490"/>
      <c r="AZ903" s="490"/>
      <c r="BA903" s="490"/>
      <c r="BB903" s="490"/>
      <c r="BC903" s="490"/>
    </row>
    <row r="904" spans="1:55" x14ac:dyDescent="0.25">
      <c r="A904" s="1471"/>
      <c r="B904" s="509"/>
      <c r="C904" s="494"/>
      <c r="D904" s="510"/>
      <c r="E904" s="511"/>
      <c r="F904" s="510"/>
      <c r="G904" s="511"/>
      <c r="H904" s="511"/>
      <c r="I904" s="511"/>
      <c r="J904" s="511"/>
      <c r="K904" s="512"/>
      <c r="L904" s="513"/>
      <c r="M904" s="513"/>
      <c r="N904" s="513"/>
      <c r="O904" s="513"/>
      <c r="P904" s="513"/>
      <c r="Q904" s="513"/>
      <c r="R904" s="513"/>
      <c r="S904" s="513"/>
      <c r="T904" s="513"/>
      <c r="U904" s="513"/>
      <c r="V904" s="513"/>
      <c r="W904" s="513"/>
      <c r="X904" s="513"/>
      <c r="Y904" s="511"/>
      <c r="Z904" s="511"/>
      <c r="AA904" s="511"/>
      <c r="AB904" s="511"/>
      <c r="AC904" s="511"/>
      <c r="AD904" s="511"/>
      <c r="AE904" s="511"/>
      <c r="AF904" s="511"/>
      <c r="AG904" s="511"/>
      <c r="AH904" s="514"/>
      <c r="AI904" s="515"/>
      <c r="AJ904" s="515"/>
      <c r="AK904" s="515"/>
      <c r="AL904" s="515"/>
      <c r="AM904" s="515"/>
      <c r="AN904" s="515"/>
      <c r="AO904" s="515"/>
      <c r="AP904" s="515"/>
      <c r="AQ904" s="515"/>
      <c r="AR904" s="515"/>
      <c r="AS904" s="515"/>
      <c r="AT904" s="515"/>
      <c r="AU904" s="490"/>
      <c r="AV904" s="490"/>
      <c r="AW904" s="490"/>
      <c r="AX904" s="490"/>
      <c r="AY904" s="490"/>
      <c r="AZ904" s="490"/>
      <c r="BA904" s="490"/>
      <c r="BB904" s="490"/>
      <c r="BC904" s="490"/>
    </row>
    <row r="905" spans="1:55" x14ac:dyDescent="0.25">
      <c r="A905" s="1471"/>
      <c r="B905" s="509"/>
      <c r="C905" s="494"/>
      <c r="D905" s="510"/>
      <c r="E905" s="511"/>
      <c r="F905" s="510"/>
      <c r="G905" s="511"/>
      <c r="H905" s="511"/>
      <c r="I905" s="511"/>
      <c r="J905" s="511"/>
      <c r="K905" s="512"/>
      <c r="L905" s="513"/>
      <c r="M905" s="513"/>
      <c r="N905" s="513"/>
      <c r="O905" s="513"/>
      <c r="P905" s="513"/>
      <c r="Q905" s="513"/>
      <c r="R905" s="513"/>
      <c r="S905" s="513"/>
      <c r="T905" s="513"/>
      <c r="U905" s="513"/>
      <c r="V905" s="513"/>
      <c r="W905" s="513"/>
      <c r="X905" s="513"/>
      <c r="Y905" s="511"/>
      <c r="Z905" s="511"/>
      <c r="AA905" s="511"/>
      <c r="AB905" s="511"/>
      <c r="AC905" s="511"/>
      <c r="AD905" s="511"/>
      <c r="AE905" s="511"/>
      <c r="AF905" s="511"/>
      <c r="AG905" s="511"/>
      <c r="AH905" s="514"/>
      <c r="AI905" s="515"/>
      <c r="AJ905" s="515"/>
      <c r="AK905" s="515"/>
      <c r="AL905" s="515"/>
      <c r="AM905" s="515"/>
      <c r="AN905" s="515"/>
      <c r="AO905" s="511"/>
      <c r="AP905" s="511"/>
      <c r="AQ905" s="511"/>
      <c r="AR905" s="511"/>
      <c r="AS905" s="511"/>
      <c r="AT905" s="515"/>
      <c r="AU905" s="490"/>
      <c r="AV905" s="490"/>
      <c r="AW905" s="490"/>
      <c r="AX905" s="490"/>
      <c r="AY905" s="490"/>
      <c r="AZ905" s="490"/>
      <c r="BA905" s="490"/>
      <c r="BB905" s="490"/>
      <c r="BC905" s="490"/>
    </row>
    <row r="906" spans="1:55" x14ac:dyDescent="0.25">
      <c r="A906" s="1471"/>
      <c r="B906" s="509"/>
      <c r="C906" s="494"/>
      <c r="D906" s="510"/>
      <c r="E906" s="511"/>
      <c r="F906" s="510"/>
      <c r="G906" s="511"/>
      <c r="H906" s="511"/>
      <c r="I906" s="511"/>
      <c r="J906" s="511"/>
      <c r="K906" s="512"/>
      <c r="L906" s="513"/>
      <c r="M906" s="513"/>
      <c r="N906" s="513"/>
      <c r="O906" s="513"/>
      <c r="P906" s="513"/>
      <c r="Q906" s="513"/>
      <c r="R906" s="513"/>
      <c r="S906" s="513"/>
      <c r="T906" s="513"/>
      <c r="U906" s="513"/>
      <c r="V906" s="513"/>
      <c r="W906" s="513"/>
      <c r="X906" s="513"/>
      <c r="Y906" s="511"/>
      <c r="Z906" s="511"/>
      <c r="AA906" s="511"/>
      <c r="AB906" s="511"/>
      <c r="AC906" s="511"/>
      <c r="AD906" s="511"/>
      <c r="AE906" s="511"/>
      <c r="AF906" s="511"/>
      <c r="AG906" s="511"/>
      <c r="AH906" s="514"/>
      <c r="AI906" s="515"/>
      <c r="AJ906" s="515"/>
      <c r="AK906" s="515"/>
      <c r="AL906" s="515"/>
      <c r="AM906" s="515"/>
      <c r="AN906" s="515"/>
      <c r="AO906" s="511"/>
      <c r="AP906" s="511"/>
      <c r="AQ906" s="511"/>
      <c r="AR906" s="511"/>
      <c r="AS906" s="511"/>
      <c r="AT906" s="515"/>
      <c r="AU906" s="490"/>
      <c r="AV906" s="490"/>
      <c r="AW906" s="490"/>
      <c r="AX906" s="490"/>
      <c r="AY906" s="490"/>
      <c r="AZ906" s="490"/>
      <c r="BA906" s="490"/>
      <c r="BB906" s="490"/>
      <c r="BC906" s="490"/>
    </row>
    <row r="907" spans="1:55" x14ac:dyDescent="0.25">
      <c r="A907" s="1471"/>
      <c r="B907" s="509"/>
      <c r="C907" s="494"/>
      <c r="D907" s="510"/>
      <c r="E907" s="511"/>
      <c r="F907" s="510"/>
      <c r="G907" s="511"/>
      <c r="H907" s="511"/>
      <c r="I907" s="511"/>
      <c r="J907" s="511"/>
      <c r="K907" s="512"/>
      <c r="L907" s="513"/>
      <c r="M907" s="513"/>
      <c r="N907" s="513"/>
      <c r="O907" s="513"/>
      <c r="P907" s="513"/>
      <c r="Q907" s="513"/>
      <c r="R907" s="513"/>
      <c r="S907" s="513"/>
      <c r="T907" s="513"/>
      <c r="U907" s="513"/>
      <c r="V907" s="513"/>
      <c r="W907" s="513"/>
      <c r="X907" s="513"/>
      <c r="Y907" s="511"/>
      <c r="Z907" s="511"/>
      <c r="AA907" s="511"/>
      <c r="AB907" s="511"/>
      <c r="AC907" s="511"/>
      <c r="AD907" s="511"/>
      <c r="AE907" s="511"/>
      <c r="AF907" s="511"/>
      <c r="AG907" s="511"/>
      <c r="AH907" s="514"/>
      <c r="AI907" s="515"/>
      <c r="AJ907" s="515"/>
      <c r="AK907" s="515"/>
      <c r="AL907" s="511"/>
      <c r="AM907" s="511"/>
      <c r="AN907" s="511"/>
      <c r="AO907" s="515"/>
      <c r="AP907" s="515"/>
      <c r="AQ907" s="515"/>
      <c r="AR907" s="515"/>
      <c r="AS907" s="515"/>
      <c r="AT907" s="515"/>
      <c r="AU907" s="490"/>
      <c r="AV907" s="490"/>
      <c r="AW907" s="490"/>
      <c r="AX907" s="490"/>
      <c r="AY907" s="490"/>
      <c r="AZ907" s="490"/>
      <c r="BA907" s="490"/>
      <c r="BB907" s="490"/>
      <c r="BC907" s="490"/>
    </row>
    <row r="908" spans="1:55" x14ac:dyDescent="0.25">
      <c r="A908" s="1471"/>
      <c r="B908" s="509"/>
      <c r="C908" s="494"/>
      <c r="D908" s="510"/>
      <c r="E908" s="511"/>
      <c r="F908" s="510"/>
      <c r="G908" s="511"/>
      <c r="H908" s="511"/>
      <c r="I908" s="511"/>
      <c r="J908" s="511"/>
      <c r="K908" s="512"/>
      <c r="L908" s="513"/>
      <c r="M908" s="513"/>
      <c r="N908" s="513"/>
      <c r="O908" s="513"/>
      <c r="P908" s="513"/>
      <c r="Q908" s="513"/>
      <c r="R908" s="513"/>
      <c r="S908" s="513"/>
      <c r="T908" s="513"/>
      <c r="U908" s="513"/>
      <c r="V908" s="513"/>
      <c r="W908" s="513"/>
      <c r="X908" s="513"/>
      <c r="Y908" s="511"/>
      <c r="Z908" s="511"/>
      <c r="AA908" s="511"/>
      <c r="AB908" s="511"/>
      <c r="AC908" s="511"/>
      <c r="AD908" s="511"/>
      <c r="AE908" s="511"/>
      <c r="AF908" s="511"/>
      <c r="AG908" s="511"/>
      <c r="AH908" s="514"/>
      <c r="AI908" s="515"/>
      <c r="AJ908" s="515"/>
      <c r="AK908" s="515"/>
      <c r="AL908" s="511"/>
      <c r="AM908" s="511"/>
      <c r="AN908" s="511"/>
      <c r="AO908" s="515"/>
      <c r="AP908" s="515"/>
      <c r="AQ908" s="515"/>
      <c r="AR908" s="515"/>
      <c r="AS908" s="515"/>
      <c r="AT908" s="515"/>
      <c r="AU908" s="490"/>
      <c r="AV908" s="490"/>
      <c r="AW908" s="490"/>
      <c r="AX908" s="490"/>
      <c r="AY908" s="490"/>
      <c r="AZ908" s="490"/>
      <c r="BA908" s="490"/>
      <c r="BB908" s="490"/>
      <c r="BC908" s="490"/>
    </row>
    <row r="909" spans="1:55" x14ac:dyDescent="0.25">
      <c r="A909" s="1471"/>
      <c r="B909" s="509"/>
      <c r="C909" s="494"/>
      <c r="D909" s="510"/>
      <c r="E909" s="511"/>
      <c r="F909" s="510"/>
      <c r="G909" s="511"/>
      <c r="H909" s="511"/>
      <c r="I909" s="511"/>
      <c r="J909" s="511"/>
      <c r="K909" s="512"/>
      <c r="L909" s="513"/>
      <c r="M909" s="513"/>
      <c r="N909" s="513"/>
      <c r="O909" s="513"/>
      <c r="P909" s="513"/>
      <c r="Q909" s="513"/>
      <c r="R909" s="513"/>
      <c r="S909" s="513"/>
      <c r="T909" s="513"/>
      <c r="U909" s="513"/>
      <c r="V909" s="513"/>
      <c r="W909" s="513"/>
      <c r="X909" s="513"/>
      <c r="Y909" s="511"/>
      <c r="Z909" s="511"/>
      <c r="AA909" s="511"/>
      <c r="AB909" s="511"/>
      <c r="AC909" s="511"/>
      <c r="AD909" s="511"/>
      <c r="AE909" s="511"/>
      <c r="AF909" s="511"/>
      <c r="AG909" s="511"/>
      <c r="AH909" s="514"/>
      <c r="AI909" s="515"/>
      <c r="AJ909" s="515"/>
      <c r="AK909" s="515"/>
      <c r="AL909" s="515"/>
      <c r="AM909" s="515"/>
      <c r="AN909" s="515"/>
      <c r="AO909" s="515"/>
      <c r="AP909" s="515"/>
      <c r="AQ909" s="515"/>
      <c r="AR909" s="515"/>
      <c r="AS909" s="515"/>
      <c r="AT909" s="515"/>
      <c r="AU909" s="490"/>
      <c r="AV909" s="490"/>
      <c r="AW909" s="490"/>
      <c r="AX909" s="490"/>
      <c r="AY909" s="490"/>
      <c r="AZ909" s="490"/>
      <c r="BA909" s="490"/>
      <c r="BB909" s="490"/>
      <c r="BC909" s="490"/>
    </row>
    <row r="910" spans="1:55" x14ac:dyDescent="0.25">
      <c r="A910" s="1471"/>
      <c r="B910" s="509"/>
      <c r="C910" s="494"/>
      <c r="D910" s="510"/>
      <c r="E910" s="511"/>
      <c r="F910" s="510"/>
      <c r="G910" s="511"/>
      <c r="H910" s="511"/>
      <c r="I910" s="511"/>
      <c r="J910" s="511"/>
      <c r="K910" s="512"/>
      <c r="L910" s="513"/>
      <c r="M910" s="513"/>
      <c r="N910" s="513"/>
      <c r="O910" s="513"/>
      <c r="P910" s="513"/>
      <c r="Q910" s="513"/>
      <c r="R910" s="513"/>
      <c r="S910" s="513"/>
      <c r="T910" s="513"/>
      <c r="U910" s="513"/>
      <c r="V910" s="513"/>
      <c r="W910" s="513"/>
      <c r="X910" s="513"/>
      <c r="Y910" s="511"/>
      <c r="Z910" s="511"/>
      <c r="AA910" s="511"/>
      <c r="AB910" s="511"/>
      <c r="AC910" s="511"/>
      <c r="AD910" s="511"/>
      <c r="AE910" s="511"/>
      <c r="AF910" s="511"/>
      <c r="AG910" s="511"/>
      <c r="AH910" s="514"/>
      <c r="AI910" s="515"/>
      <c r="AJ910" s="515"/>
      <c r="AK910" s="515"/>
      <c r="AL910" s="515"/>
      <c r="AM910" s="515"/>
      <c r="AN910" s="515"/>
      <c r="AO910" s="511"/>
      <c r="AP910" s="511"/>
      <c r="AQ910" s="511"/>
      <c r="AR910" s="511"/>
      <c r="AS910" s="511"/>
      <c r="AT910" s="515"/>
      <c r="AU910" s="490"/>
      <c r="AV910" s="490"/>
      <c r="AW910" s="490"/>
      <c r="AX910" s="490"/>
      <c r="AY910" s="490"/>
      <c r="AZ910" s="490"/>
      <c r="BA910" s="490"/>
      <c r="BB910" s="490"/>
      <c r="BC910" s="490"/>
    </row>
    <row r="911" spans="1:55" x14ac:dyDescent="0.25">
      <c r="A911" s="1471"/>
      <c r="B911" s="509"/>
      <c r="C911" s="494"/>
      <c r="D911" s="510"/>
      <c r="E911" s="511"/>
      <c r="F911" s="510"/>
      <c r="G911" s="511"/>
      <c r="H911" s="511"/>
      <c r="I911" s="511"/>
      <c r="J911" s="511"/>
      <c r="K911" s="512"/>
      <c r="L911" s="513"/>
      <c r="M911" s="513"/>
      <c r="N911" s="513"/>
      <c r="O911" s="513"/>
      <c r="P911" s="513"/>
      <c r="Q911" s="513"/>
      <c r="R911" s="513"/>
      <c r="S911" s="513"/>
      <c r="T911" s="513"/>
      <c r="U911" s="513"/>
      <c r="V911" s="513"/>
      <c r="W911" s="513"/>
      <c r="X911" s="513"/>
      <c r="Y911" s="511"/>
      <c r="Z911" s="511"/>
      <c r="AA911" s="511"/>
      <c r="AB911" s="511"/>
      <c r="AC911" s="511"/>
      <c r="AD911" s="511"/>
      <c r="AE911" s="511"/>
      <c r="AF911" s="511"/>
      <c r="AG911" s="511"/>
      <c r="AH911" s="514"/>
      <c r="AI911" s="515"/>
      <c r="AJ911" s="515"/>
      <c r="AK911" s="515"/>
      <c r="AL911" s="515"/>
      <c r="AM911" s="515"/>
      <c r="AN911" s="515"/>
      <c r="AO911" s="511"/>
      <c r="AP911" s="511"/>
      <c r="AQ911" s="511"/>
      <c r="AR911" s="511"/>
      <c r="AS911" s="511"/>
      <c r="AT911" s="515"/>
      <c r="AU911" s="490"/>
      <c r="AV911" s="490"/>
      <c r="AW911" s="490"/>
      <c r="AX911" s="490"/>
      <c r="AY911" s="490"/>
      <c r="AZ911" s="490"/>
      <c r="BA911" s="490"/>
      <c r="BB911" s="490"/>
      <c r="BC911" s="490"/>
    </row>
    <row r="912" spans="1:55" x14ac:dyDescent="0.25">
      <c r="A912" s="1471"/>
      <c r="B912" s="509"/>
      <c r="C912" s="494"/>
      <c r="D912" s="510"/>
      <c r="E912" s="511"/>
      <c r="F912" s="510"/>
      <c r="G912" s="511"/>
      <c r="H912" s="511"/>
      <c r="I912" s="511"/>
      <c r="J912" s="511"/>
      <c r="K912" s="512"/>
      <c r="L912" s="513"/>
      <c r="M912" s="513"/>
      <c r="N912" s="513"/>
      <c r="O912" s="513"/>
      <c r="P912" s="513"/>
      <c r="Q912" s="513"/>
      <c r="R912" s="513"/>
      <c r="S912" s="513"/>
      <c r="T912" s="513"/>
      <c r="U912" s="513"/>
      <c r="V912" s="513"/>
      <c r="W912" s="513"/>
      <c r="X912" s="513"/>
      <c r="Y912" s="511"/>
      <c r="Z912" s="511"/>
      <c r="AA912" s="511"/>
      <c r="AB912" s="511"/>
      <c r="AC912" s="511"/>
      <c r="AD912" s="511"/>
      <c r="AE912" s="511"/>
      <c r="AF912" s="511"/>
      <c r="AG912" s="511"/>
      <c r="AH912" s="514"/>
      <c r="AI912" s="515"/>
      <c r="AJ912" s="515"/>
      <c r="AK912" s="515"/>
      <c r="AL912" s="511"/>
      <c r="AM912" s="511"/>
      <c r="AN912" s="511"/>
      <c r="AO912" s="515"/>
      <c r="AP912" s="515"/>
      <c r="AQ912" s="515"/>
      <c r="AR912" s="515"/>
      <c r="AS912" s="515"/>
      <c r="AT912" s="515"/>
      <c r="AU912" s="490"/>
      <c r="AV912" s="490"/>
      <c r="AW912" s="490"/>
      <c r="AX912" s="490"/>
      <c r="AY912" s="490"/>
      <c r="AZ912" s="490"/>
      <c r="BA912" s="490"/>
      <c r="BB912" s="490"/>
      <c r="BC912" s="490"/>
    </row>
    <row r="913" spans="1:55" x14ac:dyDescent="0.25">
      <c r="A913" s="1471"/>
      <c r="B913" s="509"/>
      <c r="C913" s="494"/>
      <c r="D913" s="510"/>
      <c r="E913" s="511"/>
      <c r="F913" s="510"/>
      <c r="G913" s="511"/>
      <c r="H913" s="511"/>
      <c r="I913" s="511"/>
      <c r="J913" s="511"/>
      <c r="K913" s="512"/>
      <c r="L913" s="513"/>
      <c r="M913" s="513"/>
      <c r="N913" s="513"/>
      <c r="O913" s="513"/>
      <c r="P913" s="513"/>
      <c r="Q913" s="513"/>
      <c r="R913" s="513"/>
      <c r="S913" s="513"/>
      <c r="T913" s="513"/>
      <c r="U913" s="513"/>
      <c r="V913" s="513"/>
      <c r="W913" s="513"/>
      <c r="X913" s="513"/>
      <c r="Y913" s="511"/>
      <c r="Z913" s="511"/>
      <c r="AA913" s="511"/>
      <c r="AB913" s="511"/>
      <c r="AC913" s="511"/>
      <c r="AD913" s="511"/>
      <c r="AE913" s="511"/>
      <c r="AF913" s="511"/>
      <c r="AG913" s="511"/>
      <c r="AH913" s="514"/>
      <c r="AI913" s="515"/>
      <c r="AJ913" s="515"/>
      <c r="AK913" s="515"/>
      <c r="AL913" s="511"/>
      <c r="AM913" s="511"/>
      <c r="AN913" s="511"/>
      <c r="AO913" s="515"/>
      <c r="AP913" s="515"/>
      <c r="AQ913" s="515"/>
      <c r="AR913" s="515"/>
      <c r="AS913" s="515"/>
      <c r="AT913" s="515"/>
      <c r="AU913" s="490"/>
      <c r="AV913" s="490"/>
      <c r="AW913" s="490"/>
      <c r="AX913" s="490"/>
      <c r="AY913" s="490"/>
      <c r="AZ913" s="490"/>
      <c r="BA913" s="490"/>
      <c r="BB913" s="490"/>
      <c r="BC913" s="490"/>
    </row>
    <row r="914" spans="1:55" x14ac:dyDescent="0.25">
      <c r="A914" s="1471"/>
      <c r="B914" s="509"/>
      <c r="C914" s="494"/>
      <c r="D914" s="510"/>
      <c r="E914" s="511"/>
      <c r="F914" s="510"/>
      <c r="G914" s="511"/>
      <c r="H914" s="511"/>
      <c r="I914" s="511"/>
      <c r="J914" s="511"/>
      <c r="K914" s="512"/>
      <c r="L914" s="513"/>
      <c r="M914" s="513"/>
      <c r="N914" s="513"/>
      <c r="O914" s="513"/>
      <c r="P914" s="513"/>
      <c r="Q914" s="513"/>
      <c r="R914" s="513"/>
      <c r="S914" s="513"/>
      <c r="T914" s="513"/>
      <c r="U914" s="513"/>
      <c r="V914" s="513"/>
      <c r="W914" s="513"/>
      <c r="X914" s="513"/>
      <c r="Y914" s="511"/>
      <c r="Z914" s="511"/>
      <c r="AA914" s="511"/>
      <c r="AB914" s="511"/>
      <c r="AC914" s="511"/>
      <c r="AD914" s="511"/>
      <c r="AE914" s="511"/>
      <c r="AF914" s="511"/>
      <c r="AG914" s="511"/>
      <c r="AH914" s="514"/>
      <c r="AI914" s="515"/>
      <c r="AJ914" s="515"/>
      <c r="AK914" s="515"/>
      <c r="AL914" s="515"/>
      <c r="AM914" s="515"/>
      <c r="AN914" s="515"/>
      <c r="AO914" s="515"/>
      <c r="AP914" s="515"/>
      <c r="AQ914" s="515"/>
      <c r="AR914" s="515"/>
      <c r="AS914" s="515"/>
      <c r="AT914" s="515"/>
      <c r="AU914" s="490"/>
      <c r="AV914" s="490"/>
      <c r="AW914" s="490"/>
      <c r="AX914" s="490"/>
      <c r="AY914" s="490"/>
      <c r="AZ914" s="490"/>
      <c r="BA914" s="490"/>
      <c r="BB914" s="490"/>
      <c r="BC914" s="490"/>
    </row>
    <row r="915" spans="1:55" x14ac:dyDescent="0.25">
      <c r="A915" s="1471"/>
      <c r="B915" s="509"/>
      <c r="C915" s="494"/>
      <c r="D915" s="510"/>
      <c r="E915" s="511"/>
      <c r="F915" s="510"/>
      <c r="G915" s="511"/>
      <c r="H915" s="511"/>
      <c r="I915" s="511"/>
      <c r="J915" s="511"/>
      <c r="K915" s="512"/>
      <c r="L915" s="513"/>
      <c r="M915" s="513"/>
      <c r="N915" s="513"/>
      <c r="O915" s="513"/>
      <c r="P915" s="513"/>
      <c r="Q915" s="513"/>
      <c r="R915" s="513"/>
      <c r="S915" s="513"/>
      <c r="T915" s="513"/>
      <c r="U915" s="513"/>
      <c r="V915" s="513"/>
      <c r="W915" s="513"/>
      <c r="X915" s="513"/>
      <c r="Y915" s="511"/>
      <c r="Z915" s="511"/>
      <c r="AA915" s="511"/>
      <c r="AB915" s="511"/>
      <c r="AC915" s="511"/>
      <c r="AD915" s="511"/>
      <c r="AE915" s="511"/>
      <c r="AF915" s="511"/>
      <c r="AG915" s="511"/>
      <c r="AH915" s="514"/>
      <c r="AI915" s="515"/>
      <c r="AJ915" s="515"/>
      <c r="AK915" s="515"/>
      <c r="AL915" s="515"/>
      <c r="AM915" s="515"/>
      <c r="AN915" s="515"/>
      <c r="AO915" s="511"/>
      <c r="AP915" s="511"/>
      <c r="AQ915" s="511"/>
      <c r="AR915" s="511"/>
      <c r="AS915" s="511"/>
      <c r="AT915" s="515"/>
      <c r="AU915" s="490"/>
      <c r="AV915" s="490"/>
      <c r="AW915" s="490"/>
      <c r="AX915" s="490"/>
      <c r="AY915" s="490"/>
      <c r="AZ915" s="490"/>
      <c r="BA915" s="490"/>
      <c r="BB915" s="490"/>
      <c r="BC915" s="490"/>
    </row>
    <row r="916" spans="1:55" x14ac:dyDescent="0.25">
      <c r="A916" s="1471"/>
      <c r="B916" s="509"/>
      <c r="C916" s="494"/>
      <c r="D916" s="510"/>
      <c r="E916" s="511"/>
      <c r="F916" s="510"/>
      <c r="G916" s="511"/>
      <c r="H916" s="511"/>
      <c r="I916" s="511"/>
      <c r="J916" s="511"/>
      <c r="K916" s="512"/>
      <c r="L916" s="513"/>
      <c r="M916" s="513"/>
      <c r="N916" s="513"/>
      <c r="O916" s="513"/>
      <c r="P916" s="513"/>
      <c r="Q916" s="513"/>
      <c r="R916" s="513"/>
      <c r="S916" s="513"/>
      <c r="T916" s="513"/>
      <c r="U916" s="513"/>
      <c r="V916" s="513"/>
      <c r="W916" s="513"/>
      <c r="X916" s="513"/>
      <c r="Y916" s="511"/>
      <c r="Z916" s="511"/>
      <c r="AA916" s="511"/>
      <c r="AB916" s="511"/>
      <c r="AC916" s="511"/>
      <c r="AD916" s="511"/>
      <c r="AE916" s="511"/>
      <c r="AF916" s="511"/>
      <c r="AG916" s="511"/>
      <c r="AH916" s="514"/>
      <c r="AI916" s="515"/>
      <c r="AJ916" s="515"/>
      <c r="AK916" s="515"/>
      <c r="AL916" s="515"/>
      <c r="AM916" s="515"/>
      <c r="AN916" s="515"/>
      <c r="AO916" s="511"/>
      <c r="AP916" s="511"/>
      <c r="AQ916" s="511"/>
      <c r="AR916" s="511"/>
      <c r="AS916" s="511"/>
      <c r="AT916" s="515"/>
      <c r="AU916" s="490"/>
      <c r="AV916" s="490"/>
      <c r="AW916" s="490"/>
      <c r="AX916" s="490"/>
      <c r="AY916" s="490"/>
      <c r="AZ916" s="490"/>
      <c r="BA916" s="490"/>
      <c r="BB916" s="490"/>
      <c r="BC916" s="490"/>
    </row>
    <row r="917" spans="1:55" x14ac:dyDescent="0.25">
      <c r="A917" s="1471"/>
      <c r="B917" s="509"/>
      <c r="C917" s="494"/>
      <c r="D917" s="510"/>
      <c r="E917" s="511"/>
      <c r="F917" s="510"/>
      <c r="G917" s="511"/>
      <c r="H917" s="511"/>
      <c r="I917" s="511"/>
      <c r="J917" s="511"/>
      <c r="K917" s="512"/>
      <c r="L917" s="513"/>
      <c r="M917" s="513"/>
      <c r="N917" s="513"/>
      <c r="O917" s="513"/>
      <c r="P917" s="513"/>
      <c r="Q917" s="513"/>
      <c r="R917" s="513"/>
      <c r="S917" s="513"/>
      <c r="T917" s="513"/>
      <c r="U917" s="513"/>
      <c r="V917" s="513"/>
      <c r="W917" s="513"/>
      <c r="X917" s="513"/>
      <c r="Y917" s="511"/>
      <c r="Z917" s="511"/>
      <c r="AA917" s="511"/>
      <c r="AB917" s="511"/>
      <c r="AC917" s="511"/>
      <c r="AD917" s="511"/>
      <c r="AE917" s="511"/>
      <c r="AF917" s="511"/>
      <c r="AG917" s="511"/>
      <c r="AH917" s="514"/>
      <c r="AI917" s="515"/>
      <c r="AJ917" s="515"/>
      <c r="AK917" s="515"/>
      <c r="AL917" s="511"/>
      <c r="AM917" s="511"/>
      <c r="AN917" s="511"/>
      <c r="AO917" s="515"/>
      <c r="AP917" s="515"/>
      <c r="AQ917" s="515"/>
      <c r="AR917" s="515"/>
      <c r="AS917" s="515"/>
      <c r="AT917" s="515"/>
      <c r="AU917" s="490"/>
      <c r="AV917" s="490"/>
      <c r="AW917" s="490"/>
      <c r="AX917" s="490"/>
      <c r="AY917" s="490"/>
      <c r="AZ917" s="490"/>
      <c r="BA917" s="490"/>
      <c r="BB917" s="490"/>
      <c r="BC917" s="490"/>
    </row>
    <row r="918" spans="1:55" x14ac:dyDescent="0.25">
      <c r="A918" s="1471"/>
      <c r="B918" s="509"/>
      <c r="C918" s="494"/>
      <c r="D918" s="510"/>
      <c r="E918" s="511"/>
      <c r="F918" s="510"/>
      <c r="G918" s="511"/>
      <c r="H918" s="511"/>
      <c r="I918" s="511"/>
      <c r="J918" s="511"/>
      <c r="K918" s="512"/>
      <c r="L918" s="513"/>
      <c r="M918" s="513"/>
      <c r="N918" s="513"/>
      <c r="O918" s="513"/>
      <c r="P918" s="513"/>
      <c r="Q918" s="513"/>
      <c r="R918" s="513"/>
      <c r="S918" s="513"/>
      <c r="T918" s="513"/>
      <c r="U918" s="513"/>
      <c r="V918" s="513"/>
      <c r="W918" s="513"/>
      <c r="X918" s="513"/>
      <c r="Y918" s="511"/>
      <c r="Z918" s="511"/>
      <c r="AA918" s="511"/>
      <c r="AB918" s="511"/>
      <c r="AC918" s="511"/>
      <c r="AD918" s="511"/>
      <c r="AE918" s="511"/>
      <c r="AF918" s="511"/>
      <c r="AG918" s="511"/>
      <c r="AH918" s="514"/>
      <c r="AI918" s="515"/>
      <c r="AJ918" s="515"/>
      <c r="AK918" s="515"/>
      <c r="AL918" s="511"/>
      <c r="AM918" s="511"/>
      <c r="AN918" s="511"/>
      <c r="AO918" s="515"/>
      <c r="AP918" s="515"/>
      <c r="AQ918" s="515"/>
      <c r="AR918" s="515"/>
      <c r="AS918" s="515"/>
      <c r="AT918" s="515"/>
      <c r="AU918" s="490"/>
      <c r="AV918" s="490"/>
      <c r="AW918" s="490"/>
      <c r="AX918" s="490"/>
      <c r="AY918" s="490"/>
      <c r="AZ918" s="490"/>
      <c r="BA918" s="490"/>
      <c r="BB918" s="490"/>
      <c r="BC918" s="490"/>
    </row>
    <row r="919" spans="1:55" x14ac:dyDescent="0.25">
      <c r="A919" s="1471"/>
      <c r="B919" s="509"/>
      <c r="C919" s="494"/>
      <c r="D919" s="510"/>
      <c r="E919" s="511"/>
      <c r="F919" s="510"/>
      <c r="G919" s="511"/>
      <c r="H919" s="511"/>
      <c r="I919" s="511"/>
      <c r="J919" s="511"/>
      <c r="K919" s="512"/>
      <c r="L919" s="513"/>
      <c r="M919" s="513"/>
      <c r="N919" s="513"/>
      <c r="O919" s="513"/>
      <c r="P919" s="513"/>
      <c r="Q919" s="513"/>
      <c r="R919" s="513"/>
      <c r="S919" s="513"/>
      <c r="T919" s="513"/>
      <c r="U919" s="513"/>
      <c r="V919" s="513"/>
      <c r="W919" s="513"/>
      <c r="X919" s="513"/>
      <c r="Y919" s="511"/>
      <c r="Z919" s="511"/>
      <c r="AA919" s="511"/>
      <c r="AB919" s="511"/>
      <c r="AC919" s="511"/>
      <c r="AD919" s="511"/>
      <c r="AE919" s="511"/>
      <c r="AF919" s="511"/>
      <c r="AG919" s="511"/>
      <c r="AH919" s="514"/>
      <c r="AI919" s="515"/>
      <c r="AJ919" s="515"/>
      <c r="AK919" s="515"/>
      <c r="AL919" s="515"/>
      <c r="AM919" s="515"/>
      <c r="AN919" s="515"/>
      <c r="AO919" s="515"/>
      <c r="AP919" s="515"/>
      <c r="AQ919" s="515"/>
      <c r="AR919" s="515"/>
      <c r="AS919" s="515"/>
      <c r="AT919" s="515"/>
      <c r="AU919" s="490"/>
      <c r="AV919" s="490"/>
      <c r="AW919" s="490"/>
      <c r="AX919" s="490"/>
      <c r="AY919" s="490"/>
      <c r="AZ919" s="490"/>
      <c r="BA919" s="490"/>
      <c r="BB919" s="490"/>
      <c r="BC919" s="490"/>
    </row>
    <row r="920" spans="1:55" x14ac:dyDescent="0.25">
      <c r="A920" s="1471"/>
      <c r="B920" s="509"/>
      <c r="C920" s="494"/>
      <c r="D920" s="510"/>
      <c r="E920" s="511"/>
      <c r="F920" s="510"/>
      <c r="G920" s="511"/>
      <c r="H920" s="511"/>
      <c r="I920" s="511"/>
      <c r="J920" s="511"/>
      <c r="K920" s="512"/>
      <c r="L920" s="513"/>
      <c r="M920" s="513"/>
      <c r="N920" s="513"/>
      <c r="O920" s="513"/>
      <c r="P920" s="513"/>
      <c r="Q920" s="513"/>
      <c r="R920" s="513"/>
      <c r="S920" s="513"/>
      <c r="T920" s="513"/>
      <c r="U920" s="513"/>
      <c r="V920" s="513"/>
      <c r="W920" s="513"/>
      <c r="X920" s="513"/>
      <c r="Y920" s="511"/>
      <c r="Z920" s="511"/>
      <c r="AA920" s="511"/>
      <c r="AB920" s="511"/>
      <c r="AC920" s="511"/>
      <c r="AD920" s="511"/>
      <c r="AE920" s="511"/>
      <c r="AF920" s="511"/>
      <c r="AG920" s="511"/>
      <c r="AH920" s="514"/>
      <c r="AI920" s="515"/>
      <c r="AJ920" s="515"/>
      <c r="AK920" s="515"/>
      <c r="AL920" s="515"/>
      <c r="AM920" s="515"/>
      <c r="AN920" s="515"/>
      <c r="AO920" s="511"/>
      <c r="AP920" s="511"/>
      <c r="AQ920" s="511"/>
      <c r="AR920" s="511"/>
      <c r="AS920" s="511"/>
      <c r="AT920" s="515"/>
      <c r="AU920" s="490"/>
      <c r="AV920" s="490"/>
      <c r="AW920" s="490"/>
      <c r="AX920" s="490"/>
      <c r="AY920" s="490"/>
      <c r="AZ920" s="490"/>
      <c r="BA920" s="490"/>
      <c r="BB920" s="490"/>
      <c r="BC920" s="490"/>
    </row>
    <row r="921" spans="1:55" x14ac:dyDescent="0.25">
      <c r="A921" s="1471"/>
      <c r="B921" s="509"/>
      <c r="C921" s="494"/>
      <c r="D921" s="510"/>
      <c r="E921" s="511"/>
      <c r="F921" s="510"/>
      <c r="G921" s="511"/>
      <c r="H921" s="511"/>
      <c r="I921" s="511"/>
      <c r="J921" s="511"/>
      <c r="K921" s="512"/>
      <c r="L921" s="513"/>
      <c r="M921" s="513"/>
      <c r="N921" s="513"/>
      <c r="O921" s="513"/>
      <c r="P921" s="513"/>
      <c r="Q921" s="513"/>
      <c r="R921" s="513"/>
      <c r="S921" s="513"/>
      <c r="T921" s="513"/>
      <c r="U921" s="513"/>
      <c r="V921" s="513"/>
      <c r="W921" s="513"/>
      <c r="X921" s="513"/>
      <c r="Y921" s="511"/>
      <c r="Z921" s="511"/>
      <c r="AA921" s="511"/>
      <c r="AB921" s="511"/>
      <c r="AC921" s="511"/>
      <c r="AD921" s="511"/>
      <c r="AE921" s="511"/>
      <c r="AF921" s="511"/>
      <c r="AG921" s="511"/>
      <c r="AH921" s="514"/>
      <c r="AI921" s="515"/>
      <c r="AJ921" s="515"/>
      <c r="AK921" s="515"/>
      <c r="AL921" s="515"/>
      <c r="AM921" s="515"/>
      <c r="AN921" s="515"/>
      <c r="AO921" s="511"/>
      <c r="AP921" s="511"/>
      <c r="AQ921" s="511"/>
      <c r="AR921" s="511"/>
      <c r="AS921" s="511"/>
      <c r="AT921" s="515"/>
      <c r="AU921" s="490"/>
      <c r="AV921" s="490"/>
      <c r="AW921" s="490"/>
      <c r="AX921" s="490"/>
      <c r="AY921" s="490"/>
      <c r="AZ921" s="490"/>
      <c r="BA921" s="490"/>
      <c r="BB921" s="490"/>
      <c r="BC921" s="490"/>
    </row>
    <row r="922" spans="1:55" x14ac:dyDescent="0.25">
      <c r="A922" s="1471"/>
      <c r="B922" s="509"/>
      <c r="C922" s="494"/>
      <c r="D922" s="510"/>
      <c r="E922" s="511"/>
      <c r="F922" s="510"/>
      <c r="G922" s="511"/>
      <c r="H922" s="511"/>
      <c r="I922" s="511"/>
      <c r="J922" s="511"/>
      <c r="K922" s="512"/>
      <c r="L922" s="513"/>
      <c r="M922" s="513"/>
      <c r="N922" s="513"/>
      <c r="O922" s="513"/>
      <c r="P922" s="513"/>
      <c r="Q922" s="513"/>
      <c r="R922" s="513"/>
      <c r="S922" s="513"/>
      <c r="T922" s="513"/>
      <c r="U922" s="513"/>
      <c r="V922" s="513"/>
      <c r="W922" s="513"/>
      <c r="X922" s="513"/>
      <c r="Y922" s="511"/>
      <c r="Z922" s="511"/>
      <c r="AA922" s="511"/>
      <c r="AB922" s="511"/>
      <c r="AC922" s="511"/>
      <c r="AD922" s="511"/>
      <c r="AE922" s="511"/>
      <c r="AF922" s="511"/>
      <c r="AG922" s="511"/>
      <c r="AH922" s="514"/>
      <c r="AI922" s="515"/>
      <c r="AJ922" s="515"/>
      <c r="AK922" s="515"/>
      <c r="AL922" s="511"/>
      <c r="AM922" s="511"/>
      <c r="AN922" s="511"/>
      <c r="AO922" s="515"/>
      <c r="AP922" s="515"/>
      <c r="AQ922" s="515"/>
      <c r="AR922" s="515"/>
      <c r="AS922" s="515"/>
      <c r="AT922" s="515"/>
      <c r="AU922" s="490"/>
      <c r="AV922" s="490"/>
      <c r="AW922" s="490"/>
      <c r="AX922" s="490"/>
      <c r="AY922" s="490"/>
      <c r="AZ922" s="490"/>
      <c r="BA922" s="490"/>
      <c r="BB922" s="490"/>
      <c r="BC922" s="490"/>
    </row>
    <row r="923" spans="1:55" x14ac:dyDescent="0.25">
      <c r="A923" s="1471"/>
      <c r="B923" s="509"/>
      <c r="C923" s="494"/>
      <c r="D923" s="510"/>
      <c r="E923" s="511"/>
      <c r="F923" s="510"/>
      <c r="G923" s="511"/>
      <c r="H923" s="511"/>
      <c r="I923" s="511"/>
      <c r="J923" s="511"/>
      <c r="K923" s="512"/>
      <c r="L923" s="513"/>
      <c r="M923" s="513"/>
      <c r="N923" s="513"/>
      <c r="O923" s="513"/>
      <c r="P923" s="513"/>
      <c r="Q923" s="513"/>
      <c r="R923" s="513"/>
      <c r="S923" s="513"/>
      <c r="T923" s="513"/>
      <c r="U923" s="513"/>
      <c r="V923" s="513"/>
      <c r="W923" s="513"/>
      <c r="X923" s="513"/>
      <c r="Y923" s="511"/>
      <c r="Z923" s="511"/>
      <c r="AA923" s="511"/>
      <c r="AB923" s="511"/>
      <c r="AC923" s="511"/>
      <c r="AD923" s="511"/>
      <c r="AE923" s="511"/>
      <c r="AF923" s="511"/>
      <c r="AG923" s="511"/>
      <c r="AH923" s="514"/>
      <c r="AI923" s="515"/>
      <c r="AJ923" s="515"/>
      <c r="AK923" s="515"/>
      <c r="AL923" s="511"/>
      <c r="AM923" s="511"/>
      <c r="AN923" s="511"/>
      <c r="AO923" s="515"/>
      <c r="AP923" s="515"/>
      <c r="AQ923" s="515"/>
      <c r="AR923" s="515"/>
      <c r="AS923" s="515"/>
      <c r="AT923" s="515"/>
      <c r="AU923" s="490"/>
      <c r="AV923" s="490"/>
      <c r="AW923" s="490"/>
      <c r="AX923" s="490"/>
      <c r="AY923" s="490"/>
      <c r="AZ923" s="490"/>
      <c r="BA923" s="490"/>
      <c r="BB923" s="490"/>
      <c r="BC923" s="490"/>
    </row>
    <row r="924" spans="1:55" x14ac:dyDescent="0.25">
      <c r="A924" s="1471"/>
      <c r="B924" s="509"/>
      <c r="C924" s="494"/>
      <c r="D924" s="510"/>
      <c r="E924" s="511"/>
      <c r="F924" s="510"/>
      <c r="G924" s="511"/>
      <c r="H924" s="511"/>
      <c r="I924" s="511"/>
      <c r="J924" s="511"/>
      <c r="K924" s="512"/>
      <c r="L924" s="513"/>
      <c r="M924" s="513"/>
      <c r="N924" s="513"/>
      <c r="O924" s="513"/>
      <c r="P924" s="513"/>
      <c r="Q924" s="513"/>
      <c r="R924" s="513"/>
      <c r="S924" s="513"/>
      <c r="T924" s="513"/>
      <c r="U924" s="513"/>
      <c r="V924" s="513"/>
      <c r="W924" s="513"/>
      <c r="X924" s="513"/>
      <c r="Y924" s="511"/>
      <c r="Z924" s="511"/>
      <c r="AA924" s="511"/>
      <c r="AB924" s="511"/>
      <c r="AC924" s="511"/>
      <c r="AD924" s="511"/>
      <c r="AE924" s="511"/>
      <c r="AF924" s="511"/>
      <c r="AG924" s="511"/>
      <c r="AH924" s="514"/>
      <c r="AI924" s="515"/>
      <c r="AJ924" s="515"/>
      <c r="AK924" s="515"/>
      <c r="AL924" s="515"/>
      <c r="AM924" s="515"/>
      <c r="AN924" s="515"/>
      <c r="AO924" s="515"/>
      <c r="AP924" s="515"/>
      <c r="AQ924" s="515"/>
      <c r="AR924" s="515"/>
      <c r="AS924" s="515"/>
      <c r="AT924" s="515"/>
      <c r="AU924" s="490"/>
      <c r="AV924" s="490"/>
      <c r="AW924" s="490"/>
      <c r="AX924" s="490"/>
      <c r="AY924" s="490"/>
      <c r="AZ924" s="490"/>
      <c r="BA924" s="490"/>
      <c r="BB924" s="490"/>
      <c r="BC924" s="490"/>
    </row>
    <row r="925" spans="1:55" x14ac:dyDescent="0.25">
      <c r="A925" s="1471"/>
      <c r="B925" s="509"/>
      <c r="C925" s="494"/>
      <c r="D925" s="510"/>
      <c r="E925" s="511"/>
      <c r="F925" s="510"/>
      <c r="G925" s="511"/>
      <c r="H925" s="511"/>
      <c r="I925" s="511"/>
      <c r="J925" s="511"/>
      <c r="K925" s="512"/>
      <c r="L925" s="513"/>
      <c r="M925" s="513"/>
      <c r="N925" s="513"/>
      <c r="O925" s="513"/>
      <c r="P925" s="513"/>
      <c r="Q925" s="513"/>
      <c r="R925" s="513"/>
      <c r="S925" s="513"/>
      <c r="T925" s="513"/>
      <c r="U925" s="513"/>
      <c r="V925" s="513"/>
      <c r="W925" s="513"/>
      <c r="X925" s="513"/>
      <c r="Y925" s="511"/>
      <c r="Z925" s="511"/>
      <c r="AA925" s="511"/>
      <c r="AB925" s="511"/>
      <c r="AC925" s="511"/>
      <c r="AD925" s="511"/>
      <c r="AE925" s="511"/>
      <c r="AF925" s="511"/>
      <c r="AG925" s="511"/>
      <c r="AH925" s="514"/>
      <c r="AI925" s="515"/>
      <c r="AJ925" s="515"/>
      <c r="AK925" s="515"/>
      <c r="AL925" s="515"/>
      <c r="AM925" s="515"/>
      <c r="AN925" s="515"/>
      <c r="AO925" s="511"/>
      <c r="AP925" s="511"/>
      <c r="AQ925" s="511"/>
      <c r="AR925" s="511"/>
      <c r="AS925" s="511"/>
      <c r="AT925" s="515"/>
      <c r="AU925" s="490"/>
      <c r="AV925" s="490"/>
      <c r="AW925" s="490"/>
      <c r="AX925" s="490"/>
      <c r="AY925" s="490"/>
      <c r="AZ925" s="490"/>
      <c r="BA925" s="490"/>
      <c r="BB925" s="490"/>
      <c r="BC925" s="490"/>
    </row>
    <row r="926" spans="1:55" x14ac:dyDescent="0.25">
      <c r="A926" s="1471"/>
      <c r="B926" s="509"/>
      <c r="C926" s="494"/>
      <c r="D926" s="510"/>
      <c r="E926" s="511"/>
      <c r="F926" s="510"/>
      <c r="G926" s="511"/>
      <c r="H926" s="511"/>
      <c r="I926" s="511"/>
      <c r="J926" s="511"/>
      <c r="K926" s="512"/>
      <c r="L926" s="513"/>
      <c r="M926" s="513"/>
      <c r="N926" s="513"/>
      <c r="O926" s="513"/>
      <c r="P926" s="513"/>
      <c r="Q926" s="513"/>
      <c r="R926" s="513"/>
      <c r="S926" s="513"/>
      <c r="T926" s="513"/>
      <c r="U926" s="513"/>
      <c r="V926" s="513"/>
      <c r="W926" s="513"/>
      <c r="X926" s="513"/>
      <c r="Y926" s="511"/>
      <c r="Z926" s="511"/>
      <c r="AA926" s="511"/>
      <c r="AB926" s="511"/>
      <c r="AC926" s="511"/>
      <c r="AD926" s="511"/>
      <c r="AE926" s="511"/>
      <c r="AF926" s="511"/>
      <c r="AG926" s="511"/>
      <c r="AH926" s="514"/>
      <c r="AI926" s="515"/>
      <c r="AJ926" s="515"/>
      <c r="AK926" s="515"/>
      <c r="AL926" s="515"/>
      <c r="AM926" s="515"/>
      <c r="AN926" s="515"/>
      <c r="AO926" s="511"/>
      <c r="AP926" s="511"/>
      <c r="AQ926" s="511"/>
      <c r="AR926" s="511"/>
      <c r="AS926" s="511"/>
      <c r="AT926" s="515"/>
      <c r="AU926" s="490"/>
      <c r="AV926" s="490"/>
      <c r="AW926" s="490"/>
      <c r="AX926" s="490"/>
      <c r="AY926" s="490"/>
      <c r="AZ926" s="490"/>
      <c r="BA926" s="490"/>
      <c r="BB926" s="490"/>
      <c r="BC926" s="490"/>
    </row>
    <row r="927" spans="1:55" x14ac:dyDescent="0.25">
      <c r="A927" s="1471"/>
      <c r="B927" s="509"/>
      <c r="C927" s="494"/>
      <c r="D927" s="510"/>
      <c r="E927" s="511"/>
      <c r="F927" s="510"/>
      <c r="G927" s="511"/>
      <c r="H927" s="511"/>
      <c r="I927" s="511"/>
      <c r="J927" s="511"/>
      <c r="K927" s="512"/>
      <c r="L927" s="513"/>
      <c r="M927" s="513"/>
      <c r="N927" s="513"/>
      <c r="O927" s="513"/>
      <c r="P927" s="513"/>
      <c r="Q927" s="513"/>
      <c r="R927" s="513"/>
      <c r="S927" s="513"/>
      <c r="T927" s="513"/>
      <c r="U927" s="513"/>
      <c r="V927" s="513"/>
      <c r="W927" s="513"/>
      <c r="X927" s="513"/>
      <c r="Y927" s="511"/>
      <c r="Z927" s="511"/>
      <c r="AA927" s="511"/>
      <c r="AB927" s="511"/>
      <c r="AC927" s="511"/>
      <c r="AD927" s="511"/>
      <c r="AE927" s="511"/>
      <c r="AF927" s="511"/>
      <c r="AG927" s="511"/>
      <c r="AH927" s="514"/>
      <c r="AI927" s="515"/>
      <c r="AJ927" s="515"/>
      <c r="AK927" s="515"/>
      <c r="AL927" s="511"/>
      <c r="AM927" s="511"/>
      <c r="AN927" s="511"/>
      <c r="AO927" s="515"/>
      <c r="AP927" s="515"/>
      <c r="AQ927" s="515"/>
      <c r="AR927" s="515"/>
      <c r="AS927" s="515"/>
      <c r="AT927" s="515"/>
      <c r="AU927" s="490"/>
      <c r="AV927" s="490"/>
      <c r="AW927" s="490"/>
      <c r="AX927" s="490"/>
      <c r="AY927" s="490"/>
      <c r="AZ927" s="490"/>
      <c r="BA927" s="490"/>
      <c r="BB927" s="490"/>
      <c r="BC927" s="490"/>
    </row>
    <row r="928" spans="1:55" x14ac:dyDescent="0.25">
      <c r="A928" s="1471"/>
      <c r="B928" s="509"/>
      <c r="C928" s="494"/>
      <c r="D928" s="510"/>
      <c r="E928" s="511"/>
      <c r="F928" s="510"/>
      <c r="G928" s="511"/>
      <c r="H928" s="511"/>
      <c r="I928" s="511"/>
      <c r="J928" s="511"/>
      <c r="K928" s="512"/>
      <c r="L928" s="513"/>
      <c r="M928" s="513"/>
      <c r="N928" s="513"/>
      <c r="O928" s="513"/>
      <c r="P928" s="513"/>
      <c r="Q928" s="513"/>
      <c r="R928" s="513"/>
      <c r="S928" s="513"/>
      <c r="T928" s="513"/>
      <c r="U928" s="513"/>
      <c r="V928" s="513"/>
      <c r="W928" s="513"/>
      <c r="X928" s="513"/>
      <c r="Y928" s="511"/>
      <c r="Z928" s="511"/>
      <c r="AA928" s="511"/>
      <c r="AB928" s="511"/>
      <c r="AC928" s="511"/>
      <c r="AD928" s="511"/>
      <c r="AE928" s="511"/>
      <c r="AF928" s="511"/>
      <c r="AG928" s="511"/>
      <c r="AH928" s="514"/>
      <c r="AI928" s="515"/>
      <c r="AJ928" s="515"/>
      <c r="AK928" s="515"/>
      <c r="AL928" s="511"/>
      <c r="AM928" s="511"/>
      <c r="AN928" s="511"/>
      <c r="AO928" s="515"/>
      <c r="AP928" s="515"/>
      <c r="AQ928" s="515"/>
      <c r="AR928" s="515"/>
      <c r="AS928" s="515"/>
      <c r="AT928" s="515"/>
      <c r="AU928" s="490"/>
      <c r="AV928" s="490"/>
      <c r="AW928" s="490"/>
      <c r="AX928" s="490"/>
      <c r="AY928" s="490"/>
      <c r="AZ928" s="490"/>
      <c r="BA928" s="490"/>
      <c r="BB928" s="490"/>
      <c r="BC928" s="490"/>
    </row>
    <row r="929" spans="1:55" x14ac:dyDescent="0.25">
      <c r="A929" s="1471"/>
      <c r="B929" s="509"/>
      <c r="C929" s="494"/>
      <c r="D929" s="510"/>
      <c r="E929" s="511"/>
      <c r="F929" s="510"/>
      <c r="G929" s="511"/>
      <c r="H929" s="511"/>
      <c r="I929" s="511"/>
      <c r="J929" s="511"/>
      <c r="K929" s="512"/>
      <c r="L929" s="513"/>
      <c r="M929" s="513"/>
      <c r="N929" s="513"/>
      <c r="O929" s="513"/>
      <c r="P929" s="513"/>
      <c r="Q929" s="513"/>
      <c r="R929" s="513"/>
      <c r="S929" s="513"/>
      <c r="T929" s="513"/>
      <c r="U929" s="513"/>
      <c r="V929" s="513"/>
      <c r="W929" s="513"/>
      <c r="X929" s="513"/>
      <c r="Y929" s="511"/>
      <c r="Z929" s="511"/>
      <c r="AA929" s="511"/>
      <c r="AB929" s="511"/>
      <c r="AC929" s="511"/>
      <c r="AD929" s="511"/>
      <c r="AE929" s="511"/>
      <c r="AF929" s="511"/>
      <c r="AG929" s="511"/>
      <c r="AH929" s="514"/>
      <c r="AI929" s="515"/>
      <c r="AJ929" s="515"/>
      <c r="AK929" s="515"/>
      <c r="AL929" s="515"/>
      <c r="AM929" s="515"/>
      <c r="AN929" s="515"/>
      <c r="AO929" s="515"/>
      <c r="AP929" s="515"/>
      <c r="AQ929" s="515"/>
      <c r="AR929" s="515"/>
      <c r="AS929" s="515"/>
      <c r="AT929" s="515"/>
      <c r="AU929" s="490"/>
      <c r="AV929" s="490"/>
      <c r="AW929" s="490"/>
      <c r="AX929" s="490"/>
      <c r="AY929" s="490"/>
      <c r="AZ929" s="490"/>
      <c r="BA929" s="490"/>
      <c r="BB929" s="490"/>
      <c r="BC929" s="490"/>
    </row>
    <row r="930" spans="1:55" x14ac:dyDescent="0.25">
      <c r="A930" s="1471"/>
      <c r="B930" s="509"/>
      <c r="C930" s="494"/>
      <c r="D930" s="510"/>
      <c r="E930" s="511"/>
      <c r="F930" s="510"/>
      <c r="G930" s="511"/>
      <c r="H930" s="511"/>
      <c r="I930" s="511"/>
      <c r="J930" s="511"/>
      <c r="K930" s="512"/>
      <c r="L930" s="513"/>
      <c r="M930" s="513"/>
      <c r="N930" s="513"/>
      <c r="O930" s="513"/>
      <c r="P930" s="513"/>
      <c r="Q930" s="513"/>
      <c r="R930" s="513"/>
      <c r="S930" s="513"/>
      <c r="T930" s="513"/>
      <c r="U930" s="513"/>
      <c r="V930" s="513"/>
      <c r="W930" s="513"/>
      <c r="X930" s="513"/>
      <c r="Y930" s="511"/>
      <c r="Z930" s="511"/>
      <c r="AA930" s="511"/>
      <c r="AB930" s="511"/>
      <c r="AC930" s="511"/>
      <c r="AD930" s="511"/>
      <c r="AE930" s="511"/>
      <c r="AF930" s="511"/>
      <c r="AG930" s="511"/>
      <c r="AH930" s="514"/>
      <c r="AI930" s="515"/>
      <c r="AJ930" s="515"/>
      <c r="AK930" s="515"/>
      <c r="AL930" s="515"/>
      <c r="AM930" s="515"/>
      <c r="AN930" s="515"/>
      <c r="AO930" s="511"/>
      <c r="AP930" s="511"/>
      <c r="AQ930" s="511"/>
      <c r="AR930" s="511"/>
      <c r="AS930" s="511"/>
      <c r="AT930" s="515"/>
      <c r="AU930" s="490"/>
      <c r="AV930" s="490"/>
      <c r="AW930" s="490"/>
      <c r="AX930" s="490"/>
      <c r="AY930" s="490"/>
      <c r="AZ930" s="490"/>
      <c r="BA930" s="490"/>
      <c r="BB930" s="490"/>
      <c r="BC930" s="490"/>
    </row>
    <row r="931" spans="1:55" x14ac:dyDescent="0.25">
      <c r="A931" s="1471"/>
      <c r="B931" s="509"/>
      <c r="C931" s="494"/>
      <c r="D931" s="510"/>
      <c r="E931" s="511"/>
      <c r="F931" s="510"/>
      <c r="G931" s="511"/>
      <c r="H931" s="511"/>
      <c r="I931" s="511"/>
      <c r="J931" s="511"/>
      <c r="K931" s="512"/>
      <c r="L931" s="513"/>
      <c r="M931" s="513"/>
      <c r="N931" s="513"/>
      <c r="O931" s="513"/>
      <c r="P931" s="513"/>
      <c r="Q931" s="513"/>
      <c r="R931" s="513"/>
      <c r="S931" s="513"/>
      <c r="T931" s="513"/>
      <c r="U931" s="513"/>
      <c r="V931" s="513"/>
      <c r="W931" s="513"/>
      <c r="X931" s="513"/>
      <c r="Y931" s="511"/>
      <c r="Z931" s="511"/>
      <c r="AA931" s="511"/>
      <c r="AB931" s="511"/>
      <c r="AC931" s="511"/>
      <c r="AD931" s="511"/>
      <c r="AE931" s="511"/>
      <c r="AF931" s="511"/>
      <c r="AG931" s="511"/>
      <c r="AH931" s="514"/>
      <c r="AI931" s="515"/>
      <c r="AJ931" s="515"/>
      <c r="AK931" s="515"/>
      <c r="AL931" s="515"/>
      <c r="AM931" s="515"/>
      <c r="AN931" s="515"/>
      <c r="AO931" s="511"/>
      <c r="AP931" s="511"/>
      <c r="AQ931" s="511"/>
      <c r="AR931" s="511"/>
      <c r="AS931" s="511"/>
      <c r="AT931" s="515"/>
      <c r="AU931" s="490"/>
      <c r="AV931" s="490"/>
      <c r="AW931" s="490"/>
      <c r="AX931" s="490"/>
      <c r="AY931" s="490"/>
      <c r="AZ931" s="490"/>
      <c r="BA931" s="490"/>
      <c r="BB931" s="490"/>
      <c r="BC931" s="490"/>
    </row>
    <row r="932" spans="1:55" x14ac:dyDescent="0.25">
      <c r="A932" s="1471"/>
      <c r="B932" s="509"/>
      <c r="C932" s="494"/>
      <c r="D932" s="510"/>
      <c r="E932" s="511"/>
      <c r="F932" s="510"/>
      <c r="G932" s="511"/>
      <c r="H932" s="511"/>
      <c r="I932" s="511"/>
      <c r="J932" s="511"/>
      <c r="K932" s="512"/>
      <c r="L932" s="513"/>
      <c r="M932" s="513"/>
      <c r="N932" s="513"/>
      <c r="O932" s="513"/>
      <c r="P932" s="513"/>
      <c r="Q932" s="513"/>
      <c r="R932" s="513"/>
      <c r="S932" s="513"/>
      <c r="T932" s="513"/>
      <c r="U932" s="513"/>
      <c r="V932" s="513"/>
      <c r="W932" s="513"/>
      <c r="X932" s="513"/>
      <c r="Y932" s="511"/>
      <c r="Z932" s="511"/>
      <c r="AA932" s="511"/>
      <c r="AB932" s="511"/>
      <c r="AC932" s="511"/>
      <c r="AD932" s="511"/>
      <c r="AE932" s="511"/>
      <c r="AF932" s="511"/>
      <c r="AG932" s="511"/>
      <c r="AH932" s="514"/>
      <c r="AI932" s="515"/>
      <c r="AJ932" s="515"/>
      <c r="AK932" s="515"/>
      <c r="AL932" s="511"/>
      <c r="AM932" s="511"/>
      <c r="AN932" s="511"/>
      <c r="AO932" s="515"/>
      <c r="AP932" s="515"/>
      <c r="AQ932" s="515"/>
      <c r="AR932" s="515"/>
      <c r="AS932" s="515"/>
      <c r="AT932" s="515"/>
      <c r="AU932" s="490"/>
      <c r="AV932" s="490"/>
      <c r="AW932" s="490"/>
      <c r="AX932" s="490"/>
      <c r="AY932" s="490"/>
      <c r="AZ932" s="490"/>
      <c r="BA932" s="490"/>
      <c r="BB932" s="490"/>
      <c r="BC932" s="490"/>
    </row>
    <row r="933" spans="1:55" x14ac:dyDescent="0.25">
      <c r="A933" s="1471"/>
      <c r="B933" s="509"/>
      <c r="C933" s="494"/>
      <c r="D933" s="510"/>
      <c r="E933" s="511"/>
      <c r="F933" s="510"/>
      <c r="G933" s="511"/>
      <c r="H933" s="511"/>
      <c r="I933" s="511"/>
      <c r="J933" s="511"/>
      <c r="K933" s="512"/>
      <c r="L933" s="513"/>
      <c r="M933" s="513"/>
      <c r="N933" s="513"/>
      <c r="O933" s="513"/>
      <c r="P933" s="513"/>
      <c r="Q933" s="513"/>
      <c r="R933" s="513"/>
      <c r="S933" s="513"/>
      <c r="T933" s="513"/>
      <c r="U933" s="513"/>
      <c r="V933" s="513"/>
      <c r="W933" s="513"/>
      <c r="X933" s="513"/>
      <c r="Y933" s="511"/>
      <c r="Z933" s="511"/>
      <c r="AA933" s="511"/>
      <c r="AB933" s="511"/>
      <c r="AC933" s="511"/>
      <c r="AD933" s="511"/>
      <c r="AE933" s="511"/>
      <c r="AF933" s="511"/>
      <c r="AG933" s="511"/>
      <c r="AH933" s="514"/>
      <c r="AI933" s="515"/>
      <c r="AJ933" s="515"/>
      <c r="AK933" s="515"/>
      <c r="AL933" s="511"/>
      <c r="AM933" s="511"/>
      <c r="AN933" s="511"/>
      <c r="AO933" s="515"/>
      <c r="AP933" s="515"/>
      <c r="AQ933" s="515"/>
      <c r="AR933" s="515"/>
      <c r="AS933" s="515"/>
      <c r="AT933" s="515"/>
      <c r="AU933" s="490"/>
      <c r="AV933" s="490"/>
      <c r="AW933" s="490"/>
      <c r="AX933" s="490"/>
      <c r="AY933" s="490"/>
      <c r="AZ933" s="490"/>
      <c r="BA933" s="490"/>
      <c r="BB933" s="490"/>
      <c r="BC933" s="490"/>
    </row>
    <row r="934" spans="1:55" x14ac:dyDescent="0.25">
      <c r="A934" s="1471"/>
      <c r="B934" s="509"/>
      <c r="C934" s="494"/>
      <c r="D934" s="510"/>
      <c r="E934" s="511"/>
      <c r="F934" s="510"/>
      <c r="G934" s="511"/>
      <c r="H934" s="511"/>
      <c r="I934" s="511"/>
      <c r="J934" s="511"/>
      <c r="K934" s="512"/>
      <c r="L934" s="513"/>
      <c r="M934" s="513"/>
      <c r="N934" s="513"/>
      <c r="O934" s="513"/>
      <c r="P934" s="513"/>
      <c r="Q934" s="513"/>
      <c r="R934" s="513"/>
      <c r="S934" s="513"/>
      <c r="T934" s="513"/>
      <c r="U934" s="513"/>
      <c r="V934" s="513"/>
      <c r="W934" s="513"/>
      <c r="X934" s="513"/>
      <c r="Y934" s="511"/>
      <c r="Z934" s="511"/>
      <c r="AA934" s="511"/>
      <c r="AB934" s="511"/>
      <c r="AC934" s="511"/>
      <c r="AD934" s="511"/>
      <c r="AE934" s="511"/>
      <c r="AF934" s="511"/>
      <c r="AG934" s="511"/>
      <c r="AH934" s="514"/>
      <c r="AI934" s="515"/>
      <c r="AJ934" s="515"/>
      <c r="AK934" s="515"/>
      <c r="AL934" s="515"/>
      <c r="AM934" s="515"/>
      <c r="AN934" s="515"/>
      <c r="AO934" s="515"/>
      <c r="AP934" s="515"/>
      <c r="AQ934" s="515"/>
      <c r="AR934" s="515"/>
      <c r="AS934" s="515"/>
      <c r="AT934" s="515"/>
      <c r="AU934" s="490"/>
      <c r="AV934" s="490"/>
      <c r="AW934" s="490"/>
      <c r="AX934" s="490"/>
      <c r="AY934" s="490"/>
      <c r="AZ934" s="490"/>
      <c r="BA934" s="490"/>
      <c r="BB934" s="490"/>
      <c r="BC934" s="490"/>
    </row>
    <row r="935" spans="1:55" x14ac:dyDescent="0.25">
      <c r="A935" s="1471"/>
      <c r="B935" s="509"/>
      <c r="C935" s="494"/>
      <c r="D935" s="510"/>
      <c r="E935" s="511"/>
      <c r="F935" s="510"/>
      <c r="G935" s="511"/>
      <c r="H935" s="511"/>
      <c r="I935" s="511"/>
      <c r="J935" s="511"/>
      <c r="K935" s="512"/>
      <c r="L935" s="513"/>
      <c r="M935" s="513"/>
      <c r="N935" s="513"/>
      <c r="O935" s="513"/>
      <c r="P935" s="513"/>
      <c r="Q935" s="513"/>
      <c r="R935" s="513"/>
      <c r="S935" s="513"/>
      <c r="T935" s="513"/>
      <c r="U935" s="513"/>
      <c r="V935" s="513"/>
      <c r="W935" s="513"/>
      <c r="X935" s="513"/>
      <c r="Y935" s="511"/>
      <c r="Z935" s="511"/>
      <c r="AA935" s="511"/>
      <c r="AB935" s="511"/>
      <c r="AC935" s="511"/>
      <c r="AD935" s="511"/>
      <c r="AE935" s="511"/>
      <c r="AF935" s="511"/>
      <c r="AG935" s="511"/>
      <c r="AH935" s="514"/>
      <c r="AI935" s="515"/>
      <c r="AJ935" s="515"/>
      <c r="AK935" s="515"/>
      <c r="AL935" s="515"/>
      <c r="AM935" s="515"/>
      <c r="AN935" s="515"/>
      <c r="AO935" s="511"/>
      <c r="AP935" s="511"/>
      <c r="AQ935" s="511"/>
      <c r="AR935" s="511"/>
      <c r="AS935" s="511"/>
      <c r="AT935" s="515"/>
      <c r="AU935" s="490"/>
      <c r="AV935" s="490"/>
      <c r="AW935" s="490"/>
      <c r="AX935" s="490"/>
      <c r="AY935" s="490"/>
      <c r="AZ935" s="490"/>
      <c r="BA935" s="490"/>
      <c r="BB935" s="490"/>
      <c r="BC935" s="490"/>
    </row>
    <row r="936" spans="1:55" x14ac:dyDescent="0.25">
      <c r="A936" s="1471"/>
      <c r="B936" s="509"/>
      <c r="C936" s="494"/>
      <c r="D936" s="510"/>
      <c r="E936" s="511"/>
      <c r="F936" s="510"/>
      <c r="G936" s="511"/>
      <c r="H936" s="511"/>
      <c r="I936" s="511"/>
      <c r="J936" s="511"/>
      <c r="K936" s="512"/>
      <c r="L936" s="513"/>
      <c r="M936" s="513"/>
      <c r="N936" s="513"/>
      <c r="O936" s="513"/>
      <c r="P936" s="513"/>
      <c r="Q936" s="513"/>
      <c r="R936" s="513"/>
      <c r="S936" s="513"/>
      <c r="T936" s="513"/>
      <c r="U936" s="513"/>
      <c r="V936" s="513"/>
      <c r="W936" s="513"/>
      <c r="X936" s="513"/>
      <c r="Y936" s="511"/>
      <c r="Z936" s="511"/>
      <c r="AA936" s="511"/>
      <c r="AB936" s="511"/>
      <c r="AC936" s="511"/>
      <c r="AD936" s="511"/>
      <c r="AE936" s="511"/>
      <c r="AF936" s="511"/>
      <c r="AG936" s="511"/>
      <c r="AH936" s="514"/>
      <c r="AI936" s="515"/>
      <c r="AJ936" s="515"/>
      <c r="AK936" s="515"/>
      <c r="AL936" s="515"/>
      <c r="AM936" s="515"/>
      <c r="AN936" s="515"/>
      <c r="AO936" s="511"/>
      <c r="AP936" s="511"/>
      <c r="AQ936" s="511"/>
      <c r="AR936" s="511"/>
      <c r="AS936" s="511"/>
      <c r="AT936" s="515"/>
      <c r="AU936" s="490"/>
      <c r="AV936" s="490"/>
      <c r="AW936" s="490"/>
      <c r="AX936" s="490"/>
      <c r="AY936" s="490"/>
      <c r="AZ936" s="490"/>
      <c r="BA936" s="490"/>
      <c r="BB936" s="490"/>
      <c r="BC936" s="490"/>
    </row>
    <row r="937" spans="1:55" x14ac:dyDescent="0.25">
      <c r="A937" s="1471"/>
      <c r="B937" s="509"/>
      <c r="C937" s="494"/>
      <c r="D937" s="510"/>
      <c r="E937" s="511"/>
      <c r="F937" s="510"/>
      <c r="G937" s="511"/>
      <c r="H937" s="511"/>
      <c r="I937" s="511"/>
      <c r="J937" s="511"/>
      <c r="K937" s="512"/>
      <c r="L937" s="513"/>
      <c r="M937" s="513"/>
      <c r="N937" s="513"/>
      <c r="O937" s="513"/>
      <c r="P937" s="513"/>
      <c r="Q937" s="513"/>
      <c r="R937" s="513"/>
      <c r="S937" s="513"/>
      <c r="T937" s="513"/>
      <c r="U937" s="513"/>
      <c r="V937" s="513"/>
      <c r="W937" s="513"/>
      <c r="X937" s="513"/>
      <c r="Y937" s="511"/>
      <c r="Z937" s="511"/>
      <c r="AA937" s="511"/>
      <c r="AB937" s="511"/>
      <c r="AC937" s="511"/>
      <c r="AD937" s="511"/>
      <c r="AE937" s="511"/>
      <c r="AF937" s="511"/>
      <c r="AG937" s="511"/>
      <c r="AH937" s="514"/>
      <c r="AI937" s="515"/>
      <c r="AJ937" s="515"/>
      <c r="AK937" s="515"/>
      <c r="AL937" s="511"/>
      <c r="AM937" s="511"/>
      <c r="AN937" s="511"/>
      <c r="AO937" s="515"/>
      <c r="AP937" s="515"/>
      <c r="AQ937" s="515"/>
      <c r="AR937" s="515"/>
      <c r="AS937" s="515"/>
      <c r="AT937" s="515"/>
      <c r="AU937" s="490"/>
      <c r="AV937" s="490"/>
      <c r="AW937" s="490"/>
      <c r="AX937" s="490"/>
      <c r="AY937" s="490"/>
      <c r="AZ937" s="490"/>
      <c r="BA937" s="490"/>
      <c r="BB937" s="490"/>
      <c r="BC937" s="490"/>
    </row>
    <row r="938" spans="1:55" x14ac:dyDescent="0.25">
      <c r="A938" s="1471"/>
      <c r="B938" s="509"/>
      <c r="C938" s="494"/>
      <c r="D938" s="510"/>
      <c r="E938" s="511"/>
      <c r="F938" s="510"/>
      <c r="G938" s="511"/>
      <c r="H938" s="511"/>
      <c r="I938" s="511"/>
      <c r="J938" s="511"/>
      <c r="K938" s="512"/>
      <c r="L938" s="513"/>
      <c r="M938" s="513"/>
      <c r="N938" s="513"/>
      <c r="O938" s="513"/>
      <c r="P938" s="513"/>
      <c r="Q938" s="513"/>
      <c r="R938" s="513"/>
      <c r="S938" s="513"/>
      <c r="T938" s="513"/>
      <c r="U938" s="513"/>
      <c r="V938" s="513"/>
      <c r="W938" s="513"/>
      <c r="X938" s="513"/>
      <c r="Y938" s="511"/>
      <c r="Z938" s="511"/>
      <c r="AA938" s="511"/>
      <c r="AB938" s="511"/>
      <c r="AC938" s="511"/>
      <c r="AD938" s="511"/>
      <c r="AE938" s="511"/>
      <c r="AF938" s="511"/>
      <c r="AG938" s="511"/>
      <c r="AH938" s="514"/>
      <c r="AI938" s="515"/>
      <c r="AJ938" s="515"/>
      <c r="AK938" s="515"/>
      <c r="AL938" s="511"/>
      <c r="AM938" s="511"/>
      <c r="AN938" s="511"/>
      <c r="AO938" s="515"/>
      <c r="AP938" s="515"/>
      <c r="AQ938" s="515"/>
      <c r="AR938" s="515"/>
      <c r="AS938" s="515"/>
      <c r="AT938" s="515"/>
      <c r="AU938" s="490"/>
      <c r="AV938" s="490"/>
      <c r="AW938" s="490"/>
      <c r="AX938" s="490"/>
      <c r="AY938" s="490"/>
      <c r="AZ938" s="490"/>
      <c r="BA938" s="490"/>
      <c r="BB938" s="490"/>
      <c r="BC938" s="490"/>
    </row>
    <row r="939" spans="1:55" x14ac:dyDescent="0.25">
      <c r="A939" s="1471"/>
      <c r="B939" s="509"/>
      <c r="C939" s="494"/>
      <c r="D939" s="510"/>
      <c r="E939" s="511"/>
      <c r="F939" s="510"/>
      <c r="G939" s="511"/>
      <c r="H939" s="511"/>
      <c r="I939" s="511"/>
      <c r="J939" s="511"/>
      <c r="K939" s="512"/>
      <c r="L939" s="513"/>
      <c r="M939" s="513"/>
      <c r="N939" s="513"/>
      <c r="O939" s="513"/>
      <c r="P939" s="513"/>
      <c r="Q939" s="513"/>
      <c r="R939" s="513"/>
      <c r="S939" s="513"/>
      <c r="T939" s="513"/>
      <c r="U939" s="513"/>
      <c r="V939" s="513"/>
      <c r="W939" s="513"/>
      <c r="X939" s="513"/>
      <c r="Y939" s="511"/>
      <c r="Z939" s="511"/>
      <c r="AA939" s="511"/>
      <c r="AB939" s="511"/>
      <c r="AC939" s="511"/>
      <c r="AD939" s="511"/>
      <c r="AE939" s="511"/>
      <c r="AF939" s="511"/>
      <c r="AG939" s="511"/>
      <c r="AH939" s="514"/>
      <c r="AI939" s="515"/>
      <c r="AJ939" s="515"/>
      <c r="AK939" s="515"/>
      <c r="AL939" s="515"/>
      <c r="AM939" s="515"/>
      <c r="AN939" s="515"/>
      <c r="AO939" s="515"/>
      <c r="AP939" s="515"/>
      <c r="AQ939" s="515"/>
      <c r="AR939" s="515"/>
      <c r="AS939" s="515"/>
      <c r="AT939" s="515"/>
      <c r="AU939" s="490"/>
      <c r="AV939" s="490"/>
      <c r="AW939" s="490"/>
      <c r="AX939" s="490"/>
      <c r="AY939" s="490"/>
      <c r="AZ939" s="490"/>
      <c r="BA939" s="490"/>
      <c r="BB939" s="490"/>
      <c r="BC939" s="490"/>
    </row>
    <row r="940" spans="1:55" x14ac:dyDescent="0.25">
      <c r="A940" s="1471"/>
      <c r="B940" s="509"/>
      <c r="C940" s="494"/>
      <c r="D940" s="510"/>
      <c r="E940" s="511"/>
      <c r="F940" s="510"/>
      <c r="G940" s="511"/>
      <c r="H940" s="511"/>
      <c r="I940" s="511"/>
      <c r="J940" s="511"/>
      <c r="K940" s="512"/>
      <c r="L940" s="513"/>
      <c r="M940" s="513"/>
      <c r="N940" s="513"/>
      <c r="O940" s="513"/>
      <c r="P940" s="513"/>
      <c r="Q940" s="513"/>
      <c r="R940" s="513"/>
      <c r="S940" s="513"/>
      <c r="T940" s="513"/>
      <c r="U940" s="513"/>
      <c r="V940" s="513"/>
      <c r="W940" s="513"/>
      <c r="X940" s="513"/>
      <c r="Y940" s="511"/>
      <c r="Z940" s="511"/>
      <c r="AA940" s="511"/>
      <c r="AB940" s="511"/>
      <c r="AC940" s="511"/>
      <c r="AD940" s="511"/>
      <c r="AE940" s="511"/>
      <c r="AF940" s="511"/>
      <c r="AG940" s="511"/>
      <c r="AH940" s="514"/>
      <c r="AI940" s="515"/>
      <c r="AJ940" s="515"/>
      <c r="AK940" s="515"/>
      <c r="AL940" s="515"/>
      <c r="AM940" s="515"/>
      <c r="AN940" s="515"/>
      <c r="AO940" s="511"/>
      <c r="AP940" s="511"/>
      <c r="AQ940" s="511"/>
      <c r="AR940" s="511"/>
      <c r="AS940" s="511"/>
      <c r="AT940" s="515"/>
      <c r="AU940" s="490"/>
      <c r="AV940" s="490"/>
      <c r="AW940" s="490"/>
      <c r="AX940" s="490"/>
      <c r="AY940" s="490"/>
      <c r="AZ940" s="490"/>
      <c r="BA940" s="490"/>
      <c r="BB940" s="490"/>
      <c r="BC940" s="490"/>
    </row>
    <row r="941" spans="1:55" x14ac:dyDescent="0.25">
      <c r="A941" s="1471"/>
      <c r="B941" s="509"/>
      <c r="C941" s="494"/>
      <c r="D941" s="510"/>
      <c r="E941" s="511"/>
      <c r="F941" s="510"/>
      <c r="G941" s="511"/>
      <c r="H941" s="511"/>
      <c r="I941" s="511"/>
      <c r="J941" s="511"/>
      <c r="K941" s="512"/>
      <c r="L941" s="513"/>
      <c r="M941" s="513"/>
      <c r="N941" s="513"/>
      <c r="O941" s="513"/>
      <c r="P941" s="513"/>
      <c r="Q941" s="513"/>
      <c r="R941" s="513"/>
      <c r="S941" s="513"/>
      <c r="T941" s="513"/>
      <c r="U941" s="513"/>
      <c r="V941" s="513"/>
      <c r="W941" s="513"/>
      <c r="X941" s="513"/>
      <c r="Y941" s="511"/>
      <c r="Z941" s="511"/>
      <c r="AA941" s="511"/>
      <c r="AB941" s="511"/>
      <c r="AC941" s="511"/>
      <c r="AD941" s="511"/>
      <c r="AE941" s="511"/>
      <c r="AF941" s="511"/>
      <c r="AG941" s="511"/>
      <c r="AH941" s="514"/>
      <c r="AI941" s="515"/>
      <c r="AJ941" s="515"/>
      <c r="AK941" s="515"/>
      <c r="AL941" s="515"/>
      <c r="AM941" s="515"/>
      <c r="AN941" s="515"/>
      <c r="AO941" s="511"/>
      <c r="AP941" s="511"/>
      <c r="AQ941" s="511"/>
      <c r="AR941" s="511"/>
      <c r="AS941" s="511"/>
      <c r="AT941" s="515"/>
      <c r="AU941" s="490"/>
      <c r="AV941" s="490"/>
      <c r="AW941" s="490"/>
      <c r="AX941" s="490"/>
      <c r="AY941" s="490"/>
      <c r="AZ941" s="490"/>
      <c r="BA941" s="490"/>
      <c r="BB941" s="490"/>
      <c r="BC941" s="490"/>
    </row>
    <row r="942" spans="1:55" x14ac:dyDescent="0.25">
      <c r="A942" s="1471"/>
      <c r="B942" s="509"/>
      <c r="C942" s="494"/>
      <c r="D942" s="510"/>
      <c r="E942" s="511"/>
      <c r="F942" s="510"/>
      <c r="G942" s="511"/>
      <c r="H942" s="511"/>
      <c r="I942" s="511"/>
      <c r="J942" s="511"/>
      <c r="K942" s="512"/>
      <c r="L942" s="513"/>
      <c r="M942" s="513"/>
      <c r="N942" s="513"/>
      <c r="O942" s="513"/>
      <c r="P942" s="513"/>
      <c r="Q942" s="513"/>
      <c r="R942" s="513"/>
      <c r="S942" s="513"/>
      <c r="T942" s="513"/>
      <c r="U942" s="513"/>
      <c r="V942" s="513"/>
      <c r="W942" s="513"/>
      <c r="X942" s="513"/>
      <c r="Y942" s="511"/>
      <c r="Z942" s="511"/>
      <c r="AA942" s="511"/>
      <c r="AB942" s="511"/>
      <c r="AC942" s="511"/>
      <c r="AD942" s="511"/>
      <c r="AE942" s="511"/>
      <c r="AF942" s="511"/>
      <c r="AG942" s="511"/>
      <c r="AH942" s="514"/>
      <c r="AI942" s="515"/>
      <c r="AJ942" s="515"/>
      <c r="AK942" s="515"/>
      <c r="AL942" s="511"/>
      <c r="AM942" s="511"/>
      <c r="AN942" s="511"/>
      <c r="AO942" s="515"/>
      <c r="AP942" s="515"/>
      <c r="AQ942" s="515"/>
      <c r="AR942" s="515"/>
      <c r="AS942" s="515"/>
      <c r="AT942" s="515"/>
      <c r="AU942" s="490"/>
      <c r="AV942" s="490"/>
      <c r="AW942" s="490"/>
      <c r="AX942" s="490"/>
      <c r="AY942" s="490"/>
      <c r="AZ942" s="490"/>
      <c r="BA942" s="490"/>
      <c r="BB942" s="490"/>
      <c r="BC942" s="490"/>
    </row>
    <row r="943" spans="1:55" x14ac:dyDescent="0.25">
      <c r="A943" s="1471"/>
      <c r="B943" s="509"/>
      <c r="C943" s="494"/>
      <c r="D943" s="510"/>
      <c r="E943" s="511"/>
      <c r="F943" s="510"/>
      <c r="G943" s="511"/>
      <c r="H943" s="511"/>
      <c r="I943" s="511"/>
      <c r="J943" s="511"/>
      <c r="K943" s="512"/>
      <c r="L943" s="513"/>
      <c r="M943" s="513"/>
      <c r="N943" s="513"/>
      <c r="O943" s="513"/>
      <c r="P943" s="513"/>
      <c r="Q943" s="513"/>
      <c r="R943" s="513"/>
      <c r="S943" s="513"/>
      <c r="T943" s="513"/>
      <c r="U943" s="513"/>
      <c r="V943" s="513"/>
      <c r="W943" s="513"/>
      <c r="X943" s="513"/>
      <c r="Y943" s="511"/>
      <c r="Z943" s="511"/>
      <c r="AA943" s="511"/>
      <c r="AB943" s="511"/>
      <c r="AC943" s="511"/>
      <c r="AD943" s="511"/>
      <c r="AE943" s="511"/>
      <c r="AF943" s="511"/>
      <c r="AG943" s="511"/>
      <c r="AH943" s="514"/>
      <c r="AI943" s="515"/>
      <c r="AJ943" s="515"/>
      <c r="AK943" s="515"/>
      <c r="AL943" s="511"/>
      <c r="AM943" s="511"/>
      <c r="AN943" s="511"/>
      <c r="AO943" s="515"/>
      <c r="AP943" s="515"/>
      <c r="AQ943" s="515"/>
      <c r="AR943" s="515"/>
      <c r="AS943" s="515"/>
      <c r="AT943" s="515"/>
      <c r="AU943" s="490"/>
      <c r="AV943" s="490"/>
      <c r="AW943" s="490"/>
      <c r="AX943" s="490"/>
      <c r="AY943" s="490"/>
      <c r="AZ943" s="490"/>
      <c r="BA943" s="490"/>
      <c r="BB943" s="490"/>
      <c r="BC943" s="490"/>
    </row>
    <row r="944" spans="1:55" x14ac:dyDescent="0.25">
      <c r="A944" s="1471"/>
      <c r="B944" s="509"/>
      <c r="C944" s="494"/>
      <c r="D944" s="510"/>
      <c r="E944" s="511"/>
      <c r="F944" s="510"/>
      <c r="G944" s="511"/>
      <c r="H944" s="511"/>
      <c r="I944" s="511"/>
      <c r="J944" s="511"/>
      <c r="K944" s="512"/>
      <c r="L944" s="513"/>
      <c r="M944" s="513"/>
      <c r="N944" s="513"/>
      <c r="O944" s="513"/>
      <c r="P944" s="513"/>
      <c r="Q944" s="513"/>
      <c r="R944" s="513"/>
      <c r="S944" s="513"/>
      <c r="T944" s="513"/>
      <c r="U944" s="513"/>
      <c r="V944" s="513"/>
      <c r="W944" s="513"/>
      <c r="X944" s="513"/>
      <c r="Y944" s="511"/>
      <c r="Z944" s="511"/>
      <c r="AA944" s="511"/>
      <c r="AB944" s="511"/>
      <c r="AC944" s="511"/>
      <c r="AD944" s="511"/>
      <c r="AE944" s="511"/>
      <c r="AF944" s="511"/>
      <c r="AG944" s="511"/>
      <c r="AH944" s="514"/>
      <c r="AI944" s="515"/>
      <c r="AJ944" s="515"/>
      <c r="AK944" s="515"/>
      <c r="AL944" s="515"/>
      <c r="AM944" s="515"/>
      <c r="AN944" s="515"/>
      <c r="AO944" s="515"/>
      <c r="AP944" s="515"/>
      <c r="AQ944" s="515"/>
      <c r="AR944" s="515"/>
      <c r="AS944" s="515"/>
      <c r="AT944" s="515"/>
      <c r="AU944" s="490"/>
      <c r="AV944" s="490"/>
      <c r="AW944" s="490"/>
      <c r="AX944" s="490"/>
      <c r="AY944" s="490"/>
      <c r="AZ944" s="490"/>
      <c r="BA944" s="490"/>
      <c r="BB944" s="490"/>
      <c r="BC944" s="490"/>
    </row>
    <row r="945" spans="1:55" x14ac:dyDescent="0.25">
      <c r="A945" s="1471"/>
      <c r="B945" s="509"/>
      <c r="C945" s="494"/>
      <c r="D945" s="510"/>
      <c r="E945" s="511"/>
      <c r="F945" s="510"/>
      <c r="G945" s="511"/>
      <c r="H945" s="511"/>
      <c r="I945" s="511"/>
      <c r="J945" s="511"/>
      <c r="K945" s="512"/>
      <c r="L945" s="513"/>
      <c r="M945" s="513"/>
      <c r="N945" s="513"/>
      <c r="O945" s="513"/>
      <c r="P945" s="513"/>
      <c r="Q945" s="513"/>
      <c r="R945" s="513"/>
      <c r="S945" s="513"/>
      <c r="T945" s="513"/>
      <c r="U945" s="513"/>
      <c r="V945" s="513"/>
      <c r="W945" s="513"/>
      <c r="X945" s="513"/>
      <c r="Y945" s="511"/>
      <c r="Z945" s="511"/>
      <c r="AA945" s="511"/>
      <c r="AB945" s="511"/>
      <c r="AC945" s="511"/>
      <c r="AD945" s="511"/>
      <c r="AE945" s="511"/>
      <c r="AF945" s="511"/>
      <c r="AG945" s="511"/>
      <c r="AH945" s="514"/>
      <c r="AI945" s="515"/>
      <c r="AJ945" s="515"/>
      <c r="AK945" s="515"/>
      <c r="AL945" s="515"/>
      <c r="AM945" s="515"/>
      <c r="AN945" s="515"/>
      <c r="AO945" s="511"/>
      <c r="AP945" s="511"/>
      <c r="AQ945" s="511"/>
      <c r="AR945" s="511"/>
      <c r="AS945" s="511"/>
      <c r="AT945" s="515"/>
      <c r="AU945" s="490"/>
      <c r="AV945" s="490"/>
      <c r="AW945" s="490"/>
      <c r="AX945" s="490"/>
      <c r="AY945" s="490"/>
      <c r="AZ945" s="490"/>
      <c r="BA945" s="490"/>
      <c r="BB945" s="490"/>
      <c r="BC945" s="490"/>
    </row>
    <row r="946" spans="1:55" x14ac:dyDescent="0.25">
      <c r="A946" s="1471"/>
      <c r="B946" s="509"/>
      <c r="C946" s="494"/>
      <c r="D946" s="510"/>
      <c r="E946" s="511"/>
      <c r="F946" s="510"/>
      <c r="G946" s="511"/>
      <c r="H946" s="511"/>
      <c r="I946" s="511"/>
      <c r="J946" s="511"/>
      <c r="K946" s="512"/>
      <c r="L946" s="513"/>
      <c r="M946" s="513"/>
      <c r="N946" s="513"/>
      <c r="O946" s="513"/>
      <c r="P946" s="513"/>
      <c r="Q946" s="513"/>
      <c r="R946" s="513"/>
      <c r="S946" s="513"/>
      <c r="T946" s="513"/>
      <c r="U946" s="513"/>
      <c r="V946" s="513"/>
      <c r="W946" s="513"/>
      <c r="X946" s="513"/>
      <c r="Y946" s="511"/>
      <c r="Z946" s="511"/>
      <c r="AA946" s="511"/>
      <c r="AB946" s="511"/>
      <c r="AC946" s="511"/>
      <c r="AD946" s="511"/>
      <c r="AE946" s="511"/>
      <c r="AF946" s="511"/>
      <c r="AG946" s="511"/>
      <c r="AH946" s="514"/>
      <c r="AI946" s="515"/>
      <c r="AJ946" s="515"/>
      <c r="AK946" s="515"/>
      <c r="AL946" s="515"/>
      <c r="AM946" s="515"/>
      <c r="AN946" s="515"/>
      <c r="AO946" s="511"/>
      <c r="AP946" s="511"/>
      <c r="AQ946" s="511"/>
      <c r="AR946" s="511"/>
      <c r="AS946" s="511"/>
      <c r="AT946" s="515"/>
      <c r="AU946" s="490"/>
      <c r="AV946" s="490"/>
      <c r="AW946" s="490"/>
      <c r="AX946" s="490"/>
      <c r="AY946" s="490"/>
      <c r="AZ946" s="490"/>
      <c r="BA946" s="490"/>
      <c r="BB946" s="490"/>
      <c r="BC946" s="490"/>
    </row>
    <row r="947" spans="1:55" x14ac:dyDescent="0.25">
      <c r="A947" s="1471"/>
      <c r="B947" s="509"/>
      <c r="C947" s="494"/>
      <c r="D947" s="510"/>
      <c r="E947" s="511"/>
      <c r="F947" s="510"/>
      <c r="G947" s="511"/>
      <c r="H947" s="511"/>
      <c r="I947" s="511"/>
      <c r="J947" s="511"/>
      <c r="K947" s="512"/>
      <c r="L947" s="513"/>
      <c r="M947" s="513"/>
      <c r="N947" s="513"/>
      <c r="O947" s="513"/>
      <c r="P947" s="513"/>
      <c r="Q947" s="513"/>
      <c r="R947" s="513"/>
      <c r="S947" s="513"/>
      <c r="T947" s="513"/>
      <c r="U947" s="513"/>
      <c r="V947" s="513"/>
      <c r="W947" s="513"/>
      <c r="X947" s="513"/>
      <c r="Y947" s="511"/>
      <c r="Z947" s="511"/>
      <c r="AA947" s="511"/>
      <c r="AB947" s="511"/>
      <c r="AC947" s="511"/>
      <c r="AD947" s="511"/>
      <c r="AE947" s="511"/>
      <c r="AF947" s="511"/>
      <c r="AG947" s="511"/>
      <c r="AH947" s="514"/>
      <c r="AI947" s="515"/>
      <c r="AJ947" s="515"/>
      <c r="AK947" s="515"/>
      <c r="AL947" s="511"/>
      <c r="AM947" s="511"/>
      <c r="AN947" s="511"/>
      <c r="AO947" s="515"/>
      <c r="AP947" s="515"/>
      <c r="AQ947" s="515"/>
      <c r="AR947" s="515"/>
      <c r="AS947" s="515"/>
      <c r="AT947" s="515"/>
      <c r="AU947" s="490"/>
      <c r="AV947" s="490"/>
      <c r="AW947" s="490"/>
      <c r="AX947" s="490"/>
      <c r="AY947" s="490"/>
      <c r="AZ947" s="490"/>
      <c r="BA947" s="490"/>
      <c r="BB947" s="490"/>
      <c r="BC947" s="490"/>
    </row>
    <row r="948" spans="1:55" x14ac:dyDescent="0.25">
      <c r="A948" s="1471"/>
      <c r="B948" s="509"/>
      <c r="C948" s="494"/>
      <c r="D948" s="510"/>
      <c r="E948" s="511"/>
      <c r="F948" s="510"/>
      <c r="G948" s="511"/>
      <c r="H948" s="511"/>
      <c r="I948" s="511"/>
      <c r="J948" s="511"/>
      <c r="K948" s="512"/>
      <c r="L948" s="513"/>
      <c r="M948" s="513"/>
      <c r="N948" s="513"/>
      <c r="O948" s="513"/>
      <c r="P948" s="513"/>
      <c r="Q948" s="513"/>
      <c r="R948" s="513"/>
      <c r="S948" s="513"/>
      <c r="T948" s="513"/>
      <c r="U948" s="513"/>
      <c r="V948" s="513"/>
      <c r="W948" s="513"/>
      <c r="X948" s="513"/>
      <c r="Y948" s="511"/>
      <c r="Z948" s="511"/>
      <c r="AA948" s="511"/>
      <c r="AB948" s="511"/>
      <c r="AC948" s="511"/>
      <c r="AD948" s="511"/>
      <c r="AE948" s="511"/>
      <c r="AF948" s="511"/>
      <c r="AG948" s="511"/>
      <c r="AH948" s="514"/>
      <c r="AI948" s="515"/>
      <c r="AJ948" s="515"/>
      <c r="AK948" s="515"/>
      <c r="AL948" s="511"/>
      <c r="AM948" s="511"/>
      <c r="AN948" s="511"/>
      <c r="AO948" s="515"/>
      <c r="AP948" s="515"/>
      <c r="AQ948" s="515"/>
      <c r="AR948" s="515"/>
      <c r="AS948" s="515"/>
      <c r="AT948" s="515"/>
      <c r="AU948" s="490"/>
      <c r="AV948" s="490"/>
      <c r="AW948" s="490"/>
      <c r="AX948" s="490"/>
      <c r="AY948" s="490"/>
      <c r="AZ948" s="490"/>
      <c r="BA948" s="490"/>
      <c r="BB948" s="490"/>
      <c r="BC948" s="490"/>
    </row>
    <row r="949" spans="1:55" x14ac:dyDescent="0.25">
      <c r="A949" s="1471"/>
      <c r="B949" s="509"/>
      <c r="C949" s="494"/>
      <c r="D949" s="510"/>
      <c r="E949" s="511"/>
      <c r="F949" s="510"/>
      <c r="G949" s="511"/>
      <c r="H949" s="511"/>
      <c r="I949" s="511"/>
      <c r="J949" s="511"/>
      <c r="K949" s="512"/>
      <c r="L949" s="513"/>
      <c r="M949" s="513"/>
      <c r="N949" s="513"/>
      <c r="O949" s="513"/>
      <c r="P949" s="513"/>
      <c r="Q949" s="513"/>
      <c r="R949" s="513"/>
      <c r="S949" s="513"/>
      <c r="T949" s="513"/>
      <c r="U949" s="513"/>
      <c r="V949" s="513"/>
      <c r="W949" s="513"/>
      <c r="X949" s="513"/>
      <c r="Y949" s="511"/>
      <c r="Z949" s="511"/>
      <c r="AA949" s="511"/>
      <c r="AB949" s="511"/>
      <c r="AC949" s="511"/>
      <c r="AD949" s="511"/>
      <c r="AE949" s="511"/>
      <c r="AF949" s="511"/>
      <c r="AG949" s="511"/>
      <c r="AH949" s="514"/>
      <c r="AI949" s="515"/>
      <c r="AJ949" s="515"/>
      <c r="AK949" s="515"/>
      <c r="AL949" s="515"/>
      <c r="AM949" s="515"/>
      <c r="AN949" s="515"/>
      <c r="AO949" s="515"/>
      <c r="AP949" s="515"/>
      <c r="AQ949" s="515"/>
      <c r="AR949" s="515"/>
      <c r="AS949" s="515"/>
      <c r="AT949" s="515"/>
      <c r="AU949" s="490"/>
      <c r="AV949" s="490"/>
      <c r="AW949" s="490"/>
      <c r="AX949" s="490"/>
      <c r="AY949" s="490"/>
      <c r="AZ949" s="490"/>
      <c r="BA949" s="490"/>
      <c r="BB949" s="490"/>
      <c r="BC949" s="490"/>
    </row>
    <row r="950" spans="1:55" x14ac:dyDescent="0.25">
      <c r="A950" s="1471"/>
      <c r="B950" s="509"/>
      <c r="C950" s="494"/>
      <c r="D950" s="510"/>
      <c r="E950" s="511"/>
      <c r="F950" s="510"/>
      <c r="G950" s="511"/>
      <c r="H950" s="511"/>
      <c r="I950" s="511"/>
      <c r="J950" s="511"/>
      <c r="K950" s="512"/>
      <c r="L950" s="513"/>
      <c r="M950" s="513"/>
      <c r="N950" s="513"/>
      <c r="O950" s="513"/>
      <c r="P950" s="513"/>
      <c r="Q950" s="513"/>
      <c r="R950" s="513"/>
      <c r="S950" s="513"/>
      <c r="T950" s="513"/>
      <c r="U950" s="513"/>
      <c r="V950" s="513"/>
      <c r="W950" s="513"/>
      <c r="X950" s="513"/>
      <c r="Y950" s="511"/>
      <c r="Z950" s="511"/>
      <c r="AA950" s="511"/>
      <c r="AB950" s="511"/>
      <c r="AC950" s="511"/>
      <c r="AD950" s="511"/>
      <c r="AE950" s="511"/>
      <c r="AF950" s="511"/>
      <c r="AG950" s="511"/>
      <c r="AH950" s="514"/>
      <c r="AI950" s="515"/>
      <c r="AJ950" s="515"/>
      <c r="AK950" s="515"/>
      <c r="AL950" s="515"/>
      <c r="AM950" s="515"/>
      <c r="AN950" s="515"/>
      <c r="AO950" s="511"/>
      <c r="AP950" s="511"/>
      <c r="AQ950" s="511"/>
      <c r="AR950" s="511"/>
      <c r="AS950" s="511"/>
      <c r="AT950" s="515"/>
      <c r="AU950" s="490"/>
      <c r="AV950" s="490"/>
      <c r="AW950" s="490"/>
      <c r="AX950" s="490"/>
      <c r="AY950" s="490"/>
      <c r="AZ950" s="490"/>
      <c r="BA950" s="490"/>
      <c r="BB950" s="490"/>
      <c r="BC950" s="490"/>
    </row>
    <row r="951" spans="1:55" x14ac:dyDescent="0.25">
      <c r="A951" s="1471"/>
      <c r="B951" s="509"/>
      <c r="C951" s="494"/>
      <c r="D951" s="510"/>
      <c r="E951" s="511"/>
      <c r="F951" s="510"/>
      <c r="G951" s="511"/>
      <c r="H951" s="511"/>
      <c r="I951" s="511"/>
      <c r="J951" s="511"/>
      <c r="K951" s="512"/>
      <c r="L951" s="513"/>
      <c r="M951" s="513"/>
      <c r="N951" s="513"/>
      <c r="O951" s="513"/>
      <c r="P951" s="513"/>
      <c r="Q951" s="513"/>
      <c r="R951" s="513"/>
      <c r="S951" s="513"/>
      <c r="T951" s="513"/>
      <c r="U951" s="513"/>
      <c r="V951" s="513"/>
      <c r="W951" s="513"/>
      <c r="X951" s="513"/>
      <c r="Y951" s="511"/>
      <c r="Z951" s="511"/>
      <c r="AA951" s="511"/>
      <c r="AB951" s="511"/>
      <c r="AC951" s="511"/>
      <c r="AD951" s="511"/>
      <c r="AE951" s="511"/>
      <c r="AF951" s="511"/>
      <c r="AG951" s="511"/>
      <c r="AH951" s="514"/>
      <c r="AI951" s="515"/>
      <c r="AJ951" s="515"/>
      <c r="AK951" s="515"/>
      <c r="AL951" s="515"/>
      <c r="AM951" s="515"/>
      <c r="AN951" s="515"/>
      <c r="AO951" s="511"/>
      <c r="AP951" s="511"/>
      <c r="AQ951" s="511"/>
      <c r="AR951" s="511"/>
      <c r="AS951" s="511"/>
      <c r="AT951" s="515"/>
      <c r="AU951" s="490"/>
      <c r="AV951" s="490"/>
      <c r="AW951" s="490"/>
      <c r="AX951" s="490"/>
      <c r="AY951" s="490"/>
      <c r="AZ951" s="490"/>
      <c r="BA951" s="490"/>
      <c r="BB951" s="490"/>
      <c r="BC951" s="490"/>
    </row>
    <row r="952" spans="1:55" x14ac:dyDescent="0.25">
      <c r="A952" s="1471"/>
      <c r="B952" s="509"/>
      <c r="C952" s="494"/>
      <c r="D952" s="510"/>
      <c r="E952" s="511"/>
      <c r="F952" s="510"/>
      <c r="G952" s="511"/>
      <c r="H952" s="511"/>
      <c r="I952" s="511"/>
      <c r="J952" s="511"/>
      <c r="K952" s="512"/>
      <c r="L952" s="513"/>
      <c r="M952" s="513"/>
      <c r="N952" s="513"/>
      <c r="O952" s="513"/>
      <c r="P952" s="513"/>
      <c r="Q952" s="513"/>
      <c r="R952" s="513"/>
      <c r="S952" s="513"/>
      <c r="T952" s="513"/>
      <c r="U952" s="513"/>
      <c r="V952" s="513"/>
      <c r="W952" s="513"/>
      <c r="X952" s="513"/>
      <c r="Y952" s="511"/>
      <c r="Z952" s="511"/>
      <c r="AA952" s="511"/>
      <c r="AB952" s="511"/>
      <c r="AC952" s="511"/>
      <c r="AD952" s="511"/>
      <c r="AE952" s="511"/>
      <c r="AF952" s="511"/>
      <c r="AG952" s="511"/>
      <c r="AH952" s="514"/>
      <c r="AI952" s="515"/>
      <c r="AJ952" s="515"/>
      <c r="AK952" s="515"/>
      <c r="AL952" s="511"/>
      <c r="AM952" s="511"/>
      <c r="AN952" s="511"/>
      <c r="AO952" s="515"/>
      <c r="AP952" s="515"/>
      <c r="AQ952" s="515"/>
      <c r="AR952" s="515"/>
      <c r="AS952" s="515"/>
      <c r="AT952" s="515"/>
      <c r="AU952" s="490"/>
      <c r="AV952" s="490"/>
      <c r="AW952" s="490"/>
      <c r="AX952" s="490"/>
      <c r="AY952" s="490"/>
      <c r="AZ952" s="490"/>
      <c r="BA952" s="490"/>
      <c r="BB952" s="490"/>
      <c r="BC952" s="490"/>
    </row>
    <row r="953" spans="1:55" x14ac:dyDescent="0.25">
      <c r="A953" s="1471"/>
      <c r="B953" s="509"/>
      <c r="C953" s="494"/>
      <c r="D953" s="510"/>
      <c r="E953" s="511"/>
      <c r="F953" s="510"/>
      <c r="G953" s="511"/>
      <c r="H953" s="511"/>
      <c r="I953" s="511"/>
      <c r="J953" s="511"/>
      <c r="K953" s="512"/>
      <c r="L953" s="513"/>
      <c r="M953" s="513"/>
      <c r="N953" s="513"/>
      <c r="O953" s="513"/>
      <c r="P953" s="513"/>
      <c r="Q953" s="513"/>
      <c r="R953" s="513"/>
      <c r="S953" s="513"/>
      <c r="T953" s="513"/>
      <c r="U953" s="513"/>
      <c r="V953" s="513"/>
      <c r="W953" s="513"/>
      <c r="X953" s="513"/>
      <c r="Y953" s="511"/>
      <c r="Z953" s="511"/>
      <c r="AA953" s="511"/>
      <c r="AB953" s="511"/>
      <c r="AC953" s="511"/>
      <c r="AD953" s="511"/>
      <c r="AE953" s="511"/>
      <c r="AF953" s="511"/>
      <c r="AG953" s="511"/>
      <c r="AH953" s="514"/>
      <c r="AI953" s="515"/>
      <c r="AJ953" s="515"/>
      <c r="AK953" s="515"/>
      <c r="AL953" s="511"/>
      <c r="AM953" s="511"/>
      <c r="AN953" s="511"/>
      <c r="AO953" s="515"/>
      <c r="AP953" s="515"/>
      <c r="AQ953" s="515"/>
      <c r="AR953" s="515"/>
      <c r="AS953" s="515"/>
      <c r="AT953" s="515"/>
      <c r="AU953" s="490"/>
      <c r="AV953" s="490"/>
      <c r="AW953" s="490"/>
      <c r="AX953" s="490"/>
      <c r="AY953" s="490"/>
      <c r="AZ953" s="490"/>
      <c r="BA953" s="490"/>
      <c r="BB953" s="490"/>
      <c r="BC953" s="490"/>
    </row>
    <row r="954" spans="1:55" x14ac:dyDescent="0.25">
      <c r="A954" s="1471"/>
      <c r="B954" s="509"/>
      <c r="C954" s="494"/>
      <c r="D954" s="510"/>
      <c r="E954" s="511"/>
      <c r="F954" s="510"/>
      <c r="G954" s="511"/>
      <c r="H954" s="511"/>
      <c r="I954" s="511"/>
      <c r="J954" s="511"/>
      <c r="K954" s="512"/>
      <c r="L954" s="513"/>
      <c r="M954" s="513"/>
      <c r="N954" s="513"/>
      <c r="O954" s="513"/>
      <c r="P954" s="513"/>
      <c r="Q954" s="513"/>
      <c r="R954" s="513"/>
      <c r="S954" s="513"/>
      <c r="T954" s="513"/>
      <c r="U954" s="513"/>
      <c r="V954" s="513"/>
      <c r="W954" s="513"/>
      <c r="X954" s="513"/>
      <c r="Y954" s="511"/>
      <c r="Z954" s="511"/>
      <c r="AA954" s="511"/>
      <c r="AB954" s="511"/>
      <c r="AC954" s="511"/>
      <c r="AD954" s="511"/>
      <c r="AE954" s="511"/>
      <c r="AF954" s="511"/>
      <c r="AG954" s="511"/>
      <c r="AH954" s="514"/>
      <c r="AI954" s="515"/>
      <c r="AJ954" s="515"/>
      <c r="AK954" s="515"/>
      <c r="AL954" s="515"/>
      <c r="AM954" s="515"/>
      <c r="AN954" s="515"/>
      <c r="AO954" s="515"/>
      <c r="AP954" s="515"/>
      <c r="AQ954" s="515"/>
      <c r="AR954" s="515"/>
      <c r="AS954" s="515"/>
      <c r="AT954" s="515"/>
      <c r="AU954" s="490"/>
      <c r="AV954" s="490"/>
      <c r="AW954" s="490"/>
      <c r="AX954" s="490"/>
      <c r="AY954" s="490"/>
      <c r="AZ954" s="490"/>
      <c r="BA954" s="490"/>
      <c r="BB954" s="490"/>
      <c r="BC954" s="490"/>
    </row>
    <row r="955" spans="1:55" x14ac:dyDescent="0.25">
      <c r="A955" s="1471"/>
      <c r="B955" s="509"/>
      <c r="C955" s="494"/>
      <c r="D955" s="510"/>
      <c r="E955" s="511"/>
      <c r="F955" s="510"/>
      <c r="G955" s="511"/>
      <c r="H955" s="511"/>
      <c r="I955" s="511"/>
      <c r="J955" s="511"/>
      <c r="K955" s="512"/>
      <c r="L955" s="513"/>
      <c r="M955" s="513"/>
      <c r="N955" s="513"/>
      <c r="O955" s="513"/>
      <c r="P955" s="513"/>
      <c r="Q955" s="513"/>
      <c r="R955" s="513"/>
      <c r="S955" s="513"/>
      <c r="T955" s="513"/>
      <c r="U955" s="513"/>
      <c r="V955" s="513"/>
      <c r="W955" s="513"/>
      <c r="X955" s="513"/>
      <c r="Y955" s="511"/>
      <c r="Z955" s="511"/>
      <c r="AA955" s="511"/>
      <c r="AB955" s="511"/>
      <c r="AC955" s="511"/>
      <c r="AD955" s="511"/>
      <c r="AE955" s="511"/>
      <c r="AF955" s="511"/>
      <c r="AG955" s="511"/>
      <c r="AH955" s="514"/>
      <c r="AI955" s="515"/>
      <c r="AJ955" s="515"/>
      <c r="AK955" s="515"/>
      <c r="AL955" s="515"/>
      <c r="AM955" s="515"/>
      <c r="AN955" s="515"/>
      <c r="AO955" s="511"/>
      <c r="AP955" s="511"/>
      <c r="AQ955" s="511"/>
      <c r="AR955" s="511"/>
      <c r="AS955" s="511"/>
      <c r="AT955" s="515"/>
      <c r="AU955" s="490"/>
      <c r="AV955" s="490"/>
      <c r="AW955" s="490"/>
      <c r="AX955" s="490"/>
      <c r="AY955" s="490"/>
      <c r="AZ955" s="490"/>
      <c r="BA955" s="490"/>
      <c r="BB955" s="490"/>
      <c r="BC955" s="490"/>
    </row>
    <row r="956" spans="1:55" x14ac:dyDescent="0.25">
      <c r="A956" s="1471"/>
      <c r="B956" s="509"/>
      <c r="C956" s="494"/>
      <c r="D956" s="510"/>
      <c r="E956" s="511"/>
      <c r="F956" s="510"/>
      <c r="G956" s="511"/>
      <c r="H956" s="511"/>
      <c r="I956" s="511"/>
      <c r="J956" s="511"/>
      <c r="K956" s="512"/>
      <c r="L956" s="513"/>
      <c r="M956" s="513"/>
      <c r="N956" s="513"/>
      <c r="O956" s="513"/>
      <c r="P956" s="513"/>
      <c r="Q956" s="513"/>
      <c r="R956" s="513"/>
      <c r="S956" s="513"/>
      <c r="T956" s="513"/>
      <c r="U956" s="513"/>
      <c r="V956" s="513"/>
      <c r="W956" s="513"/>
      <c r="X956" s="513"/>
      <c r="Y956" s="511"/>
      <c r="Z956" s="511"/>
      <c r="AA956" s="511"/>
      <c r="AB956" s="511"/>
      <c r="AC956" s="511"/>
      <c r="AD956" s="511"/>
      <c r="AE956" s="511"/>
      <c r="AF956" s="511"/>
      <c r="AG956" s="511"/>
      <c r="AH956" s="514"/>
      <c r="AI956" s="515"/>
      <c r="AJ956" s="515"/>
      <c r="AK956" s="515"/>
      <c r="AL956" s="515"/>
      <c r="AM956" s="515"/>
      <c r="AN956" s="515"/>
      <c r="AO956" s="511"/>
      <c r="AP956" s="511"/>
      <c r="AQ956" s="511"/>
      <c r="AR956" s="511"/>
      <c r="AS956" s="511"/>
      <c r="AT956" s="515"/>
      <c r="AU956" s="490"/>
      <c r="AV956" s="490"/>
      <c r="AW956" s="490"/>
      <c r="AX956" s="490"/>
      <c r="AY956" s="490"/>
      <c r="AZ956" s="490"/>
      <c r="BA956" s="490"/>
      <c r="BB956" s="490"/>
      <c r="BC956" s="490"/>
    </row>
    <row r="957" spans="1:55" x14ac:dyDescent="0.25">
      <c r="A957" s="1471"/>
      <c r="B957" s="509"/>
      <c r="C957" s="494"/>
      <c r="D957" s="510"/>
      <c r="E957" s="511"/>
      <c r="F957" s="510"/>
      <c r="G957" s="511"/>
      <c r="H957" s="511"/>
      <c r="I957" s="511"/>
      <c r="J957" s="511"/>
      <c r="K957" s="512"/>
      <c r="L957" s="513"/>
      <c r="M957" s="513"/>
      <c r="N957" s="513"/>
      <c r="O957" s="513"/>
      <c r="P957" s="513"/>
      <c r="Q957" s="513"/>
      <c r="R957" s="513"/>
      <c r="S957" s="513"/>
      <c r="T957" s="513"/>
      <c r="U957" s="513"/>
      <c r="V957" s="513"/>
      <c r="W957" s="513"/>
      <c r="X957" s="513"/>
      <c r="Y957" s="511"/>
      <c r="Z957" s="511"/>
      <c r="AA957" s="511"/>
      <c r="AB957" s="511"/>
      <c r="AC957" s="511"/>
      <c r="AD957" s="511"/>
      <c r="AE957" s="511"/>
      <c r="AF957" s="511"/>
      <c r="AG957" s="511"/>
      <c r="AH957" s="514"/>
      <c r="AI957" s="515"/>
      <c r="AJ957" s="515"/>
      <c r="AK957" s="515"/>
      <c r="AL957" s="511"/>
      <c r="AM957" s="511"/>
      <c r="AN957" s="511"/>
      <c r="AO957" s="515"/>
      <c r="AP957" s="515"/>
      <c r="AQ957" s="515"/>
      <c r="AR957" s="515"/>
      <c r="AS957" s="515"/>
      <c r="AT957" s="515"/>
      <c r="AU957" s="490"/>
      <c r="AV957" s="490"/>
      <c r="AW957" s="490"/>
      <c r="AX957" s="490"/>
      <c r="AY957" s="490"/>
      <c r="AZ957" s="490"/>
      <c r="BA957" s="490"/>
      <c r="BB957" s="490"/>
      <c r="BC957" s="490"/>
    </row>
    <row r="958" spans="1:55" x14ac:dyDescent="0.25">
      <c r="A958" s="1471"/>
      <c r="B958" s="509"/>
      <c r="C958" s="494"/>
      <c r="D958" s="510"/>
      <c r="E958" s="511"/>
      <c r="F958" s="510"/>
      <c r="G958" s="511"/>
      <c r="H958" s="511"/>
      <c r="I958" s="511"/>
      <c r="J958" s="511"/>
      <c r="K958" s="512"/>
      <c r="L958" s="513"/>
      <c r="M958" s="513"/>
      <c r="N958" s="513"/>
      <c r="O958" s="513"/>
      <c r="P958" s="513"/>
      <c r="Q958" s="513"/>
      <c r="R958" s="513"/>
      <c r="S958" s="513"/>
      <c r="T958" s="513"/>
      <c r="U958" s="513"/>
      <c r="V958" s="513"/>
      <c r="W958" s="513"/>
      <c r="X958" s="513"/>
      <c r="Y958" s="511"/>
      <c r="Z958" s="511"/>
      <c r="AA958" s="511"/>
      <c r="AB958" s="511"/>
      <c r="AC958" s="511"/>
      <c r="AD958" s="511"/>
      <c r="AE958" s="511"/>
      <c r="AF958" s="511"/>
      <c r="AG958" s="511"/>
      <c r="AH958" s="514"/>
      <c r="AI958" s="515"/>
      <c r="AJ958" s="515"/>
      <c r="AK958" s="515"/>
      <c r="AL958" s="511"/>
      <c r="AM958" s="511"/>
      <c r="AN958" s="511"/>
      <c r="AO958" s="515"/>
      <c r="AP958" s="515"/>
      <c r="AQ958" s="515"/>
      <c r="AR958" s="515"/>
      <c r="AS958" s="515"/>
      <c r="AT958" s="515"/>
      <c r="AU958" s="490"/>
      <c r="AV958" s="490"/>
      <c r="AW958" s="490"/>
      <c r="AX958" s="490"/>
      <c r="AY958" s="490"/>
      <c r="AZ958" s="490"/>
      <c r="BA958" s="490"/>
      <c r="BB958" s="490"/>
      <c r="BC958" s="490"/>
    </row>
    <row r="959" spans="1:55" x14ac:dyDescent="0.25">
      <c r="A959" s="1471"/>
      <c r="B959" s="509"/>
      <c r="C959" s="494"/>
      <c r="D959" s="510"/>
      <c r="E959" s="511"/>
      <c r="F959" s="510"/>
      <c r="G959" s="511"/>
      <c r="H959" s="511"/>
      <c r="I959" s="511"/>
      <c r="J959" s="511"/>
      <c r="K959" s="512"/>
      <c r="L959" s="513"/>
      <c r="M959" s="513"/>
      <c r="N959" s="513"/>
      <c r="O959" s="513"/>
      <c r="P959" s="513"/>
      <c r="Q959" s="513"/>
      <c r="R959" s="513"/>
      <c r="S959" s="513"/>
      <c r="T959" s="513"/>
      <c r="U959" s="513"/>
      <c r="V959" s="513"/>
      <c r="W959" s="513"/>
      <c r="X959" s="513"/>
      <c r="Y959" s="511"/>
      <c r="Z959" s="511"/>
      <c r="AA959" s="511"/>
      <c r="AB959" s="511"/>
      <c r="AC959" s="511"/>
      <c r="AD959" s="511"/>
      <c r="AE959" s="511"/>
      <c r="AF959" s="511"/>
      <c r="AG959" s="511"/>
      <c r="AH959" s="514"/>
      <c r="AI959" s="515"/>
      <c r="AJ959" s="515"/>
      <c r="AK959" s="515"/>
      <c r="AL959" s="515"/>
      <c r="AM959" s="515"/>
      <c r="AN959" s="515"/>
      <c r="AO959" s="515"/>
      <c r="AP959" s="515"/>
      <c r="AQ959" s="515"/>
      <c r="AR959" s="515"/>
      <c r="AS959" s="515"/>
      <c r="AT959" s="515"/>
      <c r="AU959" s="490"/>
      <c r="AV959" s="490"/>
      <c r="AW959" s="490"/>
      <c r="AX959" s="490"/>
      <c r="AY959" s="490"/>
      <c r="AZ959" s="490"/>
      <c r="BA959" s="490"/>
      <c r="BB959" s="490"/>
      <c r="BC959" s="490"/>
    </row>
    <row r="960" spans="1:55" x14ac:dyDescent="0.25">
      <c r="A960" s="1471"/>
      <c r="B960" s="509"/>
      <c r="C960" s="494"/>
      <c r="D960" s="510"/>
      <c r="E960" s="511"/>
      <c r="F960" s="510"/>
      <c r="G960" s="511"/>
      <c r="H960" s="511"/>
      <c r="I960" s="511"/>
      <c r="J960" s="511"/>
      <c r="K960" s="512"/>
      <c r="L960" s="513"/>
      <c r="M960" s="513"/>
      <c r="N960" s="513"/>
      <c r="O960" s="513"/>
      <c r="P960" s="513"/>
      <c r="Q960" s="513"/>
      <c r="R960" s="513"/>
      <c r="S960" s="513"/>
      <c r="T960" s="513"/>
      <c r="U960" s="513"/>
      <c r="V960" s="513"/>
      <c r="W960" s="513"/>
      <c r="X960" s="513"/>
      <c r="Y960" s="511"/>
      <c r="Z960" s="511"/>
      <c r="AA960" s="511"/>
      <c r="AB960" s="511"/>
      <c r="AC960" s="511"/>
      <c r="AD960" s="511"/>
      <c r="AE960" s="511"/>
      <c r="AF960" s="511"/>
      <c r="AG960" s="511"/>
      <c r="AH960" s="514"/>
      <c r="AI960" s="515"/>
      <c r="AJ960" s="515"/>
      <c r="AK960" s="515"/>
      <c r="AL960" s="515"/>
      <c r="AM960" s="515"/>
      <c r="AN960" s="515"/>
      <c r="AO960" s="511"/>
      <c r="AP960" s="511"/>
      <c r="AQ960" s="511"/>
      <c r="AR960" s="511"/>
      <c r="AS960" s="511"/>
      <c r="AT960" s="515"/>
      <c r="AU960" s="490"/>
      <c r="AV960" s="490"/>
      <c r="AW960" s="490"/>
      <c r="AX960" s="490"/>
      <c r="AY960" s="490"/>
      <c r="AZ960" s="490"/>
      <c r="BA960" s="490"/>
      <c r="BB960" s="490"/>
      <c r="BC960" s="490"/>
    </row>
    <row r="961" spans="1:55" x14ac:dyDescent="0.25">
      <c r="A961" s="1471"/>
      <c r="B961" s="509"/>
      <c r="C961" s="494"/>
      <c r="D961" s="510"/>
      <c r="E961" s="511"/>
      <c r="F961" s="510"/>
      <c r="G961" s="511"/>
      <c r="H961" s="511"/>
      <c r="I961" s="511"/>
      <c r="J961" s="511"/>
      <c r="K961" s="512"/>
      <c r="L961" s="513"/>
      <c r="M961" s="513"/>
      <c r="N961" s="513"/>
      <c r="O961" s="513"/>
      <c r="P961" s="513"/>
      <c r="Q961" s="513"/>
      <c r="R961" s="513"/>
      <c r="S961" s="513"/>
      <c r="T961" s="513"/>
      <c r="U961" s="513"/>
      <c r="V961" s="513"/>
      <c r="W961" s="513"/>
      <c r="X961" s="513"/>
      <c r="Y961" s="511"/>
      <c r="Z961" s="511"/>
      <c r="AA961" s="511"/>
      <c r="AB961" s="511"/>
      <c r="AC961" s="511"/>
      <c r="AD961" s="511"/>
      <c r="AE961" s="511"/>
      <c r="AF961" s="511"/>
      <c r="AG961" s="511"/>
      <c r="AH961" s="514"/>
      <c r="AI961" s="515"/>
      <c r="AJ961" s="515"/>
      <c r="AK961" s="515"/>
      <c r="AL961" s="515"/>
      <c r="AM961" s="515"/>
      <c r="AN961" s="515"/>
      <c r="AO961" s="511"/>
      <c r="AP961" s="511"/>
      <c r="AQ961" s="511"/>
      <c r="AR961" s="511"/>
      <c r="AS961" s="511"/>
      <c r="AT961" s="515"/>
      <c r="AU961" s="490"/>
      <c r="AV961" s="490"/>
      <c r="AW961" s="490"/>
      <c r="AX961" s="490"/>
      <c r="AY961" s="490"/>
      <c r="AZ961" s="490"/>
      <c r="BA961" s="490"/>
      <c r="BB961" s="490"/>
      <c r="BC961" s="490"/>
    </row>
    <row r="962" spans="1:55" x14ac:dyDescent="0.25">
      <c r="A962" s="1400"/>
      <c r="B962" s="509"/>
      <c r="C962" s="494"/>
      <c r="D962" s="510"/>
      <c r="E962" s="511"/>
      <c r="F962" s="510"/>
      <c r="G962" s="511"/>
      <c r="H962" s="511"/>
      <c r="I962" s="511"/>
      <c r="J962" s="511"/>
      <c r="K962" s="512"/>
      <c r="L962" s="513"/>
      <c r="M962" s="513"/>
      <c r="N962" s="513"/>
      <c r="O962" s="513"/>
      <c r="P962" s="513"/>
      <c r="Q962" s="513"/>
      <c r="R962" s="513"/>
      <c r="S962" s="513"/>
      <c r="T962" s="513"/>
      <c r="U962" s="513"/>
      <c r="V962" s="513"/>
      <c r="W962" s="513"/>
      <c r="X962" s="513"/>
      <c r="Y962" s="511"/>
      <c r="Z962" s="511"/>
      <c r="AA962" s="511"/>
      <c r="AB962" s="511"/>
      <c r="AC962" s="511"/>
      <c r="AD962" s="511"/>
      <c r="AE962" s="511"/>
      <c r="AF962" s="511"/>
      <c r="AG962" s="511"/>
      <c r="AH962" s="514"/>
      <c r="AI962" s="515"/>
      <c r="AJ962" s="515"/>
      <c r="AK962" s="515"/>
      <c r="AL962" s="511"/>
      <c r="AM962" s="511"/>
      <c r="AN962" s="511"/>
      <c r="AO962" s="515"/>
      <c r="AP962" s="515"/>
      <c r="AQ962" s="515"/>
      <c r="AR962" s="515"/>
      <c r="AS962" s="515"/>
      <c r="AT962" s="515"/>
      <c r="AU962" s="490"/>
      <c r="AV962" s="490"/>
      <c r="AW962" s="490"/>
      <c r="AX962" s="490"/>
      <c r="AY962" s="490"/>
      <c r="AZ962" s="490"/>
      <c r="BA962" s="490"/>
      <c r="BB962" s="490"/>
      <c r="BC962" s="490"/>
    </row>
    <row r="963" spans="1:55" x14ac:dyDescent="0.25">
      <c r="A963" s="1400"/>
      <c r="B963" s="509"/>
      <c r="C963" s="494"/>
      <c r="D963" s="510"/>
      <c r="E963" s="511"/>
      <c r="F963" s="510"/>
      <c r="G963" s="511"/>
      <c r="H963" s="511"/>
      <c r="I963" s="511"/>
      <c r="J963" s="511"/>
      <c r="K963" s="512"/>
      <c r="L963" s="513"/>
      <c r="M963" s="513"/>
      <c r="N963" s="513"/>
      <c r="O963" s="513"/>
      <c r="P963" s="513"/>
      <c r="Q963" s="513"/>
      <c r="R963" s="513"/>
      <c r="S963" s="513"/>
      <c r="T963" s="513"/>
      <c r="U963" s="513"/>
      <c r="V963" s="513"/>
      <c r="W963" s="513"/>
      <c r="X963" s="513"/>
      <c r="Y963" s="511"/>
      <c r="Z963" s="511"/>
      <c r="AA963" s="511"/>
      <c r="AB963" s="511"/>
      <c r="AC963" s="511"/>
      <c r="AD963" s="511"/>
      <c r="AE963" s="511"/>
      <c r="AF963" s="511"/>
      <c r="AG963" s="511"/>
      <c r="AH963" s="514"/>
      <c r="AI963" s="515"/>
      <c r="AJ963" s="515"/>
      <c r="AK963" s="515"/>
      <c r="AL963" s="511"/>
      <c r="AM963" s="511"/>
      <c r="AN963" s="511"/>
      <c r="AO963" s="515"/>
      <c r="AP963" s="515"/>
      <c r="AQ963" s="515"/>
      <c r="AR963" s="515"/>
      <c r="AS963" s="515"/>
      <c r="AT963" s="515"/>
      <c r="AU963" s="490"/>
      <c r="AV963" s="490"/>
      <c r="AW963" s="490"/>
      <c r="AX963" s="490"/>
      <c r="AY963" s="490"/>
      <c r="AZ963" s="490"/>
      <c r="BA963" s="490"/>
      <c r="BB963" s="490"/>
      <c r="BC963" s="490"/>
    </row>
    <row r="964" spans="1:55" x14ac:dyDescent="0.25">
      <c r="A964" s="1400"/>
      <c r="B964" s="509"/>
      <c r="C964" s="494"/>
      <c r="D964" s="510"/>
      <c r="E964" s="511"/>
      <c r="F964" s="510"/>
      <c r="G964" s="511"/>
      <c r="H964" s="511"/>
      <c r="I964" s="511"/>
      <c r="J964" s="511"/>
      <c r="K964" s="512"/>
      <c r="L964" s="513"/>
      <c r="M964" s="513"/>
      <c r="N964" s="513"/>
      <c r="O964" s="513"/>
      <c r="P964" s="513"/>
      <c r="Q964" s="513"/>
      <c r="R964" s="513"/>
      <c r="S964" s="513"/>
      <c r="T964" s="513"/>
      <c r="U964" s="513"/>
      <c r="V964" s="513"/>
      <c r="W964" s="513"/>
      <c r="X964" s="513"/>
      <c r="Y964" s="511"/>
      <c r="Z964" s="511"/>
      <c r="AA964" s="511"/>
      <c r="AB964" s="511"/>
      <c r="AC964" s="511"/>
      <c r="AD964" s="511"/>
      <c r="AE964" s="511"/>
      <c r="AF964" s="511"/>
      <c r="AG964" s="511"/>
      <c r="AH964" s="514"/>
      <c r="AI964" s="515"/>
      <c r="AJ964" s="515"/>
      <c r="AK964" s="515"/>
      <c r="AL964" s="515"/>
      <c r="AM964" s="515"/>
      <c r="AN964" s="515"/>
      <c r="AO964" s="515"/>
      <c r="AP964" s="515"/>
      <c r="AQ964" s="515"/>
      <c r="AR964" s="515"/>
      <c r="AS964" s="515"/>
      <c r="AT964" s="515"/>
      <c r="AU964" s="490"/>
      <c r="AV964" s="490"/>
      <c r="AW964" s="490"/>
      <c r="AX964" s="490"/>
      <c r="AY964" s="490"/>
      <c r="AZ964" s="490"/>
      <c r="BA964" s="490"/>
      <c r="BB964" s="490"/>
      <c r="BC964" s="490"/>
    </row>
    <row r="965" spans="1:55" x14ac:dyDescent="0.25">
      <c r="A965" s="1400"/>
      <c r="B965" s="509"/>
      <c r="C965" s="494"/>
      <c r="D965" s="510"/>
      <c r="E965" s="511"/>
      <c r="F965" s="510"/>
      <c r="G965" s="511"/>
      <c r="H965" s="511"/>
      <c r="I965" s="511"/>
      <c r="J965" s="511"/>
      <c r="K965" s="512"/>
      <c r="L965" s="513"/>
      <c r="M965" s="513"/>
      <c r="N965" s="513"/>
      <c r="O965" s="513"/>
      <c r="P965" s="513"/>
      <c r="Q965" s="513"/>
      <c r="R965" s="513"/>
      <c r="S965" s="513"/>
      <c r="T965" s="513"/>
      <c r="U965" s="513"/>
      <c r="V965" s="513"/>
      <c r="W965" s="513"/>
      <c r="X965" s="513"/>
      <c r="Y965" s="511"/>
      <c r="Z965" s="511"/>
      <c r="AA965" s="511"/>
      <c r="AB965" s="511"/>
      <c r="AC965" s="511"/>
      <c r="AD965" s="511"/>
      <c r="AE965" s="511"/>
      <c r="AF965" s="511"/>
      <c r="AG965" s="511"/>
      <c r="AH965" s="514"/>
      <c r="AI965" s="515"/>
      <c r="AJ965" s="515"/>
      <c r="AK965" s="515"/>
      <c r="AL965" s="515"/>
      <c r="AM965" s="515"/>
      <c r="AN965" s="515"/>
      <c r="AO965" s="511"/>
      <c r="AP965" s="511"/>
      <c r="AQ965" s="511"/>
      <c r="AR965" s="511"/>
      <c r="AS965" s="511"/>
      <c r="AT965" s="515"/>
      <c r="AU965" s="490"/>
      <c r="AV965" s="490"/>
      <c r="AW965" s="490"/>
      <c r="AX965" s="490"/>
      <c r="AY965" s="490"/>
      <c r="AZ965" s="490"/>
      <c r="BA965" s="490"/>
      <c r="BB965" s="490"/>
      <c r="BC965" s="490"/>
    </row>
    <row r="966" spans="1:55" x14ac:dyDescent="0.25">
      <c r="A966" s="1400"/>
      <c r="B966" s="509"/>
      <c r="C966" s="494"/>
      <c r="D966" s="510"/>
      <c r="E966" s="511"/>
      <c r="F966" s="510"/>
      <c r="G966" s="511"/>
      <c r="H966" s="511"/>
      <c r="I966" s="511"/>
      <c r="J966" s="511"/>
      <c r="K966" s="512"/>
      <c r="L966" s="513"/>
      <c r="M966" s="513"/>
      <c r="N966" s="513"/>
      <c r="O966" s="513"/>
      <c r="P966" s="513"/>
      <c r="Q966" s="513"/>
      <c r="R966" s="513"/>
      <c r="S966" s="513"/>
      <c r="T966" s="513"/>
      <c r="U966" s="513"/>
      <c r="V966" s="513"/>
      <c r="W966" s="513"/>
      <c r="X966" s="513"/>
      <c r="Y966" s="511"/>
      <c r="Z966" s="511"/>
      <c r="AA966" s="511"/>
      <c r="AB966" s="511"/>
      <c r="AC966" s="511"/>
      <c r="AD966" s="511"/>
      <c r="AE966" s="511"/>
      <c r="AF966" s="511"/>
      <c r="AG966" s="511"/>
      <c r="AH966" s="514"/>
      <c r="AI966" s="515"/>
      <c r="AJ966" s="515"/>
      <c r="AK966" s="515"/>
      <c r="AL966" s="515"/>
      <c r="AM966" s="515"/>
      <c r="AN966" s="515"/>
      <c r="AO966" s="511"/>
      <c r="AP966" s="511"/>
      <c r="AQ966" s="511"/>
      <c r="AR966" s="511"/>
      <c r="AS966" s="511"/>
      <c r="AT966" s="515"/>
      <c r="AU966" s="490"/>
      <c r="AV966" s="490"/>
      <c r="AW966" s="490"/>
      <c r="AX966" s="490"/>
      <c r="AY966" s="490"/>
      <c r="AZ966" s="490"/>
      <c r="BA966" s="490"/>
      <c r="BB966" s="490"/>
      <c r="BC966" s="490"/>
    </row>
    <row r="967" spans="1:55" x14ac:dyDescent="0.25">
      <c r="A967" s="1496"/>
      <c r="B967" s="549"/>
      <c r="C967" s="526"/>
      <c r="D967" s="527"/>
      <c r="E967" s="528"/>
      <c r="F967" s="527"/>
      <c r="G967" s="511"/>
      <c r="H967" s="511"/>
      <c r="I967" s="511"/>
      <c r="J967" s="511"/>
      <c r="K967" s="529"/>
      <c r="L967" s="530"/>
      <c r="M967" s="530"/>
      <c r="N967" s="530"/>
      <c r="O967" s="530"/>
      <c r="P967" s="530"/>
      <c r="Q967" s="530"/>
      <c r="R967" s="530"/>
      <c r="S967" s="530"/>
      <c r="T967" s="530"/>
      <c r="U967" s="530"/>
      <c r="V967" s="530"/>
      <c r="W967" s="530"/>
      <c r="X967" s="530"/>
      <c r="Y967" s="511"/>
      <c r="Z967" s="511"/>
      <c r="AA967" s="511"/>
      <c r="AB967" s="511"/>
      <c r="AC967" s="511"/>
      <c r="AD967" s="511"/>
      <c r="AE967" s="511"/>
      <c r="AF967" s="511"/>
      <c r="AG967" s="511"/>
      <c r="AH967" s="514"/>
      <c r="AI967" s="515"/>
      <c r="AJ967" s="515"/>
      <c r="AK967" s="515"/>
      <c r="AL967" s="511"/>
      <c r="AM967" s="511"/>
      <c r="AN967" s="511"/>
      <c r="AO967" s="515"/>
      <c r="AP967" s="515"/>
      <c r="AQ967" s="515"/>
      <c r="AR967" s="515"/>
      <c r="AS967" s="515"/>
      <c r="AT967" s="515"/>
      <c r="AU967" s="496"/>
      <c r="AV967" s="496"/>
      <c r="AW967" s="496"/>
      <c r="AX967" s="496"/>
      <c r="AY967" s="496"/>
      <c r="AZ967" s="496"/>
      <c r="BA967" s="496"/>
      <c r="BB967" s="496"/>
      <c r="BC967" s="496"/>
    </row>
    <row r="968" spans="1:55" x14ac:dyDescent="0.25">
      <c r="A968" s="1496"/>
      <c r="B968" s="549"/>
      <c r="C968" s="526"/>
      <c r="D968" s="527"/>
      <c r="E968" s="528"/>
      <c r="F968" s="527"/>
      <c r="G968" s="511"/>
      <c r="H968" s="511"/>
      <c r="I968" s="511"/>
      <c r="J968" s="511"/>
      <c r="K968" s="529"/>
      <c r="L968" s="530"/>
      <c r="M968" s="530"/>
      <c r="N968" s="530"/>
      <c r="O968" s="530"/>
      <c r="P968" s="530"/>
      <c r="Q968" s="530"/>
      <c r="R968" s="530"/>
      <c r="S968" s="530"/>
      <c r="T968" s="530"/>
      <c r="U968" s="530"/>
      <c r="V968" s="530"/>
      <c r="W968" s="530"/>
      <c r="X968" s="530"/>
      <c r="Y968" s="511"/>
      <c r="Z968" s="511"/>
      <c r="AA968" s="511"/>
      <c r="AB968" s="511"/>
      <c r="AC968" s="511"/>
      <c r="AD968" s="511"/>
      <c r="AE968" s="511"/>
      <c r="AF968" s="511"/>
      <c r="AG968" s="511"/>
      <c r="AH968" s="514"/>
      <c r="AI968" s="515"/>
      <c r="AJ968" s="515"/>
      <c r="AK968" s="515"/>
      <c r="AL968" s="515"/>
      <c r="AM968" s="515"/>
      <c r="AN968" s="515"/>
      <c r="AO968" s="515"/>
      <c r="AP968" s="515"/>
      <c r="AQ968" s="515"/>
      <c r="AR968" s="515"/>
      <c r="AS968" s="515"/>
      <c r="AT968" s="515"/>
      <c r="AU968" s="496"/>
      <c r="AV968" s="496"/>
      <c r="AW968" s="496"/>
      <c r="AX968" s="496"/>
      <c r="AY968" s="496"/>
      <c r="AZ968" s="496"/>
      <c r="BA968" s="496"/>
      <c r="BB968" s="496"/>
      <c r="BC968" s="496"/>
    </row>
    <row r="969" spans="1:55" x14ac:dyDescent="0.25">
      <c r="A969" s="1496"/>
      <c r="B969" s="549"/>
      <c r="C969" s="526"/>
      <c r="D969" s="527"/>
      <c r="E969" s="528"/>
      <c r="F969" s="527"/>
      <c r="G969" s="511"/>
      <c r="H969" s="511"/>
      <c r="I969" s="511"/>
      <c r="J969" s="511"/>
      <c r="K969" s="529"/>
      <c r="L969" s="530"/>
      <c r="M969" s="530"/>
      <c r="N969" s="497"/>
      <c r="O969" s="527"/>
      <c r="P969" s="530"/>
      <c r="Q969" s="530"/>
      <c r="R969" s="530"/>
      <c r="S969" s="530"/>
      <c r="T969" s="530"/>
      <c r="U969" s="530"/>
      <c r="V969" s="530"/>
      <c r="W969" s="530"/>
      <c r="X969" s="530"/>
      <c r="Y969" s="511"/>
      <c r="Z969" s="511"/>
      <c r="AA969" s="511"/>
      <c r="AB969" s="511"/>
      <c r="AC969" s="511"/>
      <c r="AD969" s="511"/>
      <c r="AE969" s="511"/>
      <c r="AF969" s="511"/>
      <c r="AG969" s="511"/>
      <c r="AH969" s="514"/>
      <c r="AI969" s="515"/>
      <c r="AJ969" s="515"/>
      <c r="AK969" s="515"/>
      <c r="AL969" s="515"/>
      <c r="AM969" s="515"/>
      <c r="AN969" s="515"/>
      <c r="AO969" s="515"/>
      <c r="AP969" s="515"/>
      <c r="AQ969" s="515"/>
      <c r="AR969" s="515"/>
      <c r="AS969" s="515"/>
      <c r="AT969" s="515"/>
      <c r="AU969" s="496"/>
      <c r="AV969" s="496"/>
      <c r="AW969" s="496"/>
      <c r="AX969" s="496"/>
      <c r="AY969" s="496"/>
      <c r="AZ969" s="496"/>
      <c r="BA969" s="496"/>
      <c r="BB969" s="496"/>
      <c r="BC969" s="496"/>
    </row>
    <row r="970" spans="1:55" x14ac:dyDescent="0.25">
      <c r="A970" s="1496"/>
      <c r="B970" s="549"/>
      <c r="C970" s="526"/>
      <c r="D970" s="527"/>
      <c r="E970" s="528"/>
      <c r="F970" s="527"/>
      <c r="G970" s="511"/>
      <c r="H970" s="511"/>
      <c r="I970" s="511"/>
      <c r="J970" s="511"/>
      <c r="K970" s="529"/>
      <c r="L970" s="530"/>
      <c r="M970" s="530"/>
      <c r="N970" s="530"/>
      <c r="O970" s="530"/>
      <c r="P970" s="530"/>
      <c r="Q970" s="530"/>
      <c r="R970" s="530"/>
      <c r="S970" s="530"/>
      <c r="T970" s="530"/>
      <c r="U970" s="530"/>
      <c r="V970" s="530"/>
      <c r="W970" s="530"/>
      <c r="X970" s="530"/>
      <c r="Y970" s="511"/>
      <c r="Z970" s="511"/>
      <c r="AA970" s="511"/>
      <c r="AB970" s="511"/>
      <c r="AC970" s="511"/>
      <c r="AD970" s="511"/>
      <c r="AE970" s="511"/>
      <c r="AF970" s="511"/>
      <c r="AG970" s="511"/>
      <c r="AH970" s="514"/>
      <c r="AI970" s="515"/>
      <c r="AJ970" s="515"/>
      <c r="AK970" s="515"/>
      <c r="AL970" s="515"/>
      <c r="AM970" s="515"/>
      <c r="AN970" s="515"/>
      <c r="AO970" s="515"/>
      <c r="AP970" s="515"/>
      <c r="AQ970" s="515"/>
      <c r="AR970" s="515"/>
      <c r="AS970" s="515"/>
      <c r="AT970" s="515"/>
      <c r="AU970" s="496"/>
      <c r="AV970" s="496"/>
      <c r="AW970" s="496"/>
      <c r="AX970" s="496"/>
      <c r="AY970" s="496"/>
      <c r="AZ970" s="496"/>
      <c r="BA970" s="496"/>
      <c r="BB970" s="496"/>
      <c r="BC970" s="496"/>
    </row>
    <row r="971" spans="1:55" x14ac:dyDescent="0.25">
      <c r="A971" s="1496"/>
      <c r="B971" s="549"/>
      <c r="C971" s="526"/>
      <c r="D971" s="527"/>
      <c r="E971" s="528"/>
      <c r="F971" s="527"/>
      <c r="G971" s="511"/>
      <c r="H971" s="511"/>
      <c r="I971" s="511"/>
      <c r="J971" s="511"/>
      <c r="K971" s="529"/>
      <c r="L971" s="530"/>
      <c r="M971" s="530"/>
      <c r="N971" s="530"/>
      <c r="O971" s="530"/>
      <c r="P971" s="530"/>
      <c r="Q971" s="530"/>
      <c r="R971" s="530"/>
      <c r="S971" s="530"/>
      <c r="T971" s="530"/>
      <c r="U971" s="530"/>
      <c r="V971" s="530"/>
      <c r="W971" s="530"/>
      <c r="X971" s="530"/>
      <c r="Y971" s="511"/>
      <c r="Z971" s="511"/>
      <c r="AA971" s="511"/>
      <c r="AB971" s="511"/>
      <c r="AC971" s="511"/>
      <c r="AD971" s="511"/>
      <c r="AE971" s="511"/>
      <c r="AF971" s="511"/>
      <c r="AG971" s="511"/>
      <c r="AH971" s="514"/>
      <c r="AI971" s="515"/>
      <c r="AJ971" s="515"/>
      <c r="AK971" s="515"/>
      <c r="AL971" s="515"/>
      <c r="AM971" s="515"/>
      <c r="AN971" s="515"/>
      <c r="AO971" s="511"/>
      <c r="AP971" s="511"/>
      <c r="AQ971" s="511"/>
      <c r="AR971" s="511"/>
      <c r="AS971" s="511"/>
      <c r="AT971" s="515"/>
      <c r="AU971" s="496"/>
      <c r="AV971" s="496"/>
      <c r="AW971" s="496"/>
      <c r="AX971" s="496"/>
      <c r="AY971" s="496"/>
      <c r="AZ971" s="496"/>
      <c r="BA971" s="496"/>
      <c r="BB971" s="496"/>
      <c r="BC971" s="496"/>
    </row>
    <row r="972" spans="1:55" x14ac:dyDescent="0.25">
      <c r="A972" s="1496"/>
      <c r="B972" s="549"/>
      <c r="C972" s="526"/>
      <c r="D972" s="527"/>
      <c r="E972" s="528"/>
      <c r="F972" s="527"/>
      <c r="G972" s="511"/>
      <c r="H972" s="511"/>
      <c r="I972" s="511"/>
      <c r="J972" s="511"/>
      <c r="K972" s="529"/>
      <c r="L972" s="530"/>
      <c r="M972" s="530"/>
      <c r="N972" s="530"/>
      <c r="O972" s="530"/>
      <c r="P972" s="530"/>
      <c r="Q972" s="530"/>
      <c r="R972" s="530"/>
      <c r="S972" s="530"/>
      <c r="T972" s="530"/>
      <c r="U972" s="530"/>
      <c r="V972" s="530"/>
      <c r="W972" s="530"/>
      <c r="X972" s="530"/>
      <c r="Y972" s="511"/>
      <c r="Z972" s="511"/>
      <c r="AA972" s="511"/>
      <c r="AB972" s="511"/>
      <c r="AC972" s="511"/>
      <c r="AD972" s="511"/>
      <c r="AE972" s="511"/>
      <c r="AF972" s="511"/>
      <c r="AG972" s="550"/>
      <c r="AH972" s="514"/>
      <c r="AI972" s="515"/>
      <c r="AJ972" s="515"/>
      <c r="AK972" s="515"/>
      <c r="AL972" s="511"/>
      <c r="AM972" s="511"/>
      <c r="AN972" s="511"/>
      <c r="AO972" s="515"/>
      <c r="AP972" s="515"/>
      <c r="AQ972" s="515"/>
      <c r="AR972" s="515"/>
      <c r="AS972" s="515"/>
      <c r="AT972" s="515"/>
      <c r="AU972" s="496"/>
      <c r="AV972" s="496"/>
      <c r="AW972" s="496"/>
      <c r="AX972" s="496"/>
      <c r="AY972" s="496"/>
      <c r="AZ972" s="496"/>
      <c r="BA972" s="496"/>
      <c r="BB972" s="496"/>
      <c r="BC972" s="496"/>
    </row>
    <row r="973" spans="1:55" x14ac:dyDescent="0.25">
      <c r="A973" s="1496"/>
      <c r="B973" s="549"/>
      <c r="C973" s="526"/>
      <c r="D973" s="527"/>
      <c r="E973" s="528"/>
      <c r="F973" s="527"/>
      <c r="G973" s="511"/>
      <c r="H973" s="511"/>
      <c r="I973" s="511"/>
      <c r="J973" s="511"/>
      <c r="K973" s="529"/>
      <c r="L973" s="530"/>
      <c r="M973" s="530"/>
      <c r="N973" s="530"/>
      <c r="O973" s="530"/>
      <c r="P973" s="530"/>
      <c r="Q973" s="530"/>
      <c r="R973" s="530"/>
      <c r="S973" s="530"/>
      <c r="T973" s="530"/>
      <c r="U973" s="530"/>
      <c r="V973" s="530"/>
      <c r="W973" s="530"/>
      <c r="X973" s="530"/>
      <c r="Y973" s="511"/>
      <c r="Z973" s="511"/>
      <c r="AA973" s="511"/>
      <c r="AB973" s="511"/>
      <c r="AC973" s="511"/>
      <c r="AD973" s="511"/>
      <c r="AE973" s="511"/>
      <c r="AF973" s="511"/>
      <c r="AG973" s="511"/>
      <c r="AH973" s="514"/>
      <c r="AI973" s="515"/>
      <c r="AJ973" s="515"/>
      <c r="AK973" s="515"/>
      <c r="AL973" s="515"/>
      <c r="AM973" s="515"/>
      <c r="AN973" s="515"/>
      <c r="AO973" s="515"/>
      <c r="AP973" s="515"/>
      <c r="AQ973" s="515"/>
      <c r="AR973" s="515"/>
      <c r="AS973" s="515"/>
      <c r="AT973" s="515"/>
      <c r="AU973" s="496"/>
      <c r="AV973" s="496"/>
      <c r="AW973" s="496"/>
      <c r="AX973" s="496"/>
      <c r="AY973" s="496"/>
      <c r="AZ973" s="496"/>
      <c r="BA973" s="496"/>
      <c r="BB973" s="496"/>
      <c r="BC973" s="496"/>
    </row>
    <row r="974" spans="1:55" x14ac:dyDescent="0.25">
      <c r="A974" s="1496"/>
      <c r="B974" s="549"/>
      <c r="C974" s="526"/>
      <c r="D974" s="527"/>
      <c r="E974" s="528"/>
      <c r="F974" s="527"/>
      <c r="G974" s="511"/>
      <c r="H974" s="511"/>
      <c r="I974" s="511"/>
      <c r="J974" s="511"/>
      <c r="K974" s="529"/>
      <c r="L974" s="530"/>
      <c r="M974" s="530"/>
      <c r="N974" s="497"/>
      <c r="O974" s="527"/>
      <c r="P974" s="530"/>
      <c r="Q974" s="530"/>
      <c r="R974" s="530"/>
      <c r="S974" s="530"/>
      <c r="T974" s="530"/>
      <c r="U974" s="530"/>
      <c r="V974" s="530"/>
      <c r="W974" s="530"/>
      <c r="X974" s="530"/>
      <c r="Y974" s="511"/>
      <c r="Z974" s="511"/>
      <c r="AA974" s="511"/>
      <c r="AB974" s="511"/>
      <c r="AC974" s="511"/>
      <c r="AD974" s="511"/>
      <c r="AE974" s="511"/>
      <c r="AF974" s="511"/>
      <c r="AG974" s="511"/>
      <c r="AH974" s="514"/>
      <c r="AI974" s="515"/>
      <c r="AJ974" s="515"/>
      <c r="AK974" s="515"/>
      <c r="AL974" s="515"/>
      <c r="AM974" s="515"/>
      <c r="AN974" s="515"/>
      <c r="AO974" s="515"/>
      <c r="AP974" s="515"/>
      <c r="AQ974" s="515"/>
      <c r="AR974" s="515"/>
      <c r="AS974" s="515"/>
      <c r="AT974" s="515"/>
      <c r="AU974" s="496"/>
      <c r="AV974" s="496"/>
      <c r="AW974" s="496"/>
      <c r="AX974" s="496"/>
      <c r="AY974" s="496"/>
      <c r="AZ974" s="496"/>
      <c r="BA974" s="496"/>
      <c r="BB974" s="496"/>
      <c r="BC974" s="496"/>
    </row>
    <row r="975" spans="1:55" x14ac:dyDescent="0.25">
      <c r="A975" s="1496"/>
      <c r="B975" s="549"/>
      <c r="C975" s="526"/>
      <c r="D975" s="527"/>
      <c r="E975" s="528"/>
      <c r="F975" s="527"/>
      <c r="G975" s="511"/>
      <c r="H975" s="511"/>
      <c r="I975" s="511"/>
      <c r="J975" s="511"/>
      <c r="K975" s="529"/>
      <c r="L975" s="530"/>
      <c r="M975" s="530"/>
      <c r="N975" s="530"/>
      <c r="O975" s="530"/>
      <c r="P975" s="530"/>
      <c r="Q975" s="530"/>
      <c r="R975" s="530"/>
      <c r="S975" s="530"/>
      <c r="T975" s="530"/>
      <c r="U975" s="530"/>
      <c r="V975" s="530"/>
      <c r="W975" s="530"/>
      <c r="X975" s="530"/>
      <c r="Y975" s="511"/>
      <c r="Z975" s="511"/>
      <c r="AA975" s="511"/>
      <c r="AB975" s="511"/>
      <c r="AC975" s="511"/>
      <c r="AD975" s="511"/>
      <c r="AE975" s="511"/>
      <c r="AF975" s="511"/>
      <c r="AG975" s="511"/>
      <c r="AH975" s="514"/>
      <c r="AI975" s="515"/>
      <c r="AJ975" s="515"/>
      <c r="AK975" s="515"/>
      <c r="AL975" s="515"/>
      <c r="AM975" s="515"/>
      <c r="AN975" s="515"/>
      <c r="AO975" s="515"/>
      <c r="AP975" s="515"/>
      <c r="AQ975" s="515"/>
      <c r="AR975" s="515"/>
      <c r="AS975" s="515"/>
      <c r="AT975" s="515"/>
      <c r="AU975" s="496"/>
      <c r="AV975" s="496"/>
      <c r="AW975" s="496"/>
      <c r="AX975" s="496"/>
      <c r="AY975" s="496"/>
      <c r="AZ975" s="496"/>
      <c r="BA975" s="496"/>
      <c r="BB975" s="496"/>
      <c r="BC975" s="496"/>
    </row>
    <row r="976" spans="1:55" x14ac:dyDescent="0.25">
      <c r="A976" s="1496"/>
      <c r="B976" s="549"/>
      <c r="C976" s="526"/>
      <c r="D976" s="527"/>
      <c r="E976" s="528"/>
      <c r="F976" s="527"/>
      <c r="G976" s="511"/>
      <c r="H976" s="511"/>
      <c r="I976" s="511"/>
      <c r="J976" s="511"/>
      <c r="K976" s="529"/>
      <c r="L976" s="530"/>
      <c r="M976" s="530"/>
      <c r="N976" s="530"/>
      <c r="O976" s="530"/>
      <c r="P976" s="530"/>
      <c r="Q976" s="530"/>
      <c r="R976" s="530"/>
      <c r="S976" s="530"/>
      <c r="T976" s="530"/>
      <c r="U976" s="530"/>
      <c r="V976" s="530"/>
      <c r="W976" s="530"/>
      <c r="X976" s="530"/>
      <c r="Y976" s="511"/>
      <c r="Z976" s="511"/>
      <c r="AA976" s="511"/>
      <c r="AB976" s="511"/>
      <c r="AC976" s="511"/>
      <c r="AD976" s="511"/>
      <c r="AE976" s="511"/>
      <c r="AF976" s="511"/>
      <c r="AG976" s="511"/>
      <c r="AH976" s="514"/>
      <c r="AI976" s="515"/>
      <c r="AJ976" s="515"/>
      <c r="AK976" s="515"/>
      <c r="AL976" s="515"/>
      <c r="AM976" s="515"/>
      <c r="AN976" s="515"/>
      <c r="AO976" s="511"/>
      <c r="AP976" s="511"/>
      <c r="AQ976" s="511"/>
      <c r="AR976" s="511"/>
      <c r="AS976" s="511"/>
      <c r="AT976" s="515"/>
      <c r="AU976" s="496"/>
      <c r="AV976" s="496"/>
      <c r="AW976" s="496"/>
      <c r="AX976" s="496"/>
      <c r="AY976" s="496"/>
      <c r="AZ976" s="496"/>
      <c r="BA976" s="496"/>
      <c r="BB976" s="496"/>
      <c r="BC976" s="496"/>
    </row>
    <row r="977" spans="1:55" x14ac:dyDescent="0.25">
      <c r="A977" s="1496"/>
      <c r="B977" s="549"/>
      <c r="C977" s="526"/>
      <c r="D977" s="527"/>
      <c r="E977" s="528"/>
      <c r="F977" s="527"/>
      <c r="G977" s="511"/>
      <c r="H977" s="511"/>
      <c r="I977" s="511"/>
      <c r="J977" s="511"/>
      <c r="K977" s="529"/>
      <c r="L977" s="530"/>
      <c r="M977" s="530"/>
      <c r="N977" s="530"/>
      <c r="O977" s="530"/>
      <c r="P977" s="530"/>
      <c r="Q977" s="530"/>
      <c r="R977" s="530"/>
      <c r="S977" s="530"/>
      <c r="T977" s="530"/>
      <c r="U977" s="530"/>
      <c r="V977" s="530"/>
      <c r="W977" s="530"/>
      <c r="X977" s="530"/>
      <c r="Y977" s="511"/>
      <c r="Z977" s="511"/>
      <c r="AA977" s="511"/>
      <c r="AB977" s="511"/>
      <c r="AC977" s="511"/>
      <c r="AD977" s="511"/>
      <c r="AE977" s="511"/>
      <c r="AF977" s="511"/>
      <c r="AG977" s="511"/>
      <c r="AH977" s="514"/>
      <c r="AI977" s="515"/>
      <c r="AJ977" s="515"/>
      <c r="AK977" s="515"/>
      <c r="AL977" s="511"/>
      <c r="AM977" s="511"/>
      <c r="AN977" s="511"/>
      <c r="AO977" s="515"/>
      <c r="AP977" s="515"/>
      <c r="AQ977" s="515"/>
      <c r="AR977" s="515"/>
      <c r="AS977" s="515"/>
      <c r="AT977" s="515"/>
      <c r="AU977" s="496"/>
      <c r="AV977" s="496"/>
      <c r="AW977" s="496"/>
      <c r="AX977" s="496"/>
      <c r="AY977" s="496"/>
      <c r="AZ977" s="496"/>
      <c r="BA977" s="496"/>
      <c r="BB977" s="496"/>
      <c r="BC977" s="496"/>
    </row>
    <row r="978" spans="1:55" x14ac:dyDescent="0.25">
      <c r="A978" s="1496"/>
      <c r="B978" s="549"/>
      <c r="C978" s="526"/>
      <c r="D978" s="527"/>
      <c r="E978" s="528"/>
      <c r="F978" s="527"/>
      <c r="G978" s="511"/>
      <c r="H978" s="511"/>
      <c r="I978" s="511"/>
      <c r="J978" s="511"/>
      <c r="K978" s="529"/>
      <c r="L978" s="530"/>
      <c r="M978" s="530"/>
      <c r="N978" s="530"/>
      <c r="O978" s="530"/>
      <c r="P978" s="530"/>
      <c r="Q978" s="530"/>
      <c r="R978" s="530"/>
      <c r="S978" s="530"/>
      <c r="T978" s="530"/>
      <c r="U978" s="530"/>
      <c r="V978" s="530"/>
      <c r="W978" s="530"/>
      <c r="X978" s="530"/>
      <c r="Y978" s="511"/>
      <c r="Z978" s="511"/>
      <c r="AA978" s="511"/>
      <c r="AB978" s="511"/>
      <c r="AC978" s="511"/>
      <c r="AD978" s="511"/>
      <c r="AE978" s="511"/>
      <c r="AF978" s="511"/>
      <c r="AG978" s="511"/>
      <c r="AH978" s="514"/>
      <c r="AI978" s="515"/>
      <c r="AJ978" s="515"/>
      <c r="AK978" s="515"/>
      <c r="AL978" s="515"/>
      <c r="AM978" s="515"/>
      <c r="AN978" s="515"/>
      <c r="AO978" s="515"/>
      <c r="AP978" s="515"/>
      <c r="AQ978" s="515"/>
      <c r="AR978" s="515"/>
      <c r="AS978" s="515"/>
      <c r="AT978" s="515"/>
      <c r="AU978" s="496"/>
      <c r="AV978" s="496"/>
      <c r="AW978" s="496"/>
      <c r="AX978" s="496"/>
      <c r="AY978" s="496"/>
      <c r="AZ978" s="496"/>
      <c r="BA978" s="496"/>
      <c r="BB978" s="496"/>
      <c r="BC978" s="496"/>
    </row>
    <row r="979" spans="1:55" x14ac:dyDescent="0.25">
      <c r="A979" s="1496"/>
      <c r="B979" s="549"/>
      <c r="C979" s="526"/>
      <c r="D979" s="527"/>
      <c r="E979" s="528"/>
      <c r="F979" s="527"/>
      <c r="G979" s="511"/>
      <c r="H979" s="511"/>
      <c r="I979" s="511"/>
      <c r="J979" s="511"/>
      <c r="K979" s="529"/>
      <c r="L979" s="530"/>
      <c r="M979" s="530"/>
      <c r="N979" s="530"/>
      <c r="O979" s="530"/>
      <c r="P979" s="530"/>
      <c r="Q979" s="530"/>
      <c r="R979" s="530"/>
      <c r="S979" s="530"/>
      <c r="T979" s="530"/>
      <c r="U979" s="530"/>
      <c r="V979" s="530"/>
      <c r="W979" s="530"/>
      <c r="X979" s="530"/>
      <c r="Y979" s="511"/>
      <c r="Z979" s="511"/>
      <c r="AA979" s="511"/>
      <c r="AB979" s="511"/>
      <c r="AC979" s="511"/>
      <c r="AD979" s="511"/>
      <c r="AE979" s="511"/>
      <c r="AF979" s="511"/>
      <c r="AG979" s="511"/>
      <c r="AH979" s="514"/>
      <c r="AI979" s="515"/>
      <c r="AJ979" s="515"/>
      <c r="AK979" s="515"/>
      <c r="AL979" s="515"/>
      <c r="AM979" s="515"/>
      <c r="AN979" s="515"/>
      <c r="AO979" s="515"/>
      <c r="AP979" s="515"/>
      <c r="AQ979" s="515"/>
      <c r="AR979" s="515"/>
      <c r="AS979" s="515"/>
      <c r="AT979" s="515"/>
      <c r="AU979" s="496"/>
      <c r="AV979" s="496"/>
      <c r="AW979" s="496"/>
      <c r="AX979" s="496"/>
      <c r="AY979" s="496"/>
      <c r="AZ979" s="496"/>
      <c r="BA979" s="496"/>
      <c r="BB979" s="496"/>
      <c r="BC979" s="496"/>
    </row>
    <row r="980" spans="1:55" x14ac:dyDescent="0.25">
      <c r="A980" s="1496"/>
      <c r="B980" s="549"/>
      <c r="C980" s="526"/>
      <c r="D980" s="527"/>
      <c r="E980" s="528"/>
      <c r="F980" s="527"/>
      <c r="G980" s="511"/>
      <c r="H980" s="511"/>
      <c r="I980" s="511"/>
      <c r="J980" s="511"/>
      <c r="K980" s="529"/>
      <c r="L980" s="530"/>
      <c r="M980" s="530"/>
      <c r="N980" s="530"/>
      <c r="O980" s="530"/>
      <c r="P980" s="530"/>
      <c r="Q980" s="530"/>
      <c r="R980" s="530"/>
      <c r="S980" s="530"/>
      <c r="T980" s="530"/>
      <c r="U980" s="530"/>
      <c r="V980" s="530"/>
      <c r="W980" s="530"/>
      <c r="X980" s="530"/>
      <c r="Y980" s="511"/>
      <c r="Z980" s="511"/>
      <c r="AA980" s="511"/>
      <c r="AB980" s="511"/>
      <c r="AC980" s="511"/>
      <c r="AD980" s="511"/>
      <c r="AE980" s="511"/>
      <c r="AF980" s="511"/>
      <c r="AG980" s="511"/>
      <c r="AH980" s="514"/>
      <c r="AI980" s="515"/>
      <c r="AJ980" s="515"/>
      <c r="AK980" s="515"/>
      <c r="AL980" s="515"/>
      <c r="AM980" s="515"/>
      <c r="AN980" s="515"/>
      <c r="AO980" s="515"/>
      <c r="AP980" s="515"/>
      <c r="AQ980" s="515"/>
      <c r="AR980" s="515"/>
      <c r="AS980" s="515"/>
      <c r="AT980" s="515"/>
      <c r="AU980" s="496"/>
      <c r="AV980" s="496"/>
      <c r="AW980" s="496"/>
      <c r="AX980" s="496"/>
      <c r="AY980" s="496"/>
      <c r="AZ980" s="496"/>
      <c r="BA980" s="496"/>
      <c r="BB980" s="496"/>
      <c r="BC980" s="496"/>
    </row>
    <row r="981" spans="1:55" x14ac:dyDescent="0.25">
      <c r="A981" s="1496"/>
      <c r="B981" s="549"/>
      <c r="C981" s="526"/>
      <c r="D981" s="527"/>
      <c r="E981" s="528"/>
      <c r="F981" s="527"/>
      <c r="G981" s="511"/>
      <c r="H981" s="511"/>
      <c r="I981" s="511"/>
      <c r="J981" s="511"/>
      <c r="K981" s="529"/>
      <c r="L981" s="530"/>
      <c r="M981" s="530"/>
      <c r="N981" s="530"/>
      <c r="O981" s="530"/>
      <c r="P981" s="530"/>
      <c r="Q981" s="530"/>
      <c r="R981" s="530"/>
      <c r="S981" s="530"/>
      <c r="T981" s="530"/>
      <c r="U981" s="530"/>
      <c r="V981" s="530"/>
      <c r="W981" s="530"/>
      <c r="X981" s="530"/>
      <c r="Y981" s="511"/>
      <c r="Z981" s="511"/>
      <c r="AA981" s="511"/>
      <c r="AB981" s="511"/>
      <c r="AC981" s="511"/>
      <c r="AD981" s="511"/>
      <c r="AE981" s="511"/>
      <c r="AF981" s="511"/>
      <c r="AG981" s="511"/>
      <c r="AH981" s="514"/>
      <c r="AI981" s="515"/>
      <c r="AJ981" s="515"/>
      <c r="AK981" s="515"/>
      <c r="AL981" s="515"/>
      <c r="AM981" s="515"/>
      <c r="AN981" s="515"/>
      <c r="AO981" s="511"/>
      <c r="AP981" s="511"/>
      <c r="AQ981" s="511"/>
      <c r="AR981" s="511"/>
      <c r="AS981" s="511"/>
      <c r="AT981" s="515"/>
      <c r="AU981" s="496"/>
      <c r="AV981" s="496"/>
      <c r="AW981" s="496"/>
      <c r="AX981" s="496"/>
      <c r="AY981" s="496"/>
      <c r="AZ981" s="496"/>
      <c r="BA981" s="496"/>
      <c r="BB981" s="496"/>
      <c r="BC981" s="496"/>
    </row>
    <row r="982" spans="1:55" x14ac:dyDescent="0.25">
      <c r="A982" s="1496"/>
      <c r="B982" s="549"/>
      <c r="C982" s="526"/>
      <c r="D982" s="527"/>
      <c r="E982" s="528"/>
      <c r="F982" s="527"/>
      <c r="G982" s="511"/>
      <c r="H982" s="511"/>
      <c r="I982" s="511"/>
      <c r="J982" s="511"/>
      <c r="K982" s="529"/>
      <c r="L982" s="530"/>
      <c r="M982" s="530"/>
      <c r="N982" s="530"/>
      <c r="O982" s="530"/>
      <c r="P982" s="530"/>
      <c r="Q982" s="530"/>
      <c r="R982" s="530"/>
      <c r="S982" s="530"/>
      <c r="T982" s="530"/>
      <c r="U982" s="530"/>
      <c r="V982" s="530"/>
      <c r="W982" s="530"/>
      <c r="X982" s="530"/>
      <c r="Y982" s="511"/>
      <c r="Z982" s="511"/>
      <c r="AA982" s="511"/>
      <c r="AB982" s="511"/>
      <c r="AC982" s="511"/>
      <c r="AD982" s="511"/>
      <c r="AE982" s="511"/>
      <c r="AF982" s="511"/>
      <c r="AG982" s="511"/>
      <c r="AH982" s="514"/>
      <c r="AI982" s="515"/>
      <c r="AJ982" s="515"/>
      <c r="AK982" s="515"/>
      <c r="AL982" s="511"/>
      <c r="AM982" s="511"/>
      <c r="AN982" s="511"/>
      <c r="AO982" s="515"/>
      <c r="AP982" s="515"/>
      <c r="AQ982" s="515"/>
      <c r="AR982" s="515"/>
      <c r="AS982" s="515"/>
      <c r="AT982" s="515"/>
      <c r="AU982" s="496"/>
      <c r="AV982" s="496"/>
      <c r="AW982" s="496"/>
      <c r="AX982" s="496"/>
      <c r="AY982" s="496"/>
      <c r="AZ982" s="496"/>
      <c r="BA982" s="496"/>
      <c r="BB982" s="496"/>
      <c r="BC982" s="496"/>
    </row>
    <row r="983" spans="1:55" x14ac:dyDescent="0.25">
      <c r="A983" s="1496"/>
      <c r="B983" s="549"/>
      <c r="C983" s="526"/>
      <c r="D983" s="527"/>
      <c r="E983" s="528"/>
      <c r="F983" s="527"/>
      <c r="G983" s="511"/>
      <c r="H983" s="511"/>
      <c r="I983" s="511"/>
      <c r="J983" s="511"/>
      <c r="K983" s="529"/>
      <c r="L983" s="530"/>
      <c r="M983" s="530"/>
      <c r="N983" s="530"/>
      <c r="O983" s="530"/>
      <c r="P983" s="530"/>
      <c r="Q983" s="530"/>
      <c r="R983" s="530"/>
      <c r="S983" s="530"/>
      <c r="T983" s="530"/>
      <c r="U983" s="530"/>
      <c r="V983" s="530"/>
      <c r="W983" s="530"/>
      <c r="X983" s="530"/>
      <c r="Y983" s="511"/>
      <c r="Z983" s="511"/>
      <c r="AA983" s="511"/>
      <c r="AB983" s="511"/>
      <c r="AC983" s="511"/>
      <c r="AD983" s="511"/>
      <c r="AE983" s="511"/>
      <c r="AF983" s="511"/>
      <c r="AG983" s="511"/>
      <c r="AH983" s="514"/>
      <c r="AI983" s="515"/>
      <c r="AJ983" s="515"/>
      <c r="AK983" s="515"/>
      <c r="AL983" s="515"/>
      <c r="AM983" s="515"/>
      <c r="AN983" s="515"/>
      <c r="AO983" s="515"/>
      <c r="AP983" s="515"/>
      <c r="AQ983" s="515"/>
      <c r="AR983" s="515"/>
      <c r="AS983" s="515"/>
      <c r="AT983" s="515"/>
      <c r="AU983" s="496"/>
      <c r="AV983" s="496"/>
      <c r="AW983" s="496"/>
      <c r="AX983" s="496"/>
      <c r="AY983" s="496"/>
      <c r="AZ983" s="496"/>
      <c r="BA983" s="496"/>
      <c r="BB983" s="496"/>
      <c r="BC983" s="496"/>
    </row>
    <row r="984" spans="1:55" x14ac:dyDescent="0.25">
      <c r="A984" s="1496"/>
      <c r="B984" s="549"/>
      <c r="C984" s="526"/>
      <c r="D984" s="527"/>
      <c r="E984" s="528"/>
      <c r="F984" s="527"/>
      <c r="G984" s="511"/>
      <c r="H984" s="511"/>
      <c r="I984" s="511"/>
      <c r="J984" s="511"/>
      <c r="K984" s="529"/>
      <c r="L984" s="530"/>
      <c r="M984" s="530"/>
      <c r="N984" s="530"/>
      <c r="O984" s="530"/>
      <c r="P984" s="530"/>
      <c r="Q984" s="530"/>
      <c r="R984" s="530"/>
      <c r="S984" s="530"/>
      <c r="T984" s="530"/>
      <c r="U984" s="530"/>
      <c r="V984" s="530"/>
      <c r="W984" s="530"/>
      <c r="X984" s="530"/>
      <c r="Y984" s="511"/>
      <c r="Z984" s="511"/>
      <c r="AA984" s="511"/>
      <c r="AB984" s="511"/>
      <c r="AC984" s="511"/>
      <c r="AD984" s="511"/>
      <c r="AE984" s="511"/>
      <c r="AF984" s="511"/>
      <c r="AG984" s="511"/>
      <c r="AH984" s="514"/>
      <c r="AI984" s="515"/>
      <c r="AJ984" s="515"/>
      <c r="AK984" s="515"/>
      <c r="AL984" s="515"/>
      <c r="AM984" s="515"/>
      <c r="AN984" s="515"/>
      <c r="AO984" s="515"/>
      <c r="AP984" s="515"/>
      <c r="AQ984" s="515"/>
      <c r="AR984" s="515"/>
      <c r="AS984" s="515"/>
      <c r="AT984" s="515"/>
      <c r="AU984" s="496"/>
      <c r="AV984" s="496"/>
      <c r="AW984" s="496"/>
      <c r="AX984" s="496"/>
      <c r="AY984" s="496"/>
      <c r="AZ984" s="496"/>
      <c r="BA984" s="496"/>
      <c r="BB984" s="496"/>
      <c r="BC984" s="496"/>
    </row>
    <row r="985" spans="1:55" x14ac:dyDescent="0.25">
      <c r="A985" s="1496"/>
      <c r="B985" s="549"/>
      <c r="C985" s="526"/>
      <c r="D985" s="527"/>
      <c r="E985" s="528"/>
      <c r="F985" s="527"/>
      <c r="G985" s="511"/>
      <c r="H985" s="511"/>
      <c r="I985" s="511"/>
      <c r="J985" s="511"/>
      <c r="K985" s="529"/>
      <c r="L985" s="530"/>
      <c r="M985" s="530"/>
      <c r="N985" s="530"/>
      <c r="O985" s="530"/>
      <c r="P985" s="530"/>
      <c r="Q985" s="530"/>
      <c r="R985" s="530"/>
      <c r="S985" s="530"/>
      <c r="T985" s="530"/>
      <c r="U985" s="530"/>
      <c r="V985" s="530"/>
      <c r="W985" s="530"/>
      <c r="X985" s="530"/>
      <c r="Y985" s="511"/>
      <c r="Z985" s="511"/>
      <c r="AA985" s="511"/>
      <c r="AB985" s="511"/>
      <c r="AC985" s="511"/>
      <c r="AD985" s="511"/>
      <c r="AE985" s="511"/>
      <c r="AF985" s="511"/>
      <c r="AG985" s="511"/>
      <c r="AH985" s="514"/>
      <c r="AI985" s="515"/>
      <c r="AJ985" s="515"/>
      <c r="AK985" s="515"/>
      <c r="AL985" s="515"/>
      <c r="AM985" s="515"/>
      <c r="AN985" s="515"/>
      <c r="AO985" s="515"/>
      <c r="AP985" s="515"/>
      <c r="AQ985" s="515"/>
      <c r="AR985" s="515"/>
      <c r="AS985" s="515"/>
      <c r="AT985" s="515"/>
      <c r="AU985" s="496"/>
      <c r="AV985" s="496"/>
      <c r="AW985" s="496"/>
      <c r="AX985" s="496"/>
      <c r="AY985" s="496"/>
      <c r="AZ985" s="496"/>
      <c r="BA985" s="496"/>
      <c r="BB985" s="496"/>
      <c r="BC985" s="496"/>
    </row>
    <row r="986" spans="1:55" x14ac:dyDescent="0.25">
      <c r="A986" s="1496"/>
      <c r="B986" s="549"/>
      <c r="C986" s="526"/>
      <c r="D986" s="527"/>
      <c r="E986" s="528"/>
      <c r="F986" s="527"/>
      <c r="G986" s="511"/>
      <c r="H986" s="511"/>
      <c r="I986" s="511"/>
      <c r="J986" s="511"/>
      <c r="K986" s="529"/>
      <c r="L986" s="530"/>
      <c r="M986" s="530"/>
      <c r="N986" s="530"/>
      <c r="O986" s="530"/>
      <c r="P986" s="530"/>
      <c r="Q986" s="530"/>
      <c r="R986" s="530"/>
      <c r="S986" s="530"/>
      <c r="T986" s="530"/>
      <c r="U986" s="530"/>
      <c r="V986" s="530"/>
      <c r="W986" s="530"/>
      <c r="X986" s="530"/>
      <c r="Y986" s="511"/>
      <c r="Z986" s="511"/>
      <c r="AA986" s="511"/>
      <c r="AB986" s="511"/>
      <c r="AC986" s="511"/>
      <c r="AD986" s="511"/>
      <c r="AE986" s="511"/>
      <c r="AF986" s="511"/>
      <c r="AG986" s="511"/>
      <c r="AH986" s="514"/>
      <c r="AI986" s="515"/>
      <c r="AJ986" s="515"/>
      <c r="AK986" s="515"/>
      <c r="AL986" s="515"/>
      <c r="AM986" s="515"/>
      <c r="AN986" s="515"/>
      <c r="AO986" s="511"/>
      <c r="AP986" s="511"/>
      <c r="AQ986" s="511"/>
      <c r="AR986" s="511"/>
      <c r="AS986" s="511"/>
      <c r="AT986" s="515"/>
      <c r="AU986" s="496"/>
      <c r="AV986" s="496"/>
      <c r="AW986" s="496"/>
      <c r="AX986" s="496"/>
      <c r="AY986" s="496"/>
      <c r="AZ986" s="496"/>
      <c r="BA986" s="496"/>
      <c r="BB986" s="496"/>
      <c r="BC986" s="496"/>
    </row>
    <row r="987" spans="1:55" x14ac:dyDescent="0.25">
      <c r="A987" s="1496"/>
      <c r="B987" s="549"/>
      <c r="C987" s="526"/>
      <c r="D987" s="527"/>
      <c r="E987" s="528"/>
      <c r="F987" s="527"/>
      <c r="G987" s="511"/>
      <c r="H987" s="511"/>
      <c r="I987" s="511"/>
      <c r="J987" s="511"/>
      <c r="K987" s="529"/>
      <c r="L987" s="530"/>
      <c r="M987" s="530"/>
      <c r="N987" s="530"/>
      <c r="O987" s="530"/>
      <c r="P987" s="530"/>
      <c r="Q987" s="530"/>
      <c r="R987" s="530"/>
      <c r="S987" s="530"/>
      <c r="T987" s="530"/>
      <c r="U987" s="530"/>
      <c r="V987" s="530"/>
      <c r="W987" s="530"/>
      <c r="X987" s="530"/>
      <c r="Y987" s="511"/>
      <c r="Z987" s="511"/>
      <c r="AA987" s="511"/>
      <c r="AB987" s="511"/>
      <c r="AC987" s="511"/>
      <c r="AD987" s="511"/>
      <c r="AE987" s="511"/>
      <c r="AF987" s="511"/>
      <c r="AG987" s="511"/>
      <c r="AH987" s="514"/>
      <c r="AI987" s="515"/>
      <c r="AJ987" s="515"/>
      <c r="AK987" s="515"/>
      <c r="AL987" s="511"/>
      <c r="AM987" s="511"/>
      <c r="AN987" s="511"/>
      <c r="AO987" s="515"/>
      <c r="AP987" s="515"/>
      <c r="AQ987" s="515"/>
      <c r="AR987" s="515"/>
      <c r="AS987" s="515"/>
      <c r="AT987" s="515"/>
      <c r="AU987" s="496"/>
      <c r="AV987" s="496"/>
      <c r="AW987" s="496"/>
      <c r="AX987" s="496"/>
      <c r="AY987" s="496"/>
      <c r="AZ987" s="496"/>
      <c r="BA987" s="496"/>
      <c r="BB987" s="496"/>
      <c r="BC987" s="496"/>
    </row>
    <row r="988" spans="1:55" x14ac:dyDescent="0.25">
      <c r="A988" s="1496"/>
      <c r="B988" s="549"/>
      <c r="C988" s="526"/>
      <c r="D988" s="527"/>
      <c r="E988" s="528"/>
      <c r="F988" s="527"/>
      <c r="G988" s="511"/>
      <c r="H988" s="511"/>
      <c r="I988" s="511"/>
      <c r="J988" s="511"/>
      <c r="K988" s="529"/>
      <c r="L988" s="530"/>
      <c r="M988" s="530"/>
      <c r="N988" s="530"/>
      <c r="O988" s="530"/>
      <c r="P988" s="530"/>
      <c r="Q988" s="530"/>
      <c r="R988" s="530"/>
      <c r="S988" s="530"/>
      <c r="T988" s="530"/>
      <c r="U988" s="530"/>
      <c r="V988" s="530"/>
      <c r="W988" s="530"/>
      <c r="X988" s="530"/>
      <c r="Y988" s="511"/>
      <c r="Z988" s="511"/>
      <c r="AA988" s="511"/>
      <c r="AB988" s="511"/>
      <c r="AC988" s="511"/>
      <c r="AD988" s="511"/>
      <c r="AE988" s="511"/>
      <c r="AF988" s="511"/>
      <c r="AG988" s="511"/>
      <c r="AH988" s="514"/>
      <c r="AI988" s="515"/>
      <c r="AJ988" s="515"/>
      <c r="AK988" s="515"/>
      <c r="AL988" s="515"/>
      <c r="AM988" s="515"/>
      <c r="AN988" s="515"/>
      <c r="AO988" s="515"/>
      <c r="AP988" s="515"/>
      <c r="AQ988" s="515"/>
      <c r="AR988" s="515"/>
      <c r="AS988" s="515"/>
      <c r="AT988" s="515"/>
      <c r="AU988" s="496"/>
      <c r="AV988" s="496"/>
      <c r="AW988" s="496"/>
      <c r="AX988" s="496"/>
      <c r="AY988" s="496"/>
      <c r="AZ988" s="496"/>
      <c r="BA988" s="496"/>
      <c r="BB988" s="496"/>
      <c r="BC988" s="496"/>
    </row>
    <row r="989" spans="1:55" x14ac:dyDescent="0.25">
      <c r="A989" s="1496"/>
      <c r="B989" s="549"/>
      <c r="C989" s="526"/>
      <c r="D989" s="527"/>
      <c r="E989" s="528"/>
      <c r="F989" s="527"/>
      <c r="G989" s="511"/>
      <c r="H989" s="511"/>
      <c r="I989" s="511"/>
      <c r="J989" s="511"/>
      <c r="K989" s="529"/>
      <c r="L989" s="530"/>
      <c r="M989" s="530"/>
      <c r="N989" s="530"/>
      <c r="O989" s="530"/>
      <c r="P989" s="530"/>
      <c r="Q989" s="530"/>
      <c r="R989" s="530"/>
      <c r="S989" s="530"/>
      <c r="T989" s="530"/>
      <c r="U989" s="530"/>
      <c r="V989" s="530"/>
      <c r="W989" s="530"/>
      <c r="X989" s="530"/>
      <c r="Y989" s="511"/>
      <c r="Z989" s="511"/>
      <c r="AA989" s="511"/>
      <c r="AB989" s="511"/>
      <c r="AC989" s="511"/>
      <c r="AD989" s="511"/>
      <c r="AE989" s="511"/>
      <c r="AF989" s="511"/>
      <c r="AG989" s="511"/>
      <c r="AH989" s="514"/>
      <c r="AI989" s="515"/>
      <c r="AJ989" s="515"/>
      <c r="AK989" s="515"/>
      <c r="AL989" s="515"/>
      <c r="AM989" s="515"/>
      <c r="AN989" s="515"/>
      <c r="AO989" s="515"/>
      <c r="AP989" s="515"/>
      <c r="AQ989" s="515"/>
      <c r="AR989" s="515"/>
      <c r="AS989" s="515"/>
      <c r="AT989" s="515"/>
      <c r="AU989" s="496"/>
      <c r="AV989" s="496"/>
      <c r="AW989" s="496"/>
      <c r="AX989" s="496"/>
      <c r="AY989" s="496"/>
      <c r="AZ989" s="496"/>
      <c r="BA989" s="496"/>
      <c r="BB989" s="496"/>
      <c r="BC989" s="496"/>
    </row>
    <row r="990" spans="1:55" x14ac:dyDescent="0.25">
      <c r="A990" s="1496"/>
      <c r="B990" s="549"/>
      <c r="C990" s="526"/>
      <c r="D990" s="527"/>
      <c r="E990" s="528"/>
      <c r="F990" s="527"/>
      <c r="G990" s="511"/>
      <c r="H990" s="511"/>
      <c r="I990" s="511"/>
      <c r="J990" s="511"/>
      <c r="K990" s="529"/>
      <c r="L990" s="530"/>
      <c r="M990" s="530"/>
      <c r="N990" s="530"/>
      <c r="O990" s="530"/>
      <c r="P990" s="530"/>
      <c r="Q990" s="530"/>
      <c r="R990" s="530"/>
      <c r="S990" s="530"/>
      <c r="T990" s="530"/>
      <c r="U990" s="530"/>
      <c r="V990" s="530"/>
      <c r="W990" s="530"/>
      <c r="X990" s="530"/>
      <c r="Y990" s="511"/>
      <c r="Z990" s="511"/>
      <c r="AA990" s="511"/>
      <c r="AB990" s="511"/>
      <c r="AC990" s="511"/>
      <c r="AD990" s="511"/>
      <c r="AE990" s="511"/>
      <c r="AF990" s="511"/>
      <c r="AG990" s="551"/>
      <c r="AH990" s="514"/>
      <c r="AI990" s="515"/>
      <c r="AJ990" s="515"/>
      <c r="AK990" s="515"/>
      <c r="AL990" s="515"/>
      <c r="AM990" s="515"/>
      <c r="AN990" s="515"/>
      <c r="AO990" s="515"/>
      <c r="AP990" s="515"/>
      <c r="AQ990" s="515"/>
      <c r="AR990" s="515"/>
      <c r="AS990" s="515"/>
      <c r="AT990" s="515"/>
      <c r="AU990" s="496"/>
      <c r="AV990" s="496"/>
      <c r="AW990" s="496"/>
      <c r="AX990" s="496"/>
      <c r="AY990" s="496"/>
      <c r="AZ990" s="496"/>
      <c r="BA990" s="496"/>
      <c r="BB990" s="496"/>
      <c r="BC990" s="496"/>
    </row>
    <row r="991" spans="1:55" x14ac:dyDescent="0.25">
      <c r="A991" s="1496"/>
      <c r="B991" s="549"/>
      <c r="C991" s="526"/>
      <c r="D991" s="527"/>
      <c r="E991" s="528"/>
      <c r="F991" s="527"/>
      <c r="G991" s="511"/>
      <c r="H991" s="511"/>
      <c r="I991" s="511"/>
      <c r="J991" s="511"/>
      <c r="K991" s="529"/>
      <c r="L991" s="530"/>
      <c r="M991" s="530"/>
      <c r="N991" s="530"/>
      <c r="O991" s="530"/>
      <c r="P991" s="530"/>
      <c r="Q991" s="530"/>
      <c r="R991" s="530"/>
      <c r="S991" s="530"/>
      <c r="T991" s="530"/>
      <c r="U991" s="530"/>
      <c r="V991" s="530"/>
      <c r="W991" s="530"/>
      <c r="X991" s="530"/>
      <c r="Y991" s="511"/>
      <c r="Z991" s="511"/>
      <c r="AA991" s="511"/>
      <c r="AB991" s="511"/>
      <c r="AC991" s="511"/>
      <c r="AD991" s="511"/>
      <c r="AE991" s="511"/>
      <c r="AF991" s="511"/>
      <c r="AG991" s="511"/>
      <c r="AH991" s="514"/>
      <c r="AI991" s="515"/>
      <c r="AJ991" s="515"/>
      <c r="AK991" s="515"/>
      <c r="AL991" s="515"/>
      <c r="AM991" s="515"/>
      <c r="AN991" s="515"/>
      <c r="AO991" s="511"/>
      <c r="AP991" s="511"/>
      <c r="AQ991" s="511"/>
      <c r="AR991" s="511"/>
      <c r="AS991" s="511"/>
      <c r="AT991" s="515"/>
      <c r="AU991" s="496"/>
      <c r="AV991" s="496"/>
      <c r="AW991" s="496"/>
      <c r="AX991" s="496"/>
      <c r="AY991" s="496"/>
      <c r="AZ991" s="496"/>
      <c r="BA991" s="496"/>
      <c r="BB991" s="496"/>
      <c r="BC991" s="496"/>
    </row>
    <row r="992" spans="1:55" x14ac:dyDescent="0.25">
      <c r="A992" s="1496"/>
      <c r="B992" s="549"/>
      <c r="C992" s="526"/>
      <c r="D992" s="527"/>
      <c r="E992" s="528"/>
      <c r="F992" s="527"/>
      <c r="G992" s="511"/>
      <c r="H992" s="511"/>
      <c r="I992" s="511"/>
      <c r="J992" s="511"/>
      <c r="K992" s="529"/>
      <c r="L992" s="530"/>
      <c r="M992" s="530"/>
      <c r="N992" s="530"/>
      <c r="O992" s="530"/>
      <c r="P992" s="530"/>
      <c r="Q992" s="530"/>
      <c r="R992" s="530"/>
      <c r="S992" s="530"/>
      <c r="T992" s="530"/>
      <c r="U992" s="530"/>
      <c r="V992" s="530"/>
      <c r="W992" s="530"/>
      <c r="X992" s="530"/>
      <c r="Y992" s="511"/>
      <c r="Z992" s="511"/>
      <c r="AA992" s="511"/>
      <c r="AB992" s="511"/>
      <c r="AC992" s="511"/>
      <c r="AD992" s="511"/>
      <c r="AE992" s="511"/>
      <c r="AF992" s="511"/>
      <c r="AG992" s="511"/>
      <c r="AH992" s="514"/>
      <c r="AI992" s="515"/>
      <c r="AJ992" s="515"/>
      <c r="AK992" s="515"/>
      <c r="AL992" s="511"/>
      <c r="AM992" s="511"/>
      <c r="AN992" s="511"/>
      <c r="AO992" s="515"/>
      <c r="AP992" s="515"/>
      <c r="AQ992" s="515"/>
      <c r="AR992" s="515"/>
      <c r="AS992" s="515"/>
      <c r="AT992" s="515"/>
      <c r="AU992" s="496"/>
      <c r="AV992" s="496"/>
      <c r="AW992" s="496"/>
      <c r="AX992" s="496"/>
      <c r="AY992" s="496"/>
      <c r="AZ992" s="496"/>
      <c r="BA992" s="496"/>
      <c r="BB992" s="496"/>
      <c r="BC992" s="496"/>
    </row>
    <row r="993" spans="1:55" x14ac:dyDescent="0.25">
      <c r="A993" s="1496"/>
      <c r="B993" s="549"/>
      <c r="C993" s="526"/>
      <c r="D993" s="527"/>
      <c r="E993" s="528"/>
      <c r="F993" s="527"/>
      <c r="G993" s="511"/>
      <c r="H993" s="511"/>
      <c r="I993" s="511"/>
      <c r="J993" s="511"/>
      <c r="K993" s="529"/>
      <c r="L993" s="530"/>
      <c r="M993" s="530"/>
      <c r="N993" s="530"/>
      <c r="O993" s="530"/>
      <c r="P993" s="530"/>
      <c r="Q993" s="530"/>
      <c r="R993" s="530"/>
      <c r="S993" s="530"/>
      <c r="T993" s="530"/>
      <c r="U993" s="530"/>
      <c r="V993" s="530"/>
      <c r="W993" s="530"/>
      <c r="X993" s="530"/>
      <c r="Y993" s="511"/>
      <c r="Z993" s="511"/>
      <c r="AA993" s="511"/>
      <c r="AB993" s="511"/>
      <c r="AC993" s="511"/>
      <c r="AD993" s="511"/>
      <c r="AE993" s="511"/>
      <c r="AF993" s="511"/>
      <c r="AG993" s="511"/>
      <c r="AH993" s="514"/>
      <c r="AI993" s="515"/>
      <c r="AJ993" s="515"/>
      <c r="AK993" s="515"/>
      <c r="AL993" s="515"/>
      <c r="AM993" s="515"/>
      <c r="AN993" s="515"/>
      <c r="AO993" s="515"/>
      <c r="AP993" s="515"/>
      <c r="AQ993" s="515"/>
      <c r="AR993" s="515"/>
      <c r="AS993" s="515"/>
      <c r="AT993" s="515"/>
      <c r="AU993" s="496"/>
      <c r="AV993" s="496"/>
      <c r="AW993" s="496"/>
      <c r="AX993" s="496"/>
      <c r="AY993" s="496"/>
      <c r="AZ993" s="496"/>
      <c r="BA993" s="496"/>
      <c r="BB993" s="496"/>
      <c r="BC993" s="496"/>
    </row>
    <row r="994" spans="1:55" x14ac:dyDescent="0.25">
      <c r="A994" s="1496"/>
      <c r="B994" s="549"/>
      <c r="C994" s="526"/>
      <c r="D994" s="527"/>
      <c r="E994" s="528"/>
      <c r="F994" s="527"/>
      <c r="G994" s="511"/>
      <c r="H994" s="511"/>
      <c r="I994" s="511"/>
      <c r="J994" s="511"/>
      <c r="K994" s="529"/>
      <c r="L994" s="530"/>
      <c r="M994" s="530"/>
      <c r="N994" s="530"/>
      <c r="O994" s="530"/>
      <c r="P994" s="530"/>
      <c r="Q994" s="530"/>
      <c r="R994" s="530"/>
      <c r="S994" s="530"/>
      <c r="T994" s="530"/>
      <c r="U994" s="530"/>
      <c r="V994" s="530"/>
      <c r="W994" s="530"/>
      <c r="X994" s="530"/>
      <c r="Y994" s="511"/>
      <c r="Z994" s="511"/>
      <c r="AA994" s="511"/>
      <c r="AB994" s="511"/>
      <c r="AC994" s="511"/>
      <c r="AD994" s="511"/>
      <c r="AE994" s="511"/>
      <c r="AF994" s="511"/>
      <c r="AG994" s="511"/>
      <c r="AH994" s="514"/>
      <c r="AI994" s="515"/>
      <c r="AJ994" s="515"/>
      <c r="AK994" s="515"/>
      <c r="AL994" s="515"/>
      <c r="AM994" s="515"/>
      <c r="AN994" s="515"/>
      <c r="AO994" s="515"/>
      <c r="AP994" s="515"/>
      <c r="AQ994" s="515"/>
      <c r="AR994" s="515"/>
      <c r="AS994" s="515"/>
      <c r="AT994" s="515"/>
      <c r="AU994" s="496"/>
      <c r="AV994" s="496"/>
      <c r="AW994" s="496"/>
      <c r="AX994" s="496"/>
      <c r="AY994" s="496"/>
      <c r="AZ994" s="496"/>
      <c r="BA994" s="496"/>
      <c r="BB994" s="496"/>
      <c r="BC994" s="496"/>
    </row>
    <row r="995" spans="1:55" x14ac:dyDescent="0.25">
      <c r="A995" s="1496"/>
      <c r="B995" s="549"/>
      <c r="C995" s="526"/>
      <c r="D995" s="527"/>
      <c r="E995" s="528"/>
      <c r="F995" s="527"/>
      <c r="G995" s="511"/>
      <c r="H995" s="511"/>
      <c r="I995" s="511"/>
      <c r="J995" s="511"/>
      <c r="K995" s="529"/>
      <c r="L995" s="530"/>
      <c r="M995" s="530"/>
      <c r="N995" s="530"/>
      <c r="O995" s="530"/>
      <c r="P995" s="530"/>
      <c r="Q995" s="530"/>
      <c r="R995" s="530"/>
      <c r="S995" s="530"/>
      <c r="T995" s="530"/>
      <c r="U995" s="530"/>
      <c r="V995" s="530"/>
      <c r="W995" s="530"/>
      <c r="X995" s="530"/>
      <c r="Y995" s="511"/>
      <c r="Z995" s="511"/>
      <c r="AA995" s="511"/>
      <c r="AB995" s="511"/>
      <c r="AC995" s="511"/>
      <c r="AD995" s="511"/>
      <c r="AE995" s="511"/>
      <c r="AF995" s="511"/>
      <c r="AG995" s="511"/>
      <c r="AH995" s="514"/>
      <c r="AI995" s="515"/>
      <c r="AJ995" s="515"/>
      <c r="AK995" s="515"/>
      <c r="AL995" s="515"/>
      <c r="AM995" s="515"/>
      <c r="AN995" s="515"/>
      <c r="AO995" s="515"/>
      <c r="AP995" s="515"/>
      <c r="AQ995" s="515"/>
      <c r="AR995" s="515"/>
      <c r="AS995" s="515"/>
      <c r="AT995" s="515"/>
      <c r="AU995" s="496"/>
      <c r="AV995" s="496"/>
      <c r="AW995" s="496"/>
      <c r="AX995" s="496"/>
      <c r="AY995" s="496"/>
      <c r="AZ995" s="496"/>
      <c r="BA995" s="496"/>
      <c r="BB995" s="496"/>
      <c r="BC995" s="496"/>
    </row>
    <row r="996" spans="1:55" x14ac:dyDescent="0.25">
      <c r="A996" s="1496"/>
      <c r="B996" s="549"/>
      <c r="C996" s="526"/>
      <c r="D996" s="527"/>
      <c r="E996" s="528"/>
      <c r="F996" s="527"/>
      <c r="G996" s="511"/>
      <c r="H996" s="511"/>
      <c r="I996" s="511"/>
      <c r="J996" s="511"/>
      <c r="K996" s="529"/>
      <c r="L996" s="530"/>
      <c r="M996" s="530"/>
      <c r="N996" s="530"/>
      <c r="O996" s="530"/>
      <c r="P996" s="530"/>
      <c r="Q996" s="530"/>
      <c r="R996" s="530"/>
      <c r="S996" s="530"/>
      <c r="T996" s="530"/>
      <c r="U996" s="530"/>
      <c r="V996" s="530"/>
      <c r="W996" s="530"/>
      <c r="X996" s="530"/>
      <c r="Y996" s="511"/>
      <c r="Z996" s="511"/>
      <c r="AA996" s="511"/>
      <c r="AB996" s="511"/>
      <c r="AC996" s="511"/>
      <c r="AD996" s="511"/>
      <c r="AE996" s="511"/>
      <c r="AF996" s="511"/>
      <c r="AG996" s="511"/>
      <c r="AH996" s="514"/>
      <c r="AI996" s="515"/>
      <c r="AJ996" s="515"/>
      <c r="AK996" s="515"/>
      <c r="AL996" s="515"/>
      <c r="AM996" s="515"/>
      <c r="AN996" s="515"/>
      <c r="AO996" s="511"/>
      <c r="AP996" s="511"/>
      <c r="AQ996" s="511"/>
      <c r="AR996" s="511"/>
      <c r="AS996" s="511"/>
      <c r="AT996" s="515"/>
      <c r="AU996" s="496"/>
      <c r="AV996" s="496"/>
      <c r="AW996" s="496"/>
      <c r="AX996" s="496"/>
      <c r="AY996" s="496"/>
      <c r="AZ996" s="496"/>
      <c r="BA996" s="496"/>
      <c r="BB996" s="496"/>
      <c r="BC996" s="496"/>
    </row>
    <row r="997" spans="1:55" x14ac:dyDescent="0.25">
      <c r="A997" s="1400"/>
      <c r="B997" s="549"/>
      <c r="C997" s="526"/>
      <c r="D997" s="527"/>
      <c r="E997" s="528"/>
      <c r="F997" s="527"/>
      <c r="G997" s="511"/>
      <c r="H997" s="511"/>
      <c r="I997" s="511"/>
      <c r="J997" s="511"/>
      <c r="K997" s="529"/>
      <c r="L997" s="530"/>
      <c r="M997" s="530"/>
      <c r="N997" s="530"/>
      <c r="O997" s="530"/>
      <c r="P997" s="530"/>
      <c r="Q997" s="530"/>
      <c r="R997" s="530"/>
      <c r="S997" s="530"/>
      <c r="T997" s="530"/>
      <c r="U997" s="530"/>
      <c r="V997" s="530"/>
      <c r="W997" s="530"/>
      <c r="X997" s="530"/>
      <c r="Y997" s="511"/>
      <c r="Z997" s="511"/>
      <c r="AA997" s="511"/>
      <c r="AB997" s="511"/>
      <c r="AC997" s="511"/>
      <c r="AD997" s="511"/>
      <c r="AE997" s="511"/>
      <c r="AF997" s="511"/>
      <c r="AG997" s="511"/>
      <c r="AH997" s="514"/>
      <c r="AI997" s="515"/>
      <c r="AJ997" s="515"/>
      <c r="AK997" s="515"/>
      <c r="AL997" s="511"/>
      <c r="AM997" s="511"/>
      <c r="AN997" s="511"/>
      <c r="AO997" s="515"/>
      <c r="AP997" s="515"/>
      <c r="AQ997" s="515"/>
      <c r="AR997" s="515"/>
      <c r="AS997" s="515"/>
      <c r="AT997" s="515"/>
      <c r="AU997" s="496"/>
      <c r="AV997" s="496"/>
      <c r="AW997" s="496"/>
      <c r="AX997" s="496"/>
      <c r="AY997" s="496"/>
      <c r="AZ997" s="496"/>
      <c r="BA997" s="496"/>
      <c r="BB997" s="496"/>
      <c r="BC997" s="496"/>
    </row>
    <row r="998" spans="1:55" x14ac:dyDescent="0.25">
      <c r="A998" s="1400"/>
      <c r="B998" s="549"/>
      <c r="C998" s="526"/>
      <c r="D998" s="527"/>
      <c r="E998" s="528"/>
      <c r="F998" s="527"/>
      <c r="G998" s="511"/>
      <c r="H998" s="511"/>
      <c r="I998" s="511"/>
      <c r="J998" s="511"/>
      <c r="K998" s="529"/>
      <c r="L998" s="530"/>
      <c r="M998" s="530"/>
      <c r="N998" s="530"/>
      <c r="O998" s="530"/>
      <c r="P998" s="530"/>
      <c r="Q998" s="530"/>
      <c r="R998" s="530"/>
      <c r="S998" s="530"/>
      <c r="T998" s="530"/>
      <c r="U998" s="530"/>
      <c r="V998" s="530"/>
      <c r="W998" s="530"/>
      <c r="X998" s="530"/>
      <c r="Y998" s="511"/>
      <c r="Z998" s="511"/>
      <c r="AA998" s="511"/>
      <c r="AB998" s="511"/>
      <c r="AC998" s="511"/>
      <c r="AD998" s="511"/>
      <c r="AE998" s="511"/>
      <c r="AF998" s="511"/>
      <c r="AG998" s="511"/>
      <c r="AH998" s="514"/>
      <c r="AI998" s="515"/>
      <c r="AJ998" s="515"/>
      <c r="AK998" s="515"/>
      <c r="AL998" s="515"/>
      <c r="AM998" s="515"/>
      <c r="AN998" s="515"/>
      <c r="AO998" s="515"/>
      <c r="AP998" s="515"/>
      <c r="AQ998" s="515"/>
      <c r="AR998" s="515"/>
      <c r="AS998" s="515"/>
      <c r="AT998" s="515"/>
      <c r="AU998" s="496"/>
      <c r="AV998" s="496"/>
      <c r="AW998" s="496"/>
      <c r="AX998" s="496"/>
      <c r="AY998" s="496"/>
      <c r="AZ998" s="496"/>
      <c r="BA998" s="496"/>
      <c r="BB998" s="496"/>
      <c r="BC998" s="496"/>
    </row>
    <row r="999" spans="1:55" x14ac:dyDescent="0.25">
      <c r="A999" s="1400"/>
      <c r="B999" s="549"/>
      <c r="C999" s="526"/>
      <c r="D999" s="527"/>
      <c r="E999" s="528"/>
      <c r="F999" s="527"/>
      <c r="G999" s="511"/>
      <c r="H999" s="511"/>
      <c r="I999" s="511"/>
      <c r="J999" s="511"/>
      <c r="K999" s="529"/>
      <c r="L999" s="530"/>
      <c r="M999" s="530"/>
      <c r="N999" s="530"/>
      <c r="O999" s="530"/>
      <c r="P999" s="530"/>
      <c r="Q999" s="530"/>
      <c r="R999" s="530"/>
      <c r="S999" s="530"/>
      <c r="T999" s="530"/>
      <c r="U999" s="530"/>
      <c r="V999" s="530"/>
      <c r="W999" s="530"/>
      <c r="X999" s="530"/>
      <c r="Y999" s="511"/>
      <c r="Z999" s="511"/>
      <c r="AA999" s="511"/>
      <c r="AB999" s="511"/>
      <c r="AC999" s="511"/>
      <c r="AD999" s="511"/>
      <c r="AE999" s="511"/>
      <c r="AF999" s="511"/>
      <c r="AG999" s="511"/>
      <c r="AH999" s="514"/>
      <c r="AI999" s="515"/>
      <c r="AJ999" s="515"/>
      <c r="AK999" s="515"/>
      <c r="AL999" s="515"/>
      <c r="AM999" s="515"/>
      <c r="AN999" s="515"/>
      <c r="AO999" s="515"/>
      <c r="AP999" s="515"/>
      <c r="AQ999" s="515"/>
      <c r="AR999" s="515"/>
      <c r="AS999" s="515"/>
      <c r="AT999" s="515"/>
      <c r="AU999" s="496"/>
      <c r="AV999" s="496"/>
      <c r="AW999" s="496"/>
      <c r="AX999" s="496"/>
      <c r="AY999" s="496"/>
      <c r="AZ999" s="496"/>
      <c r="BA999" s="496"/>
      <c r="BB999" s="496"/>
      <c r="BC999" s="496"/>
    </row>
    <row r="1000" spans="1:55" x14ac:dyDescent="0.25">
      <c r="A1000" s="1400"/>
      <c r="B1000" s="549"/>
      <c r="C1000" s="526"/>
      <c r="D1000" s="527"/>
      <c r="E1000" s="528"/>
      <c r="F1000" s="527"/>
      <c r="G1000" s="511"/>
      <c r="H1000" s="511"/>
      <c r="I1000" s="511"/>
      <c r="J1000" s="511"/>
      <c r="K1000" s="529"/>
      <c r="L1000" s="530"/>
      <c r="M1000" s="530"/>
      <c r="N1000" s="530"/>
      <c r="O1000" s="530"/>
      <c r="P1000" s="530"/>
      <c r="Q1000" s="530"/>
      <c r="R1000" s="530"/>
      <c r="S1000" s="530"/>
      <c r="T1000" s="530"/>
      <c r="U1000" s="530"/>
      <c r="V1000" s="530"/>
      <c r="W1000" s="530"/>
      <c r="X1000" s="530"/>
      <c r="Y1000" s="511"/>
      <c r="Z1000" s="511"/>
      <c r="AA1000" s="511"/>
      <c r="AB1000" s="511"/>
      <c r="AC1000" s="511"/>
      <c r="AD1000" s="511"/>
      <c r="AE1000" s="511"/>
      <c r="AF1000" s="511"/>
      <c r="AG1000" s="511"/>
      <c r="AH1000" s="514"/>
      <c r="AI1000" s="515"/>
      <c r="AJ1000" s="515"/>
      <c r="AK1000" s="515"/>
      <c r="AL1000" s="515"/>
      <c r="AM1000" s="515"/>
      <c r="AN1000" s="515"/>
      <c r="AO1000" s="515"/>
      <c r="AP1000" s="515"/>
      <c r="AQ1000" s="515"/>
      <c r="AR1000" s="515"/>
      <c r="AS1000" s="515"/>
      <c r="AT1000" s="515"/>
      <c r="AU1000" s="496"/>
      <c r="AV1000" s="496"/>
      <c r="AW1000" s="496"/>
      <c r="AX1000" s="496"/>
      <c r="AY1000" s="496"/>
      <c r="AZ1000" s="496"/>
      <c r="BA1000" s="496"/>
      <c r="BB1000" s="496"/>
      <c r="BC1000" s="496"/>
    </row>
    <row r="1001" spans="1:55" x14ac:dyDescent="0.25">
      <c r="A1001" s="1400"/>
      <c r="B1001" s="549"/>
      <c r="C1001" s="526"/>
      <c r="D1001" s="527"/>
      <c r="E1001" s="528"/>
      <c r="F1001" s="527"/>
      <c r="G1001" s="511"/>
      <c r="H1001" s="511"/>
      <c r="I1001" s="511"/>
      <c r="J1001" s="511"/>
      <c r="K1001" s="529"/>
      <c r="L1001" s="530"/>
      <c r="M1001" s="530"/>
      <c r="N1001" s="530"/>
      <c r="O1001" s="530"/>
      <c r="P1001" s="530"/>
      <c r="Q1001" s="530"/>
      <c r="R1001" s="530"/>
      <c r="S1001" s="530"/>
      <c r="T1001" s="530"/>
      <c r="U1001" s="530"/>
      <c r="V1001" s="530"/>
      <c r="W1001" s="530"/>
      <c r="X1001" s="530"/>
      <c r="Y1001" s="511"/>
      <c r="Z1001" s="511"/>
      <c r="AA1001" s="511"/>
      <c r="AB1001" s="511"/>
      <c r="AC1001" s="511"/>
      <c r="AD1001" s="511"/>
      <c r="AE1001" s="511"/>
      <c r="AF1001" s="511"/>
      <c r="AG1001" s="511"/>
      <c r="AH1001" s="514"/>
      <c r="AI1001" s="515"/>
      <c r="AJ1001" s="515"/>
      <c r="AK1001" s="515"/>
      <c r="AL1001" s="515"/>
      <c r="AM1001" s="515"/>
      <c r="AN1001" s="515"/>
      <c r="AO1001" s="511"/>
      <c r="AP1001" s="511"/>
      <c r="AQ1001" s="511"/>
      <c r="AR1001" s="511"/>
      <c r="AS1001" s="511"/>
      <c r="AT1001" s="515"/>
      <c r="AU1001" s="496"/>
      <c r="AV1001" s="496"/>
      <c r="AW1001" s="496"/>
      <c r="AX1001" s="496"/>
      <c r="AY1001" s="496"/>
      <c r="AZ1001" s="496"/>
      <c r="BA1001" s="496"/>
      <c r="BB1001" s="496"/>
      <c r="BC1001" s="496"/>
    </row>
  </sheetData>
  <sheetProtection formatCells="0" formatColumns="0" formatRows="0" autoFilter="0" pivotTables="0"/>
  <mergeCells count="39">
    <mergeCell ref="C7:C11"/>
    <mergeCell ref="D7:D11"/>
    <mergeCell ref="AE4:AF4"/>
    <mergeCell ref="Y4:AD4"/>
    <mergeCell ref="W4:X4"/>
    <mergeCell ref="Q4:V4"/>
    <mergeCell ref="L4:P4"/>
    <mergeCell ref="A997:A1001"/>
    <mergeCell ref="A962:A966"/>
    <mergeCell ref="A967:A996"/>
    <mergeCell ref="A852:A961"/>
    <mergeCell ref="A782:A786"/>
    <mergeCell ref="A787:A851"/>
    <mergeCell ref="A757:A781"/>
    <mergeCell ref="A752:A756"/>
    <mergeCell ref="A702:A751"/>
    <mergeCell ref="A677:A701"/>
    <mergeCell ref="A612:A676"/>
    <mergeCell ref="A572:A611"/>
    <mergeCell ref="A497:A571"/>
    <mergeCell ref="A427:A496"/>
    <mergeCell ref="A397:A426"/>
    <mergeCell ref="A382:A396"/>
    <mergeCell ref="AT3:BC4"/>
    <mergeCell ref="A217:A246"/>
    <mergeCell ref="A102:A216"/>
    <mergeCell ref="A87:A101"/>
    <mergeCell ref="A352:A381"/>
    <mergeCell ref="A297:A351"/>
    <mergeCell ref="A277:A286"/>
    <mergeCell ref="A287:A296"/>
    <mergeCell ref="A247:A276"/>
    <mergeCell ref="A7:A11"/>
    <mergeCell ref="K3:AS3"/>
    <mergeCell ref="F3:J4"/>
    <mergeCell ref="C3:E4"/>
    <mergeCell ref="A3:A5"/>
    <mergeCell ref="AI4:AS4"/>
    <mergeCell ref="AG4:AH4"/>
  </mergeCells>
  <phoneticPr fontId="26" type="noConversion"/>
  <conditionalFormatting sqref="K7:K11">
    <cfRule type="expression" dxfId="288" priority="408">
      <formula>K7&lt;&gt;SUM(L7:P7)</formula>
    </cfRule>
    <cfRule type="expression" dxfId="287" priority="397">
      <formula>K7&lt;&gt;SUM(W7:X7)</formula>
    </cfRule>
    <cfRule type="expression" dxfId="286" priority="407">
      <formula>K7&lt;&gt;SUM(Q7:V7)</formula>
    </cfRule>
  </conditionalFormatting>
  <conditionalFormatting sqref="K7:K16 K401:K409">
    <cfRule type="expression" dxfId="285" priority="372">
      <formula>K7&lt;&gt;SUM(L7:P7)</formula>
    </cfRule>
    <cfRule type="expression" dxfId="284" priority="371">
      <formula>K7&lt;&gt;SUM(Q7:V7)</formula>
    </cfRule>
  </conditionalFormatting>
  <conditionalFormatting sqref="K12:K16 K401:K409 K411 K416">
    <cfRule type="expression" dxfId="283" priority="370">
      <formula>K12&lt;&gt;SUM(W12:X12)</formula>
    </cfRule>
  </conditionalFormatting>
  <conditionalFormatting sqref="K12:K26 K426 K287:K411">
    <cfRule type="expression" dxfId="282" priority="369">
      <formula>K12&lt;&gt;SUM(L12:P12)</formula>
    </cfRule>
  </conditionalFormatting>
  <conditionalFormatting sqref="K12:K276 K416">
    <cfRule type="expression" dxfId="281" priority="361">
      <formula>K12&lt;&gt;SUM(Q12:V12)</formula>
    </cfRule>
  </conditionalFormatting>
  <conditionalFormatting sqref="K17:K21 K426">
    <cfRule type="expression" dxfId="280" priority="368">
      <formula>K17&lt;&gt;SUM(Q17:V17)</formula>
    </cfRule>
    <cfRule type="expression" dxfId="279" priority="366">
      <formula>K17&lt;&gt;SUM(L17:P17)</formula>
    </cfRule>
    <cfRule type="expression" dxfId="278" priority="367">
      <formula>K17&lt;&gt;SUM(W17:X17)</formula>
    </cfRule>
  </conditionalFormatting>
  <conditionalFormatting sqref="K22:K26 K31:K36">
    <cfRule type="expression" dxfId="277" priority="374">
      <formula>K22&lt;&gt;SUM(Q22:V22)</formula>
    </cfRule>
    <cfRule type="expression" dxfId="276" priority="373">
      <formula>K22&lt;&gt;SUM(W22:X22)</formula>
    </cfRule>
  </conditionalFormatting>
  <conditionalFormatting sqref="K22:K29">
    <cfRule type="expression" dxfId="275" priority="375">
      <formula>K22&lt;&gt;SUM(L22:P22)</formula>
    </cfRule>
  </conditionalFormatting>
  <conditionalFormatting sqref="K27:K29">
    <cfRule type="expression" dxfId="274" priority="378">
      <formula>K27&lt;&gt;SUM(L27:P27)</formula>
    </cfRule>
    <cfRule type="expression" dxfId="273" priority="377">
      <formula>K27&lt;&gt;SUM(Q27:V27)</formula>
    </cfRule>
    <cfRule type="expression" dxfId="272" priority="376">
      <formula>K27&lt;&gt;SUM(W27:X27)</formula>
    </cfRule>
  </conditionalFormatting>
  <conditionalFormatting sqref="K30">
    <cfRule type="expression" dxfId="271" priority="345">
      <formula>K30&lt;&gt;SUM(W30:X30)</formula>
    </cfRule>
    <cfRule type="expression" dxfId="270" priority="344">
      <formula>K30&lt;&gt;SUM(L30:P30)</formula>
    </cfRule>
    <cfRule type="expression" dxfId="269" priority="343">
      <formula>K30&lt;&gt;SUM(Q30:V30)</formula>
    </cfRule>
    <cfRule type="expression" dxfId="268" priority="348">
      <formula>K30&lt;&gt;SUM(L30:P30)</formula>
    </cfRule>
    <cfRule type="expression" dxfId="267" priority="347">
      <formula>K30&lt;&gt;SUM(Q30:V30)</formula>
    </cfRule>
  </conditionalFormatting>
  <conditionalFormatting sqref="K31:K86">
    <cfRule type="expression" dxfId="266" priority="365">
      <formula>K31&lt;&gt;SUM(L31:P31)</formula>
    </cfRule>
  </conditionalFormatting>
  <conditionalFormatting sqref="K32:K41">
    <cfRule type="expression" dxfId="265" priority="381">
      <formula>K32&lt;&gt;SUM(L32:P32)</formula>
    </cfRule>
  </conditionalFormatting>
  <conditionalFormatting sqref="K37:K41">
    <cfRule type="expression" dxfId="264" priority="383">
      <formula>K37&lt;&gt;SUM(Q37:V37)</formula>
    </cfRule>
    <cfRule type="expression" dxfId="263" priority="382">
      <formula>K37&lt;&gt;SUM(W37:X37)</formula>
    </cfRule>
  </conditionalFormatting>
  <conditionalFormatting sqref="K37:K46">
    <cfRule type="expression" dxfId="262" priority="384">
      <formula>K37&lt;&gt;SUM(L37:P37)</formula>
    </cfRule>
  </conditionalFormatting>
  <conditionalFormatting sqref="K42:K46">
    <cfRule type="expression" dxfId="261" priority="386">
      <formula>K42&lt;&gt;SUM(Q42:V42)</formula>
    </cfRule>
    <cfRule type="expression" dxfId="260" priority="385">
      <formula>K42&lt;&gt;SUM(W42:X42)</formula>
    </cfRule>
  </conditionalFormatting>
  <conditionalFormatting sqref="K42:K51">
    <cfRule type="expression" dxfId="259" priority="387">
      <formula>K42&lt;&gt;SUM(L42:P42)</formula>
    </cfRule>
  </conditionalFormatting>
  <conditionalFormatting sqref="K47:K51">
    <cfRule type="expression" dxfId="258" priority="389">
      <formula>K47&lt;&gt;SUM(Q47:V47)</formula>
    </cfRule>
    <cfRule type="expression" dxfId="257" priority="388">
      <formula>K47&lt;&gt;SUM(W47:X47)</formula>
    </cfRule>
  </conditionalFormatting>
  <conditionalFormatting sqref="K47:K56">
    <cfRule type="expression" dxfId="256" priority="390">
      <formula>K47&lt;&gt;SUM(L47:P47)</formula>
    </cfRule>
  </conditionalFormatting>
  <conditionalFormatting sqref="K52:K56">
    <cfRule type="expression" dxfId="255" priority="392">
      <formula>K52&lt;&gt;SUM(Q52:V52)</formula>
    </cfRule>
    <cfRule type="expression" dxfId="254" priority="391">
      <formula>K52&lt;&gt;SUM(W52:X52)</formula>
    </cfRule>
  </conditionalFormatting>
  <conditionalFormatting sqref="K52:K61">
    <cfRule type="expression" dxfId="253" priority="393">
      <formula>K52&lt;&gt;SUM(L52:P52)</formula>
    </cfRule>
  </conditionalFormatting>
  <conditionalFormatting sqref="K57:K61">
    <cfRule type="expression" dxfId="252" priority="396">
      <formula>K57&lt;&gt;SUM(L57:P57)</formula>
    </cfRule>
    <cfRule type="expression" dxfId="251" priority="395">
      <formula>K57&lt;&gt;SUM(Q57:V57)</formula>
    </cfRule>
    <cfRule type="expression" dxfId="250" priority="394">
      <formula>K57&lt;&gt;SUM(W57:X57)</formula>
    </cfRule>
  </conditionalFormatting>
  <conditionalFormatting sqref="K62:K66">
    <cfRule type="expression" dxfId="249" priority="350">
      <formula>K62&lt;&gt;SUM(Q62:V62)</formula>
    </cfRule>
    <cfRule type="expression" dxfId="248" priority="349">
      <formula>K62&lt;&gt;SUM(W62:X62)</formula>
    </cfRule>
  </conditionalFormatting>
  <conditionalFormatting sqref="K62:K71">
    <cfRule type="expression" dxfId="247" priority="351">
      <formula>K62&lt;&gt;SUM(L62:P62)</formula>
    </cfRule>
  </conditionalFormatting>
  <conditionalFormatting sqref="K62:K276">
    <cfRule type="expression" dxfId="246" priority="294">
      <formula>K62&lt;&gt;SUM(L62:P62)</formula>
    </cfRule>
  </conditionalFormatting>
  <conditionalFormatting sqref="K67:K71">
    <cfRule type="expression" dxfId="245" priority="352">
      <formula>K67&lt;&gt;SUM(W67:X67)</formula>
    </cfRule>
    <cfRule type="expression" dxfId="244" priority="353">
      <formula>K67&lt;&gt;SUM(Q67:V67)</formula>
    </cfRule>
  </conditionalFormatting>
  <conditionalFormatting sqref="K67:K76">
    <cfRule type="expression" dxfId="243" priority="354">
      <formula>K67&lt;&gt;SUM(L67:P67)</formula>
    </cfRule>
  </conditionalFormatting>
  <conditionalFormatting sqref="K72:K76">
    <cfRule type="expression" dxfId="242" priority="356">
      <formula>K72&lt;&gt;SUM(Q72:V72)</formula>
    </cfRule>
    <cfRule type="expression" dxfId="241" priority="355">
      <formula>K72&lt;&gt;SUM(W72:X72)</formula>
    </cfRule>
  </conditionalFormatting>
  <conditionalFormatting sqref="K72:K81">
    <cfRule type="expression" dxfId="240" priority="357">
      <formula>K72&lt;&gt;SUM(L72:P72)</formula>
    </cfRule>
  </conditionalFormatting>
  <conditionalFormatting sqref="K77:K81">
    <cfRule type="expression" dxfId="239" priority="358">
      <formula>K77&lt;&gt;SUM(W77:X77)</formula>
    </cfRule>
    <cfRule type="expression" dxfId="238" priority="359">
      <formula>K77&lt;&gt;SUM(Q77:V77)</formula>
    </cfRule>
    <cfRule type="expression" dxfId="237" priority="360">
      <formula>K77&lt;&gt;SUM(L77:P77)</formula>
    </cfRule>
  </conditionalFormatting>
  <conditionalFormatting sqref="K82:K86">
    <cfRule type="expression" dxfId="236" priority="364">
      <formula>K82&lt;&gt;SUM(Q82:V82)</formula>
    </cfRule>
    <cfRule type="expression" dxfId="235" priority="363">
      <formula>K82&lt;&gt;SUM(W82:X82)</formula>
    </cfRule>
    <cfRule type="expression" dxfId="234" priority="362">
      <formula>K82&lt;&gt;SUM(L82:P82)</formula>
    </cfRule>
  </conditionalFormatting>
  <conditionalFormatting sqref="K87:K276">
    <cfRule type="expression" dxfId="233" priority="306">
      <formula>K87&lt;&gt;SUM(W87:X87)</formula>
    </cfRule>
  </conditionalFormatting>
  <conditionalFormatting sqref="K87:K286">
    <cfRule type="expression" dxfId="232" priority="220">
      <formula>K87&lt;&gt;SUM(L87:P87)</formula>
    </cfRule>
  </conditionalFormatting>
  <conditionalFormatting sqref="K87:K781">
    <cfRule type="expression" dxfId="231" priority="70">
      <formula>K87&lt;&gt;SUM(Q87:V87)</formula>
    </cfRule>
  </conditionalFormatting>
  <conditionalFormatting sqref="K277:K286">
    <cfRule type="expression" dxfId="230" priority="230">
      <formula>K277&lt;&gt;SUM(W277:X277)</formula>
    </cfRule>
  </conditionalFormatting>
  <conditionalFormatting sqref="K287:K294">
    <cfRule type="expression" dxfId="229" priority="302">
      <formula>K287&lt;&gt;SUM(W287:X287)</formula>
    </cfRule>
    <cfRule type="expression" dxfId="228" priority="300">
      <formula>K287&lt;&gt;SUM(L287:P287)</formula>
    </cfRule>
  </conditionalFormatting>
  <conditionalFormatting sqref="K287:K411">
    <cfRule type="expression" dxfId="227" priority="293">
      <formula>K287&lt;&gt;SUM(Q287:V287)</formula>
    </cfRule>
  </conditionalFormatting>
  <conditionalFormatting sqref="K296:K396">
    <cfRule type="expression" dxfId="226" priority="295">
      <formula>K296&lt;&gt;SUM(W296:X296)</formula>
    </cfRule>
    <cfRule type="expression" dxfId="225" priority="296">
      <formula>K296&lt;&gt;SUM(L296:P296)</formula>
    </cfRule>
  </conditionalFormatting>
  <conditionalFormatting sqref="K397:K399">
    <cfRule type="expression" dxfId="224" priority="281">
      <formula>K397&lt;&gt;SUM(L397:P397)</formula>
    </cfRule>
    <cfRule type="expression" dxfId="223" priority="282">
      <formula>K397&lt;&gt;SUM(W397:X397)</formula>
    </cfRule>
    <cfRule type="expression" dxfId="222" priority="280">
      <formula>K397&lt;&gt;SUM(Q397:V397)</formula>
    </cfRule>
  </conditionalFormatting>
  <conditionalFormatting sqref="K400">
    <cfRule type="expression" dxfId="221" priority="255">
      <formula>K400&lt;&gt;SUM(L400:P400)</formula>
    </cfRule>
    <cfRule type="expression" dxfId="220" priority="256">
      <formula>K400&lt;&gt;SUM(W400:X400)</formula>
    </cfRule>
  </conditionalFormatting>
  <conditionalFormatting sqref="K410">
    <cfRule type="expression" dxfId="219" priority="249">
      <formula>K410&lt;&gt;SUM(L410:P410)</formula>
    </cfRule>
    <cfRule type="expression" dxfId="218" priority="250">
      <formula>K410&lt;&gt;SUM(W410:X410)</formula>
    </cfRule>
  </conditionalFormatting>
  <conditionalFormatting sqref="K411:K414">
    <cfRule type="expression" dxfId="217" priority="278">
      <formula>K411&lt;&gt;SUM(Q411:V411)</formula>
    </cfRule>
  </conditionalFormatting>
  <conditionalFormatting sqref="K411:K416">
    <cfRule type="expression" dxfId="216" priority="279">
      <formula>K411&lt;&gt;SUM(L411:P411)</formula>
    </cfRule>
  </conditionalFormatting>
  <conditionalFormatting sqref="K412:K414">
    <cfRule type="expression" dxfId="215" priority="277">
      <formula>K412&lt;&gt;SUM(W412:X412)</formula>
    </cfRule>
    <cfRule type="expression" dxfId="214" priority="276">
      <formula>K412&lt;&gt;SUM(L412:P412)</formula>
    </cfRule>
    <cfRule type="expression" dxfId="213" priority="275">
      <formula>K412&lt;&gt;SUM(Q412:V412)</formula>
    </cfRule>
  </conditionalFormatting>
  <conditionalFormatting sqref="K415">
    <cfRule type="expression" dxfId="212" priority="253">
      <formula>K415&lt;&gt;SUM(L415:P415)</formula>
    </cfRule>
    <cfRule type="expression" dxfId="211" priority="254">
      <formula>K415&lt;&gt;SUM(W415:X415)</formula>
    </cfRule>
  </conditionalFormatting>
  <conditionalFormatting sqref="K416:K421">
    <cfRule type="expression" dxfId="210" priority="274">
      <formula>K416&lt;&gt;SUM(L416:P416)</formula>
    </cfRule>
  </conditionalFormatting>
  <conditionalFormatting sqref="K416:K426">
    <cfRule type="expression" dxfId="209" priority="257">
      <formula>K416&lt;&gt;SUM(Q416:V416)</formula>
    </cfRule>
  </conditionalFormatting>
  <conditionalFormatting sqref="K417:K421">
    <cfRule type="expression" dxfId="208" priority="273">
      <formula>K417&lt;&gt;SUM(Q417:V417)</formula>
    </cfRule>
    <cfRule type="expression" dxfId="207" priority="272">
      <formula>K417&lt;&gt;SUM(W417:X417)</formula>
    </cfRule>
  </conditionalFormatting>
  <conditionalFormatting sqref="K417:K424">
    <cfRule type="expression" dxfId="206" priority="271">
      <formula>K417&lt;&gt;SUM(L417:P417)</formula>
    </cfRule>
  </conditionalFormatting>
  <conditionalFormatting sqref="K422:K424">
    <cfRule type="expression" dxfId="205" priority="259">
      <formula>K422&lt;&gt;SUM(W422:X422)</formula>
    </cfRule>
    <cfRule type="expression" dxfId="204" priority="270">
      <formula>K422&lt;&gt;SUM(Q422:V422)</formula>
    </cfRule>
    <cfRule type="expression" dxfId="203" priority="258">
      <formula>K422&lt;&gt;SUM(L422:P422)</formula>
    </cfRule>
  </conditionalFormatting>
  <conditionalFormatting sqref="K425">
    <cfRule type="expression" dxfId="202" priority="251">
      <formula>K425&lt;&gt;SUM(L425:P425)</formula>
    </cfRule>
    <cfRule type="expression" dxfId="201" priority="252">
      <formula>K425&lt;&gt;SUM(W425:X425)</formula>
    </cfRule>
  </conditionalFormatting>
  <conditionalFormatting sqref="K427:K781">
    <cfRule type="expression" dxfId="200" priority="69">
      <formula>K427&lt;&gt;SUM(L427:P427)</formula>
    </cfRule>
    <cfRule type="expression" dxfId="199" priority="79">
      <formula>K427&lt;&gt;SUM(W427:X427)</formula>
    </cfRule>
  </conditionalFormatting>
  <conditionalFormatting sqref="K784">
    <cfRule type="expression" dxfId="198" priority="55">
      <formula>K784&lt;&gt;SUM(Q784:V784)</formula>
    </cfRule>
    <cfRule type="expression" dxfId="197" priority="64">
      <formula>K784&lt;&gt;SUM(W784:X784)</formula>
    </cfRule>
    <cfRule type="expression" dxfId="196" priority="54">
      <formula>K784&lt;&gt;SUM(L784:P784)</formula>
    </cfRule>
  </conditionalFormatting>
  <conditionalFormatting sqref="K786:K1001">
    <cfRule type="expression" dxfId="195" priority="3">
      <formula>K786&lt;&gt;SUM(W786:X786)</formula>
    </cfRule>
    <cfRule type="expression" dxfId="194" priority="2">
      <formula>K786&lt;&gt;SUM(L786:P786)</formula>
    </cfRule>
    <cfRule type="expression" dxfId="193" priority="1">
      <formula>K786&lt;&gt;SUM(Q786:V786)</formula>
    </cfRule>
  </conditionalFormatting>
  <conditionalFormatting sqref="L87:M276">
    <cfRule type="expression" dxfId="192" priority="307">
      <formula>SUM(L87:P87)&lt;&gt;K87</formula>
    </cfRule>
  </conditionalFormatting>
  <conditionalFormatting sqref="L277:M294 L711:M714">
    <cfRule type="expression" dxfId="191" priority="234">
      <formula>SUM(L277:P277)&lt;&gt;K277</formula>
    </cfRule>
  </conditionalFormatting>
  <conditionalFormatting sqref="L296:M701">
    <cfRule type="expression" dxfId="190" priority="175">
      <formula>SUM(L296:P296)&lt;&gt;K296</formula>
    </cfRule>
  </conditionalFormatting>
  <conditionalFormatting sqref="L397:M399 L401:M409 L426:M426">
    <cfRule type="expression" dxfId="189" priority="285">
      <formula>SUM(L397:P397)&lt;&gt;K397</formula>
    </cfRule>
  </conditionalFormatting>
  <conditionalFormatting sqref="L411:M424">
    <cfRule type="expression" dxfId="188" priority="262">
      <formula>SUM(L411:P411)&lt;&gt;K411</formula>
    </cfRule>
  </conditionalFormatting>
  <conditionalFormatting sqref="L707:M709">
    <cfRule type="expression" dxfId="187" priority="165">
      <formula>SUM(L707:P707)&lt;&gt;K707</formula>
    </cfRule>
  </conditionalFormatting>
  <conditionalFormatting sqref="L716:M719">
    <cfRule type="expression" dxfId="186" priority="153">
      <formula>SUM(L716:P716)&lt;&gt;K716</formula>
    </cfRule>
  </conditionalFormatting>
  <conditionalFormatting sqref="L721:M724">
    <cfRule type="expression" dxfId="185" priority="143">
      <formula>SUM(L721:P721)&lt;&gt;K721</formula>
    </cfRule>
  </conditionalFormatting>
  <conditionalFormatting sqref="L726:M734">
    <cfRule type="expression" dxfId="184" priority="133">
      <formula>SUM(L726:P726)&lt;&gt;K726</formula>
    </cfRule>
  </conditionalFormatting>
  <conditionalFormatting sqref="L736:M744">
    <cfRule type="expression" dxfId="183" priority="123">
      <formula>SUM(L736:P736)&lt;&gt;K736</formula>
    </cfRule>
  </conditionalFormatting>
  <conditionalFormatting sqref="L746:M749">
    <cfRule type="expression" dxfId="182" priority="113">
      <formula>SUM(L746:P746)&lt;&gt;K746</formula>
    </cfRule>
  </conditionalFormatting>
  <conditionalFormatting sqref="L751:M781">
    <cfRule type="expression" dxfId="181" priority="83">
      <formula>SUM(L751:P751)&lt;&gt;K751</formula>
    </cfRule>
  </conditionalFormatting>
  <conditionalFormatting sqref="L784:M784">
    <cfRule type="expression" dxfId="180" priority="68">
      <formula>SUM(L784:P784)&lt;&gt;K784</formula>
    </cfRule>
  </conditionalFormatting>
  <conditionalFormatting sqref="L786:M1001">
    <cfRule type="expression" dxfId="179" priority="6">
      <formula>SUM(L786:P786)&lt;&gt;K786</formula>
    </cfRule>
  </conditionalFormatting>
  <conditionalFormatting sqref="N87:N88">
    <cfRule type="expression" dxfId="178" priority="326">
      <formula>SUM(L87:P87)&lt;&gt;K87</formula>
    </cfRule>
  </conditionalFormatting>
  <conditionalFormatting sqref="N90:N93">
    <cfRule type="expression" dxfId="177" priority="324">
      <formula>SUM(L90:P90)&lt;&gt;K90</formula>
    </cfRule>
  </conditionalFormatting>
  <conditionalFormatting sqref="N95:N98">
    <cfRule type="expression" dxfId="176" priority="322">
      <formula>SUM(L95:P95)&lt;&gt;K95</formula>
    </cfRule>
  </conditionalFormatting>
  <conditionalFormatting sqref="N100:N278">
    <cfRule type="expression" dxfId="175" priority="228">
      <formula>SUM(L100:P100)&lt;&gt;K100</formula>
    </cfRule>
  </conditionalFormatting>
  <conditionalFormatting sqref="N280:N573">
    <cfRule type="expression" dxfId="174" priority="213">
      <formula>SUM(L280:P280)&lt;&gt;K280</formula>
    </cfRule>
  </conditionalFormatting>
  <conditionalFormatting sqref="N397:N398">
    <cfRule type="expression" dxfId="173" priority="286">
      <formula>SUM(L397:P397)&lt;&gt;K397</formula>
    </cfRule>
  </conditionalFormatting>
  <conditionalFormatting sqref="N411:N424">
    <cfRule type="expression" dxfId="172" priority="263">
      <formula>SUM(L411:P411)&lt;&gt;K411</formula>
    </cfRule>
  </conditionalFormatting>
  <conditionalFormatting sqref="N575:N613">
    <cfRule type="expression" dxfId="171" priority="202">
      <formula>SUM(L575:P575)&lt;&gt;K575</formula>
    </cfRule>
  </conditionalFormatting>
  <conditionalFormatting sqref="N615:N678">
    <cfRule type="expression" dxfId="170" priority="181">
      <formula>SUM(L615:P615)&lt;&gt;K615</formula>
    </cfRule>
  </conditionalFormatting>
  <conditionalFormatting sqref="N680:N701">
    <cfRule type="expression" dxfId="169" priority="174">
      <formula>SUM(L680:P680)&lt;&gt;K680</formula>
    </cfRule>
  </conditionalFormatting>
  <conditionalFormatting sqref="N707:N709">
    <cfRule type="expression" dxfId="168" priority="160">
      <formula>SUM(L707:P707)&lt;&gt;K707</formula>
    </cfRule>
  </conditionalFormatting>
  <conditionalFormatting sqref="N716:N719">
    <cfRule type="expression" dxfId="167" priority="150">
      <formula>SUM(L716:P716)&lt;&gt;K716</formula>
    </cfRule>
  </conditionalFormatting>
  <conditionalFormatting sqref="N721:N724">
    <cfRule type="expression" dxfId="166" priority="140">
      <formula>SUM(L721:P721)&lt;&gt;K721</formula>
    </cfRule>
  </conditionalFormatting>
  <conditionalFormatting sqref="N726:N734">
    <cfRule type="expression" dxfId="165" priority="130">
      <formula>SUM(L726:P726)&lt;&gt;K726</formula>
    </cfRule>
  </conditionalFormatting>
  <conditionalFormatting sqref="N736:N744">
    <cfRule type="expression" dxfId="164" priority="120">
      <formula>SUM(L736:P736)&lt;&gt;K736</formula>
    </cfRule>
  </conditionalFormatting>
  <conditionalFormatting sqref="N746:N749">
    <cfRule type="expression" dxfId="163" priority="110">
      <formula>SUM(L746:P746)&lt;&gt;K746</formula>
    </cfRule>
  </conditionalFormatting>
  <conditionalFormatting sqref="N751:N753">
    <cfRule type="expression" dxfId="162" priority="92">
      <formula>SUM(L751:P751)&lt;&gt;K751</formula>
    </cfRule>
  </conditionalFormatting>
  <conditionalFormatting sqref="N755:N758">
    <cfRule type="expression" dxfId="161" priority="77">
      <formula>SUM(L755:P755)&lt;&gt;K755</formula>
    </cfRule>
  </conditionalFormatting>
  <conditionalFormatting sqref="N786:N788">
    <cfRule type="expression" dxfId="160" priority="51">
      <formula>SUM(L786:P786)&lt;&gt;K786</formula>
    </cfRule>
  </conditionalFormatting>
  <conditionalFormatting sqref="N790:N968">
    <cfRule type="expression" dxfId="159" priority="7">
      <formula>SUM(L790:P790)&lt;&gt;K790</formula>
    </cfRule>
  </conditionalFormatting>
  <conditionalFormatting sqref="O87:O88">
    <cfRule type="expression" dxfId="158" priority="325">
      <formula>SUM(L87:P87)&lt;&gt;K87</formula>
    </cfRule>
  </conditionalFormatting>
  <conditionalFormatting sqref="O90:O93">
    <cfRule type="expression" dxfId="157" priority="323">
      <formula>SUM(L90:P90)&lt;&gt;K90</formula>
    </cfRule>
  </conditionalFormatting>
  <conditionalFormatting sqref="O95:O98">
    <cfRule type="expression" dxfId="156" priority="321">
      <formula>SUM(L95:P95)&lt;&gt;K95</formula>
    </cfRule>
  </conditionalFormatting>
  <conditionalFormatting sqref="O100:O103">
    <cfRule type="expression" dxfId="155" priority="316">
      <formula>SUM(L100:P100)&lt;&gt;K100</formula>
    </cfRule>
  </conditionalFormatting>
  <conditionalFormatting sqref="O105:O118">
    <cfRule type="expression" dxfId="154" priority="315">
      <formula>SUM(L105:P105)&lt;&gt;K105</formula>
    </cfRule>
  </conditionalFormatting>
  <conditionalFormatting sqref="O120:O133">
    <cfRule type="expression" dxfId="153" priority="317">
      <formula>SUM(L120:P120)&lt;&gt;K120</formula>
    </cfRule>
  </conditionalFormatting>
  <conditionalFormatting sqref="O135:O148">
    <cfRule type="expression" dxfId="152" priority="320">
      <formula>SUM(L135:P135)&lt;&gt;K135</formula>
    </cfRule>
  </conditionalFormatting>
  <conditionalFormatting sqref="O150:O153">
    <cfRule type="expression" dxfId="151" priority="314">
      <formula>SUM(L150:P150)&lt;&gt;K150</formula>
    </cfRule>
  </conditionalFormatting>
  <conditionalFormatting sqref="O155:O163">
    <cfRule type="expression" dxfId="150" priority="313">
      <formula>SUM(L155:P155)&lt;&gt;K155</formula>
    </cfRule>
  </conditionalFormatting>
  <conditionalFormatting sqref="O165:O178">
    <cfRule type="expression" dxfId="149" priority="319">
      <formula>SUM(L165:P165)&lt;&gt;K165</formula>
    </cfRule>
  </conditionalFormatting>
  <conditionalFormatting sqref="O180:O193">
    <cfRule type="expression" dxfId="148" priority="318">
      <formula>SUM(L180:P180)&lt;&gt;K180</formula>
    </cfRule>
  </conditionalFormatting>
  <conditionalFormatting sqref="O195:O208">
    <cfRule type="expression" dxfId="147" priority="312">
      <formula>SUM(L195:P195)&lt;&gt;K195</formula>
    </cfRule>
  </conditionalFormatting>
  <conditionalFormatting sqref="O210:O218">
    <cfRule type="expression" dxfId="146" priority="311">
      <formula>SUM(L210:P210)&lt;&gt;K210</formula>
    </cfRule>
  </conditionalFormatting>
  <conditionalFormatting sqref="O235:O248">
    <cfRule type="expression" dxfId="145" priority="310">
      <formula>SUM(L235:P235)&lt;&gt;K235</formula>
    </cfRule>
  </conditionalFormatting>
  <conditionalFormatting sqref="O250:O253">
    <cfRule type="expression" dxfId="144" priority="309">
      <formula>SUM(L250:P250)&lt;&gt;K250</formula>
    </cfRule>
  </conditionalFormatting>
  <conditionalFormatting sqref="O260:O263">
    <cfRule type="expression" dxfId="143" priority="308">
      <formula>SUM(L260:P260)&lt;&gt;K260</formula>
    </cfRule>
  </conditionalFormatting>
  <conditionalFormatting sqref="O270:O278">
    <cfRule type="expression" dxfId="142" priority="227">
      <formula>SUM(L270:P270)&lt;&gt;K270</formula>
    </cfRule>
  </conditionalFormatting>
  <conditionalFormatting sqref="O290:O294">
    <cfRule type="expression" dxfId="141" priority="303">
      <formula>SUM(L290:P290)&lt;&gt;K290</formula>
    </cfRule>
  </conditionalFormatting>
  <conditionalFormatting sqref="O296:O298">
    <cfRule type="expression" dxfId="140" priority="299">
      <formula>SUM(L296:P296)&lt;&gt;K296</formula>
    </cfRule>
  </conditionalFormatting>
  <conditionalFormatting sqref="O300:O573">
    <cfRule type="expression" dxfId="139" priority="212">
      <formula>SUM(L300:P300)&lt;&gt;K300</formula>
    </cfRule>
  </conditionalFormatting>
  <conditionalFormatting sqref="O397:O398">
    <cfRule type="expression" dxfId="138" priority="287">
      <formula>SUM(L397:P397)&lt;&gt;K397</formula>
    </cfRule>
  </conditionalFormatting>
  <conditionalFormatting sqref="O411:O424">
    <cfRule type="expression" dxfId="137" priority="264">
      <formula>SUM(L411:P411)&lt;&gt;K411</formula>
    </cfRule>
  </conditionalFormatting>
  <conditionalFormatting sqref="O575:O613">
    <cfRule type="expression" dxfId="136" priority="201">
      <formula>SUM(L575:P575)&lt;&gt;K575</formula>
    </cfRule>
  </conditionalFormatting>
  <conditionalFormatting sqref="O615:O678">
    <cfRule type="expression" dxfId="135" priority="180">
      <formula>SUM(L615:P615)&lt;&gt;K615</formula>
    </cfRule>
  </conditionalFormatting>
  <conditionalFormatting sqref="O680:O701">
    <cfRule type="expression" dxfId="134" priority="173">
      <formula>SUM(L680:P680)&lt;&gt;K680</formula>
    </cfRule>
  </conditionalFormatting>
  <conditionalFormatting sqref="O707:O709">
    <cfRule type="expression" dxfId="133" priority="159">
      <formula>SUM(L707:P707)&lt;&gt;K707</formula>
    </cfRule>
  </conditionalFormatting>
  <conditionalFormatting sqref="O716:O719">
    <cfRule type="expression" dxfId="132" priority="149">
      <formula>SUM(L716:P716)&lt;&gt;K716</formula>
    </cfRule>
  </conditionalFormatting>
  <conditionalFormatting sqref="O721:O724">
    <cfRule type="expression" dxfId="131" priority="139">
      <formula>SUM(L721:P721)&lt;&gt;K721</formula>
    </cfRule>
  </conditionalFormatting>
  <conditionalFormatting sqref="O726:O734">
    <cfRule type="expression" dxfId="130" priority="129">
      <formula>SUM(L726:P726)&lt;&gt;K726</formula>
    </cfRule>
  </conditionalFormatting>
  <conditionalFormatting sqref="O736:O744">
    <cfRule type="expression" dxfId="129" priority="119">
      <formula>SUM(L736:P736)&lt;&gt;K736</formula>
    </cfRule>
  </conditionalFormatting>
  <conditionalFormatting sqref="O746:O749">
    <cfRule type="expression" dxfId="128" priority="109">
      <formula>SUM(L746:P746)&lt;&gt;K746</formula>
    </cfRule>
  </conditionalFormatting>
  <conditionalFormatting sqref="O751:O753">
    <cfRule type="expression" dxfId="127" priority="91">
      <formula>SUM(L751:P751)&lt;&gt;K751</formula>
    </cfRule>
  </conditionalFormatting>
  <conditionalFormatting sqref="O755:O758">
    <cfRule type="expression" dxfId="126" priority="76">
      <formula>SUM(L755:P755)&lt;&gt;K755</formula>
    </cfRule>
  </conditionalFormatting>
  <conditionalFormatting sqref="O786:O788">
    <cfRule type="expression" dxfId="125" priority="50">
      <formula>SUM(L786:P786)&lt;&gt;K786</formula>
    </cfRule>
  </conditionalFormatting>
  <conditionalFormatting sqref="O790:O968">
    <cfRule type="expression" dxfId="124" priority="8">
      <formula>SUM(L790:P790)&lt;&gt;K790</formula>
    </cfRule>
  </conditionalFormatting>
  <conditionalFormatting sqref="P87:P294">
    <cfRule type="expression" dxfId="123" priority="226">
      <formula>SUM(L87:P87)&lt;&gt;K87</formula>
    </cfRule>
  </conditionalFormatting>
  <conditionalFormatting sqref="P296:P701">
    <cfRule type="expression" dxfId="122" priority="172">
      <formula>SUM(L296:P296)&lt;&gt;K296</formula>
    </cfRule>
  </conditionalFormatting>
  <conditionalFormatting sqref="P397:P399">
    <cfRule type="expression" dxfId="121" priority="288">
      <formula>SUM(L397:P397)&lt;&gt;K397</formula>
    </cfRule>
  </conditionalFormatting>
  <conditionalFormatting sqref="P411:P424">
    <cfRule type="expression" dxfId="120" priority="265">
      <formula>SUM(L411:P411)&lt;&gt;K411</formula>
    </cfRule>
  </conditionalFormatting>
  <conditionalFormatting sqref="P707:P709">
    <cfRule type="expression" dxfId="119" priority="158">
      <formula>SUM(L707:P707)&lt;&gt;K707</formula>
    </cfRule>
  </conditionalFormatting>
  <conditionalFormatting sqref="P716:P719">
    <cfRule type="expression" dxfId="118" priority="148">
      <formula>SUM(L716:P716)&lt;&gt;K716</formula>
    </cfRule>
  </conditionalFormatting>
  <conditionalFormatting sqref="P721:P724">
    <cfRule type="expression" dxfId="117" priority="138">
      <formula>SUM(L721:P721)&lt;&gt;K721</formula>
    </cfRule>
  </conditionalFormatting>
  <conditionalFormatting sqref="P726:P734">
    <cfRule type="expression" dxfId="116" priority="128">
      <formula>SUM(L726:P726)&lt;&gt;K726</formula>
    </cfRule>
  </conditionalFormatting>
  <conditionalFormatting sqref="P736:P744">
    <cfRule type="expression" dxfId="115" priority="118">
      <formula>SUM(L736:P736)&lt;&gt;K736</formula>
    </cfRule>
  </conditionalFormatting>
  <conditionalFormatting sqref="P746:P749">
    <cfRule type="expression" dxfId="114" priority="108">
      <formula>SUM(L746:P746)&lt;&gt;K746</formula>
    </cfRule>
  </conditionalFormatting>
  <conditionalFormatting sqref="P751:P781">
    <cfRule type="expression" dxfId="113" priority="75">
      <formula>SUM(L751:P751)&lt;&gt;K751</formula>
    </cfRule>
  </conditionalFormatting>
  <conditionalFormatting sqref="P784">
    <cfRule type="expression" dxfId="112" priority="60">
      <formula>SUM(L784:P784)&lt;&gt;K784</formula>
    </cfRule>
  </conditionalFormatting>
  <conditionalFormatting sqref="P786:P1001">
    <cfRule type="expression" dxfId="111" priority="9">
      <formula>SUM(L786:P786)&lt;&gt;K786</formula>
    </cfRule>
  </conditionalFormatting>
  <conditionalFormatting sqref="T87:T294">
    <cfRule type="expression" dxfId="110" priority="224">
      <formula>SUM(Q87:V87)&lt;&gt;K87</formula>
    </cfRule>
  </conditionalFormatting>
  <conditionalFormatting sqref="T296:T701">
    <cfRule type="expression" dxfId="109" priority="170">
      <formula>SUM(Q296:V296)&lt;&gt;K296</formula>
    </cfRule>
  </conditionalFormatting>
  <conditionalFormatting sqref="T397:T399">
    <cfRule type="expression" dxfId="108" priority="290">
      <formula>SUM(Q397:V397)&lt;&gt;K397</formula>
    </cfRule>
  </conditionalFormatting>
  <conditionalFormatting sqref="T411:T424">
    <cfRule type="expression" dxfId="107" priority="267">
      <formula>SUM(Q411:V411)&lt;&gt;K411</formula>
    </cfRule>
  </conditionalFormatting>
  <conditionalFormatting sqref="T707:T709">
    <cfRule type="expression" dxfId="106" priority="156">
      <formula>SUM(Q707:V707)&lt;&gt;K707</formula>
    </cfRule>
  </conditionalFormatting>
  <conditionalFormatting sqref="T716:T719">
    <cfRule type="expression" dxfId="105" priority="146">
      <formula>SUM(Q716:V716)&lt;&gt;K716</formula>
    </cfRule>
  </conditionalFormatting>
  <conditionalFormatting sqref="T721:T724">
    <cfRule type="expression" dxfId="104" priority="136">
      <formula>SUM(Q721:V721)&lt;&gt;K721</formula>
    </cfRule>
  </conditionalFormatting>
  <conditionalFormatting sqref="T726:T734">
    <cfRule type="expression" dxfId="103" priority="126">
      <formula>SUM(Q726:V726)&lt;&gt;K726</formula>
    </cfRule>
  </conditionalFormatting>
  <conditionalFormatting sqref="T736:T744">
    <cfRule type="expression" dxfId="102" priority="116">
      <formula>SUM(Q736:V736)&lt;&gt;K736</formula>
    </cfRule>
  </conditionalFormatting>
  <conditionalFormatting sqref="T746:T749">
    <cfRule type="expression" dxfId="101" priority="106">
      <formula>SUM(Q746:V746)&lt;&gt;K746</formula>
    </cfRule>
  </conditionalFormatting>
  <conditionalFormatting sqref="T751:T781">
    <cfRule type="expression" dxfId="100" priority="73">
      <formula>SUM(Q751:V751)&lt;&gt;K751</formula>
    </cfRule>
  </conditionalFormatting>
  <conditionalFormatting sqref="T784">
    <cfRule type="expression" dxfId="99" priority="58">
      <formula>SUM(Q784:V784)&lt;&gt;K784</formula>
    </cfRule>
  </conditionalFormatting>
  <conditionalFormatting sqref="T786:T1001">
    <cfRule type="expression" dxfId="98" priority="11">
      <formula>SUM(Q786:V786)&lt;&gt;K786</formula>
    </cfRule>
  </conditionalFormatting>
  <conditionalFormatting sqref="U87:U294">
    <cfRule type="expression" dxfId="97" priority="223">
      <formula>SUM(Q87:V87)&lt;&gt;K87</formula>
    </cfRule>
  </conditionalFormatting>
  <conditionalFormatting sqref="U296:U701">
    <cfRule type="expression" dxfId="96" priority="169">
      <formula>SUM(Q296:V296)&lt;&gt;K296</formula>
    </cfRule>
  </conditionalFormatting>
  <conditionalFormatting sqref="U397:U399">
    <cfRule type="expression" dxfId="95" priority="291">
      <formula>SUM(Q397:V397)&lt;&gt;K397</formula>
    </cfRule>
  </conditionalFormatting>
  <conditionalFormatting sqref="U411:U424">
    <cfRule type="expression" dxfId="94" priority="268">
      <formula>SUM(Q411:V411)&lt;&gt;K411</formula>
    </cfRule>
  </conditionalFormatting>
  <conditionalFormatting sqref="U707:U709">
    <cfRule type="expression" dxfId="93" priority="155">
      <formula>SUM(Q707:V707)&lt;&gt;K707</formula>
    </cfRule>
  </conditionalFormatting>
  <conditionalFormatting sqref="U716:U719">
    <cfRule type="expression" dxfId="92" priority="145">
      <formula>SUM(Q716:V716)&lt;&gt;K716</formula>
    </cfRule>
  </conditionalFormatting>
  <conditionalFormatting sqref="U721:U724">
    <cfRule type="expression" dxfId="91" priority="135">
      <formula>SUM(Q721:V721)&lt;&gt;K721</formula>
    </cfRule>
  </conditionalFormatting>
  <conditionalFormatting sqref="U726:U734">
    <cfRule type="expression" dxfId="90" priority="125">
      <formula>SUM(Q726:V726)&lt;&gt;K726</formula>
    </cfRule>
  </conditionalFormatting>
  <conditionalFormatting sqref="U736:U744">
    <cfRule type="expression" dxfId="89" priority="115">
      <formula>SUM(Q736:V736)&lt;&gt;K736</formula>
    </cfRule>
  </conditionalFormatting>
  <conditionalFormatting sqref="U746:U749">
    <cfRule type="expression" dxfId="88" priority="105">
      <formula>SUM(Q746:V746)&lt;&gt;K746</formula>
    </cfRule>
  </conditionalFormatting>
  <conditionalFormatting sqref="U751:U781">
    <cfRule type="expression" dxfId="87" priority="72">
      <formula>SUM(Q751:V751)&lt;&gt;K751</formula>
    </cfRule>
  </conditionalFormatting>
  <conditionalFormatting sqref="U784">
    <cfRule type="expression" dxfId="86" priority="57">
      <formula>SUM(Q784:V784)&lt;&gt;K784</formula>
    </cfRule>
  </conditionalFormatting>
  <conditionalFormatting sqref="U786:U1001">
    <cfRule type="expression" dxfId="85" priority="12">
      <formula>SUM(Q786:V786)&lt;&gt;K786</formula>
    </cfRule>
  </conditionalFormatting>
  <conditionalFormatting sqref="V87:V294">
    <cfRule type="expression" dxfId="84" priority="222">
      <formula>SUM(Q87:V87)&lt;&gt;K87</formula>
    </cfRule>
  </conditionalFormatting>
  <conditionalFormatting sqref="V296:V701">
    <cfRule type="expression" dxfId="83" priority="168">
      <formula>SUM(Q296:V296)&lt;&gt;K296</formula>
    </cfRule>
  </conditionalFormatting>
  <conditionalFormatting sqref="V397:V399">
    <cfRule type="expression" dxfId="82" priority="292">
      <formula>SUM(Q397:V397)&lt;&gt;K397</formula>
    </cfRule>
  </conditionalFormatting>
  <conditionalFormatting sqref="V411:V424">
    <cfRule type="expression" dxfId="81" priority="269">
      <formula>SUM(Q411:V411)&lt;&gt;K411</formula>
    </cfRule>
  </conditionalFormatting>
  <conditionalFormatting sqref="V707:V709">
    <cfRule type="expression" dxfId="80" priority="154">
      <formula>SUM(Q707:V707)&lt;&gt;K707</formula>
    </cfRule>
  </conditionalFormatting>
  <conditionalFormatting sqref="V716:V719">
    <cfRule type="expression" dxfId="79" priority="144">
      <formula>SUM(Q716:V716)&lt;&gt;K716</formula>
    </cfRule>
  </conditionalFormatting>
  <conditionalFormatting sqref="V721:V724">
    <cfRule type="expression" dxfId="78" priority="134">
      <formula>SUM(Q721:V721)&lt;&gt;K721</formula>
    </cfRule>
  </conditionalFormatting>
  <conditionalFormatting sqref="V726:V734">
    <cfRule type="expression" dxfId="77" priority="124">
      <formula>SUM(Q726:V726)&lt;&gt;K726</formula>
    </cfRule>
  </conditionalFormatting>
  <conditionalFormatting sqref="V736:V744">
    <cfRule type="expression" dxfId="76" priority="114">
      <formula>SUM(Q736:V736)&lt;&gt;K736</formula>
    </cfRule>
  </conditionalFormatting>
  <conditionalFormatting sqref="V746:V749">
    <cfRule type="expression" dxfId="75" priority="104">
      <formula>SUM(Q746:V746)&lt;&gt;K746</formula>
    </cfRule>
  </conditionalFormatting>
  <conditionalFormatting sqref="V751:V781">
    <cfRule type="expression" dxfId="74" priority="71">
      <formula>SUM(Q751:V751)&lt;&gt;K751</formula>
    </cfRule>
  </conditionalFormatting>
  <conditionalFormatting sqref="V784">
    <cfRule type="expression" dxfId="73" priority="56">
      <formula>SUM(Q784:V784)&lt;&gt;K784</formula>
    </cfRule>
  </conditionalFormatting>
  <conditionalFormatting sqref="V786:V1001">
    <cfRule type="expression" dxfId="72" priority="13">
      <formula>SUM(Q786:V786)&lt;&gt;K786</formula>
    </cfRule>
  </conditionalFormatting>
  <conditionalFormatting sqref="W7 W711:W714">
    <cfRule type="expression" dxfId="71" priority="335">
      <formula>SUM(W7:X7)&lt;&gt;K7</formula>
    </cfRule>
  </conditionalFormatting>
  <conditionalFormatting sqref="W8:W9 W11:W86 W401:W409 W426">
    <cfRule type="expression" dxfId="70" priority="398">
      <formula>SUM(W8:X8)&lt;&gt;K8</formula>
    </cfRule>
  </conditionalFormatting>
  <conditionalFormatting sqref="W10">
    <cfRule type="expression" dxfId="69" priority="342">
      <formula>SUM(W10:X10)&lt;&gt;K10</formula>
    </cfRule>
  </conditionalFormatting>
  <conditionalFormatting sqref="W87:W294">
    <cfRule type="expression" dxfId="68" priority="233">
      <formula>SUM(W87:X87)&lt;&gt;K87</formula>
    </cfRule>
  </conditionalFormatting>
  <conditionalFormatting sqref="W296:W701">
    <cfRule type="expression" dxfId="67" priority="177">
      <formula>SUM(W296:X296)&lt;&gt;K296</formula>
    </cfRule>
  </conditionalFormatting>
  <conditionalFormatting sqref="W397:W399">
    <cfRule type="expression" dxfId="66" priority="283">
      <formula>SUM(W397:X397)&lt;&gt;K397</formula>
    </cfRule>
  </conditionalFormatting>
  <conditionalFormatting sqref="W411:W424">
    <cfRule type="expression" dxfId="65" priority="260">
      <formula>SUM(W411:X411)&lt;&gt;K411</formula>
    </cfRule>
  </conditionalFormatting>
  <conditionalFormatting sqref="W707:W709">
    <cfRule type="expression" dxfId="64" priority="164">
      <formula>SUM(W707:X707)&lt;&gt;K707</formula>
    </cfRule>
  </conditionalFormatting>
  <conditionalFormatting sqref="W716:W719">
    <cfRule type="expression" dxfId="63" priority="152">
      <formula>SUM(W716:X716)&lt;&gt;K716</formula>
    </cfRule>
  </conditionalFormatting>
  <conditionalFormatting sqref="W721:W724">
    <cfRule type="expression" dxfId="62" priority="142">
      <formula>SUM(W721:X721)&lt;&gt;K721</formula>
    </cfRule>
  </conditionalFormatting>
  <conditionalFormatting sqref="W726:W734">
    <cfRule type="expression" dxfId="61" priority="132">
      <formula>SUM(W726:X726)&lt;&gt;K726</formula>
    </cfRule>
  </conditionalFormatting>
  <conditionalFormatting sqref="W736:W744">
    <cfRule type="expression" dxfId="60" priority="122">
      <formula>SUM(W736:X736)&lt;&gt;K736</formula>
    </cfRule>
  </conditionalFormatting>
  <conditionalFormatting sqref="W746:W749">
    <cfRule type="expression" dxfId="59" priority="112">
      <formula>SUM(W746:X746)&lt;&gt;K746</formula>
    </cfRule>
  </conditionalFormatting>
  <conditionalFormatting sqref="W751:W781">
    <cfRule type="expression" dxfId="58" priority="82">
      <formula>SUM(W751:X751)&lt;&gt;K751</formula>
    </cfRule>
  </conditionalFormatting>
  <conditionalFormatting sqref="W784">
    <cfRule type="expression" dxfId="57" priority="67">
      <formula>SUM(W784:X784)&lt;&gt;K784</formula>
    </cfRule>
  </conditionalFormatting>
  <conditionalFormatting sqref="W786:W1001">
    <cfRule type="expression" dxfId="56" priority="4">
      <formula>SUM(W786:X786)&lt;&gt;K786</formula>
    </cfRule>
  </conditionalFormatting>
  <conditionalFormatting sqref="X7 X711:X714">
    <cfRule type="expression" dxfId="55" priority="334">
      <formula>SUM(W7,X7)&lt;&gt;K7</formula>
    </cfRule>
  </conditionalFormatting>
  <conditionalFormatting sqref="X8:X9 X11:X86 X401:X409 X426">
    <cfRule type="expression" dxfId="54" priority="399">
      <formula>SUM(W8,X8)&lt;&gt;K8</formula>
    </cfRule>
  </conditionalFormatting>
  <conditionalFormatting sqref="X10">
    <cfRule type="expression" dxfId="53" priority="341">
      <formula>SUM(W10,X10)&lt;&gt;K10</formula>
    </cfRule>
  </conditionalFormatting>
  <conditionalFormatting sqref="X87:X294">
    <cfRule type="expression" dxfId="52" priority="229">
      <formula>SUM(W87,X87)&lt;&gt;K87</formula>
    </cfRule>
  </conditionalFormatting>
  <conditionalFormatting sqref="X296:X701">
    <cfRule type="expression" dxfId="51" priority="176">
      <formula>SUM(W296,X296)&lt;&gt;K296</formula>
    </cfRule>
  </conditionalFormatting>
  <conditionalFormatting sqref="X397:X399">
    <cfRule type="expression" dxfId="50" priority="284">
      <formula>SUM(W397,X397)&lt;&gt;K397</formula>
    </cfRule>
  </conditionalFormatting>
  <conditionalFormatting sqref="X411:X424">
    <cfRule type="expression" dxfId="49" priority="261">
      <formula>SUM(W411,X411)&lt;&gt;K411</formula>
    </cfRule>
  </conditionalFormatting>
  <conditionalFormatting sqref="X707:X709">
    <cfRule type="expression" dxfId="48" priority="161">
      <formula>SUM(W707,X707)&lt;&gt;K707</formula>
    </cfRule>
  </conditionalFormatting>
  <conditionalFormatting sqref="X716:X719">
    <cfRule type="expression" dxfId="47" priority="151">
      <formula>SUM(W716,X716)&lt;&gt;K716</formula>
    </cfRule>
  </conditionalFormatting>
  <conditionalFormatting sqref="X721:X724">
    <cfRule type="expression" dxfId="46" priority="141">
      <formula>SUM(W721,X721)&lt;&gt;K721</formula>
    </cfRule>
  </conditionalFormatting>
  <conditionalFormatting sqref="X726:X734">
    <cfRule type="expression" dxfId="45" priority="131">
      <formula>SUM(W726,X726)&lt;&gt;K726</formula>
    </cfRule>
  </conditionalFormatting>
  <conditionalFormatting sqref="X736:X744">
    <cfRule type="expression" dxfId="44" priority="121">
      <formula>SUM(W736,X736)&lt;&gt;K736</formula>
    </cfRule>
  </conditionalFormatting>
  <conditionalFormatting sqref="X746:X749">
    <cfRule type="expression" dxfId="43" priority="111">
      <formula>SUM(W746,X746)&lt;&gt;K746</formula>
    </cfRule>
  </conditionalFormatting>
  <conditionalFormatting sqref="X751:X781">
    <cfRule type="expression" dxfId="42" priority="78">
      <formula>SUM(W751,X751)&lt;&gt;K751</formula>
    </cfRule>
  </conditionalFormatting>
  <conditionalFormatting sqref="X784">
    <cfRule type="expression" dxfId="41" priority="63">
      <formula>SUM(W784,X784)&lt;&gt;K784</formula>
    </cfRule>
  </conditionalFormatting>
  <conditionalFormatting sqref="X786:X1001">
    <cfRule type="expression" dxfId="40" priority="5">
      <formula>SUM(W786,X786)&lt;&gt;K786</formula>
    </cfRule>
  </conditionalFormatting>
  <dataValidations count="4">
    <dataValidation type="whole" allowBlank="1" showInputMessage="1" showErrorMessage="1" sqref="AL997:AN997 AL92:AN92 AL87:AN87 AL97:AN97 AL107:AN107 AL102:AN102 AL112:AN112 AL117:AN117 AL127:AN127 AL137:AN137 AL132:AN132 AL142:AN142 AL122:AN122 AL147:AN147 AL157:AN157 AL167:AN167 AL162:AN162 AL172:AN172 AL182:AN182 AL177:AN177 AL187:AN187 AL197:AN197 AL192:AN192 AL202:AN202 AL212:AN212 AL207:AN207 AL152:AN152 AL222:AN222 AL217:AN217 AL227:AN227 AL237:AN237 AL232:AN232 AL242:AN242 AL247:AN247 AL257:AN257 AL252:AN252 AL262:AN262 AL272:AN272 AL267:AN267 AL287:AN287 AL292:AN292 AL342:AN342 AL347:AN347 AL302:AN302 AL307:AN307 AL297:AN297 AL312:AN312 AL317:AN317 AL322:AN322 AL327:AN327 AL332:AN332 AL337:AN337 AL357:AN357 AL352:AN352 AL362:AN362 AL367:AN367 AL372:AN372 AL377:AN377 AL382:AN382 AL392:AN392 AL387:AN387 AL397:AN397 AL427:AN427 AL482:AN482 AL437:AN437 AL447:AN447 AL442:AN442 AL452:AN452 AL432:AN432 AL457:AN457 AL467:AN467 AL472:AN472 AL462:AN462 AL477:AN477 AL492:AN492 AL487:AN487 AL502:AN502 AL497:AN497 AL507:AN507 AL512:AN512 AL517:AN517 AL522:AN522 AL527:AN527 AL532:AN532 AL537:AN537 AL542:AN542 AL547:AN547 AL552:AN552 AL557:AN557 AL562:AN562 AL567:AN567 AL282:AN282 AL277:AN277 AL577:AN577 AL572:AN572 AL582:AN582 AL587:AN587 AL592:AN592 AL597:AN597 AL602:AN602 AL607:AN607 AL627:AN627 AL612:AN612 AL632:AN632 AL672:AN672 AL622:AN622 AL637:AN637 AL642:AN642 AL647:AN647 AL652:AN652 AL657:AN657 AL662:AN662 AL667:AN667 AL617:AN617 AL682:AN682 AL677:AN677 AL687:AN687 AL692:AN692 AL697:AN697 AL707:AN707 AL702:AN702 AL712:AN712 AL717:AN717 AL722:AN722 AL727:AN727 AL732:AN732 AL737:AN737 AL742:AN742 AL747:AN747 AL752:AN752 AL762:AN762 AL757:AN757 AL767:AN767 AL772:AN772 AL777:AN777 AL792:AN792 AL787:AN787 AL797:AN797 AL802:AN802 AL807:AN807 AL812:AN812 AL817:AN817 AL822:AN822 AL827:AN827 AL832:AN832 AL837:AN837 AL842:AN842 AL847:AN847 AL852:AN853 AL857:AN858 AL862:AN863 AL867:AN868 AL872:AN873 AL877:AN878 AL882:AN883 AL887:AN888 AL892:AN893 AL897:AN898 AL902:AN903 AL907:AN908 AL912:AN913 AL917:AN918 AL922:AN923 AL927:AN928 AL932:AN933 AL937:AN938 AL942:AN943 AL947:AN948 AL952:AN953 AL957:AN958 AL962:AN963 AL967:AN967 AL972:AN972 AL977:AN977 AL982:AN982 AL987:AN987 AL992:AN992" xr:uid="{00000000-0002-0000-0400-000000000000}">
      <formula1>0</formula1>
      <formula2>100000000</formula2>
    </dataValidation>
    <dataValidation type="whole" allowBlank="1" showInputMessage="1" showErrorMessage="1" sqref="AO1001:AS1001 AO91:AS91 AO96:AS96 AO101:AS101 AO106:AS106 AO111:AS111 AO116:AS116 AO121:AS121 AO125:AS126 AO131:AS131 AO136:AS136 AO141:AS141 AO146:AS146 AO151:AS151 AO156:AS156 AO161:AS161 AO166:AS166 AO171:AS171 AO176:AS176 AO181:AS181 AO186:AS186 AO191:AS191 AO196:AS196 AO201:AS201 AO206:AS206 AO211:AS211 AO216:AS216 AO221:AS221 AO226:AS226 AO231:AS231 AO236:AS236 AO241:AS241 AO246:AS246 AO250:AS251 AO261:AS261 AO256:AS256 AO266:AS266 AO275:AS276 AO271:AS271 AO291:AS291 AO296:AS296 AO295:AP295 AO346:AS346 AO351:AS351 AO301:AS301 AO311:AS311 AO306:AS306 AO316:AS316 AO321:AS321 AO326:AS326 AO331:AS331 AO336:AS336 AO341:AS341 AO356:AS356 AO361:AS361 AO366:AS366 AO371:AS371 AO376:AS376 AO381:AS381 AO386:AS386 AO396:AS396 AO391:AS391 AL395:AP395 AO400:AS400 AO431:AS431 AO436:AS436 AO441:AS441 AO446:AS446 AO451:AS451 AO456:AS456 AO461:AS461 AO466:AS466 AO471:AS471 AO476:AS476 AO481:AS481 AO486:AS486 AO490:AS491 AO495:AS496 AP460:AR460 AP450:AQ450 AO501:AS501 AO506:AS506 AO511:AS511 AO516:AS516 AO521:AS521 AO526:AS526 AO531:AS531 AO536:AS536 AO541:AS541 AO546:AS546 AO551:AS551 AO556:AS556 AO561:AS561 AO566:AS566 AO571:AS571 AO286:AS286 AO281:AS281 AO576:AS576 AO581:AS581 AO586:AS586 AO591:AS591 AO596:AS596 AO601:AS601 AO606:AS606 AO611:AS611 AO630:AS631 AO616:AS616 AO620:AS621 AO626:AS626 AO636:AS636 AO640:AS641 AO645:AS646 AO650:AS651 AO656:AS656 AO660:AS661 AO666:AS666 AO670:AS671 AO676:AS676 AL635:AQ635 AO681:AS681 AO686:AS686 AO691:AS691 AO696:AS696 AO701:AS701 AO706:AS706 AO711:AS711 AO716:AS716 AO721:AS721 AO726:AS726 AO731:AS731 AO736:AS736 AO741:AS741 AO746:AS746 AO751:AS751 AO756:AS756 AO761:AS761 AO766:AS766 AO771:AS771 AO776:AS776 AO781:AS781 AO786:AS786 AO790:AS791 AO796:AS796 AO801:AS801 AO806:AS806 AO810:AS811 AO816:AS816 AO821:AS821 AO826:AS826 AO831:AS831 AO836:AS836 AO841:AS841 AO846:AS846 AO851:AS851 AO825:AR825 AO830:AQ830 AO855:AS856 AO860:AS861 AO865:AS866 AO870:AS871 AO875:AS876 AO880:AS881 AO885:AS886 AO890:AS891 AO895:AS896 AO900:AS901 AO905:AS906 AO910:AS911 AO915:AS916 AO920:AS921 AO925:AS926 AO930:AS931 AO935:AS936 AO940:AS941 AO945:AS946 AO950:AS951 AO955:AS956 AO960:AS961 AO965:AS966 AO971:AS971 AO976:AS976 AO981:AS981 AO986:AS986 AO991:AS991 AO996:AS996" xr:uid="{00000000-0002-0000-0400-000001000000}">
      <formula1>0</formula1>
      <formula2>1000000000</formula2>
    </dataValidation>
    <dataValidation type="decimal" allowBlank="1" showErrorMessage="1" sqref="AL82:AN82 AL22:AN22 AL417:AN417 AL27:AN27 AL32:AN32 AL37:AN37 AL42:AN42 AL47:AN47 AL52:AN52 AL57:AN57 AL17:AN17 AL62:AN62 AL67:AN67 AL72:AN72 AL77:AN77 AL422:AN422 AL402:AN402 AL407:AN407 AL412:AN412" xr:uid="{00000000-0002-0000-0400-000002000000}">
      <formula1>0</formula1>
      <formula2>100000000</formula2>
    </dataValidation>
    <dataValidation type="decimal" allowBlank="1" showErrorMessage="1" sqref="AO426:AS426 AO26:AS26 AO16:AS16 AO31:AS31 AO36:AS36 AO56:AS56 AO41:AS41 AO46:AS46 AO51:AS51 AO21:AS21 AO61:AS61 AO81:AS81 AO66:AS66 AO71:AS71 AO76:AS76 AO86:AS86 AO401:AS401 AO406:AS406 AO411:AS411 AO416:AS416 AO421:AS421" xr:uid="{00000000-0002-0000-0400-000003000000}">
      <formula1>0</formula1>
      <formula2>1000000000</formula2>
    </dataValidation>
  </dataValidation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R1017"/>
  <sheetViews>
    <sheetView topLeftCell="A5" zoomScale="70" zoomScaleNormal="70" workbookViewId="0">
      <selection activeCell="D7" sqref="D7:D1016"/>
    </sheetView>
  </sheetViews>
  <sheetFormatPr defaultColWidth="9.140625" defaultRowHeight="15.75" x14ac:dyDescent="0.25"/>
  <cols>
    <col min="1" max="1" width="27.5703125" style="13" bestFit="1" customWidth="1"/>
    <col min="2" max="2" width="45.42578125" style="16" customWidth="1"/>
    <col min="3" max="3" width="20.140625" style="35" customWidth="1"/>
    <col min="4" max="4" width="25" style="1" customWidth="1"/>
    <col min="5" max="5" width="13.7109375" style="2" customWidth="1"/>
    <col min="6" max="6" width="17.42578125" style="2" customWidth="1"/>
    <col min="7" max="10" width="10.7109375" style="2" customWidth="1"/>
    <col min="11" max="11" width="9.28515625" style="2" customWidth="1"/>
    <col min="12" max="12" width="10" style="2" customWidth="1"/>
    <col min="13" max="15" width="8" style="2" customWidth="1"/>
    <col min="16" max="16" width="9.42578125" style="2" customWidth="1"/>
    <col min="17" max="17" width="11.7109375" style="2" customWidth="1"/>
    <col min="18" max="18" width="9.140625" style="13" customWidth="1"/>
    <col min="19" max="16384" width="9.140625" style="13"/>
  </cols>
  <sheetData>
    <row r="1" spans="1:17" ht="36.75" customHeight="1" thickBot="1" x14ac:dyDescent="0.3">
      <c r="A1" s="66"/>
      <c r="B1" s="67"/>
      <c r="C1" s="65" t="s">
        <v>680</v>
      </c>
      <c r="D1" s="63"/>
      <c r="E1" s="12"/>
      <c r="F1" s="12"/>
      <c r="G1" s="12"/>
      <c r="H1" s="12"/>
      <c r="I1" s="12"/>
      <c r="J1" s="12"/>
      <c r="K1" s="12"/>
      <c r="L1" s="12"/>
      <c r="M1" s="12"/>
      <c r="N1" s="12"/>
      <c r="O1" s="12"/>
      <c r="P1" s="12"/>
      <c r="Q1" s="12"/>
    </row>
    <row r="2" spans="1:17" ht="18" thickBot="1" x14ac:dyDescent="0.3">
      <c r="B2" s="11"/>
      <c r="C2" s="31"/>
      <c r="D2" s="13"/>
      <c r="E2" s="14"/>
      <c r="F2" s="14"/>
      <c r="G2" s="14"/>
      <c r="H2" s="14"/>
      <c r="I2" s="14"/>
      <c r="J2" s="14"/>
      <c r="K2" s="14"/>
      <c r="L2" s="14"/>
      <c r="M2" s="14"/>
      <c r="N2" s="14"/>
      <c r="O2" s="14"/>
      <c r="P2" s="14"/>
      <c r="Q2" s="14"/>
    </row>
    <row r="3" spans="1:17" ht="15.75" customHeight="1" thickBot="1" x14ac:dyDescent="0.3">
      <c r="A3" s="1386" t="s">
        <v>484</v>
      </c>
      <c r="B3" s="50"/>
      <c r="C3" s="32"/>
      <c r="D3" s="684"/>
      <c r="E3" s="1508"/>
      <c r="F3" s="1381"/>
      <c r="G3" s="1382"/>
      <c r="H3" s="1382"/>
      <c r="I3" s="1382"/>
      <c r="J3" s="1382"/>
      <c r="K3" s="1382"/>
      <c r="L3" s="1382"/>
      <c r="M3" s="1382"/>
      <c r="N3" s="1382"/>
      <c r="O3" s="1382"/>
      <c r="P3" s="1382"/>
      <c r="Q3" s="1509"/>
    </row>
    <row r="4" spans="1:17" ht="28.5" customHeight="1" thickBot="1" x14ac:dyDescent="0.3">
      <c r="A4" s="1387"/>
      <c r="B4" s="51"/>
      <c r="C4" s="33"/>
      <c r="D4" s="685"/>
      <c r="E4" s="1352" t="s">
        <v>108</v>
      </c>
      <c r="F4" s="1353"/>
      <c r="G4" s="1407" t="s">
        <v>99</v>
      </c>
      <c r="H4" s="1407"/>
      <c r="I4" s="1407"/>
      <c r="J4" s="1407"/>
      <c r="K4" s="1407"/>
      <c r="L4" s="1407"/>
      <c r="M4" s="1407"/>
      <c r="N4" s="1407"/>
      <c r="O4" s="1407"/>
      <c r="P4" s="1407"/>
      <c r="Q4" s="1385"/>
    </row>
    <row r="5" spans="1:17" ht="177" customHeight="1" x14ac:dyDescent="0.25">
      <c r="A5" s="1388"/>
      <c r="B5" s="52" t="s">
        <v>48</v>
      </c>
      <c r="C5" s="40" t="s">
        <v>96</v>
      </c>
      <c r="D5" s="686" t="s">
        <v>52</v>
      </c>
      <c r="E5" s="688" t="s">
        <v>25</v>
      </c>
      <c r="F5" s="689" t="s">
        <v>107</v>
      </c>
      <c r="G5" s="283" t="s">
        <v>487</v>
      </c>
      <c r="H5" s="70" t="s">
        <v>488</v>
      </c>
      <c r="I5" s="71" t="s">
        <v>489</v>
      </c>
      <c r="J5" s="69" t="s">
        <v>109</v>
      </c>
      <c r="K5" s="36" t="s">
        <v>101</v>
      </c>
      <c r="L5" s="37" t="s">
        <v>106</v>
      </c>
      <c r="M5" s="38" t="s">
        <v>100</v>
      </c>
      <c r="N5" s="39" t="s">
        <v>102</v>
      </c>
      <c r="O5" s="39" t="s">
        <v>103</v>
      </c>
      <c r="P5" s="36" t="s">
        <v>104</v>
      </c>
      <c r="Q5" s="37" t="s">
        <v>105</v>
      </c>
    </row>
    <row r="6" spans="1:17" s="15" customFormat="1" ht="23.25" customHeight="1" thickBot="1" x14ac:dyDescent="0.3">
      <c r="A6" s="62"/>
      <c r="B6" s="53" t="s">
        <v>49</v>
      </c>
      <c r="C6" s="34" t="s">
        <v>50</v>
      </c>
      <c r="D6" s="687" t="s">
        <v>51</v>
      </c>
      <c r="E6" s="803">
        <v>31</v>
      </c>
      <c r="F6" s="755">
        <v>32</v>
      </c>
      <c r="G6" s="755">
        <v>33</v>
      </c>
      <c r="H6" s="755">
        <v>34</v>
      </c>
      <c r="I6" s="755">
        <v>35</v>
      </c>
      <c r="J6" s="755">
        <v>36</v>
      </c>
      <c r="K6" s="755">
        <v>37</v>
      </c>
      <c r="L6" s="755">
        <v>38</v>
      </c>
      <c r="M6" s="755">
        <v>39</v>
      </c>
      <c r="N6" s="755">
        <v>40</v>
      </c>
      <c r="O6" s="755">
        <v>41</v>
      </c>
      <c r="P6" s="755">
        <v>42</v>
      </c>
      <c r="Q6" s="804">
        <v>43</v>
      </c>
    </row>
    <row r="7" spans="1:17" ht="36.75" customHeight="1" x14ac:dyDescent="0.25">
      <c r="A7" s="1389" t="s">
        <v>492</v>
      </c>
      <c r="B7" s="1565" t="s">
        <v>493</v>
      </c>
      <c r="C7" s="1566" t="s">
        <v>477</v>
      </c>
      <c r="D7" s="1672" t="s">
        <v>485</v>
      </c>
      <c r="E7" s="311">
        <v>10</v>
      </c>
      <c r="F7" s="216">
        <f t="shared" ref="F7:F8" si="0">SUM(J7:L7)</f>
        <v>71</v>
      </c>
      <c r="G7" s="217" t="s">
        <v>97</v>
      </c>
      <c r="H7" s="213" t="s">
        <v>97</v>
      </c>
      <c r="I7" s="214" t="s">
        <v>97</v>
      </c>
      <c r="J7" s="218">
        <v>15</v>
      </c>
      <c r="K7" s="213">
        <v>55</v>
      </c>
      <c r="L7" s="214">
        <v>1</v>
      </c>
      <c r="M7" s="218" t="s">
        <v>97</v>
      </c>
      <c r="N7" s="213" t="s">
        <v>97</v>
      </c>
      <c r="O7" s="213" t="s">
        <v>97</v>
      </c>
      <c r="P7" s="213" t="s">
        <v>97</v>
      </c>
      <c r="Q7" s="312" t="s">
        <v>97</v>
      </c>
    </row>
    <row r="8" spans="1:17" ht="47.25" x14ac:dyDescent="0.25">
      <c r="A8" s="1390"/>
      <c r="B8" s="1567"/>
      <c r="C8" s="1568"/>
      <c r="D8" s="1673" t="s">
        <v>490</v>
      </c>
      <c r="E8" s="294"/>
      <c r="F8" s="233">
        <f t="shared" si="0"/>
        <v>0</v>
      </c>
      <c r="G8" s="234" t="s">
        <v>98</v>
      </c>
      <c r="H8" s="224" t="s">
        <v>98</v>
      </c>
      <c r="I8" s="225" t="s">
        <v>98</v>
      </c>
      <c r="J8" s="232"/>
      <c r="K8" s="224"/>
      <c r="L8" s="225"/>
      <c r="M8" s="232" t="s">
        <v>97</v>
      </c>
      <c r="N8" s="224" t="s">
        <v>97</v>
      </c>
      <c r="O8" s="224" t="s">
        <v>97</v>
      </c>
      <c r="P8" s="224" t="s">
        <v>97</v>
      </c>
      <c r="Q8" s="307" t="s">
        <v>97</v>
      </c>
    </row>
    <row r="9" spans="1:17" ht="31.5" x14ac:dyDescent="0.25">
      <c r="A9" s="1390"/>
      <c r="B9" s="1567"/>
      <c r="C9" s="1568"/>
      <c r="D9" s="1673" t="s">
        <v>486</v>
      </c>
      <c r="E9" s="294">
        <v>80</v>
      </c>
      <c r="F9" s="233">
        <f>SUM(G9:I9)</f>
        <v>4</v>
      </c>
      <c r="G9" s="234">
        <v>2</v>
      </c>
      <c r="H9" s="224">
        <v>2</v>
      </c>
      <c r="I9" s="225"/>
      <c r="J9" s="232" t="s">
        <v>97</v>
      </c>
      <c r="K9" s="224" t="s">
        <v>97</v>
      </c>
      <c r="L9" s="225" t="s">
        <v>97</v>
      </c>
      <c r="M9" s="232" t="s">
        <v>97</v>
      </c>
      <c r="N9" s="224" t="s">
        <v>97</v>
      </c>
      <c r="O9" s="224" t="s">
        <v>97</v>
      </c>
      <c r="P9" s="224" t="s">
        <v>97</v>
      </c>
      <c r="Q9" s="307" t="s">
        <v>97</v>
      </c>
    </row>
    <row r="10" spans="1:17" ht="31.5" x14ac:dyDescent="0.25">
      <c r="A10" s="1390"/>
      <c r="B10" s="1567"/>
      <c r="C10" s="1568"/>
      <c r="D10" s="1673" t="s">
        <v>15</v>
      </c>
      <c r="E10" s="294">
        <v>90</v>
      </c>
      <c r="F10" s="233">
        <f t="shared" ref="F10:F11" si="1">SUM(M10:Q10)</f>
        <v>246</v>
      </c>
      <c r="G10" s="234" t="s">
        <v>98</v>
      </c>
      <c r="H10" s="224" t="s">
        <v>98</v>
      </c>
      <c r="I10" s="225" t="s">
        <v>98</v>
      </c>
      <c r="J10" s="232" t="s">
        <v>97</v>
      </c>
      <c r="K10" s="224" t="s">
        <v>97</v>
      </c>
      <c r="L10" s="225" t="s">
        <v>97</v>
      </c>
      <c r="M10" s="357">
        <v>15</v>
      </c>
      <c r="N10" s="338">
        <v>65</v>
      </c>
      <c r="O10" s="338">
        <v>127</v>
      </c>
      <c r="P10" s="338">
        <v>35</v>
      </c>
      <c r="Q10" s="320">
        <v>4</v>
      </c>
    </row>
    <row r="11" spans="1:17" ht="37.5" customHeight="1" thickBot="1" x14ac:dyDescent="0.3">
      <c r="A11" s="1390"/>
      <c r="B11" s="1569"/>
      <c r="C11" s="1570"/>
      <c r="D11" s="1674" t="s">
        <v>491</v>
      </c>
      <c r="E11" s="309"/>
      <c r="F11" s="246">
        <f t="shared" si="1"/>
        <v>0</v>
      </c>
      <c r="G11" s="244" t="s">
        <v>97</v>
      </c>
      <c r="H11" s="239" t="s">
        <v>97</v>
      </c>
      <c r="I11" s="240" t="s">
        <v>97</v>
      </c>
      <c r="J11" s="245" t="s">
        <v>97</v>
      </c>
      <c r="K11" s="239" t="s">
        <v>98</v>
      </c>
      <c r="L11" s="240" t="s">
        <v>98</v>
      </c>
      <c r="M11" s="245"/>
      <c r="N11" s="239"/>
      <c r="O11" s="239"/>
      <c r="P11" s="239"/>
      <c r="Q11" s="310"/>
    </row>
    <row r="12" spans="1:17" ht="31.5" x14ac:dyDescent="0.25">
      <c r="A12" s="1390"/>
      <c r="B12" s="1565" t="s">
        <v>495</v>
      </c>
      <c r="C12" s="1566">
        <v>26285843</v>
      </c>
      <c r="D12" s="1672" t="s">
        <v>485</v>
      </c>
      <c r="E12" s="311">
        <v>10</v>
      </c>
      <c r="F12" s="216">
        <f t="shared" ref="F12:F13" si="2">SUM(J12:L12)</f>
        <v>4</v>
      </c>
      <c r="G12" s="217" t="s">
        <v>97</v>
      </c>
      <c r="H12" s="213" t="s">
        <v>97</v>
      </c>
      <c r="I12" s="214" t="s">
        <v>97</v>
      </c>
      <c r="J12" s="218"/>
      <c r="K12" s="213">
        <v>4</v>
      </c>
      <c r="L12" s="214"/>
      <c r="M12" s="218" t="s">
        <v>97</v>
      </c>
      <c r="N12" s="213" t="s">
        <v>97</v>
      </c>
      <c r="O12" s="213" t="s">
        <v>97</v>
      </c>
      <c r="P12" s="213" t="s">
        <v>97</v>
      </c>
      <c r="Q12" s="312" t="s">
        <v>97</v>
      </c>
    </row>
    <row r="13" spans="1:17" ht="47.25" x14ac:dyDescent="0.25">
      <c r="A13" s="1390"/>
      <c r="B13" s="1567"/>
      <c r="C13" s="1568"/>
      <c r="D13" s="1673" t="s">
        <v>490</v>
      </c>
      <c r="E13" s="294"/>
      <c r="F13" s="233">
        <f t="shared" si="2"/>
        <v>0</v>
      </c>
      <c r="G13" s="234" t="s">
        <v>98</v>
      </c>
      <c r="H13" s="224" t="s">
        <v>98</v>
      </c>
      <c r="I13" s="225" t="s">
        <v>98</v>
      </c>
      <c r="J13" s="232"/>
      <c r="K13" s="224"/>
      <c r="L13" s="225"/>
      <c r="M13" s="232" t="s">
        <v>97</v>
      </c>
      <c r="N13" s="224" t="s">
        <v>97</v>
      </c>
      <c r="O13" s="224" t="s">
        <v>97</v>
      </c>
      <c r="P13" s="224" t="s">
        <v>97</v>
      </c>
      <c r="Q13" s="307" t="s">
        <v>97</v>
      </c>
    </row>
    <row r="14" spans="1:17" ht="31.5" x14ac:dyDescent="0.25">
      <c r="A14" s="1390"/>
      <c r="B14" s="1567"/>
      <c r="C14" s="1568"/>
      <c r="D14" s="1673" t="s">
        <v>486</v>
      </c>
      <c r="E14" s="294"/>
      <c r="F14" s="233">
        <f>SUM(G14:I14)</f>
        <v>0</v>
      </c>
      <c r="G14" s="234"/>
      <c r="H14" s="224"/>
      <c r="I14" s="225"/>
      <c r="J14" s="232" t="s">
        <v>97</v>
      </c>
      <c r="K14" s="224" t="s">
        <v>97</v>
      </c>
      <c r="L14" s="225" t="s">
        <v>97</v>
      </c>
      <c r="M14" s="232" t="s">
        <v>97</v>
      </c>
      <c r="N14" s="224" t="s">
        <v>97</v>
      </c>
      <c r="O14" s="224" t="s">
        <v>97</v>
      </c>
      <c r="P14" s="224" t="s">
        <v>97</v>
      </c>
      <c r="Q14" s="307" t="s">
        <v>97</v>
      </c>
    </row>
    <row r="15" spans="1:17" ht="31.5" x14ac:dyDescent="0.25">
      <c r="A15" s="1390"/>
      <c r="B15" s="1567"/>
      <c r="C15" s="1568"/>
      <c r="D15" s="1673" t="s">
        <v>15</v>
      </c>
      <c r="E15" s="294">
        <v>120</v>
      </c>
      <c r="F15" s="233">
        <f t="shared" ref="F15:F16" si="3">SUM(M15:Q15)</f>
        <v>6</v>
      </c>
      <c r="G15" s="234" t="s">
        <v>98</v>
      </c>
      <c r="H15" s="224" t="s">
        <v>98</v>
      </c>
      <c r="I15" s="225" t="s">
        <v>98</v>
      </c>
      <c r="J15" s="232" t="s">
        <v>97</v>
      </c>
      <c r="K15" s="224" t="s">
        <v>97</v>
      </c>
      <c r="L15" s="225" t="s">
        <v>97</v>
      </c>
      <c r="M15" s="232"/>
      <c r="N15" s="224"/>
      <c r="O15" s="224">
        <v>4</v>
      </c>
      <c r="P15" s="224">
        <v>2</v>
      </c>
      <c r="Q15" s="307"/>
    </row>
    <row r="16" spans="1:17" ht="32.25" thickBot="1" x14ac:dyDescent="0.3">
      <c r="A16" s="1390"/>
      <c r="B16" s="1569"/>
      <c r="C16" s="1571"/>
      <c r="D16" s="1674" t="s">
        <v>491</v>
      </c>
      <c r="E16" s="313"/>
      <c r="F16" s="243">
        <f t="shared" si="3"/>
        <v>0</v>
      </c>
      <c r="G16" s="244" t="s">
        <v>97</v>
      </c>
      <c r="H16" s="239" t="s">
        <v>97</v>
      </c>
      <c r="I16" s="240" t="s">
        <v>97</v>
      </c>
      <c r="J16" s="245" t="s">
        <v>97</v>
      </c>
      <c r="K16" s="239" t="s">
        <v>98</v>
      </c>
      <c r="L16" s="240" t="s">
        <v>98</v>
      </c>
      <c r="M16" s="245"/>
      <c r="N16" s="239"/>
      <c r="O16" s="239"/>
      <c r="P16" s="239"/>
      <c r="Q16" s="310"/>
    </row>
    <row r="17" spans="1:17" ht="31.5" x14ac:dyDescent="0.25">
      <c r="A17" s="1390"/>
      <c r="B17" s="1565" t="s">
        <v>496</v>
      </c>
      <c r="C17" s="1566" t="s">
        <v>478</v>
      </c>
      <c r="D17" s="1672" t="s">
        <v>485</v>
      </c>
      <c r="E17" s="311"/>
      <c r="F17" s="216">
        <f t="shared" ref="F17:F18" si="4">SUM(J17:L17)</f>
        <v>0</v>
      </c>
      <c r="G17" s="217" t="s">
        <v>97</v>
      </c>
      <c r="H17" s="213" t="s">
        <v>97</v>
      </c>
      <c r="I17" s="214" t="s">
        <v>97</v>
      </c>
      <c r="J17" s="218"/>
      <c r="K17" s="213"/>
      <c r="L17" s="214"/>
      <c r="M17" s="218" t="s">
        <v>97</v>
      </c>
      <c r="N17" s="213" t="s">
        <v>97</v>
      </c>
      <c r="O17" s="213" t="s">
        <v>97</v>
      </c>
      <c r="P17" s="213" t="s">
        <v>97</v>
      </c>
      <c r="Q17" s="312" t="s">
        <v>97</v>
      </c>
    </row>
    <row r="18" spans="1:17" ht="47.25" x14ac:dyDescent="0.25">
      <c r="A18" s="1390"/>
      <c r="B18" s="1567"/>
      <c r="C18" s="1568"/>
      <c r="D18" s="1673" t="s">
        <v>490</v>
      </c>
      <c r="E18" s="294"/>
      <c r="F18" s="233">
        <f t="shared" si="4"/>
        <v>0</v>
      </c>
      <c r="G18" s="234" t="s">
        <v>98</v>
      </c>
      <c r="H18" s="224" t="s">
        <v>98</v>
      </c>
      <c r="I18" s="225" t="s">
        <v>98</v>
      </c>
      <c r="J18" s="232"/>
      <c r="K18" s="224"/>
      <c r="L18" s="225"/>
      <c r="M18" s="232" t="s">
        <v>97</v>
      </c>
      <c r="N18" s="224" t="s">
        <v>97</v>
      </c>
      <c r="O18" s="224" t="s">
        <v>97</v>
      </c>
      <c r="P18" s="224" t="s">
        <v>97</v>
      </c>
      <c r="Q18" s="307" t="s">
        <v>97</v>
      </c>
    </row>
    <row r="19" spans="1:17" ht="31.5" x14ac:dyDescent="0.25">
      <c r="A19" s="1390"/>
      <c r="B19" s="1567"/>
      <c r="C19" s="1568"/>
      <c r="D19" s="1673" t="s">
        <v>486</v>
      </c>
      <c r="E19" s="294"/>
      <c r="F19" s="233">
        <f>SUM(G19:I19)</f>
        <v>0</v>
      </c>
      <c r="G19" s="234"/>
      <c r="H19" s="224"/>
      <c r="I19" s="225"/>
      <c r="J19" s="232" t="s">
        <v>97</v>
      </c>
      <c r="K19" s="224" t="s">
        <v>97</v>
      </c>
      <c r="L19" s="225" t="s">
        <v>97</v>
      </c>
      <c r="M19" s="232" t="s">
        <v>97</v>
      </c>
      <c r="N19" s="224" t="s">
        <v>97</v>
      </c>
      <c r="O19" s="224" t="s">
        <v>97</v>
      </c>
      <c r="P19" s="224" t="s">
        <v>97</v>
      </c>
      <c r="Q19" s="307" t="s">
        <v>97</v>
      </c>
    </row>
    <row r="20" spans="1:17" ht="31.5" x14ac:dyDescent="0.25">
      <c r="A20" s="1390"/>
      <c r="B20" s="1567"/>
      <c r="C20" s="1568"/>
      <c r="D20" s="1673" t="s">
        <v>15</v>
      </c>
      <c r="E20" s="294"/>
      <c r="F20" s="233">
        <f t="shared" ref="F20:F21" si="5">SUM(M20:Q20)</f>
        <v>0</v>
      </c>
      <c r="G20" s="234" t="s">
        <v>98</v>
      </c>
      <c r="H20" s="224" t="s">
        <v>98</v>
      </c>
      <c r="I20" s="225" t="s">
        <v>98</v>
      </c>
      <c r="J20" s="232" t="s">
        <v>97</v>
      </c>
      <c r="K20" s="224" t="s">
        <v>97</v>
      </c>
      <c r="L20" s="225" t="s">
        <v>97</v>
      </c>
      <c r="M20" s="232"/>
      <c r="N20" s="224"/>
      <c r="O20" s="224"/>
      <c r="P20" s="224"/>
      <c r="Q20" s="307"/>
    </row>
    <row r="21" spans="1:17" ht="32.25" thickBot="1" x14ac:dyDescent="0.3">
      <c r="A21" s="1390"/>
      <c r="B21" s="1569"/>
      <c r="C21" s="1571"/>
      <c r="D21" s="1675" t="s">
        <v>491</v>
      </c>
      <c r="E21" s="309"/>
      <c r="F21" s="246">
        <f t="shared" si="5"/>
        <v>0</v>
      </c>
      <c r="G21" s="244" t="s">
        <v>97</v>
      </c>
      <c r="H21" s="239" t="s">
        <v>97</v>
      </c>
      <c r="I21" s="240" t="s">
        <v>97</v>
      </c>
      <c r="J21" s="245" t="s">
        <v>97</v>
      </c>
      <c r="K21" s="239" t="s">
        <v>98</v>
      </c>
      <c r="L21" s="240" t="s">
        <v>98</v>
      </c>
      <c r="M21" s="245"/>
      <c r="N21" s="239"/>
      <c r="O21" s="239"/>
      <c r="P21" s="239"/>
      <c r="Q21" s="310"/>
    </row>
    <row r="22" spans="1:17" ht="31.5" x14ac:dyDescent="0.25">
      <c r="A22" s="1390"/>
      <c r="B22" s="1565" t="s">
        <v>497</v>
      </c>
      <c r="C22" s="1566" t="s">
        <v>340</v>
      </c>
      <c r="D22" s="1672" t="s">
        <v>485</v>
      </c>
      <c r="E22" s="311"/>
      <c r="F22" s="216">
        <f t="shared" ref="F22:F23" si="6">SUM(J22:L22)</f>
        <v>2</v>
      </c>
      <c r="G22" s="217" t="s">
        <v>97</v>
      </c>
      <c r="H22" s="213" t="s">
        <v>97</v>
      </c>
      <c r="I22" s="214" t="s">
        <v>97</v>
      </c>
      <c r="J22" s="218"/>
      <c r="K22" s="213">
        <v>2</v>
      </c>
      <c r="L22" s="214"/>
      <c r="M22" s="218" t="s">
        <v>97</v>
      </c>
      <c r="N22" s="213" t="s">
        <v>97</v>
      </c>
      <c r="O22" s="213" t="s">
        <v>97</v>
      </c>
      <c r="P22" s="213" t="s">
        <v>97</v>
      </c>
      <c r="Q22" s="312" t="s">
        <v>97</v>
      </c>
    </row>
    <row r="23" spans="1:17" ht="47.25" x14ac:dyDescent="0.25">
      <c r="A23" s="1390"/>
      <c r="B23" s="1567"/>
      <c r="C23" s="1568"/>
      <c r="D23" s="1673" t="s">
        <v>490</v>
      </c>
      <c r="E23" s="294"/>
      <c r="F23" s="233">
        <f t="shared" si="6"/>
        <v>0</v>
      </c>
      <c r="G23" s="234" t="s">
        <v>98</v>
      </c>
      <c r="H23" s="224" t="s">
        <v>98</v>
      </c>
      <c r="I23" s="225" t="s">
        <v>98</v>
      </c>
      <c r="J23" s="232"/>
      <c r="K23" s="224"/>
      <c r="L23" s="225"/>
      <c r="M23" s="232" t="s">
        <v>97</v>
      </c>
      <c r="N23" s="224" t="s">
        <v>97</v>
      </c>
      <c r="O23" s="224" t="s">
        <v>97</v>
      </c>
      <c r="P23" s="224" t="s">
        <v>97</v>
      </c>
      <c r="Q23" s="307" t="s">
        <v>97</v>
      </c>
    </row>
    <row r="24" spans="1:17" ht="31.5" x14ac:dyDescent="0.25">
      <c r="A24" s="1390"/>
      <c r="B24" s="1567"/>
      <c r="C24" s="1568"/>
      <c r="D24" s="1673" t="s">
        <v>486</v>
      </c>
      <c r="E24" s="294"/>
      <c r="F24" s="233">
        <f>SUM(G24:I24)</f>
        <v>0</v>
      </c>
      <c r="G24" s="234"/>
      <c r="H24" s="224"/>
      <c r="I24" s="225"/>
      <c r="J24" s="232" t="s">
        <v>97</v>
      </c>
      <c r="K24" s="224" t="s">
        <v>97</v>
      </c>
      <c r="L24" s="225" t="s">
        <v>97</v>
      </c>
      <c r="M24" s="232" t="s">
        <v>97</v>
      </c>
      <c r="N24" s="224" t="s">
        <v>97</v>
      </c>
      <c r="O24" s="224" t="s">
        <v>97</v>
      </c>
      <c r="P24" s="224" t="s">
        <v>97</v>
      </c>
      <c r="Q24" s="307" t="s">
        <v>97</v>
      </c>
    </row>
    <row r="25" spans="1:17" ht="31.5" x14ac:dyDescent="0.25">
      <c r="A25" s="1390"/>
      <c r="B25" s="1567"/>
      <c r="C25" s="1568"/>
      <c r="D25" s="1673" t="s">
        <v>15</v>
      </c>
      <c r="E25" s="294">
        <v>93</v>
      </c>
      <c r="F25" s="233">
        <f t="shared" ref="F25:F26" si="7">SUM(M25:Q25)</f>
        <v>23</v>
      </c>
      <c r="G25" s="234" t="s">
        <v>98</v>
      </c>
      <c r="H25" s="224" t="s">
        <v>98</v>
      </c>
      <c r="I25" s="225" t="s">
        <v>98</v>
      </c>
      <c r="J25" s="232" t="s">
        <v>97</v>
      </c>
      <c r="K25" s="224" t="s">
        <v>97</v>
      </c>
      <c r="L25" s="225" t="s">
        <v>97</v>
      </c>
      <c r="M25" s="232">
        <v>3</v>
      </c>
      <c r="N25" s="224">
        <v>2</v>
      </c>
      <c r="O25" s="224">
        <v>13</v>
      </c>
      <c r="P25" s="224">
        <v>5</v>
      </c>
      <c r="Q25" s="307"/>
    </row>
    <row r="26" spans="1:17" ht="32.25" thickBot="1" x14ac:dyDescent="0.3">
      <c r="A26" s="1390"/>
      <c r="B26" s="1569"/>
      <c r="C26" s="1571"/>
      <c r="D26" s="1675" t="s">
        <v>491</v>
      </c>
      <c r="E26" s="309"/>
      <c r="F26" s="246">
        <f t="shared" si="7"/>
        <v>0</v>
      </c>
      <c r="G26" s="244" t="s">
        <v>97</v>
      </c>
      <c r="H26" s="239" t="s">
        <v>97</v>
      </c>
      <c r="I26" s="240" t="s">
        <v>97</v>
      </c>
      <c r="J26" s="245" t="s">
        <v>97</v>
      </c>
      <c r="K26" s="239" t="s">
        <v>98</v>
      </c>
      <c r="L26" s="240" t="s">
        <v>98</v>
      </c>
      <c r="M26" s="245"/>
      <c r="N26" s="239"/>
      <c r="O26" s="239"/>
      <c r="P26" s="239"/>
      <c r="Q26" s="310"/>
    </row>
    <row r="27" spans="1:17" ht="31.9" customHeight="1" x14ac:dyDescent="0.25">
      <c r="A27" s="1390"/>
      <c r="B27" s="1565" t="s">
        <v>498</v>
      </c>
      <c r="C27" s="1566" t="s">
        <v>341</v>
      </c>
      <c r="D27" s="1672" t="s">
        <v>485</v>
      </c>
      <c r="E27" s="311"/>
      <c r="F27" s="216">
        <f t="shared" ref="F27:F28" si="8">SUM(J27:L27)</f>
        <v>0</v>
      </c>
      <c r="G27" s="217" t="s">
        <v>97</v>
      </c>
      <c r="H27" s="213" t="s">
        <v>97</v>
      </c>
      <c r="I27" s="214" t="s">
        <v>97</v>
      </c>
      <c r="J27" s="218"/>
      <c r="K27" s="213"/>
      <c r="L27" s="214"/>
      <c r="M27" s="218" t="s">
        <v>97</v>
      </c>
      <c r="N27" s="213" t="s">
        <v>97</v>
      </c>
      <c r="O27" s="213" t="s">
        <v>97</v>
      </c>
      <c r="P27" s="213" t="s">
        <v>97</v>
      </c>
      <c r="Q27" s="312" t="s">
        <v>97</v>
      </c>
    </row>
    <row r="28" spans="1:17" ht="47.25" x14ac:dyDescent="0.25">
      <c r="A28" s="1390"/>
      <c r="B28" s="1567"/>
      <c r="C28" s="1568"/>
      <c r="D28" s="1673" t="s">
        <v>490</v>
      </c>
      <c r="E28" s="294"/>
      <c r="F28" s="233">
        <f t="shared" si="8"/>
        <v>0</v>
      </c>
      <c r="G28" s="234" t="s">
        <v>98</v>
      </c>
      <c r="H28" s="224" t="s">
        <v>98</v>
      </c>
      <c r="I28" s="225" t="s">
        <v>98</v>
      </c>
      <c r="J28" s="232"/>
      <c r="K28" s="224"/>
      <c r="L28" s="225"/>
      <c r="M28" s="232" t="s">
        <v>97</v>
      </c>
      <c r="N28" s="224" t="s">
        <v>97</v>
      </c>
      <c r="O28" s="224" t="s">
        <v>97</v>
      </c>
      <c r="P28" s="224" t="s">
        <v>97</v>
      </c>
      <c r="Q28" s="307" t="s">
        <v>97</v>
      </c>
    </row>
    <row r="29" spans="1:17" ht="31.5" x14ac:dyDescent="0.25">
      <c r="A29" s="1390"/>
      <c r="B29" s="1567"/>
      <c r="C29" s="1568"/>
      <c r="D29" s="1673" t="s">
        <v>486</v>
      </c>
      <c r="E29" s="294"/>
      <c r="F29" s="233">
        <f>SUM(G29:I29)</f>
        <v>0</v>
      </c>
      <c r="G29" s="234"/>
      <c r="H29" s="224"/>
      <c r="I29" s="225"/>
      <c r="J29" s="232" t="s">
        <v>97</v>
      </c>
      <c r="K29" s="224" t="s">
        <v>97</v>
      </c>
      <c r="L29" s="225" t="s">
        <v>97</v>
      </c>
      <c r="M29" s="232" t="s">
        <v>97</v>
      </c>
      <c r="N29" s="224" t="s">
        <v>97</v>
      </c>
      <c r="O29" s="224" t="s">
        <v>97</v>
      </c>
      <c r="P29" s="224" t="s">
        <v>97</v>
      </c>
      <c r="Q29" s="307" t="s">
        <v>97</v>
      </c>
    </row>
    <row r="30" spans="1:17" ht="31.5" x14ac:dyDescent="0.25">
      <c r="A30" s="1390"/>
      <c r="B30" s="1567"/>
      <c r="C30" s="1568"/>
      <c r="D30" s="1673" t="s">
        <v>15</v>
      </c>
      <c r="E30" s="294">
        <v>114</v>
      </c>
      <c r="F30" s="233">
        <f t="shared" ref="F30:F31" si="9">SUM(M30:Q30)</f>
        <v>27</v>
      </c>
      <c r="G30" s="234" t="s">
        <v>98</v>
      </c>
      <c r="H30" s="224" t="s">
        <v>98</v>
      </c>
      <c r="I30" s="225" t="s">
        <v>98</v>
      </c>
      <c r="J30" s="232" t="s">
        <v>97</v>
      </c>
      <c r="K30" s="224" t="s">
        <v>97</v>
      </c>
      <c r="L30" s="225" t="s">
        <v>97</v>
      </c>
      <c r="M30" s="232">
        <v>1</v>
      </c>
      <c r="N30" s="224"/>
      <c r="O30" s="224">
        <v>18</v>
      </c>
      <c r="P30" s="224">
        <v>8</v>
      </c>
      <c r="Q30" s="307"/>
    </row>
    <row r="31" spans="1:17" ht="32.25" thickBot="1" x14ac:dyDescent="0.3">
      <c r="A31" s="1390"/>
      <c r="B31" s="1569"/>
      <c r="C31" s="1571"/>
      <c r="D31" s="1675" t="s">
        <v>491</v>
      </c>
      <c r="E31" s="309"/>
      <c r="F31" s="246">
        <f t="shared" si="9"/>
        <v>0</v>
      </c>
      <c r="G31" s="244" t="s">
        <v>97</v>
      </c>
      <c r="H31" s="239" t="s">
        <v>97</v>
      </c>
      <c r="I31" s="240" t="s">
        <v>97</v>
      </c>
      <c r="J31" s="245" t="s">
        <v>97</v>
      </c>
      <c r="K31" s="239" t="s">
        <v>98</v>
      </c>
      <c r="L31" s="240" t="s">
        <v>98</v>
      </c>
      <c r="M31" s="245"/>
      <c r="N31" s="239"/>
      <c r="O31" s="239"/>
      <c r="P31" s="239"/>
      <c r="Q31" s="310"/>
    </row>
    <row r="32" spans="1:17" ht="31.5" x14ac:dyDescent="0.25">
      <c r="A32" s="1390"/>
      <c r="B32" s="1565" t="s">
        <v>292</v>
      </c>
      <c r="C32" s="1566">
        <v>36205651</v>
      </c>
      <c r="D32" s="1672" t="s">
        <v>485</v>
      </c>
      <c r="E32" s="311"/>
      <c r="F32" s="216">
        <f t="shared" ref="F32:F33" si="10">SUM(J32:L32)</f>
        <v>0</v>
      </c>
      <c r="G32" s="217" t="s">
        <v>97</v>
      </c>
      <c r="H32" s="213" t="s">
        <v>97</v>
      </c>
      <c r="I32" s="214" t="s">
        <v>97</v>
      </c>
      <c r="J32" s="218"/>
      <c r="K32" s="213"/>
      <c r="L32" s="214"/>
      <c r="M32" s="218" t="s">
        <v>97</v>
      </c>
      <c r="N32" s="213" t="s">
        <v>97</v>
      </c>
      <c r="O32" s="213" t="s">
        <v>97</v>
      </c>
      <c r="P32" s="213" t="s">
        <v>97</v>
      </c>
      <c r="Q32" s="312" t="s">
        <v>97</v>
      </c>
    </row>
    <row r="33" spans="1:17" ht="47.25" x14ac:dyDescent="0.25">
      <c r="A33" s="1390"/>
      <c r="B33" s="1567"/>
      <c r="C33" s="1568"/>
      <c r="D33" s="1673" t="s">
        <v>490</v>
      </c>
      <c r="E33" s="294"/>
      <c r="F33" s="233">
        <f t="shared" si="10"/>
        <v>0</v>
      </c>
      <c r="G33" s="234" t="s">
        <v>98</v>
      </c>
      <c r="H33" s="224" t="s">
        <v>98</v>
      </c>
      <c r="I33" s="225" t="s">
        <v>98</v>
      </c>
      <c r="J33" s="232"/>
      <c r="K33" s="224"/>
      <c r="L33" s="225"/>
      <c r="M33" s="232" t="s">
        <v>97</v>
      </c>
      <c r="N33" s="224" t="s">
        <v>97</v>
      </c>
      <c r="O33" s="224" t="s">
        <v>97</v>
      </c>
      <c r="P33" s="224" t="s">
        <v>97</v>
      </c>
      <c r="Q33" s="307" t="s">
        <v>97</v>
      </c>
    </row>
    <row r="34" spans="1:17" ht="31.5" x14ac:dyDescent="0.25">
      <c r="A34" s="1390"/>
      <c r="B34" s="1567"/>
      <c r="C34" s="1568"/>
      <c r="D34" s="1673" t="s">
        <v>486</v>
      </c>
      <c r="E34" s="294"/>
      <c r="F34" s="233">
        <f>SUM(G34:I34)</f>
        <v>0</v>
      </c>
      <c r="G34" s="234"/>
      <c r="H34" s="224"/>
      <c r="I34" s="225"/>
      <c r="J34" s="232" t="s">
        <v>97</v>
      </c>
      <c r="K34" s="224" t="s">
        <v>97</v>
      </c>
      <c r="L34" s="225" t="s">
        <v>97</v>
      </c>
      <c r="M34" s="232" t="s">
        <v>97</v>
      </c>
      <c r="N34" s="224" t="s">
        <v>97</v>
      </c>
      <c r="O34" s="224" t="s">
        <v>97</v>
      </c>
      <c r="P34" s="224" t="s">
        <v>97</v>
      </c>
      <c r="Q34" s="307" t="s">
        <v>97</v>
      </c>
    </row>
    <row r="35" spans="1:17" ht="31.5" x14ac:dyDescent="0.25">
      <c r="A35" s="1390"/>
      <c r="B35" s="1567"/>
      <c r="C35" s="1568"/>
      <c r="D35" s="1673" t="s">
        <v>15</v>
      </c>
      <c r="E35" s="294">
        <v>130</v>
      </c>
      <c r="F35" s="233">
        <f t="shared" ref="F35:F36" si="11">SUM(M35:Q35)</f>
        <v>54</v>
      </c>
      <c r="G35" s="234" t="s">
        <v>98</v>
      </c>
      <c r="H35" s="224" t="s">
        <v>98</v>
      </c>
      <c r="I35" s="225" t="s">
        <v>98</v>
      </c>
      <c r="J35" s="232" t="s">
        <v>97</v>
      </c>
      <c r="K35" s="224" t="s">
        <v>97</v>
      </c>
      <c r="L35" s="225" t="s">
        <v>97</v>
      </c>
      <c r="M35" s="232">
        <v>8</v>
      </c>
      <c r="N35" s="224">
        <v>15</v>
      </c>
      <c r="O35" s="224">
        <v>23</v>
      </c>
      <c r="P35" s="224">
        <v>6</v>
      </c>
      <c r="Q35" s="307">
        <v>2</v>
      </c>
    </row>
    <row r="36" spans="1:17" ht="32.25" thickBot="1" x14ac:dyDescent="0.3">
      <c r="A36" s="1390"/>
      <c r="B36" s="1569"/>
      <c r="C36" s="1571"/>
      <c r="D36" s="1675" t="s">
        <v>491</v>
      </c>
      <c r="E36" s="309"/>
      <c r="F36" s="246">
        <f t="shared" si="11"/>
        <v>0</v>
      </c>
      <c r="G36" s="244" t="s">
        <v>97</v>
      </c>
      <c r="H36" s="239" t="s">
        <v>97</v>
      </c>
      <c r="I36" s="240" t="s">
        <v>97</v>
      </c>
      <c r="J36" s="245" t="s">
        <v>97</v>
      </c>
      <c r="K36" s="239" t="s">
        <v>98</v>
      </c>
      <c r="L36" s="240" t="s">
        <v>98</v>
      </c>
      <c r="M36" s="245"/>
      <c r="N36" s="239"/>
      <c r="O36" s="239"/>
      <c r="P36" s="239"/>
      <c r="Q36" s="310"/>
    </row>
    <row r="37" spans="1:17" ht="31.5" x14ac:dyDescent="0.25">
      <c r="A37" s="1390"/>
      <c r="B37" s="1565" t="s">
        <v>499</v>
      </c>
      <c r="C37" s="1566" t="s">
        <v>342</v>
      </c>
      <c r="D37" s="1672" t="s">
        <v>485</v>
      </c>
      <c r="E37" s="311">
        <v>16</v>
      </c>
      <c r="F37" s="216">
        <f t="shared" ref="F37:F38" si="12">SUM(J37:L37)</f>
        <v>1</v>
      </c>
      <c r="G37" s="217" t="s">
        <v>97</v>
      </c>
      <c r="H37" s="213" t="s">
        <v>97</v>
      </c>
      <c r="I37" s="214" t="s">
        <v>97</v>
      </c>
      <c r="J37" s="218"/>
      <c r="K37" s="213">
        <v>1</v>
      </c>
      <c r="L37" s="214"/>
      <c r="M37" s="218" t="s">
        <v>97</v>
      </c>
      <c r="N37" s="213" t="s">
        <v>97</v>
      </c>
      <c r="O37" s="213" t="s">
        <v>97</v>
      </c>
      <c r="P37" s="213" t="s">
        <v>97</v>
      </c>
      <c r="Q37" s="312" t="s">
        <v>97</v>
      </c>
    </row>
    <row r="38" spans="1:17" ht="47.25" x14ac:dyDescent="0.25">
      <c r="A38" s="1390"/>
      <c r="B38" s="1567"/>
      <c r="C38" s="1568"/>
      <c r="D38" s="1673" t="s">
        <v>490</v>
      </c>
      <c r="E38" s="294"/>
      <c r="F38" s="233">
        <f t="shared" si="12"/>
        <v>0</v>
      </c>
      <c r="G38" s="234" t="s">
        <v>98</v>
      </c>
      <c r="H38" s="224" t="s">
        <v>98</v>
      </c>
      <c r="I38" s="225" t="s">
        <v>98</v>
      </c>
      <c r="J38" s="232"/>
      <c r="K38" s="224"/>
      <c r="L38" s="225"/>
      <c r="M38" s="232" t="s">
        <v>97</v>
      </c>
      <c r="N38" s="224" t="s">
        <v>97</v>
      </c>
      <c r="O38" s="224" t="s">
        <v>97</v>
      </c>
      <c r="P38" s="224" t="s">
        <v>97</v>
      </c>
      <c r="Q38" s="307" t="s">
        <v>97</v>
      </c>
    </row>
    <row r="39" spans="1:17" ht="31.5" x14ac:dyDescent="0.25">
      <c r="A39" s="1390"/>
      <c r="B39" s="1567"/>
      <c r="C39" s="1568"/>
      <c r="D39" s="1673" t="s">
        <v>486</v>
      </c>
      <c r="E39" s="294"/>
      <c r="F39" s="233">
        <f>SUM(G39:I39)</f>
        <v>0</v>
      </c>
      <c r="G39" s="234"/>
      <c r="H39" s="224"/>
      <c r="I39" s="225"/>
      <c r="J39" s="232" t="s">
        <v>97</v>
      </c>
      <c r="K39" s="224" t="s">
        <v>97</v>
      </c>
      <c r="L39" s="225" t="s">
        <v>97</v>
      </c>
      <c r="M39" s="232" t="s">
        <v>97</v>
      </c>
      <c r="N39" s="224" t="s">
        <v>97</v>
      </c>
      <c r="O39" s="224" t="s">
        <v>97</v>
      </c>
      <c r="P39" s="224" t="s">
        <v>97</v>
      </c>
      <c r="Q39" s="307" t="s">
        <v>97</v>
      </c>
    </row>
    <row r="40" spans="1:17" ht="31.5" x14ac:dyDescent="0.25">
      <c r="A40" s="1390"/>
      <c r="B40" s="1567"/>
      <c r="C40" s="1568"/>
      <c r="D40" s="1673" t="s">
        <v>15</v>
      </c>
      <c r="E40" s="294">
        <v>116</v>
      </c>
      <c r="F40" s="233">
        <f t="shared" ref="F40:F41" si="13">SUM(M40:Q40)</f>
        <v>18</v>
      </c>
      <c r="G40" s="234" t="s">
        <v>98</v>
      </c>
      <c r="H40" s="224" t="s">
        <v>98</v>
      </c>
      <c r="I40" s="225" t="s">
        <v>98</v>
      </c>
      <c r="J40" s="232" t="s">
        <v>97</v>
      </c>
      <c r="K40" s="224" t="s">
        <v>97</v>
      </c>
      <c r="L40" s="225" t="s">
        <v>97</v>
      </c>
      <c r="M40" s="232"/>
      <c r="N40" s="224">
        <v>1</v>
      </c>
      <c r="O40" s="224">
        <v>8</v>
      </c>
      <c r="P40" s="224">
        <v>9</v>
      </c>
      <c r="Q40" s="307"/>
    </row>
    <row r="41" spans="1:17" ht="32.25" thickBot="1" x14ac:dyDescent="0.3">
      <c r="A41" s="1390"/>
      <c r="B41" s="1569"/>
      <c r="C41" s="1571"/>
      <c r="D41" s="1675" t="s">
        <v>491</v>
      </c>
      <c r="E41" s="309"/>
      <c r="F41" s="246">
        <f t="shared" si="13"/>
        <v>0</v>
      </c>
      <c r="G41" s="244" t="s">
        <v>97</v>
      </c>
      <c r="H41" s="239" t="s">
        <v>97</v>
      </c>
      <c r="I41" s="240" t="s">
        <v>97</v>
      </c>
      <c r="J41" s="245" t="s">
        <v>97</v>
      </c>
      <c r="K41" s="239" t="s">
        <v>98</v>
      </c>
      <c r="L41" s="240" t="s">
        <v>98</v>
      </c>
      <c r="M41" s="245"/>
      <c r="N41" s="239"/>
      <c r="O41" s="239"/>
      <c r="P41" s="239"/>
      <c r="Q41" s="310"/>
    </row>
    <row r="42" spans="1:17" ht="31.5" x14ac:dyDescent="0.25">
      <c r="A42" s="1390"/>
      <c r="B42" s="1565" t="s">
        <v>500</v>
      </c>
      <c r="C42" s="1566" t="s">
        <v>343</v>
      </c>
      <c r="D42" s="1672" t="s">
        <v>485</v>
      </c>
      <c r="E42" s="311"/>
      <c r="F42" s="216">
        <f t="shared" ref="F42:F43" si="14">SUM(J42:L42)</f>
        <v>0</v>
      </c>
      <c r="G42" s="217" t="s">
        <v>97</v>
      </c>
      <c r="H42" s="213" t="s">
        <v>97</v>
      </c>
      <c r="I42" s="214" t="s">
        <v>97</v>
      </c>
      <c r="J42" s="218"/>
      <c r="K42" s="213"/>
      <c r="L42" s="214"/>
      <c r="M42" s="218" t="s">
        <v>97</v>
      </c>
      <c r="N42" s="213" t="s">
        <v>97</v>
      </c>
      <c r="O42" s="213" t="s">
        <v>97</v>
      </c>
      <c r="P42" s="213" t="s">
        <v>97</v>
      </c>
      <c r="Q42" s="312" t="s">
        <v>97</v>
      </c>
    </row>
    <row r="43" spans="1:17" ht="47.25" x14ac:dyDescent="0.25">
      <c r="A43" s="1390"/>
      <c r="B43" s="1567"/>
      <c r="C43" s="1568"/>
      <c r="D43" s="1673" t="s">
        <v>490</v>
      </c>
      <c r="E43" s="294"/>
      <c r="F43" s="233">
        <f t="shared" si="14"/>
        <v>0</v>
      </c>
      <c r="G43" s="234" t="s">
        <v>98</v>
      </c>
      <c r="H43" s="224" t="s">
        <v>98</v>
      </c>
      <c r="I43" s="225" t="s">
        <v>98</v>
      </c>
      <c r="J43" s="232"/>
      <c r="K43" s="224"/>
      <c r="L43" s="225"/>
      <c r="M43" s="232" t="s">
        <v>97</v>
      </c>
      <c r="N43" s="224" t="s">
        <v>97</v>
      </c>
      <c r="O43" s="224" t="s">
        <v>97</v>
      </c>
      <c r="P43" s="224" t="s">
        <v>97</v>
      </c>
      <c r="Q43" s="307" t="s">
        <v>97</v>
      </c>
    </row>
    <row r="44" spans="1:17" ht="31.5" x14ac:dyDescent="0.25">
      <c r="A44" s="1390"/>
      <c r="B44" s="1567"/>
      <c r="C44" s="1568"/>
      <c r="D44" s="1673" t="s">
        <v>486</v>
      </c>
      <c r="E44" s="294"/>
      <c r="F44" s="233">
        <f>SUM(G44:I44)</f>
        <v>0</v>
      </c>
      <c r="G44" s="234"/>
      <c r="H44" s="224"/>
      <c r="I44" s="225"/>
      <c r="J44" s="232" t="s">
        <v>97</v>
      </c>
      <c r="K44" s="224" t="s">
        <v>97</v>
      </c>
      <c r="L44" s="225" t="s">
        <v>97</v>
      </c>
      <c r="M44" s="232" t="s">
        <v>97</v>
      </c>
      <c r="N44" s="224" t="s">
        <v>97</v>
      </c>
      <c r="O44" s="224" t="s">
        <v>97</v>
      </c>
      <c r="P44" s="224" t="s">
        <v>97</v>
      </c>
      <c r="Q44" s="307" t="s">
        <v>97</v>
      </c>
    </row>
    <row r="45" spans="1:17" ht="31.5" x14ac:dyDescent="0.25">
      <c r="A45" s="1390"/>
      <c r="B45" s="1567"/>
      <c r="C45" s="1568"/>
      <c r="D45" s="1673" t="s">
        <v>15</v>
      </c>
      <c r="E45" s="294">
        <v>95</v>
      </c>
      <c r="F45" s="233">
        <f t="shared" ref="F45:F46" si="15">SUM(M45:Q45)</f>
        <v>35</v>
      </c>
      <c r="G45" s="234" t="s">
        <v>98</v>
      </c>
      <c r="H45" s="224" t="s">
        <v>98</v>
      </c>
      <c r="I45" s="225" t="s">
        <v>98</v>
      </c>
      <c r="J45" s="232" t="s">
        <v>97</v>
      </c>
      <c r="K45" s="224" t="s">
        <v>97</v>
      </c>
      <c r="L45" s="225" t="s">
        <v>97</v>
      </c>
      <c r="M45" s="232"/>
      <c r="N45" s="224">
        <v>1</v>
      </c>
      <c r="O45" s="224">
        <v>34</v>
      </c>
      <c r="P45" s="224"/>
      <c r="Q45" s="307"/>
    </row>
    <row r="46" spans="1:17" ht="32.25" thickBot="1" x14ac:dyDescent="0.3">
      <c r="A46" s="1390"/>
      <c r="B46" s="1569"/>
      <c r="C46" s="1571"/>
      <c r="D46" s="1675" t="s">
        <v>491</v>
      </c>
      <c r="E46" s="309"/>
      <c r="F46" s="246">
        <f t="shared" si="15"/>
        <v>0</v>
      </c>
      <c r="G46" s="244" t="s">
        <v>97</v>
      </c>
      <c r="H46" s="239" t="s">
        <v>97</v>
      </c>
      <c r="I46" s="240" t="s">
        <v>97</v>
      </c>
      <c r="J46" s="245" t="s">
        <v>97</v>
      </c>
      <c r="K46" s="239" t="s">
        <v>98</v>
      </c>
      <c r="L46" s="240" t="s">
        <v>98</v>
      </c>
      <c r="M46" s="245"/>
      <c r="N46" s="239"/>
      <c r="O46" s="239"/>
      <c r="P46" s="239"/>
      <c r="Q46" s="310"/>
    </row>
    <row r="47" spans="1:17" ht="31.5" x14ac:dyDescent="0.25">
      <c r="A47" s="1390"/>
      <c r="B47" s="1565" t="s">
        <v>501</v>
      </c>
      <c r="C47" s="1566">
        <v>1983080</v>
      </c>
      <c r="D47" s="1672" t="s">
        <v>485</v>
      </c>
      <c r="E47" s="311">
        <v>8</v>
      </c>
      <c r="F47" s="216">
        <f t="shared" ref="F47:F48" si="16">SUM(J47:L47)</f>
        <v>8</v>
      </c>
      <c r="G47" s="217" t="s">
        <v>97</v>
      </c>
      <c r="H47" s="213" t="s">
        <v>97</v>
      </c>
      <c r="I47" s="214" t="s">
        <v>97</v>
      </c>
      <c r="J47" s="218"/>
      <c r="K47" s="213">
        <v>8</v>
      </c>
      <c r="L47" s="214"/>
      <c r="M47" s="218" t="s">
        <v>97</v>
      </c>
      <c r="N47" s="213" t="s">
        <v>97</v>
      </c>
      <c r="O47" s="213" t="s">
        <v>97</v>
      </c>
      <c r="P47" s="213" t="s">
        <v>97</v>
      </c>
      <c r="Q47" s="312" t="s">
        <v>97</v>
      </c>
    </row>
    <row r="48" spans="1:17" ht="47.25" x14ac:dyDescent="0.25">
      <c r="A48" s="1390"/>
      <c r="B48" s="1567"/>
      <c r="C48" s="1568"/>
      <c r="D48" s="1673" t="s">
        <v>490</v>
      </c>
      <c r="E48" s="294"/>
      <c r="F48" s="233">
        <f t="shared" si="16"/>
        <v>0</v>
      </c>
      <c r="G48" s="234" t="s">
        <v>98</v>
      </c>
      <c r="H48" s="224" t="s">
        <v>98</v>
      </c>
      <c r="I48" s="225" t="s">
        <v>98</v>
      </c>
      <c r="J48" s="232"/>
      <c r="K48" s="224"/>
      <c r="L48" s="225"/>
      <c r="M48" s="232" t="s">
        <v>97</v>
      </c>
      <c r="N48" s="224" t="s">
        <v>97</v>
      </c>
      <c r="O48" s="224" t="s">
        <v>97</v>
      </c>
      <c r="P48" s="224" t="s">
        <v>97</v>
      </c>
      <c r="Q48" s="307" t="s">
        <v>97</v>
      </c>
    </row>
    <row r="49" spans="1:17" ht="31.5" x14ac:dyDescent="0.25">
      <c r="A49" s="1390"/>
      <c r="B49" s="1567"/>
      <c r="C49" s="1568"/>
      <c r="D49" s="1673" t="s">
        <v>486</v>
      </c>
      <c r="E49" s="294"/>
      <c r="F49" s="233">
        <f>SUM(G49:I49)</f>
        <v>0</v>
      </c>
      <c r="G49" s="234"/>
      <c r="H49" s="224"/>
      <c r="I49" s="225"/>
      <c r="J49" s="232" t="s">
        <v>97</v>
      </c>
      <c r="K49" s="224" t="s">
        <v>97</v>
      </c>
      <c r="L49" s="225" t="s">
        <v>97</v>
      </c>
      <c r="M49" s="232" t="s">
        <v>97</v>
      </c>
      <c r="N49" s="224" t="s">
        <v>97</v>
      </c>
      <c r="O49" s="224" t="s">
        <v>97</v>
      </c>
      <c r="P49" s="224" t="s">
        <v>97</v>
      </c>
      <c r="Q49" s="307" t="s">
        <v>97</v>
      </c>
    </row>
    <row r="50" spans="1:17" ht="31.5" x14ac:dyDescent="0.25">
      <c r="A50" s="1390"/>
      <c r="B50" s="1567"/>
      <c r="C50" s="1568"/>
      <c r="D50" s="1673" t="s">
        <v>15</v>
      </c>
      <c r="E50" s="294">
        <v>52</v>
      </c>
      <c r="F50" s="233">
        <f t="shared" ref="F50:F51" si="17">SUM(M50:Q50)</f>
        <v>5</v>
      </c>
      <c r="G50" s="234" t="s">
        <v>98</v>
      </c>
      <c r="H50" s="224" t="s">
        <v>98</v>
      </c>
      <c r="I50" s="225" t="s">
        <v>98</v>
      </c>
      <c r="J50" s="232" t="s">
        <v>97</v>
      </c>
      <c r="K50" s="224" t="s">
        <v>97</v>
      </c>
      <c r="L50" s="225" t="s">
        <v>97</v>
      </c>
      <c r="M50" s="232">
        <v>3</v>
      </c>
      <c r="N50" s="224">
        <v>2</v>
      </c>
      <c r="O50" s="224"/>
      <c r="P50" s="224"/>
      <c r="Q50" s="307"/>
    </row>
    <row r="51" spans="1:17" ht="32.25" thickBot="1" x14ac:dyDescent="0.3">
      <c r="A51" s="1390"/>
      <c r="B51" s="1569"/>
      <c r="C51" s="1571"/>
      <c r="D51" s="1675" t="s">
        <v>491</v>
      </c>
      <c r="E51" s="309"/>
      <c r="F51" s="246">
        <f t="shared" si="17"/>
        <v>0</v>
      </c>
      <c r="G51" s="244" t="s">
        <v>97</v>
      </c>
      <c r="H51" s="239" t="s">
        <v>97</v>
      </c>
      <c r="I51" s="240" t="s">
        <v>97</v>
      </c>
      <c r="J51" s="245" t="s">
        <v>97</v>
      </c>
      <c r="K51" s="239" t="s">
        <v>98</v>
      </c>
      <c r="L51" s="240" t="s">
        <v>98</v>
      </c>
      <c r="M51" s="245"/>
      <c r="N51" s="239"/>
      <c r="O51" s="239"/>
      <c r="P51" s="239"/>
      <c r="Q51" s="310"/>
    </row>
    <row r="52" spans="1:17" ht="31.5" x14ac:dyDescent="0.25">
      <c r="A52" s="1390"/>
      <c r="B52" s="1565" t="s">
        <v>502</v>
      </c>
      <c r="C52" s="1566">
        <v>35814729</v>
      </c>
      <c r="D52" s="1672" t="s">
        <v>485</v>
      </c>
      <c r="E52" s="311"/>
      <c r="F52" s="216">
        <f t="shared" ref="F52:F53" si="18">SUM(J52:L52)</f>
        <v>0</v>
      </c>
      <c r="G52" s="217" t="s">
        <v>97</v>
      </c>
      <c r="H52" s="213" t="s">
        <v>97</v>
      </c>
      <c r="I52" s="214" t="s">
        <v>97</v>
      </c>
      <c r="J52" s="218"/>
      <c r="K52" s="213"/>
      <c r="L52" s="214"/>
      <c r="M52" s="218" t="s">
        <v>97</v>
      </c>
      <c r="N52" s="213" t="s">
        <v>97</v>
      </c>
      <c r="O52" s="213" t="s">
        <v>97</v>
      </c>
      <c r="P52" s="213" t="s">
        <v>97</v>
      </c>
      <c r="Q52" s="312" t="s">
        <v>97</v>
      </c>
    </row>
    <row r="53" spans="1:17" ht="47.25" x14ac:dyDescent="0.25">
      <c r="A53" s="1390"/>
      <c r="B53" s="1567"/>
      <c r="C53" s="1568"/>
      <c r="D53" s="1673" t="s">
        <v>490</v>
      </c>
      <c r="E53" s="294"/>
      <c r="F53" s="233">
        <f t="shared" si="18"/>
        <v>0</v>
      </c>
      <c r="G53" s="234" t="s">
        <v>98</v>
      </c>
      <c r="H53" s="224" t="s">
        <v>98</v>
      </c>
      <c r="I53" s="225" t="s">
        <v>98</v>
      </c>
      <c r="J53" s="232"/>
      <c r="K53" s="224"/>
      <c r="L53" s="225"/>
      <c r="M53" s="232" t="s">
        <v>97</v>
      </c>
      <c r="N53" s="224" t="s">
        <v>97</v>
      </c>
      <c r="O53" s="224" t="s">
        <v>97</v>
      </c>
      <c r="P53" s="224" t="s">
        <v>97</v>
      </c>
      <c r="Q53" s="307" t="s">
        <v>97</v>
      </c>
    </row>
    <row r="54" spans="1:17" ht="31.5" x14ac:dyDescent="0.25">
      <c r="A54" s="1390"/>
      <c r="B54" s="1567"/>
      <c r="C54" s="1568"/>
      <c r="D54" s="1673" t="s">
        <v>486</v>
      </c>
      <c r="E54" s="294"/>
      <c r="F54" s="233">
        <f>SUM(G54:I54)</f>
        <v>0</v>
      </c>
      <c r="G54" s="234"/>
      <c r="H54" s="224"/>
      <c r="I54" s="225"/>
      <c r="J54" s="232" t="s">
        <v>97</v>
      </c>
      <c r="K54" s="224" t="s">
        <v>97</v>
      </c>
      <c r="L54" s="225" t="s">
        <v>97</v>
      </c>
      <c r="M54" s="232" t="s">
        <v>97</v>
      </c>
      <c r="N54" s="224" t="s">
        <v>97</v>
      </c>
      <c r="O54" s="224" t="s">
        <v>97</v>
      </c>
      <c r="P54" s="224" t="s">
        <v>97</v>
      </c>
      <c r="Q54" s="307" t="s">
        <v>97</v>
      </c>
    </row>
    <row r="55" spans="1:17" ht="31.5" x14ac:dyDescent="0.25">
      <c r="A55" s="1390"/>
      <c r="B55" s="1567"/>
      <c r="C55" s="1568"/>
      <c r="D55" s="1673" t="s">
        <v>15</v>
      </c>
      <c r="E55" s="325">
        <v>76</v>
      </c>
      <c r="F55" s="233">
        <f t="shared" ref="F55:F56" si="19">SUM(M55:Q55)</f>
        <v>10</v>
      </c>
      <c r="G55" s="234" t="s">
        <v>98</v>
      </c>
      <c r="H55" s="224" t="s">
        <v>98</v>
      </c>
      <c r="I55" s="225" t="s">
        <v>98</v>
      </c>
      <c r="J55" s="232" t="s">
        <v>97</v>
      </c>
      <c r="K55" s="224" t="s">
        <v>97</v>
      </c>
      <c r="L55" s="225" t="s">
        <v>97</v>
      </c>
      <c r="M55" s="232"/>
      <c r="N55" s="224">
        <v>2</v>
      </c>
      <c r="O55" s="224">
        <v>4</v>
      </c>
      <c r="P55" s="224">
        <v>4</v>
      </c>
      <c r="Q55" s="307"/>
    </row>
    <row r="56" spans="1:17" ht="32.25" thickBot="1" x14ac:dyDescent="0.3">
      <c r="A56" s="1390"/>
      <c r="B56" s="1569"/>
      <c r="C56" s="1571"/>
      <c r="D56" s="1675" t="s">
        <v>491</v>
      </c>
      <c r="E56" s="309"/>
      <c r="F56" s="246">
        <f t="shared" si="19"/>
        <v>0</v>
      </c>
      <c r="G56" s="244" t="s">
        <v>97</v>
      </c>
      <c r="H56" s="239" t="s">
        <v>97</v>
      </c>
      <c r="I56" s="240" t="s">
        <v>97</v>
      </c>
      <c r="J56" s="245" t="s">
        <v>97</v>
      </c>
      <c r="K56" s="239" t="s">
        <v>98</v>
      </c>
      <c r="L56" s="240" t="s">
        <v>98</v>
      </c>
      <c r="M56" s="245"/>
      <c r="N56" s="239"/>
      <c r="O56" s="239"/>
      <c r="P56" s="239"/>
      <c r="Q56" s="310"/>
    </row>
    <row r="57" spans="1:17" ht="31.5" x14ac:dyDescent="0.25">
      <c r="A57" s="1390"/>
      <c r="B57" s="1565" t="s">
        <v>615</v>
      </c>
      <c r="C57" s="1572" t="s">
        <v>503</v>
      </c>
      <c r="D57" s="1672" t="s">
        <v>485</v>
      </c>
      <c r="E57" s="311"/>
      <c r="F57" s="216">
        <f t="shared" ref="F57:F58" si="20">SUM(J57:L57)</f>
        <v>0</v>
      </c>
      <c r="G57" s="217" t="s">
        <v>97</v>
      </c>
      <c r="H57" s="213" t="s">
        <v>97</v>
      </c>
      <c r="I57" s="214" t="s">
        <v>97</v>
      </c>
      <c r="J57" s="218"/>
      <c r="K57" s="213"/>
      <c r="L57" s="214"/>
      <c r="M57" s="218" t="s">
        <v>97</v>
      </c>
      <c r="N57" s="213" t="s">
        <v>97</v>
      </c>
      <c r="O57" s="213" t="s">
        <v>97</v>
      </c>
      <c r="P57" s="213" t="s">
        <v>97</v>
      </c>
      <c r="Q57" s="312" t="s">
        <v>97</v>
      </c>
    </row>
    <row r="58" spans="1:17" ht="47.25" x14ac:dyDescent="0.25">
      <c r="A58" s="1390"/>
      <c r="B58" s="1567"/>
      <c r="C58" s="1573"/>
      <c r="D58" s="1673" t="s">
        <v>490</v>
      </c>
      <c r="E58" s="294"/>
      <c r="F58" s="233">
        <f t="shared" si="20"/>
        <v>0</v>
      </c>
      <c r="G58" s="234" t="s">
        <v>98</v>
      </c>
      <c r="H58" s="224" t="s">
        <v>98</v>
      </c>
      <c r="I58" s="225" t="s">
        <v>98</v>
      </c>
      <c r="J58" s="232"/>
      <c r="K58" s="224"/>
      <c r="L58" s="225"/>
      <c r="M58" s="232" t="s">
        <v>97</v>
      </c>
      <c r="N58" s="224" t="s">
        <v>97</v>
      </c>
      <c r="O58" s="224" t="s">
        <v>97</v>
      </c>
      <c r="P58" s="224" t="s">
        <v>97</v>
      </c>
      <c r="Q58" s="307" t="s">
        <v>97</v>
      </c>
    </row>
    <row r="59" spans="1:17" ht="31.5" x14ac:dyDescent="0.25">
      <c r="A59" s="1390"/>
      <c r="B59" s="1567"/>
      <c r="C59" s="1573"/>
      <c r="D59" s="1673" t="s">
        <v>486</v>
      </c>
      <c r="E59" s="294"/>
      <c r="F59" s="233">
        <f>SUM(G59:I59)</f>
        <v>0</v>
      </c>
      <c r="G59" s="234"/>
      <c r="H59" s="224"/>
      <c r="I59" s="225"/>
      <c r="J59" s="232" t="s">
        <v>97</v>
      </c>
      <c r="K59" s="224" t="s">
        <v>97</v>
      </c>
      <c r="L59" s="225" t="s">
        <v>97</v>
      </c>
      <c r="M59" s="232" t="s">
        <v>97</v>
      </c>
      <c r="N59" s="224" t="s">
        <v>97</v>
      </c>
      <c r="O59" s="224" t="s">
        <v>97</v>
      </c>
      <c r="P59" s="224" t="s">
        <v>97</v>
      </c>
      <c r="Q59" s="307" t="s">
        <v>97</v>
      </c>
    </row>
    <row r="60" spans="1:17" ht="31.5" x14ac:dyDescent="0.25">
      <c r="A60" s="1390"/>
      <c r="B60" s="1567"/>
      <c r="C60" s="1573"/>
      <c r="D60" s="1673" t="s">
        <v>15</v>
      </c>
      <c r="E60" s="325">
        <v>94</v>
      </c>
      <c r="F60" s="233">
        <f t="shared" ref="F60:F61" si="21">SUM(M60:Q60)</f>
        <v>25</v>
      </c>
      <c r="G60" s="234" t="s">
        <v>98</v>
      </c>
      <c r="H60" s="224" t="s">
        <v>98</v>
      </c>
      <c r="I60" s="225" t="s">
        <v>98</v>
      </c>
      <c r="J60" s="232" t="s">
        <v>97</v>
      </c>
      <c r="K60" s="224" t="s">
        <v>97</v>
      </c>
      <c r="L60" s="225" t="s">
        <v>97</v>
      </c>
      <c r="M60" s="330">
        <v>3</v>
      </c>
      <c r="N60" s="328">
        <v>7</v>
      </c>
      <c r="O60" s="328">
        <v>8</v>
      </c>
      <c r="P60" s="328">
        <v>6</v>
      </c>
      <c r="Q60" s="329">
        <v>1</v>
      </c>
    </row>
    <row r="61" spans="1:17" ht="32.25" thickBot="1" x14ac:dyDescent="0.3">
      <c r="A61" s="1390"/>
      <c r="B61" s="1569"/>
      <c r="C61" s="1574"/>
      <c r="D61" s="1675" t="s">
        <v>491</v>
      </c>
      <c r="E61" s="309"/>
      <c r="F61" s="246">
        <f t="shared" si="21"/>
        <v>0</v>
      </c>
      <c r="G61" s="244" t="s">
        <v>97</v>
      </c>
      <c r="H61" s="239" t="s">
        <v>97</v>
      </c>
      <c r="I61" s="240" t="s">
        <v>97</v>
      </c>
      <c r="J61" s="245" t="s">
        <v>97</v>
      </c>
      <c r="K61" s="239" t="s">
        <v>98</v>
      </c>
      <c r="L61" s="240" t="s">
        <v>98</v>
      </c>
      <c r="M61" s="245"/>
      <c r="N61" s="239"/>
      <c r="O61" s="239"/>
      <c r="P61" s="239"/>
      <c r="Q61" s="310"/>
    </row>
    <row r="62" spans="1:17" ht="31.5" x14ac:dyDescent="0.25">
      <c r="A62" s="1390"/>
      <c r="B62" s="1565" t="s">
        <v>504</v>
      </c>
      <c r="C62" s="1566" t="s">
        <v>344</v>
      </c>
      <c r="D62" s="1672" t="s">
        <v>485</v>
      </c>
      <c r="E62" s="311"/>
      <c r="F62" s="216">
        <f t="shared" ref="F62:F63" si="22">SUM(J62:L62)</f>
        <v>0</v>
      </c>
      <c r="G62" s="217" t="s">
        <v>97</v>
      </c>
      <c r="H62" s="213" t="s">
        <v>97</v>
      </c>
      <c r="I62" s="214" t="s">
        <v>97</v>
      </c>
      <c r="J62" s="218"/>
      <c r="K62" s="213"/>
      <c r="L62" s="214"/>
      <c r="M62" s="218" t="s">
        <v>97</v>
      </c>
      <c r="N62" s="213" t="s">
        <v>97</v>
      </c>
      <c r="O62" s="213" t="s">
        <v>97</v>
      </c>
      <c r="P62" s="213" t="s">
        <v>97</v>
      </c>
      <c r="Q62" s="312" t="s">
        <v>97</v>
      </c>
    </row>
    <row r="63" spans="1:17" ht="47.25" x14ac:dyDescent="0.25">
      <c r="A63" s="1390"/>
      <c r="B63" s="1567"/>
      <c r="C63" s="1568"/>
      <c r="D63" s="1673" t="s">
        <v>490</v>
      </c>
      <c r="E63" s="294"/>
      <c r="F63" s="233">
        <f t="shared" si="22"/>
        <v>0</v>
      </c>
      <c r="G63" s="234" t="s">
        <v>98</v>
      </c>
      <c r="H63" s="224" t="s">
        <v>98</v>
      </c>
      <c r="I63" s="225" t="s">
        <v>98</v>
      </c>
      <c r="J63" s="232"/>
      <c r="K63" s="224"/>
      <c r="L63" s="225"/>
      <c r="M63" s="232" t="s">
        <v>97</v>
      </c>
      <c r="N63" s="224" t="s">
        <v>97</v>
      </c>
      <c r="O63" s="224" t="s">
        <v>97</v>
      </c>
      <c r="P63" s="224" t="s">
        <v>97</v>
      </c>
      <c r="Q63" s="307" t="s">
        <v>97</v>
      </c>
    </row>
    <row r="64" spans="1:17" ht="31.5" x14ac:dyDescent="0.25">
      <c r="A64" s="1390"/>
      <c r="B64" s="1567"/>
      <c r="C64" s="1568"/>
      <c r="D64" s="1673" t="s">
        <v>486</v>
      </c>
      <c r="E64" s="294"/>
      <c r="F64" s="233">
        <f>SUM(G64:I64)</f>
        <v>0</v>
      </c>
      <c r="G64" s="234"/>
      <c r="H64" s="224"/>
      <c r="I64" s="225"/>
      <c r="J64" s="232" t="s">
        <v>97</v>
      </c>
      <c r="K64" s="224" t="s">
        <v>97</v>
      </c>
      <c r="L64" s="225" t="s">
        <v>97</v>
      </c>
      <c r="M64" s="232" t="s">
        <v>97</v>
      </c>
      <c r="N64" s="224" t="s">
        <v>97</v>
      </c>
      <c r="O64" s="224" t="s">
        <v>97</v>
      </c>
      <c r="P64" s="224" t="s">
        <v>97</v>
      </c>
      <c r="Q64" s="307" t="s">
        <v>97</v>
      </c>
    </row>
    <row r="65" spans="1:17" ht="31.5" x14ac:dyDescent="0.25">
      <c r="A65" s="1390"/>
      <c r="B65" s="1567"/>
      <c r="C65" s="1568"/>
      <c r="D65" s="1673" t="s">
        <v>15</v>
      </c>
      <c r="E65" s="294">
        <v>90</v>
      </c>
      <c r="F65" s="233">
        <f t="shared" ref="F65:F66" si="23">SUM(M65:Q65)</f>
        <v>7</v>
      </c>
      <c r="G65" s="234" t="s">
        <v>98</v>
      </c>
      <c r="H65" s="224" t="s">
        <v>98</v>
      </c>
      <c r="I65" s="225" t="s">
        <v>98</v>
      </c>
      <c r="J65" s="232" t="s">
        <v>97</v>
      </c>
      <c r="K65" s="224" t="s">
        <v>97</v>
      </c>
      <c r="L65" s="225" t="s">
        <v>97</v>
      </c>
      <c r="M65" s="232"/>
      <c r="N65" s="224">
        <v>1</v>
      </c>
      <c r="O65" s="224">
        <v>6</v>
      </c>
      <c r="P65" s="224"/>
      <c r="Q65" s="307"/>
    </row>
    <row r="66" spans="1:17" ht="32.25" thickBot="1" x14ac:dyDescent="0.3">
      <c r="A66" s="1390"/>
      <c r="B66" s="1569"/>
      <c r="C66" s="1571"/>
      <c r="D66" s="1675" t="s">
        <v>491</v>
      </c>
      <c r="E66" s="309"/>
      <c r="F66" s="246">
        <f t="shared" si="23"/>
        <v>0</v>
      </c>
      <c r="G66" s="244" t="s">
        <v>97</v>
      </c>
      <c r="H66" s="239" t="s">
        <v>97</v>
      </c>
      <c r="I66" s="240" t="s">
        <v>97</v>
      </c>
      <c r="J66" s="245" t="s">
        <v>97</v>
      </c>
      <c r="K66" s="239" t="s">
        <v>98</v>
      </c>
      <c r="L66" s="240" t="s">
        <v>98</v>
      </c>
      <c r="M66" s="245"/>
      <c r="N66" s="239"/>
      <c r="O66" s="239"/>
      <c r="P66" s="239"/>
      <c r="Q66" s="310"/>
    </row>
    <row r="67" spans="1:17" ht="31.9" customHeight="1" x14ac:dyDescent="0.25">
      <c r="A67" s="1390"/>
      <c r="B67" s="1565" t="s">
        <v>505</v>
      </c>
      <c r="C67" s="1566" t="s">
        <v>345</v>
      </c>
      <c r="D67" s="1672" t="s">
        <v>485</v>
      </c>
      <c r="E67" s="311"/>
      <c r="F67" s="216">
        <f t="shared" ref="F67:F68" si="24">SUM(J67:L67)</f>
        <v>0</v>
      </c>
      <c r="G67" s="217" t="s">
        <v>97</v>
      </c>
      <c r="H67" s="213" t="s">
        <v>97</v>
      </c>
      <c r="I67" s="214" t="s">
        <v>97</v>
      </c>
      <c r="J67" s="218"/>
      <c r="K67" s="213"/>
      <c r="L67" s="214"/>
      <c r="M67" s="218" t="s">
        <v>97</v>
      </c>
      <c r="N67" s="213" t="s">
        <v>97</v>
      </c>
      <c r="O67" s="213" t="s">
        <v>97</v>
      </c>
      <c r="P67" s="213" t="s">
        <v>97</v>
      </c>
      <c r="Q67" s="312" t="s">
        <v>97</v>
      </c>
    </row>
    <row r="68" spans="1:17" ht="47.25" x14ac:dyDescent="0.25">
      <c r="A68" s="1390"/>
      <c r="B68" s="1567"/>
      <c r="C68" s="1568"/>
      <c r="D68" s="1673" t="s">
        <v>490</v>
      </c>
      <c r="E68" s="294"/>
      <c r="F68" s="233">
        <f t="shared" si="24"/>
        <v>0</v>
      </c>
      <c r="G68" s="234" t="s">
        <v>98</v>
      </c>
      <c r="H68" s="224" t="s">
        <v>98</v>
      </c>
      <c r="I68" s="225" t="s">
        <v>98</v>
      </c>
      <c r="J68" s="232"/>
      <c r="K68" s="224"/>
      <c r="L68" s="225"/>
      <c r="M68" s="232" t="s">
        <v>97</v>
      </c>
      <c r="N68" s="224" t="s">
        <v>97</v>
      </c>
      <c r="O68" s="224" t="s">
        <v>97</v>
      </c>
      <c r="P68" s="224" t="s">
        <v>97</v>
      </c>
      <c r="Q68" s="307" t="s">
        <v>97</v>
      </c>
    </row>
    <row r="69" spans="1:17" ht="31.5" x14ac:dyDescent="0.25">
      <c r="A69" s="1390"/>
      <c r="B69" s="1567"/>
      <c r="C69" s="1568"/>
      <c r="D69" s="1673" t="s">
        <v>486</v>
      </c>
      <c r="E69" s="294"/>
      <c r="F69" s="233">
        <f>SUM(G69:I69)</f>
        <v>0</v>
      </c>
      <c r="G69" s="234"/>
      <c r="H69" s="224"/>
      <c r="I69" s="225"/>
      <c r="J69" s="232" t="s">
        <v>97</v>
      </c>
      <c r="K69" s="224" t="s">
        <v>97</v>
      </c>
      <c r="L69" s="225" t="s">
        <v>97</v>
      </c>
      <c r="M69" s="232" t="s">
        <v>97</v>
      </c>
      <c r="N69" s="224" t="s">
        <v>97</v>
      </c>
      <c r="O69" s="224" t="s">
        <v>97</v>
      </c>
      <c r="P69" s="224" t="s">
        <v>97</v>
      </c>
      <c r="Q69" s="307" t="s">
        <v>97</v>
      </c>
    </row>
    <row r="70" spans="1:17" ht="31.5" x14ac:dyDescent="0.25">
      <c r="A70" s="1390"/>
      <c r="B70" s="1567"/>
      <c r="C70" s="1568"/>
      <c r="D70" s="1673" t="s">
        <v>15</v>
      </c>
      <c r="E70" s="294">
        <v>101</v>
      </c>
      <c r="F70" s="233">
        <f t="shared" ref="F70:F71" si="25">SUM(M70:Q70)</f>
        <v>14</v>
      </c>
      <c r="G70" s="234" t="s">
        <v>98</v>
      </c>
      <c r="H70" s="224" t="s">
        <v>98</v>
      </c>
      <c r="I70" s="225" t="s">
        <v>98</v>
      </c>
      <c r="J70" s="232" t="s">
        <v>97</v>
      </c>
      <c r="K70" s="224" t="s">
        <v>97</v>
      </c>
      <c r="L70" s="225" t="s">
        <v>97</v>
      </c>
      <c r="M70" s="232"/>
      <c r="N70" s="224">
        <v>2</v>
      </c>
      <c r="O70" s="224">
        <v>10</v>
      </c>
      <c r="P70" s="224"/>
      <c r="Q70" s="307">
        <v>2</v>
      </c>
    </row>
    <row r="71" spans="1:17" ht="32.25" thickBot="1" x14ac:dyDescent="0.3">
      <c r="A71" s="1390"/>
      <c r="B71" s="1569"/>
      <c r="C71" s="1571"/>
      <c r="D71" s="1675" t="s">
        <v>491</v>
      </c>
      <c r="E71" s="309"/>
      <c r="F71" s="246">
        <f t="shared" si="25"/>
        <v>0</v>
      </c>
      <c r="G71" s="244" t="s">
        <v>97</v>
      </c>
      <c r="H71" s="239" t="s">
        <v>97</v>
      </c>
      <c r="I71" s="240" t="s">
        <v>97</v>
      </c>
      <c r="J71" s="245" t="s">
        <v>97</v>
      </c>
      <c r="K71" s="239" t="s">
        <v>98</v>
      </c>
      <c r="L71" s="240" t="s">
        <v>98</v>
      </c>
      <c r="M71" s="245"/>
      <c r="N71" s="239"/>
      <c r="O71" s="239"/>
      <c r="P71" s="239"/>
      <c r="Q71" s="310"/>
    </row>
    <row r="72" spans="1:17" ht="31.5" x14ac:dyDescent="0.25">
      <c r="A72" s="1390"/>
      <c r="B72" s="1565" t="s">
        <v>129</v>
      </c>
      <c r="C72" s="1566" t="s">
        <v>346</v>
      </c>
      <c r="D72" s="1672" t="s">
        <v>485</v>
      </c>
      <c r="E72" s="311"/>
      <c r="F72" s="216">
        <f t="shared" ref="F72:F73" si="26">SUM(J72:L72)</f>
        <v>0</v>
      </c>
      <c r="G72" s="217" t="s">
        <v>97</v>
      </c>
      <c r="H72" s="213" t="s">
        <v>97</v>
      </c>
      <c r="I72" s="214" t="s">
        <v>97</v>
      </c>
      <c r="J72" s="218"/>
      <c r="K72" s="213"/>
      <c r="L72" s="214"/>
      <c r="M72" s="218" t="s">
        <v>97</v>
      </c>
      <c r="N72" s="213" t="s">
        <v>97</v>
      </c>
      <c r="O72" s="213" t="s">
        <v>97</v>
      </c>
      <c r="P72" s="213" t="s">
        <v>97</v>
      </c>
      <c r="Q72" s="312" t="s">
        <v>97</v>
      </c>
    </row>
    <row r="73" spans="1:17" ht="47.25" x14ac:dyDescent="0.25">
      <c r="A73" s="1390"/>
      <c r="B73" s="1567"/>
      <c r="C73" s="1568"/>
      <c r="D73" s="1673" t="s">
        <v>490</v>
      </c>
      <c r="E73" s="294"/>
      <c r="F73" s="233">
        <f t="shared" si="26"/>
        <v>0</v>
      </c>
      <c r="G73" s="234" t="s">
        <v>98</v>
      </c>
      <c r="H73" s="224" t="s">
        <v>98</v>
      </c>
      <c r="I73" s="225" t="s">
        <v>98</v>
      </c>
      <c r="J73" s="232"/>
      <c r="K73" s="224"/>
      <c r="L73" s="225"/>
      <c r="M73" s="232" t="s">
        <v>97</v>
      </c>
      <c r="N73" s="224" t="s">
        <v>97</v>
      </c>
      <c r="O73" s="224" t="s">
        <v>97</v>
      </c>
      <c r="P73" s="224" t="s">
        <v>97</v>
      </c>
      <c r="Q73" s="307" t="s">
        <v>97</v>
      </c>
    </row>
    <row r="74" spans="1:17" ht="31.5" x14ac:dyDescent="0.25">
      <c r="A74" s="1390"/>
      <c r="B74" s="1567"/>
      <c r="C74" s="1568"/>
      <c r="D74" s="1673" t="s">
        <v>486</v>
      </c>
      <c r="E74" s="294"/>
      <c r="F74" s="233">
        <f>SUM(G74:I74)</f>
        <v>0</v>
      </c>
      <c r="G74" s="234"/>
      <c r="H74" s="224"/>
      <c r="I74" s="225"/>
      <c r="J74" s="232" t="s">
        <v>97</v>
      </c>
      <c r="K74" s="224" t="s">
        <v>97</v>
      </c>
      <c r="L74" s="225" t="s">
        <v>97</v>
      </c>
      <c r="M74" s="232" t="s">
        <v>97</v>
      </c>
      <c r="N74" s="224" t="s">
        <v>97</v>
      </c>
      <c r="O74" s="224" t="s">
        <v>97</v>
      </c>
      <c r="P74" s="224" t="s">
        <v>97</v>
      </c>
      <c r="Q74" s="307" t="s">
        <v>97</v>
      </c>
    </row>
    <row r="75" spans="1:17" ht="31.5" x14ac:dyDescent="0.25">
      <c r="A75" s="1390"/>
      <c r="B75" s="1567"/>
      <c r="C75" s="1568"/>
      <c r="D75" s="1673" t="s">
        <v>15</v>
      </c>
      <c r="E75" s="294">
        <v>119</v>
      </c>
      <c r="F75" s="233">
        <f t="shared" ref="F75:F76" si="27">SUM(M75:Q75)</f>
        <v>30</v>
      </c>
      <c r="G75" s="234" t="s">
        <v>98</v>
      </c>
      <c r="H75" s="224" t="s">
        <v>98</v>
      </c>
      <c r="I75" s="225" t="s">
        <v>98</v>
      </c>
      <c r="J75" s="232" t="s">
        <v>97</v>
      </c>
      <c r="K75" s="224" t="s">
        <v>97</v>
      </c>
      <c r="L75" s="225" t="s">
        <v>97</v>
      </c>
      <c r="M75" s="232"/>
      <c r="N75" s="224">
        <v>3</v>
      </c>
      <c r="O75" s="224">
        <v>11</v>
      </c>
      <c r="P75" s="224">
        <v>13</v>
      </c>
      <c r="Q75" s="307">
        <v>3</v>
      </c>
    </row>
    <row r="76" spans="1:17" ht="32.25" thickBot="1" x14ac:dyDescent="0.3">
      <c r="A76" s="1390"/>
      <c r="B76" s="1569"/>
      <c r="C76" s="1571"/>
      <c r="D76" s="1675" t="s">
        <v>491</v>
      </c>
      <c r="E76" s="309"/>
      <c r="F76" s="246">
        <f t="shared" si="27"/>
        <v>0</v>
      </c>
      <c r="G76" s="244" t="s">
        <v>97</v>
      </c>
      <c r="H76" s="239" t="s">
        <v>97</v>
      </c>
      <c r="I76" s="240" t="s">
        <v>97</v>
      </c>
      <c r="J76" s="245" t="s">
        <v>97</v>
      </c>
      <c r="K76" s="239" t="s">
        <v>98</v>
      </c>
      <c r="L76" s="240" t="s">
        <v>98</v>
      </c>
      <c r="M76" s="245"/>
      <c r="N76" s="239"/>
      <c r="O76" s="239"/>
      <c r="P76" s="239"/>
      <c r="Q76" s="310"/>
    </row>
    <row r="77" spans="1:17" ht="31.9" customHeight="1" x14ac:dyDescent="0.25">
      <c r="A77" s="1390"/>
      <c r="B77" s="1565" t="s">
        <v>506</v>
      </c>
      <c r="C77" s="1566" t="s">
        <v>347</v>
      </c>
      <c r="D77" s="1672" t="s">
        <v>485</v>
      </c>
      <c r="E77" s="311"/>
      <c r="F77" s="216">
        <f t="shared" ref="F77:F78" si="28">SUM(J77:L77)</f>
        <v>0</v>
      </c>
      <c r="G77" s="217" t="s">
        <v>97</v>
      </c>
      <c r="H77" s="213" t="s">
        <v>97</v>
      </c>
      <c r="I77" s="214" t="s">
        <v>97</v>
      </c>
      <c r="J77" s="218"/>
      <c r="K77" s="213"/>
      <c r="L77" s="214"/>
      <c r="M77" s="218" t="s">
        <v>97</v>
      </c>
      <c r="N77" s="213" t="s">
        <v>97</v>
      </c>
      <c r="O77" s="213" t="s">
        <v>97</v>
      </c>
      <c r="P77" s="213" t="s">
        <v>97</v>
      </c>
      <c r="Q77" s="312" t="s">
        <v>97</v>
      </c>
    </row>
    <row r="78" spans="1:17" ht="47.25" x14ac:dyDescent="0.25">
      <c r="A78" s="1390"/>
      <c r="B78" s="1567"/>
      <c r="C78" s="1568"/>
      <c r="D78" s="1673" t="s">
        <v>490</v>
      </c>
      <c r="E78" s="294"/>
      <c r="F78" s="233">
        <f t="shared" si="28"/>
        <v>0</v>
      </c>
      <c r="G78" s="234" t="s">
        <v>98</v>
      </c>
      <c r="H78" s="224" t="s">
        <v>98</v>
      </c>
      <c r="I78" s="225" t="s">
        <v>98</v>
      </c>
      <c r="J78" s="232"/>
      <c r="K78" s="224"/>
      <c r="L78" s="225"/>
      <c r="M78" s="232" t="s">
        <v>97</v>
      </c>
      <c r="N78" s="224" t="s">
        <v>97</v>
      </c>
      <c r="O78" s="224" t="s">
        <v>97</v>
      </c>
      <c r="P78" s="224" t="s">
        <v>97</v>
      </c>
      <c r="Q78" s="307" t="s">
        <v>97</v>
      </c>
    </row>
    <row r="79" spans="1:17" ht="31.5" x14ac:dyDescent="0.25">
      <c r="A79" s="1390"/>
      <c r="B79" s="1567"/>
      <c r="C79" s="1568"/>
      <c r="D79" s="1673" t="s">
        <v>486</v>
      </c>
      <c r="E79" s="294"/>
      <c r="F79" s="233">
        <f>SUM(G79:I79)</f>
        <v>0</v>
      </c>
      <c r="G79" s="234"/>
      <c r="H79" s="224"/>
      <c r="I79" s="225"/>
      <c r="J79" s="232" t="s">
        <v>97</v>
      </c>
      <c r="K79" s="224" t="s">
        <v>97</v>
      </c>
      <c r="L79" s="225" t="s">
        <v>97</v>
      </c>
      <c r="M79" s="232" t="s">
        <v>97</v>
      </c>
      <c r="N79" s="224" t="s">
        <v>97</v>
      </c>
      <c r="O79" s="224" t="s">
        <v>97</v>
      </c>
      <c r="P79" s="224" t="s">
        <v>97</v>
      </c>
      <c r="Q79" s="307" t="s">
        <v>97</v>
      </c>
    </row>
    <row r="80" spans="1:17" ht="31.5" x14ac:dyDescent="0.25">
      <c r="A80" s="1390"/>
      <c r="B80" s="1567"/>
      <c r="C80" s="1568"/>
      <c r="D80" s="1673" t="s">
        <v>15</v>
      </c>
      <c r="E80" s="294">
        <v>105</v>
      </c>
      <c r="F80" s="233">
        <f t="shared" ref="F80:F81" si="29">SUM(M80:Q80)</f>
        <v>20</v>
      </c>
      <c r="G80" s="234" t="s">
        <v>98</v>
      </c>
      <c r="H80" s="224" t="s">
        <v>98</v>
      </c>
      <c r="I80" s="225" t="s">
        <v>98</v>
      </c>
      <c r="J80" s="232" t="s">
        <v>97</v>
      </c>
      <c r="K80" s="224" t="s">
        <v>97</v>
      </c>
      <c r="L80" s="225" t="s">
        <v>97</v>
      </c>
      <c r="M80" s="232">
        <v>1</v>
      </c>
      <c r="N80" s="224">
        <v>1</v>
      </c>
      <c r="O80" s="224">
        <v>15</v>
      </c>
      <c r="P80" s="224">
        <v>2</v>
      </c>
      <c r="Q80" s="307">
        <v>1</v>
      </c>
    </row>
    <row r="81" spans="1:17" ht="32.25" thickBot="1" x14ac:dyDescent="0.3">
      <c r="A81" s="1390"/>
      <c r="B81" s="1569"/>
      <c r="C81" s="1571"/>
      <c r="D81" s="1675" t="s">
        <v>491</v>
      </c>
      <c r="E81" s="309"/>
      <c r="F81" s="246">
        <f t="shared" si="29"/>
        <v>0</v>
      </c>
      <c r="G81" s="244" t="s">
        <v>97</v>
      </c>
      <c r="H81" s="239" t="s">
        <v>97</v>
      </c>
      <c r="I81" s="240" t="s">
        <v>97</v>
      </c>
      <c r="J81" s="245" t="s">
        <v>97</v>
      </c>
      <c r="K81" s="239" t="s">
        <v>98</v>
      </c>
      <c r="L81" s="240" t="s">
        <v>98</v>
      </c>
      <c r="M81" s="245"/>
      <c r="N81" s="239"/>
      <c r="O81" s="239"/>
      <c r="P81" s="239"/>
      <c r="Q81" s="310"/>
    </row>
    <row r="82" spans="1:17" ht="31.5" x14ac:dyDescent="0.25">
      <c r="A82" s="1390"/>
      <c r="B82" s="1565" t="s">
        <v>507</v>
      </c>
      <c r="C82" s="1566" t="s">
        <v>348</v>
      </c>
      <c r="D82" s="1672" t="s">
        <v>485</v>
      </c>
      <c r="E82" s="311"/>
      <c r="F82" s="216">
        <f t="shared" ref="F82:F83" si="30">SUM(J82:L82)</f>
        <v>0</v>
      </c>
      <c r="G82" s="217" t="s">
        <v>97</v>
      </c>
      <c r="H82" s="213" t="s">
        <v>97</v>
      </c>
      <c r="I82" s="214" t="s">
        <v>97</v>
      </c>
      <c r="J82" s="218"/>
      <c r="K82" s="213"/>
      <c r="L82" s="214"/>
      <c r="M82" s="218" t="s">
        <v>97</v>
      </c>
      <c r="N82" s="213" t="s">
        <v>97</v>
      </c>
      <c r="O82" s="213" t="s">
        <v>97</v>
      </c>
      <c r="P82" s="213" t="s">
        <v>97</v>
      </c>
      <c r="Q82" s="312" t="s">
        <v>97</v>
      </c>
    </row>
    <row r="83" spans="1:17" ht="47.25" x14ac:dyDescent="0.25">
      <c r="A83" s="1390"/>
      <c r="B83" s="1567"/>
      <c r="C83" s="1568"/>
      <c r="D83" s="1673" t="s">
        <v>490</v>
      </c>
      <c r="E83" s="294"/>
      <c r="F83" s="233">
        <f t="shared" si="30"/>
        <v>0</v>
      </c>
      <c r="G83" s="234" t="s">
        <v>98</v>
      </c>
      <c r="H83" s="224" t="s">
        <v>98</v>
      </c>
      <c r="I83" s="225" t="s">
        <v>98</v>
      </c>
      <c r="J83" s="232"/>
      <c r="K83" s="224"/>
      <c r="L83" s="225"/>
      <c r="M83" s="232" t="s">
        <v>97</v>
      </c>
      <c r="N83" s="224" t="s">
        <v>97</v>
      </c>
      <c r="O83" s="224" t="s">
        <v>97</v>
      </c>
      <c r="P83" s="224" t="s">
        <v>97</v>
      </c>
      <c r="Q83" s="307" t="s">
        <v>97</v>
      </c>
    </row>
    <row r="84" spans="1:17" ht="31.5" x14ac:dyDescent="0.25">
      <c r="A84" s="1390"/>
      <c r="B84" s="1567"/>
      <c r="C84" s="1568"/>
      <c r="D84" s="1673" t="s">
        <v>486</v>
      </c>
      <c r="E84" s="294"/>
      <c r="F84" s="233">
        <f>SUM(G84:I84)</f>
        <v>0</v>
      </c>
      <c r="G84" s="234"/>
      <c r="H84" s="224"/>
      <c r="I84" s="225"/>
      <c r="J84" s="232" t="s">
        <v>97</v>
      </c>
      <c r="K84" s="224" t="s">
        <v>97</v>
      </c>
      <c r="L84" s="225" t="s">
        <v>97</v>
      </c>
      <c r="M84" s="232" t="s">
        <v>97</v>
      </c>
      <c r="N84" s="224" t="s">
        <v>97</v>
      </c>
      <c r="O84" s="224" t="s">
        <v>97</v>
      </c>
      <c r="P84" s="224" t="s">
        <v>97</v>
      </c>
      <c r="Q84" s="307" t="s">
        <v>97</v>
      </c>
    </row>
    <row r="85" spans="1:17" ht="31.5" x14ac:dyDescent="0.25">
      <c r="A85" s="1390"/>
      <c r="B85" s="1567"/>
      <c r="C85" s="1568"/>
      <c r="D85" s="1673" t="s">
        <v>15</v>
      </c>
      <c r="E85" s="294">
        <v>100</v>
      </c>
      <c r="F85" s="233">
        <f t="shared" ref="F85:F86" si="31">SUM(M85:Q85)</f>
        <v>13</v>
      </c>
      <c r="G85" s="234" t="s">
        <v>98</v>
      </c>
      <c r="H85" s="224" t="s">
        <v>98</v>
      </c>
      <c r="I85" s="225" t="s">
        <v>98</v>
      </c>
      <c r="J85" s="232" t="s">
        <v>97</v>
      </c>
      <c r="K85" s="224" t="s">
        <v>97</v>
      </c>
      <c r="L85" s="225" t="s">
        <v>97</v>
      </c>
      <c r="M85" s="232"/>
      <c r="N85" s="224">
        <v>3</v>
      </c>
      <c r="O85" s="224">
        <v>6</v>
      </c>
      <c r="P85" s="224">
        <v>4</v>
      </c>
      <c r="Q85" s="307"/>
    </row>
    <row r="86" spans="1:17" ht="32.25" thickBot="1" x14ac:dyDescent="0.3">
      <c r="A86" s="1390"/>
      <c r="B86" s="1569"/>
      <c r="C86" s="1571"/>
      <c r="D86" s="1675" t="s">
        <v>491</v>
      </c>
      <c r="E86" s="309"/>
      <c r="F86" s="246">
        <f t="shared" si="31"/>
        <v>0</v>
      </c>
      <c r="G86" s="244" t="s">
        <v>97</v>
      </c>
      <c r="H86" s="239" t="s">
        <v>97</v>
      </c>
      <c r="I86" s="240" t="s">
        <v>97</v>
      </c>
      <c r="J86" s="245" t="s">
        <v>97</v>
      </c>
      <c r="K86" s="239" t="s">
        <v>98</v>
      </c>
      <c r="L86" s="240" t="s">
        <v>98</v>
      </c>
      <c r="M86" s="245"/>
      <c r="N86" s="239"/>
      <c r="O86" s="239"/>
      <c r="P86" s="239"/>
      <c r="Q86" s="310"/>
    </row>
    <row r="87" spans="1:17" ht="31.5" x14ac:dyDescent="0.25">
      <c r="A87" s="1350" t="s">
        <v>510</v>
      </c>
      <c r="B87" s="1565" t="s">
        <v>614</v>
      </c>
      <c r="C87" s="1575" t="s">
        <v>349</v>
      </c>
      <c r="D87" s="964" t="s">
        <v>485</v>
      </c>
      <c r="E87" s="74">
        <v>9.8000000000000007</v>
      </c>
      <c r="F87" s="151">
        <f>SUM(J87:L87)</f>
        <v>71</v>
      </c>
      <c r="G87" s="76" t="s">
        <v>97</v>
      </c>
      <c r="H87" s="77" t="s">
        <v>97</v>
      </c>
      <c r="I87" s="78" t="s">
        <v>97</v>
      </c>
      <c r="J87" s="74">
        <v>9</v>
      </c>
      <c r="K87" s="72">
        <v>62</v>
      </c>
      <c r="L87" s="73"/>
      <c r="M87" s="79" t="s">
        <v>97</v>
      </c>
      <c r="N87" s="77" t="s">
        <v>97</v>
      </c>
      <c r="O87" s="77" t="s">
        <v>97</v>
      </c>
      <c r="P87" s="77" t="s">
        <v>97</v>
      </c>
      <c r="Q87" s="78" t="s">
        <v>97</v>
      </c>
    </row>
    <row r="88" spans="1:17" ht="47.25" x14ac:dyDescent="0.25">
      <c r="A88" s="1351"/>
      <c r="B88" s="1567"/>
      <c r="C88" s="1576"/>
      <c r="D88" s="965" t="s">
        <v>490</v>
      </c>
      <c r="E88" s="325"/>
      <c r="F88" s="390">
        <f>SUM(J88:L88)</f>
        <v>0</v>
      </c>
      <c r="G88" s="327" t="s">
        <v>98</v>
      </c>
      <c r="H88" s="328" t="s">
        <v>98</v>
      </c>
      <c r="I88" s="329" t="s">
        <v>98</v>
      </c>
      <c r="J88" s="330"/>
      <c r="K88" s="328"/>
      <c r="L88" s="329"/>
      <c r="M88" s="330" t="s">
        <v>97</v>
      </c>
      <c r="N88" s="328" t="s">
        <v>97</v>
      </c>
      <c r="O88" s="328" t="s">
        <v>97</v>
      </c>
      <c r="P88" s="328" t="s">
        <v>97</v>
      </c>
      <c r="Q88" s="329" t="s">
        <v>97</v>
      </c>
    </row>
    <row r="89" spans="1:17" ht="31.5" x14ac:dyDescent="0.25">
      <c r="A89" s="1351"/>
      <c r="B89" s="1567"/>
      <c r="C89" s="1576"/>
      <c r="D89" s="965" t="s">
        <v>486</v>
      </c>
      <c r="E89" s="325">
        <v>74.599999999999994</v>
      </c>
      <c r="F89" s="390">
        <f>SUM(G89:I89)</f>
        <v>3</v>
      </c>
      <c r="G89" s="327">
        <v>2</v>
      </c>
      <c r="H89" s="328">
        <v>1</v>
      </c>
      <c r="I89" s="329"/>
      <c r="J89" s="330" t="s">
        <v>97</v>
      </c>
      <c r="K89" s="328" t="s">
        <v>97</v>
      </c>
      <c r="L89" s="329" t="s">
        <v>97</v>
      </c>
      <c r="M89" s="330" t="s">
        <v>97</v>
      </c>
      <c r="N89" s="328" t="s">
        <v>97</v>
      </c>
      <c r="O89" s="328" t="s">
        <v>97</v>
      </c>
      <c r="P89" s="328" t="s">
        <v>97</v>
      </c>
      <c r="Q89" s="329" t="s">
        <v>97</v>
      </c>
    </row>
    <row r="90" spans="1:17" ht="31.5" x14ac:dyDescent="0.25">
      <c r="A90" s="1351"/>
      <c r="B90" s="1567"/>
      <c r="C90" s="1576"/>
      <c r="D90" s="965" t="s">
        <v>15</v>
      </c>
      <c r="E90" s="325">
        <v>98.5</v>
      </c>
      <c r="F90" s="390">
        <f>SUM(M90:Q90)</f>
        <v>156</v>
      </c>
      <c r="G90" s="327" t="s">
        <v>98</v>
      </c>
      <c r="H90" s="328" t="s">
        <v>98</v>
      </c>
      <c r="I90" s="329" t="s">
        <v>98</v>
      </c>
      <c r="J90" s="330" t="s">
        <v>97</v>
      </c>
      <c r="K90" s="328" t="s">
        <v>97</v>
      </c>
      <c r="L90" s="329" t="s">
        <v>97</v>
      </c>
      <c r="M90" s="330">
        <v>10</v>
      </c>
      <c r="N90" s="328">
        <v>32</v>
      </c>
      <c r="O90" s="328">
        <v>81</v>
      </c>
      <c r="P90" s="328">
        <v>27</v>
      </c>
      <c r="Q90" s="329">
        <v>6</v>
      </c>
    </row>
    <row r="91" spans="1:17" ht="32.25" thickBot="1" x14ac:dyDescent="0.3">
      <c r="A91" s="1351"/>
      <c r="B91" s="1577"/>
      <c r="C91" s="1578"/>
      <c r="D91" s="1658" t="s">
        <v>491</v>
      </c>
      <c r="E91" s="100"/>
      <c r="F91" s="170">
        <f>SUM(M91:Q91)</f>
        <v>0</v>
      </c>
      <c r="G91" s="345" t="s">
        <v>97</v>
      </c>
      <c r="H91" s="97" t="s">
        <v>97</v>
      </c>
      <c r="I91" s="98" t="s">
        <v>97</v>
      </c>
      <c r="J91" s="99" t="s">
        <v>97</v>
      </c>
      <c r="K91" s="97" t="s">
        <v>98</v>
      </c>
      <c r="L91" s="98" t="s">
        <v>98</v>
      </c>
      <c r="M91" s="100"/>
      <c r="N91" s="92"/>
      <c r="O91" s="92"/>
      <c r="P91" s="92"/>
      <c r="Q91" s="93"/>
    </row>
    <row r="92" spans="1:17" ht="31.15" customHeight="1" x14ac:dyDescent="0.25">
      <c r="A92" s="1351"/>
      <c r="B92" s="1565" t="s">
        <v>681</v>
      </c>
      <c r="C92" s="1575" t="s">
        <v>508</v>
      </c>
      <c r="D92" s="964" t="s">
        <v>485</v>
      </c>
      <c r="E92" s="74"/>
      <c r="F92" s="151">
        <f>SUM(J92:L92)</f>
        <v>0</v>
      </c>
      <c r="G92" s="76" t="s">
        <v>97</v>
      </c>
      <c r="H92" s="77" t="s">
        <v>97</v>
      </c>
      <c r="I92" s="78" t="s">
        <v>97</v>
      </c>
      <c r="J92" s="74"/>
      <c r="K92" s="72"/>
      <c r="L92" s="73"/>
      <c r="M92" s="79" t="s">
        <v>97</v>
      </c>
      <c r="N92" s="77" t="s">
        <v>97</v>
      </c>
      <c r="O92" s="77" t="s">
        <v>97</v>
      </c>
      <c r="P92" s="77" t="s">
        <v>97</v>
      </c>
      <c r="Q92" s="78" t="s">
        <v>97</v>
      </c>
    </row>
    <row r="93" spans="1:17" ht="47.25" x14ac:dyDescent="0.25">
      <c r="A93" s="1351"/>
      <c r="B93" s="1567"/>
      <c r="C93" s="1576"/>
      <c r="D93" s="965" t="s">
        <v>490</v>
      </c>
      <c r="E93" s="325"/>
      <c r="F93" s="390">
        <f>SUM(J93:L93)</f>
        <v>0</v>
      </c>
      <c r="G93" s="327" t="s">
        <v>98</v>
      </c>
      <c r="H93" s="328" t="s">
        <v>98</v>
      </c>
      <c r="I93" s="329" t="s">
        <v>98</v>
      </c>
      <c r="J93" s="330"/>
      <c r="K93" s="328"/>
      <c r="L93" s="329"/>
      <c r="M93" s="330" t="s">
        <v>97</v>
      </c>
      <c r="N93" s="328" t="s">
        <v>97</v>
      </c>
      <c r="O93" s="328" t="s">
        <v>97</v>
      </c>
      <c r="P93" s="328" t="s">
        <v>97</v>
      </c>
      <c r="Q93" s="329" t="s">
        <v>97</v>
      </c>
    </row>
    <row r="94" spans="1:17" ht="31.5" x14ac:dyDescent="0.25">
      <c r="A94" s="1351"/>
      <c r="B94" s="1567"/>
      <c r="C94" s="1576"/>
      <c r="D94" s="965" t="s">
        <v>486</v>
      </c>
      <c r="E94" s="325"/>
      <c r="F94" s="390">
        <f>SUM(G94:I94)</f>
        <v>0</v>
      </c>
      <c r="G94" s="327"/>
      <c r="H94" s="328"/>
      <c r="I94" s="329"/>
      <c r="J94" s="330" t="s">
        <v>97</v>
      </c>
      <c r="K94" s="328" t="s">
        <v>97</v>
      </c>
      <c r="L94" s="329" t="s">
        <v>97</v>
      </c>
      <c r="M94" s="330" t="s">
        <v>97</v>
      </c>
      <c r="N94" s="328" t="s">
        <v>97</v>
      </c>
      <c r="O94" s="328" t="s">
        <v>97</v>
      </c>
      <c r="P94" s="328" t="s">
        <v>97</v>
      </c>
      <c r="Q94" s="329" t="s">
        <v>97</v>
      </c>
    </row>
    <row r="95" spans="1:17" ht="31.5" x14ac:dyDescent="0.25">
      <c r="A95" s="1351"/>
      <c r="B95" s="1567"/>
      <c r="C95" s="1576"/>
      <c r="D95" s="965" t="s">
        <v>15</v>
      </c>
      <c r="E95" s="325">
        <v>100</v>
      </c>
      <c r="F95" s="390">
        <f>SUM(M95:Q95)</f>
        <v>31</v>
      </c>
      <c r="G95" s="327" t="s">
        <v>98</v>
      </c>
      <c r="H95" s="328" t="s">
        <v>98</v>
      </c>
      <c r="I95" s="329" t="s">
        <v>98</v>
      </c>
      <c r="J95" s="330" t="s">
        <v>97</v>
      </c>
      <c r="K95" s="328" t="s">
        <v>97</v>
      </c>
      <c r="L95" s="329" t="s">
        <v>97</v>
      </c>
      <c r="M95" s="330"/>
      <c r="N95" s="328">
        <v>12</v>
      </c>
      <c r="O95" s="328">
        <v>14</v>
      </c>
      <c r="P95" s="328">
        <v>5</v>
      </c>
      <c r="Q95" s="329"/>
    </row>
    <row r="96" spans="1:17" ht="32.25" thickBot="1" x14ac:dyDescent="0.3">
      <c r="A96" s="1351"/>
      <c r="B96" s="1577"/>
      <c r="C96" s="1578"/>
      <c r="D96" s="1658" t="s">
        <v>491</v>
      </c>
      <c r="E96" s="343"/>
      <c r="F96" s="393">
        <f>SUM(M96:Q96)</f>
        <v>0</v>
      </c>
      <c r="G96" s="345" t="s">
        <v>97</v>
      </c>
      <c r="H96" s="97" t="s">
        <v>97</v>
      </c>
      <c r="I96" s="98" t="s">
        <v>97</v>
      </c>
      <c r="J96" s="99" t="s">
        <v>97</v>
      </c>
      <c r="K96" s="97" t="s">
        <v>98</v>
      </c>
      <c r="L96" s="98" t="s">
        <v>98</v>
      </c>
      <c r="M96" s="100"/>
      <c r="N96" s="92"/>
      <c r="O96" s="92"/>
      <c r="P96" s="92"/>
      <c r="Q96" s="93"/>
    </row>
    <row r="97" spans="1:17" ht="31.5" x14ac:dyDescent="0.25">
      <c r="A97" s="1351"/>
      <c r="B97" s="1565" t="s">
        <v>509</v>
      </c>
      <c r="C97" s="1575" t="s">
        <v>352</v>
      </c>
      <c r="D97" s="964" t="s">
        <v>485</v>
      </c>
      <c r="E97" s="74"/>
      <c r="F97" s="151">
        <f>SUM(J97:L97)</f>
        <v>0</v>
      </c>
      <c r="G97" s="76" t="s">
        <v>97</v>
      </c>
      <c r="H97" s="77" t="s">
        <v>97</v>
      </c>
      <c r="I97" s="78" t="s">
        <v>97</v>
      </c>
      <c r="J97" s="74"/>
      <c r="K97" s="72"/>
      <c r="L97" s="73"/>
      <c r="M97" s="79" t="s">
        <v>97</v>
      </c>
      <c r="N97" s="77" t="s">
        <v>97</v>
      </c>
      <c r="O97" s="77" t="s">
        <v>97</v>
      </c>
      <c r="P97" s="77" t="s">
        <v>97</v>
      </c>
      <c r="Q97" s="78" t="s">
        <v>97</v>
      </c>
    </row>
    <row r="98" spans="1:17" ht="47.25" x14ac:dyDescent="0.25">
      <c r="A98" s="1351"/>
      <c r="B98" s="1567"/>
      <c r="C98" s="1576"/>
      <c r="D98" s="965" t="s">
        <v>490</v>
      </c>
      <c r="E98" s="325"/>
      <c r="F98" s="390">
        <f>SUM(J98:L98)</f>
        <v>0</v>
      </c>
      <c r="G98" s="327" t="s">
        <v>98</v>
      </c>
      <c r="H98" s="328" t="s">
        <v>98</v>
      </c>
      <c r="I98" s="329" t="s">
        <v>98</v>
      </c>
      <c r="J98" s="330"/>
      <c r="K98" s="328"/>
      <c r="L98" s="329"/>
      <c r="M98" s="330" t="s">
        <v>97</v>
      </c>
      <c r="N98" s="328" t="s">
        <v>97</v>
      </c>
      <c r="O98" s="328" t="s">
        <v>97</v>
      </c>
      <c r="P98" s="328" t="s">
        <v>97</v>
      </c>
      <c r="Q98" s="329" t="s">
        <v>97</v>
      </c>
    </row>
    <row r="99" spans="1:17" ht="31.5" x14ac:dyDescent="0.25">
      <c r="A99" s="1351"/>
      <c r="B99" s="1567"/>
      <c r="C99" s="1576"/>
      <c r="D99" s="965" t="s">
        <v>486</v>
      </c>
      <c r="E99" s="325"/>
      <c r="F99" s="390">
        <f>SUM(G99:I99)</f>
        <v>0</v>
      </c>
      <c r="G99" s="327"/>
      <c r="H99" s="328"/>
      <c r="I99" s="329"/>
      <c r="J99" s="330" t="s">
        <v>97</v>
      </c>
      <c r="K99" s="328" t="s">
        <v>97</v>
      </c>
      <c r="L99" s="329" t="s">
        <v>97</v>
      </c>
      <c r="M99" s="330" t="s">
        <v>97</v>
      </c>
      <c r="N99" s="328" t="s">
        <v>97</v>
      </c>
      <c r="O99" s="328" t="s">
        <v>97</v>
      </c>
      <c r="P99" s="328" t="s">
        <v>97</v>
      </c>
      <c r="Q99" s="329" t="s">
        <v>97</v>
      </c>
    </row>
    <row r="100" spans="1:17" ht="31.5" x14ac:dyDescent="0.25">
      <c r="A100" s="1351"/>
      <c r="B100" s="1567"/>
      <c r="C100" s="1576"/>
      <c r="D100" s="965" t="s">
        <v>15</v>
      </c>
      <c r="E100" s="325">
        <v>73</v>
      </c>
      <c r="F100" s="390">
        <f>SUM(M100:Q100)</f>
        <v>31</v>
      </c>
      <c r="G100" s="327" t="s">
        <v>98</v>
      </c>
      <c r="H100" s="328" t="s">
        <v>98</v>
      </c>
      <c r="I100" s="329" t="s">
        <v>98</v>
      </c>
      <c r="J100" s="330" t="s">
        <v>97</v>
      </c>
      <c r="K100" s="328" t="s">
        <v>97</v>
      </c>
      <c r="L100" s="329" t="s">
        <v>97</v>
      </c>
      <c r="M100" s="330">
        <v>6</v>
      </c>
      <c r="N100" s="328">
        <v>13</v>
      </c>
      <c r="O100" s="328">
        <v>12</v>
      </c>
      <c r="P100" s="328"/>
      <c r="Q100" s="329"/>
    </row>
    <row r="101" spans="1:17" ht="32.25" thickBot="1" x14ac:dyDescent="0.3">
      <c r="A101" s="1351"/>
      <c r="B101" s="1579"/>
      <c r="C101" s="1580"/>
      <c r="D101" s="966" t="s">
        <v>491</v>
      </c>
      <c r="E101" s="100"/>
      <c r="F101" s="170">
        <f>SUM(M101:Q101)</f>
        <v>0</v>
      </c>
      <c r="G101" s="345" t="s">
        <v>97</v>
      </c>
      <c r="H101" s="97" t="s">
        <v>97</v>
      </c>
      <c r="I101" s="98" t="s">
        <v>97</v>
      </c>
      <c r="J101" s="99" t="s">
        <v>97</v>
      </c>
      <c r="K101" s="97" t="s">
        <v>98</v>
      </c>
      <c r="L101" s="98" t="s">
        <v>98</v>
      </c>
      <c r="M101" s="100"/>
      <c r="N101" s="92"/>
      <c r="O101" s="92"/>
      <c r="P101" s="92"/>
      <c r="Q101" s="93"/>
    </row>
    <row r="102" spans="1:17" ht="31.15" customHeight="1" x14ac:dyDescent="0.25">
      <c r="A102" s="1342" t="s">
        <v>598</v>
      </c>
      <c r="B102" s="1565" t="s">
        <v>520</v>
      </c>
      <c r="C102" s="1575" t="s">
        <v>358</v>
      </c>
      <c r="D102" s="964" t="s">
        <v>485</v>
      </c>
      <c r="E102" s="834">
        <v>14.5</v>
      </c>
      <c r="F102" s="151">
        <f>SUM(J102:L102)</f>
        <v>74</v>
      </c>
      <c r="G102" s="76" t="s">
        <v>97</v>
      </c>
      <c r="H102" s="77" t="s">
        <v>97</v>
      </c>
      <c r="I102" s="78" t="s">
        <v>97</v>
      </c>
      <c r="J102" s="74">
        <v>0</v>
      </c>
      <c r="K102" s="72">
        <v>29</v>
      </c>
      <c r="L102" s="73">
        <v>45</v>
      </c>
      <c r="M102" s="79" t="s">
        <v>97</v>
      </c>
      <c r="N102" s="77" t="s">
        <v>97</v>
      </c>
      <c r="O102" s="77" t="s">
        <v>97</v>
      </c>
      <c r="P102" s="77" t="s">
        <v>97</v>
      </c>
      <c r="Q102" s="78" t="s">
        <v>97</v>
      </c>
    </row>
    <row r="103" spans="1:17" ht="47.25" x14ac:dyDescent="0.25">
      <c r="A103" s="1343"/>
      <c r="B103" s="1567"/>
      <c r="C103" s="1576"/>
      <c r="D103" s="965" t="s">
        <v>490</v>
      </c>
      <c r="E103" s="325"/>
      <c r="F103" s="390">
        <f>SUM(J103:L103)</f>
        <v>0</v>
      </c>
      <c r="G103" s="327" t="s">
        <v>98</v>
      </c>
      <c r="H103" s="328" t="s">
        <v>98</v>
      </c>
      <c r="I103" s="329" t="s">
        <v>98</v>
      </c>
      <c r="J103" s="330"/>
      <c r="K103" s="328"/>
      <c r="L103" s="329"/>
      <c r="M103" s="330" t="s">
        <v>97</v>
      </c>
      <c r="N103" s="328" t="s">
        <v>97</v>
      </c>
      <c r="O103" s="328" t="s">
        <v>97</v>
      </c>
      <c r="P103" s="328" t="s">
        <v>97</v>
      </c>
      <c r="Q103" s="329" t="s">
        <v>97</v>
      </c>
    </row>
    <row r="104" spans="1:17" ht="31.5" x14ac:dyDescent="0.25">
      <c r="A104" s="1343"/>
      <c r="B104" s="1567"/>
      <c r="C104" s="1576"/>
      <c r="D104" s="965" t="s">
        <v>486</v>
      </c>
      <c r="E104" s="325">
        <v>125.5</v>
      </c>
      <c r="F104" s="390">
        <f>SUM(G104:I104)</f>
        <v>13</v>
      </c>
      <c r="G104" s="327">
        <v>0</v>
      </c>
      <c r="H104" s="328">
        <v>1</v>
      </c>
      <c r="I104" s="329">
        <v>12</v>
      </c>
      <c r="J104" s="330" t="s">
        <v>97</v>
      </c>
      <c r="K104" s="328" t="s">
        <v>97</v>
      </c>
      <c r="L104" s="329" t="s">
        <v>97</v>
      </c>
      <c r="M104" s="330" t="s">
        <v>97</v>
      </c>
      <c r="N104" s="328" t="s">
        <v>97</v>
      </c>
      <c r="O104" s="328" t="s">
        <v>97</v>
      </c>
      <c r="P104" s="328" t="s">
        <v>97</v>
      </c>
      <c r="Q104" s="329" t="s">
        <v>97</v>
      </c>
    </row>
    <row r="105" spans="1:17" ht="31.5" x14ac:dyDescent="0.25">
      <c r="A105" s="1343"/>
      <c r="B105" s="1567"/>
      <c r="C105" s="1576"/>
      <c r="D105" s="965" t="s">
        <v>15</v>
      </c>
      <c r="E105" s="325">
        <v>90.2</v>
      </c>
      <c r="F105" s="390">
        <f>SUM(M105:Q105)</f>
        <v>998</v>
      </c>
      <c r="G105" s="327" t="s">
        <v>98</v>
      </c>
      <c r="H105" s="328" t="s">
        <v>98</v>
      </c>
      <c r="I105" s="329" t="s">
        <v>98</v>
      </c>
      <c r="J105" s="330" t="s">
        <v>97</v>
      </c>
      <c r="K105" s="328" t="s">
        <v>97</v>
      </c>
      <c r="L105" s="329" t="s">
        <v>97</v>
      </c>
      <c r="M105" s="330">
        <v>64</v>
      </c>
      <c r="N105" s="328">
        <v>407</v>
      </c>
      <c r="O105" s="328">
        <v>470</v>
      </c>
      <c r="P105" s="328">
        <v>57</v>
      </c>
      <c r="Q105" s="329">
        <v>0</v>
      </c>
    </row>
    <row r="106" spans="1:17" ht="32.25" thickBot="1" x14ac:dyDescent="0.3">
      <c r="A106" s="1343"/>
      <c r="B106" s="1577"/>
      <c r="C106" s="1578"/>
      <c r="D106" s="1658" t="s">
        <v>491</v>
      </c>
      <c r="E106" s="100"/>
      <c r="F106" s="170">
        <f>SUM(M106:Q106)</f>
        <v>0</v>
      </c>
      <c r="G106" s="345" t="s">
        <v>97</v>
      </c>
      <c r="H106" s="97" t="s">
        <v>97</v>
      </c>
      <c r="I106" s="98" t="s">
        <v>97</v>
      </c>
      <c r="J106" s="99" t="s">
        <v>97</v>
      </c>
      <c r="K106" s="97" t="s">
        <v>98</v>
      </c>
      <c r="L106" s="98" t="s">
        <v>98</v>
      </c>
      <c r="M106" s="100"/>
      <c r="N106" s="92"/>
      <c r="O106" s="92"/>
      <c r="P106" s="92"/>
      <c r="Q106" s="93"/>
    </row>
    <row r="107" spans="1:17" ht="31.9" customHeight="1" x14ac:dyDescent="0.25">
      <c r="A107" s="1343"/>
      <c r="B107" s="1581" t="s">
        <v>682</v>
      </c>
      <c r="C107" s="1582"/>
      <c r="D107" s="964" t="s">
        <v>485</v>
      </c>
      <c r="E107" s="74"/>
      <c r="F107" s="151">
        <f>SUM(J107:L107)</f>
        <v>0</v>
      </c>
      <c r="G107" s="76" t="s">
        <v>97</v>
      </c>
      <c r="H107" s="77" t="s">
        <v>97</v>
      </c>
      <c r="I107" s="78" t="s">
        <v>97</v>
      </c>
      <c r="J107" s="74"/>
      <c r="K107" s="72"/>
      <c r="L107" s="73"/>
      <c r="M107" s="79" t="s">
        <v>97</v>
      </c>
      <c r="N107" s="77" t="s">
        <v>97</v>
      </c>
      <c r="O107" s="77" t="s">
        <v>97</v>
      </c>
      <c r="P107" s="77" t="s">
        <v>97</v>
      </c>
      <c r="Q107" s="78" t="s">
        <v>97</v>
      </c>
    </row>
    <row r="108" spans="1:17" ht="47.25" x14ac:dyDescent="0.25">
      <c r="A108" s="1343"/>
      <c r="B108" s="1583"/>
      <c r="C108" s="1584"/>
      <c r="D108" s="965" t="s">
        <v>490</v>
      </c>
      <c r="E108" s="325"/>
      <c r="F108" s="390">
        <f>SUM(J108:L108)</f>
        <v>0</v>
      </c>
      <c r="G108" s="327" t="s">
        <v>98</v>
      </c>
      <c r="H108" s="328" t="s">
        <v>98</v>
      </c>
      <c r="I108" s="329" t="s">
        <v>98</v>
      </c>
      <c r="J108" s="330"/>
      <c r="K108" s="328"/>
      <c r="L108" s="329"/>
      <c r="M108" s="330" t="s">
        <v>97</v>
      </c>
      <c r="N108" s="328" t="s">
        <v>97</v>
      </c>
      <c r="O108" s="328" t="s">
        <v>97</v>
      </c>
      <c r="P108" s="328" t="s">
        <v>97</v>
      </c>
      <c r="Q108" s="329" t="s">
        <v>97</v>
      </c>
    </row>
    <row r="109" spans="1:17" ht="31.5" x14ac:dyDescent="0.25">
      <c r="A109" s="1343"/>
      <c r="B109" s="1583"/>
      <c r="C109" s="1584"/>
      <c r="D109" s="965" t="s">
        <v>486</v>
      </c>
      <c r="E109" s="325"/>
      <c r="F109" s="390">
        <f>SUM(G109:I109)</f>
        <v>0</v>
      </c>
      <c r="G109" s="327"/>
      <c r="H109" s="328"/>
      <c r="I109" s="329"/>
      <c r="J109" s="330" t="s">
        <v>97</v>
      </c>
      <c r="K109" s="328" t="s">
        <v>97</v>
      </c>
      <c r="L109" s="329" t="s">
        <v>97</v>
      </c>
      <c r="M109" s="330" t="s">
        <v>97</v>
      </c>
      <c r="N109" s="328" t="s">
        <v>97</v>
      </c>
      <c r="O109" s="328" t="s">
        <v>97</v>
      </c>
      <c r="P109" s="328" t="s">
        <v>97</v>
      </c>
      <c r="Q109" s="329" t="s">
        <v>97</v>
      </c>
    </row>
    <row r="110" spans="1:17" ht="31.5" x14ac:dyDescent="0.25">
      <c r="A110" s="1343"/>
      <c r="B110" s="1583"/>
      <c r="C110" s="1584"/>
      <c r="D110" s="965" t="s">
        <v>15</v>
      </c>
      <c r="E110" s="325">
        <v>95</v>
      </c>
      <c r="F110" s="390">
        <f>SUM(M110:Q110)</f>
        <v>1</v>
      </c>
      <c r="G110" s="327" t="s">
        <v>98</v>
      </c>
      <c r="H110" s="328" t="s">
        <v>98</v>
      </c>
      <c r="I110" s="329" t="s">
        <v>98</v>
      </c>
      <c r="J110" s="330" t="s">
        <v>97</v>
      </c>
      <c r="K110" s="328" t="s">
        <v>97</v>
      </c>
      <c r="L110" s="329" t="s">
        <v>97</v>
      </c>
      <c r="M110" s="330"/>
      <c r="N110" s="328"/>
      <c r="O110" s="328">
        <v>1</v>
      </c>
      <c r="P110" s="328"/>
      <c r="Q110" s="329"/>
    </row>
    <row r="111" spans="1:17" ht="32.25" thickBot="1" x14ac:dyDescent="0.3">
      <c r="A111" s="1343"/>
      <c r="B111" s="1585"/>
      <c r="C111" s="1586"/>
      <c r="D111" s="1658" t="s">
        <v>491</v>
      </c>
      <c r="E111" s="343"/>
      <c r="F111" s="393">
        <f>SUM(M111:Q111)</f>
        <v>0</v>
      </c>
      <c r="G111" s="345" t="s">
        <v>97</v>
      </c>
      <c r="H111" s="97" t="s">
        <v>97</v>
      </c>
      <c r="I111" s="98" t="s">
        <v>97</v>
      </c>
      <c r="J111" s="99" t="s">
        <v>97</v>
      </c>
      <c r="K111" s="97" t="s">
        <v>98</v>
      </c>
      <c r="L111" s="98" t="s">
        <v>98</v>
      </c>
      <c r="M111" s="100"/>
      <c r="N111" s="92"/>
      <c r="O111" s="92"/>
      <c r="P111" s="92"/>
      <c r="Q111" s="93"/>
    </row>
    <row r="112" spans="1:17" ht="31.9" customHeight="1" x14ac:dyDescent="0.25">
      <c r="A112" s="1343"/>
      <c r="B112" s="1581" t="s">
        <v>683</v>
      </c>
      <c r="C112" s="1575" t="s">
        <v>517</v>
      </c>
      <c r="D112" s="964" t="s">
        <v>485</v>
      </c>
      <c r="E112" s="74"/>
      <c r="F112" s="151">
        <f>SUM(J112:L112)</f>
        <v>0</v>
      </c>
      <c r="G112" s="76" t="s">
        <v>97</v>
      </c>
      <c r="H112" s="77" t="s">
        <v>97</v>
      </c>
      <c r="I112" s="78" t="s">
        <v>97</v>
      </c>
      <c r="J112" s="74"/>
      <c r="K112" s="72"/>
      <c r="L112" s="73"/>
      <c r="M112" s="79" t="s">
        <v>97</v>
      </c>
      <c r="N112" s="77" t="s">
        <v>97</v>
      </c>
      <c r="O112" s="77" t="s">
        <v>97</v>
      </c>
      <c r="P112" s="77" t="s">
        <v>97</v>
      </c>
      <c r="Q112" s="78" t="s">
        <v>97</v>
      </c>
    </row>
    <row r="113" spans="1:17" ht="47.25" x14ac:dyDescent="0.25">
      <c r="A113" s="1343"/>
      <c r="B113" s="1583"/>
      <c r="C113" s="1576"/>
      <c r="D113" s="965" t="s">
        <v>490</v>
      </c>
      <c r="E113" s="325"/>
      <c r="F113" s="390">
        <f>SUM(J113:L113)</f>
        <v>0</v>
      </c>
      <c r="G113" s="327" t="s">
        <v>98</v>
      </c>
      <c r="H113" s="328" t="s">
        <v>98</v>
      </c>
      <c r="I113" s="329" t="s">
        <v>98</v>
      </c>
      <c r="J113" s="330"/>
      <c r="K113" s="328"/>
      <c r="L113" s="329"/>
      <c r="M113" s="330" t="s">
        <v>97</v>
      </c>
      <c r="N113" s="328" t="s">
        <v>97</v>
      </c>
      <c r="O113" s="328" t="s">
        <v>97</v>
      </c>
      <c r="P113" s="328" t="s">
        <v>97</v>
      </c>
      <c r="Q113" s="329" t="s">
        <v>97</v>
      </c>
    </row>
    <row r="114" spans="1:17" ht="31.5" x14ac:dyDescent="0.25">
      <c r="A114" s="1343"/>
      <c r="B114" s="1583"/>
      <c r="C114" s="1576"/>
      <c r="D114" s="965" t="s">
        <v>486</v>
      </c>
      <c r="E114" s="325"/>
      <c r="F114" s="390">
        <f>SUM(G114:I114)</f>
        <v>0</v>
      </c>
      <c r="G114" s="327"/>
      <c r="H114" s="328"/>
      <c r="I114" s="329"/>
      <c r="J114" s="330" t="s">
        <v>97</v>
      </c>
      <c r="K114" s="328" t="s">
        <v>97</v>
      </c>
      <c r="L114" s="329" t="s">
        <v>97</v>
      </c>
      <c r="M114" s="330" t="s">
        <v>97</v>
      </c>
      <c r="N114" s="328" t="s">
        <v>97</v>
      </c>
      <c r="O114" s="328" t="s">
        <v>97</v>
      </c>
      <c r="P114" s="328" t="s">
        <v>97</v>
      </c>
      <c r="Q114" s="329" t="s">
        <v>97</v>
      </c>
    </row>
    <row r="115" spans="1:17" ht="31.5" x14ac:dyDescent="0.25">
      <c r="A115" s="1343"/>
      <c r="B115" s="1583"/>
      <c r="C115" s="1576"/>
      <c r="D115" s="965" t="s">
        <v>15</v>
      </c>
      <c r="E115" s="325">
        <v>106</v>
      </c>
      <c r="F115" s="390">
        <f>SUM(M115:Q115)</f>
        <v>39</v>
      </c>
      <c r="G115" s="327" t="s">
        <v>98</v>
      </c>
      <c r="H115" s="328" t="s">
        <v>98</v>
      </c>
      <c r="I115" s="329" t="s">
        <v>98</v>
      </c>
      <c r="J115" s="330" t="s">
        <v>97</v>
      </c>
      <c r="K115" s="328" t="s">
        <v>97</v>
      </c>
      <c r="L115" s="329" t="s">
        <v>97</v>
      </c>
      <c r="M115" s="330">
        <v>3</v>
      </c>
      <c r="N115" s="328">
        <v>8</v>
      </c>
      <c r="O115" s="328">
        <v>12</v>
      </c>
      <c r="P115" s="328">
        <v>14</v>
      </c>
      <c r="Q115" s="329">
        <v>2</v>
      </c>
    </row>
    <row r="116" spans="1:17" ht="32.25" thickBot="1" x14ac:dyDescent="0.3">
      <c r="A116" s="1343"/>
      <c r="B116" s="1585"/>
      <c r="C116" s="1587"/>
      <c r="D116" s="966" t="s">
        <v>491</v>
      </c>
      <c r="E116" s="100"/>
      <c r="F116" s="170">
        <f>SUM(M116:Q116)</f>
        <v>0</v>
      </c>
      <c r="G116" s="345" t="s">
        <v>97</v>
      </c>
      <c r="H116" s="97" t="s">
        <v>97</v>
      </c>
      <c r="I116" s="98" t="s">
        <v>97</v>
      </c>
      <c r="J116" s="99" t="s">
        <v>97</v>
      </c>
      <c r="K116" s="97" t="s">
        <v>98</v>
      </c>
      <c r="L116" s="98" t="s">
        <v>98</v>
      </c>
      <c r="M116" s="100"/>
      <c r="N116" s="92"/>
      <c r="O116" s="92"/>
      <c r="P116" s="92"/>
      <c r="Q116" s="93"/>
    </row>
    <row r="117" spans="1:17" ht="31.5" x14ac:dyDescent="0.25">
      <c r="A117" s="1343"/>
      <c r="B117" s="1565" t="s">
        <v>684</v>
      </c>
      <c r="C117" s="1575" t="s">
        <v>512</v>
      </c>
      <c r="D117" s="964" t="s">
        <v>485</v>
      </c>
      <c r="E117" s="74"/>
      <c r="F117" s="151">
        <f>SUM(J117:L117)</f>
        <v>0</v>
      </c>
      <c r="G117" s="76" t="s">
        <v>97</v>
      </c>
      <c r="H117" s="77" t="s">
        <v>97</v>
      </c>
      <c r="I117" s="78" t="s">
        <v>97</v>
      </c>
      <c r="J117" s="74"/>
      <c r="K117" s="72"/>
      <c r="L117" s="73"/>
      <c r="M117" s="79" t="s">
        <v>97</v>
      </c>
      <c r="N117" s="77" t="s">
        <v>97</v>
      </c>
      <c r="O117" s="77" t="s">
        <v>97</v>
      </c>
      <c r="P117" s="77" t="s">
        <v>97</v>
      </c>
      <c r="Q117" s="78" t="s">
        <v>97</v>
      </c>
    </row>
    <row r="118" spans="1:17" ht="47.25" x14ac:dyDescent="0.25">
      <c r="A118" s="1343"/>
      <c r="B118" s="1567"/>
      <c r="C118" s="1576"/>
      <c r="D118" s="965" t="s">
        <v>490</v>
      </c>
      <c r="E118" s="325"/>
      <c r="F118" s="390">
        <f>SUM(J118:L118)</f>
        <v>0</v>
      </c>
      <c r="G118" s="327" t="s">
        <v>98</v>
      </c>
      <c r="H118" s="328" t="s">
        <v>98</v>
      </c>
      <c r="I118" s="329" t="s">
        <v>98</v>
      </c>
      <c r="J118" s="330"/>
      <c r="K118" s="328"/>
      <c r="L118" s="329"/>
      <c r="M118" s="330" t="s">
        <v>97</v>
      </c>
      <c r="N118" s="328" t="s">
        <v>97</v>
      </c>
      <c r="O118" s="328" t="s">
        <v>97</v>
      </c>
      <c r="P118" s="328" t="s">
        <v>97</v>
      </c>
      <c r="Q118" s="329" t="s">
        <v>97</v>
      </c>
    </row>
    <row r="119" spans="1:17" ht="31.5" x14ac:dyDescent="0.25">
      <c r="A119" s="1343"/>
      <c r="B119" s="1567"/>
      <c r="C119" s="1576"/>
      <c r="D119" s="965" t="s">
        <v>486</v>
      </c>
      <c r="E119" s="325"/>
      <c r="F119" s="390">
        <f>SUM(G119:I119)</f>
        <v>0</v>
      </c>
      <c r="G119" s="327"/>
      <c r="H119" s="328"/>
      <c r="I119" s="329"/>
      <c r="J119" s="330" t="s">
        <v>97</v>
      </c>
      <c r="K119" s="328" t="s">
        <v>97</v>
      </c>
      <c r="L119" s="329" t="s">
        <v>97</v>
      </c>
      <c r="M119" s="330" t="s">
        <v>97</v>
      </c>
      <c r="N119" s="328" t="s">
        <v>97</v>
      </c>
      <c r="O119" s="328" t="s">
        <v>97</v>
      </c>
      <c r="P119" s="328" t="s">
        <v>97</v>
      </c>
      <c r="Q119" s="329" t="s">
        <v>97</v>
      </c>
    </row>
    <row r="120" spans="1:17" ht="31.5" x14ac:dyDescent="0.25">
      <c r="A120" s="1343"/>
      <c r="B120" s="1567"/>
      <c r="C120" s="1576"/>
      <c r="D120" s="965" t="s">
        <v>15</v>
      </c>
      <c r="E120" s="325">
        <v>127</v>
      </c>
      <c r="F120" s="390">
        <f>SUM(M120:Q120)</f>
        <v>37</v>
      </c>
      <c r="G120" s="327" t="s">
        <v>98</v>
      </c>
      <c r="H120" s="328" t="s">
        <v>98</v>
      </c>
      <c r="I120" s="329" t="s">
        <v>98</v>
      </c>
      <c r="J120" s="330" t="s">
        <v>97</v>
      </c>
      <c r="K120" s="328" t="s">
        <v>97</v>
      </c>
      <c r="L120" s="329" t="s">
        <v>97</v>
      </c>
      <c r="M120" s="330">
        <v>1</v>
      </c>
      <c r="N120" s="328">
        <v>7</v>
      </c>
      <c r="O120" s="328">
        <v>8</v>
      </c>
      <c r="P120" s="328">
        <v>13</v>
      </c>
      <c r="Q120" s="329">
        <v>8</v>
      </c>
    </row>
    <row r="121" spans="1:17" ht="32.25" thickBot="1" x14ac:dyDescent="0.3">
      <c r="A121" s="1343"/>
      <c r="B121" s="1577"/>
      <c r="C121" s="1578"/>
      <c r="D121" s="1658" t="s">
        <v>491</v>
      </c>
      <c r="E121" s="100"/>
      <c r="F121" s="170">
        <f>SUM(M121:Q121)</f>
        <v>0</v>
      </c>
      <c r="G121" s="345" t="s">
        <v>97</v>
      </c>
      <c r="H121" s="97" t="s">
        <v>97</v>
      </c>
      <c r="I121" s="98" t="s">
        <v>97</v>
      </c>
      <c r="J121" s="99" t="s">
        <v>97</v>
      </c>
      <c r="K121" s="97" t="s">
        <v>98</v>
      </c>
      <c r="L121" s="98" t="s">
        <v>98</v>
      </c>
      <c r="M121" s="100"/>
      <c r="N121" s="92"/>
      <c r="O121" s="92"/>
      <c r="P121" s="92"/>
      <c r="Q121" s="93"/>
    </row>
    <row r="122" spans="1:17" ht="31.5" x14ac:dyDescent="0.25">
      <c r="A122" s="1343"/>
      <c r="B122" s="1565" t="s">
        <v>685</v>
      </c>
      <c r="C122" s="1575" t="s">
        <v>686</v>
      </c>
      <c r="D122" s="964" t="s">
        <v>485</v>
      </c>
      <c r="E122" s="74"/>
      <c r="F122" s="151">
        <f>SUM(J122:L122)</f>
        <v>0</v>
      </c>
      <c r="G122" s="76" t="s">
        <v>97</v>
      </c>
      <c r="H122" s="77" t="s">
        <v>97</v>
      </c>
      <c r="I122" s="78" t="s">
        <v>97</v>
      </c>
      <c r="J122" s="74"/>
      <c r="K122" s="72"/>
      <c r="L122" s="73"/>
      <c r="M122" s="79" t="s">
        <v>97</v>
      </c>
      <c r="N122" s="77" t="s">
        <v>97</v>
      </c>
      <c r="O122" s="77" t="s">
        <v>97</v>
      </c>
      <c r="P122" s="77" t="s">
        <v>97</v>
      </c>
      <c r="Q122" s="78" t="s">
        <v>97</v>
      </c>
    </row>
    <row r="123" spans="1:17" ht="47.25" x14ac:dyDescent="0.25">
      <c r="A123" s="1343"/>
      <c r="B123" s="1567"/>
      <c r="C123" s="1576"/>
      <c r="D123" s="965" t="s">
        <v>490</v>
      </c>
      <c r="E123" s="325"/>
      <c r="F123" s="390">
        <f>SUM(J123:L123)</f>
        <v>0</v>
      </c>
      <c r="G123" s="327" t="s">
        <v>98</v>
      </c>
      <c r="H123" s="328" t="s">
        <v>98</v>
      </c>
      <c r="I123" s="329" t="s">
        <v>98</v>
      </c>
      <c r="J123" s="330"/>
      <c r="K123" s="328"/>
      <c r="L123" s="329"/>
      <c r="M123" s="330" t="s">
        <v>97</v>
      </c>
      <c r="N123" s="328" t="s">
        <v>97</v>
      </c>
      <c r="O123" s="328" t="s">
        <v>97</v>
      </c>
      <c r="P123" s="328" t="s">
        <v>97</v>
      </c>
      <c r="Q123" s="329" t="s">
        <v>97</v>
      </c>
    </row>
    <row r="124" spans="1:17" ht="31.5" x14ac:dyDescent="0.25">
      <c r="A124" s="1343"/>
      <c r="B124" s="1567"/>
      <c r="C124" s="1576"/>
      <c r="D124" s="965" t="s">
        <v>486</v>
      </c>
      <c r="E124" s="325"/>
      <c r="F124" s="390">
        <f>SUM(G124:I124)</f>
        <v>0</v>
      </c>
      <c r="G124" s="327"/>
      <c r="H124" s="328"/>
      <c r="I124" s="329"/>
      <c r="J124" s="330" t="s">
        <v>97</v>
      </c>
      <c r="K124" s="328" t="s">
        <v>97</v>
      </c>
      <c r="L124" s="329" t="s">
        <v>97</v>
      </c>
      <c r="M124" s="330" t="s">
        <v>97</v>
      </c>
      <c r="N124" s="328" t="s">
        <v>97</v>
      </c>
      <c r="O124" s="328" t="s">
        <v>97</v>
      </c>
      <c r="P124" s="328" t="s">
        <v>97</v>
      </c>
      <c r="Q124" s="329" t="s">
        <v>97</v>
      </c>
    </row>
    <row r="125" spans="1:17" ht="31.5" x14ac:dyDescent="0.25">
      <c r="A125" s="1343"/>
      <c r="B125" s="1567"/>
      <c r="C125" s="1576"/>
      <c r="D125" s="965" t="s">
        <v>15</v>
      </c>
      <c r="E125" s="325">
        <v>77.5</v>
      </c>
      <c r="F125" s="390">
        <f>SUM(M125:Q125)</f>
        <v>8</v>
      </c>
      <c r="G125" s="327" t="s">
        <v>98</v>
      </c>
      <c r="H125" s="328" t="s">
        <v>98</v>
      </c>
      <c r="I125" s="329" t="s">
        <v>98</v>
      </c>
      <c r="J125" s="330" t="s">
        <v>97</v>
      </c>
      <c r="K125" s="328" t="s">
        <v>97</v>
      </c>
      <c r="L125" s="329" t="s">
        <v>97</v>
      </c>
      <c r="M125" s="330">
        <v>2</v>
      </c>
      <c r="N125" s="328">
        <v>3</v>
      </c>
      <c r="O125" s="328">
        <v>2</v>
      </c>
      <c r="P125" s="328">
        <v>1</v>
      </c>
      <c r="Q125" s="329">
        <v>0</v>
      </c>
    </row>
    <row r="126" spans="1:17" ht="32.25" thickBot="1" x14ac:dyDescent="0.3">
      <c r="A126" s="1343"/>
      <c r="B126" s="1577"/>
      <c r="C126" s="1578"/>
      <c r="D126" s="1658" t="s">
        <v>491</v>
      </c>
      <c r="E126" s="100"/>
      <c r="F126" s="170">
        <f>SUM(M126:Q126)</f>
        <v>0</v>
      </c>
      <c r="G126" s="345" t="s">
        <v>97</v>
      </c>
      <c r="H126" s="97" t="s">
        <v>97</v>
      </c>
      <c r="I126" s="98" t="s">
        <v>97</v>
      </c>
      <c r="J126" s="99" t="s">
        <v>97</v>
      </c>
      <c r="K126" s="97" t="s">
        <v>98</v>
      </c>
      <c r="L126" s="98" t="s">
        <v>98</v>
      </c>
      <c r="M126" s="100"/>
      <c r="N126" s="92"/>
      <c r="O126" s="92"/>
      <c r="P126" s="92"/>
      <c r="Q126" s="93"/>
    </row>
    <row r="127" spans="1:17" ht="31.9" customHeight="1" x14ac:dyDescent="0.25">
      <c r="A127" s="1343"/>
      <c r="B127" s="1565" t="s">
        <v>522</v>
      </c>
      <c r="C127" s="1575" t="s">
        <v>516</v>
      </c>
      <c r="D127" s="964" t="s">
        <v>485</v>
      </c>
      <c r="E127" s="74"/>
      <c r="F127" s="151">
        <f>SUM(J127:L127)</f>
        <v>0</v>
      </c>
      <c r="G127" s="76" t="s">
        <v>97</v>
      </c>
      <c r="H127" s="77" t="s">
        <v>97</v>
      </c>
      <c r="I127" s="78" t="s">
        <v>97</v>
      </c>
      <c r="J127" s="74"/>
      <c r="K127" s="72"/>
      <c r="L127" s="73"/>
      <c r="M127" s="79" t="s">
        <v>97</v>
      </c>
      <c r="N127" s="77" t="s">
        <v>97</v>
      </c>
      <c r="O127" s="77" t="s">
        <v>97</v>
      </c>
      <c r="P127" s="77" t="s">
        <v>97</v>
      </c>
      <c r="Q127" s="78" t="s">
        <v>97</v>
      </c>
    </row>
    <row r="128" spans="1:17" ht="47.25" x14ac:dyDescent="0.25">
      <c r="A128" s="1343"/>
      <c r="B128" s="1567"/>
      <c r="C128" s="1576"/>
      <c r="D128" s="965" t="s">
        <v>490</v>
      </c>
      <c r="E128" s="325"/>
      <c r="F128" s="390">
        <f>SUM(J128:L128)</f>
        <v>0</v>
      </c>
      <c r="G128" s="327" t="s">
        <v>98</v>
      </c>
      <c r="H128" s="328" t="s">
        <v>98</v>
      </c>
      <c r="I128" s="329" t="s">
        <v>98</v>
      </c>
      <c r="J128" s="330"/>
      <c r="K128" s="328"/>
      <c r="L128" s="329"/>
      <c r="M128" s="330" t="s">
        <v>97</v>
      </c>
      <c r="N128" s="328" t="s">
        <v>97</v>
      </c>
      <c r="O128" s="328" t="s">
        <v>97</v>
      </c>
      <c r="P128" s="328" t="s">
        <v>97</v>
      </c>
      <c r="Q128" s="329" t="s">
        <v>97</v>
      </c>
    </row>
    <row r="129" spans="1:17" ht="31.5" x14ac:dyDescent="0.25">
      <c r="A129" s="1343"/>
      <c r="B129" s="1567"/>
      <c r="C129" s="1576"/>
      <c r="D129" s="965" t="s">
        <v>486</v>
      </c>
      <c r="E129" s="325"/>
      <c r="F129" s="390">
        <f>SUM(G129:I129)</f>
        <v>0</v>
      </c>
      <c r="G129" s="327"/>
      <c r="H129" s="328"/>
      <c r="I129" s="329"/>
      <c r="J129" s="330" t="s">
        <v>97</v>
      </c>
      <c r="K129" s="328" t="s">
        <v>97</v>
      </c>
      <c r="L129" s="329" t="s">
        <v>97</v>
      </c>
      <c r="M129" s="330" t="s">
        <v>97</v>
      </c>
      <c r="N129" s="328" t="s">
        <v>97</v>
      </c>
      <c r="O129" s="328" t="s">
        <v>97</v>
      </c>
      <c r="P129" s="328" t="s">
        <v>97</v>
      </c>
      <c r="Q129" s="329" t="s">
        <v>97</v>
      </c>
    </row>
    <row r="130" spans="1:17" ht="31.5" x14ac:dyDescent="0.25">
      <c r="A130" s="1343"/>
      <c r="B130" s="1567"/>
      <c r="C130" s="1576"/>
      <c r="D130" s="965" t="s">
        <v>15</v>
      </c>
      <c r="E130" s="325">
        <v>86.4</v>
      </c>
      <c r="F130" s="390">
        <f>SUM(M130:Q130)</f>
        <v>14</v>
      </c>
      <c r="G130" s="327" t="s">
        <v>98</v>
      </c>
      <c r="H130" s="328" t="s">
        <v>98</v>
      </c>
      <c r="I130" s="329" t="s">
        <v>98</v>
      </c>
      <c r="J130" s="330" t="s">
        <v>97</v>
      </c>
      <c r="K130" s="328" t="s">
        <v>97</v>
      </c>
      <c r="L130" s="329" t="s">
        <v>97</v>
      </c>
      <c r="M130" s="330">
        <v>2</v>
      </c>
      <c r="N130" s="328">
        <v>5</v>
      </c>
      <c r="O130" s="328">
        <v>4</v>
      </c>
      <c r="P130" s="328">
        <v>3</v>
      </c>
      <c r="Q130" s="329">
        <v>0</v>
      </c>
    </row>
    <row r="131" spans="1:17" ht="32.25" thickBot="1" x14ac:dyDescent="0.3">
      <c r="A131" s="1343"/>
      <c r="B131" s="1577"/>
      <c r="C131" s="1578"/>
      <c r="D131" s="1658" t="s">
        <v>491</v>
      </c>
      <c r="E131" s="100"/>
      <c r="F131" s="170">
        <f>SUM(M131:Q131)</f>
        <v>0</v>
      </c>
      <c r="G131" s="345" t="s">
        <v>97</v>
      </c>
      <c r="H131" s="97" t="s">
        <v>97</v>
      </c>
      <c r="I131" s="98" t="s">
        <v>97</v>
      </c>
      <c r="J131" s="99" t="s">
        <v>97</v>
      </c>
      <c r="K131" s="97" t="s">
        <v>98</v>
      </c>
      <c r="L131" s="98" t="s">
        <v>98</v>
      </c>
      <c r="M131" s="100"/>
      <c r="N131" s="92"/>
      <c r="O131" s="92"/>
      <c r="P131" s="92"/>
      <c r="Q131" s="93"/>
    </row>
    <row r="132" spans="1:17" ht="31.15" customHeight="1" x14ac:dyDescent="0.25">
      <c r="A132" s="1343"/>
      <c r="B132" s="1565" t="s">
        <v>687</v>
      </c>
      <c r="C132" s="1582" t="s">
        <v>357</v>
      </c>
      <c r="D132" s="964" t="s">
        <v>485</v>
      </c>
      <c r="E132" s="74"/>
      <c r="F132" s="151">
        <f>SUM(J132:L132)</f>
        <v>0</v>
      </c>
      <c r="G132" s="76" t="s">
        <v>97</v>
      </c>
      <c r="H132" s="77" t="s">
        <v>97</v>
      </c>
      <c r="I132" s="78" t="s">
        <v>97</v>
      </c>
      <c r="J132" s="74"/>
      <c r="K132" s="72"/>
      <c r="L132" s="73"/>
      <c r="M132" s="79" t="s">
        <v>97</v>
      </c>
      <c r="N132" s="77" t="s">
        <v>97</v>
      </c>
      <c r="O132" s="77" t="s">
        <v>97</v>
      </c>
      <c r="P132" s="77" t="s">
        <v>97</v>
      </c>
      <c r="Q132" s="78" t="s">
        <v>97</v>
      </c>
    </row>
    <row r="133" spans="1:17" ht="47.25" x14ac:dyDescent="0.25">
      <c r="A133" s="1343"/>
      <c r="B133" s="1567"/>
      <c r="C133" s="1584"/>
      <c r="D133" s="965" t="s">
        <v>490</v>
      </c>
      <c r="E133" s="325"/>
      <c r="F133" s="390">
        <f>SUM(J133:L133)</f>
        <v>0</v>
      </c>
      <c r="G133" s="327" t="s">
        <v>98</v>
      </c>
      <c r="H133" s="328" t="s">
        <v>98</v>
      </c>
      <c r="I133" s="329" t="s">
        <v>98</v>
      </c>
      <c r="J133" s="330"/>
      <c r="K133" s="328"/>
      <c r="L133" s="329"/>
      <c r="M133" s="330" t="s">
        <v>97</v>
      </c>
      <c r="N133" s="328" t="s">
        <v>97</v>
      </c>
      <c r="O133" s="328" t="s">
        <v>97</v>
      </c>
      <c r="P133" s="328" t="s">
        <v>97</v>
      </c>
      <c r="Q133" s="329" t="s">
        <v>97</v>
      </c>
    </row>
    <row r="134" spans="1:17" ht="31.5" x14ac:dyDescent="0.25">
      <c r="A134" s="1343"/>
      <c r="B134" s="1567"/>
      <c r="C134" s="1584"/>
      <c r="D134" s="965" t="s">
        <v>486</v>
      </c>
      <c r="E134" s="325"/>
      <c r="F134" s="390">
        <f>SUM(G134:I134)</f>
        <v>0</v>
      </c>
      <c r="G134" s="327"/>
      <c r="H134" s="328"/>
      <c r="I134" s="329"/>
      <c r="J134" s="330" t="s">
        <v>97</v>
      </c>
      <c r="K134" s="328" t="s">
        <v>97</v>
      </c>
      <c r="L134" s="329" t="s">
        <v>97</v>
      </c>
      <c r="M134" s="330" t="s">
        <v>97</v>
      </c>
      <c r="N134" s="328" t="s">
        <v>97</v>
      </c>
      <c r="O134" s="328" t="s">
        <v>97</v>
      </c>
      <c r="P134" s="328" t="s">
        <v>97</v>
      </c>
      <c r="Q134" s="329" t="s">
        <v>97</v>
      </c>
    </row>
    <row r="135" spans="1:17" ht="31.5" x14ac:dyDescent="0.25">
      <c r="A135" s="1343"/>
      <c r="B135" s="1567"/>
      <c r="C135" s="1584"/>
      <c r="D135" s="965" t="s">
        <v>15</v>
      </c>
      <c r="E135" s="325">
        <v>75</v>
      </c>
      <c r="F135" s="390">
        <f>SUM(M135:Q135)</f>
        <v>1</v>
      </c>
      <c r="G135" s="327" t="s">
        <v>98</v>
      </c>
      <c r="H135" s="328" t="s">
        <v>98</v>
      </c>
      <c r="I135" s="329" t="s">
        <v>98</v>
      </c>
      <c r="J135" s="330" t="s">
        <v>97</v>
      </c>
      <c r="K135" s="328" t="s">
        <v>97</v>
      </c>
      <c r="L135" s="329" t="s">
        <v>97</v>
      </c>
      <c r="M135" s="330"/>
      <c r="N135" s="328">
        <v>1</v>
      </c>
      <c r="O135" s="328"/>
      <c r="P135" s="328"/>
      <c r="Q135" s="329"/>
    </row>
    <row r="136" spans="1:17" ht="32.25" thickBot="1" x14ac:dyDescent="0.3">
      <c r="A136" s="1343"/>
      <c r="B136" s="1588"/>
      <c r="C136" s="1584"/>
      <c r="D136" s="966" t="s">
        <v>491</v>
      </c>
      <c r="E136" s="100"/>
      <c r="F136" s="170">
        <f>SUM(M136:Q136)</f>
        <v>0</v>
      </c>
      <c r="G136" s="345" t="s">
        <v>97</v>
      </c>
      <c r="H136" s="97" t="s">
        <v>97</v>
      </c>
      <c r="I136" s="98" t="s">
        <v>97</v>
      </c>
      <c r="J136" s="99" t="s">
        <v>97</v>
      </c>
      <c r="K136" s="97" t="s">
        <v>98</v>
      </c>
      <c r="L136" s="98" t="s">
        <v>98</v>
      </c>
      <c r="M136" s="100"/>
      <c r="N136" s="92"/>
      <c r="O136" s="92"/>
      <c r="P136" s="92"/>
      <c r="Q136" s="93"/>
    </row>
    <row r="137" spans="1:17" ht="31.5" x14ac:dyDescent="0.25">
      <c r="A137" s="1343"/>
      <c r="B137" s="1565" t="s">
        <v>688</v>
      </c>
      <c r="C137" s="1584"/>
      <c r="D137" s="964" t="s">
        <v>485</v>
      </c>
      <c r="E137" s="74"/>
      <c r="F137" s="151">
        <f t="shared" ref="F137:F138" si="32">SUM(J137:L137)</f>
        <v>0</v>
      </c>
      <c r="G137" s="76" t="s">
        <v>97</v>
      </c>
      <c r="H137" s="77" t="s">
        <v>97</v>
      </c>
      <c r="I137" s="78" t="s">
        <v>97</v>
      </c>
      <c r="J137" s="74"/>
      <c r="K137" s="72"/>
      <c r="L137" s="73"/>
      <c r="M137" s="79" t="s">
        <v>97</v>
      </c>
      <c r="N137" s="77" t="s">
        <v>97</v>
      </c>
      <c r="O137" s="77" t="s">
        <v>97</v>
      </c>
      <c r="P137" s="77" t="s">
        <v>97</v>
      </c>
      <c r="Q137" s="78" t="s">
        <v>97</v>
      </c>
    </row>
    <row r="138" spans="1:17" ht="47.25" x14ac:dyDescent="0.25">
      <c r="A138" s="1343"/>
      <c r="B138" s="1567"/>
      <c r="C138" s="1584"/>
      <c r="D138" s="965" t="s">
        <v>490</v>
      </c>
      <c r="E138" s="325"/>
      <c r="F138" s="390">
        <f t="shared" si="32"/>
        <v>0</v>
      </c>
      <c r="G138" s="327" t="s">
        <v>98</v>
      </c>
      <c r="H138" s="328" t="s">
        <v>98</v>
      </c>
      <c r="I138" s="329" t="s">
        <v>98</v>
      </c>
      <c r="J138" s="330"/>
      <c r="K138" s="328"/>
      <c r="L138" s="329"/>
      <c r="M138" s="330" t="s">
        <v>97</v>
      </c>
      <c r="N138" s="328" t="s">
        <v>97</v>
      </c>
      <c r="O138" s="328" t="s">
        <v>97</v>
      </c>
      <c r="P138" s="328" t="s">
        <v>97</v>
      </c>
      <c r="Q138" s="329" t="s">
        <v>97</v>
      </c>
    </row>
    <row r="139" spans="1:17" ht="31.5" x14ac:dyDescent="0.25">
      <c r="A139" s="1343"/>
      <c r="B139" s="1567"/>
      <c r="C139" s="1584"/>
      <c r="D139" s="965" t="s">
        <v>486</v>
      </c>
      <c r="E139" s="325"/>
      <c r="F139" s="390">
        <f t="shared" ref="F139" si="33">SUM(G139:I139)</f>
        <v>0</v>
      </c>
      <c r="G139" s="327"/>
      <c r="H139" s="328"/>
      <c r="I139" s="329"/>
      <c r="J139" s="330" t="s">
        <v>97</v>
      </c>
      <c r="K139" s="328" t="s">
        <v>97</v>
      </c>
      <c r="L139" s="329" t="s">
        <v>97</v>
      </c>
      <c r="M139" s="330" t="s">
        <v>97</v>
      </c>
      <c r="N139" s="328" t="s">
        <v>97</v>
      </c>
      <c r="O139" s="328" t="s">
        <v>97</v>
      </c>
      <c r="P139" s="328" t="s">
        <v>97</v>
      </c>
      <c r="Q139" s="329" t="s">
        <v>97</v>
      </c>
    </row>
    <row r="140" spans="1:17" ht="31.5" x14ac:dyDescent="0.25">
      <c r="A140" s="1343"/>
      <c r="B140" s="1567"/>
      <c r="C140" s="1584"/>
      <c r="D140" s="965" t="s">
        <v>15</v>
      </c>
      <c r="E140" s="325">
        <v>75</v>
      </c>
      <c r="F140" s="390">
        <f t="shared" ref="F140:F141" si="34">SUM(M140:Q140)</f>
        <v>1</v>
      </c>
      <c r="G140" s="327" t="s">
        <v>98</v>
      </c>
      <c r="H140" s="328" t="s">
        <v>98</v>
      </c>
      <c r="I140" s="329" t="s">
        <v>98</v>
      </c>
      <c r="J140" s="330" t="s">
        <v>97</v>
      </c>
      <c r="K140" s="328" t="s">
        <v>97</v>
      </c>
      <c r="L140" s="329" t="s">
        <v>97</v>
      </c>
      <c r="M140" s="330"/>
      <c r="N140" s="328">
        <v>1</v>
      </c>
      <c r="O140" s="328"/>
      <c r="P140" s="328"/>
      <c r="Q140" s="329"/>
    </row>
    <row r="141" spans="1:17" ht="32.25" thickBot="1" x14ac:dyDescent="0.3">
      <c r="A141" s="1343"/>
      <c r="B141" s="1588"/>
      <c r="C141" s="1586"/>
      <c r="D141" s="966" t="s">
        <v>491</v>
      </c>
      <c r="E141" s="100"/>
      <c r="F141" s="170">
        <f t="shared" si="34"/>
        <v>0</v>
      </c>
      <c r="G141" s="345" t="s">
        <v>97</v>
      </c>
      <c r="H141" s="97" t="s">
        <v>97</v>
      </c>
      <c r="I141" s="98" t="s">
        <v>97</v>
      </c>
      <c r="J141" s="99" t="s">
        <v>97</v>
      </c>
      <c r="K141" s="97" t="s">
        <v>98</v>
      </c>
      <c r="L141" s="98" t="s">
        <v>98</v>
      </c>
      <c r="M141" s="100"/>
      <c r="N141" s="92"/>
      <c r="O141" s="92"/>
      <c r="P141" s="92"/>
      <c r="Q141" s="93"/>
    </row>
    <row r="142" spans="1:17" ht="31.5" x14ac:dyDescent="0.25">
      <c r="A142" s="1343"/>
      <c r="B142" s="1565" t="s">
        <v>689</v>
      </c>
      <c r="C142" s="1575" t="s">
        <v>690</v>
      </c>
      <c r="D142" s="964" t="s">
        <v>485</v>
      </c>
      <c r="E142" s="74"/>
      <c r="F142" s="151">
        <f>SUM(J142:L142)</f>
        <v>0</v>
      </c>
      <c r="G142" s="76" t="s">
        <v>97</v>
      </c>
      <c r="H142" s="77" t="s">
        <v>97</v>
      </c>
      <c r="I142" s="78" t="s">
        <v>97</v>
      </c>
      <c r="J142" s="74"/>
      <c r="K142" s="72"/>
      <c r="L142" s="73"/>
      <c r="M142" s="79" t="s">
        <v>97</v>
      </c>
      <c r="N142" s="77" t="s">
        <v>97</v>
      </c>
      <c r="O142" s="77" t="s">
        <v>97</v>
      </c>
      <c r="P142" s="77" t="s">
        <v>97</v>
      </c>
      <c r="Q142" s="78" t="s">
        <v>97</v>
      </c>
    </row>
    <row r="143" spans="1:17" ht="47.25" x14ac:dyDescent="0.25">
      <c r="A143" s="1343"/>
      <c r="B143" s="1567"/>
      <c r="C143" s="1576"/>
      <c r="D143" s="965" t="s">
        <v>490</v>
      </c>
      <c r="E143" s="325"/>
      <c r="F143" s="390">
        <f>SUM(J143:L143)</f>
        <v>0</v>
      </c>
      <c r="G143" s="327" t="s">
        <v>98</v>
      </c>
      <c r="H143" s="328" t="s">
        <v>98</v>
      </c>
      <c r="I143" s="329" t="s">
        <v>98</v>
      </c>
      <c r="J143" s="330"/>
      <c r="K143" s="328"/>
      <c r="L143" s="329"/>
      <c r="M143" s="330" t="s">
        <v>97</v>
      </c>
      <c r="N143" s="328" t="s">
        <v>97</v>
      </c>
      <c r="O143" s="328" t="s">
        <v>97</v>
      </c>
      <c r="P143" s="328" t="s">
        <v>97</v>
      </c>
      <c r="Q143" s="329" t="s">
        <v>97</v>
      </c>
    </row>
    <row r="144" spans="1:17" ht="31.5" x14ac:dyDescent="0.25">
      <c r="A144" s="1343"/>
      <c r="B144" s="1567"/>
      <c r="C144" s="1576"/>
      <c r="D144" s="965" t="s">
        <v>486</v>
      </c>
      <c r="E144" s="325"/>
      <c r="F144" s="390">
        <f>SUM(G144:I144)</f>
        <v>0</v>
      </c>
      <c r="G144" s="327"/>
      <c r="H144" s="328"/>
      <c r="I144" s="329"/>
      <c r="J144" s="330" t="s">
        <v>97</v>
      </c>
      <c r="K144" s="328" t="s">
        <v>97</v>
      </c>
      <c r="L144" s="329" t="s">
        <v>97</v>
      </c>
      <c r="M144" s="330" t="s">
        <v>97</v>
      </c>
      <c r="N144" s="328" t="s">
        <v>97</v>
      </c>
      <c r="O144" s="328" t="s">
        <v>97</v>
      </c>
      <c r="P144" s="328" t="s">
        <v>97</v>
      </c>
      <c r="Q144" s="329" t="s">
        <v>97</v>
      </c>
    </row>
    <row r="145" spans="1:17" ht="31.5" x14ac:dyDescent="0.25">
      <c r="A145" s="1343"/>
      <c r="B145" s="1567"/>
      <c r="C145" s="1576"/>
      <c r="D145" s="965" t="s">
        <v>15</v>
      </c>
      <c r="E145" s="325"/>
      <c r="F145" s="390">
        <f>SUM(M145:Q145)</f>
        <v>0</v>
      </c>
      <c r="G145" s="327" t="s">
        <v>98</v>
      </c>
      <c r="H145" s="328" t="s">
        <v>98</v>
      </c>
      <c r="I145" s="329" t="s">
        <v>98</v>
      </c>
      <c r="J145" s="330" t="s">
        <v>97</v>
      </c>
      <c r="K145" s="328" t="s">
        <v>97</v>
      </c>
      <c r="L145" s="329" t="s">
        <v>97</v>
      </c>
      <c r="M145" s="330"/>
      <c r="N145" s="328"/>
      <c r="O145" s="328"/>
      <c r="P145" s="328"/>
      <c r="Q145" s="329"/>
    </row>
    <row r="146" spans="1:17" ht="32.25" thickBot="1" x14ac:dyDescent="0.3">
      <c r="A146" s="1343"/>
      <c r="B146" s="1577"/>
      <c r="C146" s="1587"/>
      <c r="D146" s="966" t="s">
        <v>491</v>
      </c>
      <c r="E146" s="100"/>
      <c r="F146" s="170">
        <f>SUM(M146:Q146)</f>
        <v>0</v>
      </c>
      <c r="G146" s="345" t="s">
        <v>97</v>
      </c>
      <c r="H146" s="97" t="s">
        <v>97</v>
      </c>
      <c r="I146" s="98" t="s">
        <v>97</v>
      </c>
      <c r="J146" s="99" t="s">
        <v>97</v>
      </c>
      <c r="K146" s="97" t="s">
        <v>98</v>
      </c>
      <c r="L146" s="98" t="s">
        <v>98</v>
      </c>
      <c r="M146" s="100"/>
      <c r="N146" s="92"/>
      <c r="O146" s="92"/>
      <c r="P146" s="92"/>
      <c r="Q146" s="93"/>
    </row>
    <row r="147" spans="1:17" ht="31.5" x14ac:dyDescent="0.25">
      <c r="A147" s="1343"/>
      <c r="B147" s="1565" t="s">
        <v>513</v>
      </c>
      <c r="C147" s="1575" t="s">
        <v>514</v>
      </c>
      <c r="D147" s="964" t="s">
        <v>485</v>
      </c>
      <c r="E147" s="74"/>
      <c r="F147" s="151">
        <f>SUM(J147:L147)</f>
        <v>0</v>
      </c>
      <c r="G147" s="76" t="s">
        <v>97</v>
      </c>
      <c r="H147" s="77" t="s">
        <v>97</v>
      </c>
      <c r="I147" s="78" t="s">
        <v>97</v>
      </c>
      <c r="J147" s="74"/>
      <c r="K147" s="72"/>
      <c r="L147" s="73"/>
      <c r="M147" s="79" t="s">
        <v>97</v>
      </c>
      <c r="N147" s="77" t="s">
        <v>97</v>
      </c>
      <c r="O147" s="77" t="s">
        <v>97</v>
      </c>
      <c r="P147" s="77" t="s">
        <v>97</v>
      </c>
      <c r="Q147" s="78" t="s">
        <v>97</v>
      </c>
    </row>
    <row r="148" spans="1:17" ht="47.25" x14ac:dyDescent="0.25">
      <c r="A148" s="1343"/>
      <c r="B148" s="1567"/>
      <c r="C148" s="1576"/>
      <c r="D148" s="965" t="s">
        <v>490</v>
      </c>
      <c r="E148" s="325"/>
      <c r="F148" s="390">
        <f>SUM(J148:L148)</f>
        <v>0</v>
      </c>
      <c r="G148" s="327" t="s">
        <v>98</v>
      </c>
      <c r="H148" s="328" t="s">
        <v>98</v>
      </c>
      <c r="I148" s="329" t="s">
        <v>98</v>
      </c>
      <c r="J148" s="330"/>
      <c r="K148" s="328"/>
      <c r="L148" s="329"/>
      <c r="M148" s="330" t="s">
        <v>97</v>
      </c>
      <c r="N148" s="328" t="s">
        <v>97</v>
      </c>
      <c r="O148" s="328" t="s">
        <v>97</v>
      </c>
      <c r="P148" s="328" t="s">
        <v>97</v>
      </c>
      <c r="Q148" s="329" t="s">
        <v>97</v>
      </c>
    </row>
    <row r="149" spans="1:17" ht="31.5" x14ac:dyDescent="0.25">
      <c r="A149" s="1343"/>
      <c r="B149" s="1567"/>
      <c r="C149" s="1576"/>
      <c r="D149" s="965" t="s">
        <v>486</v>
      </c>
      <c r="E149" s="325"/>
      <c r="F149" s="390">
        <f>SUM(G149:I149)</f>
        <v>0</v>
      </c>
      <c r="G149" s="327"/>
      <c r="H149" s="328"/>
      <c r="I149" s="329"/>
      <c r="J149" s="330" t="s">
        <v>97</v>
      </c>
      <c r="K149" s="328" t="s">
        <v>97</v>
      </c>
      <c r="L149" s="329" t="s">
        <v>97</v>
      </c>
      <c r="M149" s="330" t="s">
        <v>97</v>
      </c>
      <c r="N149" s="328" t="s">
        <v>97</v>
      </c>
      <c r="O149" s="328" t="s">
        <v>97</v>
      </c>
      <c r="P149" s="328" t="s">
        <v>97</v>
      </c>
      <c r="Q149" s="329" t="s">
        <v>97</v>
      </c>
    </row>
    <row r="150" spans="1:17" ht="31.5" x14ac:dyDescent="0.25">
      <c r="A150" s="1343"/>
      <c r="B150" s="1567"/>
      <c r="C150" s="1576"/>
      <c r="D150" s="965" t="s">
        <v>15</v>
      </c>
      <c r="E150" s="325">
        <v>83</v>
      </c>
      <c r="F150" s="390">
        <f>SUM(M150:Q150)</f>
        <v>48</v>
      </c>
      <c r="G150" s="327" t="s">
        <v>98</v>
      </c>
      <c r="H150" s="328" t="s">
        <v>98</v>
      </c>
      <c r="I150" s="329" t="s">
        <v>98</v>
      </c>
      <c r="J150" s="330" t="s">
        <v>97</v>
      </c>
      <c r="K150" s="328" t="s">
        <v>97</v>
      </c>
      <c r="L150" s="329" t="s">
        <v>97</v>
      </c>
      <c r="M150" s="330">
        <v>5</v>
      </c>
      <c r="N150" s="328">
        <v>10</v>
      </c>
      <c r="O150" s="328">
        <v>33</v>
      </c>
      <c r="P150" s="328">
        <v>0</v>
      </c>
      <c r="Q150" s="329">
        <v>0</v>
      </c>
    </row>
    <row r="151" spans="1:17" ht="32.25" thickBot="1" x14ac:dyDescent="0.3">
      <c r="A151" s="1343"/>
      <c r="B151" s="1577"/>
      <c r="C151" s="1578"/>
      <c r="D151" s="1658" t="s">
        <v>491</v>
      </c>
      <c r="E151" s="100"/>
      <c r="F151" s="170">
        <f>SUM(M151:Q151)</f>
        <v>0</v>
      </c>
      <c r="G151" s="345" t="s">
        <v>97</v>
      </c>
      <c r="H151" s="97" t="s">
        <v>97</v>
      </c>
      <c r="I151" s="98" t="s">
        <v>97</v>
      </c>
      <c r="J151" s="99" t="s">
        <v>97</v>
      </c>
      <c r="K151" s="97" t="s">
        <v>98</v>
      </c>
      <c r="L151" s="98" t="s">
        <v>98</v>
      </c>
      <c r="M151" s="100"/>
      <c r="N151" s="92"/>
      <c r="O151" s="92"/>
      <c r="P151" s="92"/>
      <c r="Q151" s="93"/>
    </row>
    <row r="152" spans="1:17" ht="31.9" customHeight="1" x14ac:dyDescent="0.25">
      <c r="A152" s="1343"/>
      <c r="B152" s="1565" t="s">
        <v>518</v>
      </c>
      <c r="C152" s="1575" t="s">
        <v>363</v>
      </c>
      <c r="D152" s="964" t="s">
        <v>485</v>
      </c>
      <c r="E152" s="74"/>
      <c r="F152" s="151">
        <f>SUM(J152:L152)</f>
        <v>0</v>
      </c>
      <c r="G152" s="76" t="s">
        <v>97</v>
      </c>
      <c r="H152" s="77" t="s">
        <v>97</v>
      </c>
      <c r="I152" s="78" t="s">
        <v>97</v>
      </c>
      <c r="J152" s="74"/>
      <c r="K152" s="72"/>
      <c r="L152" s="73"/>
      <c r="M152" s="79" t="s">
        <v>97</v>
      </c>
      <c r="N152" s="77" t="s">
        <v>97</v>
      </c>
      <c r="O152" s="77" t="s">
        <v>97</v>
      </c>
      <c r="P152" s="77" t="s">
        <v>97</v>
      </c>
      <c r="Q152" s="78" t="s">
        <v>97</v>
      </c>
    </row>
    <row r="153" spans="1:17" ht="47.25" x14ac:dyDescent="0.25">
      <c r="A153" s="1343"/>
      <c r="B153" s="1567"/>
      <c r="C153" s="1576"/>
      <c r="D153" s="965" t="s">
        <v>490</v>
      </c>
      <c r="E153" s="325"/>
      <c r="F153" s="390">
        <f>SUM(J153:L153)</f>
        <v>0</v>
      </c>
      <c r="G153" s="327" t="s">
        <v>98</v>
      </c>
      <c r="H153" s="328" t="s">
        <v>98</v>
      </c>
      <c r="I153" s="329" t="s">
        <v>98</v>
      </c>
      <c r="J153" s="330"/>
      <c r="K153" s="328"/>
      <c r="L153" s="329"/>
      <c r="M153" s="330" t="s">
        <v>97</v>
      </c>
      <c r="N153" s="328" t="s">
        <v>97</v>
      </c>
      <c r="O153" s="328" t="s">
        <v>97</v>
      </c>
      <c r="P153" s="328" t="s">
        <v>97</v>
      </c>
      <c r="Q153" s="329" t="s">
        <v>97</v>
      </c>
    </row>
    <row r="154" spans="1:17" ht="31.5" x14ac:dyDescent="0.25">
      <c r="A154" s="1343"/>
      <c r="B154" s="1567"/>
      <c r="C154" s="1576"/>
      <c r="D154" s="965" t="s">
        <v>486</v>
      </c>
      <c r="E154" s="325"/>
      <c r="F154" s="390">
        <f>SUM(G154:I154)</f>
        <v>0</v>
      </c>
      <c r="G154" s="327"/>
      <c r="H154" s="328"/>
      <c r="I154" s="329"/>
      <c r="J154" s="330" t="s">
        <v>97</v>
      </c>
      <c r="K154" s="328" t="s">
        <v>97</v>
      </c>
      <c r="L154" s="329" t="s">
        <v>97</v>
      </c>
      <c r="M154" s="330" t="s">
        <v>97</v>
      </c>
      <c r="N154" s="328" t="s">
        <v>97</v>
      </c>
      <c r="O154" s="328" t="s">
        <v>97</v>
      </c>
      <c r="P154" s="328" t="s">
        <v>97</v>
      </c>
      <c r="Q154" s="329" t="s">
        <v>97</v>
      </c>
    </row>
    <row r="155" spans="1:17" ht="31.5" x14ac:dyDescent="0.25">
      <c r="A155" s="1343"/>
      <c r="B155" s="1567"/>
      <c r="C155" s="1576"/>
      <c r="D155" s="965" t="s">
        <v>15</v>
      </c>
      <c r="E155" s="325">
        <v>75</v>
      </c>
      <c r="F155" s="390">
        <f>SUM(M155:Q155)</f>
        <v>51</v>
      </c>
      <c r="G155" s="327" t="s">
        <v>98</v>
      </c>
      <c r="H155" s="328" t="s">
        <v>98</v>
      </c>
      <c r="I155" s="329" t="s">
        <v>98</v>
      </c>
      <c r="J155" s="330" t="s">
        <v>97</v>
      </c>
      <c r="K155" s="328" t="s">
        <v>97</v>
      </c>
      <c r="L155" s="329" t="s">
        <v>97</v>
      </c>
      <c r="M155" s="330">
        <v>8</v>
      </c>
      <c r="N155" s="328">
        <v>29</v>
      </c>
      <c r="O155" s="328">
        <v>14</v>
      </c>
      <c r="P155" s="328"/>
      <c r="Q155" s="329"/>
    </row>
    <row r="156" spans="1:17" ht="32.25" thickBot="1" x14ac:dyDescent="0.3">
      <c r="A156" s="1343"/>
      <c r="B156" s="1577"/>
      <c r="C156" s="1578"/>
      <c r="D156" s="1658" t="s">
        <v>491</v>
      </c>
      <c r="E156" s="100"/>
      <c r="F156" s="170">
        <f>SUM(M156:Q156)</f>
        <v>0</v>
      </c>
      <c r="G156" s="345" t="s">
        <v>97</v>
      </c>
      <c r="H156" s="97" t="s">
        <v>97</v>
      </c>
      <c r="I156" s="98" t="s">
        <v>97</v>
      </c>
      <c r="J156" s="99" t="s">
        <v>97</v>
      </c>
      <c r="K156" s="97" t="s">
        <v>98</v>
      </c>
      <c r="L156" s="98" t="s">
        <v>98</v>
      </c>
      <c r="M156" s="100"/>
      <c r="N156" s="92"/>
      <c r="O156" s="92"/>
      <c r="P156" s="92"/>
      <c r="Q156" s="93"/>
    </row>
    <row r="157" spans="1:17" ht="31.5" x14ac:dyDescent="0.25">
      <c r="A157" s="1343"/>
      <c r="B157" s="1565" t="s">
        <v>691</v>
      </c>
      <c r="C157" s="1575" t="s">
        <v>361</v>
      </c>
      <c r="D157" s="964" t="s">
        <v>485</v>
      </c>
      <c r="E157" s="74">
        <v>16</v>
      </c>
      <c r="F157" s="151">
        <v>5</v>
      </c>
      <c r="G157" s="76" t="s">
        <v>97</v>
      </c>
      <c r="H157" s="77" t="s">
        <v>97</v>
      </c>
      <c r="I157" s="78" t="s">
        <v>97</v>
      </c>
      <c r="J157" s="74"/>
      <c r="K157" s="72">
        <v>5</v>
      </c>
      <c r="L157" s="73"/>
      <c r="M157" s="79" t="s">
        <v>97</v>
      </c>
      <c r="N157" s="77" t="s">
        <v>97</v>
      </c>
      <c r="O157" s="77" t="s">
        <v>97</v>
      </c>
      <c r="P157" s="77" t="s">
        <v>97</v>
      </c>
      <c r="Q157" s="78" t="s">
        <v>97</v>
      </c>
    </row>
    <row r="158" spans="1:17" ht="47.25" x14ac:dyDescent="0.25">
      <c r="A158" s="1343"/>
      <c r="B158" s="1567"/>
      <c r="C158" s="1576"/>
      <c r="D158" s="965" t="s">
        <v>490</v>
      </c>
      <c r="E158" s="325"/>
      <c r="F158" s="390">
        <f>SUM(J158:L158)</f>
        <v>0</v>
      </c>
      <c r="G158" s="327" t="s">
        <v>98</v>
      </c>
      <c r="H158" s="328" t="s">
        <v>98</v>
      </c>
      <c r="I158" s="329" t="s">
        <v>98</v>
      </c>
      <c r="J158" s="330"/>
      <c r="K158" s="328"/>
      <c r="L158" s="329"/>
      <c r="M158" s="330" t="s">
        <v>97</v>
      </c>
      <c r="N158" s="328" t="s">
        <v>97</v>
      </c>
      <c r="O158" s="328" t="s">
        <v>97</v>
      </c>
      <c r="P158" s="328" t="s">
        <v>97</v>
      </c>
      <c r="Q158" s="329" t="s">
        <v>97</v>
      </c>
    </row>
    <row r="159" spans="1:17" ht="31.5" x14ac:dyDescent="0.25">
      <c r="A159" s="1343"/>
      <c r="B159" s="1567"/>
      <c r="C159" s="1576"/>
      <c r="D159" s="965" t="s">
        <v>486</v>
      </c>
      <c r="E159" s="325"/>
      <c r="F159" s="390">
        <f>SUM(G159:I159)</f>
        <v>0</v>
      </c>
      <c r="G159" s="327"/>
      <c r="H159" s="328"/>
      <c r="I159" s="329"/>
      <c r="J159" s="330" t="s">
        <v>97</v>
      </c>
      <c r="K159" s="328" t="s">
        <v>97</v>
      </c>
      <c r="L159" s="329" t="s">
        <v>97</v>
      </c>
      <c r="M159" s="330" t="s">
        <v>97</v>
      </c>
      <c r="N159" s="328" t="s">
        <v>97</v>
      </c>
      <c r="O159" s="328" t="s">
        <v>97</v>
      </c>
      <c r="P159" s="328" t="s">
        <v>97</v>
      </c>
      <c r="Q159" s="329" t="s">
        <v>97</v>
      </c>
    </row>
    <row r="160" spans="1:17" ht="31.5" x14ac:dyDescent="0.25">
      <c r="A160" s="1343"/>
      <c r="B160" s="1567"/>
      <c r="C160" s="1576"/>
      <c r="D160" s="965" t="s">
        <v>15</v>
      </c>
      <c r="E160" s="325">
        <v>83</v>
      </c>
      <c r="F160" s="390">
        <v>80</v>
      </c>
      <c r="G160" s="327" t="s">
        <v>98</v>
      </c>
      <c r="H160" s="328" t="s">
        <v>98</v>
      </c>
      <c r="I160" s="329" t="s">
        <v>98</v>
      </c>
      <c r="J160" s="330" t="s">
        <v>97</v>
      </c>
      <c r="K160" s="328" t="s">
        <v>97</v>
      </c>
      <c r="L160" s="329" t="s">
        <v>97</v>
      </c>
      <c r="M160" s="330">
        <v>3</v>
      </c>
      <c r="N160" s="328">
        <v>39</v>
      </c>
      <c r="O160" s="328">
        <v>34</v>
      </c>
      <c r="P160" s="328">
        <v>4</v>
      </c>
      <c r="Q160" s="329"/>
    </row>
    <row r="161" spans="1:17" ht="32.25" thickBot="1" x14ac:dyDescent="0.3">
      <c r="A161" s="1343"/>
      <c r="B161" s="1577"/>
      <c r="C161" s="1578"/>
      <c r="D161" s="1658" t="s">
        <v>491</v>
      </c>
      <c r="E161" s="100"/>
      <c r="F161" s="170">
        <f>SUM(M161:Q161)</f>
        <v>0</v>
      </c>
      <c r="G161" s="345" t="s">
        <v>97</v>
      </c>
      <c r="H161" s="97" t="s">
        <v>97</v>
      </c>
      <c r="I161" s="98" t="s">
        <v>97</v>
      </c>
      <c r="J161" s="99" t="s">
        <v>97</v>
      </c>
      <c r="K161" s="97" t="s">
        <v>98</v>
      </c>
      <c r="L161" s="98" t="s">
        <v>98</v>
      </c>
      <c r="M161" s="100"/>
      <c r="N161" s="92"/>
      <c r="O161" s="92"/>
      <c r="P161" s="92"/>
      <c r="Q161" s="93"/>
    </row>
    <row r="162" spans="1:17" ht="31.5" x14ac:dyDescent="0.25">
      <c r="A162" s="1343"/>
      <c r="B162" s="1565" t="s">
        <v>693</v>
      </c>
      <c r="C162" s="1575" t="s">
        <v>694</v>
      </c>
      <c r="D162" s="964" t="s">
        <v>485</v>
      </c>
      <c r="E162" s="74"/>
      <c r="F162" s="151">
        <f>SUM(J162:L162)</f>
        <v>0</v>
      </c>
      <c r="G162" s="76" t="s">
        <v>97</v>
      </c>
      <c r="H162" s="77" t="s">
        <v>97</v>
      </c>
      <c r="I162" s="78" t="s">
        <v>97</v>
      </c>
      <c r="J162" s="74"/>
      <c r="K162" s="72"/>
      <c r="L162" s="73"/>
      <c r="M162" s="79" t="s">
        <v>97</v>
      </c>
      <c r="N162" s="77" t="s">
        <v>97</v>
      </c>
      <c r="O162" s="77" t="s">
        <v>97</v>
      </c>
      <c r="P162" s="77" t="s">
        <v>97</v>
      </c>
      <c r="Q162" s="78" t="s">
        <v>97</v>
      </c>
    </row>
    <row r="163" spans="1:17" ht="47.25" x14ac:dyDescent="0.25">
      <c r="A163" s="1343"/>
      <c r="B163" s="1567"/>
      <c r="C163" s="1576"/>
      <c r="D163" s="965" t="s">
        <v>490</v>
      </c>
      <c r="E163" s="325"/>
      <c r="F163" s="390">
        <f>SUM(J163:L163)</f>
        <v>0</v>
      </c>
      <c r="G163" s="327" t="s">
        <v>98</v>
      </c>
      <c r="H163" s="328" t="s">
        <v>98</v>
      </c>
      <c r="I163" s="329" t="s">
        <v>98</v>
      </c>
      <c r="J163" s="330"/>
      <c r="K163" s="328"/>
      <c r="L163" s="329"/>
      <c r="M163" s="330" t="s">
        <v>97</v>
      </c>
      <c r="N163" s="328" t="s">
        <v>97</v>
      </c>
      <c r="O163" s="328" t="s">
        <v>97</v>
      </c>
      <c r="P163" s="328" t="s">
        <v>97</v>
      </c>
      <c r="Q163" s="329" t="s">
        <v>97</v>
      </c>
    </row>
    <row r="164" spans="1:17" ht="31.5" x14ac:dyDescent="0.25">
      <c r="A164" s="1343"/>
      <c r="B164" s="1567"/>
      <c r="C164" s="1576"/>
      <c r="D164" s="965" t="s">
        <v>486</v>
      </c>
      <c r="E164" s="325"/>
      <c r="F164" s="390">
        <f>SUM(G164:I164)</f>
        <v>0</v>
      </c>
      <c r="G164" s="327"/>
      <c r="H164" s="328"/>
      <c r="I164" s="329"/>
      <c r="J164" s="330" t="s">
        <v>97</v>
      </c>
      <c r="K164" s="328" t="s">
        <v>97</v>
      </c>
      <c r="L164" s="329" t="s">
        <v>97</v>
      </c>
      <c r="M164" s="330" t="s">
        <v>97</v>
      </c>
      <c r="N164" s="328" t="s">
        <v>97</v>
      </c>
      <c r="O164" s="328" t="s">
        <v>97</v>
      </c>
      <c r="P164" s="328" t="s">
        <v>97</v>
      </c>
      <c r="Q164" s="329" t="s">
        <v>97</v>
      </c>
    </row>
    <row r="165" spans="1:17" ht="31.5" x14ac:dyDescent="0.25">
      <c r="A165" s="1343"/>
      <c r="B165" s="1567"/>
      <c r="C165" s="1576"/>
      <c r="D165" s="965" t="s">
        <v>15</v>
      </c>
      <c r="E165" s="325">
        <v>100</v>
      </c>
      <c r="F165" s="390">
        <f>SUM(M165:Q165)</f>
        <v>1</v>
      </c>
      <c r="G165" s="327" t="s">
        <v>98</v>
      </c>
      <c r="H165" s="328" t="s">
        <v>98</v>
      </c>
      <c r="I165" s="329" t="s">
        <v>98</v>
      </c>
      <c r="J165" s="330" t="s">
        <v>97</v>
      </c>
      <c r="K165" s="328" t="s">
        <v>97</v>
      </c>
      <c r="L165" s="329" t="s">
        <v>97</v>
      </c>
      <c r="M165" s="330"/>
      <c r="N165" s="328"/>
      <c r="O165" s="328">
        <v>1</v>
      </c>
      <c r="P165" s="328"/>
      <c r="Q165" s="329"/>
    </row>
    <row r="166" spans="1:17" ht="32.25" thickBot="1" x14ac:dyDescent="0.3">
      <c r="A166" s="1343"/>
      <c r="B166" s="1577"/>
      <c r="C166" s="1578"/>
      <c r="D166" s="966" t="s">
        <v>491</v>
      </c>
      <c r="E166" s="100"/>
      <c r="F166" s="170">
        <f>SUM(M166:Q166)</f>
        <v>0</v>
      </c>
      <c r="G166" s="345" t="s">
        <v>97</v>
      </c>
      <c r="H166" s="97" t="s">
        <v>97</v>
      </c>
      <c r="I166" s="98" t="s">
        <v>97</v>
      </c>
      <c r="J166" s="99" t="s">
        <v>97</v>
      </c>
      <c r="K166" s="97" t="s">
        <v>98</v>
      </c>
      <c r="L166" s="98" t="s">
        <v>98</v>
      </c>
      <c r="M166" s="100"/>
      <c r="N166" s="92"/>
      <c r="O166" s="92"/>
      <c r="P166" s="92"/>
      <c r="Q166" s="93"/>
    </row>
    <row r="167" spans="1:17" ht="31.5" x14ac:dyDescent="0.25">
      <c r="A167" s="1343"/>
      <c r="B167" s="1581" t="s">
        <v>695</v>
      </c>
      <c r="C167" s="1582" t="s">
        <v>352</v>
      </c>
      <c r="D167" s="964" t="s">
        <v>485</v>
      </c>
      <c r="E167" s="74"/>
      <c r="F167" s="151">
        <f>SUM(J167:L167)</f>
        <v>0</v>
      </c>
      <c r="G167" s="76" t="s">
        <v>97</v>
      </c>
      <c r="H167" s="77" t="s">
        <v>97</v>
      </c>
      <c r="I167" s="78" t="s">
        <v>97</v>
      </c>
      <c r="J167" s="74"/>
      <c r="K167" s="72"/>
      <c r="L167" s="73"/>
      <c r="M167" s="79" t="s">
        <v>97</v>
      </c>
      <c r="N167" s="77" t="s">
        <v>97</v>
      </c>
      <c r="O167" s="77" t="s">
        <v>97</v>
      </c>
      <c r="P167" s="77" t="s">
        <v>97</v>
      </c>
      <c r="Q167" s="78" t="s">
        <v>97</v>
      </c>
    </row>
    <row r="168" spans="1:17" ht="47.25" x14ac:dyDescent="0.25">
      <c r="A168" s="1343"/>
      <c r="B168" s="1583"/>
      <c r="C168" s="1584"/>
      <c r="D168" s="965" t="s">
        <v>490</v>
      </c>
      <c r="E168" s="325"/>
      <c r="F168" s="390">
        <f>SUM(J168:L168)</f>
        <v>0</v>
      </c>
      <c r="G168" s="327" t="s">
        <v>98</v>
      </c>
      <c r="H168" s="328" t="s">
        <v>98</v>
      </c>
      <c r="I168" s="329" t="s">
        <v>98</v>
      </c>
      <c r="J168" s="330"/>
      <c r="K168" s="328"/>
      <c r="L168" s="329"/>
      <c r="M168" s="330" t="s">
        <v>97</v>
      </c>
      <c r="N168" s="328" t="s">
        <v>97</v>
      </c>
      <c r="O168" s="328" t="s">
        <v>97</v>
      </c>
      <c r="P168" s="328" t="s">
        <v>97</v>
      </c>
      <c r="Q168" s="329" t="s">
        <v>97</v>
      </c>
    </row>
    <row r="169" spans="1:17" ht="31.5" x14ac:dyDescent="0.25">
      <c r="A169" s="1343"/>
      <c r="B169" s="1583"/>
      <c r="C169" s="1584"/>
      <c r="D169" s="965" t="s">
        <v>486</v>
      </c>
      <c r="E169" s="325"/>
      <c r="F169" s="390">
        <f>SUM(G169:I169)</f>
        <v>0</v>
      </c>
      <c r="G169" s="327"/>
      <c r="H169" s="328"/>
      <c r="I169" s="329"/>
      <c r="J169" s="330" t="s">
        <v>97</v>
      </c>
      <c r="K169" s="328" t="s">
        <v>97</v>
      </c>
      <c r="L169" s="329" t="s">
        <v>97</v>
      </c>
      <c r="M169" s="330" t="s">
        <v>97</v>
      </c>
      <c r="N169" s="328" t="s">
        <v>97</v>
      </c>
      <c r="O169" s="328" t="s">
        <v>97</v>
      </c>
      <c r="P169" s="328" t="s">
        <v>97</v>
      </c>
      <c r="Q169" s="329" t="s">
        <v>97</v>
      </c>
    </row>
    <row r="170" spans="1:17" ht="31.5" x14ac:dyDescent="0.25">
      <c r="A170" s="1343"/>
      <c r="B170" s="1583"/>
      <c r="C170" s="1584"/>
      <c r="D170" s="965" t="s">
        <v>15</v>
      </c>
      <c r="E170" s="325">
        <v>78</v>
      </c>
      <c r="F170" s="390">
        <v>75</v>
      </c>
      <c r="G170" s="327" t="s">
        <v>98</v>
      </c>
      <c r="H170" s="328" t="s">
        <v>98</v>
      </c>
      <c r="I170" s="329" t="s">
        <v>98</v>
      </c>
      <c r="J170" s="330" t="s">
        <v>97</v>
      </c>
      <c r="K170" s="328" t="s">
        <v>97</v>
      </c>
      <c r="L170" s="329" t="s">
        <v>97</v>
      </c>
      <c r="M170" s="330">
        <v>10</v>
      </c>
      <c r="N170" s="328">
        <v>27</v>
      </c>
      <c r="O170" s="328">
        <v>38</v>
      </c>
      <c r="P170" s="328"/>
      <c r="Q170" s="329"/>
    </row>
    <row r="171" spans="1:17" ht="32.25" thickBot="1" x14ac:dyDescent="0.3">
      <c r="A171" s="1343"/>
      <c r="B171" s="1585"/>
      <c r="C171" s="1586"/>
      <c r="D171" s="1658" t="s">
        <v>491</v>
      </c>
      <c r="E171" s="100"/>
      <c r="F171" s="170">
        <f>SUM(M171:Q171)</f>
        <v>0</v>
      </c>
      <c r="G171" s="345" t="s">
        <v>97</v>
      </c>
      <c r="H171" s="97" t="s">
        <v>97</v>
      </c>
      <c r="I171" s="98" t="s">
        <v>97</v>
      </c>
      <c r="J171" s="99" t="s">
        <v>97</v>
      </c>
      <c r="K171" s="97" t="s">
        <v>98</v>
      </c>
      <c r="L171" s="98" t="s">
        <v>98</v>
      </c>
      <c r="M171" s="100"/>
      <c r="N171" s="92"/>
      <c r="O171" s="92"/>
      <c r="P171" s="92"/>
      <c r="Q171" s="93"/>
    </row>
    <row r="172" spans="1:17" ht="31.5" x14ac:dyDescent="0.25">
      <c r="A172" s="1343"/>
      <c r="B172" s="1581" t="s">
        <v>696</v>
      </c>
      <c r="C172" s="1582" t="s">
        <v>360</v>
      </c>
      <c r="D172" s="964" t="s">
        <v>485</v>
      </c>
      <c r="E172" s="74"/>
      <c r="F172" s="151">
        <f>SUM(J172:L172)</f>
        <v>0</v>
      </c>
      <c r="G172" s="76" t="s">
        <v>97</v>
      </c>
      <c r="H172" s="77" t="s">
        <v>97</v>
      </c>
      <c r="I172" s="78" t="s">
        <v>97</v>
      </c>
      <c r="J172" s="74"/>
      <c r="K172" s="72"/>
      <c r="L172" s="73"/>
      <c r="M172" s="79" t="s">
        <v>97</v>
      </c>
      <c r="N172" s="77" t="s">
        <v>97</v>
      </c>
      <c r="O172" s="77" t="s">
        <v>97</v>
      </c>
      <c r="P172" s="77" t="s">
        <v>97</v>
      </c>
      <c r="Q172" s="78" t="s">
        <v>97</v>
      </c>
    </row>
    <row r="173" spans="1:17" ht="47.25" x14ac:dyDescent="0.25">
      <c r="A173" s="1343"/>
      <c r="B173" s="1583"/>
      <c r="C173" s="1584"/>
      <c r="D173" s="965" t="s">
        <v>490</v>
      </c>
      <c r="E173" s="325"/>
      <c r="F173" s="390">
        <f>SUM(J173:L173)</f>
        <v>0</v>
      </c>
      <c r="G173" s="327" t="s">
        <v>98</v>
      </c>
      <c r="H173" s="328" t="s">
        <v>98</v>
      </c>
      <c r="I173" s="329" t="s">
        <v>98</v>
      </c>
      <c r="J173" s="330"/>
      <c r="K173" s="328"/>
      <c r="L173" s="329"/>
      <c r="M173" s="330" t="s">
        <v>97</v>
      </c>
      <c r="N173" s="328" t="s">
        <v>97</v>
      </c>
      <c r="O173" s="328" t="s">
        <v>97</v>
      </c>
      <c r="P173" s="328" t="s">
        <v>97</v>
      </c>
      <c r="Q173" s="329" t="s">
        <v>97</v>
      </c>
    </row>
    <row r="174" spans="1:17" ht="31.5" x14ac:dyDescent="0.25">
      <c r="A174" s="1343"/>
      <c r="B174" s="1583"/>
      <c r="C174" s="1584"/>
      <c r="D174" s="965" t="s">
        <v>486</v>
      </c>
      <c r="E174" s="325"/>
      <c r="F174" s="390">
        <f>SUM(G174:I174)</f>
        <v>0</v>
      </c>
      <c r="G174" s="327"/>
      <c r="H174" s="328"/>
      <c r="I174" s="329"/>
      <c r="J174" s="330" t="s">
        <v>97</v>
      </c>
      <c r="K174" s="328" t="s">
        <v>97</v>
      </c>
      <c r="L174" s="329" t="s">
        <v>97</v>
      </c>
      <c r="M174" s="330" t="s">
        <v>97</v>
      </c>
      <c r="N174" s="328" t="s">
        <v>97</v>
      </c>
      <c r="O174" s="328" t="s">
        <v>97</v>
      </c>
      <c r="P174" s="328" t="s">
        <v>97</v>
      </c>
      <c r="Q174" s="329" t="s">
        <v>97</v>
      </c>
    </row>
    <row r="175" spans="1:17" ht="31.5" x14ac:dyDescent="0.25">
      <c r="A175" s="1343"/>
      <c r="B175" s="1583"/>
      <c r="C175" s="1584"/>
      <c r="D175" s="965" t="s">
        <v>15</v>
      </c>
      <c r="E175" s="325">
        <v>82</v>
      </c>
      <c r="F175" s="390">
        <f>SUM(M175:Q175)</f>
        <v>45</v>
      </c>
      <c r="G175" s="327" t="s">
        <v>98</v>
      </c>
      <c r="H175" s="328" t="s">
        <v>98</v>
      </c>
      <c r="I175" s="329" t="s">
        <v>98</v>
      </c>
      <c r="J175" s="330" t="s">
        <v>97</v>
      </c>
      <c r="K175" s="328" t="s">
        <v>97</v>
      </c>
      <c r="L175" s="329" t="s">
        <v>97</v>
      </c>
      <c r="M175" s="330">
        <v>7</v>
      </c>
      <c r="N175" s="328">
        <v>14</v>
      </c>
      <c r="O175" s="328">
        <v>22</v>
      </c>
      <c r="P175" s="328">
        <v>2</v>
      </c>
      <c r="Q175" s="329"/>
    </row>
    <row r="176" spans="1:17" ht="32.25" thickBot="1" x14ac:dyDescent="0.3">
      <c r="A176" s="1343"/>
      <c r="B176" s="1585"/>
      <c r="C176" s="1586"/>
      <c r="D176" s="1658" t="s">
        <v>491</v>
      </c>
      <c r="E176" s="100"/>
      <c r="F176" s="170">
        <f>SUM(M176:Q176)</f>
        <v>0</v>
      </c>
      <c r="G176" s="345" t="s">
        <v>97</v>
      </c>
      <c r="H176" s="97" t="s">
        <v>97</v>
      </c>
      <c r="I176" s="98" t="s">
        <v>97</v>
      </c>
      <c r="J176" s="99" t="s">
        <v>97</v>
      </c>
      <c r="K176" s="97" t="s">
        <v>98</v>
      </c>
      <c r="L176" s="98" t="s">
        <v>98</v>
      </c>
      <c r="M176" s="100"/>
      <c r="N176" s="92"/>
      <c r="O176" s="92"/>
      <c r="P176" s="92"/>
      <c r="Q176" s="93"/>
    </row>
    <row r="177" spans="1:17" ht="31.5" x14ac:dyDescent="0.25">
      <c r="A177" s="1343"/>
      <c r="B177" s="1565" t="s">
        <v>697</v>
      </c>
      <c r="C177" s="1575" t="s">
        <v>698</v>
      </c>
      <c r="D177" s="964" t="s">
        <v>485</v>
      </c>
      <c r="E177" s="74"/>
      <c r="F177" s="151">
        <f>SUM(J177:L177)</f>
        <v>0</v>
      </c>
      <c r="G177" s="76" t="s">
        <v>97</v>
      </c>
      <c r="H177" s="77" t="s">
        <v>97</v>
      </c>
      <c r="I177" s="78" t="s">
        <v>97</v>
      </c>
      <c r="J177" s="74"/>
      <c r="K177" s="72"/>
      <c r="L177" s="73"/>
      <c r="M177" s="79" t="s">
        <v>97</v>
      </c>
      <c r="N177" s="77" t="s">
        <v>97</v>
      </c>
      <c r="O177" s="77" t="s">
        <v>97</v>
      </c>
      <c r="P177" s="77" t="s">
        <v>97</v>
      </c>
      <c r="Q177" s="78" t="s">
        <v>97</v>
      </c>
    </row>
    <row r="178" spans="1:17" ht="47.25" x14ac:dyDescent="0.25">
      <c r="A178" s="1343"/>
      <c r="B178" s="1567"/>
      <c r="C178" s="1576"/>
      <c r="D178" s="965" t="s">
        <v>490</v>
      </c>
      <c r="E178" s="325"/>
      <c r="F178" s="390">
        <f>SUM(J178:L178)</f>
        <v>0</v>
      </c>
      <c r="G178" s="327" t="s">
        <v>98</v>
      </c>
      <c r="H178" s="328" t="s">
        <v>98</v>
      </c>
      <c r="I178" s="329" t="s">
        <v>98</v>
      </c>
      <c r="J178" s="330"/>
      <c r="K178" s="328"/>
      <c r="L178" s="329"/>
      <c r="M178" s="330" t="s">
        <v>97</v>
      </c>
      <c r="N178" s="328" t="s">
        <v>97</v>
      </c>
      <c r="O178" s="328" t="s">
        <v>97</v>
      </c>
      <c r="P178" s="328" t="s">
        <v>97</v>
      </c>
      <c r="Q178" s="329" t="s">
        <v>97</v>
      </c>
    </row>
    <row r="179" spans="1:17" ht="31.5" x14ac:dyDescent="0.25">
      <c r="A179" s="1343"/>
      <c r="B179" s="1567"/>
      <c r="C179" s="1576"/>
      <c r="D179" s="965" t="s">
        <v>486</v>
      </c>
      <c r="E179" s="325"/>
      <c r="F179" s="390">
        <f>SUM(G179:I179)</f>
        <v>0</v>
      </c>
      <c r="G179" s="327"/>
      <c r="H179" s="328"/>
      <c r="I179" s="329"/>
      <c r="J179" s="330" t="s">
        <v>97</v>
      </c>
      <c r="K179" s="328" t="s">
        <v>97</v>
      </c>
      <c r="L179" s="329" t="s">
        <v>97</v>
      </c>
      <c r="M179" s="330" t="s">
        <v>97</v>
      </c>
      <c r="N179" s="328" t="s">
        <v>97</v>
      </c>
      <c r="O179" s="328" t="s">
        <v>97</v>
      </c>
      <c r="P179" s="328" t="s">
        <v>97</v>
      </c>
      <c r="Q179" s="329" t="s">
        <v>97</v>
      </c>
    </row>
    <row r="180" spans="1:17" ht="31.5" x14ac:dyDescent="0.25">
      <c r="A180" s="1343"/>
      <c r="B180" s="1567"/>
      <c r="C180" s="1576"/>
      <c r="D180" s="965" t="s">
        <v>15</v>
      </c>
      <c r="E180" s="325">
        <v>84</v>
      </c>
      <c r="F180" s="390">
        <v>75</v>
      </c>
      <c r="G180" s="327" t="s">
        <v>98</v>
      </c>
      <c r="H180" s="328" t="s">
        <v>98</v>
      </c>
      <c r="I180" s="329" t="s">
        <v>98</v>
      </c>
      <c r="J180" s="330" t="s">
        <v>97</v>
      </c>
      <c r="K180" s="328" t="s">
        <v>97</v>
      </c>
      <c r="L180" s="329" t="s">
        <v>97</v>
      </c>
      <c r="M180" s="330">
        <v>1</v>
      </c>
      <c r="N180" s="328">
        <v>42</v>
      </c>
      <c r="O180" s="328">
        <v>24</v>
      </c>
      <c r="P180" s="328">
        <v>8</v>
      </c>
      <c r="Q180" s="329">
        <v>0</v>
      </c>
    </row>
    <row r="181" spans="1:17" ht="32.25" thickBot="1" x14ac:dyDescent="0.3">
      <c r="A181" s="1343"/>
      <c r="B181" s="1577"/>
      <c r="C181" s="1578"/>
      <c r="D181" s="1658" t="s">
        <v>491</v>
      </c>
      <c r="E181" s="100"/>
      <c r="F181" s="170">
        <f>SUM(M181:Q181)</f>
        <v>0</v>
      </c>
      <c r="G181" s="345" t="s">
        <v>97</v>
      </c>
      <c r="H181" s="97" t="s">
        <v>97</v>
      </c>
      <c r="I181" s="98" t="s">
        <v>97</v>
      </c>
      <c r="J181" s="99" t="s">
        <v>97</v>
      </c>
      <c r="K181" s="97" t="s">
        <v>98</v>
      </c>
      <c r="L181" s="98" t="s">
        <v>98</v>
      </c>
      <c r="M181" s="100"/>
      <c r="N181" s="92"/>
      <c r="O181" s="92"/>
      <c r="P181" s="92"/>
      <c r="Q181" s="93"/>
    </row>
    <row r="182" spans="1:17" ht="31.5" x14ac:dyDescent="0.25">
      <c r="A182" s="1343"/>
      <c r="B182" s="1565" t="s">
        <v>699</v>
      </c>
      <c r="C182" s="1575" t="s">
        <v>356</v>
      </c>
      <c r="D182" s="964" t="s">
        <v>485</v>
      </c>
      <c r="E182" s="74">
        <v>12</v>
      </c>
      <c r="F182" s="151">
        <f>SUM(J182:L182)</f>
        <v>49</v>
      </c>
      <c r="G182" s="76" t="s">
        <v>97</v>
      </c>
      <c r="H182" s="77" t="s">
        <v>97</v>
      </c>
      <c r="I182" s="78" t="s">
        <v>97</v>
      </c>
      <c r="J182" s="74">
        <v>4</v>
      </c>
      <c r="K182" s="72">
        <v>45</v>
      </c>
      <c r="L182" s="73"/>
      <c r="M182" s="79" t="s">
        <v>97</v>
      </c>
      <c r="N182" s="77" t="s">
        <v>97</v>
      </c>
      <c r="O182" s="77" t="s">
        <v>97</v>
      </c>
      <c r="P182" s="77" t="s">
        <v>97</v>
      </c>
      <c r="Q182" s="78" t="s">
        <v>97</v>
      </c>
    </row>
    <row r="183" spans="1:17" ht="47.25" x14ac:dyDescent="0.25">
      <c r="A183" s="1343"/>
      <c r="B183" s="1567"/>
      <c r="C183" s="1576"/>
      <c r="D183" s="965" t="s">
        <v>490</v>
      </c>
      <c r="E183" s="325"/>
      <c r="F183" s="390">
        <f>SUM(J183:L183)</f>
        <v>0</v>
      </c>
      <c r="G183" s="327" t="s">
        <v>98</v>
      </c>
      <c r="H183" s="328" t="s">
        <v>98</v>
      </c>
      <c r="I183" s="329" t="s">
        <v>98</v>
      </c>
      <c r="J183" s="330"/>
      <c r="K183" s="328"/>
      <c r="L183" s="329"/>
      <c r="M183" s="330" t="s">
        <v>97</v>
      </c>
      <c r="N183" s="328" t="s">
        <v>97</v>
      </c>
      <c r="O183" s="328" t="s">
        <v>97</v>
      </c>
      <c r="P183" s="328" t="s">
        <v>97</v>
      </c>
      <c r="Q183" s="329" t="s">
        <v>97</v>
      </c>
    </row>
    <row r="184" spans="1:17" ht="31.5" x14ac:dyDescent="0.25">
      <c r="A184" s="1343"/>
      <c r="B184" s="1567"/>
      <c r="C184" s="1576"/>
      <c r="D184" s="965" t="s">
        <v>486</v>
      </c>
      <c r="E184" s="325">
        <v>96</v>
      </c>
      <c r="F184" s="390">
        <f>SUM(G184:I184)</f>
        <v>4</v>
      </c>
      <c r="G184" s="327"/>
      <c r="H184" s="328">
        <v>4</v>
      </c>
      <c r="I184" s="329"/>
      <c r="J184" s="330" t="s">
        <v>97</v>
      </c>
      <c r="K184" s="328" t="s">
        <v>97</v>
      </c>
      <c r="L184" s="329" t="s">
        <v>97</v>
      </c>
      <c r="M184" s="330" t="s">
        <v>97</v>
      </c>
      <c r="N184" s="328" t="s">
        <v>97</v>
      </c>
      <c r="O184" s="328" t="s">
        <v>97</v>
      </c>
      <c r="P184" s="328" t="s">
        <v>97</v>
      </c>
      <c r="Q184" s="329" t="s">
        <v>97</v>
      </c>
    </row>
    <row r="185" spans="1:17" ht="31.5" x14ac:dyDescent="0.25">
      <c r="A185" s="1343"/>
      <c r="B185" s="1567"/>
      <c r="C185" s="1576"/>
      <c r="D185" s="965" t="s">
        <v>15</v>
      </c>
      <c r="E185" s="325">
        <v>75</v>
      </c>
      <c r="F185" s="390">
        <f>SUM(M185:Q185)</f>
        <v>543</v>
      </c>
      <c r="G185" s="327" t="s">
        <v>98</v>
      </c>
      <c r="H185" s="328" t="s">
        <v>98</v>
      </c>
      <c r="I185" s="329" t="s">
        <v>98</v>
      </c>
      <c r="J185" s="330" t="s">
        <v>97</v>
      </c>
      <c r="K185" s="328" t="s">
        <v>97</v>
      </c>
      <c r="L185" s="329" t="s">
        <v>97</v>
      </c>
      <c r="M185" s="330">
        <v>76</v>
      </c>
      <c r="N185" s="328">
        <v>440</v>
      </c>
      <c r="O185" s="328">
        <v>27</v>
      </c>
      <c r="P185" s="328"/>
      <c r="Q185" s="329"/>
    </row>
    <row r="186" spans="1:17" ht="32.25" thickBot="1" x14ac:dyDescent="0.3">
      <c r="A186" s="1343"/>
      <c r="B186" s="1577"/>
      <c r="C186" s="1578"/>
      <c r="D186" s="1658" t="s">
        <v>491</v>
      </c>
      <c r="E186" s="100"/>
      <c r="F186" s="170">
        <f>SUM(M186:Q186)</f>
        <v>0</v>
      </c>
      <c r="G186" s="345" t="s">
        <v>97</v>
      </c>
      <c r="H186" s="97" t="s">
        <v>97</v>
      </c>
      <c r="I186" s="98" t="s">
        <v>97</v>
      </c>
      <c r="J186" s="99" t="s">
        <v>97</v>
      </c>
      <c r="K186" s="97" t="s">
        <v>98</v>
      </c>
      <c r="L186" s="98" t="s">
        <v>98</v>
      </c>
      <c r="M186" s="100"/>
      <c r="N186" s="92"/>
      <c r="O186" s="92"/>
      <c r="P186" s="92"/>
      <c r="Q186" s="93"/>
    </row>
    <row r="187" spans="1:17" ht="31.5" x14ac:dyDescent="0.25">
      <c r="A187" s="1343"/>
      <c r="B187" s="1581" t="s">
        <v>519</v>
      </c>
      <c r="C187" s="1582" t="s">
        <v>362</v>
      </c>
      <c r="D187" s="964" t="s">
        <v>485</v>
      </c>
      <c r="E187" s="74"/>
      <c r="F187" s="151">
        <f>SUM(J187:L187)</f>
        <v>0</v>
      </c>
      <c r="G187" s="76" t="s">
        <v>97</v>
      </c>
      <c r="H187" s="77" t="s">
        <v>97</v>
      </c>
      <c r="I187" s="78" t="s">
        <v>97</v>
      </c>
      <c r="J187" s="74"/>
      <c r="K187" s="72"/>
      <c r="L187" s="73"/>
      <c r="M187" s="79" t="s">
        <v>97</v>
      </c>
      <c r="N187" s="77" t="s">
        <v>97</v>
      </c>
      <c r="O187" s="77" t="s">
        <v>97</v>
      </c>
      <c r="P187" s="77" t="s">
        <v>97</v>
      </c>
      <c r="Q187" s="78" t="s">
        <v>97</v>
      </c>
    </row>
    <row r="188" spans="1:17" ht="47.25" x14ac:dyDescent="0.25">
      <c r="A188" s="1343"/>
      <c r="B188" s="1583"/>
      <c r="C188" s="1584"/>
      <c r="D188" s="965" t="s">
        <v>490</v>
      </c>
      <c r="E188" s="325"/>
      <c r="F188" s="390">
        <f>SUM(J188:L188)</f>
        <v>0</v>
      </c>
      <c r="G188" s="327" t="s">
        <v>98</v>
      </c>
      <c r="H188" s="328" t="s">
        <v>98</v>
      </c>
      <c r="I188" s="329" t="s">
        <v>98</v>
      </c>
      <c r="J188" s="330"/>
      <c r="K188" s="328"/>
      <c r="L188" s="329"/>
      <c r="M188" s="330" t="s">
        <v>97</v>
      </c>
      <c r="N188" s="328" t="s">
        <v>97</v>
      </c>
      <c r="O188" s="328" t="s">
        <v>97</v>
      </c>
      <c r="P188" s="328" t="s">
        <v>97</v>
      </c>
      <c r="Q188" s="329" t="s">
        <v>97</v>
      </c>
    </row>
    <row r="189" spans="1:17" ht="31.5" x14ac:dyDescent="0.25">
      <c r="A189" s="1343"/>
      <c r="B189" s="1583"/>
      <c r="C189" s="1584"/>
      <c r="D189" s="965" t="s">
        <v>486</v>
      </c>
      <c r="E189" s="325"/>
      <c r="F189" s="390">
        <f>SUM(G189:I189)</f>
        <v>0</v>
      </c>
      <c r="G189" s="327"/>
      <c r="H189" s="328"/>
      <c r="I189" s="329"/>
      <c r="J189" s="330" t="s">
        <v>97</v>
      </c>
      <c r="K189" s="328" t="s">
        <v>97</v>
      </c>
      <c r="L189" s="329" t="s">
        <v>97</v>
      </c>
      <c r="M189" s="330" t="s">
        <v>97</v>
      </c>
      <c r="N189" s="328" t="s">
        <v>97</v>
      </c>
      <c r="O189" s="328" t="s">
        <v>97</v>
      </c>
      <c r="P189" s="328" t="s">
        <v>97</v>
      </c>
      <c r="Q189" s="329" t="s">
        <v>97</v>
      </c>
    </row>
    <row r="190" spans="1:17" ht="31.5" x14ac:dyDescent="0.25">
      <c r="A190" s="1343"/>
      <c r="B190" s="1583"/>
      <c r="C190" s="1584"/>
      <c r="D190" s="965" t="s">
        <v>15</v>
      </c>
      <c r="E190" s="325">
        <v>77.5</v>
      </c>
      <c r="F190" s="390">
        <v>50</v>
      </c>
      <c r="G190" s="327" t="s">
        <v>98</v>
      </c>
      <c r="H190" s="328" t="s">
        <v>98</v>
      </c>
      <c r="I190" s="329" t="s">
        <v>98</v>
      </c>
      <c r="J190" s="330" t="s">
        <v>97</v>
      </c>
      <c r="K190" s="328" t="s">
        <v>97</v>
      </c>
      <c r="L190" s="329" t="s">
        <v>97</v>
      </c>
      <c r="M190" s="330">
        <v>3</v>
      </c>
      <c r="N190" s="328">
        <v>37</v>
      </c>
      <c r="O190" s="328">
        <v>10</v>
      </c>
      <c r="P190" s="328"/>
      <c r="Q190" s="329"/>
    </row>
    <row r="191" spans="1:17" ht="32.25" thickBot="1" x14ac:dyDescent="0.3">
      <c r="A191" s="1343"/>
      <c r="B191" s="1585"/>
      <c r="C191" s="1586"/>
      <c r="D191" s="966" t="s">
        <v>491</v>
      </c>
      <c r="E191" s="100"/>
      <c r="F191" s="170">
        <f>SUM(M191:Q191)</f>
        <v>0</v>
      </c>
      <c r="G191" s="345" t="s">
        <v>97</v>
      </c>
      <c r="H191" s="97" t="s">
        <v>97</v>
      </c>
      <c r="I191" s="98" t="s">
        <v>97</v>
      </c>
      <c r="J191" s="99" t="s">
        <v>97</v>
      </c>
      <c r="K191" s="97" t="s">
        <v>98</v>
      </c>
      <c r="L191" s="98" t="s">
        <v>98</v>
      </c>
      <c r="M191" s="100"/>
      <c r="N191" s="92"/>
      <c r="O191" s="92"/>
      <c r="P191" s="92"/>
      <c r="Q191" s="93"/>
    </row>
    <row r="192" spans="1:17" ht="31.5" x14ac:dyDescent="0.25">
      <c r="A192" s="1343"/>
      <c r="B192" s="1565" t="s">
        <v>700</v>
      </c>
      <c r="C192" s="1575" t="s">
        <v>116</v>
      </c>
      <c r="D192" s="964" t="s">
        <v>485</v>
      </c>
      <c r="E192" s="74">
        <v>14</v>
      </c>
      <c r="F192" s="151">
        <f t="shared" ref="F192:F193" si="35">SUM(J192:L192)</f>
        <v>4</v>
      </c>
      <c r="G192" s="76" t="s">
        <v>97</v>
      </c>
      <c r="H192" s="77" t="s">
        <v>97</v>
      </c>
      <c r="I192" s="78" t="s">
        <v>97</v>
      </c>
      <c r="J192" s="74"/>
      <c r="K192" s="72">
        <v>4</v>
      </c>
      <c r="L192" s="73"/>
      <c r="M192" s="79" t="s">
        <v>97</v>
      </c>
      <c r="N192" s="77" t="s">
        <v>97</v>
      </c>
      <c r="O192" s="77" t="s">
        <v>97</v>
      </c>
      <c r="P192" s="77" t="s">
        <v>97</v>
      </c>
      <c r="Q192" s="78" t="s">
        <v>97</v>
      </c>
    </row>
    <row r="193" spans="1:17" ht="47.25" x14ac:dyDescent="0.25">
      <c r="A193" s="1343"/>
      <c r="B193" s="1567"/>
      <c r="C193" s="1576"/>
      <c r="D193" s="965" t="s">
        <v>490</v>
      </c>
      <c r="E193" s="325"/>
      <c r="F193" s="390">
        <f t="shared" si="35"/>
        <v>0</v>
      </c>
      <c r="G193" s="327" t="s">
        <v>98</v>
      </c>
      <c r="H193" s="328" t="s">
        <v>98</v>
      </c>
      <c r="I193" s="329" t="s">
        <v>98</v>
      </c>
      <c r="J193" s="330"/>
      <c r="K193" s="328"/>
      <c r="L193" s="329"/>
      <c r="M193" s="330" t="s">
        <v>97</v>
      </c>
      <c r="N193" s="328" t="s">
        <v>97</v>
      </c>
      <c r="O193" s="328" t="s">
        <v>97</v>
      </c>
      <c r="P193" s="328" t="s">
        <v>97</v>
      </c>
      <c r="Q193" s="329" t="s">
        <v>97</v>
      </c>
    </row>
    <row r="194" spans="1:17" ht="31.5" x14ac:dyDescent="0.25">
      <c r="A194" s="1343"/>
      <c r="B194" s="1567"/>
      <c r="C194" s="1576"/>
      <c r="D194" s="965" t="s">
        <v>486</v>
      </c>
      <c r="E194" s="325"/>
      <c r="F194" s="390">
        <f>SUM(G194:I194)</f>
        <v>0</v>
      </c>
      <c r="G194" s="327"/>
      <c r="H194" s="328"/>
      <c r="I194" s="329"/>
      <c r="J194" s="330" t="s">
        <v>97</v>
      </c>
      <c r="K194" s="328" t="s">
        <v>97</v>
      </c>
      <c r="L194" s="329" t="s">
        <v>97</v>
      </c>
      <c r="M194" s="330" t="s">
        <v>97</v>
      </c>
      <c r="N194" s="328" t="s">
        <v>97</v>
      </c>
      <c r="O194" s="328" t="s">
        <v>97</v>
      </c>
      <c r="P194" s="328" t="s">
        <v>97</v>
      </c>
      <c r="Q194" s="329" t="s">
        <v>97</v>
      </c>
    </row>
    <row r="195" spans="1:17" ht="31.5" x14ac:dyDescent="0.25">
      <c r="A195" s="1343"/>
      <c r="B195" s="1567"/>
      <c r="C195" s="1576"/>
      <c r="D195" s="965" t="s">
        <v>15</v>
      </c>
      <c r="E195" s="325">
        <v>78.2</v>
      </c>
      <c r="F195" s="390">
        <f t="shared" ref="F195:F196" si="36">SUM(M195:Q195)</f>
        <v>122</v>
      </c>
      <c r="G195" s="327" t="s">
        <v>98</v>
      </c>
      <c r="H195" s="328" t="s">
        <v>98</v>
      </c>
      <c r="I195" s="329" t="s">
        <v>98</v>
      </c>
      <c r="J195" s="330" t="s">
        <v>97</v>
      </c>
      <c r="K195" s="328" t="s">
        <v>97</v>
      </c>
      <c r="L195" s="329" t="s">
        <v>97</v>
      </c>
      <c r="M195" s="330">
        <v>30</v>
      </c>
      <c r="N195" s="328">
        <v>34</v>
      </c>
      <c r="O195" s="328">
        <v>53</v>
      </c>
      <c r="P195" s="328">
        <v>5</v>
      </c>
      <c r="Q195" s="329"/>
    </row>
    <row r="196" spans="1:17" ht="32.25" thickBot="1" x14ac:dyDescent="0.3">
      <c r="A196" s="1343"/>
      <c r="B196" s="1588"/>
      <c r="C196" s="1587"/>
      <c r="D196" s="966" t="s">
        <v>491</v>
      </c>
      <c r="E196" s="100"/>
      <c r="F196" s="170">
        <f t="shared" si="36"/>
        <v>0</v>
      </c>
      <c r="G196" s="345" t="s">
        <v>97</v>
      </c>
      <c r="H196" s="97" t="s">
        <v>97</v>
      </c>
      <c r="I196" s="98" t="s">
        <v>97</v>
      </c>
      <c r="J196" s="99" t="s">
        <v>97</v>
      </c>
      <c r="K196" s="97" t="s">
        <v>98</v>
      </c>
      <c r="L196" s="98" t="s">
        <v>98</v>
      </c>
      <c r="M196" s="100"/>
      <c r="N196" s="92"/>
      <c r="O196" s="92"/>
      <c r="P196" s="92"/>
      <c r="Q196" s="93"/>
    </row>
    <row r="197" spans="1:17" ht="31.9" customHeight="1" x14ac:dyDescent="0.25">
      <c r="A197" s="1343"/>
      <c r="B197" s="1565" t="s">
        <v>703</v>
      </c>
      <c r="C197" s="1582" t="s">
        <v>511</v>
      </c>
      <c r="D197" s="964" t="s">
        <v>485</v>
      </c>
      <c r="E197" s="74">
        <v>12</v>
      </c>
      <c r="F197" s="151">
        <v>95</v>
      </c>
      <c r="G197" s="76" t="s">
        <v>97</v>
      </c>
      <c r="H197" s="77" t="s">
        <v>97</v>
      </c>
      <c r="I197" s="78" t="s">
        <v>97</v>
      </c>
      <c r="J197" s="74">
        <v>10</v>
      </c>
      <c r="K197" s="72">
        <v>83</v>
      </c>
      <c r="L197" s="73">
        <v>2</v>
      </c>
      <c r="M197" s="79" t="s">
        <v>97</v>
      </c>
      <c r="N197" s="77" t="s">
        <v>97</v>
      </c>
      <c r="O197" s="77" t="s">
        <v>97</v>
      </c>
      <c r="P197" s="77" t="s">
        <v>97</v>
      </c>
      <c r="Q197" s="78" t="s">
        <v>97</v>
      </c>
    </row>
    <row r="198" spans="1:17" ht="47.25" x14ac:dyDescent="0.25">
      <c r="A198" s="1343"/>
      <c r="B198" s="1567"/>
      <c r="C198" s="1584"/>
      <c r="D198" s="965" t="s">
        <v>490</v>
      </c>
      <c r="E198" s="325"/>
      <c r="F198" s="390">
        <f>SUM(J198:L198)</f>
        <v>0</v>
      </c>
      <c r="G198" s="327" t="s">
        <v>98</v>
      </c>
      <c r="H198" s="328" t="s">
        <v>98</v>
      </c>
      <c r="I198" s="329" t="s">
        <v>98</v>
      </c>
      <c r="J198" s="330"/>
      <c r="K198" s="328"/>
      <c r="L198" s="329"/>
      <c r="M198" s="330" t="s">
        <v>97</v>
      </c>
      <c r="N198" s="328" t="s">
        <v>97</v>
      </c>
      <c r="O198" s="328" t="s">
        <v>97</v>
      </c>
      <c r="P198" s="328" t="s">
        <v>97</v>
      </c>
      <c r="Q198" s="329" t="s">
        <v>97</v>
      </c>
    </row>
    <row r="199" spans="1:17" ht="31.5" x14ac:dyDescent="0.25">
      <c r="A199" s="1343"/>
      <c r="B199" s="1567"/>
      <c r="C199" s="1584"/>
      <c r="D199" s="965" t="s">
        <v>486</v>
      </c>
      <c r="E199" s="325"/>
      <c r="F199" s="390">
        <f>SUM(G199:I199)</f>
        <v>0</v>
      </c>
      <c r="G199" s="327"/>
      <c r="H199" s="328"/>
      <c r="I199" s="329"/>
      <c r="J199" s="330" t="s">
        <v>97</v>
      </c>
      <c r="K199" s="328" t="s">
        <v>97</v>
      </c>
      <c r="L199" s="329" t="s">
        <v>97</v>
      </c>
      <c r="M199" s="330" t="s">
        <v>97</v>
      </c>
      <c r="N199" s="328" t="s">
        <v>97</v>
      </c>
      <c r="O199" s="328" t="s">
        <v>97</v>
      </c>
      <c r="P199" s="328" t="s">
        <v>97</v>
      </c>
      <c r="Q199" s="329" t="s">
        <v>97</v>
      </c>
    </row>
    <row r="200" spans="1:17" ht="31.5" x14ac:dyDescent="0.25">
      <c r="A200" s="1343"/>
      <c r="B200" s="1567"/>
      <c r="C200" s="1584"/>
      <c r="D200" s="965" t="s">
        <v>15</v>
      </c>
      <c r="E200" s="325">
        <v>100</v>
      </c>
      <c r="F200" s="390">
        <v>694</v>
      </c>
      <c r="G200" s="327" t="s">
        <v>98</v>
      </c>
      <c r="H200" s="328" t="s">
        <v>98</v>
      </c>
      <c r="I200" s="329" t="s">
        <v>98</v>
      </c>
      <c r="J200" s="330" t="s">
        <v>97</v>
      </c>
      <c r="K200" s="328" t="s">
        <v>97</v>
      </c>
      <c r="L200" s="329" t="s">
        <v>97</v>
      </c>
      <c r="M200" s="330">
        <v>47</v>
      </c>
      <c r="N200" s="328">
        <v>287</v>
      </c>
      <c r="O200" s="328">
        <v>348</v>
      </c>
      <c r="P200" s="328">
        <v>12</v>
      </c>
      <c r="Q200" s="329">
        <v>0</v>
      </c>
    </row>
    <row r="201" spans="1:17" ht="32.25" thickBot="1" x14ac:dyDescent="0.3">
      <c r="A201" s="1343"/>
      <c r="B201" s="1588"/>
      <c r="C201" s="1584"/>
      <c r="D201" s="966" t="s">
        <v>491</v>
      </c>
      <c r="E201" s="100"/>
      <c r="F201" s="170">
        <f>SUM(M201:Q201)</f>
        <v>0</v>
      </c>
      <c r="G201" s="345" t="s">
        <v>97</v>
      </c>
      <c r="H201" s="97" t="s">
        <v>97</v>
      </c>
      <c r="I201" s="98" t="s">
        <v>97</v>
      </c>
      <c r="J201" s="99" t="s">
        <v>97</v>
      </c>
      <c r="K201" s="97" t="s">
        <v>98</v>
      </c>
      <c r="L201" s="98" t="s">
        <v>98</v>
      </c>
      <c r="M201" s="100"/>
      <c r="N201" s="92"/>
      <c r="O201" s="92"/>
      <c r="P201" s="92"/>
      <c r="Q201" s="93"/>
    </row>
    <row r="202" spans="1:17" ht="31.5" x14ac:dyDescent="0.25">
      <c r="A202" s="1343"/>
      <c r="B202" s="1565" t="s">
        <v>704</v>
      </c>
      <c r="C202" s="1584"/>
      <c r="D202" s="964" t="s">
        <v>485</v>
      </c>
      <c r="E202" s="74"/>
      <c r="F202" s="151">
        <f>SUM(J202:L202)</f>
        <v>0</v>
      </c>
      <c r="G202" s="76" t="s">
        <v>97</v>
      </c>
      <c r="H202" s="77" t="s">
        <v>97</v>
      </c>
      <c r="I202" s="78" t="s">
        <v>97</v>
      </c>
      <c r="J202" s="74"/>
      <c r="K202" s="72"/>
      <c r="L202" s="73"/>
      <c r="M202" s="79" t="s">
        <v>97</v>
      </c>
      <c r="N202" s="77" t="s">
        <v>97</v>
      </c>
      <c r="O202" s="77" t="s">
        <v>97</v>
      </c>
      <c r="P202" s="77" t="s">
        <v>97</v>
      </c>
      <c r="Q202" s="78" t="s">
        <v>97</v>
      </c>
    </row>
    <row r="203" spans="1:17" ht="47.25" x14ac:dyDescent="0.25">
      <c r="A203" s="1343"/>
      <c r="B203" s="1567"/>
      <c r="C203" s="1584"/>
      <c r="D203" s="965" t="s">
        <v>490</v>
      </c>
      <c r="E203" s="325"/>
      <c r="F203" s="390">
        <f>SUM(J203:L203)</f>
        <v>0</v>
      </c>
      <c r="G203" s="327" t="s">
        <v>98</v>
      </c>
      <c r="H203" s="328" t="s">
        <v>98</v>
      </c>
      <c r="I203" s="329" t="s">
        <v>98</v>
      </c>
      <c r="J203" s="330"/>
      <c r="K203" s="328"/>
      <c r="L203" s="329"/>
      <c r="M203" s="330" t="s">
        <v>97</v>
      </c>
      <c r="N203" s="328" t="s">
        <v>97</v>
      </c>
      <c r="O203" s="328" t="s">
        <v>97</v>
      </c>
      <c r="P203" s="328" t="s">
        <v>97</v>
      </c>
      <c r="Q203" s="329" t="s">
        <v>97</v>
      </c>
    </row>
    <row r="204" spans="1:17" ht="31.5" x14ac:dyDescent="0.25">
      <c r="A204" s="1343"/>
      <c r="B204" s="1567"/>
      <c r="C204" s="1584"/>
      <c r="D204" s="965" t="s">
        <v>486</v>
      </c>
      <c r="E204" s="325"/>
      <c r="F204" s="390">
        <f>SUM(G204:I204)</f>
        <v>0</v>
      </c>
      <c r="G204" s="327"/>
      <c r="H204" s="328"/>
      <c r="I204" s="329"/>
      <c r="J204" s="330" t="s">
        <v>97</v>
      </c>
      <c r="K204" s="328" t="s">
        <v>97</v>
      </c>
      <c r="L204" s="329" t="s">
        <v>97</v>
      </c>
      <c r="M204" s="330" t="s">
        <v>97</v>
      </c>
      <c r="N204" s="328" t="s">
        <v>97</v>
      </c>
      <c r="O204" s="328" t="s">
        <v>97</v>
      </c>
      <c r="P204" s="328" t="s">
        <v>97</v>
      </c>
      <c r="Q204" s="329" t="s">
        <v>97</v>
      </c>
    </row>
    <row r="205" spans="1:17" ht="31.5" x14ac:dyDescent="0.25">
      <c r="A205" s="1343"/>
      <c r="B205" s="1567"/>
      <c r="C205" s="1584"/>
      <c r="D205" s="965" t="s">
        <v>15</v>
      </c>
      <c r="E205" s="325">
        <v>92.1</v>
      </c>
      <c r="F205" s="390">
        <v>338</v>
      </c>
      <c r="G205" s="327" t="s">
        <v>98</v>
      </c>
      <c r="H205" s="328" t="s">
        <v>98</v>
      </c>
      <c r="I205" s="329" t="s">
        <v>98</v>
      </c>
      <c r="J205" s="330" t="s">
        <v>97</v>
      </c>
      <c r="K205" s="328" t="s">
        <v>97</v>
      </c>
      <c r="L205" s="329" t="s">
        <v>97</v>
      </c>
      <c r="M205" s="330">
        <v>32</v>
      </c>
      <c r="N205" s="328">
        <v>49</v>
      </c>
      <c r="O205" s="328">
        <v>254</v>
      </c>
      <c r="P205" s="328">
        <v>3</v>
      </c>
      <c r="Q205" s="329">
        <v>0</v>
      </c>
    </row>
    <row r="206" spans="1:17" ht="32.25" thickBot="1" x14ac:dyDescent="0.3">
      <c r="A206" s="1343"/>
      <c r="B206" s="1588"/>
      <c r="C206" s="1584"/>
      <c r="D206" s="966" t="s">
        <v>491</v>
      </c>
      <c r="E206" s="100"/>
      <c r="F206" s="170">
        <f>SUM(M206:Q206)</f>
        <v>0</v>
      </c>
      <c r="G206" s="345" t="s">
        <v>97</v>
      </c>
      <c r="H206" s="97" t="s">
        <v>97</v>
      </c>
      <c r="I206" s="98" t="s">
        <v>97</v>
      </c>
      <c r="J206" s="99" t="s">
        <v>97</v>
      </c>
      <c r="K206" s="97" t="s">
        <v>98</v>
      </c>
      <c r="L206" s="98" t="s">
        <v>98</v>
      </c>
      <c r="M206" s="100"/>
      <c r="N206" s="92"/>
      <c r="O206" s="92"/>
      <c r="P206" s="92"/>
      <c r="Q206" s="93"/>
    </row>
    <row r="207" spans="1:17" ht="31.5" x14ac:dyDescent="0.25">
      <c r="A207" s="1343"/>
      <c r="B207" s="1565" t="s">
        <v>707</v>
      </c>
      <c r="C207" s="1584"/>
      <c r="D207" s="964" t="s">
        <v>485</v>
      </c>
      <c r="E207" s="74">
        <v>15.8</v>
      </c>
      <c r="F207" s="151">
        <v>12</v>
      </c>
      <c r="G207" s="76" t="s">
        <v>97</v>
      </c>
      <c r="H207" s="77" t="s">
        <v>97</v>
      </c>
      <c r="I207" s="78" t="s">
        <v>97</v>
      </c>
      <c r="J207" s="74">
        <v>2</v>
      </c>
      <c r="K207" s="72">
        <v>9</v>
      </c>
      <c r="L207" s="73">
        <v>1</v>
      </c>
      <c r="M207" s="79" t="s">
        <v>97</v>
      </c>
      <c r="N207" s="77" t="s">
        <v>97</v>
      </c>
      <c r="O207" s="77" t="s">
        <v>97</v>
      </c>
      <c r="P207" s="77" t="s">
        <v>97</v>
      </c>
      <c r="Q207" s="78" t="s">
        <v>97</v>
      </c>
    </row>
    <row r="208" spans="1:17" ht="47.25" x14ac:dyDescent="0.25">
      <c r="A208" s="1343"/>
      <c r="B208" s="1567"/>
      <c r="C208" s="1584"/>
      <c r="D208" s="965" t="s">
        <v>490</v>
      </c>
      <c r="E208" s="325"/>
      <c r="F208" s="390">
        <f>SUM(J208:L208)</f>
        <v>0</v>
      </c>
      <c r="G208" s="327" t="s">
        <v>98</v>
      </c>
      <c r="H208" s="328" t="s">
        <v>98</v>
      </c>
      <c r="I208" s="329" t="s">
        <v>98</v>
      </c>
      <c r="J208" s="330"/>
      <c r="K208" s="328"/>
      <c r="L208" s="329"/>
      <c r="M208" s="330" t="s">
        <v>97</v>
      </c>
      <c r="N208" s="328" t="s">
        <v>97</v>
      </c>
      <c r="O208" s="328" t="s">
        <v>97</v>
      </c>
      <c r="P208" s="328" t="s">
        <v>97</v>
      </c>
      <c r="Q208" s="329" t="s">
        <v>97</v>
      </c>
    </row>
    <row r="209" spans="1:17" ht="31.5" x14ac:dyDescent="0.25">
      <c r="A209" s="1343"/>
      <c r="B209" s="1567"/>
      <c r="C209" s="1584"/>
      <c r="D209" s="965" t="s">
        <v>486</v>
      </c>
      <c r="E209" s="325"/>
      <c r="F209" s="390">
        <f>SUM(G209:I209)</f>
        <v>0</v>
      </c>
      <c r="G209" s="327"/>
      <c r="H209" s="328"/>
      <c r="I209" s="329"/>
      <c r="J209" s="330" t="s">
        <v>97</v>
      </c>
      <c r="K209" s="328" t="s">
        <v>97</v>
      </c>
      <c r="L209" s="329" t="s">
        <v>97</v>
      </c>
      <c r="M209" s="330" t="s">
        <v>97</v>
      </c>
      <c r="N209" s="328" t="s">
        <v>97</v>
      </c>
      <c r="O209" s="328" t="s">
        <v>97</v>
      </c>
      <c r="P209" s="328" t="s">
        <v>97</v>
      </c>
      <c r="Q209" s="329" t="s">
        <v>97</v>
      </c>
    </row>
    <row r="210" spans="1:17" ht="31.5" x14ac:dyDescent="0.25">
      <c r="A210" s="1343"/>
      <c r="B210" s="1567"/>
      <c r="C210" s="1584"/>
      <c r="D210" s="965" t="s">
        <v>15</v>
      </c>
      <c r="E210" s="325">
        <v>98.35</v>
      </c>
      <c r="F210" s="390">
        <v>188</v>
      </c>
      <c r="G210" s="327" t="s">
        <v>98</v>
      </c>
      <c r="H210" s="328" t="s">
        <v>98</v>
      </c>
      <c r="I210" s="329" t="s">
        <v>98</v>
      </c>
      <c r="J210" s="330" t="s">
        <v>97</v>
      </c>
      <c r="K210" s="328" t="s">
        <v>97</v>
      </c>
      <c r="L210" s="329" t="s">
        <v>97</v>
      </c>
      <c r="M210" s="330">
        <v>21</v>
      </c>
      <c r="N210" s="328">
        <v>45</v>
      </c>
      <c r="O210" s="328">
        <v>54</v>
      </c>
      <c r="P210" s="328">
        <v>68</v>
      </c>
      <c r="Q210" s="329">
        <v>0</v>
      </c>
    </row>
    <row r="211" spans="1:17" ht="32.25" thickBot="1" x14ac:dyDescent="0.3">
      <c r="A211" s="1343"/>
      <c r="B211" s="1588"/>
      <c r="C211" s="1586"/>
      <c r="D211" s="966" t="s">
        <v>491</v>
      </c>
      <c r="E211" s="100"/>
      <c r="F211" s="170">
        <f>SUM(M211:Q211)</f>
        <v>0</v>
      </c>
      <c r="G211" s="345" t="s">
        <v>97</v>
      </c>
      <c r="H211" s="97" t="s">
        <v>97</v>
      </c>
      <c r="I211" s="98" t="s">
        <v>97</v>
      </c>
      <c r="J211" s="99" t="s">
        <v>97</v>
      </c>
      <c r="K211" s="97" t="s">
        <v>98</v>
      </c>
      <c r="L211" s="98" t="s">
        <v>98</v>
      </c>
      <c r="M211" s="100"/>
      <c r="N211" s="92"/>
      <c r="O211" s="92"/>
      <c r="P211" s="92"/>
      <c r="Q211" s="93"/>
    </row>
    <row r="212" spans="1:17" ht="31.5" x14ac:dyDescent="0.25">
      <c r="A212" s="1343"/>
      <c r="B212" s="1565" t="s">
        <v>521</v>
      </c>
      <c r="C212" s="1575" t="s">
        <v>359</v>
      </c>
      <c r="D212" s="964" t="s">
        <v>485</v>
      </c>
      <c r="E212" s="74">
        <v>9</v>
      </c>
      <c r="F212" s="151">
        <f>SUM(J212:L212)</f>
        <v>5</v>
      </c>
      <c r="G212" s="76" t="s">
        <v>97</v>
      </c>
      <c r="H212" s="77" t="s">
        <v>97</v>
      </c>
      <c r="I212" s="78" t="s">
        <v>97</v>
      </c>
      <c r="J212" s="74"/>
      <c r="K212" s="72">
        <v>4</v>
      </c>
      <c r="L212" s="73">
        <v>1</v>
      </c>
      <c r="M212" s="79" t="s">
        <v>97</v>
      </c>
      <c r="N212" s="77" t="s">
        <v>97</v>
      </c>
      <c r="O212" s="77" t="s">
        <v>97</v>
      </c>
      <c r="P212" s="77" t="s">
        <v>97</v>
      </c>
      <c r="Q212" s="78" t="s">
        <v>97</v>
      </c>
    </row>
    <row r="213" spans="1:17" ht="47.25" x14ac:dyDescent="0.25">
      <c r="A213" s="1343"/>
      <c r="B213" s="1567"/>
      <c r="C213" s="1576"/>
      <c r="D213" s="965" t="s">
        <v>490</v>
      </c>
      <c r="E213" s="325"/>
      <c r="F213" s="390">
        <f>SUM(J213:L213)</f>
        <v>0</v>
      </c>
      <c r="G213" s="327" t="s">
        <v>98</v>
      </c>
      <c r="H213" s="328" t="s">
        <v>98</v>
      </c>
      <c r="I213" s="329" t="s">
        <v>98</v>
      </c>
      <c r="J213" s="330"/>
      <c r="K213" s="328"/>
      <c r="L213" s="329"/>
      <c r="M213" s="330" t="s">
        <v>97</v>
      </c>
      <c r="N213" s="328" t="s">
        <v>97</v>
      </c>
      <c r="O213" s="328" t="s">
        <v>97</v>
      </c>
      <c r="P213" s="328" t="s">
        <v>97</v>
      </c>
      <c r="Q213" s="329" t="s">
        <v>97</v>
      </c>
    </row>
    <row r="214" spans="1:17" ht="31.5" x14ac:dyDescent="0.25">
      <c r="A214" s="1343"/>
      <c r="B214" s="1567"/>
      <c r="C214" s="1576"/>
      <c r="D214" s="965" t="s">
        <v>486</v>
      </c>
      <c r="E214" s="325"/>
      <c r="F214" s="390">
        <f>SUM(G214:I214)</f>
        <v>0</v>
      </c>
      <c r="G214" s="327"/>
      <c r="H214" s="328"/>
      <c r="I214" s="329"/>
      <c r="J214" s="330" t="s">
        <v>97</v>
      </c>
      <c r="K214" s="328" t="s">
        <v>97</v>
      </c>
      <c r="L214" s="329" t="s">
        <v>97</v>
      </c>
      <c r="M214" s="330" t="s">
        <v>97</v>
      </c>
      <c r="N214" s="328" t="s">
        <v>97</v>
      </c>
      <c r="O214" s="328" t="s">
        <v>97</v>
      </c>
      <c r="P214" s="328" t="s">
        <v>97</v>
      </c>
      <c r="Q214" s="329" t="s">
        <v>97</v>
      </c>
    </row>
    <row r="215" spans="1:17" ht="31.5" x14ac:dyDescent="0.25">
      <c r="A215" s="1343"/>
      <c r="B215" s="1567"/>
      <c r="C215" s="1576"/>
      <c r="D215" s="965" t="s">
        <v>15</v>
      </c>
      <c r="E215" s="325">
        <v>83</v>
      </c>
      <c r="F215" s="390">
        <f>SUM(M215:Q215)</f>
        <v>38</v>
      </c>
      <c r="G215" s="327" t="s">
        <v>98</v>
      </c>
      <c r="H215" s="328" t="s">
        <v>98</v>
      </c>
      <c r="I215" s="329" t="s">
        <v>98</v>
      </c>
      <c r="J215" s="330" t="s">
        <v>97</v>
      </c>
      <c r="K215" s="328" t="s">
        <v>97</v>
      </c>
      <c r="L215" s="329" t="s">
        <v>97</v>
      </c>
      <c r="M215" s="330">
        <v>8</v>
      </c>
      <c r="N215" s="328">
        <v>10</v>
      </c>
      <c r="O215" s="328">
        <v>15</v>
      </c>
      <c r="P215" s="328">
        <v>5</v>
      </c>
      <c r="Q215" s="329"/>
    </row>
    <row r="216" spans="1:17" ht="32.25" thickBot="1" x14ac:dyDescent="0.3">
      <c r="A216" s="1343"/>
      <c r="B216" s="1588"/>
      <c r="C216" s="1587"/>
      <c r="D216" s="966" t="s">
        <v>491</v>
      </c>
      <c r="E216" s="343"/>
      <c r="F216" s="393">
        <f>SUM(M216:Q216)</f>
        <v>0</v>
      </c>
      <c r="G216" s="725" t="s">
        <v>97</v>
      </c>
      <c r="H216" s="434" t="s">
        <v>97</v>
      </c>
      <c r="I216" s="435" t="s">
        <v>97</v>
      </c>
      <c r="J216" s="436" t="s">
        <v>97</v>
      </c>
      <c r="K216" s="434" t="s">
        <v>98</v>
      </c>
      <c r="L216" s="435" t="s">
        <v>98</v>
      </c>
      <c r="M216" s="343"/>
      <c r="N216" s="344"/>
      <c r="O216" s="344"/>
      <c r="P216" s="344"/>
      <c r="Q216" s="359"/>
    </row>
    <row r="217" spans="1:17" ht="31.5" x14ac:dyDescent="0.25">
      <c r="A217" s="1343"/>
      <c r="B217" s="1589" t="s">
        <v>788</v>
      </c>
      <c r="C217" s="1590">
        <v>1985742</v>
      </c>
      <c r="D217" s="964" t="s">
        <v>485</v>
      </c>
      <c r="E217" s="74"/>
      <c r="F217" s="151">
        <f>SUM(J217:L217)</f>
        <v>0</v>
      </c>
      <c r="G217" s="79" t="s">
        <v>97</v>
      </c>
      <c r="H217" s="77" t="s">
        <v>97</v>
      </c>
      <c r="I217" s="78" t="s">
        <v>97</v>
      </c>
      <c r="J217" s="74"/>
      <c r="K217" s="72"/>
      <c r="L217" s="73"/>
      <c r="M217" s="79" t="s">
        <v>97</v>
      </c>
      <c r="N217" s="77" t="s">
        <v>97</v>
      </c>
      <c r="O217" s="77" t="s">
        <v>97</v>
      </c>
      <c r="P217" s="77" t="s">
        <v>97</v>
      </c>
      <c r="Q217" s="78" t="s">
        <v>97</v>
      </c>
    </row>
    <row r="218" spans="1:17" ht="47.25" x14ac:dyDescent="0.25">
      <c r="A218" s="1343"/>
      <c r="B218" s="1591"/>
      <c r="C218" s="1592"/>
      <c r="D218" s="965" t="s">
        <v>490</v>
      </c>
      <c r="E218" s="325"/>
      <c r="F218" s="390">
        <f>SUM(J218:L218)</f>
        <v>0</v>
      </c>
      <c r="G218" s="330" t="s">
        <v>98</v>
      </c>
      <c r="H218" s="328" t="s">
        <v>98</v>
      </c>
      <c r="I218" s="329" t="s">
        <v>98</v>
      </c>
      <c r="J218" s="330"/>
      <c r="K218" s="328"/>
      <c r="L218" s="329"/>
      <c r="M218" s="330" t="s">
        <v>97</v>
      </c>
      <c r="N218" s="328" t="s">
        <v>97</v>
      </c>
      <c r="O218" s="328" t="s">
        <v>97</v>
      </c>
      <c r="P218" s="328" t="s">
        <v>97</v>
      </c>
      <c r="Q218" s="329" t="s">
        <v>97</v>
      </c>
    </row>
    <row r="219" spans="1:17" ht="31.5" x14ac:dyDescent="0.25">
      <c r="A219" s="1343"/>
      <c r="B219" s="1591"/>
      <c r="C219" s="1592"/>
      <c r="D219" s="965" t="s">
        <v>486</v>
      </c>
      <c r="E219" s="325"/>
      <c r="F219" s="390">
        <f>SUM(G219:I219)</f>
        <v>0</v>
      </c>
      <c r="G219" s="330"/>
      <c r="H219" s="328"/>
      <c r="I219" s="329"/>
      <c r="J219" s="330" t="s">
        <v>97</v>
      </c>
      <c r="K219" s="328" t="s">
        <v>97</v>
      </c>
      <c r="L219" s="329" t="s">
        <v>97</v>
      </c>
      <c r="M219" s="330" t="s">
        <v>97</v>
      </c>
      <c r="N219" s="328" t="s">
        <v>97</v>
      </c>
      <c r="O219" s="328" t="s">
        <v>97</v>
      </c>
      <c r="P219" s="328" t="s">
        <v>97</v>
      </c>
      <c r="Q219" s="329" t="s">
        <v>97</v>
      </c>
    </row>
    <row r="220" spans="1:17" ht="31.5" x14ac:dyDescent="0.25">
      <c r="A220" s="1343"/>
      <c r="B220" s="1591"/>
      <c r="C220" s="1592"/>
      <c r="D220" s="965" t="s">
        <v>15</v>
      </c>
      <c r="E220" s="325">
        <v>87.5</v>
      </c>
      <c r="F220" s="390">
        <f>SUM(M220:Q220)</f>
        <v>1</v>
      </c>
      <c r="G220" s="330" t="s">
        <v>98</v>
      </c>
      <c r="H220" s="328" t="s">
        <v>98</v>
      </c>
      <c r="I220" s="329" t="s">
        <v>98</v>
      </c>
      <c r="J220" s="330" t="s">
        <v>97</v>
      </c>
      <c r="K220" s="328" t="s">
        <v>97</v>
      </c>
      <c r="L220" s="329" t="s">
        <v>97</v>
      </c>
      <c r="M220" s="330"/>
      <c r="N220" s="328"/>
      <c r="O220" s="328">
        <v>1</v>
      </c>
      <c r="P220" s="328"/>
      <c r="Q220" s="329"/>
    </row>
    <row r="221" spans="1:17" ht="32.25" thickBot="1" x14ac:dyDescent="0.3">
      <c r="A221" s="1343"/>
      <c r="B221" s="1593"/>
      <c r="C221" s="1594"/>
      <c r="D221" s="966" t="s">
        <v>491</v>
      </c>
      <c r="E221" s="100"/>
      <c r="F221" s="170">
        <f>SUM(M221:Q221)</f>
        <v>0</v>
      </c>
      <c r="G221" s="99" t="s">
        <v>97</v>
      </c>
      <c r="H221" s="97" t="s">
        <v>97</v>
      </c>
      <c r="I221" s="98" t="s">
        <v>97</v>
      </c>
      <c r="J221" s="99" t="s">
        <v>97</v>
      </c>
      <c r="K221" s="97" t="s">
        <v>98</v>
      </c>
      <c r="L221" s="98" t="s">
        <v>98</v>
      </c>
      <c r="M221" s="100"/>
      <c r="N221" s="92"/>
      <c r="O221" s="92"/>
      <c r="P221" s="92"/>
      <c r="Q221" s="93"/>
    </row>
    <row r="222" spans="1:17" ht="31.5" x14ac:dyDescent="0.25">
      <c r="A222" s="1343"/>
      <c r="B222" s="1565" t="s">
        <v>709</v>
      </c>
      <c r="C222" s="1575" t="s">
        <v>515</v>
      </c>
      <c r="D222" s="964" t="s">
        <v>485</v>
      </c>
      <c r="E222" s="83"/>
      <c r="F222" s="195">
        <f t="shared" ref="F222:F223" si="37">SUM(J222:L222)</f>
        <v>0</v>
      </c>
      <c r="G222" s="144" t="s">
        <v>97</v>
      </c>
      <c r="H222" s="142" t="s">
        <v>97</v>
      </c>
      <c r="I222" s="105" t="s">
        <v>97</v>
      </c>
      <c r="J222" s="83"/>
      <c r="K222" s="84"/>
      <c r="L222" s="103"/>
      <c r="M222" s="146" t="s">
        <v>97</v>
      </c>
      <c r="N222" s="142" t="s">
        <v>97</v>
      </c>
      <c r="O222" s="142" t="s">
        <v>97</v>
      </c>
      <c r="P222" s="142" t="s">
        <v>97</v>
      </c>
      <c r="Q222" s="105" t="s">
        <v>97</v>
      </c>
    </row>
    <row r="223" spans="1:17" ht="47.25" x14ac:dyDescent="0.25">
      <c r="A223" s="1343"/>
      <c r="B223" s="1567"/>
      <c r="C223" s="1576"/>
      <c r="D223" s="965" t="s">
        <v>490</v>
      </c>
      <c r="E223" s="325"/>
      <c r="F223" s="390">
        <f t="shared" si="37"/>
        <v>0</v>
      </c>
      <c r="G223" s="327" t="s">
        <v>98</v>
      </c>
      <c r="H223" s="328" t="s">
        <v>98</v>
      </c>
      <c r="I223" s="329" t="s">
        <v>98</v>
      </c>
      <c r="J223" s="330"/>
      <c r="K223" s="328"/>
      <c r="L223" s="329"/>
      <c r="M223" s="330" t="s">
        <v>97</v>
      </c>
      <c r="N223" s="328" t="s">
        <v>97</v>
      </c>
      <c r="O223" s="328" t="s">
        <v>97</v>
      </c>
      <c r="P223" s="328" t="s">
        <v>97</v>
      </c>
      <c r="Q223" s="329" t="s">
        <v>97</v>
      </c>
    </row>
    <row r="224" spans="1:17" ht="31.5" x14ac:dyDescent="0.25">
      <c r="A224" s="1343"/>
      <c r="B224" s="1567"/>
      <c r="C224" s="1576"/>
      <c r="D224" s="965" t="s">
        <v>486</v>
      </c>
      <c r="E224" s="325"/>
      <c r="F224" s="390">
        <f t="shared" ref="F224" si="38">SUM(G224:I224)</f>
        <v>0</v>
      </c>
      <c r="G224" s="327"/>
      <c r="H224" s="328"/>
      <c r="I224" s="329"/>
      <c r="J224" s="330" t="s">
        <v>97</v>
      </c>
      <c r="K224" s="328" t="s">
        <v>97</v>
      </c>
      <c r="L224" s="329" t="s">
        <v>97</v>
      </c>
      <c r="M224" s="330" t="s">
        <v>97</v>
      </c>
      <c r="N224" s="328" t="s">
        <v>97</v>
      </c>
      <c r="O224" s="328" t="s">
        <v>97</v>
      </c>
      <c r="P224" s="328" t="s">
        <v>97</v>
      </c>
      <c r="Q224" s="329" t="s">
        <v>97</v>
      </c>
    </row>
    <row r="225" spans="1:17" ht="31.5" x14ac:dyDescent="0.25">
      <c r="A225" s="1343"/>
      <c r="B225" s="1567"/>
      <c r="C225" s="1576"/>
      <c r="D225" s="965" t="s">
        <v>15</v>
      </c>
      <c r="E225" s="325">
        <v>78.2</v>
      </c>
      <c r="F225" s="390">
        <f t="shared" ref="F225:F226" si="39">SUM(M225:Q225)</f>
        <v>46</v>
      </c>
      <c r="G225" s="327" t="s">
        <v>98</v>
      </c>
      <c r="H225" s="328" t="s">
        <v>98</v>
      </c>
      <c r="I225" s="329" t="s">
        <v>98</v>
      </c>
      <c r="J225" s="330" t="s">
        <v>97</v>
      </c>
      <c r="K225" s="328" t="s">
        <v>97</v>
      </c>
      <c r="L225" s="329" t="s">
        <v>97</v>
      </c>
      <c r="M225" s="330">
        <v>6</v>
      </c>
      <c r="N225" s="328">
        <v>21</v>
      </c>
      <c r="O225" s="328">
        <v>18</v>
      </c>
      <c r="P225" s="328">
        <v>1</v>
      </c>
      <c r="Q225" s="329">
        <v>0</v>
      </c>
    </row>
    <row r="226" spans="1:17" ht="32.25" thickBot="1" x14ac:dyDescent="0.3">
      <c r="A226" s="1344"/>
      <c r="B226" s="1577"/>
      <c r="C226" s="1578"/>
      <c r="D226" s="966" t="s">
        <v>491</v>
      </c>
      <c r="E226" s="100"/>
      <c r="F226" s="170">
        <f t="shared" si="39"/>
        <v>0</v>
      </c>
      <c r="G226" s="345" t="s">
        <v>97</v>
      </c>
      <c r="H226" s="97" t="s">
        <v>97</v>
      </c>
      <c r="I226" s="98" t="s">
        <v>97</v>
      </c>
      <c r="J226" s="99" t="s">
        <v>97</v>
      </c>
      <c r="K226" s="97" t="s">
        <v>98</v>
      </c>
      <c r="L226" s="98" t="s">
        <v>98</v>
      </c>
      <c r="M226" s="100"/>
      <c r="N226" s="92"/>
      <c r="O226" s="92"/>
      <c r="P226" s="92"/>
      <c r="Q226" s="93"/>
    </row>
    <row r="227" spans="1:17" ht="31.15" customHeight="1" x14ac:dyDescent="0.25">
      <c r="A227" s="1342" t="s">
        <v>599</v>
      </c>
      <c r="B227" s="1565" t="s">
        <v>616</v>
      </c>
      <c r="C227" s="1582" t="s">
        <v>417</v>
      </c>
      <c r="D227" s="964" t="s">
        <v>485</v>
      </c>
      <c r="E227" s="74">
        <v>12</v>
      </c>
      <c r="F227" s="151">
        <f>SUM(J227:L227)</f>
        <v>36</v>
      </c>
      <c r="G227" s="76" t="s">
        <v>97</v>
      </c>
      <c r="H227" s="77" t="s">
        <v>97</v>
      </c>
      <c r="I227" s="78" t="s">
        <v>97</v>
      </c>
      <c r="J227" s="74">
        <v>2</v>
      </c>
      <c r="K227" s="72">
        <v>34</v>
      </c>
      <c r="L227" s="73"/>
      <c r="M227" s="79" t="s">
        <v>97</v>
      </c>
      <c r="N227" s="77" t="s">
        <v>97</v>
      </c>
      <c r="O227" s="77" t="s">
        <v>97</v>
      </c>
      <c r="P227" s="77" t="s">
        <v>97</v>
      </c>
      <c r="Q227" s="78" t="s">
        <v>97</v>
      </c>
    </row>
    <row r="228" spans="1:17" ht="47.25" x14ac:dyDescent="0.25">
      <c r="A228" s="1343"/>
      <c r="B228" s="1567"/>
      <c r="C228" s="1584"/>
      <c r="D228" s="965" t="s">
        <v>490</v>
      </c>
      <c r="E228" s="325"/>
      <c r="F228" s="390">
        <f>SUM(J228:L228)</f>
        <v>0</v>
      </c>
      <c r="G228" s="327" t="s">
        <v>98</v>
      </c>
      <c r="H228" s="328" t="s">
        <v>98</v>
      </c>
      <c r="I228" s="329" t="s">
        <v>98</v>
      </c>
      <c r="J228" s="330"/>
      <c r="K228" s="328"/>
      <c r="L228" s="329"/>
      <c r="M228" s="330" t="s">
        <v>97</v>
      </c>
      <c r="N228" s="328" t="s">
        <v>97</v>
      </c>
      <c r="O228" s="328" t="s">
        <v>97</v>
      </c>
      <c r="P228" s="328" t="s">
        <v>97</v>
      </c>
      <c r="Q228" s="329" t="s">
        <v>97</v>
      </c>
    </row>
    <row r="229" spans="1:17" ht="31.5" x14ac:dyDescent="0.25">
      <c r="A229" s="1343"/>
      <c r="B229" s="1567"/>
      <c r="C229" s="1584"/>
      <c r="D229" s="965" t="s">
        <v>486</v>
      </c>
      <c r="E229" s="325"/>
      <c r="F229" s="390">
        <f>SUM(G229:I229)</f>
        <v>0</v>
      </c>
      <c r="G229" s="327"/>
      <c r="H229" s="328"/>
      <c r="I229" s="329"/>
      <c r="J229" s="330" t="s">
        <v>97</v>
      </c>
      <c r="K229" s="328" t="s">
        <v>97</v>
      </c>
      <c r="L229" s="329" t="s">
        <v>97</v>
      </c>
      <c r="M229" s="330" t="s">
        <v>97</v>
      </c>
      <c r="N229" s="328" t="s">
        <v>97</v>
      </c>
      <c r="O229" s="328" t="s">
        <v>97</v>
      </c>
      <c r="P229" s="328" t="s">
        <v>97</v>
      </c>
      <c r="Q229" s="329" t="s">
        <v>97</v>
      </c>
    </row>
    <row r="230" spans="1:17" ht="31.5" x14ac:dyDescent="0.25">
      <c r="A230" s="1343"/>
      <c r="B230" s="1567"/>
      <c r="C230" s="1584"/>
      <c r="D230" s="965" t="s">
        <v>15</v>
      </c>
      <c r="E230" s="325">
        <v>120</v>
      </c>
      <c r="F230" s="390">
        <f>SUM(M230:Q230)</f>
        <v>111</v>
      </c>
      <c r="G230" s="327" t="s">
        <v>98</v>
      </c>
      <c r="H230" s="328" t="s">
        <v>98</v>
      </c>
      <c r="I230" s="329" t="s">
        <v>98</v>
      </c>
      <c r="J230" s="330" t="s">
        <v>97</v>
      </c>
      <c r="K230" s="328" t="s">
        <v>97</v>
      </c>
      <c r="L230" s="329" t="s">
        <v>97</v>
      </c>
      <c r="M230" s="330"/>
      <c r="N230" s="328">
        <v>2</v>
      </c>
      <c r="O230" s="328">
        <v>100</v>
      </c>
      <c r="P230" s="328">
        <v>9</v>
      </c>
      <c r="Q230" s="329"/>
    </row>
    <row r="231" spans="1:17" ht="32.25" thickBot="1" x14ac:dyDescent="0.3">
      <c r="A231" s="1343"/>
      <c r="B231" s="1577"/>
      <c r="C231" s="1584"/>
      <c r="D231" s="1658" t="s">
        <v>491</v>
      </c>
      <c r="E231" s="100"/>
      <c r="F231" s="170">
        <f>SUM(M231:Q231)</f>
        <v>0</v>
      </c>
      <c r="G231" s="345" t="s">
        <v>97</v>
      </c>
      <c r="H231" s="97" t="s">
        <v>97</v>
      </c>
      <c r="I231" s="98" t="s">
        <v>97</v>
      </c>
      <c r="J231" s="99" t="s">
        <v>97</v>
      </c>
      <c r="K231" s="97" t="s">
        <v>98</v>
      </c>
      <c r="L231" s="98" t="s">
        <v>98</v>
      </c>
      <c r="M231" s="100"/>
      <c r="N231" s="92"/>
      <c r="O231" s="92"/>
      <c r="P231" s="92"/>
      <c r="Q231" s="93"/>
    </row>
    <row r="232" spans="1:17" ht="31.9" customHeight="1" x14ac:dyDescent="0.25">
      <c r="A232" s="1343"/>
      <c r="B232" s="1565" t="s">
        <v>710</v>
      </c>
      <c r="C232" s="1584"/>
      <c r="D232" s="964" t="s">
        <v>485</v>
      </c>
      <c r="E232" s="83"/>
      <c r="F232" s="195">
        <f>SUM(J232:L232)</f>
        <v>0</v>
      </c>
      <c r="G232" s="76" t="s">
        <v>97</v>
      </c>
      <c r="H232" s="77" t="s">
        <v>97</v>
      </c>
      <c r="I232" s="78" t="s">
        <v>97</v>
      </c>
      <c r="J232" s="74"/>
      <c r="K232" s="72"/>
      <c r="L232" s="73"/>
      <c r="M232" s="79" t="s">
        <v>97</v>
      </c>
      <c r="N232" s="77" t="s">
        <v>97</v>
      </c>
      <c r="O232" s="77" t="s">
        <v>97</v>
      </c>
      <c r="P232" s="77" t="s">
        <v>97</v>
      </c>
      <c r="Q232" s="78" t="s">
        <v>97</v>
      </c>
    </row>
    <row r="233" spans="1:17" ht="47.25" x14ac:dyDescent="0.25">
      <c r="A233" s="1343"/>
      <c r="B233" s="1567"/>
      <c r="C233" s="1584"/>
      <c r="D233" s="965" t="s">
        <v>490</v>
      </c>
      <c r="E233" s="325"/>
      <c r="F233" s="390">
        <f>SUM(J233:L233)</f>
        <v>0</v>
      </c>
      <c r="G233" s="327" t="s">
        <v>98</v>
      </c>
      <c r="H233" s="328" t="s">
        <v>98</v>
      </c>
      <c r="I233" s="329" t="s">
        <v>98</v>
      </c>
      <c r="J233" s="330"/>
      <c r="K233" s="328"/>
      <c r="L233" s="329"/>
      <c r="M233" s="330" t="s">
        <v>97</v>
      </c>
      <c r="N233" s="328" t="s">
        <v>97</v>
      </c>
      <c r="O233" s="328" t="s">
        <v>97</v>
      </c>
      <c r="P233" s="328" t="s">
        <v>97</v>
      </c>
      <c r="Q233" s="329" t="s">
        <v>97</v>
      </c>
    </row>
    <row r="234" spans="1:17" ht="31.5" x14ac:dyDescent="0.25">
      <c r="A234" s="1343"/>
      <c r="B234" s="1567"/>
      <c r="C234" s="1584"/>
      <c r="D234" s="965" t="s">
        <v>486</v>
      </c>
      <c r="E234" s="325"/>
      <c r="F234" s="390">
        <f>SUM(G234:I234)</f>
        <v>0</v>
      </c>
      <c r="G234" s="327"/>
      <c r="H234" s="328"/>
      <c r="I234" s="329"/>
      <c r="J234" s="330" t="s">
        <v>97</v>
      </c>
      <c r="K234" s="328" t="s">
        <v>97</v>
      </c>
      <c r="L234" s="329" t="s">
        <v>97</v>
      </c>
      <c r="M234" s="330" t="s">
        <v>97</v>
      </c>
      <c r="N234" s="328" t="s">
        <v>97</v>
      </c>
      <c r="O234" s="328" t="s">
        <v>97</v>
      </c>
      <c r="P234" s="328" t="s">
        <v>97</v>
      </c>
      <c r="Q234" s="329" t="s">
        <v>97</v>
      </c>
    </row>
    <row r="235" spans="1:17" ht="31.5" x14ac:dyDescent="0.25">
      <c r="A235" s="1343"/>
      <c r="B235" s="1567"/>
      <c r="C235" s="1584"/>
      <c r="D235" s="965" t="s">
        <v>15</v>
      </c>
      <c r="E235" s="325">
        <v>110</v>
      </c>
      <c r="F235" s="390">
        <f>SUM(M235:Q235)</f>
        <v>29</v>
      </c>
      <c r="G235" s="327" t="s">
        <v>98</v>
      </c>
      <c r="H235" s="328" t="s">
        <v>98</v>
      </c>
      <c r="I235" s="329" t="s">
        <v>98</v>
      </c>
      <c r="J235" s="330" t="s">
        <v>97</v>
      </c>
      <c r="K235" s="328" t="s">
        <v>97</v>
      </c>
      <c r="L235" s="329" t="s">
        <v>97</v>
      </c>
      <c r="M235" s="330">
        <v>4</v>
      </c>
      <c r="N235" s="328"/>
      <c r="O235" s="328">
        <v>14</v>
      </c>
      <c r="P235" s="328">
        <v>11</v>
      </c>
      <c r="Q235" s="329"/>
    </row>
    <row r="236" spans="1:17" ht="32.25" thickBot="1" x14ac:dyDescent="0.3">
      <c r="A236" s="1343"/>
      <c r="B236" s="1577"/>
      <c r="C236" s="1584"/>
      <c r="D236" s="1658" t="s">
        <v>491</v>
      </c>
      <c r="E236" s="343"/>
      <c r="F236" s="393">
        <f>SUM(M236:Q236)</f>
        <v>0</v>
      </c>
      <c r="G236" s="345" t="s">
        <v>97</v>
      </c>
      <c r="H236" s="97" t="s">
        <v>97</v>
      </c>
      <c r="I236" s="98" t="s">
        <v>97</v>
      </c>
      <c r="J236" s="99" t="s">
        <v>97</v>
      </c>
      <c r="K236" s="97" t="s">
        <v>98</v>
      </c>
      <c r="L236" s="98" t="s">
        <v>98</v>
      </c>
      <c r="M236" s="100"/>
      <c r="N236" s="92"/>
      <c r="O236" s="92"/>
      <c r="P236" s="92"/>
      <c r="Q236" s="93"/>
    </row>
    <row r="237" spans="1:17" ht="31.5" x14ac:dyDescent="0.25">
      <c r="A237" s="1343"/>
      <c r="B237" s="1565" t="s">
        <v>711</v>
      </c>
      <c r="C237" s="1584"/>
      <c r="D237" s="964" t="s">
        <v>485</v>
      </c>
      <c r="E237" s="74">
        <v>7.6</v>
      </c>
      <c r="F237" s="151">
        <f>SUM(J237:L237)</f>
        <v>5</v>
      </c>
      <c r="G237" s="76" t="s">
        <v>97</v>
      </c>
      <c r="H237" s="77" t="s">
        <v>97</v>
      </c>
      <c r="I237" s="78" t="s">
        <v>97</v>
      </c>
      <c r="J237" s="74">
        <v>3</v>
      </c>
      <c r="K237" s="72">
        <v>2</v>
      </c>
      <c r="L237" s="73"/>
      <c r="M237" s="79" t="s">
        <v>97</v>
      </c>
      <c r="N237" s="77" t="s">
        <v>97</v>
      </c>
      <c r="O237" s="77" t="s">
        <v>97</v>
      </c>
      <c r="P237" s="77" t="s">
        <v>97</v>
      </c>
      <c r="Q237" s="78" t="s">
        <v>97</v>
      </c>
    </row>
    <row r="238" spans="1:17" ht="47.25" x14ac:dyDescent="0.25">
      <c r="A238" s="1343"/>
      <c r="B238" s="1567"/>
      <c r="C238" s="1584"/>
      <c r="D238" s="965" t="s">
        <v>490</v>
      </c>
      <c r="E238" s="325"/>
      <c r="F238" s="390">
        <f>SUM(J238:L238)</f>
        <v>0</v>
      </c>
      <c r="G238" s="327" t="s">
        <v>98</v>
      </c>
      <c r="H238" s="328" t="s">
        <v>98</v>
      </c>
      <c r="I238" s="329" t="s">
        <v>98</v>
      </c>
      <c r="J238" s="330"/>
      <c r="K238" s="328"/>
      <c r="L238" s="329"/>
      <c r="M238" s="330" t="s">
        <v>97</v>
      </c>
      <c r="N238" s="328" t="s">
        <v>97</v>
      </c>
      <c r="O238" s="328" t="s">
        <v>97</v>
      </c>
      <c r="P238" s="328" t="s">
        <v>97</v>
      </c>
      <c r="Q238" s="329" t="s">
        <v>97</v>
      </c>
    </row>
    <row r="239" spans="1:17" ht="31.5" x14ac:dyDescent="0.25">
      <c r="A239" s="1343"/>
      <c r="B239" s="1567"/>
      <c r="C239" s="1584"/>
      <c r="D239" s="965" t="s">
        <v>486</v>
      </c>
      <c r="E239" s="325"/>
      <c r="F239" s="390">
        <f>SUM(G239:I239)</f>
        <v>0</v>
      </c>
      <c r="G239" s="327"/>
      <c r="H239" s="328"/>
      <c r="I239" s="329"/>
      <c r="J239" s="330" t="s">
        <v>97</v>
      </c>
      <c r="K239" s="328" t="s">
        <v>97</v>
      </c>
      <c r="L239" s="329" t="s">
        <v>97</v>
      </c>
      <c r="M239" s="330" t="s">
        <v>97</v>
      </c>
      <c r="N239" s="328" t="s">
        <v>97</v>
      </c>
      <c r="O239" s="328" t="s">
        <v>97</v>
      </c>
      <c r="P239" s="328" t="s">
        <v>97</v>
      </c>
      <c r="Q239" s="329" t="s">
        <v>97</v>
      </c>
    </row>
    <row r="240" spans="1:17" ht="31.5" x14ac:dyDescent="0.25">
      <c r="A240" s="1343"/>
      <c r="B240" s="1567"/>
      <c r="C240" s="1584"/>
      <c r="D240" s="965" t="s">
        <v>15</v>
      </c>
      <c r="E240" s="325">
        <v>70.8</v>
      </c>
      <c r="F240" s="390">
        <f>SUM(M240:Q240)</f>
        <v>39</v>
      </c>
      <c r="G240" s="327" t="s">
        <v>98</v>
      </c>
      <c r="H240" s="328" t="s">
        <v>98</v>
      </c>
      <c r="I240" s="329" t="s">
        <v>98</v>
      </c>
      <c r="J240" s="330" t="s">
        <v>97</v>
      </c>
      <c r="K240" s="328" t="s">
        <v>97</v>
      </c>
      <c r="L240" s="329" t="s">
        <v>97</v>
      </c>
      <c r="M240" s="330">
        <v>12</v>
      </c>
      <c r="N240" s="328">
        <v>14</v>
      </c>
      <c r="O240" s="328">
        <v>11</v>
      </c>
      <c r="P240" s="328">
        <v>1</v>
      </c>
      <c r="Q240" s="329">
        <v>1</v>
      </c>
    </row>
    <row r="241" spans="1:17" ht="32.25" thickBot="1" x14ac:dyDescent="0.3">
      <c r="A241" s="1343"/>
      <c r="B241" s="1588"/>
      <c r="C241" s="1584"/>
      <c r="D241" s="966" t="s">
        <v>491</v>
      </c>
      <c r="E241" s="100"/>
      <c r="F241" s="170">
        <f>SUM(M241:Q241)</f>
        <v>0</v>
      </c>
      <c r="G241" s="345" t="s">
        <v>97</v>
      </c>
      <c r="H241" s="97" t="s">
        <v>97</v>
      </c>
      <c r="I241" s="98" t="s">
        <v>97</v>
      </c>
      <c r="J241" s="99" t="s">
        <v>97</v>
      </c>
      <c r="K241" s="97" t="s">
        <v>98</v>
      </c>
      <c r="L241" s="98" t="s">
        <v>98</v>
      </c>
      <c r="M241" s="100"/>
      <c r="N241" s="92"/>
      <c r="O241" s="92"/>
      <c r="P241" s="92"/>
      <c r="Q241" s="93"/>
    </row>
    <row r="242" spans="1:17" ht="31.5" x14ac:dyDescent="0.25">
      <c r="A242" s="1343"/>
      <c r="B242" s="1565" t="s">
        <v>712</v>
      </c>
      <c r="C242" s="1584"/>
      <c r="D242" s="964" t="s">
        <v>485</v>
      </c>
      <c r="E242" s="74">
        <v>11</v>
      </c>
      <c r="F242" s="151">
        <f>SUM(J242:L242)</f>
        <v>4</v>
      </c>
      <c r="G242" s="76" t="s">
        <v>97</v>
      </c>
      <c r="H242" s="77" t="s">
        <v>97</v>
      </c>
      <c r="I242" s="78" t="s">
        <v>97</v>
      </c>
      <c r="J242" s="74"/>
      <c r="K242" s="72">
        <v>4</v>
      </c>
      <c r="L242" s="73"/>
      <c r="M242" s="79" t="s">
        <v>97</v>
      </c>
      <c r="N242" s="77" t="s">
        <v>97</v>
      </c>
      <c r="O242" s="77" t="s">
        <v>97</v>
      </c>
      <c r="P242" s="77" t="s">
        <v>97</v>
      </c>
      <c r="Q242" s="78" t="s">
        <v>97</v>
      </c>
    </row>
    <row r="243" spans="1:17" ht="47.25" x14ac:dyDescent="0.25">
      <c r="A243" s="1343"/>
      <c r="B243" s="1567"/>
      <c r="C243" s="1584"/>
      <c r="D243" s="965" t="s">
        <v>490</v>
      </c>
      <c r="E243" s="325"/>
      <c r="F243" s="390">
        <f t="shared" ref="F243:F256" si="40">SUM(M243:Q243)</f>
        <v>0</v>
      </c>
      <c r="G243" s="327" t="s">
        <v>98</v>
      </c>
      <c r="H243" s="328" t="s">
        <v>98</v>
      </c>
      <c r="I243" s="329" t="s">
        <v>98</v>
      </c>
      <c r="J243" s="330"/>
      <c r="K243" s="328"/>
      <c r="L243" s="329"/>
      <c r="M243" s="330" t="s">
        <v>97</v>
      </c>
      <c r="N243" s="328" t="s">
        <v>97</v>
      </c>
      <c r="O243" s="328" t="s">
        <v>97</v>
      </c>
      <c r="P243" s="328" t="s">
        <v>97</v>
      </c>
      <c r="Q243" s="329" t="s">
        <v>97</v>
      </c>
    </row>
    <row r="244" spans="1:17" ht="31.5" x14ac:dyDescent="0.25">
      <c r="A244" s="1343"/>
      <c r="B244" s="1567"/>
      <c r="C244" s="1584"/>
      <c r="D244" s="965" t="s">
        <v>486</v>
      </c>
      <c r="E244" s="325"/>
      <c r="F244" s="390">
        <f t="shared" si="40"/>
        <v>0</v>
      </c>
      <c r="G244" s="327"/>
      <c r="H244" s="328"/>
      <c r="I244" s="329"/>
      <c r="J244" s="330" t="s">
        <v>97</v>
      </c>
      <c r="K244" s="328" t="s">
        <v>97</v>
      </c>
      <c r="L244" s="329" t="s">
        <v>97</v>
      </c>
      <c r="M244" s="330" t="s">
        <v>97</v>
      </c>
      <c r="N244" s="328" t="s">
        <v>97</v>
      </c>
      <c r="O244" s="328" t="s">
        <v>97</v>
      </c>
      <c r="P244" s="328" t="s">
        <v>97</v>
      </c>
      <c r="Q244" s="329" t="s">
        <v>97</v>
      </c>
    </row>
    <row r="245" spans="1:17" ht="31.5" x14ac:dyDescent="0.25">
      <c r="A245" s="1343"/>
      <c r="B245" s="1567"/>
      <c r="C245" s="1584"/>
      <c r="D245" s="965" t="s">
        <v>15</v>
      </c>
      <c r="E245" s="325">
        <v>95</v>
      </c>
      <c r="F245" s="390">
        <f t="shared" si="40"/>
        <v>57</v>
      </c>
      <c r="G245" s="327" t="s">
        <v>98</v>
      </c>
      <c r="H245" s="328" t="s">
        <v>98</v>
      </c>
      <c r="I245" s="329" t="s">
        <v>98</v>
      </c>
      <c r="J245" s="330" t="s">
        <v>97</v>
      </c>
      <c r="K245" s="328" t="s">
        <v>97</v>
      </c>
      <c r="L245" s="329" t="s">
        <v>97</v>
      </c>
      <c r="M245" s="330">
        <v>7</v>
      </c>
      <c r="N245" s="328">
        <v>8</v>
      </c>
      <c r="O245" s="328">
        <v>33</v>
      </c>
      <c r="P245" s="328">
        <v>9</v>
      </c>
      <c r="Q245" s="329"/>
    </row>
    <row r="246" spans="1:17" ht="32.25" thickBot="1" x14ac:dyDescent="0.3">
      <c r="A246" s="1343"/>
      <c r="B246" s="1588"/>
      <c r="C246" s="1586"/>
      <c r="D246" s="966" t="s">
        <v>491</v>
      </c>
      <c r="E246" s="100"/>
      <c r="F246" s="170">
        <f t="shared" si="40"/>
        <v>0</v>
      </c>
      <c r="G246" s="345" t="s">
        <v>97</v>
      </c>
      <c r="H246" s="97" t="s">
        <v>97</v>
      </c>
      <c r="I246" s="98" t="s">
        <v>97</v>
      </c>
      <c r="J246" s="99" t="s">
        <v>97</v>
      </c>
      <c r="K246" s="97" t="s">
        <v>98</v>
      </c>
      <c r="L246" s="98" t="s">
        <v>98</v>
      </c>
      <c r="M246" s="100"/>
      <c r="N246" s="92"/>
      <c r="O246" s="92"/>
      <c r="P246" s="92"/>
      <c r="Q246" s="93"/>
    </row>
    <row r="247" spans="1:17" ht="31.9" customHeight="1" x14ac:dyDescent="0.25">
      <c r="A247" s="1343"/>
      <c r="B247" s="1565" t="s">
        <v>713</v>
      </c>
      <c r="C247" s="1575" t="s">
        <v>523</v>
      </c>
      <c r="D247" s="964" t="s">
        <v>485</v>
      </c>
      <c r="E247" s="74"/>
      <c r="F247" s="151">
        <f t="shared" si="40"/>
        <v>0</v>
      </c>
      <c r="G247" s="76" t="s">
        <v>97</v>
      </c>
      <c r="H247" s="77" t="s">
        <v>97</v>
      </c>
      <c r="I247" s="78" t="s">
        <v>97</v>
      </c>
      <c r="J247" s="74"/>
      <c r="K247" s="72"/>
      <c r="L247" s="73"/>
      <c r="M247" s="79" t="s">
        <v>97</v>
      </c>
      <c r="N247" s="77" t="s">
        <v>97</v>
      </c>
      <c r="O247" s="77" t="s">
        <v>97</v>
      </c>
      <c r="P247" s="77" t="s">
        <v>97</v>
      </c>
      <c r="Q247" s="78" t="s">
        <v>97</v>
      </c>
    </row>
    <row r="248" spans="1:17" ht="47.25" x14ac:dyDescent="0.25">
      <c r="A248" s="1343"/>
      <c r="B248" s="1567"/>
      <c r="C248" s="1576"/>
      <c r="D248" s="965" t="s">
        <v>490</v>
      </c>
      <c r="E248" s="325"/>
      <c r="F248" s="390">
        <f t="shared" si="40"/>
        <v>0</v>
      </c>
      <c r="G248" s="327" t="s">
        <v>98</v>
      </c>
      <c r="H248" s="328" t="s">
        <v>98</v>
      </c>
      <c r="I248" s="329" t="s">
        <v>98</v>
      </c>
      <c r="J248" s="330"/>
      <c r="K248" s="328"/>
      <c r="L248" s="329"/>
      <c r="M248" s="330" t="s">
        <v>97</v>
      </c>
      <c r="N248" s="328" t="s">
        <v>97</v>
      </c>
      <c r="O248" s="328" t="s">
        <v>97</v>
      </c>
      <c r="P248" s="328" t="s">
        <v>97</v>
      </c>
      <c r="Q248" s="329" t="s">
        <v>97</v>
      </c>
    </row>
    <row r="249" spans="1:17" ht="31.5" x14ac:dyDescent="0.25">
      <c r="A249" s="1343"/>
      <c r="B249" s="1567"/>
      <c r="C249" s="1576"/>
      <c r="D249" s="965" t="s">
        <v>486</v>
      </c>
      <c r="E249" s="325"/>
      <c r="F249" s="390">
        <f t="shared" si="40"/>
        <v>0</v>
      </c>
      <c r="G249" s="327"/>
      <c r="H249" s="328"/>
      <c r="I249" s="329"/>
      <c r="J249" s="330" t="s">
        <v>97</v>
      </c>
      <c r="K249" s="328" t="s">
        <v>97</v>
      </c>
      <c r="L249" s="329" t="s">
        <v>97</v>
      </c>
      <c r="M249" s="330" t="s">
        <v>97</v>
      </c>
      <c r="N249" s="328" t="s">
        <v>97</v>
      </c>
      <c r="O249" s="328" t="s">
        <v>97</v>
      </c>
      <c r="P249" s="328" t="s">
        <v>97</v>
      </c>
      <c r="Q249" s="329" t="s">
        <v>97</v>
      </c>
    </row>
    <row r="250" spans="1:17" ht="31.5" x14ac:dyDescent="0.25">
      <c r="A250" s="1343"/>
      <c r="B250" s="1567"/>
      <c r="C250" s="1576"/>
      <c r="D250" s="965" t="s">
        <v>15</v>
      </c>
      <c r="E250" s="325">
        <v>99.4</v>
      </c>
      <c r="F250" s="390">
        <f t="shared" si="40"/>
        <v>38</v>
      </c>
      <c r="G250" s="327" t="s">
        <v>98</v>
      </c>
      <c r="H250" s="328" t="s">
        <v>98</v>
      </c>
      <c r="I250" s="329" t="s">
        <v>98</v>
      </c>
      <c r="J250" s="330" t="s">
        <v>97</v>
      </c>
      <c r="K250" s="328" t="s">
        <v>97</v>
      </c>
      <c r="L250" s="329" t="s">
        <v>97</v>
      </c>
      <c r="M250" s="330">
        <v>1</v>
      </c>
      <c r="N250" s="328">
        <v>5</v>
      </c>
      <c r="O250" s="328">
        <v>28</v>
      </c>
      <c r="P250" s="328">
        <v>4</v>
      </c>
      <c r="Q250" s="329"/>
    </row>
    <row r="251" spans="1:17" ht="32.25" thickBot="1" x14ac:dyDescent="0.3">
      <c r="A251" s="1343"/>
      <c r="B251" s="1588"/>
      <c r="C251" s="1587"/>
      <c r="D251" s="966" t="s">
        <v>491</v>
      </c>
      <c r="E251" s="100"/>
      <c r="F251" s="170">
        <f t="shared" si="40"/>
        <v>0</v>
      </c>
      <c r="G251" s="345" t="s">
        <v>97</v>
      </c>
      <c r="H251" s="97" t="s">
        <v>97</v>
      </c>
      <c r="I251" s="98" t="s">
        <v>97</v>
      </c>
      <c r="J251" s="99" t="s">
        <v>97</v>
      </c>
      <c r="K251" s="97" t="s">
        <v>98</v>
      </c>
      <c r="L251" s="98" t="s">
        <v>98</v>
      </c>
      <c r="M251" s="100"/>
      <c r="N251" s="92"/>
      <c r="O251" s="92"/>
      <c r="P251" s="92"/>
      <c r="Q251" s="93"/>
    </row>
    <row r="252" spans="1:17" ht="31.5" x14ac:dyDescent="0.25">
      <c r="A252" s="1343"/>
      <c r="B252" s="1565" t="s">
        <v>714</v>
      </c>
      <c r="C252" s="1575" t="s">
        <v>524</v>
      </c>
      <c r="D252" s="964" t="s">
        <v>485</v>
      </c>
      <c r="E252" s="74"/>
      <c r="F252" s="151">
        <f t="shared" si="40"/>
        <v>0</v>
      </c>
      <c r="G252" s="76" t="s">
        <v>97</v>
      </c>
      <c r="H252" s="77" t="s">
        <v>97</v>
      </c>
      <c r="I252" s="78" t="s">
        <v>97</v>
      </c>
      <c r="J252" s="74"/>
      <c r="K252" s="72"/>
      <c r="L252" s="73"/>
      <c r="M252" s="79" t="s">
        <v>97</v>
      </c>
      <c r="N252" s="77" t="s">
        <v>97</v>
      </c>
      <c r="O252" s="77" t="s">
        <v>97</v>
      </c>
      <c r="P252" s="77" t="s">
        <v>97</v>
      </c>
      <c r="Q252" s="78" t="s">
        <v>97</v>
      </c>
    </row>
    <row r="253" spans="1:17" ht="47.25" x14ac:dyDescent="0.25">
      <c r="A253" s="1343"/>
      <c r="B253" s="1567"/>
      <c r="C253" s="1576"/>
      <c r="D253" s="965" t="s">
        <v>490</v>
      </c>
      <c r="E253" s="325"/>
      <c r="F253" s="390">
        <f t="shared" si="40"/>
        <v>0</v>
      </c>
      <c r="G253" s="327" t="s">
        <v>98</v>
      </c>
      <c r="H253" s="328" t="s">
        <v>98</v>
      </c>
      <c r="I253" s="329" t="s">
        <v>98</v>
      </c>
      <c r="J253" s="330"/>
      <c r="K253" s="328"/>
      <c r="L253" s="329"/>
      <c r="M253" s="330" t="s">
        <v>97</v>
      </c>
      <c r="N253" s="328" t="s">
        <v>97</v>
      </c>
      <c r="O253" s="328" t="s">
        <v>97</v>
      </c>
      <c r="P253" s="328" t="s">
        <v>97</v>
      </c>
      <c r="Q253" s="329" t="s">
        <v>97</v>
      </c>
    </row>
    <row r="254" spans="1:17" ht="31.5" x14ac:dyDescent="0.25">
      <c r="A254" s="1343"/>
      <c r="B254" s="1567"/>
      <c r="C254" s="1576"/>
      <c r="D254" s="965" t="s">
        <v>486</v>
      </c>
      <c r="E254" s="325"/>
      <c r="F254" s="390">
        <f t="shared" si="40"/>
        <v>0</v>
      </c>
      <c r="G254" s="327"/>
      <c r="H254" s="328"/>
      <c r="I254" s="329"/>
      <c r="J254" s="330" t="s">
        <v>97</v>
      </c>
      <c r="K254" s="328" t="s">
        <v>97</v>
      </c>
      <c r="L254" s="329" t="s">
        <v>97</v>
      </c>
      <c r="M254" s="330" t="s">
        <v>97</v>
      </c>
      <c r="N254" s="328" t="s">
        <v>97</v>
      </c>
      <c r="O254" s="328" t="s">
        <v>97</v>
      </c>
      <c r="P254" s="328" t="s">
        <v>97</v>
      </c>
      <c r="Q254" s="329" t="s">
        <v>97</v>
      </c>
    </row>
    <row r="255" spans="1:17" ht="31.5" x14ac:dyDescent="0.25">
      <c r="A255" s="1343"/>
      <c r="B255" s="1567"/>
      <c r="C255" s="1576"/>
      <c r="D255" s="965" t="s">
        <v>15</v>
      </c>
      <c r="E255" s="325">
        <v>89</v>
      </c>
      <c r="F255" s="390">
        <f t="shared" si="40"/>
        <v>34</v>
      </c>
      <c r="G255" s="327" t="s">
        <v>98</v>
      </c>
      <c r="H255" s="328" t="s">
        <v>98</v>
      </c>
      <c r="I255" s="329" t="s">
        <v>98</v>
      </c>
      <c r="J255" s="330" t="s">
        <v>97</v>
      </c>
      <c r="K255" s="328" t="s">
        <v>97</v>
      </c>
      <c r="L255" s="329" t="s">
        <v>97</v>
      </c>
      <c r="M255" s="330">
        <v>2</v>
      </c>
      <c r="N255" s="328">
        <v>5</v>
      </c>
      <c r="O255" s="328">
        <v>27</v>
      </c>
      <c r="P255" s="328"/>
      <c r="Q255" s="329"/>
    </row>
    <row r="256" spans="1:17" ht="32.25" thickBot="1" x14ac:dyDescent="0.3">
      <c r="A256" s="1343"/>
      <c r="B256" s="1588"/>
      <c r="C256" s="1587"/>
      <c r="D256" s="966" t="s">
        <v>491</v>
      </c>
      <c r="E256" s="100"/>
      <c r="F256" s="170">
        <f t="shared" si="40"/>
        <v>0</v>
      </c>
      <c r="G256" s="345" t="s">
        <v>97</v>
      </c>
      <c r="H256" s="97" t="s">
        <v>97</v>
      </c>
      <c r="I256" s="98" t="s">
        <v>97</v>
      </c>
      <c r="J256" s="99" t="s">
        <v>97</v>
      </c>
      <c r="K256" s="97" t="s">
        <v>98</v>
      </c>
      <c r="L256" s="98" t="s">
        <v>98</v>
      </c>
      <c r="M256" s="100"/>
      <c r="N256" s="92"/>
      <c r="O256" s="92"/>
      <c r="P256" s="92"/>
      <c r="Q256" s="93"/>
    </row>
    <row r="257" spans="1:17" ht="31.5" x14ac:dyDescent="0.25">
      <c r="A257" s="1345" t="s">
        <v>525</v>
      </c>
      <c r="B257" s="1565" t="s">
        <v>526</v>
      </c>
      <c r="C257" s="1575" t="s">
        <v>367</v>
      </c>
      <c r="D257" s="964" t="s">
        <v>485</v>
      </c>
      <c r="E257" s="74"/>
      <c r="F257" s="151">
        <f>SUM(J257:L257)</f>
        <v>39</v>
      </c>
      <c r="G257" s="76" t="s">
        <v>97</v>
      </c>
      <c r="H257" s="77" t="s">
        <v>97</v>
      </c>
      <c r="I257" s="78" t="s">
        <v>97</v>
      </c>
      <c r="J257" s="74">
        <v>12</v>
      </c>
      <c r="K257" s="72">
        <v>27</v>
      </c>
      <c r="L257" s="73"/>
      <c r="M257" s="79" t="s">
        <v>97</v>
      </c>
      <c r="N257" s="77" t="s">
        <v>97</v>
      </c>
      <c r="O257" s="77" t="s">
        <v>97</v>
      </c>
      <c r="P257" s="77" t="s">
        <v>97</v>
      </c>
      <c r="Q257" s="78" t="s">
        <v>97</v>
      </c>
    </row>
    <row r="258" spans="1:17" ht="47.25" x14ac:dyDescent="0.25">
      <c r="A258" s="1346"/>
      <c r="B258" s="1567"/>
      <c r="C258" s="1576"/>
      <c r="D258" s="965" t="s">
        <v>490</v>
      </c>
      <c r="E258" s="325"/>
      <c r="F258" s="390">
        <f>SUM(J258:L258)</f>
        <v>0</v>
      </c>
      <c r="G258" s="327" t="s">
        <v>98</v>
      </c>
      <c r="H258" s="328" t="s">
        <v>98</v>
      </c>
      <c r="I258" s="329" t="s">
        <v>98</v>
      </c>
      <c r="J258" s="330"/>
      <c r="K258" s="328"/>
      <c r="L258" s="329"/>
      <c r="M258" s="330" t="s">
        <v>97</v>
      </c>
      <c r="N258" s="328" t="s">
        <v>97</v>
      </c>
      <c r="O258" s="328" t="s">
        <v>97</v>
      </c>
      <c r="P258" s="328" t="s">
        <v>97</v>
      </c>
      <c r="Q258" s="329" t="s">
        <v>97</v>
      </c>
    </row>
    <row r="259" spans="1:17" ht="31.5" x14ac:dyDescent="0.25">
      <c r="A259" s="1346"/>
      <c r="B259" s="1567"/>
      <c r="C259" s="1576"/>
      <c r="D259" s="965" t="s">
        <v>486</v>
      </c>
      <c r="E259" s="325"/>
      <c r="F259" s="390">
        <f>SUM(G259:I259)</f>
        <v>0</v>
      </c>
      <c r="G259" s="327"/>
      <c r="H259" s="328"/>
      <c r="I259" s="329"/>
      <c r="J259" s="330" t="s">
        <v>97</v>
      </c>
      <c r="K259" s="328" t="s">
        <v>97</v>
      </c>
      <c r="L259" s="329" t="s">
        <v>97</v>
      </c>
      <c r="M259" s="330" t="s">
        <v>97</v>
      </c>
      <c r="N259" s="328" t="s">
        <v>97</v>
      </c>
      <c r="O259" s="328" t="s">
        <v>97</v>
      </c>
      <c r="P259" s="328" t="s">
        <v>97</v>
      </c>
      <c r="Q259" s="329" t="s">
        <v>97</v>
      </c>
    </row>
    <row r="260" spans="1:17" ht="31.5" x14ac:dyDescent="0.25">
      <c r="A260" s="1346"/>
      <c r="B260" s="1567"/>
      <c r="C260" s="1576"/>
      <c r="D260" s="965" t="s">
        <v>15</v>
      </c>
      <c r="E260" s="325"/>
      <c r="F260" s="390">
        <f>SUM(M260:Q260)</f>
        <v>172</v>
      </c>
      <c r="G260" s="327" t="s">
        <v>98</v>
      </c>
      <c r="H260" s="328" t="s">
        <v>98</v>
      </c>
      <c r="I260" s="329" t="s">
        <v>98</v>
      </c>
      <c r="J260" s="330" t="s">
        <v>97</v>
      </c>
      <c r="K260" s="328" t="s">
        <v>97</v>
      </c>
      <c r="L260" s="329" t="s">
        <v>97</v>
      </c>
      <c r="M260" s="330">
        <v>9</v>
      </c>
      <c r="N260" s="328">
        <v>38</v>
      </c>
      <c r="O260" s="328">
        <v>84</v>
      </c>
      <c r="P260" s="328">
        <v>41</v>
      </c>
      <c r="Q260" s="329"/>
    </row>
    <row r="261" spans="1:17" ht="32.25" thickBot="1" x14ac:dyDescent="0.3">
      <c r="A261" s="1346"/>
      <c r="B261" s="1577"/>
      <c r="C261" s="1578"/>
      <c r="D261" s="1658" t="s">
        <v>491</v>
      </c>
      <c r="E261" s="100"/>
      <c r="F261" s="170">
        <f>SUM(M261:Q261)</f>
        <v>0</v>
      </c>
      <c r="G261" s="345" t="s">
        <v>97</v>
      </c>
      <c r="H261" s="97" t="s">
        <v>97</v>
      </c>
      <c r="I261" s="98" t="s">
        <v>97</v>
      </c>
      <c r="J261" s="99" t="s">
        <v>97</v>
      </c>
      <c r="K261" s="97" t="s">
        <v>98</v>
      </c>
      <c r="L261" s="98" t="s">
        <v>98</v>
      </c>
      <c r="M261" s="100"/>
      <c r="N261" s="92"/>
      <c r="O261" s="92"/>
      <c r="P261" s="92"/>
      <c r="Q261" s="93"/>
    </row>
    <row r="262" spans="1:17" ht="31.5" x14ac:dyDescent="0.25">
      <c r="A262" s="1346"/>
      <c r="B262" s="1565" t="s">
        <v>715</v>
      </c>
      <c r="C262" s="1575" t="s">
        <v>366</v>
      </c>
      <c r="D262" s="964" t="s">
        <v>485</v>
      </c>
      <c r="E262" s="74">
        <v>10</v>
      </c>
      <c r="F262" s="151">
        <f>SUM(J262:L262)</f>
        <v>33</v>
      </c>
      <c r="G262" s="76" t="s">
        <v>97</v>
      </c>
      <c r="H262" s="77" t="s">
        <v>97</v>
      </c>
      <c r="I262" s="78" t="s">
        <v>97</v>
      </c>
      <c r="J262" s="74">
        <v>11</v>
      </c>
      <c r="K262" s="72">
        <v>22</v>
      </c>
      <c r="L262" s="73">
        <v>0</v>
      </c>
      <c r="M262" s="79" t="s">
        <v>97</v>
      </c>
      <c r="N262" s="77" t="s">
        <v>97</v>
      </c>
      <c r="O262" s="77" t="s">
        <v>97</v>
      </c>
      <c r="P262" s="77" t="s">
        <v>97</v>
      </c>
      <c r="Q262" s="78" t="s">
        <v>97</v>
      </c>
    </row>
    <row r="263" spans="1:17" ht="47.25" x14ac:dyDescent="0.25">
      <c r="A263" s="1346"/>
      <c r="B263" s="1567"/>
      <c r="C263" s="1576"/>
      <c r="D263" s="965" t="s">
        <v>490</v>
      </c>
      <c r="E263" s="325"/>
      <c r="F263" s="390">
        <f>SUM(J263:L263)</f>
        <v>0</v>
      </c>
      <c r="G263" s="327" t="s">
        <v>98</v>
      </c>
      <c r="H263" s="328" t="s">
        <v>98</v>
      </c>
      <c r="I263" s="329" t="s">
        <v>98</v>
      </c>
      <c r="J263" s="330"/>
      <c r="K263" s="328"/>
      <c r="L263" s="329"/>
      <c r="M263" s="330" t="s">
        <v>97</v>
      </c>
      <c r="N263" s="328" t="s">
        <v>97</v>
      </c>
      <c r="O263" s="328" t="s">
        <v>97</v>
      </c>
      <c r="P263" s="328" t="s">
        <v>97</v>
      </c>
      <c r="Q263" s="329" t="s">
        <v>97</v>
      </c>
    </row>
    <row r="264" spans="1:17" ht="31.5" x14ac:dyDescent="0.25">
      <c r="A264" s="1346"/>
      <c r="B264" s="1567"/>
      <c r="C264" s="1576"/>
      <c r="D264" s="965" t="s">
        <v>486</v>
      </c>
      <c r="E264" s="325"/>
      <c r="F264" s="390">
        <f>SUM(G264:I264)</f>
        <v>0</v>
      </c>
      <c r="G264" s="327"/>
      <c r="H264" s="328"/>
      <c r="I264" s="329"/>
      <c r="J264" s="330" t="s">
        <v>97</v>
      </c>
      <c r="K264" s="328" t="s">
        <v>97</v>
      </c>
      <c r="L264" s="329" t="s">
        <v>97</v>
      </c>
      <c r="M264" s="330" t="s">
        <v>97</v>
      </c>
      <c r="N264" s="328" t="s">
        <v>97</v>
      </c>
      <c r="O264" s="328" t="s">
        <v>97</v>
      </c>
      <c r="P264" s="328" t="s">
        <v>97</v>
      </c>
      <c r="Q264" s="329" t="s">
        <v>97</v>
      </c>
    </row>
    <row r="265" spans="1:17" ht="31.5" x14ac:dyDescent="0.25">
      <c r="A265" s="1346"/>
      <c r="B265" s="1567"/>
      <c r="C265" s="1576"/>
      <c r="D265" s="965" t="s">
        <v>15</v>
      </c>
      <c r="E265" s="325">
        <v>93</v>
      </c>
      <c r="F265" s="390">
        <f>SUM(M265:Q265)</f>
        <v>105</v>
      </c>
      <c r="G265" s="327" t="s">
        <v>98</v>
      </c>
      <c r="H265" s="328" t="s">
        <v>98</v>
      </c>
      <c r="I265" s="329" t="s">
        <v>98</v>
      </c>
      <c r="J265" s="330" t="s">
        <v>97</v>
      </c>
      <c r="K265" s="328" t="s">
        <v>97</v>
      </c>
      <c r="L265" s="329" t="s">
        <v>97</v>
      </c>
      <c r="M265" s="330">
        <v>15</v>
      </c>
      <c r="N265" s="328">
        <v>4</v>
      </c>
      <c r="O265" s="328">
        <v>83</v>
      </c>
      <c r="P265" s="328">
        <v>3</v>
      </c>
      <c r="Q265" s="329">
        <v>0</v>
      </c>
    </row>
    <row r="266" spans="1:17" ht="32.25" thickBot="1" x14ac:dyDescent="0.3">
      <c r="A266" s="1346"/>
      <c r="B266" s="1577"/>
      <c r="C266" s="1578"/>
      <c r="D266" s="1658" t="s">
        <v>491</v>
      </c>
      <c r="E266" s="100"/>
      <c r="F266" s="170">
        <f>SUM(M266:Q266)</f>
        <v>0</v>
      </c>
      <c r="G266" s="345" t="s">
        <v>97</v>
      </c>
      <c r="H266" s="97" t="s">
        <v>97</v>
      </c>
      <c r="I266" s="98" t="s">
        <v>97</v>
      </c>
      <c r="J266" s="99" t="s">
        <v>97</v>
      </c>
      <c r="K266" s="97" t="s">
        <v>98</v>
      </c>
      <c r="L266" s="98" t="s">
        <v>98</v>
      </c>
      <c r="M266" s="100"/>
      <c r="N266" s="92"/>
      <c r="O266" s="92"/>
      <c r="P266" s="92"/>
      <c r="Q266" s="93"/>
    </row>
    <row r="267" spans="1:17" ht="31.5" x14ac:dyDescent="0.25">
      <c r="A267" s="1346"/>
      <c r="B267" s="1565" t="s">
        <v>716</v>
      </c>
      <c r="C267" s="1575" t="s">
        <v>365</v>
      </c>
      <c r="D267" s="964" t="s">
        <v>485</v>
      </c>
      <c r="E267" s="74"/>
      <c r="F267" s="151">
        <f>SUM(J267:L267)</f>
        <v>0</v>
      </c>
      <c r="G267" s="76" t="s">
        <v>97</v>
      </c>
      <c r="H267" s="77" t="s">
        <v>97</v>
      </c>
      <c r="I267" s="78" t="s">
        <v>97</v>
      </c>
      <c r="J267" s="74"/>
      <c r="K267" s="72"/>
      <c r="L267" s="73"/>
      <c r="M267" s="79" t="s">
        <v>97</v>
      </c>
      <c r="N267" s="77" t="s">
        <v>97</v>
      </c>
      <c r="O267" s="77" t="s">
        <v>97</v>
      </c>
      <c r="P267" s="77" t="s">
        <v>97</v>
      </c>
      <c r="Q267" s="78" t="s">
        <v>97</v>
      </c>
    </row>
    <row r="268" spans="1:17" ht="47.25" x14ac:dyDescent="0.25">
      <c r="A268" s="1346"/>
      <c r="B268" s="1567"/>
      <c r="C268" s="1576"/>
      <c r="D268" s="965" t="s">
        <v>490</v>
      </c>
      <c r="E268" s="325"/>
      <c r="F268" s="390">
        <f>SUM(J268:L268)</f>
        <v>0</v>
      </c>
      <c r="G268" s="327" t="s">
        <v>98</v>
      </c>
      <c r="H268" s="328" t="s">
        <v>98</v>
      </c>
      <c r="I268" s="329" t="s">
        <v>98</v>
      </c>
      <c r="J268" s="330"/>
      <c r="K268" s="328"/>
      <c r="L268" s="329"/>
      <c r="M268" s="330" t="s">
        <v>97</v>
      </c>
      <c r="N268" s="328" t="s">
        <v>97</v>
      </c>
      <c r="O268" s="328" t="s">
        <v>97</v>
      </c>
      <c r="P268" s="328" t="s">
        <v>97</v>
      </c>
      <c r="Q268" s="329" t="s">
        <v>97</v>
      </c>
    </row>
    <row r="269" spans="1:17" ht="31.5" x14ac:dyDescent="0.25">
      <c r="A269" s="1346"/>
      <c r="B269" s="1567"/>
      <c r="C269" s="1576"/>
      <c r="D269" s="965" t="s">
        <v>486</v>
      </c>
      <c r="E269" s="325"/>
      <c r="F269" s="390">
        <f>SUM(G269:I269)</f>
        <v>0</v>
      </c>
      <c r="G269" s="327"/>
      <c r="H269" s="328"/>
      <c r="I269" s="329"/>
      <c r="J269" s="330" t="s">
        <v>97</v>
      </c>
      <c r="K269" s="328" t="s">
        <v>97</v>
      </c>
      <c r="L269" s="329" t="s">
        <v>97</v>
      </c>
      <c r="M269" s="330" t="s">
        <v>97</v>
      </c>
      <c r="N269" s="328" t="s">
        <v>97</v>
      </c>
      <c r="O269" s="328" t="s">
        <v>97</v>
      </c>
      <c r="P269" s="328" t="s">
        <v>97</v>
      </c>
      <c r="Q269" s="329" t="s">
        <v>97</v>
      </c>
    </row>
    <row r="270" spans="1:17" ht="31.5" x14ac:dyDescent="0.25">
      <c r="A270" s="1346"/>
      <c r="B270" s="1567"/>
      <c r="C270" s="1576"/>
      <c r="D270" s="965" t="s">
        <v>15</v>
      </c>
      <c r="E270" s="325">
        <v>100</v>
      </c>
      <c r="F270" s="390">
        <f>SUM(M270:Q270)</f>
        <v>54</v>
      </c>
      <c r="G270" s="327" t="s">
        <v>98</v>
      </c>
      <c r="H270" s="328" t="s">
        <v>98</v>
      </c>
      <c r="I270" s="329" t="s">
        <v>98</v>
      </c>
      <c r="J270" s="330" t="s">
        <v>97</v>
      </c>
      <c r="K270" s="328" t="s">
        <v>97</v>
      </c>
      <c r="L270" s="329" t="s">
        <v>97</v>
      </c>
      <c r="M270" s="330">
        <v>6</v>
      </c>
      <c r="N270" s="328">
        <v>10</v>
      </c>
      <c r="O270" s="328">
        <v>31</v>
      </c>
      <c r="P270" s="328">
        <v>7</v>
      </c>
      <c r="Q270" s="329"/>
    </row>
    <row r="271" spans="1:17" ht="32.25" thickBot="1" x14ac:dyDescent="0.3">
      <c r="A271" s="1346"/>
      <c r="B271" s="1577"/>
      <c r="C271" s="1578"/>
      <c r="D271" s="966" t="s">
        <v>491</v>
      </c>
      <c r="E271" s="100"/>
      <c r="F271" s="170">
        <f>SUM(M271:Q271)</f>
        <v>0</v>
      </c>
      <c r="G271" s="345" t="s">
        <v>97</v>
      </c>
      <c r="H271" s="97" t="s">
        <v>97</v>
      </c>
      <c r="I271" s="98" t="s">
        <v>97</v>
      </c>
      <c r="J271" s="99" t="s">
        <v>97</v>
      </c>
      <c r="K271" s="97" t="s">
        <v>98</v>
      </c>
      <c r="L271" s="98" t="s">
        <v>98</v>
      </c>
      <c r="M271" s="100"/>
      <c r="N271" s="92"/>
      <c r="O271" s="92"/>
      <c r="P271" s="92"/>
      <c r="Q271" s="93"/>
    </row>
    <row r="272" spans="1:17" ht="31.5" x14ac:dyDescent="0.25">
      <c r="A272" s="1346"/>
      <c r="B272" s="1565" t="s">
        <v>717</v>
      </c>
      <c r="C272" s="1575" t="s">
        <v>367</v>
      </c>
      <c r="D272" s="964" t="s">
        <v>485</v>
      </c>
      <c r="E272" s="74"/>
      <c r="F272" s="151">
        <f>SUM(J272:L272)</f>
        <v>0</v>
      </c>
      <c r="G272" s="76" t="s">
        <v>97</v>
      </c>
      <c r="H272" s="77" t="s">
        <v>97</v>
      </c>
      <c r="I272" s="78" t="s">
        <v>97</v>
      </c>
      <c r="J272" s="74"/>
      <c r="K272" s="72"/>
      <c r="L272" s="73"/>
      <c r="M272" s="79" t="s">
        <v>97</v>
      </c>
      <c r="N272" s="77" t="s">
        <v>97</v>
      </c>
      <c r="O272" s="77" t="s">
        <v>97</v>
      </c>
      <c r="P272" s="77" t="s">
        <v>97</v>
      </c>
      <c r="Q272" s="78" t="s">
        <v>97</v>
      </c>
    </row>
    <row r="273" spans="1:17" ht="47.25" x14ac:dyDescent="0.25">
      <c r="A273" s="1346"/>
      <c r="B273" s="1567"/>
      <c r="C273" s="1576"/>
      <c r="D273" s="965" t="s">
        <v>490</v>
      </c>
      <c r="E273" s="325"/>
      <c r="F273" s="390">
        <f>SUM(J273:L273)</f>
        <v>0</v>
      </c>
      <c r="G273" s="327" t="s">
        <v>98</v>
      </c>
      <c r="H273" s="328" t="s">
        <v>98</v>
      </c>
      <c r="I273" s="329" t="s">
        <v>98</v>
      </c>
      <c r="J273" s="330"/>
      <c r="K273" s="328"/>
      <c r="L273" s="329"/>
      <c r="M273" s="330" t="s">
        <v>97</v>
      </c>
      <c r="N273" s="328" t="s">
        <v>97</v>
      </c>
      <c r="O273" s="328" t="s">
        <v>97</v>
      </c>
      <c r="P273" s="328" t="s">
        <v>97</v>
      </c>
      <c r="Q273" s="329" t="s">
        <v>97</v>
      </c>
    </row>
    <row r="274" spans="1:17" ht="31.5" x14ac:dyDescent="0.25">
      <c r="A274" s="1346"/>
      <c r="B274" s="1567"/>
      <c r="C274" s="1576"/>
      <c r="D274" s="965" t="s">
        <v>486</v>
      </c>
      <c r="E274" s="325"/>
      <c r="F274" s="390">
        <f>SUM(G274:I274)</f>
        <v>0</v>
      </c>
      <c r="G274" s="327"/>
      <c r="H274" s="328"/>
      <c r="I274" s="329"/>
      <c r="J274" s="330" t="s">
        <v>97</v>
      </c>
      <c r="K274" s="328" t="s">
        <v>97</v>
      </c>
      <c r="L274" s="329" t="s">
        <v>97</v>
      </c>
      <c r="M274" s="330" t="s">
        <v>97</v>
      </c>
      <c r="N274" s="328" t="s">
        <v>97</v>
      </c>
      <c r="O274" s="328" t="s">
        <v>97</v>
      </c>
      <c r="P274" s="328" t="s">
        <v>97</v>
      </c>
      <c r="Q274" s="329" t="s">
        <v>97</v>
      </c>
    </row>
    <row r="275" spans="1:17" ht="31.5" x14ac:dyDescent="0.25">
      <c r="A275" s="1346"/>
      <c r="B275" s="1567"/>
      <c r="C275" s="1576"/>
      <c r="D275" s="965" t="s">
        <v>15</v>
      </c>
      <c r="E275" s="325" t="s">
        <v>719</v>
      </c>
      <c r="F275" s="390">
        <f>SUM(M275:Q275)</f>
        <v>82</v>
      </c>
      <c r="G275" s="327" t="s">
        <v>98</v>
      </c>
      <c r="H275" s="328" t="s">
        <v>98</v>
      </c>
      <c r="I275" s="329" t="s">
        <v>98</v>
      </c>
      <c r="J275" s="330" t="s">
        <v>97</v>
      </c>
      <c r="K275" s="328" t="s">
        <v>97</v>
      </c>
      <c r="L275" s="329" t="s">
        <v>97</v>
      </c>
      <c r="M275" s="330">
        <v>13</v>
      </c>
      <c r="N275" s="328">
        <v>22</v>
      </c>
      <c r="O275" s="328">
        <v>39</v>
      </c>
      <c r="P275" s="328">
        <v>7</v>
      </c>
      <c r="Q275" s="329">
        <v>1</v>
      </c>
    </row>
    <row r="276" spans="1:17" ht="32.25" thickBot="1" x14ac:dyDescent="0.3">
      <c r="A276" s="1346"/>
      <c r="B276" s="1577"/>
      <c r="C276" s="1578"/>
      <c r="D276" s="966" t="s">
        <v>491</v>
      </c>
      <c r="E276" s="100"/>
      <c r="F276" s="170">
        <f>SUM(M276:Q276)</f>
        <v>0</v>
      </c>
      <c r="G276" s="345" t="s">
        <v>97</v>
      </c>
      <c r="H276" s="97" t="s">
        <v>97</v>
      </c>
      <c r="I276" s="98" t="s">
        <v>97</v>
      </c>
      <c r="J276" s="99" t="s">
        <v>97</v>
      </c>
      <c r="K276" s="97" t="s">
        <v>98</v>
      </c>
      <c r="L276" s="98" t="s">
        <v>98</v>
      </c>
      <c r="M276" s="100"/>
      <c r="N276" s="92"/>
      <c r="O276" s="92"/>
      <c r="P276" s="92"/>
      <c r="Q276" s="93"/>
    </row>
    <row r="277" spans="1:17" ht="31.5" x14ac:dyDescent="0.25">
      <c r="A277" s="1346"/>
      <c r="B277" s="1565" t="s">
        <v>283</v>
      </c>
      <c r="C277" s="1575" t="s">
        <v>527</v>
      </c>
      <c r="D277" s="964" t="s">
        <v>485</v>
      </c>
      <c r="E277" s="74"/>
      <c r="F277" s="151">
        <f>SUM(J277:L277)</f>
        <v>0</v>
      </c>
      <c r="G277" s="76" t="s">
        <v>97</v>
      </c>
      <c r="H277" s="77" t="s">
        <v>97</v>
      </c>
      <c r="I277" s="78" t="s">
        <v>97</v>
      </c>
      <c r="J277" s="74"/>
      <c r="K277" s="72"/>
      <c r="L277" s="73"/>
      <c r="M277" s="79" t="s">
        <v>97</v>
      </c>
      <c r="N277" s="77" t="s">
        <v>97</v>
      </c>
      <c r="O277" s="77" t="s">
        <v>97</v>
      </c>
      <c r="P277" s="77" t="s">
        <v>97</v>
      </c>
      <c r="Q277" s="78" t="s">
        <v>97</v>
      </c>
    </row>
    <row r="278" spans="1:17" ht="47.25" x14ac:dyDescent="0.25">
      <c r="A278" s="1346"/>
      <c r="B278" s="1567"/>
      <c r="C278" s="1576"/>
      <c r="D278" s="965" t="s">
        <v>490</v>
      </c>
      <c r="E278" s="325"/>
      <c r="F278" s="390">
        <f>SUM(J278:L278)</f>
        <v>0</v>
      </c>
      <c r="G278" s="327" t="s">
        <v>98</v>
      </c>
      <c r="H278" s="328" t="s">
        <v>98</v>
      </c>
      <c r="I278" s="329" t="s">
        <v>98</v>
      </c>
      <c r="J278" s="330"/>
      <c r="K278" s="328"/>
      <c r="L278" s="329"/>
      <c r="M278" s="330" t="s">
        <v>97</v>
      </c>
      <c r="N278" s="328" t="s">
        <v>97</v>
      </c>
      <c r="O278" s="328" t="s">
        <v>97</v>
      </c>
      <c r="P278" s="328" t="s">
        <v>97</v>
      </c>
      <c r="Q278" s="329" t="s">
        <v>97</v>
      </c>
    </row>
    <row r="279" spans="1:17" ht="31.5" x14ac:dyDescent="0.25">
      <c r="A279" s="1346"/>
      <c r="B279" s="1567"/>
      <c r="C279" s="1576"/>
      <c r="D279" s="965" t="s">
        <v>486</v>
      </c>
      <c r="E279" s="325"/>
      <c r="F279" s="390">
        <f>SUM(G279:I279)</f>
        <v>0</v>
      </c>
      <c r="G279" s="327"/>
      <c r="H279" s="328"/>
      <c r="I279" s="329"/>
      <c r="J279" s="330" t="s">
        <v>97</v>
      </c>
      <c r="K279" s="328" t="s">
        <v>97</v>
      </c>
      <c r="L279" s="329" t="s">
        <v>97</v>
      </c>
      <c r="M279" s="330" t="s">
        <v>97</v>
      </c>
      <c r="N279" s="328" t="s">
        <v>97</v>
      </c>
      <c r="O279" s="328" t="s">
        <v>97</v>
      </c>
      <c r="P279" s="328" t="s">
        <v>97</v>
      </c>
      <c r="Q279" s="329" t="s">
        <v>97</v>
      </c>
    </row>
    <row r="280" spans="1:17" ht="31.5" x14ac:dyDescent="0.25">
      <c r="A280" s="1346"/>
      <c r="B280" s="1567"/>
      <c r="C280" s="1576"/>
      <c r="D280" s="965" t="s">
        <v>15</v>
      </c>
      <c r="E280" s="325">
        <v>75</v>
      </c>
      <c r="F280" s="390">
        <f>SUM(M280:Q280)</f>
        <v>65</v>
      </c>
      <c r="G280" s="327" t="s">
        <v>98</v>
      </c>
      <c r="H280" s="328" t="s">
        <v>98</v>
      </c>
      <c r="I280" s="329" t="s">
        <v>98</v>
      </c>
      <c r="J280" s="330" t="s">
        <v>97</v>
      </c>
      <c r="K280" s="328" t="s">
        <v>97</v>
      </c>
      <c r="L280" s="329" t="s">
        <v>97</v>
      </c>
      <c r="M280" s="330">
        <v>21</v>
      </c>
      <c r="N280" s="328">
        <v>16</v>
      </c>
      <c r="O280" s="328">
        <v>26</v>
      </c>
      <c r="P280" s="328">
        <v>2</v>
      </c>
      <c r="Q280" s="329"/>
    </row>
    <row r="281" spans="1:17" ht="32.25" thickBot="1" x14ac:dyDescent="0.3">
      <c r="A281" s="1346"/>
      <c r="B281" s="1577"/>
      <c r="C281" s="1578"/>
      <c r="D281" s="966" t="s">
        <v>491</v>
      </c>
      <c r="E281" s="100"/>
      <c r="F281" s="170">
        <f>SUM(M281:Q281)</f>
        <v>0</v>
      </c>
      <c r="G281" s="345" t="s">
        <v>97</v>
      </c>
      <c r="H281" s="97" t="s">
        <v>97</v>
      </c>
      <c r="I281" s="98" t="s">
        <v>97</v>
      </c>
      <c r="J281" s="99" t="s">
        <v>97</v>
      </c>
      <c r="K281" s="97" t="s">
        <v>98</v>
      </c>
      <c r="L281" s="98" t="s">
        <v>98</v>
      </c>
      <c r="M281" s="100"/>
      <c r="N281" s="92"/>
      <c r="O281" s="92"/>
      <c r="P281" s="92"/>
      <c r="Q281" s="93"/>
    </row>
    <row r="282" spans="1:17" ht="31.5" x14ac:dyDescent="0.25">
      <c r="A282" s="1346"/>
      <c r="B282" s="1565" t="s">
        <v>310</v>
      </c>
      <c r="C282" s="1575" t="s">
        <v>528</v>
      </c>
      <c r="D282" s="964" t="s">
        <v>485</v>
      </c>
      <c r="E282" s="74"/>
      <c r="F282" s="151">
        <f>SUM(J282:L282)</f>
        <v>0</v>
      </c>
      <c r="G282" s="76" t="s">
        <v>97</v>
      </c>
      <c r="H282" s="77" t="s">
        <v>97</v>
      </c>
      <c r="I282" s="78" t="s">
        <v>97</v>
      </c>
      <c r="J282" s="74"/>
      <c r="K282" s="72"/>
      <c r="L282" s="73"/>
      <c r="M282" s="79" t="s">
        <v>97</v>
      </c>
      <c r="N282" s="77" t="s">
        <v>97</v>
      </c>
      <c r="O282" s="77" t="s">
        <v>97</v>
      </c>
      <c r="P282" s="77" t="s">
        <v>97</v>
      </c>
      <c r="Q282" s="78" t="s">
        <v>97</v>
      </c>
    </row>
    <row r="283" spans="1:17" ht="47.25" x14ac:dyDescent="0.25">
      <c r="A283" s="1346"/>
      <c r="B283" s="1567"/>
      <c r="C283" s="1576"/>
      <c r="D283" s="965" t="s">
        <v>490</v>
      </c>
      <c r="E283" s="325"/>
      <c r="F283" s="390">
        <f>SUM(J283:L283)</f>
        <v>0</v>
      </c>
      <c r="G283" s="327" t="s">
        <v>98</v>
      </c>
      <c r="H283" s="328" t="s">
        <v>98</v>
      </c>
      <c r="I283" s="329" t="s">
        <v>98</v>
      </c>
      <c r="J283" s="330"/>
      <c r="K283" s="328"/>
      <c r="L283" s="329"/>
      <c r="M283" s="330" t="s">
        <v>97</v>
      </c>
      <c r="N283" s="328" t="s">
        <v>97</v>
      </c>
      <c r="O283" s="328" t="s">
        <v>97</v>
      </c>
      <c r="P283" s="328" t="s">
        <v>97</v>
      </c>
      <c r="Q283" s="329" t="s">
        <v>97</v>
      </c>
    </row>
    <row r="284" spans="1:17" ht="31.5" x14ac:dyDescent="0.25">
      <c r="A284" s="1346"/>
      <c r="B284" s="1567"/>
      <c r="C284" s="1576"/>
      <c r="D284" s="965" t="s">
        <v>486</v>
      </c>
      <c r="E284" s="325"/>
      <c r="F284" s="390">
        <f>SUM(G284:I284)</f>
        <v>0</v>
      </c>
      <c r="G284" s="327"/>
      <c r="H284" s="328"/>
      <c r="I284" s="329"/>
      <c r="J284" s="330" t="s">
        <v>97</v>
      </c>
      <c r="K284" s="328" t="s">
        <v>97</v>
      </c>
      <c r="L284" s="329" t="s">
        <v>97</v>
      </c>
      <c r="M284" s="330" t="s">
        <v>97</v>
      </c>
      <c r="N284" s="328" t="s">
        <v>97</v>
      </c>
      <c r="O284" s="328" t="s">
        <v>97</v>
      </c>
      <c r="P284" s="328" t="s">
        <v>97</v>
      </c>
      <c r="Q284" s="329" t="s">
        <v>97</v>
      </c>
    </row>
    <row r="285" spans="1:17" ht="31.5" x14ac:dyDescent="0.25">
      <c r="A285" s="1346"/>
      <c r="B285" s="1567"/>
      <c r="C285" s="1576"/>
      <c r="D285" s="965" t="s">
        <v>15</v>
      </c>
      <c r="E285" s="325">
        <v>100.5</v>
      </c>
      <c r="F285" s="390">
        <f>SUM(M285:Q285)</f>
        <v>74</v>
      </c>
      <c r="G285" s="327" t="s">
        <v>98</v>
      </c>
      <c r="H285" s="328" t="s">
        <v>98</v>
      </c>
      <c r="I285" s="329" t="s">
        <v>98</v>
      </c>
      <c r="J285" s="330" t="s">
        <v>97</v>
      </c>
      <c r="K285" s="328" t="s">
        <v>97</v>
      </c>
      <c r="L285" s="329" t="s">
        <v>97</v>
      </c>
      <c r="M285" s="357">
        <v>7</v>
      </c>
      <c r="N285" s="338">
        <v>13</v>
      </c>
      <c r="O285" s="338">
        <v>27</v>
      </c>
      <c r="P285" s="338">
        <v>27</v>
      </c>
      <c r="Q285" s="329"/>
    </row>
    <row r="286" spans="1:17" ht="32.25" thickBot="1" x14ac:dyDescent="0.3">
      <c r="A286" s="1346"/>
      <c r="B286" s="1588"/>
      <c r="C286" s="1587"/>
      <c r="D286" s="966" t="s">
        <v>491</v>
      </c>
      <c r="E286" s="100"/>
      <c r="F286" s="170">
        <f>SUM(M286:Q286)</f>
        <v>0</v>
      </c>
      <c r="G286" s="345" t="s">
        <v>97</v>
      </c>
      <c r="H286" s="97" t="s">
        <v>97</v>
      </c>
      <c r="I286" s="98" t="s">
        <v>97</v>
      </c>
      <c r="J286" s="99" t="s">
        <v>97</v>
      </c>
      <c r="K286" s="97" t="s">
        <v>98</v>
      </c>
      <c r="L286" s="98" t="s">
        <v>98</v>
      </c>
      <c r="M286" s="100"/>
      <c r="N286" s="92"/>
      <c r="O286" s="92"/>
      <c r="P286" s="92"/>
      <c r="Q286" s="93"/>
    </row>
    <row r="287" spans="1:17" ht="31.9" customHeight="1" x14ac:dyDescent="0.25">
      <c r="A287" s="1342" t="s">
        <v>543</v>
      </c>
      <c r="B287" s="1565" t="s">
        <v>282</v>
      </c>
      <c r="C287" s="1575" t="s">
        <v>471</v>
      </c>
      <c r="D287" s="964" t="s">
        <v>485</v>
      </c>
      <c r="E287" s="74">
        <v>85</v>
      </c>
      <c r="F287" s="151">
        <f>SUM(J287:L287)</f>
        <v>33</v>
      </c>
      <c r="G287" s="76" t="s">
        <v>97</v>
      </c>
      <c r="H287" s="77" t="s">
        <v>97</v>
      </c>
      <c r="I287" s="78" t="s">
        <v>97</v>
      </c>
      <c r="J287" s="74">
        <v>19</v>
      </c>
      <c r="K287" s="72">
        <v>14</v>
      </c>
      <c r="L287" s="73"/>
      <c r="M287" s="79" t="s">
        <v>97</v>
      </c>
      <c r="N287" s="77" t="s">
        <v>97</v>
      </c>
      <c r="O287" s="77" t="s">
        <v>97</v>
      </c>
      <c r="P287" s="77" t="s">
        <v>97</v>
      </c>
      <c r="Q287" s="78" t="s">
        <v>97</v>
      </c>
    </row>
    <row r="288" spans="1:17" ht="47.25" x14ac:dyDescent="0.25">
      <c r="A288" s="1343"/>
      <c r="B288" s="1567"/>
      <c r="C288" s="1576"/>
      <c r="D288" s="965" t="s">
        <v>490</v>
      </c>
      <c r="E288" s="325"/>
      <c r="F288" s="390">
        <f>SUM(J288:L288)</f>
        <v>0</v>
      </c>
      <c r="G288" s="327" t="s">
        <v>98</v>
      </c>
      <c r="H288" s="328" t="s">
        <v>98</v>
      </c>
      <c r="I288" s="329" t="s">
        <v>98</v>
      </c>
      <c r="J288" s="330"/>
      <c r="K288" s="328"/>
      <c r="L288" s="329"/>
      <c r="M288" s="330" t="s">
        <v>97</v>
      </c>
      <c r="N288" s="328" t="s">
        <v>97</v>
      </c>
      <c r="O288" s="328" t="s">
        <v>97</v>
      </c>
      <c r="P288" s="328" t="s">
        <v>97</v>
      </c>
      <c r="Q288" s="329" t="s">
        <v>97</v>
      </c>
    </row>
    <row r="289" spans="1:17" ht="31.5" x14ac:dyDescent="0.25">
      <c r="A289" s="1343"/>
      <c r="B289" s="1567"/>
      <c r="C289" s="1576"/>
      <c r="D289" s="965" t="s">
        <v>486</v>
      </c>
      <c r="E289" s="325">
        <v>96</v>
      </c>
      <c r="F289" s="390">
        <f>SUM(G289:I289)</f>
        <v>1</v>
      </c>
      <c r="G289" s="327"/>
      <c r="H289" s="328">
        <v>1</v>
      </c>
      <c r="I289" s="329"/>
      <c r="J289" s="330" t="s">
        <v>97</v>
      </c>
      <c r="K289" s="328" t="s">
        <v>97</v>
      </c>
      <c r="L289" s="329" t="s">
        <v>97</v>
      </c>
      <c r="M289" s="330" t="s">
        <v>97</v>
      </c>
      <c r="N289" s="328" t="s">
        <v>97</v>
      </c>
      <c r="O289" s="328" t="s">
        <v>97</v>
      </c>
      <c r="P289" s="328" t="s">
        <v>97</v>
      </c>
      <c r="Q289" s="329" t="s">
        <v>97</v>
      </c>
    </row>
    <row r="290" spans="1:17" ht="31.5" x14ac:dyDescent="0.25">
      <c r="A290" s="1343"/>
      <c r="B290" s="1567"/>
      <c r="C290" s="1576"/>
      <c r="D290" s="965" t="s">
        <v>15</v>
      </c>
      <c r="E290" s="325">
        <v>7</v>
      </c>
      <c r="F290" s="390">
        <f>SUM(M290:Q290)</f>
        <v>50</v>
      </c>
      <c r="G290" s="327" t="s">
        <v>98</v>
      </c>
      <c r="H290" s="328" t="s">
        <v>98</v>
      </c>
      <c r="I290" s="329" t="s">
        <v>98</v>
      </c>
      <c r="J290" s="330" t="s">
        <v>97</v>
      </c>
      <c r="K290" s="328" t="s">
        <v>97</v>
      </c>
      <c r="L290" s="329" t="s">
        <v>97</v>
      </c>
      <c r="M290" s="330">
        <v>13</v>
      </c>
      <c r="N290" s="328">
        <v>9</v>
      </c>
      <c r="O290" s="328">
        <v>19</v>
      </c>
      <c r="P290" s="328">
        <v>8</v>
      </c>
      <c r="Q290" s="329">
        <v>1</v>
      </c>
    </row>
    <row r="291" spans="1:17" ht="32.25" thickBot="1" x14ac:dyDescent="0.3">
      <c r="A291" s="1343"/>
      <c r="B291" s="1577"/>
      <c r="C291" s="1578"/>
      <c r="D291" s="1658" t="s">
        <v>491</v>
      </c>
      <c r="E291" s="100"/>
      <c r="F291" s="170">
        <f>SUM(M291:Q291)</f>
        <v>0</v>
      </c>
      <c r="G291" s="345" t="s">
        <v>97</v>
      </c>
      <c r="H291" s="97" t="s">
        <v>97</v>
      </c>
      <c r="I291" s="98" t="s">
        <v>97</v>
      </c>
      <c r="J291" s="99" t="s">
        <v>97</v>
      </c>
      <c r="K291" s="97" t="s">
        <v>98</v>
      </c>
      <c r="L291" s="98" t="s">
        <v>98</v>
      </c>
      <c r="M291" s="100"/>
      <c r="N291" s="92"/>
      <c r="O291" s="92"/>
      <c r="P291" s="92"/>
      <c r="Q291" s="93"/>
    </row>
    <row r="292" spans="1:17" ht="31.5" x14ac:dyDescent="0.25">
      <c r="A292" s="1343"/>
      <c r="B292" s="1565" t="s">
        <v>319</v>
      </c>
      <c r="C292" s="1575" t="s">
        <v>474</v>
      </c>
      <c r="D292" s="964" t="s">
        <v>485</v>
      </c>
      <c r="E292" s="74"/>
      <c r="F292" s="151">
        <f>SUM(J292:L292)</f>
        <v>0</v>
      </c>
      <c r="G292" s="76" t="s">
        <v>97</v>
      </c>
      <c r="H292" s="77" t="s">
        <v>97</v>
      </c>
      <c r="I292" s="78" t="s">
        <v>97</v>
      </c>
      <c r="J292" s="74"/>
      <c r="K292" s="72"/>
      <c r="L292" s="73"/>
      <c r="M292" s="79" t="s">
        <v>97</v>
      </c>
      <c r="N292" s="77" t="s">
        <v>97</v>
      </c>
      <c r="O292" s="77" t="s">
        <v>97</v>
      </c>
      <c r="P292" s="77" t="s">
        <v>97</v>
      </c>
      <c r="Q292" s="78" t="s">
        <v>97</v>
      </c>
    </row>
    <row r="293" spans="1:17" ht="47.25" x14ac:dyDescent="0.25">
      <c r="A293" s="1343"/>
      <c r="B293" s="1567"/>
      <c r="C293" s="1576"/>
      <c r="D293" s="965" t="s">
        <v>490</v>
      </c>
      <c r="E293" s="325"/>
      <c r="F293" s="390">
        <f>SUM(J293:L293)</f>
        <v>0</v>
      </c>
      <c r="G293" s="327" t="s">
        <v>98</v>
      </c>
      <c r="H293" s="328" t="s">
        <v>98</v>
      </c>
      <c r="I293" s="329" t="s">
        <v>98</v>
      </c>
      <c r="J293" s="330"/>
      <c r="K293" s="328"/>
      <c r="L293" s="329"/>
      <c r="M293" s="330" t="s">
        <v>97</v>
      </c>
      <c r="N293" s="328" t="s">
        <v>97</v>
      </c>
      <c r="O293" s="328" t="s">
        <v>97</v>
      </c>
      <c r="P293" s="328" t="s">
        <v>97</v>
      </c>
      <c r="Q293" s="329" t="s">
        <v>97</v>
      </c>
    </row>
    <row r="294" spans="1:17" ht="31.5" x14ac:dyDescent="0.25">
      <c r="A294" s="1343"/>
      <c r="B294" s="1567"/>
      <c r="C294" s="1576"/>
      <c r="D294" s="965" t="s">
        <v>486</v>
      </c>
      <c r="E294" s="325"/>
      <c r="F294" s="390">
        <f>SUM(G294:I294)</f>
        <v>0</v>
      </c>
      <c r="G294" s="327"/>
      <c r="H294" s="328"/>
      <c r="I294" s="329"/>
      <c r="J294" s="330" t="s">
        <v>97</v>
      </c>
      <c r="K294" s="328" t="s">
        <v>97</v>
      </c>
      <c r="L294" s="329" t="s">
        <v>97</v>
      </c>
      <c r="M294" s="330" t="s">
        <v>97</v>
      </c>
      <c r="N294" s="328" t="s">
        <v>97</v>
      </c>
      <c r="O294" s="328" t="s">
        <v>97</v>
      </c>
      <c r="P294" s="328" t="s">
        <v>97</v>
      </c>
      <c r="Q294" s="329" t="s">
        <v>97</v>
      </c>
    </row>
    <row r="295" spans="1:17" ht="31.5" x14ac:dyDescent="0.25">
      <c r="A295" s="1343"/>
      <c r="B295" s="1567"/>
      <c r="C295" s="1576"/>
      <c r="D295" s="965" t="s">
        <v>15</v>
      </c>
      <c r="E295" s="325"/>
      <c r="F295" s="390">
        <f>SUM(M295:Q295)</f>
        <v>1</v>
      </c>
      <c r="G295" s="327" t="s">
        <v>98</v>
      </c>
      <c r="H295" s="328" t="s">
        <v>98</v>
      </c>
      <c r="I295" s="329" t="s">
        <v>98</v>
      </c>
      <c r="J295" s="330" t="s">
        <v>97</v>
      </c>
      <c r="K295" s="328" t="s">
        <v>97</v>
      </c>
      <c r="L295" s="329" t="s">
        <v>97</v>
      </c>
      <c r="M295" s="330">
        <v>1</v>
      </c>
      <c r="N295" s="328"/>
      <c r="O295" s="328"/>
      <c r="P295" s="328"/>
      <c r="Q295" s="329"/>
    </row>
    <row r="296" spans="1:17" ht="32.25" thickBot="1" x14ac:dyDescent="0.3">
      <c r="A296" s="1343"/>
      <c r="B296" s="1577"/>
      <c r="C296" s="1578"/>
      <c r="D296" s="1658" t="s">
        <v>491</v>
      </c>
      <c r="E296" s="343"/>
      <c r="F296" s="393">
        <f>SUM(M296:Q296)</f>
        <v>0</v>
      </c>
      <c r="G296" s="345" t="s">
        <v>97</v>
      </c>
      <c r="H296" s="97" t="s">
        <v>97</v>
      </c>
      <c r="I296" s="98" t="s">
        <v>97</v>
      </c>
      <c r="J296" s="99" t="s">
        <v>97</v>
      </c>
      <c r="K296" s="97" t="s">
        <v>98</v>
      </c>
      <c r="L296" s="98" t="s">
        <v>98</v>
      </c>
      <c r="M296" s="100"/>
      <c r="N296" s="92"/>
      <c r="O296" s="92"/>
      <c r="P296" s="92"/>
      <c r="Q296" s="93"/>
    </row>
    <row r="297" spans="1:17" ht="31.5" x14ac:dyDescent="0.25">
      <c r="A297" s="1345" t="s">
        <v>600</v>
      </c>
      <c r="B297" s="1565" t="s">
        <v>529</v>
      </c>
      <c r="C297" s="1575" t="s">
        <v>480</v>
      </c>
      <c r="D297" s="964" t="s">
        <v>485</v>
      </c>
      <c r="E297" s="74">
        <v>11.1</v>
      </c>
      <c r="F297" s="151">
        <f>SUM(J297:L297)</f>
        <v>98</v>
      </c>
      <c r="G297" s="76" t="s">
        <v>97</v>
      </c>
      <c r="H297" s="77" t="s">
        <v>97</v>
      </c>
      <c r="I297" s="78" t="s">
        <v>97</v>
      </c>
      <c r="J297" s="74">
        <v>19</v>
      </c>
      <c r="K297" s="72">
        <v>79</v>
      </c>
      <c r="L297" s="73"/>
      <c r="M297" s="79" t="s">
        <v>97</v>
      </c>
      <c r="N297" s="77" t="s">
        <v>97</v>
      </c>
      <c r="O297" s="77" t="s">
        <v>97</v>
      </c>
      <c r="P297" s="77" t="s">
        <v>97</v>
      </c>
      <c r="Q297" s="78" t="s">
        <v>97</v>
      </c>
    </row>
    <row r="298" spans="1:17" ht="47.25" x14ac:dyDescent="0.25">
      <c r="A298" s="1346"/>
      <c r="B298" s="1567"/>
      <c r="C298" s="1576"/>
      <c r="D298" s="965" t="s">
        <v>490</v>
      </c>
      <c r="E298" s="325"/>
      <c r="F298" s="390">
        <f>SUM(J298:L298)</f>
        <v>0</v>
      </c>
      <c r="G298" s="327" t="s">
        <v>98</v>
      </c>
      <c r="H298" s="328" t="s">
        <v>98</v>
      </c>
      <c r="I298" s="329" t="s">
        <v>98</v>
      </c>
      <c r="J298" s="330"/>
      <c r="K298" s="328"/>
      <c r="L298" s="329"/>
      <c r="M298" s="330" t="s">
        <v>97</v>
      </c>
      <c r="N298" s="328" t="s">
        <v>97</v>
      </c>
      <c r="O298" s="328" t="s">
        <v>97</v>
      </c>
      <c r="P298" s="328" t="s">
        <v>97</v>
      </c>
      <c r="Q298" s="329" t="s">
        <v>97</v>
      </c>
    </row>
    <row r="299" spans="1:17" ht="31.5" x14ac:dyDescent="0.25">
      <c r="A299" s="1346"/>
      <c r="B299" s="1567"/>
      <c r="C299" s="1576"/>
      <c r="D299" s="965" t="s">
        <v>486</v>
      </c>
      <c r="E299" s="325">
        <v>89.6</v>
      </c>
      <c r="F299" s="390">
        <f>SUM(G299:I299)</f>
        <v>10</v>
      </c>
      <c r="G299" s="327">
        <v>2</v>
      </c>
      <c r="H299" s="328">
        <v>8</v>
      </c>
      <c r="I299" s="329"/>
      <c r="J299" s="330" t="s">
        <v>97</v>
      </c>
      <c r="K299" s="328" t="s">
        <v>97</v>
      </c>
      <c r="L299" s="329" t="s">
        <v>97</v>
      </c>
      <c r="M299" s="330" t="s">
        <v>97</v>
      </c>
      <c r="N299" s="328" t="s">
        <v>97</v>
      </c>
      <c r="O299" s="328" t="s">
        <v>97</v>
      </c>
      <c r="P299" s="328" t="s">
        <v>97</v>
      </c>
      <c r="Q299" s="329" t="s">
        <v>97</v>
      </c>
    </row>
    <row r="300" spans="1:17" ht="31.5" x14ac:dyDescent="0.25">
      <c r="A300" s="1346"/>
      <c r="B300" s="1567"/>
      <c r="C300" s="1576"/>
      <c r="D300" s="965" t="s">
        <v>15</v>
      </c>
      <c r="E300" s="325">
        <v>101.8</v>
      </c>
      <c r="F300" s="390">
        <f>SUM(M300:Q300)</f>
        <v>597</v>
      </c>
      <c r="G300" s="327" t="s">
        <v>98</v>
      </c>
      <c r="H300" s="328" t="s">
        <v>98</v>
      </c>
      <c r="I300" s="329" t="s">
        <v>98</v>
      </c>
      <c r="J300" s="330" t="s">
        <v>97</v>
      </c>
      <c r="K300" s="328" t="s">
        <v>97</v>
      </c>
      <c r="L300" s="329" t="s">
        <v>97</v>
      </c>
      <c r="M300" s="330">
        <v>29</v>
      </c>
      <c r="N300" s="328">
        <v>51</v>
      </c>
      <c r="O300" s="328">
        <v>495</v>
      </c>
      <c r="P300" s="328">
        <v>7</v>
      </c>
      <c r="Q300" s="329">
        <v>15</v>
      </c>
    </row>
    <row r="301" spans="1:17" ht="32.25" thickBot="1" x14ac:dyDescent="0.3">
      <c r="A301" s="1346"/>
      <c r="B301" s="1577"/>
      <c r="C301" s="1578"/>
      <c r="D301" s="1658" t="s">
        <v>491</v>
      </c>
      <c r="E301" s="100"/>
      <c r="F301" s="170">
        <f>SUM(M301:Q301)</f>
        <v>0</v>
      </c>
      <c r="G301" s="345" t="s">
        <v>97</v>
      </c>
      <c r="H301" s="97" t="s">
        <v>97</v>
      </c>
      <c r="I301" s="98" t="s">
        <v>97</v>
      </c>
      <c r="J301" s="99" t="s">
        <v>97</v>
      </c>
      <c r="K301" s="97" t="s">
        <v>98</v>
      </c>
      <c r="L301" s="98" t="s">
        <v>98</v>
      </c>
      <c r="M301" s="100"/>
      <c r="N301" s="92"/>
      <c r="O301" s="92"/>
      <c r="P301" s="92"/>
      <c r="Q301" s="93"/>
    </row>
    <row r="302" spans="1:17" ht="31.9" customHeight="1" x14ac:dyDescent="0.25">
      <c r="A302" s="1346"/>
      <c r="B302" s="1565" t="s">
        <v>253</v>
      </c>
      <c r="C302" s="1575">
        <v>2006707</v>
      </c>
      <c r="D302" s="964" t="s">
        <v>485</v>
      </c>
      <c r="E302" s="74"/>
      <c r="F302" s="151">
        <f>SUM(J302:L302)</f>
        <v>0</v>
      </c>
      <c r="G302" s="76" t="s">
        <v>97</v>
      </c>
      <c r="H302" s="77" t="s">
        <v>97</v>
      </c>
      <c r="I302" s="78" t="s">
        <v>97</v>
      </c>
      <c r="J302" s="74"/>
      <c r="K302" s="72"/>
      <c r="L302" s="73"/>
      <c r="M302" s="79" t="s">
        <v>97</v>
      </c>
      <c r="N302" s="77" t="s">
        <v>97</v>
      </c>
      <c r="O302" s="77" t="s">
        <v>97</v>
      </c>
      <c r="P302" s="77" t="s">
        <v>97</v>
      </c>
      <c r="Q302" s="78" t="s">
        <v>97</v>
      </c>
    </row>
    <row r="303" spans="1:17" ht="47.25" x14ac:dyDescent="0.25">
      <c r="A303" s="1346"/>
      <c r="B303" s="1567"/>
      <c r="C303" s="1576"/>
      <c r="D303" s="965" t="s">
        <v>490</v>
      </c>
      <c r="E303" s="325"/>
      <c r="F303" s="390">
        <f>SUM(J303:L303)</f>
        <v>0</v>
      </c>
      <c r="G303" s="327" t="s">
        <v>98</v>
      </c>
      <c r="H303" s="328" t="s">
        <v>98</v>
      </c>
      <c r="I303" s="329" t="s">
        <v>98</v>
      </c>
      <c r="J303" s="330"/>
      <c r="K303" s="328"/>
      <c r="L303" s="329"/>
      <c r="M303" s="330" t="s">
        <v>97</v>
      </c>
      <c r="N303" s="328" t="s">
        <v>97</v>
      </c>
      <c r="O303" s="328" t="s">
        <v>97</v>
      </c>
      <c r="P303" s="328" t="s">
        <v>97</v>
      </c>
      <c r="Q303" s="329" t="s">
        <v>97</v>
      </c>
    </row>
    <row r="304" spans="1:17" ht="31.5" x14ac:dyDescent="0.25">
      <c r="A304" s="1346"/>
      <c r="B304" s="1567"/>
      <c r="C304" s="1576"/>
      <c r="D304" s="965" t="s">
        <v>486</v>
      </c>
      <c r="E304" s="325"/>
      <c r="F304" s="390">
        <f>SUM(G304:I304)</f>
        <v>0</v>
      </c>
      <c r="G304" s="327"/>
      <c r="H304" s="328"/>
      <c r="I304" s="329"/>
      <c r="J304" s="330" t="s">
        <v>97</v>
      </c>
      <c r="K304" s="328" t="s">
        <v>97</v>
      </c>
      <c r="L304" s="329" t="s">
        <v>97</v>
      </c>
      <c r="M304" s="330" t="s">
        <v>97</v>
      </c>
      <c r="N304" s="328" t="s">
        <v>97</v>
      </c>
      <c r="O304" s="328" t="s">
        <v>97</v>
      </c>
      <c r="P304" s="328" t="s">
        <v>97</v>
      </c>
      <c r="Q304" s="329" t="s">
        <v>97</v>
      </c>
    </row>
    <row r="305" spans="1:17" ht="31.5" x14ac:dyDescent="0.25">
      <c r="A305" s="1346"/>
      <c r="B305" s="1567"/>
      <c r="C305" s="1576"/>
      <c r="D305" s="965" t="s">
        <v>15</v>
      </c>
      <c r="E305" s="325">
        <v>100</v>
      </c>
      <c r="F305" s="390">
        <f>SUM(M305:Q305)</f>
        <v>11</v>
      </c>
      <c r="G305" s="327" t="s">
        <v>98</v>
      </c>
      <c r="H305" s="328" t="s">
        <v>98</v>
      </c>
      <c r="I305" s="329" t="s">
        <v>98</v>
      </c>
      <c r="J305" s="330" t="s">
        <v>97</v>
      </c>
      <c r="K305" s="328" t="s">
        <v>97</v>
      </c>
      <c r="L305" s="329" t="s">
        <v>97</v>
      </c>
      <c r="M305" s="330"/>
      <c r="N305" s="328">
        <v>3</v>
      </c>
      <c r="O305" s="328">
        <v>8</v>
      </c>
      <c r="P305" s="328"/>
      <c r="Q305" s="329"/>
    </row>
    <row r="306" spans="1:17" ht="32.25" thickBot="1" x14ac:dyDescent="0.3">
      <c r="A306" s="1346"/>
      <c r="B306" s="1588"/>
      <c r="C306" s="1587"/>
      <c r="D306" s="966" t="s">
        <v>491</v>
      </c>
      <c r="E306" s="100"/>
      <c r="F306" s="170">
        <f>SUM(M306:Q306)</f>
        <v>0</v>
      </c>
      <c r="G306" s="345" t="s">
        <v>97</v>
      </c>
      <c r="H306" s="97" t="s">
        <v>97</v>
      </c>
      <c r="I306" s="98" t="s">
        <v>97</v>
      </c>
      <c r="J306" s="99" t="s">
        <v>97</v>
      </c>
      <c r="K306" s="97" t="s">
        <v>98</v>
      </c>
      <c r="L306" s="98" t="s">
        <v>98</v>
      </c>
      <c r="M306" s="100"/>
      <c r="N306" s="92"/>
      <c r="O306" s="92"/>
      <c r="P306" s="92"/>
      <c r="Q306" s="93"/>
    </row>
    <row r="307" spans="1:17" ht="31.5" x14ac:dyDescent="0.25">
      <c r="A307" s="1391" t="s">
        <v>530</v>
      </c>
      <c r="B307" s="1581" t="s">
        <v>781</v>
      </c>
      <c r="C307" s="1575" t="s">
        <v>111</v>
      </c>
      <c r="D307" s="964" t="s">
        <v>485</v>
      </c>
      <c r="E307" s="74">
        <v>9.6999999999999993</v>
      </c>
      <c r="F307" s="151">
        <f>SUM(J307:L307)</f>
        <v>139</v>
      </c>
      <c r="G307" s="76" t="s">
        <v>97</v>
      </c>
      <c r="H307" s="77" t="s">
        <v>97</v>
      </c>
      <c r="I307" s="78" t="s">
        <v>97</v>
      </c>
      <c r="J307" s="74">
        <v>38</v>
      </c>
      <c r="K307" s="72">
        <v>99</v>
      </c>
      <c r="L307" s="73">
        <v>2</v>
      </c>
      <c r="M307" s="79" t="s">
        <v>97</v>
      </c>
      <c r="N307" s="77" t="s">
        <v>97</v>
      </c>
      <c r="O307" s="77" t="s">
        <v>97</v>
      </c>
      <c r="P307" s="77" t="s">
        <v>97</v>
      </c>
      <c r="Q307" s="78" t="s">
        <v>97</v>
      </c>
    </row>
    <row r="308" spans="1:17" ht="47.25" x14ac:dyDescent="0.25">
      <c r="A308" s="1392"/>
      <c r="B308" s="1583"/>
      <c r="C308" s="1576"/>
      <c r="D308" s="965" t="s">
        <v>490</v>
      </c>
      <c r="E308" s="325"/>
      <c r="F308" s="390">
        <f>SUM(J308:L308)</f>
        <v>0</v>
      </c>
      <c r="G308" s="327" t="s">
        <v>98</v>
      </c>
      <c r="H308" s="328" t="s">
        <v>98</v>
      </c>
      <c r="I308" s="329" t="s">
        <v>98</v>
      </c>
      <c r="J308" s="330"/>
      <c r="K308" s="328"/>
      <c r="L308" s="329"/>
      <c r="M308" s="330" t="s">
        <v>97</v>
      </c>
      <c r="N308" s="328" t="s">
        <v>97</v>
      </c>
      <c r="O308" s="328" t="s">
        <v>97</v>
      </c>
      <c r="P308" s="328" t="s">
        <v>97</v>
      </c>
      <c r="Q308" s="329" t="s">
        <v>97</v>
      </c>
    </row>
    <row r="309" spans="1:17" ht="31.5" x14ac:dyDescent="0.25">
      <c r="A309" s="1392"/>
      <c r="B309" s="1583"/>
      <c r="C309" s="1576"/>
      <c r="D309" s="965" t="s">
        <v>486</v>
      </c>
      <c r="E309" s="325">
        <v>89.6</v>
      </c>
      <c r="F309" s="390">
        <f>SUM(G309:I309)</f>
        <v>5</v>
      </c>
      <c r="G309" s="327">
        <v>2</v>
      </c>
      <c r="H309" s="328">
        <v>2</v>
      </c>
      <c r="I309" s="329">
        <v>1</v>
      </c>
      <c r="J309" s="330" t="s">
        <v>97</v>
      </c>
      <c r="K309" s="328" t="s">
        <v>97</v>
      </c>
      <c r="L309" s="329" t="s">
        <v>97</v>
      </c>
      <c r="M309" s="330" t="s">
        <v>97</v>
      </c>
      <c r="N309" s="328" t="s">
        <v>97</v>
      </c>
      <c r="O309" s="328" t="s">
        <v>97</v>
      </c>
      <c r="P309" s="328" t="s">
        <v>97</v>
      </c>
      <c r="Q309" s="329" t="s">
        <v>97</v>
      </c>
    </row>
    <row r="310" spans="1:17" ht="31.5" x14ac:dyDescent="0.25">
      <c r="A310" s="1392"/>
      <c r="B310" s="1583"/>
      <c r="C310" s="1576"/>
      <c r="D310" s="965" t="s">
        <v>15</v>
      </c>
      <c r="E310" s="325">
        <v>115</v>
      </c>
      <c r="F310" s="390">
        <f>SUM(M310:Q310)</f>
        <v>151</v>
      </c>
      <c r="G310" s="327" t="s">
        <v>98</v>
      </c>
      <c r="H310" s="328" t="s">
        <v>98</v>
      </c>
      <c r="I310" s="329" t="s">
        <v>98</v>
      </c>
      <c r="J310" s="330" t="s">
        <v>97</v>
      </c>
      <c r="K310" s="328" t="s">
        <v>97</v>
      </c>
      <c r="L310" s="329" t="s">
        <v>97</v>
      </c>
      <c r="M310" s="330">
        <v>7</v>
      </c>
      <c r="N310" s="328">
        <v>17</v>
      </c>
      <c r="O310" s="328">
        <v>62</v>
      </c>
      <c r="P310" s="328">
        <v>48</v>
      </c>
      <c r="Q310" s="329">
        <v>17</v>
      </c>
    </row>
    <row r="311" spans="1:17" ht="32.25" thickBot="1" x14ac:dyDescent="0.3">
      <c r="A311" s="1392"/>
      <c r="B311" s="1591"/>
      <c r="C311" s="1578"/>
      <c r="D311" s="1658" t="s">
        <v>491</v>
      </c>
      <c r="E311" s="100"/>
      <c r="F311" s="170">
        <f>SUM(M311:Q311)</f>
        <v>0</v>
      </c>
      <c r="G311" s="345" t="s">
        <v>97</v>
      </c>
      <c r="H311" s="97" t="s">
        <v>97</v>
      </c>
      <c r="I311" s="98" t="s">
        <v>97</v>
      </c>
      <c r="J311" s="99" t="s">
        <v>97</v>
      </c>
      <c r="K311" s="97" t="s">
        <v>98</v>
      </c>
      <c r="L311" s="98" t="s">
        <v>98</v>
      </c>
      <c r="M311" s="100"/>
      <c r="N311" s="92"/>
      <c r="O311" s="92"/>
      <c r="P311" s="92"/>
      <c r="Q311" s="93"/>
    </row>
    <row r="312" spans="1:17" ht="31.9" customHeight="1" x14ac:dyDescent="0.25">
      <c r="A312" s="1392"/>
      <c r="B312" s="1595" t="s">
        <v>617</v>
      </c>
      <c r="C312" s="1575" t="s">
        <v>369</v>
      </c>
      <c r="D312" s="964" t="s">
        <v>485</v>
      </c>
      <c r="E312" s="74">
        <v>9.6999999999999993</v>
      </c>
      <c r="F312" s="151">
        <f>SUM(J312:L312)</f>
        <v>40</v>
      </c>
      <c r="G312" s="76" t="s">
        <v>97</v>
      </c>
      <c r="H312" s="77" t="s">
        <v>97</v>
      </c>
      <c r="I312" s="78" t="s">
        <v>97</v>
      </c>
      <c r="J312" s="74"/>
      <c r="K312" s="72">
        <v>38</v>
      </c>
      <c r="L312" s="73">
        <v>2</v>
      </c>
      <c r="M312" s="79" t="s">
        <v>97</v>
      </c>
      <c r="N312" s="77" t="s">
        <v>97</v>
      </c>
      <c r="O312" s="77" t="s">
        <v>97</v>
      </c>
      <c r="P312" s="77" t="s">
        <v>97</v>
      </c>
      <c r="Q312" s="78" t="s">
        <v>97</v>
      </c>
    </row>
    <row r="313" spans="1:17" ht="47.25" x14ac:dyDescent="0.25">
      <c r="A313" s="1392"/>
      <c r="B313" s="1596"/>
      <c r="C313" s="1576"/>
      <c r="D313" s="965" t="s">
        <v>490</v>
      </c>
      <c r="E313" s="325"/>
      <c r="F313" s="390">
        <f>SUM(J313:L313)</f>
        <v>0</v>
      </c>
      <c r="G313" s="327" t="s">
        <v>98</v>
      </c>
      <c r="H313" s="328" t="s">
        <v>98</v>
      </c>
      <c r="I313" s="329" t="s">
        <v>98</v>
      </c>
      <c r="J313" s="330"/>
      <c r="K313" s="328"/>
      <c r="L313" s="329"/>
      <c r="M313" s="330" t="s">
        <v>97</v>
      </c>
      <c r="N313" s="328" t="s">
        <v>97</v>
      </c>
      <c r="O313" s="328" t="s">
        <v>97</v>
      </c>
      <c r="P313" s="328" t="s">
        <v>97</v>
      </c>
      <c r="Q313" s="329" t="s">
        <v>97</v>
      </c>
    </row>
    <row r="314" spans="1:17" ht="31.5" x14ac:dyDescent="0.25">
      <c r="A314" s="1392"/>
      <c r="B314" s="1596"/>
      <c r="C314" s="1576"/>
      <c r="D314" s="965" t="s">
        <v>486</v>
      </c>
      <c r="E314" s="325"/>
      <c r="F314" s="390">
        <f>SUM(G314:I314)</f>
        <v>0</v>
      </c>
      <c r="G314" s="327"/>
      <c r="H314" s="328"/>
      <c r="I314" s="329"/>
      <c r="J314" s="330" t="s">
        <v>97</v>
      </c>
      <c r="K314" s="328" t="s">
        <v>97</v>
      </c>
      <c r="L314" s="329" t="s">
        <v>97</v>
      </c>
      <c r="M314" s="330" t="s">
        <v>97</v>
      </c>
      <c r="N314" s="328" t="s">
        <v>97</v>
      </c>
      <c r="O314" s="328" t="s">
        <v>97</v>
      </c>
      <c r="P314" s="328" t="s">
        <v>97</v>
      </c>
      <c r="Q314" s="329" t="s">
        <v>97</v>
      </c>
    </row>
    <row r="315" spans="1:17" ht="31.5" x14ac:dyDescent="0.25">
      <c r="A315" s="1392"/>
      <c r="B315" s="1596"/>
      <c r="C315" s="1576"/>
      <c r="D315" s="965" t="s">
        <v>15</v>
      </c>
      <c r="E315" s="325">
        <v>94.1</v>
      </c>
      <c r="F315" s="390">
        <f>SUM(M315:Q315)</f>
        <v>59</v>
      </c>
      <c r="G315" s="327" t="s">
        <v>98</v>
      </c>
      <c r="H315" s="328" t="s">
        <v>98</v>
      </c>
      <c r="I315" s="329" t="s">
        <v>98</v>
      </c>
      <c r="J315" s="330" t="s">
        <v>97</v>
      </c>
      <c r="K315" s="328" t="s">
        <v>97</v>
      </c>
      <c r="L315" s="329" t="s">
        <v>97</v>
      </c>
      <c r="M315" s="330">
        <v>6</v>
      </c>
      <c r="N315" s="328">
        <v>15</v>
      </c>
      <c r="O315" s="328">
        <v>25</v>
      </c>
      <c r="P315" s="328">
        <v>13</v>
      </c>
      <c r="Q315" s="329"/>
    </row>
    <row r="316" spans="1:17" ht="32.25" thickBot="1" x14ac:dyDescent="0.3">
      <c r="A316" s="1392"/>
      <c r="B316" s="1597"/>
      <c r="C316" s="1587"/>
      <c r="D316" s="966" t="s">
        <v>491</v>
      </c>
      <c r="E316" s="343"/>
      <c r="F316" s="393">
        <f>SUM(M316:Q316)</f>
        <v>0</v>
      </c>
      <c r="G316" s="345" t="s">
        <v>97</v>
      </c>
      <c r="H316" s="97" t="s">
        <v>97</v>
      </c>
      <c r="I316" s="98" t="s">
        <v>97</v>
      </c>
      <c r="J316" s="99" t="s">
        <v>97</v>
      </c>
      <c r="K316" s="97" t="s">
        <v>98</v>
      </c>
      <c r="L316" s="98" t="s">
        <v>98</v>
      </c>
      <c r="M316" s="100"/>
      <c r="N316" s="92"/>
      <c r="O316" s="92"/>
      <c r="P316" s="92"/>
      <c r="Q316" s="93"/>
    </row>
    <row r="317" spans="1:17" ht="31.9" customHeight="1" x14ac:dyDescent="0.25">
      <c r="A317" s="1392"/>
      <c r="B317" s="1598" t="s">
        <v>618</v>
      </c>
      <c r="C317" s="1575" t="s">
        <v>371</v>
      </c>
      <c r="D317" s="964" t="s">
        <v>485</v>
      </c>
      <c r="E317" s="74"/>
      <c r="F317" s="151">
        <f>SUM(J317:L317)</f>
        <v>0</v>
      </c>
      <c r="G317" s="76" t="s">
        <v>97</v>
      </c>
      <c r="H317" s="77" t="s">
        <v>97</v>
      </c>
      <c r="I317" s="78" t="s">
        <v>97</v>
      </c>
      <c r="J317" s="74"/>
      <c r="K317" s="72"/>
      <c r="L317" s="73"/>
      <c r="M317" s="79" t="s">
        <v>97</v>
      </c>
      <c r="N317" s="77" t="s">
        <v>97</v>
      </c>
      <c r="O317" s="77" t="s">
        <v>97</v>
      </c>
      <c r="P317" s="77" t="s">
        <v>97</v>
      </c>
      <c r="Q317" s="78" t="s">
        <v>97</v>
      </c>
    </row>
    <row r="318" spans="1:17" ht="47.25" x14ac:dyDescent="0.25">
      <c r="A318" s="1392"/>
      <c r="B318" s="1599"/>
      <c r="C318" s="1576"/>
      <c r="D318" s="965" t="s">
        <v>490</v>
      </c>
      <c r="E318" s="325"/>
      <c r="F318" s="390">
        <f>SUM(J318:L318)</f>
        <v>0</v>
      </c>
      <c r="G318" s="327" t="s">
        <v>98</v>
      </c>
      <c r="H318" s="328" t="s">
        <v>98</v>
      </c>
      <c r="I318" s="329" t="s">
        <v>98</v>
      </c>
      <c r="J318" s="330"/>
      <c r="K318" s="328"/>
      <c r="L318" s="329"/>
      <c r="M318" s="330" t="s">
        <v>97</v>
      </c>
      <c r="N318" s="328" t="s">
        <v>97</v>
      </c>
      <c r="O318" s="328" t="s">
        <v>97</v>
      </c>
      <c r="P318" s="328" t="s">
        <v>97</v>
      </c>
      <c r="Q318" s="329" t="s">
        <v>97</v>
      </c>
    </row>
    <row r="319" spans="1:17" ht="31.5" x14ac:dyDescent="0.25">
      <c r="A319" s="1392"/>
      <c r="B319" s="1599"/>
      <c r="C319" s="1576"/>
      <c r="D319" s="965" t="s">
        <v>486</v>
      </c>
      <c r="E319" s="325"/>
      <c r="F319" s="390">
        <f>SUM(G319:I319)</f>
        <v>0</v>
      </c>
      <c r="G319" s="327"/>
      <c r="H319" s="328"/>
      <c r="I319" s="329"/>
      <c r="J319" s="330" t="s">
        <v>97</v>
      </c>
      <c r="K319" s="328" t="s">
        <v>97</v>
      </c>
      <c r="L319" s="329" t="s">
        <v>97</v>
      </c>
      <c r="M319" s="330" t="s">
        <v>97</v>
      </c>
      <c r="N319" s="328" t="s">
        <v>97</v>
      </c>
      <c r="O319" s="328" t="s">
        <v>97</v>
      </c>
      <c r="P319" s="328" t="s">
        <v>97</v>
      </c>
      <c r="Q319" s="329" t="s">
        <v>97</v>
      </c>
    </row>
    <row r="320" spans="1:17" ht="31.5" x14ac:dyDescent="0.25">
      <c r="A320" s="1392"/>
      <c r="B320" s="1599"/>
      <c r="C320" s="1576"/>
      <c r="D320" s="965" t="s">
        <v>15</v>
      </c>
      <c r="E320" s="325">
        <v>100</v>
      </c>
      <c r="F320" s="390">
        <f>SUM(M320:Q320)</f>
        <v>37</v>
      </c>
      <c r="G320" s="327" t="s">
        <v>98</v>
      </c>
      <c r="H320" s="328" t="s">
        <v>98</v>
      </c>
      <c r="I320" s="329" t="s">
        <v>98</v>
      </c>
      <c r="J320" s="330" t="s">
        <v>97</v>
      </c>
      <c r="K320" s="328" t="s">
        <v>97</v>
      </c>
      <c r="L320" s="329" t="s">
        <v>97</v>
      </c>
      <c r="M320" s="330">
        <v>4</v>
      </c>
      <c r="N320" s="328">
        <v>5</v>
      </c>
      <c r="O320" s="328">
        <v>17</v>
      </c>
      <c r="P320" s="328">
        <v>11</v>
      </c>
      <c r="Q320" s="329"/>
    </row>
    <row r="321" spans="1:17" ht="32.25" thickBot="1" x14ac:dyDescent="0.3">
      <c r="A321" s="1392"/>
      <c r="B321" s="1597"/>
      <c r="C321" s="1587"/>
      <c r="D321" s="966" t="s">
        <v>491</v>
      </c>
      <c r="E321" s="100"/>
      <c r="F321" s="170">
        <f>SUM(M321:Q321)</f>
        <v>0</v>
      </c>
      <c r="G321" s="345" t="s">
        <v>97</v>
      </c>
      <c r="H321" s="97" t="s">
        <v>97</v>
      </c>
      <c r="I321" s="98" t="s">
        <v>97</v>
      </c>
      <c r="J321" s="99" t="s">
        <v>97</v>
      </c>
      <c r="K321" s="97" t="s">
        <v>98</v>
      </c>
      <c r="L321" s="98" t="s">
        <v>98</v>
      </c>
      <c r="M321" s="100"/>
      <c r="N321" s="92"/>
      <c r="O321" s="92"/>
      <c r="P321" s="92"/>
      <c r="Q321" s="93"/>
    </row>
    <row r="322" spans="1:17" ht="31.5" x14ac:dyDescent="0.25">
      <c r="A322" s="1392"/>
      <c r="B322" s="1598" t="s">
        <v>303</v>
      </c>
      <c r="C322" s="1575" t="s">
        <v>369</v>
      </c>
      <c r="D322" s="964" t="s">
        <v>485</v>
      </c>
      <c r="E322" s="74"/>
      <c r="F322" s="151">
        <f>SUM(J322:L322)</f>
        <v>0</v>
      </c>
      <c r="G322" s="76" t="s">
        <v>97</v>
      </c>
      <c r="H322" s="77" t="s">
        <v>97</v>
      </c>
      <c r="I322" s="78" t="s">
        <v>97</v>
      </c>
      <c r="J322" s="74"/>
      <c r="K322" s="72"/>
      <c r="L322" s="73"/>
      <c r="M322" s="79" t="s">
        <v>97</v>
      </c>
      <c r="N322" s="77" t="s">
        <v>97</v>
      </c>
      <c r="O322" s="77" t="s">
        <v>97</v>
      </c>
      <c r="P322" s="77" t="s">
        <v>97</v>
      </c>
      <c r="Q322" s="78" t="s">
        <v>97</v>
      </c>
    </row>
    <row r="323" spans="1:17" ht="47.25" x14ac:dyDescent="0.25">
      <c r="A323" s="1392"/>
      <c r="B323" s="1599"/>
      <c r="C323" s="1576"/>
      <c r="D323" s="965" t="s">
        <v>490</v>
      </c>
      <c r="E323" s="325"/>
      <c r="F323" s="390">
        <f>SUM(J323:L323)</f>
        <v>0</v>
      </c>
      <c r="G323" s="327" t="s">
        <v>98</v>
      </c>
      <c r="H323" s="328" t="s">
        <v>98</v>
      </c>
      <c r="I323" s="329" t="s">
        <v>98</v>
      </c>
      <c r="J323" s="330"/>
      <c r="K323" s="328"/>
      <c r="L323" s="329"/>
      <c r="M323" s="330" t="s">
        <v>97</v>
      </c>
      <c r="N323" s="328" t="s">
        <v>97</v>
      </c>
      <c r="O323" s="328" t="s">
        <v>97</v>
      </c>
      <c r="P323" s="328" t="s">
        <v>97</v>
      </c>
      <c r="Q323" s="329" t="s">
        <v>97</v>
      </c>
    </row>
    <row r="324" spans="1:17" ht="31.5" x14ac:dyDescent="0.25">
      <c r="A324" s="1392"/>
      <c r="B324" s="1599"/>
      <c r="C324" s="1576"/>
      <c r="D324" s="965" t="s">
        <v>486</v>
      </c>
      <c r="E324" s="325"/>
      <c r="F324" s="390">
        <f>SUM(G324:I324)</f>
        <v>0</v>
      </c>
      <c r="G324" s="327"/>
      <c r="H324" s="328"/>
      <c r="I324" s="329"/>
      <c r="J324" s="330" t="s">
        <v>97</v>
      </c>
      <c r="K324" s="328" t="s">
        <v>97</v>
      </c>
      <c r="L324" s="329" t="s">
        <v>97</v>
      </c>
      <c r="M324" s="330" t="s">
        <v>97</v>
      </c>
      <c r="N324" s="328" t="s">
        <v>97</v>
      </c>
      <c r="O324" s="328" t="s">
        <v>97</v>
      </c>
      <c r="P324" s="328" t="s">
        <v>97</v>
      </c>
      <c r="Q324" s="329" t="s">
        <v>97</v>
      </c>
    </row>
    <row r="325" spans="1:17" ht="31.5" x14ac:dyDescent="0.25">
      <c r="A325" s="1392"/>
      <c r="B325" s="1599"/>
      <c r="C325" s="1576"/>
      <c r="D325" s="965" t="s">
        <v>15</v>
      </c>
      <c r="E325" s="325">
        <v>56.9</v>
      </c>
      <c r="F325" s="390">
        <f>SUM(M325:Q325)</f>
        <v>16</v>
      </c>
      <c r="G325" s="327" t="s">
        <v>98</v>
      </c>
      <c r="H325" s="328" t="s">
        <v>98</v>
      </c>
      <c r="I325" s="329" t="s">
        <v>98</v>
      </c>
      <c r="J325" s="330" t="s">
        <v>97</v>
      </c>
      <c r="K325" s="328" t="s">
        <v>97</v>
      </c>
      <c r="L325" s="329" t="s">
        <v>97</v>
      </c>
      <c r="M325" s="330">
        <v>10</v>
      </c>
      <c r="N325" s="328">
        <v>2</v>
      </c>
      <c r="O325" s="328">
        <v>4</v>
      </c>
      <c r="P325" s="328"/>
      <c r="Q325" s="329"/>
    </row>
    <row r="326" spans="1:17" ht="32.25" thickBot="1" x14ac:dyDescent="0.3">
      <c r="A326" s="1392"/>
      <c r="B326" s="1597"/>
      <c r="C326" s="1587"/>
      <c r="D326" s="966" t="s">
        <v>491</v>
      </c>
      <c r="E326" s="100"/>
      <c r="F326" s="170">
        <f>SUM(M326:Q326)</f>
        <v>0</v>
      </c>
      <c r="G326" s="345" t="s">
        <v>97</v>
      </c>
      <c r="H326" s="97" t="s">
        <v>97</v>
      </c>
      <c r="I326" s="98" t="s">
        <v>97</v>
      </c>
      <c r="J326" s="99" t="s">
        <v>97</v>
      </c>
      <c r="K326" s="97" t="s">
        <v>98</v>
      </c>
      <c r="L326" s="98" t="s">
        <v>98</v>
      </c>
      <c r="M326" s="100"/>
      <c r="N326" s="92"/>
      <c r="O326" s="92"/>
      <c r="P326" s="92"/>
      <c r="Q326" s="93"/>
    </row>
    <row r="327" spans="1:17" ht="31.9" customHeight="1" x14ac:dyDescent="0.25">
      <c r="A327" s="1392"/>
      <c r="B327" s="1598" t="s">
        <v>155</v>
      </c>
      <c r="C327" s="1575" t="s">
        <v>368</v>
      </c>
      <c r="D327" s="964" t="s">
        <v>485</v>
      </c>
      <c r="E327" s="74"/>
      <c r="F327" s="151">
        <f>SUM(J327:L327)</f>
        <v>0</v>
      </c>
      <c r="G327" s="76" t="s">
        <v>97</v>
      </c>
      <c r="H327" s="77" t="s">
        <v>97</v>
      </c>
      <c r="I327" s="78" t="s">
        <v>97</v>
      </c>
      <c r="J327" s="74"/>
      <c r="K327" s="72"/>
      <c r="L327" s="73"/>
      <c r="M327" s="79" t="s">
        <v>97</v>
      </c>
      <c r="N327" s="77" t="s">
        <v>97</v>
      </c>
      <c r="O327" s="77" t="s">
        <v>97</v>
      </c>
      <c r="P327" s="77" t="s">
        <v>97</v>
      </c>
      <c r="Q327" s="78" t="s">
        <v>97</v>
      </c>
    </row>
    <row r="328" spans="1:17" ht="47.25" x14ac:dyDescent="0.25">
      <c r="A328" s="1392"/>
      <c r="B328" s="1599"/>
      <c r="C328" s="1576"/>
      <c r="D328" s="965" t="s">
        <v>490</v>
      </c>
      <c r="E328" s="325"/>
      <c r="F328" s="390">
        <f>SUM(J328:L328)</f>
        <v>0</v>
      </c>
      <c r="G328" s="327" t="s">
        <v>98</v>
      </c>
      <c r="H328" s="328" t="s">
        <v>98</v>
      </c>
      <c r="I328" s="329" t="s">
        <v>98</v>
      </c>
      <c r="J328" s="330"/>
      <c r="K328" s="328"/>
      <c r="L328" s="329"/>
      <c r="M328" s="330" t="s">
        <v>97</v>
      </c>
      <c r="N328" s="328" t="s">
        <v>97</v>
      </c>
      <c r="O328" s="328" t="s">
        <v>97</v>
      </c>
      <c r="P328" s="328" t="s">
        <v>97</v>
      </c>
      <c r="Q328" s="329" t="s">
        <v>97</v>
      </c>
    </row>
    <row r="329" spans="1:17" ht="31.5" x14ac:dyDescent="0.25">
      <c r="A329" s="1392"/>
      <c r="B329" s="1599"/>
      <c r="C329" s="1576"/>
      <c r="D329" s="965" t="s">
        <v>486</v>
      </c>
      <c r="E329" s="325"/>
      <c r="F329" s="390">
        <f>SUM(G329:I329)</f>
        <v>0</v>
      </c>
      <c r="G329" s="327"/>
      <c r="H329" s="328"/>
      <c r="I329" s="329"/>
      <c r="J329" s="330" t="s">
        <v>97</v>
      </c>
      <c r="K329" s="328" t="s">
        <v>97</v>
      </c>
      <c r="L329" s="329" t="s">
        <v>97</v>
      </c>
      <c r="M329" s="330" t="s">
        <v>97</v>
      </c>
      <c r="N329" s="328" t="s">
        <v>97</v>
      </c>
      <c r="O329" s="328" t="s">
        <v>97</v>
      </c>
      <c r="P329" s="328" t="s">
        <v>97</v>
      </c>
      <c r="Q329" s="329" t="s">
        <v>97</v>
      </c>
    </row>
    <row r="330" spans="1:17" ht="31.5" x14ac:dyDescent="0.25">
      <c r="A330" s="1392"/>
      <c r="B330" s="1599"/>
      <c r="C330" s="1576"/>
      <c r="D330" s="965" t="s">
        <v>15</v>
      </c>
      <c r="E330" s="325">
        <v>125</v>
      </c>
      <c r="F330" s="390">
        <f>SUM(M330:Q330)</f>
        <v>1</v>
      </c>
      <c r="G330" s="327" t="s">
        <v>98</v>
      </c>
      <c r="H330" s="328" t="s">
        <v>98</v>
      </c>
      <c r="I330" s="329" t="s">
        <v>98</v>
      </c>
      <c r="J330" s="330" t="s">
        <v>97</v>
      </c>
      <c r="K330" s="328" t="s">
        <v>97</v>
      </c>
      <c r="L330" s="329" t="s">
        <v>97</v>
      </c>
      <c r="M330" s="330"/>
      <c r="N330" s="328"/>
      <c r="O330" s="328"/>
      <c r="P330" s="328">
        <v>1</v>
      </c>
      <c r="Q330" s="329"/>
    </row>
    <row r="331" spans="1:17" ht="32.25" thickBot="1" x14ac:dyDescent="0.3">
      <c r="A331" s="1392"/>
      <c r="B331" s="1597"/>
      <c r="C331" s="1587"/>
      <c r="D331" s="966" t="s">
        <v>491</v>
      </c>
      <c r="E331" s="100"/>
      <c r="F331" s="170">
        <f>SUM(M331:Q331)</f>
        <v>0</v>
      </c>
      <c r="G331" s="345" t="s">
        <v>97</v>
      </c>
      <c r="H331" s="97" t="s">
        <v>97</v>
      </c>
      <c r="I331" s="98" t="s">
        <v>97</v>
      </c>
      <c r="J331" s="99" t="s">
        <v>97</v>
      </c>
      <c r="K331" s="97" t="s">
        <v>98</v>
      </c>
      <c r="L331" s="98" t="s">
        <v>98</v>
      </c>
      <c r="M331" s="100"/>
      <c r="N331" s="92"/>
      <c r="O331" s="92"/>
      <c r="P331" s="92"/>
      <c r="Q331" s="93"/>
    </row>
    <row r="332" spans="1:17" ht="31.9" customHeight="1" x14ac:dyDescent="0.25">
      <c r="A332" s="1392"/>
      <c r="B332" s="1600" t="s">
        <v>619</v>
      </c>
      <c r="C332" s="1575" t="s">
        <v>372</v>
      </c>
      <c r="D332" s="964" t="s">
        <v>485</v>
      </c>
      <c r="E332" s="74">
        <v>7</v>
      </c>
      <c r="F332" s="151">
        <f>SUM(J332:L332)</f>
        <v>8</v>
      </c>
      <c r="G332" s="76" t="s">
        <v>97</v>
      </c>
      <c r="H332" s="77" t="s">
        <v>97</v>
      </c>
      <c r="I332" s="78" t="s">
        <v>97</v>
      </c>
      <c r="J332" s="74">
        <v>5</v>
      </c>
      <c r="K332" s="72">
        <v>3</v>
      </c>
      <c r="L332" s="73"/>
      <c r="M332" s="79" t="s">
        <v>97</v>
      </c>
      <c r="N332" s="77" t="s">
        <v>97</v>
      </c>
      <c r="O332" s="77" t="s">
        <v>97</v>
      </c>
      <c r="P332" s="77" t="s">
        <v>97</v>
      </c>
      <c r="Q332" s="78" t="s">
        <v>97</v>
      </c>
    </row>
    <row r="333" spans="1:17" ht="47.25" x14ac:dyDescent="0.25">
      <c r="A333" s="1392"/>
      <c r="B333" s="1601"/>
      <c r="C333" s="1576"/>
      <c r="D333" s="965" t="s">
        <v>490</v>
      </c>
      <c r="E333" s="325"/>
      <c r="F333" s="390">
        <f>SUM(J333:L333)</f>
        <v>0</v>
      </c>
      <c r="G333" s="327" t="s">
        <v>98</v>
      </c>
      <c r="H333" s="328" t="s">
        <v>98</v>
      </c>
      <c r="I333" s="329" t="s">
        <v>98</v>
      </c>
      <c r="J333" s="330"/>
      <c r="K333" s="328"/>
      <c r="L333" s="329"/>
      <c r="M333" s="330" t="s">
        <v>97</v>
      </c>
      <c r="N333" s="328" t="s">
        <v>97</v>
      </c>
      <c r="O333" s="328" t="s">
        <v>97</v>
      </c>
      <c r="P333" s="328" t="s">
        <v>97</v>
      </c>
      <c r="Q333" s="329" t="s">
        <v>97</v>
      </c>
    </row>
    <row r="334" spans="1:17" ht="31.5" x14ac:dyDescent="0.25">
      <c r="A334" s="1392"/>
      <c r="B334" s="1601"/>
      <c r="C334" s="1576"/>
      <c r="D334" s="965" t="s">
        <v>486</v>
      </c>
      <c r="E334" s="325"/>
      <c r="F334" s="390">
        <f>SUM(G334:I334)</f>
        <v>0</v>
      </c>
      <c r="G334" s="327"/>
      <c r="H334" s="328"/>
      <c r="I334" s="329"/>
      <c r="J334" s="330" t="s">
        <v>97</v>
      </c>
      <c r="K334" s="328" t="s">
        <v>97</v>
      </c>
      <c r="L334" s="329" t="s">
        <v>97</v>
      </c>
      <c r="M334" s="330" t="s">
        <v>97</v>
      </c>
      <c r="N334" s="328" t="s">
        <v>97</v>
      </c>
      <c r="O334" s="328" t="s">
        <v>97</v>
      </c>
      <c r="P334" s="328" t="s">
        <v>97</v>
      </c>
      <c r="Q334" s="329" t="s">
        <v>97</v>
      </c>
    </row>
    <row r="335" spans="1:17" ht="31.5" x14ac:dyDescent="0.25">
      <c r="A335" s="1392"/>
      <c r="B335" s="1601"/>
      <c r="C335" s="1576"/>
      <c r="D335" s="965" t="s">
        <v>15</v>
      </c>
      <c r="E335" s="325">
        <v>82.69</v>
      </c>
      <c r="F335" s="390">
        <f>SUM(M335:Q335)</f>
        <v>13</v>
      </c>
      <c r="G335" s="327" t="s">
        <v>98</v>
      </c>
      <c r="H335" s="328" t="s">
        <v>98</v>
      </c>
      <c r="I335" s="329" t="s">
        <v>98</v>
      </c>
      <c r="J335" s="330" t="s">
        <v>97</v>
      </c>
      <c r="K335" s="328" t="s">
        <v>97</v>
      </c>
      <c r="L335" s="329" t="s">
        <v>97</v>
      </c>
      <c r="M335" s="330">
        <v>2</v>
      </c>
      <c r="N335" s="328">
        <v>3</v>
      </c>
      <c r="O335" s="328">
        <v>7</v>
      </c>
      <c r="P335" s="328">
        <v>1</v>
      </c>
      <c r="Q335" s="329"/>
    </row>
    <row r="336" spans="1:17" ht="32.25" thickBot="1" x14ac:dyDescent="0.3">
      <c r="A336" s="1392"/>
      <c r="B336" s="1602"/>
      <c r="C336" s="1587"/>
      <c r="D336" s="966" t="s">
        <v>491</v>
      </c>
      <c r="E336" s="100"/>
      <c r="F336" s="170">
        <f>SUM(M336:Q336)</f>
        <v>0</v>
      </c>
      <c r="G336" s="345" t="s">
        <v>97</v>
      </c>
      <c r="H336" s="97" t="s">
        <v>97</v>
      </c>
      <c r="I336" s="98" t="s">
        <v>97</v>
      </c>
      <c r="J336" s="99" t="s">
        <v>97</v>
      </c>
      <c r="K336" s="97" t="s">
        <v>98</v>
      </c>
      <c r="L336" s="98" t="s">
        <v>98</v>
      </c>
      <c r="M336" s="100"/>
      <c r="N336" s="92"/>
      <c r="O336" s="92"/>
      <c r="P336" s="92"/>
      <c r="Q336" s="93"/>
    </row>
    <row r="337" spans="1:17" ht="31.5" x14ac:dyDescent="0.25">
      <c r="A337" s="1392"/>
      <c r="B337" s="1600" t="s">
        <v>620</v>
      </c>
      <c r="C337" s="1575" t="s">
        <v>472</v>
      </c>
      <c r="D337" s="964" t="s">
        <v>485</v>
      </c>
      <c r="E337" s="74">
        <v>8</v>
      </c>
      <c r="F337" s="151">
        <f>SUM(J337:L337)</f>
        <v>0</v>
      </c>
      <c r="G337" s="76" t="s">
        <v>97</v>
      </c>
      <c r="H337" s="77" t="s">
        <v>97</v>
      </c>
      <c r="I337" s="78" t="s">
        <v>97</v>
      </c>
      <c r="J337" s="74"/>
      <c r="K337" s="72"/>
      <c r="L337" s="73"/>
      <c r="M337" s="79" t="s">
        <v>97</v>
      </c>
      <c r="N337" s="77" t="s">
        <v>97</v>
      </c>
      <c r="O337" s="77" t="s">
        <v>97</v>
      </c>
      <c r="P337" s="77" t="s">
        <v>97</v>
      </c>
      <c r="Q337" s="78" t="s">
        <v>97</v>
      </c>
    </row>
    <row r="338" spans="1:17" ht="47.25" x14ac:dyDescent="0.25">
      <c r="A338" s="1392"/>
      <c r="B338" s="1601"/>
      <c r="C338" s="1576"/>
      <c r="D338" s="965" t="s">
        <v>490</v>
      </c>
      <c r="E338" s="325"/>
      <c r="F338" s="390">
        <f>SUM(J338:L338)</f>
        <v>0</v>
      </c>
      <c r="G338" s="327" t="s">
        <v>98</v>
      </c>
      <c r="H338" s="328" t="s">
        <v>98</v>
      </c>
      <c r="I338" s="329" t="s">
        <v>98</v>
      </c>
      <c r="J338" s="330"/>
      <c r="K338" s="328"/>
      <c r="L338" s="329"/>
      <c r="M338" s="330" t="s">
        <v>97</v>
      </c>
      <c r="N338" s="328" t="s">
        <v>97</v>
      </c>
      <c r="O338" s="328" t="s">
        <v>97</v>
      </c>
      <c r="P338" s="328" t="s">
        <v>97</v>
      </c>
      <c r="Q338" s="329" t="s">
        <v>97</v>
      </c>
    </row>
    <row r="339" spans="1:17" ht="31.5" x14ac:dyDescent="0.25">
      <c r="A339" s="1392"/>
      <c r="B339" s="1601"/>
      <c r="C339" s="1576"/>
      <c r="D339" s="965" t="s">
        <v>486</v>
      </c>
      <c r="E339" s="325"/>
      <c r="F339" s="390">
        <f>SUM(G339:I339)</f>
        <v>0</v>
      </c>
      <c r="G339" s="327"/>
      <c r="H339" s="328"/>
      <c r="I339" s="329"/>
      <c r="J339" s="330" t="s">
        <v>97</v>
      </c>
      <c r="K339" s="328" t="s">
        <v>97</v>
      </c>
      <c r="L339" s="329" t="s">
        <v>97</v>
      </c>
      <c r="M339" s="330" t="s">
        <v>97</v>
      </c>
      <c r="N339" s="328" t="s">
        <v>97</v>
      </c>
      <c r="O339" s="328" t="s">
        <v>97</v>
      </c>
      <c r="P339" s="328" t="s">
        <v>97</v>
      </c>
      <c r="Q339" s="329" t="s">
        <v>97</v>
      </c>
    </row>
    <row r="340" spans="1:17" ht="31.5" x14ac:dyDescent="0.25">
      <c r="A340" s="1392"/>
      <c r="B340" s="1601"/>
      <c r="C340" s="1576"/>
      <c r="D340" s="965" t="s">
        <v>15</v>
      </c>
      <c r="E340" s="325">
        <v>128</v>
      </c>
      <c r="F340" s="390">
        <f>SUM(M340:Q340)</f>
        <v>4</v>
      </c>
      <c r="G340" s="327" t="s">
        <v>98</v>
      </c>
      <c r="H340" s="328" t="s">
        <v>98</v>
      </c>
      <c r="I340" s="329" t="s">
        <v>98</v>
      </c>
      <c r="J340" s="330" t="s">
        <v>97</v>
      </c>
      <c r="K340" s="328" t="s">
        <v>97</v>
      </c>
      <c r="L340" s="329" t="s">
        <v>97</v>
      </c>
      <c r="M340" s="330"/>
      <c r="N340" s="328"/>
      <c r="O340" s="328">
        <v>2</v>
      </c>
      <c r="P340" s="328">
        <v>1</v>
      </c>
      <c r="Q340" s="329">
        <v>1</v>
      </c>
    </row>
    <row r="341" spans="1:17" ht="32.25" thickBot="1" x14ac:dyDescent="0.3">
      <c r="A341" s="1392"/>
      <c r="B341" s="1602"/>
      <c r="C341" s="1587"/>
      <c r="D341" s="966" t="s">
        <v>491</v>
      </c>
      <c r="E341" s="100"/>
      <c r="F341" s="170">
        <f>SUM(M341:Q341)</f>
        <v>0</v>
      </c>
      <c r="G341" s="345" t="s">
        <v>97</v>
      </c>
      <c r="H341" s="97" t="s">
        <v>97</v>
      </c>
      <c r="I341" s="98" t="s">
        <v>97</v>
      </c>
      <c r="J341" s="99" t="s">
        <v>97</v>
      </c>
      <c r="K341" s="97" t="s">
        <v>98</v>
      </c>
      <c r="L341" s="98" t="s">
        <v>98</v>
      </c>
      <c r="M341" s="100"/>
      <c r="N341" s="92"/>
      <c r="O341" s="92"/>
      <c r="P341" s="92"/>
      <c r="Q341" s="93"/>
    </row>
    <row r="342" spans="1:17" ht="31.9" customHeight="1" x14ac:dyDescent="0.25">
      <c r="A342" s="1392"/>
      <c r="B342" s="1598" t="s">
        <v>270</v>
      </c>
      <c r="C342" s="1575" t="s">
        <v>368</v>
      </c>
      <c r="D342" s="964" t="s">
        <v>485</v>
      </c>
      <c r="E342" s="74"/>
      <c r="F342" s="151">
        <f>SUM(J342:L342)</f>
        <v>0</v>
      </c>
      <c r="G342" s="76" t="s">
        <v>97</v>
      </c>
      <c r="H342" s="77" t="s">
        <v>97</v>
      </c>
      <c r="I342" s="78" t="s">
        <v>97</v>
      </c>
      <c r="J342" s="74"/>
      <c r="K342" s="72"/>
      <c r="L342" s="73"/>
      <c r="M342" s="79" t="s">
        <v>97</v>
      </c>
      <c r="N342" s="77" t="s">
        <v>97</v>
      </c>
      <c r="O342" s="77" t="s">
        <v>97</v>
      </c>
      <c r="P342" s="77" t="s">
        <v>97</v>
      </c>
      <c r="Q342" s="78" t="s">
        <v>97</v>
      </c>
    </row>
    <row r="343" spans="1:17" ht="47.25" x14ac:dyDescent="0.25">
      <c r="A343" s="1392"/>
      <c r="B343" s="1599"/>
      <c r="C343" s="1576"/>
      <c r="D343" s="965" t="s">
        <v>490</v>
      </c>
      <c r="E343" s="325"/>
      <c r="F343" s="390">
        <f>SUM(J343:L343)</f>
        <v>0</v>
      </c>
      <c r="G343" s="327" t="s">
        <v>98</v>
      </c>
      <c r="H343" s="328" t="s">
        <v>98</v>
      </c>
      <c r="I343" s="329" t="s">
        <v>98</v>
      </c>
      <c r="J343" s="330"/>
      <c r="K343" s="328"/>
      <c r="L343" s="329"/>
      <c r="M343" s="330" t="s">
        <v>97</v>
      </c>
      <c r="N343" s="328" t="s">
        <v>97</v>
      </c>
      <c r="O343" s="328" t="s">
        <v>97</v>
      </c>
      <c r="P343" s="328" t="s">
        <v>97</v>
      </c>
      <c r="Q343" s="329" t="s">
        <v>97</v>
      </c>
    </row>
    <row r="344" spans="1:17" ht="31.5" x14ac:dyDescent="0.25">
      <c r="A344" s="1392"/>
      <c r="B344" s="1599"/>
      <c r="C344" s="1576"/>
      <c r="D344" s="965" t="s">
        <v>486</v>
      </c>
      <c r="E344" s="325"/>
      <c r="F344" s="390">
        <f>SUM(G344:I344)</f>
        <v>0</v>
      </c>
      <c r="G344" s="327"/>
      <c r="H344" s="328"/>
      <c r="I344" s="329"/>
      <c r="J344" s="330" t="s">
        <v>97</v>
      </c>
      <c r="K344" s="328" t="s">
        <v>97</v>
      </c>
      <c r="L344" s="329" t="s">
        <v>97</v>
      </c>
      <c r="M344" s="330" t="s">
        <v>97</v>
      </c>
      <c r="N344" s="328" t="s">
        <v>97</v>
      </c>
      <c r="O344" s="328" t="s">
        <v>97</v>
      </c>
      <c r="P344" s="328" t="s">
        <v>97</v>
      </c>
      <c r="Q344" s="329" t="s">
        <v>97</v>
      </c>
    </row>
    <row r="345" spans="1:17" ht="31.5" x14ac:dyDescent="0.25">
      <c r="A345" s="1392"/>
      <c r="B345" s="1599"/>
      <c r="C345" s="1576"/>
      <c r="D345" s="965" t="s">
        <v>15</v>
      </c>
      <c r="E345" s="325">
        <v>100</v>
      </c>
      <c r="F345" s="390">
        <f>SUM(M345:Q345)</f>
        <v>3</v>
      </c>
      <c r="G345" s="327" t="s">
        <v>98</v>
      </c>
      <c r="H345" s="328" t="s">
        <v>98</v>
      </c>
      <c r="I345" s="329" t="s">
        <v>98</v>
      </c>
      <c r="J345" s="330" t="s">
        <v>97</v>
      </c>
      <c r="K345" s="328" t="s">
        <v>97</v>
      </c>
      <c r="L345" s="329" t="s">
        <v>97</v>
      </c>
      <c r="M345" s="330">
        <v>1</v>
      </c>
      <c r="N345" s="328"/>
      <c r="O345" s="328">
        <v>1</v>
      </c>
      <c r="P345" s="328">
        <v>1</v>
      </c>
      <c r="Q345" s="329"/>
    </row>
    <row r="346" spans="1:17" ht="32.25" thickBot="1" x14ac:dyDescent="0.3">
      <c r="A346" s="1392"/>
      <c r="B346" s="1597"/>
      <c r="C346" s="1587"/>
      <c r="D346" s="966" t="s">
        <v>491</v>
      </c>
      <c r="E346" s="100"/>
      <c r="F346" s="170">
        <f>SUM(M346:Q346)</f>
        <v>0</v>
      </c>
      <c r="G346" s="345" t="s">
        <v>97</v>
      </c>
      <c r="H346" s="97" t="s">
        <v>97</v>
      </c>
      <c r="I346" s="98" t="s">
        <v>97</v>
      </c>
      <c r="J346" s="99" t="s">
        <v>97</v>
      </c>
      <c r="K346" s="97" t="s">
        <v>98</v>
      </c>
      <c r="L346" s="98" t="s">
        <v>98</v>
      </c>
      <c r="M346" s="100"/>
      <c r="N346" s="92"/>
      <c r="O346" s="92"/>
      <c r="P346" s="92"/>
      <c r="Q346" s="93"/>
    </row>
    <row r="347" spans="1:17" ht="31.9" customHeight="1" x14ac:dyDescent="0.25">
      <c r="A347" s="1392"/>
      <c r="B347" s="1581" t="s">
        <v>720</v>
      </c>
      <c r="C347" s="1575" t="s">
        <v>371</v>
      </c>
      <c r="D347" s="964" t="s">
        <v>485</v>
      </c>
      <c r="E347" s="74"/>
      <c r="F347" s="151">
        <f>SUM(J347:L347)</f>
        <v>0</v>
      </c>
      <c r="G347" s="76" t="s">
        <v>97</v>
      </c>
      <c r="H347" s="77" t="s">
        <v>97</v>
      </c>
      <c r="I347" s="78" t="s">
        <v>97</v>
      </c>
      <c r="J347" s="74"/>
      <c r="K347" s="72"/>
      <c r="L347" s="73"/>
      <c r="M347" s="79" t="s">
        <v>97</v>
      </c>
      <c r="N347" s="77" t="s">
        <v>97</v>
      </c>
      <c r="O347" s="77" t="s">
        <v>97</v>
      </c>
      <c r="P347" s="77" t="s">
        <v>97</v>
      </c>
      <c r="Q347" s="78" t="s">
        <v>97</v>
      </c>
    </row>
    <row r="348" spans="1:17" ht="47.25" x14ac:dyDescent="0.25">
      <c r="A348" s="1392"/>
      <c r="B348" s="1583"/>
      <c r="C348" s="1576"/>
      <c r="D348" s="965" t="s">
        <v>490</v>
      </c>
      <c r="E348" s="325"/>
      <c r="F348" s="390">
        <f>SUM(J348:L348)</f>
        <v>0</v>
      </c>
      <c r="G348" s="327" t="s">
        <v>98</v>
      </c>
      <c r="H348" s="328" t="s">
        <v>98</v>
      </c>
      <c r="I348" s="329" t="s">
        <v>98</v>
      </c>
      <c r="J348" s="330"/>
      <c r="K348" s="328"/>
      <c r="L348" s="329"/>
      <c r="M348" s="330" t="s">
        <v>97</v>
      </c>
      <c r="N348" s="328" t="s">
        <v>97</v>
      </c>
      <c r="O348" s="328" t="s">
        <v>97</v>
      </c>
      <c r="P348" s="328" t="s">
        <v>97</v>
      </c>
      <c r="Q348" s="329" t="s">
        <v>97</v>
      </c>
    </row>
    <row r="349" spans="1:17" ht="31.5" x14ac:dyDescent="0.25">
      <c r="A349" s="1392"/>
      <c r="B349" s="1583"/>
      <c r="C349" s="1576"/>
      <c r="D349" s="965" t="s">
        <v>486</v>
      </c>
      <c r="E349" s="325"/>
      <c r="F349" s="390">
        <f>SUM(G349:I349)</f>
        <v>0</v>
      </c>
      <c r="G349" s="327"/>
      <c r="H349" s="328"/>
      <c r="I349" s="329"/>
      <c r="J349" s="330" t="s">
        <v>97</v>
      </c>
      <c r="K349" s="328" t="s">
        <v>97</v>
      </c>
      <c r="L349" s="329" t="s">
        <v>97</v>
      </c>
      <c r="M349" s="330" t="s">
        <v>97</v>
      </c>
      <c r="N349" s="328" t="s">
        <v>97</v>
      </c>
      <c r="O349" s="328" t="s">
        <v>97</v>
      </c>
      <c r="P349" s="328" t="s">
        <v>97</v>
      </c>
      <c r="Q349" s="329" t="s">
        <v>97</v>
      </c>
    </row>
    <row r="350" spans="1:17" ht="31.5" x14ac:dyDescent="0.25">
      <c r="A350" s="1392"/>
      <c r="B350" s="1583"/>
      <c r="C350" s="1576"/>
      <c r="D350" s="965" t="s">
        <v>15</v>
      </c>
      <c r="E350" s="325">
        <v>100.83</v>
      </c>
      <c r="F350" s="390">
        <f>SUM(M350:Q350)</f>
        <v>6</v>
      </c>
      <c r="G350" s="327" t="s">
        <v>98</v>
      </c>
      <c r="H350" s="328" t="s">
        <v>98</v>
      </c>
      <c r="I350" s="329" t="s">
        <v>98</v>
      </c>
      <c r="J350" s="330" t="s">
        <v>97</v>
      </c>
      <c r="K350" s="328" t="s">
        <v>97</v>
      </c>
      <c r="L350" s="329" t="s">
        <v>97</v>
      </c>
      <c r="M350" s="330"/>
      <c r="N350" s="328">
        <v>3</v>
      </c>
      <c r="O350" s="328"/>
      <c r="P350" s="328">
        <v>3</v>
      </c>
      <c r="Q350" s="329"/>
    </row>
    <row r="351" spans="1:17" ht="32.25" thickBot="1" x14ac:dyDescent="0.3">
      <c r="A351" s="1392"/>
      <c r="B351" s="1585"/>
      <c r="C351" s="1587"/>
      <c r="D351" s="966" t="s">
        <v>491</v>
      </c>
      <c r="E351" s="100"/>
      <c r="F351" s="170">
        <f>SUM(M351:Q351)</f>
        <v>0</v>
      </c>
      <c r="G351" s="345" t="s">
        <v>97</v>
      </c>
      <c r="H351" s="97" t="s">
        <v>97</v>
      </c>
      <c r="I351" s="98" t="s">
        <v>97</v>
      </c>
      <c r="J351" s="99" t="s">
        <v>97</v>
      </c>
      <c r="K351" s="97" t="s">
        <v>98</v>
      </c>
      <c r="L351" s="98" t="s">
        <v>98</v>
      </c>
      <c r="M351" s="100"/>
      <c r="N351" s="92"/>
      <c r="O351" s="92"/>
      <c r="P351" s="92"/>
      <c r="Q351" s="93"/>
    </row>
    <row r="352" spans="1:17" ht="31.5" x14ac:dyDescent="0.25">
      <c r="A352" s="1392"/>
      <c r="B352" s="1581" t="s">
        <v>621</v>
      </c>
      <c r="C352" s="1575" t="s">
        <v>531</v>
      </c>
      <c r="D352" s="964" t="s">
        <v>485</v>
      </c>
      <c r="E352" s="74"/>
      <c r="F352" s="151">
        <f>SUM(J352:L352)</f>
        <v>0</v>
      </c>
      <c r="G352" s="76" t="s">
        <v>97</v>
      </c>
      <c r="H352" s="77" t="s">
        <v>97</v>
      </c>
      <c r="I352" s="78" t="s">
        <v>97</v>
      </c>
      <c r="J352" s="74"/>
      <c r="K352" s="72"/>
      <c r="L352" s="73"/>
      <c r="M352" s="79" t="s">
        <v>97</v>
      </c>
      <c r="N352" s="77" t="s">
        <v>97</v>
      </c>
      <c r="O352" s="77" t="s">
        <v>97</v>
      </c>
      <c r="P352" s="77" t="s">
        <v>97</v>
      </c>
      <c r="Q352" s="78" t="s">
        <v>97</v>
      </c>
    </row>
    <row r="353" spans="1:17" ht="47.25" x14ac:dyDescent="0.25">
      <c r="A353" s="1392"/>
      <c r="B353" s="1583"/>
      <c r="C353" s="1576"/>
      <c r="D353" s="965" t="s">
        <v>490</v>
      </c>
      <c r="E353" s="325"/>
      <c r="F353" s="390">
        <f>SUM(J353:L353)</f>
        <v>0</v>
      </c>
      <c r="G353" s="327" t="s">
        <v>98</v>
      </c>
      <c r="H353" s="328" t="s">
        <v>98</v>
      </c>
      <c r="I353" s="329" t="s">
        <v>98</v>
      </c>
      <c r="J353" s="330"/>
      <c r="K353" s="328"/>
      <c r="L353" s="329"/>
      <c r="M353" s="330" t="s">
        <v>97</v>
      </c>
      <c r="N353" s="328" t="s">
        <v>97</v>
      </c>
      <c r="O353" s="328" t="s">
        <v>97</v>
      </c>
      <c r="P353" s="328" t="s">
        <v>97</v>
      </c>
      <c r="Q353" s="329" t="s">
        <v>97</v>
      </c>
    </row>
    <row r="354" spans="1:17" ht="31.5" x14ac:dyDescent="0.25">
      <c r="A354" s="1392"/>
      <c r="B354" s="1583"/>
      <c r="C354" s="1576"/>
      <c r="D354" s="965" t="s">
        <v>486</v>
      </c>
      <c r="E354" s="325"/>
      <c r="F354" s="390">
        <f>SUM(G354:I354)</f>
        <v>0</v>
      </c>
      <c r="G354" s="327"/>
      <c r="H354" s="328"/>
      <c r="I354" s="329"/>
      <c r="J354" s="330" t="s">
        <v>97</v>
      </c>
      <c r="K354" s="328" t="s">
        <v>97</v>
      </c>
      <c r="L354" s="329" t="s">
        <v>97</v>
      </c>
      <c r="M354" s="330" t="s">
        <v>97</v>
      </c>
      <c r="N354" s="328" t="s">
        <v>97</v>
      </c>
      <c r="O354" s="328" t="s">
        <v>97</v>
      </c>
      <c r="P354" s="328" t="s">
        <v>97</v>
      </c>
      <c r="Q354" s="329" t="s">
        <v>97</v>
      </c>
    </row>
    <row r="355" spans="1:17" ht="31.5" x14ac:dyDescent="0.25">
      <c r="A355" s="1392"/>
      <c r="B355" s="1583"/>
      <c r="C355" s="1576"/>
      <c r="D355" s="965" t="s">
        <v>15</v>
      </c>
      <c r="E355" s="325">
        <v>136.4</v>
      </c>
      <c r="F355" s="390">
        <f>SUM(M355:Q355)</f>
        <v>7</v>
      </c>
      <c r="G355" s="327" t="s">
        <v>98</v>
      </c>
      <c r="H355" s="328" t="s">
        <v>98</v>
      </c>
      <c r="I355" s="329" t="s">
        <v>98</v>
      </c>
      <c r="J355" s="330" t="s">
        <v>97</v>
      </c>
      <c r="K355" s="328" t="s">
        <v>97</v>
      </c>
      <c r="L355" s="329" t="s">
        <v>97</v>
      </c>
      <c r="M355" s="330"/>
      <c r="N355" s="328"/>
      <c r="O355" s="328">
        <v>6</v>
      </c>
      <c r="P355" s="328">
        <v>1</v>
      </c>
      <c r="Q355" s="329"/>
    </row>
    <row r="356" spans="1:17" ht="32.25" thickBot="1" x14ac:dyDescent="0.3">
      <c r="A356" s="1392"/>
      <c r="B356" s="1585"/>
      <c r="C356" s="1587"/>
      <c r="D356" s="966" t="s">
        <v>491</v>
      </c>
      <c r="E356" s="100"/>
      <c r="F356" s="170">
        <f>SUM(M356:Q356)</f>
        <v>0</v>
      </c>
      <c r="G356" s="345" t="s">
        <v>97</v>
      </c>
      <c r="H356" s="97" t="s">
        <v>97</v>
      </c>
      <c r="I356" s="98" t="s">
        <v>97</v>
      </c>
      <c r="J356" s="99" t="s">
        <v>97</v>
      </c>
      <c r="K356" s="97" t="s">
        <v>98</v>
      </c>
      <c r="L356" s="98" t="s">
        <v>98</v>
      </c>
      <c r="M356" s="100"/>
      <c r="N356" s="92"/>
      <c r="O356" s="92"/>
      <c r="P356" s="92"/>
      <c r="Q356" s="93"/>
    </row>
    <row r="357" spans="1:17" ht="31.5" x14ac:dyDescent="0.25">
      <c r="A357" s="1392"/>
      <c r="B357" s="1565" t="s">
        <v>157</v>
      </c>
      <c r="C357" s="1582" t="s">
        <v>370</v>
      </c>
      <c r="D357" s="964" t="s">
        <v>485</v>
      </c>
      <c r="E357" s="74">
        <v>13</v>
      </c>
      <c r="F357" s="151">
        <f>SUM(J357:L357)</f>
        <v>8</v>
      </c>
      <c r="G357" s="76" t="s">
        <v>97</v>
      </c>
      <c r="H357" s="77" t="s">
        <v>97</v>
      </c>
      <c r="I357" s="78" t="s">
        <v>97</v>
      </c>
      <c r="J357" s="74"/>
      <c r="K357" s="72">
        <v>8</v>
      </c>
      <c r="L357" s="73"/>
      <c r="M357" s="79" t="s">
        <v>97</v>
      </c>
      <c r="N357" s="77" t="s">
        <v>97</v>
      </c>
      <c r="O357" s="77" t="s">
        <v>97</v>
      </c>
      <c r="P357" s="77" t="s">
        <v>97</v>
      </c>
      <c r="Q357" s="78" t="s">
        <v>97</v>
      </c>
    </row>
    <row r="358" spans="1:17" ht="47.25" x14ac:dyDescent="0.25">
      <c r="A358" s="1392"/>
      <c r="B358" s="1567"/>
      <c r="C358" s="1584"/>
      <c r="D358" s="965" t="s">
        <v>490</v>
      </c>
      <c r="E358" s="325"/>
      <c r="F358" s="390">
        <f>SUM(J358:L358)</f>
        <v>0</v>
      </c>
      <c r="G358" s="327" t="s">
        <v>98</v>
      </c>
      <c r="H358" s="328" t="s">
        <v>98</v>
      </c>
      <c r="I358" s="329" t="s">
        <v>98</v>
      </c>
      <c r="J358" s="330"/>
      <c r="K358" s="328"/>
      <c r="L358" s="329"/>
      <c r="M358" s="330" t="s">
        <v>97</v>
      </c>
      <c r="N358" s="328" t="s">
        <v>97</v>
      </c>
      <c r="O358" s="328" t="s">
        <v>97</v>
      </c>
      <c r="P358" s="328" t="s">
        <v>97</v>
      </c>
      <c r="Q358" s="329" t="s">
        <v>97</v>
      </c>
    </row>
    <row r="359" spans="1:17" ht="31.5" x14ac:dyDescent="0.25">
      <c r="A359" s="1392"/>
      <c r="B359" s="1567"/>
      <c r="C359" s="1584"/>
      <c r="D359" s="965" t="s">
        <v>486</v>
      </c>
      <c r="E359" s="325"/>
      <c r="F359" s="390">
        <f>SUM(G359:I359)</f>
        <v>0</v>
      </c>
      <c r="G359" s="327"/>
      <c r="H359" s="328"/>
      <c r="I359" s="329"/>
      <c r="J359" s="330" t="s">
        <v>97</v>
      </c>
      <c r="K359" s="328" t="s">
        <v>97</v>
      </c>
      <c r="L359" s="329" t="s">
        <v>97</v>
      </c>
      <c r="M359" s="330" t="s">
        <v>97</v>
      </c>
      <c r="N359" s="328" t="s">
        <v>97</v>
      </c>
      <c r="O359" s="328" t="s">
        <v>97</v>
      </c>
      <c r="P359" s="328" t="s">
        <v>97</v>
      </c>
      <c r="Q359" s="329" t="s">
        <v>97</v>
      </c>
    </row>
    <row r="360" spans="1:17" ht="31.5" x14ac:dyDescent="0.25">
      <c r="A360" s="1392"/>
      <c r="B360" s="1567"/>
      <c r="C360" s="1584"/>
      <c r="D360" s="965" t="s">
        <v>15</v>
      </c>
      <c r="E360" s="325">
        <v>133</v>
      </c>
      <c r="F360" s="390">
        <f>SUM(M360:Q360)</f>
        <v>32</v>
      </c>
      <c r="G360" s="327" t="s">
        <v>98</v>
      </c>
      <c r="H360" s="328" t="s">
        <v>98</v>
      </c>
      <c r="I360" s="329" t="s">
        <v>98</v>
      </c>
      <c r="J360" s="330" t="s">
        <v>97</v>
      </c>
      <c r="K360" s="328" t="s">
        <v>97</v>
      </c>
      <c r="L360" s="329" t="s">
        <v>97</v>
      </c>
      <c r="M360" s="330">
        <v>2</v>
      </c>
      <c r="N360" s="328">
        <v>2</v>
      </c>
      <c r="O360" s="328">
        <v>3</v>
      </c>
      <c r="P360" s="328">
        <v>8</v>
      </c>
      <c r="Q360" s="329">
        <v>17</v>
      </c>
    </row>
    <row r="361" spans="1:17" ht="32.25" thickBot="1" x14ac:dyDescent="0.3">
      <c r="A361" s="1393"/>
      <c r="B361" s="1588"/>
      <c r="C361" s="1594"/>
      <c r="D361" s="966" t="s">
        <v>491</v>
      </c>
      <c r="E361" s="100"/>
      <c r="F361" s="170">
        <f>SUM(M361:Q361)</f>
        <v>0</v>
      </c>
      <c r="G361" s="345" t="s">
        <v>97</v>
      </c>
      <c r="H361" s="97" t="s">
        <v>97</v>
      </c>
      <c r="I361" s="98" t="s">
        <v>97</v>
      </c>
      <c r="J361" s="99" t="s">
        <v>97</v>
      </c>
      <c r="K361" s="97" t="s">
        <v>98</v>
      </c>
      <c r="L361" s="98" t="s">
        <v>98</v>
      </c>
      <c r="M361" s="100"/>
      <c r="N361" s="92"/>
      <c r="O361" s="92"/>
      <c r="P361" s="92"/>
      <c r="Q361" s="93"/>
    </row>
    <row r="362" spans="1:17" ht="31.5" x14ac:dyDescent="0.25">
      <c r="A362" s="1345" t="s">
        <v>533</v>
      </c>
      <c r="B362" s="1603" t="s">
        <v>782</v>
      </c>
      <c r="C362" s="1582" t="s">
        <v>479</v>
      </c>
      <c r="D362" s="1676" t="s">
        <v>485</v>
      </c>
      <c r="E362" s="74">
        <v>9.3000000000000007</v>
      </c>
      <c r="F362" s="151">
        <f>SUM(J362:L362)</f>
        <v>92</v>
      </c>
      <c r="G362" s="76" t="s">
        <v>97</v>
      </c>
      <c r="H362" s="77" t="s">
        <v>97</v>
      </c>
      <c r="I362" s="78" t="s">
        <v>97</v>
      </c>
      <c r="J362" s="74">
        <v>4</v>
      </c>
      <c r="K362" s="72">
        <v>88</v>
      </c>
      <c r="L362" s="73">
        <v>0</v>
      </c>
      <c r="M362" s="79" t="s">
        <v>97</v>
      </c>
      <c r="N362" s="77" t="s">
        <v>97</v>
      </c>
      <c r="O362" s="77" t="s">
        <v>97</v>
      </c>
      <c r="P362" s="77" t="s">
        <v>97</v>
      </c>
      <c r="Q362" s="78" t="s">
        <v>97</v>
      </c>
    </row>
    <row r="363" spans="1:17" ht="47.25" x14ac:dyDescent="0.25">
      <c r="A363" s="1346"/>
      <c r="B363" s="1567"/>
      <c r="C363" s="1584"/>
      <c r="D363" s="965" t="s">
        <v>490</v>
      </c>
      <c r="E363" s="325"/>
      <c r="F363" s="390">
        <f>SUM(J363:L363)</f>
        <v>0</v>
      </c>
      <c r="G363" s="327" t="s">
        <v>98</v>
      </c>
      <c r="H363" s="328" t="s">
        <v>98</v>
      </c>
      <c r="I363" s="329" t="s">
        <v>98</v>
      </c>
      <c r="J363" s="330"/>
      <c r="K363" s="328"/>
      <c r="L363" s="329"/>
      <c r="M363" s="330" t="s">
        <v>97</v>
      </c>
      <c r="N363" s="328" t="s">
        <v>97</v>
      </c>
      <c r="O363" s="328" t="s">
        <v>97</v>
      </c>
      <c r="P363" s="328" t="s">
        <v>97</v>
      </c>
      <c r="Q363" s="329" t="s">
        <v>97</v>
      </c>
    </row>
    <row r="364" spans="1:17" ht="31.5" x14ac:dyDescent="0.25">
      <c r="A364" s="1346"/>
      <c r="B364" s="1567"/>
      <c r="C364" s="1584"/>
      <c r="D364" s="965" t="s">
        <v>486</v>
      </c>
      <c r="E364" s="325"/>
      <c r="F364" s="390">
        <f>SUM(G364:I364)</f>
        <v>0</v>
      </c>
      <c r="G364" s="327"/>
      <c r="H364" s="328"/>
      <c r="I364" s="329"/>
      <c r="J364" s="330" t="s">
        <v>97</v>
      </c>
      <c r="K364" s="328" t="s">
        <v>97</v>
      </c>
      <c r="L364" s="329" t="s">
        <v>97</v>
      </c>
      <c r="M364" s="330" t="s">
        <v>97</v>
      </c>
      <c r="N364" s="328" t="s">
        <v>97</v>
      </c>
      <c r="O364" s="328" t="s">
        <v>97</v>
      </c>
      <c r="P364" s="328" t="s">
        <v>97</v>
      </c>
      <c r="Q364" s="329" t="s">
        <v>97</v>
      </c>
    </row>
    <row r="365" spans="1:17" ht="31.5" x14ac:dyDescent="0.25">
      <c r="A365" s="1346"/>
      <c r="B365" s="1567"/>
      <c r="C365" s="1584"/>
      <c r="D365" s="965" t="s">
        <v>15</v>
      </c>
      <c r="E365" s="325">
        <v>101</v>
      </c>
      <c r="F365" s="390">
        <f>SUM(M365:Q365)</f>
        <v>708</v>
      </c>
      <c r="G365" s="327" t="s">
        <v>98</v>
      </c>
      <c r="H365" s="328" t="s">
        <v>98</v>
      </c>
      <c r="I365" s="329" t="s">
        <v>98</v>
      </c>
      <c r="J365" s="330" t="s">
        <v>97</v>
      </c>
      <c r="K365" s="328" t="s">
        <v>97</v>
      </c>
      <c r="L365" s="329" t="s">
        <v>97</v>
      </c>
      <c r="M365" s="330">
        <v>9</v>
      </c>
      <c r="N365" s="328">
        <v>29</v>
      </c>
      <c r="O365" s="328">
        <v>616</v>
      </c>
      <c r="P365" s="328">
        <v>46</v>
      </c>
      <c r="Q365" s="329">
        <v>8</v>
      </c>
    </row>
    <row r="366" spans="1:17" ht="32.25" thickBot="1" x14ac:dyDescent="0.3">
      <c r="A366" s="1346"/>
      <c r="B366" s="1588"/>
      <c r="C366" s="1584"/>
      <c r="D366" s="966" t="s">
        <v>491</v>
      </c>
      <c r="E366" s="100"/>
      <c r="F366" s="170">
        <f>SUM(M366:Q366)</f>
        <v>0</v>
      </c>
      <c r="G366" s="345" t="s">
        <v>97</v>
      </c>
      <c r="H366" s="97" t="s">
        <v>97</v>
      </c>
      <c r="I366" s="98" t="s">
        <v>97</v>
      </c>
      <c r="J366" s="99" t="s">
        <v>97</v>
      </c>
      <c r="K366" s="97" t="s">
        <v>98</v>
      </c>
      <c r="L366" s="98" t="s">
        <v>98</v>
      </c>
      <c r="M366" s="100"/>
      <c r="N366" s="92"/>
      <c r="O366" s="92"/>
      <c r="P366" s="92"/>
      <c r="Q366" s="93"/>
    </row>
    <row r="367" spans="1:17" ht="31.5" x14ac:dyDescent="0.25">
      <c r="A367" s="1346"/>
      <c r="B367" s="1565" t="s">
        <v>623</v>
      </c>
      <c r="C367" s="1584"/>
      <c r="D367" s="964" t="s">
        <v>485</v>
      </c>
      <c r="E367" s="74">
        <v>8</v>
      </c>
      <c r="F367" s="151">
        <f>SUM(J367:L367)</f>
        <v>129</v>
      </c>
      <c r="G367" s="76" t="s">
        <v>97</v>
      </c>
      <c r="H367" s="77" t="s">
        <v>97</v>
      </c>
      <c r="I367" s="78" t="s">
        <v>97</v>
      </c>
      <c r="J367" s="74">
        <v>8</v>
      </c>
      <c r="K367" s="72">
        <v>121</v>
      </c>
      <c r="L367" s="73"/>
      <c r="M367" s="79" t="s">
        <v>97</v>
      </c>
      <c r="N367" s="77" t="s">
        <v>97</v>
      </c>
      <c r="O367" s="77" t="s">
        <v>97</v>
      </c>
      <c r="P367" s="77" t="s">
        <v>97</v>
      </c>
      <c r="Q367" s="78" t="s">
        <v>97</v>
      </c>
    </row>
    <row r="368" spans="1:17" ht="47.25" x14ac:dyDescent="0.25">
      <c r="A368" s="1346"/>
      <c r="B368" s="1604"/>
      <c r="C368" s="1584"/>
      <c r="D368" s="965" t="s">
        <v>490</v>
      </c>
      <c r="E368" s="325"/>
      <c r="F368" s="390">
        <f>SUM(J368:L368)</f>
        <v>0</v>
      </c>
      <c r="G368" s="327" t="s">
        <v>98</v>
      </c>
      <c r="H368" s="328" t="s">
        <v>98</v>
      </c>
      <c r="I368" s="329" t="s">
        <v>98</v>
      </c>
      <c r="J368" s="330"/>
      <c r="K368" s="328"/>
      <c r="L368" s="329"/>
      <c r="M368" s="330" t="s">
        <v>97</v>
      </c>
      <c r="N368" s="328" t="s">
        <v>97</v>
      </c>
      <c r="O368" s="328" t="s">
        <v>97</v>
      </c>
      <c r="P368" s="328" t="s">
        <v>97</v>
      </c>
      <c r="Q368" s="329" t="s">
        <v>97</v>
      </c>
    </row>
    <row r="369" spans="1:17" ht="31.5" x14ac:dyDescent="0.25">
      <c r="A369" s="1346"/>
      <c r="B369" s="1604"/>
      <c r="C369" s="1584"/>
      <c r="D369" s="965" t="s">
        <v>486</v>
      </c>
      <c r="E369" s="325"/>
      <c r="F369" s="390">
        <f>SUM(G369:I369)</f>
        <v>0</v>
      </c>
      <c r="G369" s="327"/>
      <c r="H369" s="328"/>
      <c r="I369" s="329"/>
      <c r="J369" s="330" t="s">
        <v>97</v>
      </c>
      <c r="K369" s="328" t="s">
        <v>97</v>
      </c>
      <c r="L369" s="329" t="s">
        <v>97</v>
      </c>
      <c r="M369" s="330" t="s">
        <v>97</v>
      </c>
      <c r="N369" s="328" t="s">
        <v>97</v>
      </c>
      <c r="O369" s="328" t="s">
        <v>97</v>
      </c>
      <c r="P369" s="328" t="s">
        <v>97</v>
      </c>
      <c r="Q369" s="329" t="s">
        <v>97</v>
      </c>
    </row>
    <row r="370" spans="1:17" ht="31.5" x14ac:dyDescent="0.25">
      <c r="A370" s="1346"/>
      <c r="B370" s="1604"/>
      <c r="C370" s="1584"/>
      <c r="D370" s="965" t="s">
        <v>15</v>
      </c>
      <c r="E370" s="325">
        <v>116.8</v>
      </c>
      <c r="F370" s="390">
        <f>SUM(M370:Q370)</f>
        <v>714</v>
      </c>
      <c r="G370" s="327" t="s">
        <v>98</v>
      </c>
      <c r="H370" s="328" t="s">
        <v>98</v>
      </c>
      <c r="I370" s="329" t="s">
        <v>98</v>
      </c>
      <c r="J370" s="330" t="s">
        <v>97</v>
      </c>
      <c r="K370" s="328" t="s">
        <v>97</v>
      </c>
      <c r="L370" s="329" t="s">
        <v>97</v>
      </c>
      <c r="M370" s="330">
        <v>5</v>
      </c>
      <c r="N370" s="328">
        <v>17</v>
      </c>
      <c r="O370" s="328">
        <v>195</v>
      </c>
      <c r="P370" s="328">
        <v>496</v>
      </c>
      <c r="Q370" s="329">
        <v>1</v>
      </c>
    </row>
    <row r="371" spans="1:17" ht="32.25" thickBot="1" x14ac:dyDescent="0.3">
      <c r="A371" s="1346"/>
      <c r="B371" s="1606"/>
      <c r="C371" s="1584"/>
      <c r="D371" s="1658" t="s">
        <v>491</v>
      </c>
      <c r="E371" s="343"/>
      <c r="F371" s="393">
        <f>SUM(M371:Q371)</f>
        <v>0</v>
      </c>
      <c r="G371" s="345" t="s">
        <v>97</v>
      </c>
      <c r="H371" s="97" t="s">
        <v>97</v>
      </c>
      <c r="I371" s="98" t="s">
        <v>97</v>
      </c>
      <c r="J371" s="99" t="s">
        <v>97</v>
      </c>
      <c r="K371" s="97" t="s">
        <v>98</v>
      </c>
      <c r="L371" s="98" t="s">
        <v>98</v>
      </c>
      <c r="M371" s="100"/>
      <c r="N371" s="92"/>
      <c r="O371" s="92"/>
      <c r="P371" s="92"/>
      <c r="Q371" s="93"/>
    </row>
    <row r="372" spans="1:17" ht="31.5" x14ac:dyDescent="0.25">
      <c r="A372" s="1346"/>
      <c r="B372" s="1565" t="s">
        <v>622</v>
      </c>
      <c r="C372" s="1584"/>
      <c r="D372" s="964" t="s">
        <v>485</v>
      </c>
      <c r="E372" s="74">
        <v>10</v>
      </c>
      <c r="F372" s="151">
        <f>SUM(J372:L372)</f>
        <v>228</v>
      </c>
      <c r="G372" s="76" t="s">
        <v>97</v>
      </c>
      <c r="H372" s="77" t="s">
        <v>97</v>
      </c>
      <c r="I372" s="78" t="s">
        <v>97</v>
      </c>
      <c r="J372" s="74">
        <v>34</v>
      </c>
      <c r="K372" s="72">
        <v>194</v>
      </c>
      <c r="L372" s="73">
        <v>0</v>
      </c>
      <c r="M372" s="79" t="s">
        <v>97</v>
      </c>
      <c r="N372" s="77" t="s">
        <v>97</v>
      </c>
      <c r="O372" s="77" t="s">
        <v>97</v>
      </c>
      <c r="P372" s="77" t="s">
        <v>97</v>
      </c>
      <c r="Q372" s="78" t="s">
        <v>97</v>
      </c>
    </row>
    <row r="373" spans="1:17" ht="47.25" x14ac:dyDescent="0.25">
      <c r="A373" s="1346"/>
      <c r="B373" s="1604"/>
      <c r="C373" s="1584"/>
      <c r="D373" s="965" t="s">
        <v>490</v>
      </c>
      <c r="E373" s="325"/>
      <c r="F373" s="390">
        <f>SUM(J373:L373)</f>
        <v>0</v>
      </c>
      <c r="G373" s="327" t="s">
        <v>98</v>
      </c>
      <c r="H373" s="328" t="s">
        <v>98</v>
      </c>
      <c r="I373" s="329" t="s">
        <v>98</v>
      </c>
      <c r="J373" s="330"/>
      <c r="K373" s="328"/>
      <c r="L373" s="329"/>
      <c r="M373" s="330" t="s">
        <v>97</v>
      </c>
      <c r="N373" s="328" t="s">
        <v>97</v>
      </c>
      <c r="O373" s="328" t="s">
        <v>97</v>
      </c>
      <c r="P373" s="328" t="s">
        <v>97</v>
      </c>
      <c r="Q373" s="329" t="s">
        <v>97</v>
      </c>
    </row>
    <row r="374" spans="1:17" ht="31.5" x14ac:dyDescent="0.25">
      <c r="A374" s="1346"/>
      <c r="B374" s="1604"/>
      <c r="C374" s="1584"/>
      <c r="D374" s="965" t="s">
        <v>486</v>
      </c>
      <c r="E374" s="325"/>
      <c r="F374" s="390">
        <f>SUM(G374:I374)</f>
        <v>0</v>
      </c>
      <c r="G374" s="327"/>
      <c r="H374" s="328"/>
      <c r="I374" s="329"/>
      <c r="J374" s="330" t="s">
        <v>97</v>
      </c>
      <c r="K374" s="328" t="s">
        <v>97</v>
      </c>
      <c r="L374" s="329" t="s">
        <v>97</v>
      </c>
      <c r="M374" s="330" t="s">
        <v>97</v>
      </c>
      <c r="N374" s="328" t="s">
        <v>97</v>
      </c>
      <c r="O374" s="328" t="s">
        <v>97</v>
      </c>
      <c r="P374" s="328" t="s">
        <v>97</v>
      </c>
      <c r="Q374" s="329" t="s">
        <v>97</v>
      </c>
    </row>
    <row r="375" spans="1:17" ht="31.5" x14ac:dyDescent="0.25">
      <c r="A375" s="1346"/>
      <c r="B375" s="1604"/>
      <c r="C375" s="1584"/>
      <c r="D375" s="965" t="s">
        <v>15</v>
      </c>
      <c r="E375" s="325">
        <v>100</v>
      </c>
      <c r="F375" s="390">
        <f>SUM(M375:Q375)</f>
        <v>541</v>
      </c>
      <c r="G375" s="327" t="s">
        <v>98</v>
      </c>
      <c r="H375" s="328" t="s">
        <v>98</v>
      </c>
      <c r="I375" s="329" t="s">
        <v>98</v>
      </c>
      <c r="J375" s="330" t="s">
        <v>97</v>
      </c>
      <c r="K375" s="328" t="s">
        <v>97</v>
      </c>
      <c r="L375" s="329" t="s">
        <v>97</v>
      </c>
      <c r="M375" s="330">
        <v>36</v>
      </c>
      <c r="N375" s="328">
        <v>128</v>
      </c>
      <c r="O375" s="328">
        <v>328</v>
      </c>
      <c r="P375" s="328">
        <v>46</v>
      </c>
      <c r="Q375" s="329">
        <v>3</v>
      </c>
    </row>
    <row r="376" spans="1:17" ht="32.25" thickBot="1" x14ac:dyDescent="0.3">
      <c r="A376" s="1346"/>
      <c r="B376" s="1588"/>
      <c r="C376" s="1586"/>
      <c r="D376" s="966" t="s">
        <v>491</v>
      </c>
      <c r="E376" s="100"/>
      <c r="F376" s="170">
        <f>SUM(M376:Q376)</f>
        <v>0</v>
      </c>
      <c r="G376" s="345" t="s">
        <v>97</v>
      </c>
      <c r="H376" s="97" t="s">
        <v>97</v>
      </c>
      <c r="I376" s="98" t="s">
        <v>97</v>
      </c>
      <c r="J376" s="99" t="s">
        <v>97</v>
      </c>
      <c r="K376" s="97" t="s">
        <v>98</v>
      </c>
      <c r="L376" s="98" t="s">
        <v>98</v>
      </c>
      <c r="M376" s="100"/>
      <c r="N376" s="92"/>
      <c r="O376" s="92"/>
      <c r="P376" s="92"/>
      <c r="Q376" s="93"/>
    </row>
    <row r="377" spans="1:17" ht="31.5" x14ac:dyDescent="0.25">
      <c r="A377" s="1346"/>
      <c r="B377" s="1581" t="s">
        <v>532</v>
      </c>
      <c r="C377" s="1582" t="s">
        <v>783</v>
      </c>
      <c r="D377" s="964" t="s">
        <v>485</v>
      </c>
      <c r="E377" s="74"/>
      <c r="F377" s="151">
        <f>SUM(J377:L377)</f>
        <v>0</v>
      </c>
      <c r="G377" s="76" t="s">
        <v>97</v>
      </c>
      <c r="H377" s="77" t="s">
        <v>97</v>
      </c>
      <c r="I377" s="78" t="s">
        <v>97</v>
      </c>
      <c r="J377" s="74"/>
      <c r="K377" s="72"/>
      <c r="L377" s="73"/>
      <c r="M377" s="79" t="s">
        <v>97</v>
      </c>
      <c r="N377" s="77" t="s">
        <v>97</v>
      </c>
      <c r="O377" s="77" t="s">
        <v>97</v>
      </c>
      <c r="P377" s="77" t="s">
        <v>97</v>
      </c>
      <c r="Q377" s="78" t="s">
        <v>97</v>
      </c>
    </row>
    <row r="378" spans="1:17" ht="47.25" x14ac:dyDescent="0.25">
      <c r="A378" s="1346"/>
      <c r="B378" s="1583"/>
      <c r="C378" s="1584"/>
      <c r="D378" s="965" t="s">
        <v>490</v>
      </c>
      <c r="E378" s="325"/>
      <c r="F378" s="390">
        <f>SUM(J378:L378)</f>
        <v>0</v>
      </c>
      <c r="G378" s="327" t="s">
        <v>98</v>
      </c>
      <c r="H378" s="328" t="s">
        <v>98</v>
      </c>
      <c r="I378" s="329" t="s">
        <v>98</v>
      </c>
      <c r="J378" s="330"/>
      <c r="K378" s="328"/>
      <c r="L378" s="329"/>
      <c r="M378" s="330" t="s">
        <v>97</v>
      </c>
      <c r="N378" s="328" t="s">
        <v>97</v>
      </c>
      <c r="O378" s="328" t="s">
        <v>97</v>
      </c>
      <c r="P378" s="328" t="s">
        <v>97</v>
      </c>
      <c r="Q378" s="329" t="s">
        <v>97</v>
      </c>
    </row>
    <row r="379" spans="1:17" ht="31.5" x14ac:dyDescent="0.25">
      <c r="A379" s="1346"/>
      <c r="B379" s="1583"/>
      <c r="C379" s="1584"/>
      <c r="D379" s="965" t="s">
        <v>486</v>
      </c>
      <c r="E379" s="325"/>
      <c r="F379" s="390">
        <f>SUM(G379:I379)</f>
        <v>0</v>
      </c>
      <c r="G379" s="327"/>
      <c r="H379" s="328"/>
      <c r="I379" s="329"/>
      <c r="J379" s="330" t="s">
        <v>97</v>
      </c>
      <c r="K379" s="328" t="s">
        <v>97</v>
      </c>
      <c r="L379" s="329" t="s">
        <v>97</v>
      </c>
      <c r="M379" s="330" t="s">
        <v>97</v>
      </c>
      <c r="N379" s="328" t="s">
        <v>97</v>
      </c>
      <c r="O379" s="328" t="s">
        <v>97</v>
      </c>
      <c r="P379" s="328" t="s">
        <v>97</v>
      </c>
      <c r="Q379" s="329" t="s">
        <v>97</v>
      </c>
    </row>
    <row r="380" spans="1:17" ht="31.5" x14ac:dyDescent="0.25">
      <c r="A380" s="1346"/>
      <c r="B380" s="1583"/>
      <c r="C380" s="1584"/>
      <c r="D380" s="965" t="s">
        <v>15</v>
      </c>
      <c r="E380" s="325">
        <v>115.5</v>
      </c>
      <c r="F380" s="390">
        <f>SUM(M380:Q380)</f>
        <v>16</v>
      </c>
      <c r="G380" s="327" t="s">
        <v>98</v>
      </c>
      <c r="H380" s="328" t="s">
        <v>98</v>
      </c>
      <c r="I380" s="329" t="s">
        <v>98</v>
      </c>
      <c r="J380" s="330" t="s">
        <v>97</v>
      </c>
      <c r="K380" s="328" t="s">
        <v>97</v>
      </c>
      <c r="L380" s="329" t="s">
        <v>97</v>
      </c>
      <c r="M380" s="330">
        <v>1</v>
      </c>
      <c r="N380" s="328">
        <v>0</v>
      </c>
      <c r="O380" s="328">
        <v>6</v>
      </c>
      <c r="P380" s="328">
        <v>7</v>
      </c>
      <c r="Q380" s="329">
        <v>2</v>
      </c>
    </row>
    <row r="381" spans="1:17" ht="32.25" thickBot="1" x14ac:dyDescent="0.3">
      <c r="A381" s="1346"/>
      <c r="B381" s="1585"/>
      <c r="C381" s="1586"/>
      <c r="D381" s="966" t="s">
        <v>491</v>
      </c>
      <c r="E381" s="100"/>
      <c r="F381" s="170">
        <f>SUM(M381:Q381)</f>
        <v>0</v>
      </c>
      <c r="G381" s="345" t="s">
        <v>97</v>
      </c>
      <c r="H381" s="97" t="s">
        <v>97</v>
      </c>
      <c r="I381" s="98" t="s">
        <v>97</v>
      </c>
      <c r="J381" s="99" t="s">
        <v>97</v>
      </c>
      <c r="K381" s="97" t="s">
        <v>98</v>
      </c>
      <c r="L381" s="98" t="s">
        <v>98</v>
      </c>
      <c r="M381" s="100"/>
      <c r="N381" s="92"/>
      <c r="O381" s="92"/>
      <c r="P381" s="92"/>
      <c r="Q381" s="93"/>
    </row>
    <row r="382" spans="1:17" ht="31.5" x14ac:dyDescent="0.25">
      <c r="A382" s="1346"/>
      <c r="B382" s="1565" t="s">
        <v>544</v>
      </c>
      <c r="C382" s="1575" t="s">
        <v>784</v>
      </c>
      <c r="D382" s="964" t="s">
        <v>485</v>
      </c>
      <c r="E382" s="74">
        <v>12</v>
      </c>
      <c r="F382" s="151">
        <f>SUM(J382:L382)</f>
        <v>50</v>
      </c>
      <c r="G382" s="76" t="s">
        <v>97</v>
      </c>
      <c r="H382" s="77" t="s">
        <v>97</v>
      </c>
      <c r="I382" s="78" t="s">
        <v>97</v>
      </c>
      <c r="J382" s="74"/>
      <c r="K382" s="72">
        <v>50</v>
      </c>
      <c r="L382" s="73"/>
      <c r="M382" s="79" t="s">
        <v>97</v>
      </c>
      <c r="N382" s="77" t="s">
        <v>97</v>
      </c>
      <c r="O382" s="77" t="s">
        <v>97</v>
      </c>
      <c r="P382" s="77" t="s">
        <v>97</v>
      </c>
      <c r="Q382" s="78" t="s">
        <v>97</v>
      </c>
    </row>
    <row r="383" spans="1:17" ht="47.25" x14ac:dyDescent="0.25">
      <c r="A383" s="1346"/>
      <c r="B383" s="1604"/>
      <c r="C383" s="1605"/>
      <c r="D383" s="965" t="s">
        <v>490</v>
      </c>
      <c r="E383" s="325"/>
      <c r="F383" s="390">
        <f>SUM(J383:L383)</f>
        <v>0</v>
      </c>
      <c r="G383" s="327" t="s">
        <v>98</v>
      </c>
      <c r="H383" s="328" t="s">
        <v>98</v>
      </c>
      <c r="I383" s="329" t="s">
        <v>98</v>
      </c>
      <c r="J383" s="330"/>
      <c r="K383" s="328"/>
      <c r="L383" s="329"/>
      <c r="M383" s="330" t="s">
        <v>97</v>
      </c>
      <c r="N383" s="328" t="s">
        <v>97</v>
      </c>
      <c r="O383" s="328" t="s">
        <v>97</v>
      </c>
      <c r="P383" s="328" t="s">
        <v>97</v>
      </c>
      <c r="Q383" s="329" t="s">
        <v>97</v>
      </c>
    </row>
    <row r="384" spans="1:17" ht="31.5" x14ac:dyDescent="0.25">
      <c r="A384" s="1346"/>
      <c r="B384" s="1604"/>
      <c r="C384" s="1605"/>
      <c r="D384" s="965" t="s">
        <v>486</v>
      </c>
      <c r="E384" s="325"/>
      <c r="F384" s="390">
        <f>SUM(G384:I384)</f>
        <v>0</v>
      </c>
      <c r="G384" s="327"/>
      <c r="H384" s="328"/>
      <c r="I384" s="329"/>
      <c r="J384" s="330" t="s">
        <v>97</v>
      </c>
      <c r="K384" s="328" t="s">
        <v>97</v>
      </c>
      <c r="L384" s="329" t="s">
        <v>97</v>
      </c>
      <c r="M384" s="330" t="s">
        <v>97</v>
      </c>
      <c r="N384" s="328" t="s">
        <v>97</v>
      </c>
      <c r="O384" s="328" t="s">
        <v>97</v>
      </c>
      <c r="P384" s="328" t="s">
        <v>97</v>
      </c>
      <c r="Q384" s="329" t="s">
        <v>97</v>
      </c>
    </row>
    <row r="385" spans="1:17" ht="31.5" x14ac:dyDescent="0.25">
      <c r="A385" s="1346"/>
      <c r="B385" s="1604"/>
      <c r="C385" s="1605"/>
      <c r="D385" s="965" t="s">
        <v>15</v>
      </c>
      <c r="E385" s="325">
        <v>100</v>
      </c>
      <c r="F385" s="390">
        <f>SUM(M385:Q385)</f>
        <v>202</v>
      </c>
      <c r="G385" s="327" t="s">
        <v>98</v>
      </c>
      <c r="H385" s="328" t="s">
        <v>98</v>
      </c>
      <c r="I385" s="329" t="s">
        <v>98</v>
      </c>
      <c r="J385" s="330" t="s">
        <v>97</v>
      </c>
      <c r="K385" s="328" t="s">
        <v>97</v>
      </c>
      <c r="L385" s="329" t="s">
        <v>97</v>
      </c>
      <c r="M385" s="330"/>
      <c r="N385" s="328">
        <v>13</v>
      </c>
      <c r="O385" s="328">
        <v>123</v>
      </c>
      <c r="P385" s="328">
        <v>66</v>
      </c>
      <c r="Q385" s="329"/>
    </row>
    <row r="386" spans="1:17" ht="32.25" thickBot="1" x14ac:dyDescent="0.3">
      <c r="A386" s="1346"/>
      <c r="B386" s="1588"/>
      <c r="C386" s="1587"/>
      <c r="D386" s="966" t="s">
        <v>491</v>
      </c>
      <c r="E386" s="100"/>
      <c r="F386" s="170">
        <f>SUM(M386:Q386)</f>
        <v>0</v>
      </c>
      <c r="G386" s="345" t="s">
        <v>97</v>
      </c>
      <c r="H386" s="97" t="s">
        <v>97</v>
      </c>
      <c r="I386" s="98" t="s">
        <v>97</v>
      </c>
      <c r="J386" s="99" t="s">
        <v>97</v>
      </c>
      <c r="K386" s="97" t="s">
        <v>98</v>
      </c>
      <c r="L386" s="98" t="s">
        <v>98</v>
      </c>
      <c r="M386" s="100"/>
      <c r="N386" s="92"/>
      <c r="O386" s="92"/>
      <c r="P386" s="92"/>
      <c r="Q386" s="93"/>
    </row>
    <row r="387" spans="1:17" ht="31.5" x14ac:dyDescent="0.25">
      <c r="A387" s="1346"/>
      <c r="B387" s="1565" t="s">
        <v>785</v>
      </c>
      <c r="C387" s="1575" t="s">
        <v>786</v>
      </c>
      <c r="D387" s="964" t="s">
        <v>485</v>
      </c>
      <c r="E387" s="74"/>
      <c r="F387" s="151">
        <f>SUM(J387:L387)</f>
        <v>0</v>
      </c>
      <c r="G387" s="76" t="s">
        <v>97</v>
      </c>
      <c r="H387" s="77" t="s">
        <v>97</v>
      </c>
      <c r="I387" s="78" t="s">
        <v>97</v>
      </c>
      <c r="J387" s="74"/>
      <c r="K387" s="72"/>
      <c r="L387" s="73"/>
      <c r="M387" s="79" t="s">
        <v>97</v>
      </c>
      <c r="N387" s="77" t="s">
        <v>97</v>
      </c>
      <c r="O387" s="77" t="s">
        <v>97</v>
      </c>
      <c r="P387" s="77" t="s">
        <v>97</v>
      </c>
      <c r="Q387" s="78" t="s">
        <v>97</v>
      </c>
    </row>
    <row r="388" spans="1:17" ht="47.25" x14ac:dyDescent="0.25">
      <c r="A388" s="1346"/>
      <c r="B388" s="1604"/>
      <c r="C388" s="1605"/>
      <c r="D388" s="965" t="s">
        <v>490</v>
      </c>
      <c r="E388" s="325"/>
      <c r="F388" s="390">
        <f>SUM(J388:L388)</f>
        <v>0</v>
      </c>
      <c r="G388" s="327" t="s">
        <v>98</v>
      </c>
      <c r="H388" s="328" t="s">
        <v>98</v>
      </c>
      <c r="I388" s="329" t="s">
        <v>98</v>
      </c>
      <c r="J388" s="330"/>
      <c r="K388" s="328"/>
      <c r="L388" s="329"/>
      <c r="M388" s="330" t="s">
        <v>97</v>
      </c>
      <c r="N388" s="328" t="s">
        <v>97</v>
      </c>
      <c r="O388" s="328" t="s">
        <v>97</v>
      </c>
      <c r="P388" s="328" t="s">
        <v>97</v>
      </c>
      <c r="Q388" s="329" t="s">
        <v>97</v>
      </c>
    </row>
    <row r="389" spans="1:17" ht="31.5" x14ac:dyDescent="0.25">
      <c r="A389" s="1346"/>
      <c r="B389" s="1604"/>
      <c r="C389" s="1605"/>
      <c r="D389" s="965" t="s">
        <v>486</v>
      </c>
      <c r="E389" s="325"/>
      <c r="F389" s="390">
        <f>SUM(G389:I389)</f>
        <v>0</v>
      </c>
      <c r="G389" s="327"/>
      <c r="H389" s="328"/>
      <c r="I389" s="329"/>
      <c r="J389" s="330" t="s">
        <v>97</v>
      </c>
      <c r="K389" s="328" t="s">
        <v>97</v>
      </c>
      <c r="L389" s="329" t="s">
        <v>97</v>
      </c>
      <c r="M389" s="330" t="s">
        <v>97</v>
      </c>
      <c r="N389" s="328" t="s">
        <v>97</v>
      </c>
      <c r="O389" s="328" t="s">
        <v>97</v>
      </c>
      <c r="P389" s="328" t="s">
        <v>97</v>
      </c>
      <c r="Q389" s="329" t="s">
        <v>97</v>
      </c>
    </row>
    <row r="390" spans="1:17" ht="31.5" x14ac:dyDescent="0.25">
      <c r="A390" s="1346"/>
      <c r="B390" s="1604"/>
      <c r="C390" s="1605"/>
      <c r="D390" s="965" t="s">
        <v>15</v>
      </c>
      <c r="E390" s="325">
        <v>124</v>
      </c>
      <c r="F390" s="390">
        <f>SUM(M390:Q390)</f>
        <v>20</v>
      </c>
      <c r="G390" s="327" t="s">
        <v>98</v>
      </c>
      <c r="H390" s="328" t="s">
        <v>98</v>
      </c>
      <c r="I390" s="329" t="s">
        <v>98</v>
      </c>
      <c r="J390" s="330" t="s">
        <v>97</v>
      </c>
      <c r="K390" s="328" t="s">
        <v>97</v>
      </c>
      <c r="L390" s="329" t="s">
        <v>97</v>
      </c>
      <c r="M390" s="330">
        <v>1</v>
      </c>
      <c r="N390" s="328">
        <v>1</v>
      </c>
      <c r="O390" s="328">
        <v>6</v>
      </c>
      <c r="P390" s="328">
        <v>9</v>
      </c>
      <c r="Q390" s="329">
        <v>3</v>
      </c>
    </row>
    <row r="391" spans="1:17" ht="32.25" thickBot="1" x14ac:dyDescent="0.3">
      <c r="A391" s="1346"/>
      <c r="B391" s="1588"/>
      <c r="C391" s="1587"/>
      <c r="D391" s="966" t="s">
        <v>491</v>
      </c>
      <c r="E391" s="100"/>
      <c r="F391" s="170">
        <f>SUM(M391:Q391)</f>
        <v>0</v>
      </c>
      <c r="G391" s="345" t="s">
        <v>97</v>
      </c>
      <c r="H391" s="97" t="s">
        <v>97</v>
      </c>
      <c r="I391" s="98" t="s">
        <v>97</v>
      </c>
      <c r="J391" s="99" t="s">
        <v>97</v>
      </c>
      <c r="K391" s="97" t="s">
        <v>98</v>
      </c>
      <c r="L391" s="98" t="s">
        <v>98</v>
      </c>
      <c r="M391" s="100"/>
      <c r="N391" s="92"/>
      <c r="O391" s="92"/>
      <c r="P391" s="92"/>
      <c r="Q391" s="93"/>
    </row>
    <row r="392" spans="1:17" ht="31.5" x14ac:dyDescent="0.25">
      <c r="A392" s="1350" t="s">
        <v>601</v>
      </c>
      <c r="B392" s="1565" t="s">
        <v>624</v>
      </c>
      <c r="C392" s="1575" t="s">
        <v>375</v>
      </c>
      <c r="D392" s="964" t="s">
        <v>485</v>
      </c>
      <c r="E392" s="305">
        <v>12.6</v>
      </c>
      <c r="F392" s="874">
        <f t="shared" ref="F392:F393" si="41">SUM(J392:L392)</f>
        <v>3</v>
      </c>
      <c r="G392" s="863" t="s">
        <v>97</v>
      </c>
      <c r="H392" s="501" t="s">
        <v>97</v>
      </c>
      <c r="I392" s="502" t="s">
        <v>97</v>
      </c>
      <c r="J392" s="862"/>
      <c r="K392" s="501">
        <v>3</v>
      </c>
      <c r="L392" s="502"/>
      <c r="M392" s="862" t="s">
        <v>97</v>
      </c>
      <c r="N392" s="501" t="s">
        <v>97</v>
      </c>
      <c r="O392" s="501" t="s">
        <v>97</v>
      </c>
      <c r="P392" s="501" t="s">
        <v>97</v>
      </c>
      <c r="Q392" s="306" t="s">
        <v>97</v>
      </c>
    </row>
    <row r="393" spans="1:17" ht="47.25" x14ac:dyDescent="0.25">
      <c r="A393" s="1351"/>
      <c r="B393" s="1604"/>
      <c r="C393" s="1605"/>
      <c r="D393" s="965" t="s">
        <v>490</v>
      </c>
      <c r="E393" s="294"/>
      <c r="F393" s="233">
        <f t="shared" si="41"/>
        <v>0</v>
      </c>
      <c r="G393" s="234" t="s">
        <v>98</v>
      </c>
      <c r="H393" s="224" t="s">
        <v>98</v>
      </c>
      <c r="I393" s="225" t="s">
        <v>98</v>
      </c>
      <c r="J393" s="232"/>
      <c r="K393" s="224"/>
      <c r="L393" s="225"/>
      <c r="M393" s="232" t="s">
        <v>97</v>
      </c>
      <c r="N393" s="224" t="s">
        <v>97</v>
      </c>
      <c r="O393" s="224" t="s">
        <v>97</v>
      </c>
      <c r="P393" s="224" t="s">
        <v>97</v>
      </c>
      <c r="Q393" s="307" t="s">
        <v>97</v>
      </c>
    </row>
    <row r="394" spans="1:17" ht="31.5" x14ac:dyDescent="0.25">
      <c r="A394" s="1351"/>
      <c r="B394" s="1604"/>
      <c r="C394" s="1605"/>
      <c r="D394" s="965" t="s">
        <v>486</v>
      </c>
      <c r="E394" s="294"/>
      <c r="F394" s="233">
        <f>SUM(G394:I394)</f>
        <v>0</v>
      </c>
      <c r="G394" s="234"/>
      <c r="H394" s="224"/>
      <c r="I394" s="225"/>
      <c r="J394" s="232" t="s">
        <v>97</v>
      </c>
      <c r="K394" s="224" t="s">
        <v>97</v>
      </c>
      <c r="L394" s="225" t="s">
        <v>97</v>
      </c>
      <c r="M394" s="232" t="s">
        <v>97</v>
      </c>
      <c r="N394" s="224" t="s">
        <v>97</v>
      </c>
      <c r="O394" s="224" t="s">
        <v>97</v>
      </c>
      <c r="P394" s="224" t="s">
        <v>97</v>
      </c>
      <c r="Q394" s="307" t="s">
        <v>97</v>
      </c>
    </row>
    <row r="395" spans="1:17" ht="31.5" x14ac:dyDescent="0.25">
      <c r="A395" s="1351"/>
      <c r="B395" s="1604"/>
      <c r="C395" s="1605"/>
      <c r="D395" s="965" t="s">
        <v>15</v>
      </c>
      <c r="E395" s="294">
        <v>86.9</v>
      </c>
      <c r="F395" s="233">
        <f t="shared" ref="F395:F396" si="42">SUM(M395:Q395)</f>
        <v>147</v>
      </c>
      <c r="G395" s="234" t="s">
        <v>98</v>
      </c>
      <c r="H395" s="224" t="s">
        <v>98</v>
      </c>
      <c r="I395" s="225" t="s">
        <v>98</v>
      </c>
      <c r="J395" s="232" t="s">
        <v>97</v>
      </c>
      <c r="K395" s="224" t="s">
        <v>97</v>
      </c>
      <c r="L395" s="225" t="s">
        <v>97</v>
      </c>
      <c r="M395" s="357">
        <v>7</v>
      </c>
      <c r="N395" s="338">
        <v>58</v>
      </c>
      <c r="O395" s="338">
        <v>79</v>
      </c>
      <c r="P395" s="338">
        <v>3</v>
      </c>
      <c r="Q395" s="320"/>
    </row>
    <row r="396" spans="1:17" ht="32.25" thickBot="1" x14ac:dyDescent="0.3">
      <c r="A396" s="1351"/>
      <c r="B396" s="1606"/>
      <c r="C396" s="1607"/>
      <c r="D396" s="1658" t="s">
        <v>491</v>
      </c>
      <c r="E396" s="309"/>
      <c r="F396" s="246">
        <f t="shared" si="42"/>
        <v>0</v>
      </c>
      <c r="G396" s="244" t="s">
        <v>97</v>
      </c>
      <c r="H396" s="239" t="s">
        <v>97</v>
      </c>
      <c r="I396" s="240" t="s">
        <v>97</v>
      </c>
      <c r="J396" s="245" t="s">
        <v>97</v>
      </c>
      <c r="K396" s="239" t="s">
        <v>98</v>
      </c>
      <c r="L396" s="240" t="s">
        <v>98</v>
      </c>
      <c r="M396" s="245"/>
      <c r="N396" s="239"/>
      <c r="O396" s="239"/>
      <c r="P396" s="239"/>
      <c r="Q396" s="310"/>
    </row>
    <row r="397" spans="1:17" ht="31.5" x14ac:dyDescent="0.25">
      <c r="A397" s="1351"/>
      <c r="B397" s="1565" t="s">
        <v>534</v>
      </c>
      <c r="C397" s="1575" t="s">
        <v>535</v>
      </c>
      <c r="D397" s="964" t="s">
        <v>485</v>
      </c>
      <c r="E397" s="311">
        <v>9.5</v>
      </c>
      <c r="F397" s="216">
        <f t="shared" ref="F397:F398" si="43">SUM(J397:L397)</f>
        <v>38</v>
      </c>
      <c r="G397" s="217" t="s">
        <v>97</v>
      </c>
      <c r="H397" s="213" t="s">
        <v>97</v>
      </c>
      <c r="I397" s="214" t="s">
        <v>97</v>
      </c>
      <c r="J397" s="218"/>
      <c r="K397" s="213">
        <v>36</v>
      </c>
      <c r="L397" s="214">
        <v>2</v>
      </c>
      <c r="M397" s="218" t="s">
        <v>97</v>
      </c>
      <c r="N397" s="213" t="s">
        <v>97</v>
      </c>
      <c r="O397" s="213" t="s">
        <v>97</v>
      </c>
      <c r="P397" s="213" t="s">
        <v>97</v>
      </c>
      <c r="Q397" s="312" t="s">
        <v>97</v>
      </c>
    </row>
    <row r="398" spans="1:17" ht="47.25" x14ac:dyDescent="0.25">
      <c r="A398" s="1351"/>
      <c r="B398" s="1604"/>
      <c r="C398" s="1605"/>
      <c r="D398" s="965" t="s">
        <v>490</v>
      </c>
      <c r="E398" s="294"/>
      <c r="F398" s="233">
        <f t="shared" si="43"/>
        <v>0</v>
      </c>
      <c r="G398" s="234" t="s">
        <v>98</v>
      </c>
      <c r="H398" s="224" t="s">
        <v>98</v>
      </c>
      <c r="I398" s="225" t="s">
        <v>98</v>
      </c>
      <c r="J398" s="232"/>
      <c r="K398" s="224"/>
      <c r="L398" s="225"/>
      <c r="M398" s="232" t="s">
        <v>97</v>
      </c>
      <c r="N398" s="224" t="s">
        <v>97</v>
      </c>
      <c r="O398" s="224" t="s">
        <v>97</v>
      </c>
      <c r="P398" s="224" t="s">
        <v>97</v>
      </c>
      <c r="Q398" s="307" t="s">
        <v>97</v>
      </c>
    </row>
    <row r="399" spans="1:17" ht="31.5" x14ac:dyDescent="0.25">
      <c r="A399" s="1351"/>
      <c r="B399" s="1604"/>
      <c r="C399" s="1605"/>
      <c r="D399" s="965" t="s">
        <v>486</v>
      </c>
      <c r="E399" s="294"/>
      <c r="F399" s="233">
        <f>SUM(G399:I399)</f>
        <v>0</v>
      </c>
      <c r="G399" s="234"/>
      <c r="H399" s="224"/>
      <c r="I399" s="225"/>
      <c r="J399" s="232" t="s">
        <v>97</v>
      </c>
      <c r="K399" s="224" t="s">
        <v>97</v>
      </c>
      <c r="L399" s="225" t="s">
        <v>97</v>
      </c>
      <c r="M399" s="232" t="s">
        <v>97</v>
      </c>
      <c r="N399" s="224" t="s">
        <v>97</v>
      </c>
      <c r="O399" s="224" t="s">
        <v>97</v>
      </c>
      <c r="P399" s="224" t="s">
        <v>97</v>
      </c>
      <c r="Q399" s="307" t="s">
        <v>97</v>
      </c>
    </row>
    <row r="400" spans="1:17" ht="31.5" x14ac:dyDescent="0.25">
      <c r="A400" s="1351"/>
      <c r="B400" s="1604"/>
      <c r="C400" s="1605"/>
      <c r="D400" s="965" t="s">
        <v>15</v>
      </c>
      <c r="E400" s="294">
        <v>90</v>
      </c>
      <c r="F400" s="877">
        <f t="shared" ref="F400:F401" si="44">SUM(M400:Q400)</f>
        <v>121</v>
      </c>
      <c r="G400" s="234" t="s">
        <v>98</v>
      </c>
      <c r="H400" s="224" t="s">
        <v>98</v>
      </c>
      <c r="I400" s="225" t="s">
        <v>98</v>
      </c>
      <c r="J400" s="232" t="s">
        <v>97</v>
      </c>
      <c r="K400" s="224" t="s">
        <v>97</v>
      </c>
      <c r="L400" s="225" t="s">
        <v>97</v>
      </c>
      <c r="M400" s="232">
        <v>7</v>
      </c>
      <c r="N400" s="224">
        <v>65</v>
      </c>
      <c r="O400" s="224">
        <v>36</v>
      </c>
      <c r="P400" s="224">
        <v>13</v>
      </c>
      <c r="Q400" s="307"/>
    </row>
    <row r="401" spans="1:17" ht="32.25" thickBot="1" x14ac:dyDescent="0.3">
      <c r="A401" s="1351"/>
      <c r="B401" s="1606"/>
      <c r="C401" s="1607"/>
      <c r="D401" s="1658" t="s">
        <v>491</v>
      </c>
      <c r="E401" s="313"/>
      <c r="F401" s="243">
        <f t="shared" si="44"/>
        <v>0</v>
      </c>
      <c r="G401" s="244" t="s">
        <v>97</v>
      </c>
      <c r="H401" s="239" t="s">
        <v>97</v>
      </c>
      <c r="I401" s="240" t="s">
        <v>97</v>
      </c>
      <c r="J401" s="245" t="s">
        <v>97</v>
      </c>
      <c r="K401" s="239" t="s">
        <v>98</v>
      </c>
      <c r="L401" s="240" t="s">
        <v>98</v>
      </c>
      <c r="M401" s="245"/>
      <c r="N401" s="239"/>
      <c r="O401" s="239"/>
      <c r="P401" s="239"/>
      <c r="Q401" s="310"/>
    </row>
    <row r="402" spans="1:17" ht="31.5" x14ac:dyDescent="0.25">
      <c r="A402" s="1351"/>
      <c r="B402" s="1565" t="s">
        <v>625</v>
      </c>
      <c r="C402" s="1575" t="s">
        <v>536</v>
      </c>
      <c r="D402" s="964" t="s">
        <v>485</v>
      </c>
      <c r="E402" s="311"/>
      <c r="F402" s="216">
        <f t="shared" ref="F402:F403" si="45">SUM(J402:L402)</f>
        <v>0</v>
      </c>
      <c r="G402" s="217" t="s">
        <v>97</v>
      </c>
      <c r="H402" s="213" t="s">
        <v>97</v>
      </c>
      <c r="I402" s="214" t="s">
        <v>97</v>
      </c>
      <c r="J402" s="218"/>
      <c r="K402" s="213"/>
      <c r="L402" s="214"/>
      <c r="M402" s="218" t="s">
        <v>97</v>
      </c>
      <c r="N402" s="213" t="s">
        <v>97</v>
      </c>
      <c r="O402" s="213" t="s">
        <v>97</v>
      </c>
      <c r="P402" s="213" t="s">
        <v>97</v>
      </c>
      <c r="Q402" s="312" t="s">
        <v>97</v>
      </c>
    </row>
    <row r="403" spans="1:17" ht="47.25" x14ac:dyDescent="0.25">
      <c r="A403" s="1351"/>
      <c r="B403" s="1604"/>
      <c r="C403" s="1605"/>
      <c r="D403" s="965" t="s">
        <v>490</v>
      </c>
      <c r="E403" s="294"/>
      <c r="F403" s="233">
        <f t="shared" si="45"/>
        <v>0</v>
      </c>
      <c r="G403" s="234" t="s">
        <v>98</v>
      </c>
      <c r="H403" s="224" t="s">
        <v>98</v>
      </c>
      <c r="I403" s="225" t="s">
        <v>98</v>
      </c>
      <c r="J403" s="232"/>
      <c r="K403" s="224"/>
      <c r="L403" s="225"/>
      <c r="M403" s="232" t="s">
        <v>97</v>
      </c>
      <c r="N403" s="224" t="s">
        <v>97</v>
      </c>
      <c r="O403" s="224" t="s">
        <v>97</v>
      </c>
      <c r="P403" s="224" t="s">
        <v>97</v>
      </c>
      <c r="Q403" s="307" t="s">
        <v>97</v>
      </c>
    </row>
    <row r="404" spans="1:17" ht="31.5" x14ac:dyDescent="0.25">
      <c r="A404" s="1351"/>
      <c r="B404" s="1604"/>
      <c r="C404" s="1605"/>
      <c r="D404" s="965" t="s">
        <v>486</v>
      </c>
      <c r="E404" s="294"/>
      <c r="F404" s="233">
        <f>SUM(G404:I404)</f>
        <v>0</v>
      </c>
      <c r="G404" s="234"/>
      <c r="H404" s="224"/>
      <c r="I404" s="225"/>
      <c r="J404" s="232" t="s">
        <v>97</v>
      </c>
      <c r="K404" s="224" t="s">
        <v>97</v>
      </c>
      <c r="L404" s="225" t="s">
        <v>97</v>
      </c>
      <c r="M404" s="232" t="s">
        <v>97</v>
      </c>
      <c r="N404" s="224" t="s">
        <v>97</v>
      </c>
      <c r="O404" s="224" t="s">
        <v>97</v>
      </c>
      <c r="P404" s="224" t="s">
        <v>97</v>
      </c>
      <c r="Q404" s="307" t="s">
        <v>97</v>
      </c>
    </row>
    <row r="405" spans="1:17" ht="31.5" x14ac:dyDescent="0.25">
      <c r="A405" s="1351"/>
      <c r="B405" s="1604"/>
      <c r="C405" s="1605"/>
      <c r="D405" s="965" t="s">
        <v>15</v>
      </c>
      <c r="E405" s="294">
        <v>100</v>
      </c>
      <c r="F405" s="233">
        <f t="shared" ref="F405:F406" si="46">SUM(M405:Q405)</f>
        <v>148</v>
      </c>
      <c r="G405" s="234" t="s">
        <v>98</v>
      </c>
      <c r="H405" s="224" t="s">
        <v>98</v>
      </c>
      <c r="I405" s="225" t="s">
        <v>98</v>
      </c>
      <c r="J405" s="232" t="s">
        <v>97</v>
      </c>
      <c r="K405" s="224" t="s">
        <v>97</v>
      </c>
      <c r="L405" s="225" t="s">
        <v>97</v>
      </c>
      <c r="M405" s="232">
        <v>12</v>
      </c>
      <c r="N405" s="224">
        <v>42</v>
      </c>
      <c r="O405" s="224">
        <v>49</v>
      </c>
      <c r="P405" s="224">
        <v>36</v>
      </c>
      <c r="Q405" s="307">
        <v>9</v>
      </c>
    </row>
    <row r="406" spans="1:17" ht="32.25" thickBot="1" x14ac:dyDescent="0.3">
      <c r="A406" s="1351"/>
      <c r="B406" s="1606"/>
      <c r="C406" s="1607"/>
      <c r="D406" s="966" t="s">
        <v>491</v>
      </c>
      <c r="E406" s="309"/>
      <c r="F406" s="246">
        <f t="shared" si="46"/>
        <v>0</v>
      </c>
      <c r="G406" s="244" t="s">
        <v>97</v>
      </c>
      <c r="H406" s="239" t="s">
        <v>97</v>
      </c>
      <c r="I406" s="240" t="s">
        <v>97</v>
      </c>
      <c r="J406" s="245" t="s">
        <v>97</v>
      </c>
      <c r="K406" s="239" t="s">
        <v>98</v>
      </c>
      <c r="L406" s="240" t="s">
        <v>98</v>
      </c>
      <c r="M406" s="245"/>
      <c r="N406" s="239"/>
      <c r="O406" s="239"/>
      <c r="P406" s="239"/>
      <c r="Q406" s="310"/>
    </row>
    <row r="407" spans="1:17" ht="31.5" x14ac:dyDescent="0.25">
      <c r="A407" s="1394" t="s">
        <v>602</v>
      </c>
      <c r="B407" s="1565" t="s">
        <v>721</v>
      </c>
      <c r="C407" s="1608" t="s">
        <v>722</v>
      </c>
      <c r="D407" s="964" t="s">
        <v>485</v>
      </c>
      <c r="E407" s="311">
        <v>16</v>
      </c>
      <c r="F407" s="151">
        <f>SUM(J407:L407)</f>
        <v>40</v>
      </c>
      <c r="G407" s="76" t="s">
        <v>97</v>
      </c>
      <c r="H407" s="77" t="s">
        <v>97</v>
      </c>
      <c r="I407" s="78" t="s">
        <v>97</v>
      </c>
      <c r="J407" s="74">
        <v>1</v>
      </c>
      <c r="K407" s="72">
        <v>29</v>
      </c>
      <c r="L407" s="73">
        <v>10</v>
      </c>
      <c r="M407" s="79" t="s">
        <v>97</v>
      </c>
      <c r="N407" s="77" t="s">
        <v>97</v>
      </c>
      <c r="O407" s="77" t="s">
        <v>97</v>
      </c>
      <c r="P407" s="77" t="s">
        <v>97</v>
      </c>
      <c r="Q407" s="78" t="s">
        <v>97</v>
      </c>
    </row>
    <row r="408" spans="1:17" ht="47.25" x14ac:dyDescent="0.25">
      <c r="A408" s="1395"/>
      <c r="B408" s="1567"/>
      <c r="C408" s="1609"/>
      <c r="D408" s="965" t="s">
        <v>490</v>
      </c>
      <c r="E408" s="325"/>
      <c r="F408" s="390">
        <f>SUM(J408:L408)</f>
        <v>0</v>
      </c>
      <c r="G408" s="327" t="s">
        <v>98</v>
      </c>
      <c r="H408" s="328" t="s">
        <v>98</v>
      </c>
      <c r="I408" s="329" t="s">
        <v>98</v>
      </c>
      <c r="J408" s="330"/>
      <c r="K408" s="328"/>
      <c r="L408" s="329"/>
      <c r="M408" s="330" t="s">
        <v>97</v>
      </c>
      <c r="N408" s="328" t="s">
        <v>97</v>
      </c>
      <c r="O408" s="328" t="s">
        <v>97</v>
      </c>
      <c r="P408" s="328" t="s">
        <v>97</v>
      </c>
      <c r="Q408" s="329" t="s">
        <v>97</v>
      </c>
    </row>
    <row r="409" spans="1:17" ht="31.5" x14ac:dyDescent="0.25">
      <c r="A409" s="1395"/>
      <c r="B409" s="1567"/>
      <c r="C409" s="1609"/>
      <c r="D409" s="965" t="s">
        <v>486</v>
      </c>
      <c r="E409" s="325"/>
      <c r="F409" s="390">
        <f>SUM(G409:I409)</f>
        <v>0</v>
      </c>
      <c r="G409" s="327"/>
      <c r="H409" s="328"/>
      <c r="I409" s="329"/>
      <c r="J409" s="330" t="s">
        <v>97</v>
      </c>
      <c r="K409" s="328" t="s">
        <v>97</v>
      </c>
      <c r="L409" s="329" t="s">
        <v>97</v>
      </c>
      <c r="M409" s="330" t="s">
        <v>97</v>
      </c>
      <c r="N409" s="328" t="s">
        <v>97</v>
      </c>
      <c r="O409" s="328" t="s">
        <v>97</v>
      </c>
      <c r="P409" s="328" t="s">
        <v>97</v>
      </c>
      <c r="Q409" s="329" t="s">
        <v>97</v>
      </c>
    </row>
    <row r="410" spans="1:17" ht="31.5" x14ac:dyDescent="0.25">
      <c r="A410" s="1395"/>
      <c r="B410" s="1567"/>
      <c r="C410" s="1609"/>
      <c r="D410" s="965" t="s">
        <v>15</v>
      </c>
      <c r="E410" s="325">
        <v>120</v>
      </c>
      <c r="F410" s="390">
        <f>SUM(M410:Q410)</f>
        <v>389</v>
      </c>
      <c r="G410" s="327" t="s">
        <v>98</v>
      </c>
      <c r="H410" s="328" t="s">
        <v>98</v>
      </c>
      <c r="I410" s="329" t="s">
        <v>98</v>
      </c>
      <c r="J410" s="330" t="s">
        <v>97</v>
      </c>
      <c r="K410" s="328" t="s">
        <v>97</v>
      </c>
      <c r="L410" s="329" t="s">
        <v>97</v>
      </c>
      <c r="M410" s="357">
        <v>37</v>
      </c>
      <c r="N410" s="338">
        <v>112</v>
      </c>
      <c r="O410" s="338">
        <v>198</v>
      </c>
      <c r="P410" s="338">
        <v>24</v>
      </c>
      <c r="Q410" s="320">
        <v>18</v>
      </c>
    </row>
    <row r="411" spans="1:17" ht="32.25" thickBot="1" x14ac:dyDescent="0.3">
      <c r="A411" s="1395"/>
      <c r="B411" s="1577"/>
      <c r="C411" s="1610"/>
      <c r="D411" s="1658" t="s">
        <v>491</v>
      </c>
      <c r="E411" s="100"/>
      <c r="F411" s="170">
        <f>SUM(M411:Q411)</f>
        <v>0</v>
      </c>
      <c r="G411" s="345" t="s">
        <v>97</v>
      </c>
      <c r="H411" s="97" t="s">
        <v>97</v>
      </c>
      <c r="I411" s="98" t="s">
        <v>97</v>
      </c>
      <c r="J411" s="99" t="s">
        <v>97</v>
      </c>
      <c r="K411" s="97" t="s">
        <v>98</v>
      </c>
      <c r="L411" s="98" t="s">
        <v>98</v>
      </c>
      <c r="M411" s="100"/>
      <c r="N411" s="92"/>
      <c r="O411" s="92"/>
      <c r="P411" s="92"/>
      <c r="Q411" s="93"/>
    </row>
    <row r="412" spans="1:17" ht="31.5" x14ac:dyDescent="0.25">
      <c r="A412" s="1395"/>
      <c r="B412" s="1611" t="s">
        <v>277</v>
      </c>
      <c r="C412" s="1608" t="s">
        <v>468</v>
      </c>
      <c r="D412" s="964" t="s">
        <v>485</v>
      </c>
      <c r="E412" s="74"/>
      <c r="F412" s="151">
        <f>SUM(J412:L412)</f>
        <v>0</v>
      </c>
      <c r="G412" s="76" t="s">
        <v>97</v>
      </c>
      <c r="H412" s="77" t="s">
        <v>97</v>
      </c>
      <c r="I412" s="78" t="s">
        <v>97</v>
      </c>
      <c r="J412" s="74"/>
      <c r="K412" s="72"/>
      <c r="L412" s="73"/>
      <c r="M412" s="79" t="s">
        <v>97</v>
      </c>
      <c r="N412" s="77" t="s">
        <v>97</v>
      </c>
      <c r="O412" s="77" t="s">
        <v>97</v>
      </c>
      <c r="P412" s="77" t="s">
        <v>97</v>
      </c>
      <c r="Q412" s="78" t="s">
        <v>97</v>
      </c>
    </row>
    <row r="413" spans="1:17" ht="47.25" x14ac:dyDescent="0.25">
      <c r="A413" s="1395"/>
      <c r="B413" s="1612"/>
      <c r="C413" s="1609"/>
      <c r="D413" s="965" t="s">
        <v>490</v>
      </c>
      <c r="E413" s="325"/>
      <c r="F413" s="390">
        <f>SUM(J413:L413)</f>
        <v>0</v>
      </c>
      <c r="G413" s="327" t="s">
        <v>98</v>
      </c>
      <c r="H413" s="328" t="s">
        <v>98</v>
      </c>
      <c r="I413" s="329" t="s">
        <v>98</v>
      </c>
      <c r="J413" s="330"/>
      <c r="K413" s="328"/>
      <c r="L413" s="329"/>
      <c r="M413" s="330" t="s">
        <v>97</v>
      </c>
      <c r="N413" s="328" t="s">
        <v>97</v>
      </c>
      <c r="O413" s="328" t="s">
        <v>97</v>
      </c>
      <c r="P413" s="328" t="s">
        <v>97</v>
      </c>
      <c r="Q413" s="329" t="s">
        <v>97</v>
      </c>
    </row>
    <row r="414" spans="1:17" ht="31.5" x14ac:dyDescent="0.25">
      <c r="A414" s="1395"/>
      <c r="B414" s="1612"/>
      <c r="C414" s="1609"/>
      <c r="D414" s="965" t="s">
        <v>486</v>
      </c>
      <c r="E414" s="325"/>
      <c r="F414" s="390">
        <f>SUM(G414:I414)</f>
        <v>0</v>
      </c>
      <c r="G414" s="327"/>
      <c r="H414" s="328"/>
      <c r="I414" s="329"/>
      <c r="J414" s="330" t="s">
        <v>97</v>
      </c>
      <c r="K414" s="328" t="s">
        <v>97</v>
      </c>
      <c r="L414" s="329" t="s">
        <v>97</v>
      </c>
      <c r="M414" s="330" t="s">
        <v>97</v>
      </c>
      <c r="N414" s="328" t="s">
        <v>97</v>
      </c>
      <c r="O414" s="328" t="s">
        <v>97</v>
      </c>
      <c r="P414" s="328" t="s">
        <v>97</v>
      </c>
      <c r="Q414" s="329" t="s">
        <v>97</v>
      </c>
    </row>
    <row r="415" spans="1:17" ht="31.5" x14ac:dyDescent="0.25">
      <c r="A415" s="1395"/>
      <c r="B415" s="1612"/>
      <c r="C415" s="1609"/>
      <c r="D415" s="965" t="s">
        <v>15</v>
      </c>
      <c r="E415" s="325">
        <v>109.8</v>
      </c>
      <c r="F415" s="390">
        <f>SUM(M415:Q415)</f>
        <v>213</v>
      </c>
      <c r="G415" s="327" t="s">
        <v>98</v>
      </c>
      <c r="H415" s="328" t="s">
        <v>98</v>
      </c>
      <c r="I415" s="329" t="s">
        <v>98</v>
      </c>
      <c r="J415" s="330" t="s">
        <v>97</v>
      </c>
      <c r="K415" s="328" t="s">
        <v>97</v>
      </c>
      <c r="L415" s="329" t="s">
        <v>97</v>
      </c>
      <c r="M415" s="330">
        <v>8</v>
      </c>
      <c r="N415" s="328">
        <v>46</v>
      </c>
      <c r="O415" s="328">
        <v>74</v>
      </c>
      <c r="P415" s="328">
        <v>62</v>
      </c>
      <c r="Q415" s="329">
        <v>23</v>
      </c>
    </row>
    <row r="416" spans="1:17" ht="32.25" thickBot="1" x14ac:dyDescent="0.3">
      <c r="A416" s="1395"/>
      <c r="B416" s="1612"/>
      <c r="C416" s="1610"/>
      <c r="D416" s="1658" t="s">
        <v>491</v>
      </c>
      <c r="E416" s="343"/>
      <c r="F416" s="393">
        <f>SUM(M416:Q416)</f>
        <v>0</v>
      </c>
      <c r="G416" s="345" t="s">
        <v>97</v>
      </c>
      <c r="H416" s="97" t="s">
        <v>97</v>
      </c>
      <c r="I416" s="98" t="s">
        <v>97</v>
      </c>
      <c r="J416" s="99" t="s">
        <v>97</v>
      </c>
      <c r="K416" s="97" t="s">
        <v>98</v>
      </c>
      <c r="L416" s="98" t="s">
        <v>98</v>
      </c>
      <c r="M416" s="100"/>
      <c r="N416" s="92"/>
      <c r="O416" s="92"/>
      <c r="P416" s="92"/>
      <c r="Q416" s="93"/>
    </row>
    <row r="417" spans="1:17" ht="31.9" customHeight="1" x14ac:dyDescent="0.25">
      <c r="A417" s="1395"/>
      <c r="B417" s="1611" t="s">
        <v>167</v>
      </c>
      <c r="C417" s="1613" t="s">
        <v>378</v>
      </c>
      <c r="D417" s="964" t="s">
        <v>485</v>
      </c>
      <c r="E417" s="74"/>
      <c r="F417" s="151">
        <f>SUM(J417:L417)</f>
        <v>0</v>
      </c>
      <c r="G417" s="76" t="s">
        <v>97</v>
      </c>
      <c r="H417" s="77" t="s">
        <v>97</v>
      </c>
      <c r="I417" s="78" t="s">
        <v>97</v>
      </c>
      <c r="J417" s="74"/>
      <c r="K417" s="72"/>
      <c r="L417" s="73"/>
      <c r="M417" s="79" t="s">
        <v>97</v>
      </c>
      <c r="N417" s="77" t="s">
        <v>97</v>
      </c>
      <c r="O417" s="77" t="s">
        <v>97</v>
      </c>
      <c r="P417" s="77" t="s">
        <v>97</v>
      </c>
      <c r="Q417" s="78" t="s">
        <v>97</v>
      </c>
    </row>
    <row r="418" spans="1:17" ht="47.25" x14ac:dyDescent="0.25">
      <c r="A418" s="1395"/>
      <c r="B418" s="1612"/>
      <c r="C418" s="1614"/>
      <c r="D418" s="965" t="s">
        <v>490</v>
      </c>
      <c r="E418" s="325"/>
      <c r="F418" s="390">
        <f>SUM(J418:L418)</f>
        <v>0</v>
      </c>
      <c r="G418" s="327" t="s">
        <v>98</v>
      </c>
      <c r="H418" s="328" t="s">
        <v>98</v>
      </c>
      <c r="I418" s="329" t="s">
        <v>98</v>
      </c>
      <c r="J418" s="330"/>
      <c r="K418" s="328"/>
      <c r="L418" s="329"/>
      <c r="M418" s="330" t="s">
        <v>97</v>
      </c>
      <c r="N418" s="328" t="s">
        <v>97</v>
      </c>
      <c r="O418" s="328" t="s">
        <v>97</v>
      </c>
      <c r="P418" s="328" t="s">
        <v>97</v>
      </c>
      <c r="Q418" s="329" t="s">
        <v>97</v>
      </c>
    </row>
    <row r="419" spans="1:17" ht="31.5" x14ac:dyDescent="0.25">
      <c r="A419" s="1395"/>
      <c r="B419" s="1612"/>
      <c r="C419" s="1614"/>
      <c r="D419" s="965" t="s">
        <v>486</v>
      </c>
      <c r="E419" s="325"/>
      <c r="F419" s="390">
        <f>SUM(G419:I419)</f>
        <v>0</v>
      </c>
      <c r="G419" s="327"/>
      <c r="H419" s="328"/>
      <c r="I419" s="329"/>
      <c r="J419" s="330" t="s">
        <v>97</v>
      </c>
      <c r="K419" s="328" t="s">
        <v>97</v>
      </c>
      <c r="L419" s="329" t="s">
        <v>97</v>
      </c>
      <c r="M419" s="330" t="s">
        <v>97</v>
      </c>
      <c r="N419" s="328" t="s">
        <v>97</v>
      </c>
      <c r="O419" s="328" t="s">
        <v>97</v>
      </c>
      <c r="P419" s="328" t="s">
        <v>97</v>
      </c>
      <c r="Q419" s="329" t="s">
        <v>97</v>
      </c>
    </row>
    <row r="420" spans="1:17" ht="31.5" x14ac:dyDescent="0.25">
      <c r="A420" s="1395"/>
      <c r="B420" s="1612"/>
      <c r="C420" s="1614"/>
      <c r="D420" s="965" t="s">
        <v>15</v>
      </c>
      <c r="E420" s="325">
        <v>98.6</v>
      </c>
      <c r="F420" s="390">
        <f>SUM(M420:Q420)</f>
        <v>86</v>
      </c>
      <c r="G420" s="327" t="s">
        <v>98</v>
      </c>
      <c r="H420" s="328" t="s">
        <v>98</v>
      </c>
      <c r="I420" s="329" t="s">
        <v>98</v>
      </c>
      <c r="J420" s="330" t="s">
        <v>97</v>
      </c>
      <c r="K420" s="328" t="s">
        <v>97</v>
      </c>
      <c r="L420" s="329" t="s">
        <v>97</v>
      </c>
      <c r="M420" s="330">
        <v>10</v>
      </c>
      <c r="N420" s="328">
        <v>24</v>
      </c>
      <c r="O420" s="328">
        <v>24</v>
      </c>
      <c r="P420" s="328">
        <v>24</v>
      </c>
      <c r="Q420" s="329">
        <v>4</v>
      </c>
    </row>
    <row r="421" spans="1:17" ht="32.25" thickBot="1" x14ac:dyDescent="0.3">
      <c r="A421" s="1395"/>
      <c r="B421" s="1615"/>
      <c r="C421" s="1616"/>
      <c r="D421" s="966" t="s">
        <v>491</v>
      </c>
      <c r="E421" s="100"/>
      <c r="F421" s="170">
        <f>SUM(M421:Q421)</f>
        <v>0</v>
      </c>
      <c r="G421" s="345" t="s">
        <v>97</v>
      </c>
      <c r="H421" s="97" t="s">
        <v>97</v>
      </c>
      <c r="I421" s="98" t="s">
        <v>97</v>
      </c>
      <c r="J421" s="99" t="s">
        <v>97</v>
      </c>
      <c r="K421" s="97" t="s">
        <v>98</v>
      </c>
      <c r="L421" s="98" t="s">
        <v>98</v>
      </c>
      <c r="M421" s="100"/>
      <c r="N421" s="92"/>
      <c r="O421" s="92"/>
      <c r="P421" s="92"/>
      <c r="Q421" s="93"/>
    </row>
    <row r="422" spans="1:17" ht="31.5" x14ac:dyDescent="0.25">
      <c r="A422" s="1395"/>
      <c r="B422" s="1611" t="s">
        <v>110</v>
      </c>
      <c r="C422" s="1613" t="s">
        <v>337</v>
      </c>
      <c r="D422" s="964" t="s">
        <v>485</v>
      </c>
      <c r="E422" s="74"/>
      <c r="F422" s="151">
        <f>SUM(J422:L422)</f>
        <v>0</v>
      </c>
      <c r="G422" s="76" t="s">
        <v>97</v>
      </c>
      <c r="H422" s="77" t="s">
        <v>97</v>
      </c>
      <c r="I422" s="78" t="s">
        <v>97</v>
      </c>
      <c r="J422" s="74"/>
      <c r="K422" s="72"/>
      <c r="L422" s="73"/>
      <c r="M422" s="79" t="s">
        <v>97</v>
      </c>
      <c r="N422" s="77" t="s">
        <v>97</v>
      </c>
      <c r="O422" s="77" t="s">
        <v>97</v>
      </c>
      <c r="P422" s="77" t="s">
        <v>97</v>
      </c>
      <c r="Q422" s="78" t="s">
        <v>97</v>
      </c>
    </row>
    <row r="423" spans="1:17" ht="47.25" x14ac:dyDescent="0.25">
      <c r="A423" s="1395"/>
      <c r="B423" s="1612"/>
      <c r="C423" s="1614"/>
      <c r="D423" s="965" t="s">
        <v>490</v>
      </c>
      <c r="E423" s="325"/>
      <c r="F423" s="390">
        <f>SUM(J423:L423)</f>
        <v>0</v>
      </c>
      <c r="G423" s="327" t="s">
        <v>98</v>
      </c>
      <c r="H423" s="328" t="s">
        <v>98</v>
      </c>
      <c r="I423" s="329" t="s">
        <v>98</v>
      </c>
      <c r="J423" s="330"/>
      <c r="K423" s="328"/>
      <c r="L423" s="329"/>
      <c r="M423" s="330" t="s">
        <v>97</v>
      </c>
      <c r="N423" s="328" t="s">
        <v>97</v>
      </c>
      <c r="O423" s="328" t="s">
        <v>97</v>
      </c>
      <c r="P423" s="328" t="s">
        <v>97</v>
      </c>
      <c r="Q423" s="329" t="s">
        <v>97</v>
      </c>
    </row>
    <row r="424" spans="1:17" ht="31.5" x14ac:dyDescent="0.25">
      <c r="A424" s="1395"/>
      <c r="B424" s="1612"/>
      <c r="C424" s="1614"/>
      <c r="D424" s="965" t="s">
        <v>486</v>
      </c>
      <c r="E424" s="325"/>
      <c r="F424" s="390">
        <f>SUM(G424:I424)</f>
        <v>0</v>
      </c>
      <c r="G424" s="327"/>
      <c r="H424" s="328"/>
      <c r="I424" s="329"/>
      <c r="J424" s="330" t="s">
        <v>97</v>
      </c>
      <c r="K424" s="328" t="s">
        <v>97</v>
      </c>
      <c r="L424" s="329" t="s">
        <v>97</v>
      </c>
      <c r="M424" s="330" t="s">
        <v>97</v>
      </c>
      <c r="N424" s="328" t="s">
        <v>97</v>
      </c>
      <c r="O424" s="328" t="s">
        <v>97</v>
      </c>
      <c r="P424" s="328" t="s">
        <v>97</v>
      </c>
      <c r="Q424" s="329" t="s">
        <v>97</v>
      </c>
    </row>
    <row r="425" spans="1:17" ht="31.5" x14ac:dyDescent="0.25">
      <c r="A425" s="1395"/>
      <c r="B425" s="1612"/>
      <c r="C425" s="1614"/>
      <c r="D425" s="965" t="s">
        <v>15</v>
      </c>
      <c r="E425" s="325">
        <v>90</v>
      </c>
      <c r="F425" s="390">
        <f>SUM(M425:Q425)</f>
        <v>42</v>
      </c>
      <c r="G425" s="327" t="s">
        <v>98</v>
      </c>
      <c r="H425" s="328" t="s">
        <v>98</v>
      </c>
      <c r="I425" s="329" t="s">
        <v>98</v>
      </c>
      <c r="J425" s="330" t="s">
        <v>97</v>
      </c>
      <c r="K425" s="328" t="s">
        <v>97</v>
      </c>
      <c r="L425" s="329" t="s">
        <v>97</v>
      </c>
      <c r="M425" s="330">
        <v>2</v>
      </c>
      <c r="N425" s="328">
        <v>7</v>
      </c>
      <c r="O425" s="328">
        <v>27</v>
      </c>
      <c r="P425" s="328">
        <v>6</v>
      </c>
      <c r="Q425" s="329">
        <v>0</v>
      </c>
    </row>
    <row r="426" spans="1:17" ht="32.25" thickBot="1" x14ac:dyDescent="0.3">
      <c r="A426" s="1395"/>
      <c r="B426" s="1615"/>
      <c r="C426" s="1616"/>
      <c r="D426" s="966" t="s">
        <v>491</v>
      </c>
      <c r="E426" s="100"/>
      <c r="F426" s="170">
        <f>SUM(M426:Q426)</f>
        <v>0</v>
      </c>
      <c r="G426" s="345" t="s">
        <v>97</v>
      </c>
      <c r="H426" s="97" t="s">
        <v>97</v>
      </c>
      <c r="I426" s="98" t="s">
        <v>97</v>
      </c>
      <c r="J426" s="99" t="s">
        <v>97</v>
      </c>
      <c r="K426" s="97" t="s">
        <v>98</v>
      </c>
      <c r="L426" s="98" t="s">
        <v>98</v>
      </c>
      <c r="M426" s="100"/>
      <c r="N426" s="92"/>
      <c r="O426" s="92"/>
      <c r="P426" s="92"/>
      <c r="Q426" s="93"/>
    </row>
    <row r="427" spans="1:17" ht="31.9" customHeight="1" x14ac:dyDescent="0.25">
      <c r="A427" s="1395"/>
      <c r="B427" s="1611" t="s">
        <v>168</v>
      </c>
      <c r="C427" s="1613" t="s">
        <v>379</v>
      </c>
      <c r="D427" s="964" t="s">
        <v>485</v>
      </c>
      <c r="E427" s="74"/>
      <c r="F427" s="151">
        <f>SUM(J427:L427)</f>
        <v>0</v>
      </c>
      <c r="G427" s="76" t="s">
        <v>97</v>
      </c>
      <c r="H427" s="77" t="s">
        <v>97</v>
      </c>
      <c r="I427" s="78" t="s">
        <v>97</v>
      </c>
      <c r="J427" s="74"/>
      <c r="K427" s="72"/>
      <c r="L427" s="73"/>
      <c r="M427" s="79" t="s">
        <v>97</v>
      </c>
      <c r="N427" s="77" t="s">
        <v>97</v>
      </c>
      <c r="O427" s="77" t="s">
        <v>97</v>
      </c>
      <c r="P427" s="77" t="s">
        <v>97</v>
      </c>
      <c r="Q427" s="78" t="s">
        <v>97</v>
      </c>
    </row>
    <row r="428" spans="1:17" ht="47.25" x14ac:dyDescent="0.25">
      <c r="A428" s="1395"/>
      <c r="B428" s="1612"/>
      <c r="C428" s="1614"/>
      <c r="D428" s="965" t="s">
        <v>490</v>
      </c>
      <c r="E428" s="325"/>
      <c r="F428" s="390">
        <f>SUM(J428:L428)</f>
        <v>0</v>
      </c>
      <c r="G428" s="327" t="s">
        <v>98</v>
      </c>
      <c r="H428" s="328" t="s">
        <v>98</v>
      </c>
      <c r="I428" s="329" t="s">
        <v>98</v>
      </c>
      <c r="J428" s="330"/>
      <c r="K428" s="328"/>
      <c r="L428" s="329"/>
      <c r="M428" s="330" t="s">
        <v>97</v>
      </c>
      <c r="N428" s="328" t="s">
        <v>97</v>
      </c>
      <c r="O428" s="328" t="s">
        <v>97</v>
      </c>
      <c r="P428" s="328" t="s">
        <v>97</v>
      </c>
      <c r="Q428" s="329" t="s">
        <v>97</v>
      </c>
    </row>
    <row r="429" spans="1:17" ht="31.5" x14ac:dyDescent="0.25">
      <c r="A429" s="1395"/>
      <c r="B429" s="1612"/>
      <c r="C429" s="1614"/>
      <c r="D429" s="965" t="s">
        <v>486</v>
      </c>
      <c r="E429" s="325"/>
      <c r="F429" s="390">
        <f>SUM(G429:I429)</f>
        <v>0</v>
      </c>
      <c r="G429" s="327"/>
      <c r="H429" s="328"/>
      <c r="I429" s="329"/>
      <c r="J429" s="330" t="s">
        <v>97</v>
      </c>
      <c r="K429" s="328" t="s">
        <v>97</v>
      </c>
      <c r="L429" s="329" t="s">
        <v>97</v>
      </c>
      <c r="M429" s="330" t="s">
        <v>97</v>
      </c>
      <c r="N429" s="328" t="s">
        <v>97</v>
      </c>
      <c r="O429" s="328" t="s">
        <v>97</v>
      </c>
      <c r="P429" s="328" t="s">
        <v>97</v>
      </c>
      <c r="Q429" s="329" t="s">
        <v>97</v>
      </c>
    </row>
    <row r="430" spans="1:17" ht="31.5" x14ac:dyDescent="0.25">
      <c r="A430" s="1395"/>
      <c r="B430" s="1612"/>
      <c r="C430" s="1614"/>
      <c r="D430" s="965" t="s">
        <v>15</v>
      </c>
      <c r="E430" s="691">
        <v>80</v>
      </c>
      <c r="F430" s="390">
        <f>SUM(M430:Q430)</f>
        <v>15</v>
      </c>
      <c r="G430" s="327" t="s">
        <v>98</v>
      </c>
      <c r="H430" s="328" t="s">
        <v>98</v>
      </c>
      <c r="I430" s="329" t="s">
        <v>98</v>
      </c>
      <c r="J430" s="330" t="s">
        <v>97</v>
      </c>
      <c r="K430" s="328" t="s">
        <v>97</v>
      </c>
      <c r="L430" s="329" t="s">
        <v>97</v>
      </c>
      <c r="M430" s="859">
        <v>2</v>
      </c>
      <c r="N430" s="860">
        <v>6</v>
      </c>
      <c r="O430" s="860">
        <v>5</v>
      </c>
      <c r="P430" s="860">
        <v>1</v>
      </c>
      <c r="Q430" s="692">
        <v>1</v>
      </c>
    </row>
    <row r="431" spans="1:17" ht="32.25" thickBot="1" x14ac:dyDescent="0.3">
      <c r="A431" s="1395"/>
      <c r="B431" s="1615"/>
      <c r="C431" s="1616"/>
      <c r="D431" s="966" t="s">
        <v>491</v>
      </c>
      <c r="E431" s="100"/>
      <c r="F431" s="170">
        <f>SUM(M431:Q431)</f>
        <v>0</v>
      </c>
      <c r="G431" s="345" t="s">
        <v>97</v>
      </c>
      <c r="H431" s="97" t="s">
        <v>97</v>
      </c>
      <c r="I431" s="98" t="s">
        <v>97</v>
      </c>
      <c r="J431" s="99" t="s">
        <v>97</v>
      </c>
      <c r="K431" s="97" t="s">
        <v>98</v>
      </c>
      <c r="L431" s="98" t="s">
        <v>98</v>
      </c>
      <c r="M431" s="100"/>
      <c r="N431" s="92"/>
      <c r="O431" s="92"/>
      <c r="P431" s="92"/>
      <c r="Q431" s="93"/>
    </row>
    <row r="432" spans="1:17" ht="31.9" customHeight="1" x14ac:dyDescent="0.25">
      <c r="A432" s="1395"/>
      <c r="B432" s="1617" t="s">
        <v>166</v>
      </c>
      <c r="C432" s="1618" t="s">
        <v>377</v>
      </c>
      <c r="D432" s="964" t="s">
        <v>485</v>
      </c>
      <c r="E432" s="74"/>
      <c r="F432" s="151">
        <f>SUM(J432:L432)</f>
        <v>0</v>
      </c>
      <c r="G432" s="76" t="s">
        <v>97</v>
      </c>
      <c r="H432" s="77" t="s">
        <v>97</v>
      </c>
      <c r="I432" s="78" t="s">
        <v>97</v>
      </c>
      <c r="J432" s="74"/>
      <c r="K432" s="72"/>
      <c r="L432" s="73"/>
      <c r="M432" s="79" t="s">
        <v>97</v>
      </c>
      <c r="N432" s="77" t="s">
        <v>97</v>
      </c>
      <c r="O432" s="77" t="s">
        <v>97</v>
      </c>
      <c r="P432" s="77" t="s">
        <v>97</v>
      </c>
      <c r="Q432" s="78" t="s">
        <v>97</v>
      </c>
    </row>
    <row r="433" spans="1:17" ht="47.25" x14ac:dyDescent="0.25">
      <c r="A433" s="1395"/>
      <c r="B433" s="1567"/>
      <c r="C433" s="1609"/>
      <c r="D433" s="965" t="s">
        <v>490</v>
      </c>
      <c r="E433" s="325"/>
      <c r="F433" s="390">
        <f>SUM(J433:L433)</f>
        <v>0</v>
      </c>
      <c r="G433" s="327" t="s">
        <v>98</v>
      </c>
      <c r="H433" s="328" t="s">
        <v>98</v>
      </c>
      <c r="I433" s="329" t="s">
        <v>98</v>
      </c>
      <c r="J433" s="330"/>
      <c r="K433" s="328"/>
      <c r="L433" s="329"/>
      <c r="M433" s="330" t="s">
        <v>97</v>
      </c>
      <c r="N433" s="328" t="s">
        <v>97</v>
      </c>
      <c r="O433" s="328" t="s">
        <v>97</v>
      </c>
      <c r="P433" s="328" t="s">
        <v>97</v>
      </c>
      <c r="Q433" s="329" t="s">
        <v>97</v>
      </c>
    </row>
    <row r="434" spans="1:17" ht="31.5" x14ac:dyDescent="0.25">
      <c r="A434" s="1395"/>
      <c r="B434" s="1567"/>
      <c r="C434" s="1609"/>
      <c r="D434" s="965" t="s">
        <v>486</v>
      </c>
      <c r="E434" s="325"/>
      <c r="F434" s="390">
        <f>SUM(G434:I434)</f>
        <v>0</v>
      </c>
      <c r="G434" s="327"/>
      <c r="H434" s="328"/>
      <c r="I434" s="329"/>
      <c r="J434" s="330" t="s">
        <v>97</v>
      </c>
      <c r="K434" s="328" t="s">
        <v>97</v>
      </c>
      <c r="L434" s="329" t="s">
        <v>97</v>
      </c>
      <c r="M434" s="330" t="s">
        <v>97</v>
      </c>
      <c r="N434" s="328" t="s">
        <v>97</v>
      </c>
      <c r="O434" s="328" t="s">
        <v>97</v>
      </c>
      <c r="P434" s="328" t="s">
        <v>97</v>
      </c>
      <c r="Q434" s="329" t="s">
        <v>97</v>
      </c>
    </row>
    <row r="435" spans="1:17" ht="31.5" x14ac:dyDescent="0.25">
      <c r="A435" s="1395"/>
      <c r="B435" s="1567"/>
      <c r="C435" s="1609"/>
      <c r="D435" s="965" t="s">
        <v>15</v>
      </c>
      <c r="E435" s="325">
        <v>118.6</v>
      </c>
      <c r="F435" s="390">
        <f>SUM(M435:Q435)</f>
        <v>147</v>
      </c>
      <c r="G435" s="327" t="s">
        <v>98</v>
      </c>
      <c r="H435" s="328" t="s">
        <v>98</v>
      </c>
      <c r="I435" s="329" t="s">
        <v>98</v>
      </c>
      <c r="J435" s="330" t="s">
        <v>97</v>
      </c>
      <c r="K435" s="328" t="s">
        <v>97</v>
      </c>
      <c r="L435" s="329" t="s">
        <v>97</v>
      </c>
      <c r="M435" s="330">
        <v>6</v>
      </c>
      <c r="N435" s="328">
        <v>7</v>
      </c>
      <c r="O435" s="328">
        <v>51</v>
      </c>
      <c r="P435" s="328">
        <v>75</v>
      </c>
      <c r="Q435" s="329">
        <v>8</v>
      </c>
    </row>
    <row r="436" spans="1:17" ht="32.25" thickBot="1" x14ac:dyDescent="0.3">
      <c r="A436" s="1395"/>
      <c r="B436" s="1579"/>
      <c r="C436" s="1619"/>
      <c r="D436" s="966" t="s">
        <v>491</v>
      </c>
      <c r="E436" s="100"/>
      <c r="F436" s="170">
        <f>SUM(M436:Q436)</f>
        <v>0</v>
      </c>
      <c r="G436" s="345" t="s">
        <v>97</v>
      </c>
      <c r="H436" s="97" t="s">
        <v>97</v>
      </c>
      <c r="I436" s="98" t="s">
        <v>97</v>
      </c>
      <c r="J436" s="99" t="s">
        <v>97</v>
      </c>
      <c r="K436" s="97" t="s">
        <v>98</v>
      </c>
      <c r="L436" s="98" t="s">
        <v>98</v>
      </c>
      <c r="M436" s="100"/>
      <c r="N436" s="92"/>
      <c r="O436" s="92"/>
      <c r="P436" s="92"/>
      <c r="Q436" s="93"/>
    </row>
    <row r="437" spans="1:17" ht="31.15" customHeight="1" x14ac:dyDescent="0.25">
      <c r="A437" s="1342" t="s">
        <v>542</v>
      </c>
      <c r="B437" s="1565" t="s">
        <v>723</v>
      </c>
      <c r="C437" s="1608" t="s">
        <v>384</v>
      </c>
      <c r="D437" s="964" t="s">
        <v>485</v>
      </c>
      <c r="E437" s="74">
        <v>9</v>
      </c>
      <c r="F437" s="151">
        <f>SUM(J437:L437)</f>
        <v>52</v>
      </c>
      <c r="G437" s="76" t="s">
        <v>97</v>
      </c>
      <c r="H437" s="77" t="s">
        <v>97</v>
      </c>
      <c r="I437" s="78" t="s">
        <v>97</v>
      </c>
      <c r="J437" s="74">
        <v>5</v>
      </c>
      <c r="K437" s="72">
        <v>47</v>
      </c>
      <c r="L437" s="73"/>
      <c r="M437" s="79" t="s">
        <v>97</v>
      </c>
      <c r="N437" s="77" t="s">
        <v>97</v>
      </c>
      <c r="O437" s="77" t="s">
        <v>97</v>
      </c>
      <c r="P437" s="77" t="s">
        <v>97</v>
      </c>
      <c r="Q437" s="78" t="s">
        <v>97</v>
      </c>
    </row>
    <row r="438" spans="1:17" ht="47.25" x14ac:dyDescent="0.25">
      <c r="A438" s="1343"/>
      <c r="B438" s="1567"/>
      <c r="C438" s="1609"/>
      <c r="D438" s="965" t="s">
        <v>490</v>
      </c>
      <c r="E438" s="325"/>
      <c r="F438" s="390">
        <f>SUM(J438:L438)</f>
        <v>0</v>
      </c>
      <c r="G438" s="327" t="s">
        <v>98</v>
      </c>
      <c r="H438" s="328" t="s">
        <v>98</v>
      </c>
      <c r="I438" s="329" t="s">
        <v>98</v>
      </c>
      <c r="J438" s="330"/>
      <c r="K438" s="328"/>
      <c r="L438" s="329"/>
      <c r="M438" s="330" t="s">
        <v>97</v>
      </c>
      <c r="N438" s="328" t="s">
        <v>97</v>
      </c>
      <c r="O438" s="328" t="s">
        <v>97</v>
      </c>
      <c r="P438" s="328" t="s">
        <v>97</v>
      </c>
      <c r="Q438" s="329" t="s">
        <v>97</v>
      </c>
    </row>
    <row r="439" spans="1:17" ht="31.5" x14ac:dyDescent="0.25">
      <c r="A439" s="1343"/>
      <c r="B439" s="1567"/>
      <c r="C439" s="1609"/>
      <c r="D439" s="965" t="s">
        <v>486</v>
      </c>
      <c r="E439" s="325">
        <v>116.4</v>
      </c>
      <c r="F439" s="390">
        <f>SUM(G439:I439)</f>
        <v>22</v>
      </c>
      <c r="G439" s="327">
        <v>15</v>
      </c>
      <c r="H439" s="328">
        <v>7</v>
      </c>
      <c r="I439" s="329"/>
      <c r="J439" s="330" t="s">
        <v>97</v>
      </c>
      <c r="K439" s="328" t="s">
        <v>97</v>
      </c>
      <c r="L439" s="329" t="s">
        <v>97</v>
      </c>
      <c r="M439" s="330" t="s">
        <v>97</v>
      </c>
      <c r="N439" s="328" t="s">
        <v>97</v>
      </c>
      <c r="O439" s="328" t="s">
        <v>97</v>
      </c>
      <c r="P439" s="328" t="s">
        <v>97</v>
      </c>
      <c r="Q439" s="329" t="s">
        <v>97</v>
      </c>
    </row>
    <row r="440" spans="1:17" ht="31.5" x14ac:dyDescent="0.25">
      <c r="A440" s="1343"/>
      <c r="B440" s="1567"/>
      <c r="C440" s="1609"/>
      <c r="D440" s="965" t="s">
        <v>15</v>
      </c>
      <c r="E440" s="325">
        <v>90</v>
      </c>
      <c r="F440" s="390">
        <f>SUM(M440:Q440)</f>
        <v>218</v>
      </c>
      <c r="G440" s="327" t="s">
        <v>98</v>
      </c>
      <c r="H440" s="328" t="s">
        <v>98</v>
      </c>
      <c r="I440" s="329" t="s">
        <v>98</v>
      </c>
      <c r="J440" s="330" t="s">
        <v>97</v>
      </c>
      <c r="K440" s="328" t="s">
        <v>97</v>
      </c>
      <c r="L440" s="329" t="s">
        <v>97</v>
      </c>
      <c r="M440" s="330">
        <v>20</v>
      </c>
      <c r="N440" s="328">
        <v>118</v>
      </c>
      <c r="O440" s="328">
        <v>79</v>
      </c>
      <c r="P440" s="328">
        <v>1</v>
      </c>
      <c r="Q440" s="329"/>
    </row>
    <row r="441" spans="1:17" ht="32.25" thickBot="1" x14ac:dyDescent="0.3">
      <c r="A441" s="1343"/>
      <c r="B441" s="1577"/>
      <c r="C441" s="1610"/>
      <c r="D441" s="1658" t="s">
        <v>491</v>
      </c>
      <c r="E441" s="343"/>
      <c r="F441" s="170">
        <f>SUM(M441:Q441)</f>
        <v>0</v>
      </c>
      <c r="G441" s="345" t="s">
        <v>97</v>
      </c>
      <c r="H441" s="97" t="s">
        <v>97</v>
      </c>
      <c r="I441" s="98" t="s">
        <v>97</v>
      </c>
      <c r="J441" s="99" t="s">
        <v>97</v>
      </c>
      <c r="K441" s="97" t="s">
        <v>98</v>
      </c>
      <c r="L441" s="98" t="s">
        <v>98</v>
      </c>
      <c r="M441" s="100"/>
      <c r="N441" s="92"/>
      <c r="O441" s="92"/>
      <c r="P441" s="92"/>
      <c r="Q441" s="93"/>
    </row>
    <row r="442" spans="1:17" ht="31.15" customHeight="1" x14ac:dyDescent="0.25">
      <c r="A442" s="1343"/>
      <c r="B442" s="1565" t="s">
        <v>724</v>
      </c>
      <c r="C442" s="1608" t="s">
        <v>384</v>
      </c>
      <c r="D442" s="964" t="s">
        <v>485</v>
      </c>
      <c r="E442" s="74">
        <v>9.8000000000000007</v>
      </c>
      <c r="F442" s="151">
        <f>SUM(J442:L442)</f>
        <v>89</v>
      </c>
      <c r="G442" s="76" t="s">
        <v>97</v>
      </c>
      <c r="H442" s="77" t="s">
        <v>97</v>
      </c>
      <c r="I442" s="78" t="s">
        <v>97</v>
      </c>
      <c r="J442" s="74">
        <v>3</v>
      </c>
      <c r="K442" s="72">
        <v>86</v>
      </c>
      <c r="L442" s="73"/>
      <c r="M442" s="79" t="s">
        <v>97</v>
      </c>
      <c r="N442" s="77" t="s">
        <v>97</v>
      </c>
      <c r="O442" s="77" t="s">
        <v>97</v>
      </c>
      <c r="P442" s="77" t="s">
        <v>97</v>
      </c>
      <c r="Q442" s="78" t="s">
        <v>97</v>
      </c>
    </row>
    <row r="443" spans="1:17" ht="47.25" x14ac:dyDescent="0.25">
      <c r="A443" s="1343"/>
      <c r="B443" s="1567"/>
      <c r="C443" s="1609"/>
      <c r="D443" s="965" t="s">
        <v>490</v>
      </c>
      <c r="E443" s="325"/>
      <c r="F443" s="390">
        <f>SUM(J443:L443)</f>
        <v>0</v>
      </c>
      <c r="G443" s="327" t="s">
        <v>98</v>
      </c>
      <c r="H443" s="328" t="s">
        <v>98</v>
      </c>
      <c r="I443" s="329" t="s">
        <v>98</v>
      </c>
      <c r="J443" s="330"/>
      <c r="K443" s="328"/>
      <c r="L443" s="329"/>
      <c r="M443" s="330" t="s">
        <v>97</v>
      </c>
      <c r="N443" s="328" t="s">
        <v>97</v>
      </c>
      <c r="O443" s="328" t="s">
        <v>97</v>
      </c>
      <c r="P443" s="328" t="s">
        <v>97</v>
      </c>
      <c r="Q443" s="329" t="s">
        <v>97</v>
      </c>
    </row>
    <row r="444" spans="1:17" ht="31.5" x14ac:dyDescent="0.25">
      <c r="A444" s="1343"/>
      <c r="B444" s="1567"/>
      <c r="C444" s="1609"/>
      <c r="D444" s="965" t="s">
        <v>486</v>
      </c>
      <c r="E444" s="325">
        <v>84.36</v>
      </c>
      <c r="F444" s="390">
        <f>SUM(G444:I444)</f>
        <v>22</v>
      </c>
      <c r="G444" s="327">
        <v>8</v>
      </c>
      <c r="H444" s="328">
        <v>14</v>
      </c>
      <c r="I444" s="329"/>
      <c r="J444" s="330" t="s">
        <v>97</v>
      </c>
      <c r="K444" s="328" t="s">
        <v>97</v>
      </c>
      <c r="L444" s="329" t="s">
        <v>97</v>
      </c>
      <c r="M444" s="330" t="s">
        <v>97</v>
      </c>
      <c r="N444" s="328" t="s">
        <v>97</v>
      </c>
      <c r="O444" s="328" t="s">
        <v>97</v>
      </c>
      <c r="P444" s="328" t="s">
        <v>97</v>
      </c>
      <c r="Q444" s="329" t="s">
        <v>97</v>
      </c>
    </row>
    <row r="445" spans="1:17" ht="31.5" x14ac:dyDescent="0.25">
      <c r="A445" s="1343"/>
      <c r="B445" s="1567"/>
      <c r="C445" s="1609"/>
      <c r="D445" s="965" t="s">
        <v>15</v>
      </c>
      <c r="E445" s="325">
        <v>97.1</v>
      </c>
      <c r="F445" s="390">
        <f>SUM(M445:Q445)</f>
        <v>276</v>
      </c>
      <c r="G445" s="327" t="s">
        <v>98</v>
      </c>
      <c r="H445" s="328" t="s">
        <v>98</v>
      </c>
      <c r="I445" s="329" t="s">
        <v>98</v>
      </c>
      <c r="J445" s="330" t="s">
        <v>97</v>
      </c>
      <c r="K445" s="328" t="s">
        <v>97</v>
      </c>
      <c r="L445" s="329" t="s">
        <v>97</v>
      </c>
      <c r="M445" s="330">
        <v>12</v>
      </c>
      <c r="N445" s="328">
        <v>32</v>
      </c>
      <c r="O445" s="328">
        <v>213</v>
      </c>
      <c r="P445" s="328">
        <v>17</v>
      </c>
      <c r="Q445" s="329">
        <v>2</v>
      </c>
    </row>
    <row r="446" spans="1:17" ht="32.25" thickBot="1" x14ac:dyDescent="0.3">
      <c r="A446" s="1343"/>
      <c r="B446" s="1577"/>
      <c r="C446" s="1610"/>
      <c r="D446" s="1658" t="s">
        <v>491</v>
      </c>
      <c r="E446" s="343"/>
      <c r="F446" s="393">
        <f>SUM(M446:Q446)</f>
        <v>0</v>
      </c>
      <c r="G446" s="345" t="s">
        <v>97</v>
      </c>
      <c r="H446" s="97" t="s">
        <v>97</v>
      </c>
      <c r="I446" s="98" t="s">
        <v>97</v>
      </c>
      <c r="J446" s="99" t="s">
        <v>97</v>
      </c>
      <c r="K446" s="97" t="s">
        <v>98</v>
      </c>
      <c r="L446" s="98" t="s">
        <v>98</v>
      </c>
      <c r="M446" s="100"/>
      <c r="N446" s="92"/>
      <c r="O446" s="92"/>
      <c r="P446" s="92"/>
      <c r="Q446" s="93"/>
    </row>
    <row r="447" spans="1:17" ht="31.9" customHeight="1" x14ac:dyDescent="0.25">
      <c r="A447" s="1343"/>
      <c r="B447" s="1565" t="s">
        <v>604</v>
      </c>
      <c r="C447" s="1608" t="s">
        <v>385</v>
      </c>
      <c r="D447" s="964" t="s">
        <v>485</v>
      </c>
      <c r="E447" s="74"/>
      <c r="F447" s="151">
        <f>SUM(J447:L447)</f>
        <v>0</v>
      </c>
      <c r="G447" s="76" t="s">
        <v>97</v>
      </c>
      <c r="H447" s="77" t="s">
        <v>97</v>
      </c>
      <c r="I447" s="78" t="s">
        <v>97</v>
      </c>
      <c r="J447" s="74"/>
      <c r="K447" s="72"/>
      <c r="L447" s="73"/>
      <c r="M447" s="79" t="s">
        <v>97</v>
      </c>
      <c r="N447" s="77" t="s">
        <v>97</v>
      </c>
      <c r="O447" s="77" t="s">
        <v>97</v>
      </c>
      <c r="P447" s="77" t="s">
        <v>97</v>
      </c>
      <c r="Q447" s="78" t="s">
        <v>97</v>
      </c>
    </row>
    <row r="448" spans="1:17" ht="47.25" x14ac:dyDescent="0.25">
      <c r="A448" s="1343"/>
      <c r="B448" s="1567"/>
      <c r="C448" s="1609"/>
      <c r="D448" s="965" t="s">
        <v>490</v>
      </c>
      <c r="E448" s="325"/>
      <c r="F448" s="390">
        <f>SUM(J448:L448)</f>
        <v>0</v>
      </c>
      <c r="G448" s="327" t="s">
        <v>98</v>
      </c>
      <c r="H448" s="328" t="s">
        <v>98</v>
      </c>
      <c r="I448" s="329" t="s">
        <v>98</v>
      </c>
      <c r="J448" s="330"/>
      <c r="K448" s="328"/>
      <c r="L448" s="329"/>
      <c r="M448" s="330" t="s">
        <v>97</v>
      </c>
      <c r="N448" s="328" t="s">
        <v>97</v>
      </c>
      <c r="O448" s="328" t="s">
        <v>97</v>
      </c>
      <c r="P448" s="328" t="s">
        <v>97</v>
      </c>
      <c r="Q448" s="329" t="s">
        <v>97</v>
      </c>
    </row>
    <row r="449" spans="1:17" ht="31.5" x14ac:dyDescent="0.25">
      <c r="A449" s="1343"/>
      <c r="B449" s="1567"/>
      <c r="C449" s="1609"/>
      <c r="D449" s="965" t="s">
        <v>486</v>
      </c>
      <c r="E449" s="325"/>
      <c r="F449" s="390">
        <f>SUM(G449:I449)</f>
        <v>0</v>
      </c>
      <c r="G449" s="327"/>
      <c r="H449" s="328"/>
      <c r="I449" s="329"/>
      <c r="J449" s="330" t="s">
        <v>97</v>
      </c>
      <c r="K449" s="328" t="s">
        <v>97</v>
      </c>
      <c r="L449" s="329" t="s">
        <v>97</v>
      </c>
      <c r="M449" s="330" t="s">
        <v>97</v>
      </c>
      <c r="N449" s="328" t="s">
        <v>97</v>
      </c>
      <c r="O449" s="328" t="s">
        <v>97</v>
      </c>
      <c r="P449" s="328" t="s">
        <v>97</v>
      </c>
      <c r="Q449" s="329" t="s">
        <v>97</v>
      </c>
    </row>
    <row r="450" spans="1:17" ht="31.5" x14ac:dyDescent="0.25">
      <c r="A450" s="1343"/>
      <c r="B450" s="1567"/>
      <c r="C450" s="1609"/>
      <c r="D450" s="965" t="s">
        <v>15</v>
      </c>
      <c r="E450" s="325">
        <v>120</v>
      </c>
      <c r="F450" s="390">
        <f>SUM(M450:Q450)</f>
        <v>91</v>
      </c>
      <c r="G450" s="327" t="s">
        <v>98</v>
      </c>
      <c r="H450" s="328" t="s">
        <v>98</v>
      </c>
      <c r="I450" s="329" t="s">
        <v>98</v>
      </c>
      <c r="J450" s="330" t="s">
        <v>97</v>
      </c>
      <c r="K450" s="328" t="s">
        <v>97</v>
      </c>
      <c r="L450" s="329" t="s">
        <v>97</v>
      </c>
      <c r="M450" s="330">
        <v>6</v>
      </c>
      <c r="N450" s="328">
        <v>16</v>
      </c>
      <c r="O450" s="328">
        <v>32</v>
      </c>
      <c r="P450" s="328">
        <v>36</v>
      </c>
      <c r="Q450" s="329">
        <v>1</v>
      </c>
    </row>
    <row r="451" spans="1:17" ht="32.25" thickBot="1" x14ac:dyDescent="0.3">
      <c r="A451" s="1343"/>
      <c r="B451" s="1588"/>
      <c r="C451" s="1620"/>
      <c r="D451" s="966" t="s">
        <v>491</v>
      </c>
      <c r="E451" s="100"/>
      <c r="F451" s="170">
        <f>SUM(M451:Q451)</f>
        <v>0</v>
      </c>
      <c r="G451" s="345" t="s">
        <v>97</v>
      </c>
      <c r="H451" s="97" t="s">
        <v>97</v>
      </c>
      <c r="I451" s="98" t="s">
        <v>97</v>
      </c>
      <c r="J451" s="99" t="s">
        <v>97</v>
      </c>
      <c r="K451" s="97" t="s">
        <v>98</v>
      </c>
      <c r="L451" s="98" t="s">
        <v>98</v>
      </c>
      <c r="M451" s="100"/>
      <c r="N451" s="92"/>
      <c r="O451" s="92"/>
      <c r="P451" s="92"/>
      <c r="Q451" s="93"/>
    </row>
    <row r="452" spans="1:17" ht="31.15" customHeight="1" x14ac:dyDescent="0.25">
      <c r="A452" s="1343"/>
      <c r="B452" s="1565" t="s">
        <v>725</v>
      </c>
      <c r="C452" s="1608" t="s">
        <v>385</v>
      </c>
      <c r="D452" s="964" t="s">
        <v>485</v>
      </c>
      <c r="E452" s="74"/>
      <c r="F452" s="151">
        <f>SUM(J452:L452)</f>
        <v>0</v>
      </c>
      <c r="G452" s="76" t="s">
        <v>97</v>
      </c>
      <c r="H452" s="77" t="s">
        <v>97</v>
      </c>
      <c r="I452" s="78" t="s">
        <v>97</v>
      </c>
      <c r="J452" s="74"/>
      <c r="K452" s="72"/>
      <c r="L452" s="73"/>
      <c r="M452" s="79" t="s">
        <v>97</v>
      </c>
      <c r="N452" s="77" t="s">
        <v>97</v>
      </c>
      <c r="O452" s="77" t="s">
        <v>97</v>
      </c>
      <c r="P452" s="77" t="s">
        <v>97</v>
      </c>
      <c r="Q452" s="78" t="s">
        <v>97</v>
      </c>
    </row>
    <row r="453" spans="1:17" ht="47.25" x14ac:dyDescent="0.25">
      <c r="A453" s="1343"/>
      <c r="B453" s="1567"/>
      <c r="C453" s="1609"/>
      <c r="D453" s="965" t="s">
        <v>490</v>
      </c>
      <c r="E453" s="325"/>
      <c r="F453" s="390">
        <f>SUM(J453:L453)</f>
        <v>0</v>
      </c>
      <c r="G453" s="327" t="s">
        <v>98</v>
      </c>
      <c r="H453" s="328" t="s">
        <v>98</v>
      </c>
      <c r="I453" s="329" t="s">
        <v>98</v>
      </c>
      <c r="J453" s="330"/>
      <c r="K453" s="328"/>
      <c r="L453" s="329"/>
      <c r="M453" s="330" t="s">
        <v>97</v>
      </c>
      <c r="N453" s="328" t="s">
        <v>97</v>
      </c>
      <c r="O453" s="328" t="s">
        <v>97</v>
      </c>
      <c r="P453" s="328" t="s">
        <v>97</v>
      </c>
      <c r="Q453" s="329" t="s">
        <v>97</v>
      </c>
    </row>
    <row r="454" spans="1:17" ht="31.5" x14ac:dyDescent="0.25">
      <c r="A454" s="1343"/>
      <c r="B454" s="1567"/>
      <c r="C454" s="1609"/>
      <c r="D454" s="965" t="s">
        <v>486</v>
      </c>
      <c r="E454" s="325"/>
      <c r="F454" s="390">
        <f>SUM(G454:I454)</f>
        <v>0</v>
      </c>
      <c r="G454" s="327"/>
      <c r="H454" s="328"/>
      <c r="I454" s="329"/>
      <c r="J454" s="330" t="s">
        <v>97</v>
      </c>
      <c r="K454" s="328" t="s">
        <v>97</v>
      </c>
      <c r="L454" s="329" t="s">
        <v>97</v>
      </c>
      <c r="M454" s="330" t="s">
        <v>97</v>
      </c>
      <c r="N454" s="328" t="s">
        <v>97</v>
      </c>
      <c r="O454" s="328" t="s">
        <v>97</v>
      </c>
      <c r="P454" s="328" t="s">
        <v>97</v>
      </c>
      <c r="Q454" s="329" t="s">
        <v>97</v>
      </c>
    </row>
    <row r="455" spans="1:17" ht="31.5" x14ac:dyDescent="0.25">
      <c r="A455" s="1343"/>
      <c r="B455" s="1567"/>
      <c r="C455" s="1609"/>
      <c r="D455" s="965" t="s">
        <v>15</v>
      </c>
      <c r="E455" s="325">
        <v>100</v>
      </c>
      <c r="F455" s="390">
        <f>SUM(M455:Q455)</f>
        <v>5</v>
      </c>
      <c r="G455" s="327" t="s">
        <v>98</v>
      </c>
      <c r="H455" s="328" t="s">
        <v>98</v>
      </c>
      <c r="I455" s="329" t="s">
        <v>98</v>
      </c>
      <c r="J455" s="330" t="s">
        <v>97</v>
      </c>
      <c r="K455" s="328" t="s">
        <v>97</v>
      </c>
      <c r="L455" s="329" t="s">
        <v>97</v>
      </c>
      <c r="M455" s="330"/>
      <c r="N455" s="328">
        <v>2</v>
      </c>
      <c r="O455" s="328">
        <v>1</v>
      </c>
      <c r="P455" s="328">
        <v>2</v>
      </c>
      <c r="Q455" s="329"/>
    </row>
    <row r="456" spans="1:17" ht="32.25" thickBot="1" x14ac:dyDescent="0.3">
      <c r="A456" s="1343"/>
      <c r="B456" s="1588"/>
      <c r="C456" s="1620"/>
      <c r="D456" s="966" t="s">
        <v>491</v>
      </c>
      <c r="E456" s="100"/>
      <c r="F456" s="170">
        <f>SUM(M456:Q456)</f>
        <v>0</v>
      </c>
      <c r="G456" s="345" t="s">
        <v>97</v>
      </c>
      <c r="H456" s="97" t="s">
        <v>97</v>
      </c>
      <c r="I456" s="98" t="s">
        <v>97</v>
      </c>
      <c r="J456" s="99" t="s">
        <v>97</v>
      </c>
      <c r="K456" s="97" t="s">
        <v>98</v>
      </c>
      <c r="L456" s="98" t="s">
        <v>98</v>
      </c>
      <c r="M456" s="100"/>
      <c r="N456" s="92"/>
      <c r="O456" s="92"/>
      <c r="P456" s="92"/>
      <c r="Q456" s="93"/>
    </row>
    <row r="457" spans="1:17" ht="31.9" customHeight="1" x14ac:dyDescent="0.25">
      <c r="A457" s="1343"/>
      <c r="B457" s="1565" t="s">
        <v>726</v>
      </c>
      <c r="C457" s="1608" t="s">
        <v>538</v>
      </c>
      <c r="D457" s="964" t="s">
        <v>485</v>
      </c>
      <c r="E457" s="74"/>
      <c r="F457" s="151">
        <f>SUM(J457:L457)</f>
        <v>0</v>
      </c>
      <c r="G457" s="76" t="s">
        <v>97</v>
      </c>
      <c r="H457" s="77" t="s">
        <v>97</v>
      </c>
      <c r="I457" s="78" t="s">
        <v>97</v>
      </c>
      <c r="J457" s="74"/>
      <c r="K457" s="72"/>
      <c r="L457" s="73"/>
      <c r="M457" s="79" t="s">
        <v>97</v>
      </c>
      <c r="N457" s="77" t="s">
        <v>97</v>
      </c>
      <c r="O457" s="77" t="s">
        <v>97</v>
      </c>
      <c r="P457" s="77" t="s">
        <v>97</v>
      </c>
      <c r="Q457" s="78" t="s">
        <v>97</v>
      </c>
    </row>
    <row r="458" spans="1:17" ht="47.25" x14ac:dyDescent="0.25">
      <c r="A458" s="1343"/>
      <c r="B458" s="1567"/>
      <c r="C458" s="1609"/>
      <c r="D458" s="965" t="s">
        <v>490</v>
      </c>
      <c r="E458" s="325"/>
      <c r="F458" s="390">
        <f>SUM(J458:L458)</f>
        <v>0</v>
      </c>
      <c r="G458" s="327" t="s">
        <v>98</v>
      </c>
      <c r="H458" s="328" t="s">
        <v>98</v>
      </c>
      <c r="I458" s="329" t="s">
        <v>98</v>
      </c>
      <c r="J458" s="330"/>
      <c r="K458" s="328"/>
      <c r="L458" s="329"/>
      <c r="M458" s="330" t="s">
        <v>97</v>
      </c>
      <c r="N458" s="328" t="s">
        <v>97</v>
      </c>
      <c r="O458" s="328" t="s">
        <v>97</v>
      </c>
      <c r="P458" s="328" t="s">
        <v>97</v>
      </c>
      <c r="Q458" s="329" t="s">
        <v>97</v>
      </c>
    </row>
    <row r="459" spans="1:17" ht="31.5" x14ac:dyDescent="0.25">
      <c r="A459" s="1343"/>
      <c r="B459" s="1567"/>
      <c r="C459" s="1609"/>
      <c r="D459" s="965" t="s">
        <v>486</v>
      </c>
      <c r="E459" s="325"/>
      <c r="F459" s="390">
        <f>SUM(G459:I459)</f>
        <v>0</v>
      </c>
      <c r="G459" s="327"/>
      <c r="H459" s="328"/>
      <c r="I459" s="329"/>
      <c r="J459" s="330" t="s">
        <v>97</v>
      </c>
      <c r="K459" s="328" t="s">
        <v>97</v>
      </c>
      <c r="L459" s="329" t="s">
        <v>97</v>
      </c>
      <c r="M459" s="330" t="s">
        <v>97</v>
      </c>
      <c r="N459" s="328" t="s">
        <v>97</v>
      </c>
      <c r="O459" s="328" t="s">
        <v>97</v>
      </c>
      <c r="P459" s="328" t="s">
        <v>97</v>
      </c>
      <c r="Q459" s="329" t="s">
        <v>97</v>
      </c>
    </row>
    <row r="460" spans="1:17" ht="31.5" x14ac:dyDescent="0.25">
      <c r="A460" s="1343"/>
      <c r="B460" s="1567"/>
      <c r="C460" s="1609"/>
      <c r="D460" s="965" t="s">
        <v>15</v>
      </c>
      <c r="E460" s="325">
        <v>95</v>
      </c>
      <c r="F460" s="390">
        <f>SUM(M460:Q460)</f>
        <v>21</v>
      </c>
      <c r="G460" s="327" t="s">
        <v>98</v>
      </c>
      <c r="H460" s="328" t="s">
        <v>98</v>
      </c>
      <c r="I460" s="329" t="s">
        <v>98</v>
      </c>
      <c r="J460" s="330" t="s">
        <v>97</v>
      </c>
      <c r="K460" s="328" t="s">
        <v>97</v>
      </c>
      <c r="L460" s="329" t="s">
        <v>97</v>
      </c>
      <c r="M460" s="330"/>
      <c r="N460" s="328">
        <v>2</v>
      </c>
      <c r="O460" s="328">
        <v>19</v>
      </c>
      <c r="P460" s="328"/>
      <c r="Q460" s="329"/>
    </row>
    <row r="461" spans="1:17" ht="32.25" thickBot="1" x14ac:dyDescent="0.3">
      <c r="A461" s="1343"/>
      <c r="B461" s="1588"/>
      <c r="C461" s="1620"/>
      <c r="D461" s="966" t="s">
        <v>491</v>
      </c>
      <c r="E461" s="100"/>
      <c r="F461" s="170">
        <f>SUM(M461:Q461)</f>
        <v>0</v>
      </c>
      <c r="G461" s="345" t="s">
        <v>97</v>
      </c>
      <c r="H461" s="97" t="s">
        <v>97</v>
      </c>
      <c r="I461" s="98" t="s">
        <v>97</v>
      </c>
      <c r="J461" s="99" t="s">
        <v>97</v>
      </c>
      <c r="K461" s="97" t="s">
        <v>98</v>
      </c>
      <c r="L461" s="98" t="s">
        <v>98</v>
      </c>
      <c r="M461" s="100"/>
      <c r="N461" s="92"/>
      <c r="O461" s="92"/>
      <c r="P461" s="92"/>
      <c r="Q461" s="93"/>
    </row>
    <row r="462" spans="1:17" ht="31.9" customHeight="1" x14ac:dyDescent="0.25">
      <c r="A462" s="1343"/>
      <c r="B462" s="1565" t="s">
        <v>727</v>
      </c>
      <c r="C462" s="1608" t="s">
        <v>538</v>
      </c>
      <c r="D462" s="964" t="s">
        <v>485</v>
      </c>
      <c r="E462" s="74"/>
      <c r="F462" s="151">
        <f>SUM(J462:L462)</f>
        <v>0</v>
      </c>
      <c r="G462" s="76" t="s">
        <v>97</v>
      </c>
      <c r="H462" s="77" t="s">
        <v>97</v>
      </c>
      <c r="I462" s="78" t="s">
        <v>97</v>
      </c>
      <c r="J462" s="74"/>
      <c r="K462" s="72"/>
      <c r="L462" s="73"/>
      <c r="M462" s="79" t="s">
        <v>97</v>
      </c>
      <c r="N462" s="77" t="s">
        <v>97</v>
      </c>
      <c r="O462" s="77" t="s">
        <v>97</v>
      </c>
      <c r="P462" s="77" t="s">
        <v>97</v>
      </c>
      <c r="Q462" s="78" t="s">
        <v>97</v>
      </c>
    </row>
    <row r="463" spans="1:17" ht="47.25" x14ac:dyDescent="0.25">
      <c r="A463" s="1343"/>
      <c r="B463" s="1567"/>
      <c r="C463" s="1609"/>
      <c r="D463" s="965" t="s">
        <v>490</v>
      </c>
      <c r="E463" s="325"/>
      <c r="F463" s="390">
        <f>SUM(J463:L463)</f>
        <v>0</v>
      </c>
      <c r="G463" s="327" t="s">
        <v>98</v>
      </c>
      <c r="H463" s="328" t="s">
        <v>98</v>
      </c>
      <c r="I463" s="329" t="s">
        <v>98</v>
      </c>
      <c r="J463" s="330"/>
      <c r="K463" s="328"/>
      <c r="L463" s="329"/>
      <c r="M463" s="330" t="s">
        <v>97</v>
      </c>
      <c r="N463" s="328" t="s">
        <v>97</v>
      </c>
      <c r="O463" s="328" t="s">
        <v>97</v>
      </c>
      <c r="P463" s="328" t="s">
        <v>97</v>
      </c>
      <c r="Q463" s="329" t="s">
        <v>97</v>
      </c>
    </row>
    <row r="464" spans="1:17" ht="31.5" x14ac:dyDescent="0.25">
      <c r="A464" s="1343"/>
      <c r="B464" s="1567"/>
      <c r="C464" s="1609"/>
      <c r="D464" s="965" t="s">
        <v>486</v>
      </c>
      <c r="E464" s="325"/>
      <c r="F464" s="390">
        <f>SUM(G464:I464)</f>
        <v>0</v>
      </c>
      <c r="G464" s="327"/>
      <c r="H464" s="328"/>
      <c r="I464" s="329"/>
      <c r="J464" s="330" t="s">
        <v>97</v>
      </c>
      <c r="K464" s="328" t="s">
        <v>97</v>
      </c>
      <c r="L464" s="329" t="s">
        <v>97</v>
      </c>
      <c r="M464" s="330" t="s">
        <v>97</v>
      </c>
      <c r="N464" s="328" t="s">
        <v>97</v>
      </c>
      <c r="O464" s="328" t="s">
        <v>97</v>
      </c>
      <c r="P464" s="328" t="s">
        <v>97</v>
      </c>
      <c r="Q464" s="329" t="s">
        <v>97</v>
      </c>
    </row>
    <row r="465" spans="1:17" ht="31.5" x14ac:dyDescent="0.25">
      <c r="A465" s="1343"/>
      <c r="B465" s="1567"/>
      <c r="C465" s="1609"/>
      <c r="D465" s="965" t="s">
        <v>15</v>
      </c>
      <c r="E465" s="325">
        <v>100</v>
      </c>
      <c r="F465" s="390">
        <f>SUM(M465:Q465)</f>
        <v>15</v>
      </c>
      <c r="G465" s="327" t="s">
        <v>98</v>
      </c>
      <c r="H465" s="328" t="s">
        <v>98</v>
      </c>
      <c r="I465" s="329" t="s">
        <v>98</v>
      </c>
      <c r="J465" s="330" t="s">
        <v>97</v>
      </c>
      <c r="K465" s="328" t="s">
        <v>97</v>
      </c>
      <c r="L465" s="329" t="s">
        <v>97</v>
      </c>
      <c r="M465" s="330"/>
      <c r="N465" s="328"/>
      <c r="O465" s="328">
        <v>15</v>
      </c>
      <c r="P465" s="328"/>
      <c r="Q465" s="329"/>
    </row>
    <row r="466" spans="1:17" ht="32.25" thickBot="1" x14ac:dyDescent="0.3">
      <c r="A466" s="1343"/>
      <c r="B466" s="1588"/>
      <c r="C466" s="1620"/>
      <c r="D466" s="966" t="s">
        <v>491</v>
      </c>
      <c r="E466" s="100"/>
      <c r="F466" s="170">
        <f>SUM(M466:Q466)</f>
        <v>0</v>
      </c>
      <c r="G466" s="345" t="s">
        <v>97</v>
      </c>
      <c r="H466" s="97" t="s">
        <v>97</v>
      </c>
      <c r="I466" s="98" t="s">
        <v>97</v>
      </c>
      <c r="J466" s="99" t="s">
        <v>97</v>
      </c>
      <c r="K466" s="97" t="s">
        <v>98</v>
      </c>
      <c r="L466" s="98" t="s">
        <v>98</v>
      </c>
      <c r="M466" s="100"/>
      <c r="N466" s="92"/>
      <c r="O466" s="92"/>
      <c r="P466" s="92"/>
      <c r="Q466" s="93"/>
    </row>
    <row r="467" spans="1:17" ht="31.5" x14ac:dyDescent="0.25">
      <c r="A467" s="1343"/>
      <c r="B467" s="1565" t="s">
        <v>728</v>
      </c>
      <c r="C467" s="1608" t="s">
        <v>383</v>
      </c>
      <c r="D467" s="964" t="s">
        <v>485</v>
      </c>
      <c r="E467" s="74"/>
      <c r="F467" s="151">
        <f>SUM(J467:L467)</f>
        <v>0</v>
      </c>
      <c r="G467" s="76" t="s">
        <v>97</v>
      </c>
      <c r="H467" s="77" t="s">
        <v>97</v>
      </c>
      <c r="I467" s="78" t="s">
        <v>97</v>
      </c>
      <c r="J467" s="74"/>
      <c r="K467" s="72"/>
      <c r="L467" s="73"/>
      <c r="M467" s="79" t="s">
        <v>97</v>
      </c>
      <c r="N467" s="77" t="s">
        <v>97</v>
      </c>
      <c r="O467" s="77" t="s">
        <v>97</v>
      </c>
      <c r="P467" s="77" t="s">
        <v>97</v>
      </c>
      <c r="Q467" s="78" t="s">
        <v>97</v>
      </c>
    </row>
    <row r="468" spans="1:17" ht="47.25" x14ac:dyDescent="0.25">
      <c r="A468" s="1343"/>
      <c r="B468" s="1567"/>
      <c r="C468" s="1609"/>
      <c r="D468" s="965" t="s">
        <v>490</v>
      </c>
      <c r="E468" s="325"/>
      <c r="F468" s="390">
        <f>SUM(J468:L468)</f>
        <v>0</v>
      </c>
      <c r="G468" s="327" t="s">
        <v>98</v>
      </c>
      <c r="H468" s="328" t="s">
        <v>98</v>
      </c>
      <c r="I468" s="329" t="s">
        <v>98</v>
      </c>
      <c r="J468" s="330"/>
      <c r="K468" s="328"/>
      <c r="L468" s="329"/>
      <c r="M468" s="330" t="s">
        <v>97</v>
      </c>
      <c r="N468" s="328" t="s">
        <v>97</v>
      </c>
      <c r="O468" s="328" t="s">
        <v>97</v>
      </c>
      <c r="P468" s="328" t="s">
        <v>97</v>
      </c>
      <c r="Q468" s="329" t="s">
        <v>97</v>
      </c>
    </row>
    <row r="469" spans="1:17" ht="31.5" x14ac:dyDescent="0.25">
      <c r="A469" s="1343"/>
      <c r="B469" s="1567"/>
      <c r="C469" s="1609"/>
      <c r="D469" s="965" t="s">
        <v>486</v>
      </c>
      <c r="E469" s="325"/>
      <c r="F469" s="390">
        <f>SUM(G469:I469)</f>
        <v>0</v>
      </c>
      <c r="G469" s="327"/>
      <c r="H469" s="328"/>
      <c r="I469" s="329"/>
      <c r="J469" s="330" t="s">
        <v>97</v>
      </c>
      <c r="K469" s="328" t="s">
        <v>97</v>
      </c>
      <c r="L469" s="329" t="s">
        <v>97</v>
      </c>
      <c r="M469" s="330" t="s">
        <v>97</v>
      </c>
      <c r="N469" s="328" t="s">
        <v>97</v>
      </c>
      <c r="O469" s="328" t="s">
        <v>97</v>
      </c>
      <c r="P469" s="328" t="s">
        <v>97</v>
      </c>
      <c r="Q469" s="329" t="s">
        <v>97</v>
      </c>
    </row>
    <row r="470" spans="1:17" ht="31.5" x14ac:dyDescent="0.25">
      <c r="A470" s="1343"/>
      <c r="B470" s="1567"/>
      <c r="C470" s="1609"/>
      <c r="D470" s="965" t="s">
        <v>15</v>
      </c>
      <c r="E470" s="325">
        <v>110.4</v>
      </c>
      <c r="F470" s="390">
        <f>SUM(M470:Q470)</f>
        <v>62</v>
      </c>
      <c r="G470" s="327" t="s">
        <v>98</v>
      </c>
      <c r="H470" s="328" t="s">
        <v>98</v>
      </c>
      <c r="I470" s="329" t="s">
        <v>98</v>
      </c>
      <c r="J470" s="330" t="s">
        <v>97</v>
      </c>
      <c r="K470" s="328" t="s">
        <v>97</v>
      </c>
      <c r="L470" s="329" t="s">
        <v>97</v>
      </c>
      <c r="M470" s="330">
        <v>2</v>
      </c>
      <c r="N470" s="328">
        <v>9</v>
      </c>
      <c r="O470" s="328">
        <v>17</v>
      </c>
      <c r="P470" s="328">
        <v>34</v>
      </c>
      <c r="Q470" s="329"/>
    </row>
    <row r="471" spans="1:17" ht="32.25" thickBot="1" x14ac:dyDescent="0.3">
      <c r="A471" s="1343"/>
      <c r="B471" s="1588"/>
      <c r="C471" s="1620"/>
      <c r="D471" s="966" t="s">
        <v>491</v>
      </c>
      <c r="E471" s="100"/>
      <c r="F471" s="170">
        <f>SUM(M471:Q471)</f>
        <v>0</v>
      </c>
      <c r="G471" s="345" t="s">
        <v>97</v>
      </c>
      <c r="H471" s="97" t="s">
        <v>97</v>
      </c>
      <c r="I471" s="98" t="s">
        <v>97</v>
      </c>
      <c r="J471" s="99" t="s">
        <v>97</v>
      </c>
      <c r="K471" s="97" t="s">
        <v>98</v>
      </c>
      <c r="L471" s="98" t="s">
        <v>98</v>
      </c>
      <c r="M471" s="100"/>
      <c r="N471" s="92"/>
      <c r="O471" s="92"/>
      <c r="P471" s="92"/>
      <c r="Q471" s="93"/>
    </row>
    <row r="472" spans="1:17" ht="31.15" customHeight="1" x14ac:dyDescent="0.25">
      <c r="A472" s="1343"/>
      <c r="B472" s="1565" t="s">
        <v>175</v>
      </c>
      <c r="C472" s="1608" t="s">
        <v>386</v>
      </c>
      <c r="D472" s="964" t="s">
        <v>485</v>
      </c>
      <c r="E472" s="74">
        <v>16</v>
      </c>
      <c r="F472" s="151">
        <f>SUM(J472:L472)</f>
        <v>10</v>
      </c>
      <c r="G472" s="76" t="s">
        <v>97</v>
      </c>
      <c r="H472" s="77" t="s">
        <v>97</v>
      </c>
      <c r="I472" s="78" t="s">
        <v>97</v>
      </c>
      <c r="J472" s="74">
        <v>0</v>
      </c>
      <c r="K472" s="72">
        <v>10</v>
      </c>
      <c r="L472" s="73">
        <v>0</v>
      </c>
      <c r="M472" s="79" t="s">
        <v>97</v>
      </c>
      <c r="N472" s="77" t="s">
        <v>97</v>
      </c>
      <c r="O472" s="77" t="s">
        <v>97</v>
      </c>
      <c r="P472" s="77" t="s">
        <v>97</v>
      </c>
      <c r="Q472" s="78" t="s">
        <v>97</v>
      </c>
    </row>
    <row r="473" spans="1:17" ht="47.25" x14ac:dyDescent="0.25">
      <c r="A473" s="1343"/>
      <c r="B473" s="1567"/>
      <c r="C473" s="1609"/>
      <c r="D473" s="965" t="s">
        <v>490</v>
      </c>
      <c r="E473" s="325"/>
      <c r="F473" s="390">
        <f>SUM(J473:L473)</f>
        <v>0</v>
      </c>
      <c r="G473" s="327" t="s">
        <v>98</v>
      </c>
      <c r="H473" s="328" t="s">
        <v>98</v>
      </c>
      <c r="I473" s="329" t="s">
        <v>98</v>
      </c>
      <c r="J473" s="330"/>
      <c r="K473" s="328"/>
      <c r="L473" s="329"/>
      <c r="M473" s="330" t="s">
        <v>97</v>
      </c>
      <c r="N473" s="328" t="s">
        <v>97</v>
      </c>
      <c r="O473" s="328" t="s">
        <v>97</v>
      </c>
      <c r="P473" s="328" t="s">
        <v>97</v>
      </c>
      <c r="Q473" s="329" t="s">
        <v>97</v>
      </c>
    </row>
    <row r="474" spans="1:17" ht="31.5" x14ac:dyDescent="0.25">
      <c r="A474" s="1343"/>
      <c r="B474" s="1567"/>
      <c r="C474" s="1609"/>
      <c r="D474" s="965" t="s">
        <v>486</v>
      </c>
      <c r="E474" s="325"/>
      <c r="F474" s="390">
        <f>SUM(G474:I474)</f>
        <v>0</v>
      </c>
      <c r="G474" s="327"/>
      <c r="H474" s="328"/>
      <c r="I474" s="329"/>
      <c r="J474" s="330" t="s">
        <v>97</v>
      </c>
      <c r="K474" s="328" t="s">
        <v>97</v>
      </c>
      <c r="L474" s="329" t="s">
        <v>97</v>
      </c>
      <c r="M474" s="330" t="s">
        <v>97</v>
      </c>
      <c r="N474" s="328" t="s">
        <v>97</v>
      </c>
      <c r="O474" s="328" t="s">
        <v>97</v>
      </c>
      <c r="P474" s="328" t="s">
        <v>97</v>
      </c>
      <c r="Q474" s="329" t="s">
        <v>97</v>
      </c>
    </row>
    <row r="475" spans="1:17" ht="31.5" x14ac:dyDescent="0.25">
      <c r="A475" s="1343"/>
      <c r="B475" s="1567"/>
      <c r="C475" s="1609"/>
      <c r="D475" s="965" t="s">
        <v>15</v>
      </c>
      <c r="E475" s="325"/>
      <c r="F475" s="390">
        <f>SUM(M475:Q475)</f>
        <v>0</v>
      </c>
      <c r="G475" s="327" t="s">
        <v>98</v>
      </c>
      <c r="H475" s="328" t="s">
        <v>98</v>
      </c>
      <c r="I475" s="329" t="s">
        <v>98</v>
      </c>
      <c r="J475" s="330" t="s">
        <v>97</v>
      </c>
      <c r="K475" s="328" t="s">
        <v>97</v>
      </c>
      <c r="L475" s="329" t="s">
        <v>97</v>
      </c>
      <c r="M475" s="330"/>
      <c r="N475" s="328"/>
      <c r="O475" s="328"/>
      <c r="P475" s="328"/>
      <c r="Q475" s="329"/>
    </row>
    <row r="476" spans="1:17" ht="32.25" thickBot="1" x14ac:dyDescent="0.3">
      <c r="A476" s="1343"/>
      <c r="B476" s="1588"/>
      <c r="C476" s="1620"/>
      <c r="D476" s="966" t="s">
        <v>491</v>
      </c>
      <c r="E476" s="100"/>
      <c r="F476" s="170">
        <f>SUM(M476:Q476)</f>
        <v>0</v>
      </c>
      <c r="G476" s="345" t="s">
        <v>97</v>
      </c>
      <c r="H476" s="97" t="s">
        <v>97</v>
      </c>
      <c r="I476" s="98" t="s">
        <v>97</v>
      </c>
      <c r="J476" s="99" t="s">
        <v>97</v>
      </c>
      <c r="K476" s="97" t="s">
        <v>98</v>
      </c>
      <c r="L476" s="98" t="s">
        <v>98</v>
      </c>
      <c r="M476" s="100"/>
      <c r="N476" s="92"/>
      <c r="O476" s="92"/>
      <c r="P476" s="92"/>
      <c r="Q476" s="93"/>
    </row>
    <row r="477" spans="1:17" ht="31.9" customHeight="1" x14ac:dyDescent="0.25">
      <c r="A477" s="1343"/>
      <c r="B477" s="1565" t="s">
        <v>120</v>
      </c>
      <c r="C477" s="1608" t="s">
        <v>119</v>
      </c>
      <c r="D477" s="964" t="s">
        <v>485</v>
      </c>
      <c r="E477" s="74"/>
      <c r="F477" s="151">
        <f>SUM(J477:L477)</f>
        <v>0</v>
      </c>
      <c r="G477" s="76" t="s">
        <v>97</v>
      </c>
      <c r="H477" s="77" t="s">
        <v>97</v>
      </c>
      <c r="I477" s="78" t="s">
        <v>97</v>
      </c>
      <c r="J477" s="74"/>
      <c r="K477" s="72"/>
      <c r="L477" s="73"/>
      <c r="M477" s="79" t="s">
        <v>97</v>
      </c>
      <c r="N477" s="77" t="s">
        <v>97</v>
      </c>
      <c r="O477" s="77" t="s">
        <v>97</v>
      </c>
      <c r="P477" s="77" t="s">
        <v>97</v>
      </c>
      <c r="Q477" s="78" t="s">
        <v>97</v>
      </c>
    </row>
    <row r="478" spans="1:17" ht="47.25" x14ac:dyDescent="0.25">
      <c r="A478" s="1343"/>
      <c r="B478" s="1567"/>
      <c r="C478" s="1609"/>
      <c r="D478" s="965" t="s">
        <v>490</v>
      </c>
      <c r="E478" s="325"/>
      <c r="F478" s="390">
        <f>SUM(J478:L478)</f>
        <v>0</v>
      </c>
      <c r="G478" s="327" t="s">
        <v>98</v>
      </c>
      <c r="H478" s="328" t="s">
        <v>98</v>
      </c>
      <c r="I478" s="329" t="s">
        <v>98</v>
      </c>
      <c r="J478" s="330"/>
      <c r="K478" s="328"/>
      <c r="L478" s="329"/>
      <c r="M478" s="330" t="s">
        <v>97</v>
      </c>
      <c r="N478" s="328" t="s">
        <v>97</v>
      </c>
      <c r="O478" s="328" t="s">
        <v>97</v>
      </c>
      <c r="P478" s="328" t="s">
        <v>97</v>
      </c>
      <c r="Q478" s="329" t="s">
        <v>97</v>
      </c>
    </row>
    <row r="479" spans="1:17" ht="31.5" x14ac:dyDescent="0.25">
      <c r="A479" s="1343"/>
      <c r="B479" s="1567"/>
      <c r="C479" s="1609"/>
      <c r="D479" s="965" t="s">
        <v>486</v>
      </c>
      <c r="E479" s="325"/>
      <c r="F479" s="390">
        <f>SUM(G479:I479)</f>
        <v>0</v>
      </c>
      <c r="G479" s="327"/>
      <c r="H479" s="328"/>
      <c r="I479" s="329"/>
      <c r="J479" s="330" t="s">
        <v>97</v>
      </c>
      <c r="K479" s="328" t="s">
        <v>97</v>
      </c>
      <c r="L479" s="329" t="s">
        <v>97</v>
      </c>
      <c r="M479" s="330" t="s">
        <v>97</v>
      </c>
      <c r="N479" s="328" t="s">
        <v>97</v>
      </c>
      <c r="O479" s="328" t="s">
        <v>97</v>
      </c>
      <c r="P479" s="328" t="s">
        <v>97</v>
      </c>
      <c r="Q479" s="329" t="s">
        <v>97</v>
      </c>
    </row>
    <row r="480" spans="1:17" ht="31.5" x14ac:dyDescent="0.25">
      <c r="A480" s="1343"/>
      <c r="B480" s="1567"/>
      <c r="C480" s="1609"/>
      <c r="D480" s="965" t="s">
        <v>15</v>
      </c>
      <c r="E480" s="325" t="s">
        <v>729</v>
      </c>
      <c r="F480" s="390">
        <f>SUM(M480:Q480)</f>
        <v>71</v>
      </c>
      <c r="G480" s="327" t="s">
        <v>98</v>
      </c>
      <c r="H480" s="328" t="s">
        <v>98</v>
      </c>
      <c r="I480" s="329" t="s">
        <v>98</v>
      </c>
      <c r="J480" s="330" t="s">
        <v>97</v>
      </c>
      <c r="K480" s="328" t="s">
        <v>97</v>
      </c>
      <c r="L480" s="329" t="s">
        <v>97</v>
      </c>
      <c r="M480" s="330">
        <v>5</v>
      </c>
      <c r="N480" s="328">
        <v>46</v>
      </c>
      <c r="O480" s="328">
        <v>9</v>
      </c>
      <c r="P480" s="328">
        <v>10</v>
      </c>
      <c r="Q480" s="329">
        <v>1</v>
      </c>
    </row>
    <row r="481" spans="1:17" ht="32.25" thickBot="1" x14ac:dyDescent="0.3">
      <c r="A481" s="1343"/>
      <c r="B481" s="1588"/>
      <c r="C481" s="1620"/>
      <c r="D481" s="966" t="s">
        <v>491</v>
      </c>
      <c r="E481" s="100"/>
      <c r="F481" s="170">
        <f>SUM(M481:Q481)</f>
        <v>0</v>
      </c>
      <c r="G481" s="345" t="s">
        <v>97</v>
      </c>
      <c r="H481" s="97" t="s">
        <v>97</v>
      </c>
      <c r="I481" s="98" t="s">
        <v>97</v>
      </c>
      <c r="J481" s="99" t="s">
        <v>97</v>
      </c>
      <c r="K481" s="97" t="s">
        <v>98</v>
      </c>
      <c r="L481" s="98" t="s">
        <v>98</v>
      </c>
      <c r="M481" s="100"/>
      <c r="N481" s="92"/>
      <c r="O481" s="92"/>
      <c r="P481" s="92"/>
      <c r="Q481" s="93"/>
    </row>
    <row r="482" spans="1:17" ht="31.15" customHeight="1" x14ac:dyDescent="0.25">
      <c r="A482" s="1343"/>
      <c r="B482" s="1565" t="s">
        <v>169</v>
      </c>
      <c r="C482" s="1608" t="s">
        <v>380</v>
      </c>
      <c r="D482" s="964" t="s">
        <v>485</v>
      </c>
      <c r="E482" s="74">
        <v>12</v>
      </c>
      <c r="F482" s="151">
        <f>SUM(J482:L482)</f>
        <v>4</v>
      </c>
      <c r="G482" s="76" t="s">
        <v>97</v>
      </c>
      <c r="H482" s="77" t="s">
        <v>97</v>
      </c>
      <c r="I482" s="78" t="s">
        <v>97</v>
      </c>
      <c r="J482" s="74"/>
      <c r="K482" s="72">
        <v>4</v>
      </c>
      <c r="L482" s="73"/>
      <c r="M482" s="79" t="s">
        <v>97</v>
      </c>
      <c r="N482" s="77" t="s">
        <v>97</v>
      </c>
      <c r="O482" s="77" t="s">
        <v>97</v>
      </c>
      <c r="P482" s="77" t="s">
        <v>97</v>
      </c>
      <c r="Q482" s="78" t="s">
        <v>97</v>
      </c>
    </row>
    <row r="483" spans="1:17" ht="47.25" x14ac:dyDescent="0.25">
      <c r="A483" s="1343"/>
      <c r="B483" s="1567"/>
      <c r="C483" s="1609"/>
      <c r="D483" s="965" t="s">
        <v>490</v>
      </c>
      <c r="E483" s="325"/>
      <c r="F483" s="390">
        <f>SUM(J483:L483)</f>
        <v>0</v>
      </c>
      <c r="G483" s="327" t="s">
        <v>98</v>
      </c>
      <c r="H483" s="328" t="s">
        <v>98</v>
      </c>
      <c r="I483" s="329" t="s">
        <v>98</v>
      </c>
      <c r="J483" s="330"/>
      <c r="K483" s="328"/>
      <c r="L483" s="329"/>
      <c r="M483" s="330" t="s">
        <v>97</v>
      </c>
      <c r="N483" s="328" t="s">
        <v>97</v>
      </c>
      <c r="O483" s="328" t="s">
        <v>97</v>
      </c>
      <c r="P483" s="328" t="s">
        <v>97</v>
      </c>
      <c r="Q483" s="329" t="s">
        <v>97</v>
      </c>
    </row>
    <row r="484" spans="1:17" ht="31.5" x14ac:dyDescent="0.25">
      <c r="A484" s="1343"/>
      <c r="B484" s="1567"/>
      <c r="C484" s="1609"/>
      <c r="D484" s="965" t="s">
        <v>486</v>
      </c>
      <c r="E484" s="325"/>
      <c r="F484" s="390">
        <f>SUM(G484:I484)</f>
        <v>0</v>
      </c>
      <c r="G484" s="327"/>
      <c r="H484" s="328"/>
      <c r="I484" s="329"/>
      <c r="J484" s="330" t="s">
        <v>97</v>
      </c>
      <c r="K484" s="328" t="s">
        <v>97</v>
      </c>
      <c r="L484" s="329" t="s">
        <v>97</v>
      </c>
      <c r="M484" s="330" t="s">
        <v>97</v>
      </c>
      <c r="N484" s="328" t="s">
        <v>97</v>
      </c>
      <c r="O484" s="328" t="s">
        <v>97</v>
      </c>
      <c r="P484" s="328" t="s">
        <v>97</v>
      </c>
      <c r="Q484" s="329" t="s">
        <v>97</v>
      </c>
    </row>
    <row r="485" spans="1:17" ht="31.5" x14ac:dyDescent="0.25">
      <c r="A485" s="1343"/>
      <c r="B485" s="1567"/>
      <c r="C485" s="1609"/>
      <c r="D485" s="965" t="s">
        <v>15</v>
      </c>
      <c r="E485" s="325">
        <v>128</v>
      </c>
      <c r="F485" s="390">
        <f>SUM(M485:Q485)</f>
        <v>4</v>
      </c>
      <c r="G485" s="327" t="s">
        <v>98</v>
      </c>
      <c r="H485" s="328" t="s">
        <v>98</v>
      </c>
      <c r="I485" s="329" t="s">
        <v>98</v>
      </c>
      <c r="J485" s="330" t="s">
        <v>97</v>
      </c>
      <c r="K485" s="328" t="s">
        <v>97</v>
      </c>
      <c r="L485" s="329" t="s">
        <v>97</v>
      </c>
      <c r="M485" s="330"/>
      <c r="N485" s="328"/>
      <c r="O485" s="328">
        <v>1</v>
      </c>
      <c r="P485" s="328">
        <v>3</v>
      </c>
      <c r="Q485" s="329"/>
    </row>
    <row r="486" spans="1:17" ht="32.25" thickBot="1" x14ac:dyDescent="0.3">
      <c r="A486" s="1343"/>
      <c r="B486" s="1588"/>
      <c r="C486" s="1620"/>
      <c r="D486" s="966" t="s">
        <v>491</v>
      </c>
      <c r="E486" s="100"/>
      <c r="F486" s="170">
        <f>SUM(M486:Q486)</f>
        <v>0</v>
      </c>
      <c r="G486" s="345" t="s">
        <v>97</v>
      </c>
      <c r="H486" s="97" t="s">
        <v>97</v>
      </c>
      <c r="I486" s="98" t="s">
        <v>97</v>
      </c>
      <c r="J486" s="99" t="s">
        <v>97</v>
      </c>
      <c r="K486" s="97" t="s">
        <v>98</v>
      </c>
      <c r="L486" s="98" t="s">
        <v>98</v>
      </c>
      <c r="M486" s="100"/>
      <c r="N486" s="92"/>
      <c r="O486" s="92"/>
      <c r="P486" s="92"/>
      <c r="Q486" s="93"/>
    </row>
    <row r="487" spans="1:17" ht="31.9" customHeight="1" x14ac:dyDescent="0.25">
      <c r="A487" s="1343"/>
      <c r="B487" s="1565" t="s">
        <v>177</v>
      </c>
      <c r="C487" s="1608" t="s">
        <v>388</v>
      </c>
      <c r="D487" s="964" t="s">
        <v>485</v>
      </c>
      <c r="E487" s="74">
        <v>11</v>
      </c>
      <c r="F487" s="151">
        <f>SUM(J487:L487)</f>
        <v>3</v>
      </c>
      <c r="G487" s="76" t="s">
        <v>97</v>
      </c>
      <c r="H487" s="77" t="s">
        <v>97</v>
      </c>
      <c r="I487" s="78" t="s">
        <v>97</v>
      </c>
      <c r="J487" s="74"/>
      <c r="K487" s="72">
        <v>3</v>
      </c>
      <c r="L487" s="73"/>
      <c r="M487" s="79" t="s">
        <v>97</v>
      </c>
      <c r="N487" s="77" t="s">
        <v>97</v>
      </c>
      <c r="O487" s="77" t="s">
        <v>97</v>
      </c>
      <c r="P487" s="77" t="s">
        <v>97</v>
      </c>
      <c r="Q487" s="78" t="s">
        <v>97</v>
      </c>
    </row>
    <row r="488" spans="1:17" ht="47.25" x14ac:dyDescent="0.25">
      <c r="A488" s="1343"/>
      <c r="B488" s="1567"/>
      <c r="C488" s="1609"/>
      <c r="D488" s="965" t="s">
        <v>490</v>
      </c>
      <c r="E488" s="325"/>
      <c r="F488" s="390">
        <f>SUM(J488:L488)</f>
        <v>0</v>
      </c>
      <c r="G488" s="327" t="s">
        <v>98</v>
      </c>
      <c r="H488" s="328" t="s">
        <v>98</v>
      </c>
      <c r="I488" s="329" t="s">
        <v>98</v>
      </c>
      <c r="J488" s="330"/>
      <c r="K488" s="328"/>
      <c r="L488" s="329"/>
      <c r="M488" s="330" t="s">
        <v>97</v>
      </c>
      <c r="N488" s="328" t="s">
        <v>97</v>
      </c>
      <c r="O488" s="328" t="s">
        <v>97</v>
      </c>
      <c r="P488" s="328" t="s">
        <v>97</v>
      </c>
      <c r="Q488" s="329" t="s">
        <v>97</v>
      </c>
    </row>
    <row r="489" spans="1:17" ht="31.5" x14ac:dyDescent="0.25">
      <c r="A489" s="1343"/>
      <c r="B489" s="1567"/>
      <c r="C489" s="1609"/>
      <c r="D489" s="965" t="s">
        <v>486</v>
      </c>
      <c r="E489" s="325"/>
      <c r="F489" s="390">
        <f>SUM(G489:I489)</f>
        <v>0</v>
      </c>
      <c r="G489" s="327"/>
      <c r="H489" s="328"/>
      <c r="I489" s="329"/>
      <c r="J489" s="330" t="s">
        <v>97</v>
      </c>
      <c r="K489" s="328" t="s">
        <v>97</v>
      </c>
      <c r="L489" s="329" t="s">
        <v>97</v>
      </c>
      <c r="M489" s="330" t="s">
        <v>97</v>
      </c>
      <c r="N489" s="328" t="s">
        <v>97</v>
      </c>
      <c r="O489" s="328" t="s">
        <v>97</v>
      </c>
      <c r="P489" s="328" t="s">
        <v>97</v>
      </c>
      <c r="Q489" s="329" t="s">
        <v>97</v>
      </c>
    </row>
    <row r="490" spans="1:17" ht="31.5" x14ac:dyDescent="0.25">
      <c r="A490" s="1343"/>
      <c r="B490" s="1567"/>
      <c r="C490" s="1609"/>
      <c r="D490" s="965" t="s">
        <v>15</v>
      </c>
      <c r="E490" s="325">
        <v>100</v>
      </c>
      <c r="F490" s="390">
        <f>SUM(M490:Q490)</f>
        <v>26</v>
      </c>
      <c r="G490" s="327" t="s">
        <v>98</v>
      </c>
      <c r="H490" s="328" t="s">
        <v>98</v>
      </c>
      <c r="I490" s="329" t="s">
        <v>98</v>
      </c>
      <c r="J490" s="330" t="s">
        <v>97</v>
      </c>
      <c r="K490" s="328" t="s">
        <v>97</v>
      </c>
      <c r="L490" s="329" t="s">
        <v>97</v>
      </c>
      <c r="M490" s="330"/>
      <c r="N490" s="328">
        <v>7</v>
      </c>
      <c r="O490" s="328">
        <v>17</v>
      </c>
      <c r="P490" s="328">
        <v>2</v>
      </c>
      <c r="Q490" s="329"/>
    </row>
    <row r="491" spans="1:17" ht="32.25" thickBot="1" x14ac:dyDescent="0.3">
      <c r="A491" s="1343"/>
      <c r="B491" s="1588"/>
      <c r="C491" s="1620"/>
      <c r="D491" s="966" t="s">
        <v>491</v>
      </c>
      <c r="E491" s="100"/>
      <c r="F491" s="170">
        <f>SUM(M491:Q491)</f>
        <v>0</v>
      </c>
      <c r="G491" s="345" t="s">
        <v>97</v>
      </c>
      <c r="H491" s="97" t="s">
        <v>97</v>
      </c>
      <c r="I491" s="98" t="s">
        <v>97</v>
      </c>
      <c r="J491" s="99" t="s">
        <v>97</v>
      </c>
      <c r="K491" s="97" t="s">
        <v>98</v>
      </c>
      <c r="L491" s="98" t="s">
        <v>98</v>
      </c>
      <c r="M491" s="100"/>
      <c r="N491" s="92"/>
      <c r="O491" s="92"/>
      <c r="P491" s="92"/>
      <c r="Q491" s="93"/>
    </row>
    <row r="492" spans="1:17" ht="31.9" customHeight="1" x14ac:dyDescent="0.25">
      <c r="A492" s="1343"/>
      <c r="B492" s="1565" t="s">
        <v>539</v>
      </c>
      <c r="C492" s="1608" t="s">
        <v>540</v>
      </c>
      <c r="D492" s="964" t="s">
        <v>485</v>
      </c>
      <c r="E492" s="74">
        <v>10</v>
      </c>
      <c r="F492" s="151">
        <f>SUM(J492:L492)</f>
        <v>12</v>
      </c>
      <c r="G492" s="76" t="s">
        <v>97</v>
      </c>
      <c r="H492" s="77" t="s">
        <v>97</v>
      </c>
      <c r="I492" s="78" t="s">
        <v>97</v>
      </c>
      <c r="J492" s="74">
        <v>1</v>
      </c>
      <c r="K492" s="72">
        <v>11</v>
      </c>
      <c r="L492" s="73"/>
      <c r="M492" s="79" t="s">
        <v>97</v>
      </c>
      <c r="N492" s="77" t="s">
        <v>97</v>
      </c>
      <c r="O492" s="77" t="s">
        <v>97</v>
      </c>
      <c r="P492" s="77" t="s">
        <v>97</v>
      </c>
      <c r="Q492" s="78" t="s">
        <v>97</v>
      </c>
    </row>
    <row r="493" spans="1:17" ht="47.25" x14ac:dyDescent="0.25">
      <c r="A493" s="1343"/>
      <c r="B493" s="1567"/>
      <c r="C493" s="1609"/>
      <c r="D493" s="965" t="s">
        <v>490</v>
      </c>
      <c r="E493" s="325"/>
      <c r="F493" s="390">
        <f>SUM(J493:L493)</f>
        <v>0</v>
      </c>
      <c r="G493" s="327" t="s">
        <v>98</v>
      </c>
      <c r="H493" s="328" t="s">
        <v>98</v>
      </c>
      <c r="I493" s="329" t="s">
        <v>98</v>
      </c>
      <c r="J493" s="330"/>
      <c r="K493" s="328"/>
      <c r="L493" s="329"/>
      <c r="M493" s="330" t="s">
        <v>97</v>
      </c>
      <c r="N493" s="328" t="s">
        <v>97</v>
      </c>
      <c r="O493" s="328" t="s">
        <v>97</v>
      </c>
      <c r="P493" s="328" t="s">
        <v>97</v>
      </c>
      <c r="Q493" s="329" t="s">
        <v>97</v>
      </c>
    </row>
    <row r="494" spans="1:17" ht="31.5" x14ac:dyDescent="0.25">
      <c r="A494" s="1343"/>
      <c r="B494" s="1567"/>
      <c r="C494" s="1609"/>
      <c r="D494" s="965" t="s">
        <v>486</v>
      </c>
      <c r="E494" s="325"/>
      <c r="F494" s="390">
        <f>SUM(G494:I494)</f>
        <v>0</v>
      </c>
      <c r="G494" s="327"/>
      <c r="H494" s="328"/>
      <c r="I494" s="329"/>
      <c r="J494" s="330" t="s">
        <v>97</v>
      </c>
      <c r="K494" s="328" t="s">
        <v>97</v>
      </c>
      <c r="L494" s="329" t="s">
        <v>97</v>
      </c>
      <c r="M494" s="330" t="s">
        <v>97</v>
      </c>
      <c r="N494" s="328" t="s">
        <v>97</v>
      </c>
      <c r="O494" s="328" t="s">
        <v>97</v>
      </c>
      <c r="P494" s="328" t="s">
        <v>97</v>
      </c>
      <c r="Q494" s="329" t="s">
        <v>97</v>
      </c>
    </row>
    <row r="495" spans="1:17" ht="31.5" x14ac:dyDescent="0.25">
      <c r="A495" s="1343"/>
      <c r="B495" s="1567"/>
      <c r="C495" s="1609"/>
      <c r="D495" s="965" t="s">
        <v>15</v>
      </c>
      <c r="E495" s="325">
        <v>100</v>
      </c>
      <c r="F495" s="390">
        <f>SUM(M495:Q495)</f>
        <v>7</v>
      </c>
      <c r="G495" s="327" t="s">
        <v>98</v>
      </c>
      <c r="H495" s="328" t="s">
        <v>98</v>
      </c>
      <c r="I495" s="329" t="s">
        <v>98</v>
      </c>
      <c r="J495" s="330" t="s">
        <v>97</v>
      </c>
      <c r="K495" s="328" t="s">
        <v>97</v>
      </c>
      <c r="L495" s="329" t="s">
        <v>97</v>
      </c>
      <c r="M495" s="330"/>
      <c r="N495" s="328">
        <v>3</v>
      </c>
      <c r="O495" s="319"/>
      <c r="P495" s="328">
        <v>4</v>
      </c>
      <c r="Q495" s="329"/>
    </row>
    <row r="496" spans="1:17" ht="32.25" thickBot="1" x14ac:dyDescent="0.3">
      <c r="A496" s="1343"/>
      <c r="B496" s="1588"/>
      <c r="C496" s="1620"/>
      <c r="D496" s="966" t="s">
        <v>491</v>
      </c>
      <c r="E496" s="100"/>
      <c r="F496" s="170">
        <f>SUM(M496:Q496)</f>
        <v>0</v>
      </c>
      <c r="G496" s="345" t="s">
        <v>97</v>
      </c>
      <c r="H496" s="97" t="s">
        <v>97</v>
      </c>
      <c r="I496" s="98" t="s">
        <v>97</v>
      </c>
      <c r="J496" s="99" t="s">
        <v>97</v>
      </c>
      <c r="K496" s="97" t="s">
        <v>98</v>
      </c>
      <c r="L496" s="98" t="s">
        <v>98</v>
      </c>
      <c r="M496" s="100"/>
      <c r="N496" s="92"/>
      <c r="O496" s="142"/>
      <c r="P496" s="92"/>
      <c r="Q496" s="93"/>
    </row>
    <row r="497" spans="1:17" ht="31.9" customHeight="1" x14ac:dyDescent="0.25">
      <c r="A497" s="1343"/>
      <c r="B497" s="1565" t="s">
        <v>171</v>
      </c>
      <c r="C497" s="1608" t="s">
        <v>382</v>
      </c>
      <c r="D497" s="964" t="s">
        <v>485</v>
      </c>
      <c r="E497" s="74">
        <v>6</v>
      </c>
      <c r="F497" s="151">
        <f>SUM(J497:L497)</f>
        <v>8</v>
      </c>
      <c r="G497" s="76" t="s">
        <v>97</v>
      </c>
      <c r="H497" s="77" t="s">
        <v>97</v>
      </c>
      <c r="I497" s="78" t="s">
        <v>97</v>
      </c>
      <c r="J497" s="74">
        <v>5</v>
      </c>
      <c r="K497" s="72">
        <v>3</v>
      </c>
      <c r="L497" s="73"/>
      <c r="M497" s="79" t="s">
        <v>97</v>
      </c>
      <c r="N497" s="77" t="s">
        <v>97</v>
      </c>
      <c r="O497" s="77" t="s">
        <v>97</v>
      </c>
      <c r="P497" s="77" t="s">
        <v>97</v>
      </c>
      <c r="Q497" s="78" t="s">
        <v>97</v>
      </c>
    </row>
    <row r="498" spans="1:17" ht="47.25" x14ac:dyDescent="0.25">
      <c r="A498" s="1343"/>
      <c r="B498" s="1567"/>
      <c r="C498" s="1609"/>
      <c r="D498" s="965" t="s">
        <v>490</v>
      </c>
      <c r="E498" s="325"/>
      <c r="F498" s="390">
        <f>SUM(J498:L498)</f>
        <v>0</v>
      </c>
      <c r="G498" s="327" t="s">
        <v>98</v>
      </c>
      <c r="H498" s="328" t="s">
        <v>98</v>
      </c>
      <c r="I498" s="329" t="s">
        <v>98</v>
      </c>
      <c r="J498" s="330"/>
      <c r="K498" s="328"/>
      <c r="L498" s="329"/>
      <c r="M498" s="330" t="s">
        <v>97</v>
      </c>
      <c r="N498" s="328" t="s">
        <v>97</v>
      </c>
      <c r="O498" s="328" t="s">
        <v>97</v>
      </c>
      <c r="P498" s="328" t="s">
        <v>97</v>
      </c>
      <c r="Q498" s="329" t="s">
        <v>97</v>
      </c>
    </row>
    <row r="499" spans="1:17" ht="31.5" x14ac:dyDescent="0.25">
      <c r="A499" s="1343"/>
      <c r="B499" s="1567"/>
      <c r="C499" s="1609"/>
      <c r="D499" s="965" t="s">
        <v>486</v>
      </c>
      <c r="E499" s="325"/>
      <c r="F499" s="390">
        <f>SUM(G499:I499)</f>
        <v>0</v>
      </c>
      <c r="G499" s="327"/>
      <c r="H499" s="328"/>
      <c r="I499" s="329"/>
      <c r="J499" s="330" t="s">
        <v>97</v>
      </c>
      <c r="K499" s="328" t="s">
        <v>97</v>
      </c>
      <c r="L499" s="329" t="s">
        <v>97</v>
      </c>
      <c r="M499" s="330" t="s">
        <v>97</v>
      </c>
      <c r="N499" s="328" t="s">
        <v>97</v>
      </c>
      <c r="O499" s="328" t="s">
        <v>97</v>
      </c>
      <c r="P499" s="328" t="s">
        <v>97</v>
      </c>
      <c r="Q499" s="329" t="s">
        <v>97</v>
      </c>
    </row>
    <row r="500" spans="1:17" ht="31.5" x14ac:dyDescent="0.25">
      <c r="A500" s="1343"/>
      <c r="B500" s="1567"/>
      <c r="C500" s="1609"/>
      <c r="D500" s="965" t="s">
        <v>15</v>
      </c>
      <c r="E500" s="325">
        <v>115</v>
      </c>
      <c r="F500" s="390">
        <f>SUM(M500:Q500)</f>
        <v>69</v>
      </c>
      <c r="G500" s="327" t="s">
        <v>98</v>
      </c>
      <c r="H500" s="328" t="s">
        <v>98</v>
      </c>
      <c r="I500" s="329" t="s">
        <v>98</v>
      </c>
      <c r="J500" s="330" t="s">
        <v>97</v>
      </c>
      <c r="K500" s="328" t="s">
        <v>97</v>
      </c>
      <c r="L500" s="329" t="s">
        <v>97</v>
      </c>
      <c r="M500" s="330">
        <v>21</v>
      </c>
      <c r="N500" s="328">
        <v>11</v>
      </c>
      <c r="O500" s="328">
        <v>13</v>
      </c>
      <c r="P500" s="328">
        <v>16</v>
      </c>
      <c r="Q500" s="329">
        <v>8</v>
      </c>
    </row>
    <row r="501" spans="1:17" ht="32.25" thickBot="1" x14ac:dyDescent="0.3">
      <c r="A501" s="1343"/>
      <c r="B501" s="1588"/>
      <c r="C501" s="1620"/>
      <c r="D501" s="966" t="s">
        <v>491</v>
      </c>
      <c r="E501" s="100"/>
      <c r="F501" s="170">
        <f>SUM(M501:Q501)</f>
        <v>0</v>
      </c>
      <c r="G501" s="345" t="s">
        <v>97</v>
      </c>
      <c r="H501" s="97" t="s">
        <v>97</v>
      </c>
      <c r="I501" s="98" t="s">
        <v>97</v>
      </c>
      <c r="J501" s="99" t="s">
        <v>97</v>
      </c>
      <c r="K501" s="97" t="s">
        <v>98</v>
      </c>
      <c r="L501" s="98" t="s">
        <v>98</v>
      </c>
      <c r="M501" s="100"/>
      <c r="N501" s="92"/>
      <c r="O501" s="92"/>
      <c r="P501" s="92"/>
      <c r="Q501" s="93"/>
    </row>
    <row r="502" spans="1:17" ht="31.9" customHeight="1" x14ac:dyDescent="0.25">
      <c r="A502" s="1343"/>
      <c r="B502" s="1565" t="s">
        <v>170</v>
      </c>
      <c r="C502" s="1608" t="s">
        <v>381</v>
      </c>
      <c r="D502" s="964" t="s">
        <v>485</v>
      </c>
      <c r="E502" s="74"/>
      <c r="F502" s="151">
        <f>SUM(J502:L502)</f>
        <v>0</v>
      </c>
      <c r="G502" s="76" t="s">
        <v>97</v>
      </c>
      <c r="H502" s="77" t="s">
        <v>97</v>
      </c>
      <c r="I502" s="78" t="s">
        <v>97</v>
      </c>
      <c r="J502" s="74"/>
      <c r="K502" s="72"/>
      <c r="L502" s="73"/>
      <c r="M502" s="79" t="s">
        <v>97</v>
      </c>
      <c r="N502" s="77" t="s">
        <v>97</v>
      </c>
      <c r="O502" s="77" t="s">
        <v>97</v>
      </c>
      <c r="P502" s="77" t="s">
        <v>97</v>
      </c>
      <c r="Q502" s="78" t="s">
        <v>97</v>
      </c>
    </row>
    <row r="503" spans="1:17" ht="47.25" x14ac:dyDescent="0.25">
      <c r="A503" s="1343"/>
      <c r="B503" s="1567"/>
      <c r="C503" s="1609"/>
      <c r="D503" s="965" t="s">
        <v>490</v>
      </c>
      <c r="E503" s="325"/>
      <c r="F503" s="390">
        <f>SUM(J503:L503)</f>
        <v>0</v>
      </c>
      <c r="G503" s="327" t="s">
        <v>98</v>
      </c>
      <c r="H503" s="328" t="s">
        <v>98</v>
      </c>
      <c r="I503" s="329" t="s">
        <v>98</v>
      </c>
      <c r="J503" s="330"/>
      <c r="K503" s="328"/>
      <c r="L503" s="329"/>
      <c r="M503" s="330" t="s">
        <v>97</v>
      </c>
      <c r="N503" s="328" t="s">
        <v>97</v>
      </c>
      <c r="O503" s="328" t="s">
        <v>97</v>
      </c>
      <c r="P503" s="328" t="s">
        <v>97</v>
      </c>
      <c r="Q503" s="329" t="s">
        <v>97</v>
      </c>
    </row>
    <row r="504" spans="1:17" ht="31.5" x14ac:dyDescent="0.25">
      <c r="A504" s="1343"/>
      <c r="B504" s="1567"/>
      <c r="C504" s="1609"/>
      <c r="D504" s="965" t="s">
        <v>486</v>
      </c>
      <c r="E504" s="325"/>
      <c r="F504" s="390">
        <f>SUM(G504:I504)</f>
        <v>0</v>
      </c>
      <c r="G504" s="327"/>
      <c r="H504" s="328"/>
      <c r="I504" s="329"/>
      <c r="J504" s="330" t="s">
        <v>97</v>
      </c>
      <c r="K504" s="328" t="s">
        <v>97</v>
      </c>
      <c r="L504" s="329" t="s">
        <v>97</v>
      </c>
      <c r="M504" s="330" t="s">
        <v>97</v>
      </c>
      <c r="N504" s="328" t="s">
        <v>97</v>
      </c>
      <c r="O504" s="328" t="s">
        <v>97</v>
      </c>
      <c r="P504" s="328" t="s">
        <v>97</v>
      </c>
      <c r="Q504" s="329" t="s">
        <v>97</v>
      </c>
    </row>
    <row r="505" spans="1:17" ht="31.5" x14ac:dyDescent="0.25">
      <c r="A505" s="1343"/>
      <c r="B505" s="1567"/>
      <c r="C505" s="1609"/>
      <c r="D505" s="965" t="s">
        <v>15</v>
      </c>
      <c r="E505" s="325">
        <v>88.6</v>
      </c>
      <c r="F505" s="390">
        <f>SUM(M505:Q505)</f>
        <v>137</v>
      </c>
      <c r="G505" s="327" t="s">
        <v>98</v>
      </c>
      <c r="H505" s="328" t="s">
        <v>98</v>
      </c>
      <c r="I505" s="329" t="s">
        <v>98</v>
      </c>
      <c r="J505" s="330" t="s">
        <v>97</v>
      </c>
      <c r="K505" s="328" t="s">
        <v>97</v>
      </c>
      <c r="L505" s="329" t="s">
        <v>97</v>
      </c>
      <c r="M505" s="357">
        <v>23</v>
      </c>
      <c r="N505" s="338">
        <v>49</v>
      </c>
      <c r="O505" s="338">
        <v>44</v>
      </c>
      <c r="P505" s="338">
        <v>17</v>
      </c>
      <c r="Q505" s="320">
        <v>4</v>
      </c>
    </row>
    <row r="506" spans="1:17" ht="32.25" thickBot="1" x14ac:dyDescent="0.3">
      <c r="A506" s="1344"/>
      <c r="B506" s="1577"/>
      <c r="C506" s="1610"/>
      <c r="D506" s="1658" t="s">
        <v>491</v>
      </c>
      <c r="E506" s="100"/>
      <c r="F506" s="170">
        <f>SUM(M506:Q506)</f>
        <v>0</v>
      </c>
      <c r="G506" s="345" t="s">
        <v>97</v>
      </c>
      <c r="H506" s="97" t="s">
        <v>97</v>
      </c>
      <c r="I506" s="98" t="s">
        <v>97</v>
      </c>
      <c r="J506" s="99" t="s">
        <v>97</v>
      </c>
      <c r="K506" s="97" t="s">
        <v>98</v>
      </c>
      <c r="L506" s="98" t="s">
        <v>98</v>
      </c>
      <c r="M506" s="100"/>
      <c r="N506" s="92"/>
      <c r="O506" s="92"/>
      <c r="P506" s="92"/>
      <c r="Q506" s="93"/>
    </row>
    <row r="507" spans="1:17" ht="31.15" customHeight="1" x14ac:dyDescent="0.25">
      <c r="A507" s="1399" t="s">
        <v>603</v>
      </c>
      <c r="B507" s="1565" t="s">
        <v>318</v>
      </c>
      <c r="C507" s="1608">
        <v>43443757</v>
      </c>
      <c r="D507" s="964" t="s">
        <v>485</v>
      </c>
      <c r="E507" s="74">
        <v>10</v>
      </c>
      <c r="F507" s="151">
        <f>SUM(J507:L507)</f>
        <v>48</v>
      </c>
      <c r="G507" s="76" t="s">
        <v>97</v>
      </c>
      <c r="H507" s="77" t="s">
        <v>97</v>
      </c>
      <c r="I507" s="78" t="s">
        <v>97</v>
      </c>
      <c r="J507" s="74">
        <v>9</v>
      </c>
      <c r="K507" s="72">
        <v>38</v>
      </c>
      <c r="L507" s="73">
        <v>1</v>
      </c>
      <c r="M507" s="79" t="s">
        <v>97</v>
      </c>
      <c r="N507" s="77" t="s">
        <v>97</v>
      </c>
      <c r="O507" s="77" t="s">
        <v>97</v>
      </c>
      <c r="P507" s="77" t="s">
        <v>97</v>
      </c>
      <c r="Q507" s="78" t="s">
        <v>97</v>
      </c>
    </row>
    <row r="508" spans="1:17" ht="47.25" x14ac:dyDescent="0.25">
      <c r="A508" s="1400"/>
      <c r="B508" s="1567"/>
      <c r="C508" s="1609"/>
      <c r="D508" s="965" t="s">
        <v>490</v>
      </c>
      <c r="E508" s="325"/>
      <c r="F508" s="390">
        <f>SUM(J508:L508)</f>
        <v>0</v>
      </c>
      <c r="G508" s="327" t="s">
        <v>98</v>
      </c>
      <c r="H508" s="328" t="s">
        <v>98</v>
      </c>
      <c r="I508" s="329" t="s">
        <v>98</v>
      </c>
      <c r="J508" s="330"/>
      <c r="K508" s="328"/>
      <c r="L508" s="329"/>
      <c r="M508" s="330" t="s">
        <v>97</v>
      </c>
      <c r="N508" s="328" t="s">
        <v>97</v>
      </c>
      <c r="O508" s="328" t="s">
        <v>97</v>
      </c>
      <c r="P508" s="328" t="s">
        <v>97</v>
      </c>
      <c r="Q508" s="329" t="s">
        <v>97</v>
      </c>
    </row>
    <row r="509" spans="1:17" ht="31.5" x14ac:dyDescent="0.25">
      <c r="A509" s="1400"/>
      <c r="B509" s="1567"/>
      <c r="C509" s="1609"/>
      <c r="D509" s="965" t="s">
        <v>486</v>
      </c>
      <c r="E509" s="325"/>
      <c r="F509" s="390">
        <f>SUM(G509:I509)</f>
        <v>0</v>
      </c>
      <c r="G509" s="327"/>
      <c r="H509" s="328"/>
      <c r="I509" s="329"/>
      <c r="J509" s="330" t="s">
        <v>97</v>
      </c>
      <c r="K509" s="328" t="s">
        <v>97</v>
      </c>
      <c r="L509" s="329" t="s">
        <v>97</v>
      </c>
      <c r="M509" s="330" t="s">
        <v>97</v>
      </c>
      <c r="N509" s="328" t="s">
        <v>97</v>
      </c>
      <c r="O509" s="328" t="s">
        <v>97</v>
      </c>
      <c r="P509" s="328" t="s">
        <v>97</v>
      </c>
      <c r="Q509" s="329" t="s">
        <v>97</v>
      </c>
    </row>
    <row r="510" spans="1:17" ht="31.5" x14ac:dyDescent="0.25">
      <c r="A510" s="1400"/>
      <c r="B510" s="1567"/>
      <c r="C510" s="1609"/>
      <c r="D510" s="965" t="s">
        <v>15</v>
      </c>
      <c r="E510" s="325">
        <v>110</v>
      </c>
      <c r="F510" s="390">
        <f>SUM(M510:Q510)</f>
        <v>384</v>
      </c>
      <c r="G510" s="327" t="s">
        <v>98</v>
      </c>
      <c r="H510" s="328" t="s">
        <v>98</v>
      </c>
      <c r="I510" s="329" t="s">
        <v>98</v>
      </c>
      <c r="J510" s="330" t="s">
        <v>97</v>
      </c>
      <c r="K510" s="328" t="s">
        <v>97</v>
      </c>
      <c r="L510" s="329" t="s">
        <v>97</v>
      </c>
      <c r="M510" s="330">
        <v>36</v>
      </c>
      <c r="N510" s="328">
        <v>54</v>
      </c>
      <c r="O510" s="328">
        <v>144</v>
      </c>
      <c r="P510" s="328">
        <v>112</v>
      </c>
      <c r="Q510" s="329">
        <v>38</v>
      </c>
    </row>
    <row r="511" spans="1:17" ht="32.25" thickBot="1" x14ac:dyDescent="0.3">
      <c r="A511" s="1400"/>
      <c r="B511" s="1588"/>
      <c r="C511" s="1620"/>
      <c r="D511" s="966" t="s">
        <v>491</v>
      </c>
      <c r="E511" s="100"/>
      <c r="F511" s="170">
        <f>SUM(M511:Q511)</f>
        <v>0</v>
      </c>
      <c r="G511" s="345" t="s">
        <v>97</v>
      </c>
      <c r="H511" s="97" t="s">
        <v>97</v>
      </c>
      <c r="I511" s="98" t="s">
        <v>97</v>
      </c>
      <c r="J511" s="99" t="s">
        <v>97</v>
      </c>
      <c r="K511" s="97" t="s">
        <v>98</v>
      </c>
      <c r="L511" s="98" t="s">
        <v>98</v>
      </c>
      <c r="M511" s="100"/>
      <c r="N511" s="92"/>
      <c r="O511" s="92"/>
      <c r="P511" s="92"/>
      <c r="Q511" s="93"/>
    </row>
    <row r="512" spans="1:17" ht="31.5" x14ac:dyDescent="0.25">
      <c r="A512" s="1400"/>
      <c r="B512" s="1565" t="s">
        <v>322</v>
      </c>
      <c r="C512" s="1608">
        <v>5483227</v>
      </c>
      <c r="D512" s="964" t="s">
        <v>485</v>
      </c>
      <c r="E512" s="74">
        <v>12</v>
      </c>
      <c r="F512" s="151">
        <f>SUM(J512:L512)</f>
        <v>6</v>
      </c>
      <c r="G512" s="76" t="s">
        <v>97</v>
      </c>
      <c r="H512" s="77" t="s">
        <v>97</v>
      </c>
      <c r="I512" s="78" t="s">
        <v>97</v>
      </c>
      <c r="J512" s="74">
        <v>3</v>
      </c>
      <c r="K512" s="72">
        <v>2</v>
      </c>
      <c r="L512" s="73">
        <v>1</v>
      </c>
      <c r="M512" s="79" t="s">
        <v>97</v>
      </c>
      <c r="N512" s="77" t="s">
        <v>97</v>
      </c>
      <c r="O512" s="77" t="s">
        <v>97</v>
      </c>
      <c r="P512" s="77" t="s">
        <v>97</v>
      </c>
      <c r="Q512" s="78" t="s">
        <v>97</v>
      </c>
    </row>
    <row r="513" spans="1:17" ht="47.25" x14ac:dyDescent="0.25">
      <c r="A513" s="1400"/>
      <c r="B513" s="1567"/>
      <c r="C513" s="1609"/>
      <c r="D513" s="965" t="s">
        <v>490</v>
      </c>
      <c r="E513" s="325"/>
      <c r="F513" s="390">
        <f>SUM(J513:L513)</f>
        <v>0</v>
      </c>
      <c r="G513" s="327" t="s">
        <v>98</v>
      </c>
      <c r="H513" s="328" t="s">
        <v>98</v>
      </c>
      <c r="I513" s="329" t="s">
        <v>98</v>
      </c>
      <c r="J513" s="330"/>
      <c r="K513" s="328"/>
      <c r="L513" s="329"/>
      <c r="M513" s="330" t="s">
        <v>97</v>
      </c>
      <c r="N513" s="328" t="s">
        <v>97</v>
      </c>
      <c r="O513" s="328" t="s">
        <v>97</v>
      </c>
      <c r="P513" s="328" t="s">
        <v>97</v>
      </c>
      <c r="Q513" s="329" t="s">
        <v>97</v>
      </c>
    </row>
    <row r="514" spans="1:17" ht="31.5" x14ac:dyDescent="0.25">
      <c r="A514" s="1400"/>
      <c r="B514" s="1567"/>
      <c r="C514" s="1609"/>
      <c r="D514" s="965" t="s">
        <v>486</v>
      </c>
      <c r="E514" s="325"/>
      <c r="F514" s="390">
        <f>SUM(G514:I514)</f>
        <v>0</v>
      </c>
      <c r="G514" s="327"/>
      <c r="H514" s="328"/>
      <c r="I514" s="329"/>
      <c r="J514" s="330" t="s">
        <v>97</v>
      </c>
      <c r="K514" s="328" t="s">
        <v>97</v>
      </c>
      <c r="L514" s="329" t="s">
        <v>97</v>
      </c>
      <c r="M514" s="330" t="s">
        <v>97</v>
      </c>
      <c r="N514" s="328" t="s">
        <v>97</v>
      </c>
      <c r="O514" s="328" t="s">
        <v>97</v>
      </c>
      <c r="P514" s="328" t="s">
        <v>97</v>
      </c>
      <c r="Q514" s="329" t="s">
        <v>97</v>
      </c>
    </row>
    <row r="515" spans="1:17" ht="31.5" x14ac:dyDescent="0.25">
      <c r="A515" s="1400"/>
      <c r="B515" s="1567"/>
      <c r="C515" s="1609"/>
      <c r="D515" s="965" t="s">
        <v>15</v>
      </c>
      <c r="E515" s="325">
        <v>135</v>
      </c>
      <c r="F515" s="390">
        <f>SUM(M515:Q515)</f>
        <v>150</v>
      </c>
      <c r="G515" s="327" t="s">
        <v>98</v>
      </c>
      <c r="H515" s="328" t="s">
        <v>98</v>
      </c>
      <c r="I515" s="329" t="s">
        <v>98</v>
      </c>
      <c r="J515" s="330" t="s">
        <v>97</v>
      </c>
      <c r="K515" s="328" t="s">
        <v>97</v>
      </c>
      <c r="L515" s="329" t="s">
        <v>97</v>
      </c>
      <c r="M515" s="330">
        <v>4</v>
      </c>
      <c r="N515" s="328">
        <v>4</v>
      </c>
      <c r="O515" s="328">
        <v>61</v>
      </c>
      <c r="P515" s="328">
        <v>27</v>
      </c>
      <c r="Q515" s="329">
        <v>54</v>
      </c>
    </row>
    <row r="516" spans="1:17" ht="32.25" thickBot="1" x14ac:dyDescent="0.3">
      <c r="A516" s="1400"/>
      <c r="B516" s="1588"/>
      <c r="C516" s="1620"/>
      <c r="D516" s="966" t="s">
        <v>491</v>
      </c>
      <c r="E516" s="100"/>
      <c r="F516" s="170">
        <f>SUM(M516:Q516)</f>
        <v>0</v>
      </c>
      <c r="G516" s="345" t="s">
        <v>97</v>
      </c>
      <c r="H516" s="97" t="s">
        <v>97</v>
      </c>
      <c r="I516" s="98" t="s">
        <v>97</v>
      </c>
      <c r="J516" s="99" t="s">
        <v>97</v>
      </c>
      <c r="K516" s="97" t="s">
        <v>98</v>
      </c>
      <c r="L516" s="98" t="s">
        <v>98</v>
      </c>
      <c r="M516" s="100"/>
      <c r="N516" s="92"/>
      <c r="O516" s="92"/>
      <c r="P516" s="92"/>
      <c r="Q516" s="93"/>
    </row>
    <row r="517" spans="1:17" ht="31.9" customHeight="1" x14ac:dyDescent="0.25">
      <c r="A517" s="1400"/>
      <c r="B517" s="1565" t="s">
        <v>280</v>
      </c>
      <c r="C517" s="1608">
        <v>32884704</v>
      </c>
      <c r="D517" s="964" t="s">
        <v>485</v>
      </c>
      <c r="E517" s="74"/>
      <c r="F517" s="151">
        <f>SUM(J517:L517)</f>
        <v>0</v>
      </c>
      <c r="G517" s="76" t="s">
        <v>97</v>
      </c>
      <c r="H517" s="77" t="s">
        <v>97</v>
      </c>
      <c r="I517" s="78" t="s">
        <v>97</v>
      </c>
      <c r="J517" s="74"/>
      <c r="K517" s="72"/>
      <c r="L517" s="73"/>
      <c r="M517" s="79" t="s">
        <v>97</v>
      </c>
      <c r="N517" s="77" t="s">
        <v>97</v>
      </c>
      <c r="O517" s="77" t="s">
        <v>97</v>
      </c>
      <c r="P517" s="77" t="s">
        <v>97</v>
      </c>
      <c r="Q517" s="78" t="s">
        <v>97</v>
      </c>
    </row>
    <row r="518" spans="1:17" ht="47.25" x14ac:dyDescent="0.25">
      <c r="A518" s="1400"/>
      <c r="B518" s="1567"/>
      <c r="C518" s="1609"/>
      <c r="D518" s="965" t="s">
        <v>490</v>
      </c>
      <c r="E518" s="325"/>
      <c r="F518" s="390">
        <f>SUM(J518:L518)</f>
        <v>0</v>
      </c>
      <c r="G518" s="327" t="s">
        <v>98</v>
      </c>
      <c r="H518" s="328" t="s">
        <v>98</v>
      </c>
      <c r="I518" s="329" t="s">
        <v>98</v>
      </c>
      <c r="J518" s="330"/>
      <c r="K518" s="328"/>
      <c r="L518" s="329"/>
      <c r="M518" s="330" t="s">
        <v>97</v>
      </c>
      <c r="N518" s="328" t="s">
        <v>97</v>
      </c>
      <c r="O518" s="328" t="s">
        <v>97</v>
      </c>
      <c r="P518" s="328" t="s">
        <v>97</v>
      </c>
      <c r="Q518" s="329" t="s">
        <v>97</v>
      </c>
    </row>
    <row r="519" spans="1:17" ht="31.5" x14ac:dyDescent="0.25">
      <c r="A519" s="1400"/>
      <c r="B519" s="1567"/>
      <c r="C519" s="1609"/>
      <c r="D519" s="965" t="s">
        <v>486</v>
      </c>
      <c r="E519" s="325"/>
      <c r="F519" s="390">
        <f>SUM(G519:I519)</f>
        <v>0</v>
      </c>
      <c r="G519" s="327"/>
      <c r="H519" s="328"/>
      <c r="I519" s="329"/>
      <c r="J519" s="330" t="s">
        <v>97</v>
      </c>
      <c r="K519" s="328" t="s">
        <v>97</v>
      </c>
      <c r="L519" s="329" t="s">
        <v>97</v>
      </c>
      <c r="M519" s="330" t="s">
        <v>97</v>
      </c>
      <c r="N519" s="328" t="s">
        <v>97</v>
      </c>
      <c r="O519" s="328" t="s">
        <v>97</v>
      </c>
      <c r="P519" s="328" t="s">
        <v>97</v>
      </c>
      <c r="Q519" s="329" t="s">
        <v>97</v>
      </c>
    </row>
    <row r="520" spans="1:17" ht="31.5" x14ac:dyDescent="0.25">
      <c r="A520" s="1400"/>
      <c r="B520" s="1567"/>
      <c r="C520" s="1609"/>
      <c r="D520" s="965" t="s">
        <v>15</v>
      </c>
      <c r="E520" s="325">
        <v>130</v>
      </c>
      <c r="F520" s="390">
        <f>SUM(M520:Q520)</f>
        <v>51</v>
      </c>
      <c r="G520" s="327" t="s">
        <v>98</v>
      </c>
      <c r="H520" s="328" t="s">
        <v>98</v>
      </c>
      <c r="I520" s="329" t="s">
        <v>98</v>
      </c>
      <c r="J520" s="330" t="s">
        <v>97</v>
      </c>
      <c r="K520" s="328" t="s">
        <v>97</v>
      </c>
      <c r="L520" s="329" t="s">
        <v>97</v>
      </c>
      <c r="M520" s="330">
        <v>3</v>
      </c>
      <c r="N520" s="328">
        <v>7</v>
      </c>
      <c r="O520" s="328">
        <v>11</v>
      </c>
      <c r="P520" s="328">
        <v>21</v>
      </c>
      <c r="Q520" s="329">
        <v>9</v>
      </c>
    </row>
    <row r="521" spans="1:17" ht="32.25" thickBot="1" x14ac:dyDescent="0.3">
      <c r="A521" s="1400"/>
      <c r="B521" s="1588"/>
      <c r="C521" s="1620"/>
      <c r="D521" s="966" t="s">
        <v>491</v>
      </c>
      <c r="E521" s="100"/>
      <c r="F521" s="170">
        <f>SUM(M521:Q521)</f>
        <v>0</v>
      </c>
      <c r="G521" s="345" t="s">
        <v>97</v>
      </c>
      <c r="H521" s="97" t="s">
        <v>97</v>
      </c>
      <c r="I521" s="98" t="s">
        <v>97</v>
      </c>
      <c r="J521" s="99" t="s">
        <v>97</v>
      </c>
      <c r="K521" s="97" t="s">
        <v>98</v>
      </c>
      <c r="L521" s="98" t="s">
        <v>98</v>
      </c>
      <c r="M521" s="100"/>
      <c r="N521" s="92"/>
      <c r="O521" s="92"/>
      <c r="P521" s="92"/>
      <c r="Q521" s="93"/>
    </row>
    <row r="522" spans="1:17" ht="31.9" customHeight="1" x14ac:dyDescent="0.25">
      <c r="A522" s="1400"/>
      <c r="B522" s="1621" t="s">
        <v>182</v>
      </c>
      <c r="C522" s="1622">
        <v>1998390</v>
      </c>
      <c r="D522" s="964" t="s">
        <v>485</v>
      </c>
      <c r="E522" s="74"/>
      <c r="F522" s="151">
        <f>SUM(J522:L522)</f>
        <v>0</v>
      </c>
      <c r="G522" s="76" t="s">
        <v>97</v>
      </c>
      <c r="H522" s="77" t="s">
        <v>97</v>
      </c>
      <c r="I522" s="78" t="s">
        <v>97</v>
      </c>
      <c r="J522" s="74"/>
      <c r="K522" s="72"/>
      <c r="L522" s="73"/>
      <c r="M522" s="79" t="s">
        <v>97</v>
      </c>
      <c r="N522" s="77" t="s">
        <v>97</v>
      </c>
      <c r="O522" s="77" t="s">
        <v>97</v>
      </c>
      <c r="P522" s="77" t="s">
        <v>97</v>
      </c>
      <c r="Q522" s="78" t="s">
        <v>97</v>
      </c>
    </row>
    <row r="523" spans="1:17" ht="47.25" x14ac:dyDescent="0.25">
      <c r="A523" s="1400"/>
      <c r="B523" s="1623"/>
      <c r="C523" s="1624"/>
      <c r="D523" s="965" t="s">
        <v>490</v>
      </c>
      <c r="E523" s="325"/>
      <c r="F523" s="390">
        <f>SUM(J523:L523)</f>
        <v>0</v>
      </c>
      <c r="G523" s="327" t="s">
        <v>98</v>
      </c>
      <c r="H523" s="328" t="s">
        <v>98</v>
      </c>
      <c r="I523" s="329" t="s">
        <v>98</v>
      </c>
      <c r="J523" s="330"/>
      <c r="K523" s="328"/>
      <c r="L523" s="329"/>
      <c r="M523" s="330" t="s">
        <v>97</v>
      </c>
      <c r="N523" s="328" t="s">
        <v>97</v>
      </c>
      <c r="O523" s="328" t="s">
        <v>97</v>
      </c>
      <c r="P523" s="328" t="s">
        <v>97</v>
      </c>
      <c r="Q523" s="329" t="s">
        <v>97</v>
      </c>
    </row>
    <row r="524" spans="1:17" ht="31.5" x14ac:dyDescent="0.25">
      <c r="A524" s="1400"/>
      <c r="B524" s="1623"/>
      <c r="C524" s="1624"/>
      <c r="D524" s="965" t="s">
        <v>486</v>
      </c>
      <c r="E524" s="325"/>
      <c r="F524" s="390">
        <f>SUM(G524:I524)</f>
        <v>0</v>
      </c>
      <c r="G524" s="327"/>
      <c r="H524" s="328"/>
      <c r="I524" s="329"/>
      <c r="J524" s="330" t="s">
        <v>97</v>
      </c>
      <c r="K524" s="328" t="s">
        <v>97</v>
      </c>
      <c r="L524" s="329" t="s">
        <v>97</v>
      </c>
      <c r="M524" s="330" t="s">
        <v>97</v>
      </c>
      <c r="N524" s="328" t="s">
        <v>97</v>
      </c>
      <c r="O524" s="328" t="s">
        <v>97</v>
      </c>
      <c r="P524" s="328" t="s">
        <v>97</v>
      </c>
      <c r="Q524" s="329" t="s">
        <v>97</v>
      </c>
    </row>
    <row r="525" spans="1:17" ht="31.5" x14ac:dyDescent="0.25">
      <c r="A525" s="1400"/>
      <c r="B525" s="1623"/>
      <c r="C525" s="1624"/>
      <c r="D525" s="965" t="s">
        <v>15</v>
      </c>
      <c r="E525" s="325"/>
      <c r="F525" s="390">
        <f>SUM(M525:Q525)</f>
        <v>0</v>
      </c>
      <c r="G525" s="327" t="s">
        <v>98</v>
      </c>
      <c r="H525" s="328" t="s">
        <v>98</v>
      </c>
      <c r="I525" s="329" t="s">
        <v>98</v>
      </c>
      <c r="J525" s="330" t="s">
        <v>97</v>
      </c>
      <c r="K525" s="328" t="s">
        <v>97</v>
      </c>
      <c r="L525" s="329" t="s">
        <v>97</v>
      </c>
      <c r="M525" s="330"/>
      <c r="N525" s="328"/>
      <c r="O525" s="328"/>
      <c r="P525" s="328"/>
      <c r="Q525" s="329"/>
    </row>
    <row r="526" spans="1:17" ht="32.25" thickBot="1" x14ac:dyDescent="0.3">
      <c r="A526" s="1400"/>
      <c r="B526" s="1625"/>
      <c r="C526" s="1626"/>
      <c r="D526" s="966" t="s">
        <v>491</v>
      </c>
      <c r="E526" s="100"/>
      <c r="F526" s="170">
        <f>SUM(M526:Q526)</f>
        <v>0</v>
      </c>
      <c r="G526" s="345" t="s">
        <v>97</v>
      </c>
      <c r="H526" s="97" t="s">
        <v>97</v>
      </c>
      <c r="I526" s="98" t="s">
        <v>97</v>
      </c>
      <c r="J526" s="99" t="s">
        <v>97</v>
      </c>
      <c r="K526" s="97" t="s">
        <v>98</v>
      </c>
      <c r="L526" s="98" t="s">
        <v>98</v>
      </c>
      <c r="M526" s="100"/>
      <c r="N526" s="92"/>
      <c r="O526" s="92"/>
      <c r="P526" s="92"/>
      <c r="Q526" s="93"/>
    </row>
    <row r="527" spans="1:17" ht="31.5" x14ac:dyDescent="0.25">
      <c r="A527" s="1400"/>
      <c r="B527" s="1621" t="s">
        <v>181</v>
      </c>
      <c r="C527" s="1622">
        <v>1998383</v>
      </c>
      <c r="D527" s="964" t="s">
        <v>485</v>
      </c>
      <c r="E527" s="74"/>
      <c r="F527" s="151">
        <f>SUM(J527:L527)</f>
        <v>0</v>
      </c>
      <c r="G527" s="76" t="s">
        <v>97</v>
      </c>
      <c r="H527" s="77" t="s">
        <v>97</v>
      </c>
      <c r="I527" s="78" t="s">
        <v>97</v>
      </c>
      <c r="J527" s="74"/>
      <c r="K527" s="72"/>
      <c r="L527" s="73"/>
      <c r="M527" s="79" t="s">
        <v>97</v>
      </c>
      <c r="N527" s="77" t="s">
        <v>97</v>
      </c>
      <c r="O527" s="77" t="s">
        <v>97</v>
      </c>
      <c r="P527" s="77" t="s">
        <v>97</v>
      </c>
      <c r="Q527" s="78" t="s">
        <v>97</v>
      </c>
    </row>
    <row r="528" spans="1:17" ht="47.25" x14ac:dyDescent="0.25">
      <c r="A528" s="1400"/>
      <c r="B528" s="1623"/>
      <c r="C528" s="1624"/>
      <c r="D528" s="965" t="s">
        <v>490</v>
      </c>
      <c r="E528" s="325"/>
      <c r="F528" s="390">
        <f>SUM(J528:L528)</f>
        <v>0</v>
      </c>
      <c r="G528" s="327" t="s">
        <v>98</v>
      </c>
      <c r="H528" s="328" t="s">
        <v>98</v>
      </c>
      <c r="I528" s="329" t="s">
        <v>98</v>
      </c>
      <c r="J528" s="330"/>
      <c r="K528" s="328"/>
      <c r="L528" s="329"/>
      <c r="M528" s="330" t="s">
        <v>97</v>
      </c>
      <c r="N528" s="328" t="s">
        <v>97</v>
      </c>
      <c r="O528" s="328" t="s">
        <v>97</v>
      </c>
      <c r="P528" s="328" t="s">
        <v>97</v>
      </c>
      <c r="Q528" s="329" t="s">
        <v>97</v>
      </c>
    </row>
    <row r="529" spans="1:17" ht="31.5" x14ac:dyDescent="0.25">
      <c r="A529" s="1400"/>
      <c r="B529" s="1623"/>
      <c r="C529" s="1624"/>
      <c r="D529" s="965" t="s">
        <v>486</v>
      </c>
      <c r="E529" s="325"/>
      <c r="F529" s="390">
        <f>SUM(G529:I529)</f>
        <v>0</v>
      </c>
      <c r="G529" s="327"/>
      <c r="H529" s="328"/>
      <c r="I529" s="329"/>
      <c r="J529" s="330" t="s">
        <v>97</v>
      </c>
      <c r="K529" s="328" t="s">
        <v>97</v>
      </c>
      <c r="L529" s="329" t="s">
        <v>97</v>
      </c>
      <c r="M529" s="330" t="s">
        <v>97</v>
      </c>
      <c r="N529" s="328" t="s">
        <v>97</v>
      </c>
      <c r="O529" s="328" t="s">
        <v>97</v>
      </c>
      <c r="P529" s="328" t="s">
        <v>97</v>
      </c>
      <c r="Q529" s="329" t="s">
        <v>97</v>
      </c>
    </row>
    <row r="530" spans="1:17" ht="31.5" x14ac:dyDescent="0.25">
      <c r="A530" s="1400"/>
      <c r="B530" s="1623"/>
      <c r="C530" s="1624"/>
      <c r="D530" s="965" t="s">
        <v>15</v>
      </c>
      <c r="E530" s="325">
        <v>110</v>
      </c>
      <c r="F530" s="390">
        <f>SUM(M530:Q530)</f>
        <v>33</v>
      </c>
      <c r="G530" s="327" t="s">
        <v>98</v>
      </c>
      <c r="H530" s="328" t="s">
        <v>98</v>
      </c>
      <c r="I530" s="329" t="s">
        <v>98</v>
      </c>
      <c r="J530" s="330" t="s">
        <v>97</v>
      </c>
      <c r="K530" s="328" t="s">
        <v>97</v>
      </c>
      <c r="L530" s="329" t="s">
        <v>97</v>
      </c>
      <c r="M530" s="330">
        <v>5</v>
      </c>
      <c r="N530" s="328">
        <v>6</v>
      </c>
      <c r="O530" s="328">
        <v>8</v>
      </c>
      <c r="P530" s="328">
        <v>4</v>
      </c>
      <c r="Q530" s="329">
        <v>10</v>
      </c>
    </row>
    <row r="531" spans="1:17" ht="32.25" thickBot="1" x14ac:dyDescent="0.3">
      <c r="A531" s="1400"/>
      <c r="B531" s="1625"/>
      <c r="C531" s="1626"/>
      <c r="D531" s="966" t="s">
        <v>491</v>
      </c>
      <c r="E531" s="100"/>
      <c r="F531" s="170">
        <f>SUM(M531:Q531)</f>
        <v>0</v>
      </c>
      <c r="G531" s="345" t="s">
        <v>97</v>
      </c>
      <c r="H531" s="97" t="s">
        <v>97</v>
      </c>
      <c r="I531" s="98" t="s">
        <v>97</v>
      </c>
      <c r="J531" s="99" t="s">
        <v>97</v>
      </c>
      <c r="K531" s="97" t="s">
        <v>98</v>
      </c>
      <c r="L531" s="98" t="s">
        <v>98</v>
      </c>
      <c r="M531" s="100"/>
      <c r="N531" s="92"/>
      <c r="O531" s="92"/>
      <c r="P531" s="92"/>
      <c r="Q531" s="93"/>
    </row>
    <row r="532" spans="1:17" ht="31.5" x14ac:dyDescent="0.25">
      <c r="A532" s="1400"/>
      <c r="B532" s="1621" t="s">
        <v>185</v>
      </c>
      <c r="C532" s="1622">
        <v>1998489</v>
      </c>
      <c r="D532" s="964" t="s">
        <v>485</v>
      </c>
      <c r="E532" s="74"/>
      <c r="F532" s="151">
        <f>SUM(J532:L532)</f>
        <v>0</v>
      </c>
      <c r="G532" s="76" t="s">
        <v>97</v>
      </c>
      <c r="H532" s="77" t="s">
        <v>97</v>
      </c>
      <c r="I532" s="78" t="s">
        <v>97</v>
      </c>
      <c r="J532" s="74"/>
      <c r="K532" s="72"/>
      <c r="L532" s="73"/>
      <c r="M532" s="79" t="s">
        <v>97</v>
      </c>
      <c r="N532" s="77" t="s">
        <v>97</v>
      </c>
      <c r="O532" s="77" t="s">
        <v>97</v>
      </c>
      <c r="P532" s="77" t="s">
        <v>97</v>
      </c>
      <c r="Q532" s="78" t="s">
        <v>97</v>
      </c>
    </row>
    <row r="533" spans="1:17" ht="47.25" x14ac:dyDescent="0.25">
      <c r="A533" s="1400"/>
      <c r="B533" s="1623"/>
      <c r="C533" s="1624"/>
      <c r="D533" s="965" t="s">
        <v>490</v>
      </c>
      <c r="E533" s="325"/>
      <c r="F533" s="390">
        <f>SUM(J533:L533)</f>
        <v>0</v>
      </c>
      <c r="G533" s="327" t="s">
        <v>98</v>
      </c>
      <c r="H533" s="328" t="s">
        <v>98</v>
      </c>
      <c r="I533" s="329" t="s">
        <v>98</v>
      </c>
      <c r="J533" s="330"/>
      <c r="K533" s="328"/>
      <c r="L533" s="329"/>
      <c r="M533" s="330" t="s">
        <v>97</v>
      </c>
      <c r="N533" s="328" t="s">
        <v>97</v>
      </c>
      <c r="O533" s="328" t="s">
        <v>97</v>
      </c>
      <c r="P533" s="328" t="s">
        <v>97</v>
      </c>
      <c r="Q533" s="329" t="s">
        <v>97</v>
      </c>
    </row>
    <row r="534" spans="1:17" ht="31.5" x14ac:dyDescent="0.25">
      <c r="A534" s="1400"/>
      <c r="B534" s="1623"/>
      <c r="C534" s="1624"/>
      <c r="D534" s="965" t="s">
        <v>486</v>
      </c>
      <c r="E534" s="325"/>
      <c r="F534" s="390">
        <f>SUM(G534:I534)</f>
        <v>0</v>
      </c>
      <c r="G534" s="327"/>
      <c r="H534" s="328"/>
      <c r="I534" s="329"/>
      <c r="J534" s="330" t="s">
        <v>97</v>
      </c>
      <c r="K534" s="328" t="s">
        <v>97</v>
      </c>
      <c r="L534" s="329" t="s">
        <v>97</v>
      </c>
      <c r="M534" s="330" t="s">
        <v>97</v>
      </c>
      <c r="N534" s="328" t="s">
        <v>97</v>
      </c>
      <c r="O534" s="328" t="s">
        <v>97</v>
      </c>
      <c r="P534" s="328" t="s">
        <v>97</v>
      </c>
      <c r="Q534" s="329" t="s">
        <v>97</v>
      </c>
    </row>
    <row r="535" spans="1:17" ht="31.5" x14ac:dyDescent="0.25">
      <c r="A535" s="1400"/>
      <c r="B535" s="1623"/>
      <c r="C535" s="1624"/>
      <c r="D535" s="965" t="s">
        <v>15</v>
      </c>
      <c r="E535" s="325">
        <v>120</v>
      </c>
      <c r="F535" s="390">
        <f>SUM(M535:Q535)</f>
        <v>155</v>
      </c>
      <c r="G535" s="327" t="s">
        <v>98</v>
      </c>
      <c r="H535" s="328" t="s">
        <v>98</v>
      </c>
      <c r="I535" s="329" t="s">
        <v>98</v>
      </c>
      <c r="J535" s="330" t="s">
        <v>97</v>
      </c>
      <c r="K535" s="328" t="s">
        <v>97</v>
      </c>
      <c r="L535" s="329" t="s">
        <v>97</v>
      </c>
      <c r="M535" s="330">
        <v>4</v>
      </c>
      <c r="N535" s="328">
        <v>6</v>
      </c>
      <c r="O535" s="328">
        <v>30</v>
      </c>
      <c r="P535" s="328">
        <v>49</v>
      </c>
      <c r="Q535" s="329">
        <v>66</v>
      </c>
    </row>
    <row r="536" spans="1:17" ht="32.25" thickBot="1" x14ac:dyDescent="0.3">
      <c r="A536" s="1400"/>
      <c r="B536" s="1625"/>
      <c r="C536" s="1626"/>
      <c r="D536" s="966" t="s">
        <v>491</v>
      </c>
      <c r="E536" s="100"/>
      <c r="F536" s="170">
        <f>SUM(M536:Q536)</f>
        <v>0</v>
      </c>
      <c r="G536" s="345" t="s">
        <v>97</v>
      </c>
      <c r="H536" s="97" t="s">
        <v>97</v>
      </c>
      <c r="I536" s="98" t="s">
        <v>97</v>
      </c>
      <c r="J536" s="99" t="s">
        <v>97</v>
      </c>
      <c r="K536" s="97" t="s">
        <v>98</v>
      </c>
      <c r="L536" s="98" t="s">
        <v>98</v>
      </c>
      <c r="M536" s="100"/>
      <c r="N536" s="92"/>
      <c r="O536" s="92"/>
      <c r="P536" s="92"/>
      <c r="Q536" s="93"/>
    </row>
    <row r="537" spans="1:17" ht="31.15" customHeight="1" x14ac:dyDescent="0.25">
      <c r="A537" s="1400"/>
      <c r="B537" s="1621" t="s">
        <v>288</v>
      </c>
      <c r="C537" s="1622">
        <v>34712085</v>
      </c>
      <c r="D537" s="964" t="s">
        <v>485</v>
      </c>
      <c r="E537" s="74"/>
      <c r="F537" s="151">
        <f>SUM(J537:L537)</f>
        <v>0</v>
      </c>
      <c r="G537" s="76" t="s">
        <v>97</v>
      </c>
      <c r="H537" s="77" t="s">
        <v>97</v>
      </c>
      <c r="I537" s="78" t="s">
        <v>97</v>
      </c>
      <c r="J537" s="74"/>
      <c r="K537" s="72"/>
      <c r="L537" s="73"/>
      <c r="M537" s="79" t="s">
        <v>97</v>
      </c>
      <c r="N537" s="77" t="s">
        <v>97</v>
      </c>
      <c r="O537" s="77" t="s">
        <v>97</v>
      </c>
      <c r="P537" s="77" t="s">
        <v>97</v>
      </c>
      <c r="Q537" s="78" t="s">
        <v>97</v>
      </c>
    </row>
    <row r="538" spans="1:17" ht="47.25" x14ac:dyDescent="0.25">
      <c r="A538" s="1400"/>
      <c r="B538" s="1623"/>
      <c r="C538" s="1624"/>
      <c r="D538" s="965" t="s">
        <v>490</v>
      </c>
      <c r="E538" s="325"/>
      <c r="F538" s="390">
        <f>SUM(J538:L538)</f>
        <v>0</v>
      </c>
      <c r="G538" s="327" t="s">
        <v>98</v>
      </c>
      <c r="H538" s="328" t="s">
        <v>98</v>
      </c>
      <c r="I538" s="329" t="s">
        <v>98</v>
      </c>
      <c r="J538" s="330"/>
      <c r="K538" s="328"/>
      <c r="L538" s="329"/>
      <c r="M538" s="330" t="s">
        <v>97</v>
      </c>
      <c r="N538" s="328" t="s">
        <v>97</v>
      </c>
      <c r="O538" s="328" t="s">
        <v>97</v>
      </c>
      <c r="P538" s="328" t="s">
        <v>97</v>
      </c>
      <c r="Q538" s="329" t="s">
        <v>97</v>
      </c>
    </row>
    <row r="539" spans="1:17" ht="31.5" x14ac:dyDescent="0.25">
      <c r="A539" s="1400"/>
      <c r="B539" s="1623"/>
      <c r="C539" s="1624"/>
      <c r="D539" s="965" t="s">
        <v>486</v>
      </c>
      <c r="E539" s="325"/>
      <c r="F539" s="390">
        <f>SUM(G539:I539)</f>
        <v>0</v>
      </c>
      <c r="G539" s="327"/>
      <c r="H539" s="328"/>
      <c r="I539" s="329"/>
      <c r="J539" s="330" t="s">
        <v>97</v>
      </c>
      <c r="K539" s="328" t="s">
        <v>97</v>
      </c>
      <c r="L539" s="329" t="s">
        <v>97</v>
      </c>
      <c r="M539" s="330" t="s">
        <v>97</v>
      </c>
      <c r="N539" s="328" t="s">
        <v>97</v>
      </c>
      <c r="O539" s="328" t="s">
        <v>97</v>
      </c>
      <c r="P539" s="328" t="s">
        <v>97</v>
      </c>
      <c r="Q539" s="329" t="s">
        <v>97</v>
      </c>
    </row>
    <row r="540" spans="1:17" ht="31.5" x14ac:dyDescent="0.25">
      <c r="A540" s="1400"/>
      <c r="B540" s="1623"/>
      <c r="C540" s="1624"/>
      <c r="D540" s="965" t="s">
        <v>15</v>
      </c>
      <c r="E540" s="325">
        <v>75</v>
      </c>
      <c r="F540" s="390">
        <f>SUM(M540:Q540)</f>
        <v>116</v>
      </c>
      <c r="G540" s="327" t="s">
        <v>98</v>
      </c>
      <c r="H540" s="328" t="s">
        <v>98</v>
      </c>
      <c r="I540" s="329" t="s">
        <v>98</v>
      </c>
      <c r="J540" s="330" t="s">
        <v>97</v>
      </c>
      <c r="K540" s="328" t="s">
        <v>97</v>
      </c>
      <c r="L540" s="329" t="s">
        <v>97</v>
      </c>
      <c r="M540" s="330">
        <v>14</v>
      </c>
      <c r="N540" s="328">
        <v>79</v>
      </c>
      <c r="O540" s="328">
        <v>18</v>
      </c>
      <c r="P540" s="328">
        <v>5</v>
      </c>
      <c r="Q540" s="329"/>
    </row>
    <row r="541" spans="1:17" ht="32.25" thickBot="1" x14ac:dyDescent="0.3">
      <c r="A541" s="1400"/>
      <c r="B541" s="1625"/>
      <c r="C541" s="1626"/>
      <c r="D541" s="966" t="s">
        <v>491</v>
      </c>
      <c r="E541" s="100"/>
      <c r="F541" s="170">
        <f>SUM(M541:Q541)</f>
        <v>0</v>
      </c>
      <c r="G541" s="345" t="s">
        <v>97</v>
      </c>
      <c r="H541" s="97" t="s">
        <v>97</v>
      </c>
      <c r="I541" s="98" t="s">
        <v>97</v>
      </c>
      <c r="J541" s="99" t="s">
        <v>97</v>
      </c>
      <c r="K541" s="97" t="s">
        <v>98</v>
      </c>
      <c r="L541" s="98" t="s">
        <v>98</v>
      </c>
      <c r="M541" s="100"/>
      <c r="N541" s="92"/>
      <c r="O541" s="92"/>
      <c r="P541" s="92"/>
      <c r="Q541" s="93"/>
    </row>
    <row r="542" spans="1:17" ht="31.15" customHeight="1" x14ac:dyDescent="0.25">
      <c r="A542" s="1400"/>
      <c r="B542" s="1621" t="s">
        <v>183</v>
      </c>
      <c r="C542" s="1622">
        <v>1998443</v>
      </c>
      <c r="D542" s="964" t="s">
        <v>485</v>
      </c>
      <c r="E542" s="74"/>
      <c r="F542" s="151">
        <f>SUM(J542:L542)</f>
        <v>0</v>
      </c>
      <c r="G542" s="76" t="s">
        <v>97</v>
      </c>
      <c r="H542" s="77" t="s">
        <v>97</v>
      </c>
      <c r="I542" s="78" t="s">
        <v>97</v>
      </c>
      <c r="J542" s="74"/>
      <c r="K542" s="72"/>
      <c r="L542" s="73"/>
      <c r="M542" s="79" t="s">
        <v>97</v>
      </c>
      <c r="N542" s="77" t="s">
        <v>97</v>
      </c>
      <c r="O542" s="77" t="s">
        <v>97</v>
      </c>
      <c r="P542" s="77" t="s">
        <v>97</v>
      </c>
      <c r="Q542" s="78" t="s">
        <v>97</v>
      </c>
    </row>
    <row r="543" spans="1:17" ht="47.25" x14ac:dyDescent="0.25">
      <c r="A543" s="1400"/>
      <c r="B543" s="1623"/>
      <c r="C543" s="1624"/>
      <c r="D543" s="965" t="s">
        <v>490</v>
      </c>
      <c r="E543" s="325"/>
      <c r="F543" s="390">
        <f>SUM(J543:L543)</f>
        <v>0</v>
      </c>
      <c r="G543" s="327" t="s">
        <v>98</v>
      </c>
      <c r="H543" s="328" t="s">
        <v>98</v>
      </c>
      <c r="I543" s="329" t="s">
        <v>98</v>
      </c>
      <c r="J543" s="330"/>
      <c r="K543" s="328"/>
      <c r="L543" s="329"/>
      <c r="M543" s="330" t="s">
        <v>97</v>
      </c>
      <c r="N543" s="328" t="s">
        <v>97</v>
      </c>
      <c r="O543" s="328" t="s">
        <v>97</v>
      </c>
      <c r="P543" s="328" t="s">
        <v>97</v>
      </c>
      <c r="Q543" s="329" t="s">
        <v>97</v>
      </c>
    </row>
    <row r="544" spans="1:17" ht="31.5" x14ac:dyDescent="0.25">
      <c r="A544" s="1400"/>
      <c r="B544" s="1623"/>
      <c r="C544" s="1624"/>
      <c r="D544" s="965" t="s">
        <v>486</v>
      </c>
      <c r="E544" s="325"/>
      <c r="F544" s="390">
        <f>SUM(G544:I544)</f>
        <v>0</v>
      </c>
      <c r="G544" s="327"/>
      <c r="H544" s="328"/>
      <c r="I544" s="329"/>
      <c r="J544" s="330" t="s">
        <v>97</v>
      </c>
      <c r="K544" s="328" t="s">
        <v>97</v>
      </c>
      <c r="L544" s="329" t="s">
        <v>97</v>
      </c>
      <c r="M544" s="330" t="s">
        <v>97</v>
      </c>
      <c r="N544" s="328" t="s">
        <v>97</v>
      </c>
      <c r="O544" s="328" t="s">
        <v>97</v>
      </c>
      <c r="P544" s="328" t="s">
        <v>97</v>
      </c>
      <c r="Q544" s="329" t="s">
        <v>97</v>
      </c>
    </row>
    <row r="545" spans="1:17" ht="31.5" x14ac:dyDescent="0.25">
      <c r="A545" s="1400"/>
      <c r="B545" s="1623"/>
      <c r="C545" s="1624"/>
      <c r="D545" s="965" t="s">
        <v>15</v>
      </c>
      <c r="E545" s="325">
        <v>75</v>
      </c>
      <c r="F545" s="390">
        <f>SUM(M545:Q545)</f>
        <v>61</v>
      </c>
      <c r="G545" s="327" t="s">
        <v>98</v>
      </c>
      <c r="H545" s="328" t="s">
        <v>98</v>
      </c>
      <c r="I545" s="329" t="s">
        <v>98</v>
      </c>
      <c r="J545" s="330" t="s">
        <v>97</v>
      </c>
      <c r="K545" s="328" t="s">
        <v>97</v>
      </c>
      <c r="L545" s="329" t="s">
        <v>97</v>
      </c>
      <c r="M545" s="330">
        <v>20</v>
      </c>
      <c r="N545" s="328">
        <v>12</v>
      </c>
      <c r="O545" s="328">
        <v>28</v>
      </c>
      <c r="P545" s="328">
        <v>1</v>
      </c>
      <c r="Q545" s="329"/>
    </row>
    <row r="546" spans="1:17" ht="32.25" thickBot="1" x14ac:dyDescent="0.3">
      <c r="A546" s="1400"/>
      <c r="B546" s="1625"/>
      <c r="C546" s="1626"/>
      <c r="D546" s="966" t="s">
        <v>491</v>
      </c>
      <c r="E546" s="100"/>
      <c r="F546" s="170">
        <f>SUM(M546:Q546)</f>
        <v>0</v>
      </c>
      <c r="G546" s="345" t="s">
        <v>97</v>
      </c>
      <c r="H546" s="97" t="s">
        <v>97</v>
      </c>
      <c r="I546" s="98" t="s">
        <v>97</v>
      </c>
      <c r="J546" s="99" t="s">
        <v>97</v>
      </c>
      <c r="K546" s="97" t="s">
        <v>98</v>
      </c>
      <c r="L546" s="98" t="s">
        <v>98</v>
      </c>
      <c r="M546" s="100"/>
      <c r="N546" s="92"/>
      <c r="O546" s="92"/>
      <c r="P546" s="92"/>
      <c r="Q546" s="93"/>
    </row>
    <row r="547" spans="1:17" ht="31.15" customHeight="1" x14ac:dyDescent="0.25">
      <c r="A547" s="1400"/>
      <c r="B547" s="1621" t="s">
        <v>285</v>
      </c>
      <c r="C547" s="1622">
        <v>33850812</v>
      </c>
      <c r="D547" s="964" t="s">
        <v>485</v>
      </c>
      <c r="E547" s="74"/>
      <c r="F547" s="151">
        <f>SUM(J547:L547)</f>
        <v>0</v>
      </c>
      <c r="G547" s="76" t="s">
        <v>97</v>
      </c>
      <c r="H547" s="77" t="s">
        <v>97</v>
      </c>
      <c r="I547" s="78" t="s">
        <v>97</v>
      </c>
      <c r="J547" s="74"/>
      <c r="K547" s="72"/>
      <c r="L547" s="73"/>
      <c r="M547" s="79" t="s">
        <v>97</v>
      </c>
      <c r="N547" s="77" t="s">
        <v>97</v>
      </c>
      <c r="O547" s="77" t="s">
        <v>97</v>
      </c>
      <c r="P547" s="77" t="s">
        <v>97</v>
      </c>
      <c r="Q547" s="78" t="s">
        <v>97</v>
      </c>
    </row>
    <row r="548" spans="1:17" ht="47.25" x14ac:dyDescent="0.25">
      <c r="A548" s="1400"/>
      <c r="B548" s="1623"/>
      <c r="C548" s="1624"/>
      <c r="D548" s="965" t="s">
        <v>490</v>
      </c>
      <c r="E548" s="325"/>
      <c r="F548" s="390">
        <f>SUM(J548:L548)</f>
        <v>0</v>
      </c>
      <c r="G548" s="327" t="s">
        <v>98</v>
      </c>
      <c r="H548" s="328" t="s">
        <v>98</v>
      </c>
      <c r="I548" s="329" t="s">
        <v>98</v>
      </c>
      <c r="J548" s="330"/>
      <c r="K548" s="328"/>
      <c r="L548" s="329"/>
      <c r="M548" s="330" t="s">
        <v>97</v>
      </c>
      <c r="N548" s="328" t="s">
        <v>97</v>
      </c>
      <c r="O548" s="328" t="s">
        <v>97</v>
      </c>
      <c r="P548" s="328" t="s">
        <v>97</v>
      </c>
      <c r="Q548" s="329" t="s">
        <v>97</v>
      </c>
    </row>
    <row r="549" spans="1:17" ht="31.5" x14ac:dyDescent="0.25">
      <c r="A549" s="1400"/>
      <c r="B549" s="1623"/>
      <c r="C549" s="1624"/>
      <c r="D549" s="965" t="s">
        <v>486</v>
      </c>
      <c r="E549" s="325"/>
      <c r="F549" s="390">
        <f>SUM(G549:I549)</f>
        <v>0</v>
      </c>
      <c r="G549" s="327"/>
      <c r="H549" s="328"/>
      <c r="I549" s="329"/>
      <c r="J549" s="330" t="s">
        <v>97</v>
      </c>
      <c r="K549" s="328" t="s">
        <v>97</v>
      </c>
      <c r="L549" s="329" t="s">
        <v>97</v>
      </c>
      <c r="M549" s="330" t="s">
        <v>97</v>
      </c>
      <c r="N549" s="328" t="s">
        <v>97</v>
      </c>
      <c r="O549" s="328" t="s">
        <v>97</v>
      </c>
      <c r="P549" s="328" t="s">
        <v>97</v>
      </c>
      <c r="Q549" s="329" t="s">
        <v>97</v>
      </c>
    </row>
    <row r="550" spans="1:17" ht="31.5" x14ac:dyDescent="0.25">
      <c r="A550" s="1400"/>
      <c r="B550" s="1623"/>
      <c r="C550" s="1624"/>
      <c r="D550" s="965" t="s">
        <v>15</v>
      </c>
      <c r="E550" s="325">
        <v>80</v>
      </c>
      <c r="F550" s="390">
        <f>SUM(M550:Q550)</f>
        <v>47</v>
      </c>
      <c r="G550" s="327" t="s">
        <v>98</v>
      </c>
      <c r="H550" s="328" t="s">
        <v>98</v>
      </c>
      <c r="I550" s="329" t="s">
        <v>98</v>
      </c>
      <c r="J550" s="330" t="s">
        <v>97</v>
      </c>
      <c r="K550" s="328" t="s">
        <v>97</v>
      </c>
      <c r="L550" s="329" t="s">
        <v>97</v>
      </c>
      <c r="M550" s="330">
        <v>14</v>
      </c>
      <c r="N550" s="328">
        <v>9</v>
      </c>
      <c r="O550" s="328">
        <v>19</v>
      </c>
      <c r="P550" s="328">
        <v>5</v>
      </c>
      <c r="Q550" s="329"/>
    </row>
    <row r="551" spans="1:17" ht="32.25" thickBot="1" x14ac:dyDescent="0.3">
      <c r="A551" s="1400"/>
      <c r="B551" s="1625"/>
      <c r="C551" s="1626"/>
      <c r="D551" s="966" t="s">
        <v>491</v>
      </c>
      <c r="E551" s="100"/>
      <c r="F551" s="170">
        <f>SUM(M551:Q551)</f>
        <v>0</v>
      </c>
      <c r="G551" s="345" t="s">
        <v>97</v>
      </c>
      <c r="H551" s="97" t="s">
        <v>97</v>
      </c>
      <c r="I551" s="98" t="s">
        <v>97</v>
      </c>
      <c r="J551" s="99" t="s">
        <v>97</v>
      </c>
      <c r="K551" s="97" t="s">
        <v>98</v>
      </c>
      <c r="L551" s="98" t="s">
        <v>98</v>
      </c>
      <c r="M551" s="100"/>
      <c r="N551" s="92"/>
      <c r="O551" s="92"/>
      <c r="P551" s="92"/>
      <c r="Q551" s="93"/>
    </row>
    <row r="552" spans="1:17" ht="31.15" customHeight="1" x14ac:dyDescent="0.25">
      <c r="A552" s="1400"/>
      <c r="B552" s="1621" t="s">
        <v>541</v>
      </c>
      <c r="C552" s="1622">
        <v>1998271</v>
      </c>
      <c r="D552" s="964" t="s">
        <v>485</v>
      </c>
      <c r="E552" s="74"/>
      <c r="F552" s="151">
        <f>SUM(J552:L552)</f>
        <v>0</v>
      </c>
      <c r="G552" s="76" t="s">
        <v>97</v>
      </c>
      <c r="H552" s="77" t="s">
        <v>97</v>
      </c>
      <c r="I552" s="78" t="s">
        <v>97</v>
      </c>
      <c r="J552" s="74"/>
      <c r="K552" s="72"/>
      <c r="L552" s="73"/>
      <c r="M552" s="79" t="s">
        <v>97</v>
      </c>
      <c r="N552" s="77" t="s">
        <v>97</v>
      </c>
      <c r="O552" s="77" t="s">
        <v>97</v>
      </c>
      <c r="P552" s="77" t="s">
        <v>97</v>
      </c>
      <c r="Q552" s="78" t="s">
        <v>97</v>
      </c>
    </row>
    <row r="553" spans="1:17" ht="47.25" x14ac:dyDescent="0.25">
      <c r="A553" s="1400"/>
      <c r="B553" s="1623"/>
      <c r="C553" s="1624"/>
      <c r="D553" s="965" t="s">
        <v>490</v>
      </c>
      <c r="E553" s="325"/>
      <c r="F553" s="390">
        <f>SUM(J553:L553)</f>
        <v>0</v>
      </c>
      <c r="G553" s="327" t="s">
        <v>98</v>
      </c>
      <c r="H553" s="328" t="s">
        <v>98</v>
      </c>
      <c r="I553" s="329" t="s">
        <v>98</v>
      </c>
      <c r="J553" s="330"/>
      <c r="K553" s="328"/>
      <c r="L553" s="329"/>
      <c r="M553" s="330" t="s">
        <v>97</v>
      </c>
      <c r="N553" s="328" t="s">
        <v>97</v>
      </c>
      <c r="O553" s="328" t="s">
        <v>97</v>
      </c>
      <c r="P553" s="328" t="s">
        <v>97</v>
      </c>
      <c r="Q553" s="329" t="s">
        <v>97</v>
      </c>
    </row>
    <row r="554" spans="1:17" ht="31.5" x14ac:dyDescent="0.25">
      <c r="A554" s="1400"/>
      <c r="B554" s="1623"/>
      <c r="C554" s="1624"/>
      <c r="D554" s="965" t="s">
        <v>486</v>
      </c>
      <c r="E554" s="325"/>
      <c r="F554" s="390">
        <f>SUM(G554:I554)</f>
        <v>0</v>
      </c>
      <c r="G554" s="327"/>
      <c r="H554" s="328"/>
      <c r="I554" s="329"/>
      <c r="J554" s="330" t="s">
        <v>97</v>
      </c>
      <c r="K554" s="328" t="s">
        <v>97</v>
      </c>
      <c r="L554" s="329" t="s">
        <v>97</v>
      </c>
      <c r="M554" s="330" t="s">
        <v>97</v>
      </c>
      <c r="N554" s="328" t="s">
        <v>97</v>
      </c>
      <c r="O554" s="328" t="s">
        <v>97</v>
      </c>
      <c r="P554" s="328" t="s">
        <v>97</v>
      </c>
      <c r="Q554" s="329" t="s">
        <v>97</v>
      </c>
    </row>
    <row r="555" spans="1:17" ht="31.5" x14ac:dyDescent="0.25">
      <c r="A555" s="1400"/>
      <c r="B555" s="1623"/>
      <c r="C555" s="1624"/>
      <c r="D555" s="965" t="s">
        <v>15</v>
      </c>
      <c r="E555" s="325">
        <v>125</v>
      </c>
      <c r="F555" s="390">
        <f>SUM(M555:Q555)</f>
        <v>81</v>
      </c>
      <c r="G555" s="327" t="s">
        <v>98</v>
      </c>
      <c r="H555" s="328" t="s">
        <v>98</v>
      </c>
      <c r="I555" s="329" t="s">
        <v>98</v>
      </c>
      <c r="J555" s="330" t="s">
        <v>97</v>
      </c>
      <c r="K555" s="328" t="s">
        <v>97</v>
      </c>
      <c r="L555" s="329" t="s">
        <v>97</v>
      </c>
      <c r="M555" s="330">
        <v>3</v>
      </c>
      <c r="N555" s="328">
        <v>10</v>
      </c>
      <c r="O555" s="328">
        <v>33</v>
      </c>
      <c r="P555" s="328">
        <v>18</v>
      </c>
      <c r="Q555" s="329">
        <v>17</v>
      </c>
    </row>
    <row r="556" spans="1:17" ht="32.25" thickBot="1" x14ac:dyDescent="0.3">
      <c r="A556" s="1400"/>
      <c r="B556" s="1625"/>
      <c r="C556" s="1626"/>
      <c r="D556" s="966" t="s">
        <v>491</v>
      </c>
      <c r="E556" s="100"/>
      <c r="F556" s="170">
        <f>SUM(M556:Q556)</f>
        <v>0</v>
      </c>
      <c r="G556" s="345" t="s">
        <v>97</v>
      </c>
      <c r="H556" s="97" t="s">
        <v>97</v>
      </c>
      <c r="I556" s="98" t="s">
        <v>97</v>
      </c>
      <c r="J556" s="99" t="s">
        <v>97</v>
      </c>
      <c r="K556" s="97" t="s">
        <v>98</v>
      </c>
      <c r="L556" s="98" t="s">
        <v>98</v>
      </c>
      <c r="M556" s="100"/>
      <c r="N556" s="92"/>
      <c r="O556" s="92"/>
      <c r="P556" s="92"/>
      <c r="Q556" s="93"/>
    </row>
    <row r="557" spans="1:17" ht="31.5" x14ac:dyDescent="0.25">
      <c r="A557" s="1400"/>
      <c r="B557" s="1621" t="s">
        <v>179</v>
      </c>
      <c r="C557" s="1622">
        <v>1998294</v>
      </c>
      <c r="D557" s="964" t="s">
        <v>485</v>
      </c>
      <c r="E557" s="74"/>
      <c r="F557" s="151">
        <f>SUM(J557:L557)</f>
        <v>0</v>
      </c>
      <c r="G557" s="76" t="s">
        <v>97</v>
      </c>
      <c r="H557" s="77" t="s">
        <v>97</v>
      </c>
      <c r="I557" s="78" t="s">
        <v>97</v>
      </c>
      <c r="J557" s="74"/>
      <c r="K557" s="72"/>
      <c r="L557" s="73"/>
      <c r="M557" s="79" t="s">
        <v>97</v>
      </c>
      <c r="N557" s="77" t="s">
        <v>97</v>
      </c>
      <c r="O557" s="77" t="s">
        <v>97</v>
      </c>
      <c r="P557" s="77" t="s">
        <v>97</v>
      </c>
      <c r="Q557" s="78" t="s">
        <v>97</v>
      </c>
    </row>
    <row r="558" spans="1:17" ht="47.25" x14ac:dyDescent="0.25">
      <c r="A558" s="1400"/>
      <c r="B558" s="1623"/>
      <c r="C558" s="1624"/>
      <c r="D558" s="965" t="s">
        <v>490</v>
      </c>
      <c r="E558" s="325"/>
      <c r="F558" s="390">
        <f>SUM(J558:L558)</f>
        <v>0</v>
      </c>
      <c r="G558" s="327" t="s">
        <v>98</v>
      </c>
      <c r="H558" s="328" t="s">
        <v>98</v>
      </c>
      <c r="I558" s="329" t="s">
        <v>98</v>
      </c>
      <c r="J558" s="330"/>
      <c r="K558" s="328"/>
      <c r="L558" s="329"/>
      <c r="M558" s="330" t="s">
        <v>97</v>
      </c>
      <c r="N558" s="328" t="s">
        <v>97</v>
      </c>
      <c r="O558" s="328" t="s">
        <v>97</v>
      </c>
      <c r="P558" s="328" t="s">
        <v>97</v>
      </c>
      <c r="Q558" s="329" t="s">
        <v>97</v>
      </c>
    </row>
    <row r="559" spans="1:17" ht="31.5" x14ac:dyDescent="0.25">
      <c r="A559" s="1400"/>
      <c r="B559" s="1623"/>
      <c r="C559" s="1624"/>
      <c r="D559" s="965" t="s">
        <v>486</v>
      </c>
      <c r="E559" s="325"/>
      <c r="F559" s="390">
        <f>SUM(G559:I559)</f>
        <v>0</v>
      </c>
      <c r="G559" s="327"/>
      <c r="H559" s="328"/>
      <c r="I559" s="329"/>
      <c r="J559" s="330" t="s">
        <v>97</v>
      </c>
      <c r="K559" s="328" t="s">
        <v>97</v>
      </c>
      <c r="L559" s="329" t="s">
        <v>97</v>
      </c>
      <c r="M559" s="330" t="s">
        <v>97</v>
      </c>
      <c r="N559" s="328" t="s">
        <v>97</v>
      </c>
      <c r="O559" s="328" t="s">
        <v>97</v>
      </c>
      <c r="P559" s="328" t="s">
        <v>97</v>
      </c>
      <c r="Q559" s="329" t="s">
        <v>97</v>
      </c>
    </row>
    <row r="560" spans="1:17" ht="31.5" x14ac:dyDescent="0.25">
      <c r="A560" s="1400"/>
      <c r="B560" s="1623"/>
      <c r="C560" s="1624"/>
      <c r="D560" s="965" t="s">
        <v>15</v>
      </c>
      <c r="E560" s="325">
        <v>115</v>
      </c>
      <c r="F560" s="390">
        <f>SUM(M560:Q560)</f>
        <v>37</v>
      </c>
      <c r="G560" s="327" t="s">
        <v>98</v>
      </c>
      <c r="H560" s="328" t="s">
        <v>98</v>
      </c>
      <c r="I560" s="329" t="s">
        <v>98</v>
      </c>
      <c r="J560" s="330" t="s">
        <v>97</v>
      </c>
      <c r="K560" s="328" t="s">
        <v>97</v>
      </c>
      <c r="L560" s="329" t="s">
        <v>97</v>
      </c>
      <c r="M560" s="330"/>
      <c r="N560" s="328">
        <v>1</v>
      </c>
      <c r="O560" s="328">
        <v>28</v>
      </c>
      <c r="P560" s="328">
        <v>3</v>
      </c>
      <c r="Q560" s="329">
        <v>5</v>
      </c>
    </row>
    <row r="561" spans="1:17" ht="32.25" thickBot="1" x14ac:dyDescent="0.3">
      <c r="A561" s="1400"/>
      <c r="B561" s="1625"/>
      <c r="C561" s="1626"/>
      <c r="D561" s="966" t="s">
        <v>491</v>
      </c>
      <c r="E561" s="100"/>
      <c r="F561" s="170">
        <f>SUM(M561:Q561)</f>
        <v>0</v>
      </c>
      <c r="G561" s="345" t="s">
        <v>97</v>
      </c>
      <c r="H561" s="97" t="s">
        <v>97</v>
      </c>
      <c r="I561" s="98" t="s">
        <v>97</v>
      </c>
      <c r="J561" s="99" t="s">
        <v>97</v>
      </c>
      <c r="K561" s="97" t="s">
        <v>98</v>
      </c>
      <c r="L561" s="98" t="s">
        <v>98</v>
      </c>
      <c r="M561" s="100"/>
      <c r="N561" s="92"/>
      <c r="O561" s="92"/>
      <c r="P561" s="92"/>
      <c r="Q561" s="93"/>
    </row>
    <row r="562" spans="1:17" ht="31.5" x14ac:dyDescent="0.25">
      <c r="A562" s="1400"/>
      <c r="B562" s="1621" t="s">
        <v>178</v>
      </c>
      <c r="C562" s="1622">
        <v>1998288</v>
      </c>
      <c r="D562" s="964" t="s">
        <v>485</v>
      </c>
      <c r="E562" s="74"/>
      <c r="F562" s="151">
        <f>SUM(J562:L562)</f>
        <v>0</v>
      </c>
      <c r="G562" s="76" t="s">
        <v>97</v>
      </c>
      <c r="H562" s="77" t="s">
        <v>97</v>
      </c>
      <c r="I562" s="78" t="s">
        <v>97</v>
      </c>
      <c r="J562" s="74"/>
      <c r="K562" s="72"/>
      <c r="L562" s="73"/>
      <c r="M562" s="79" t="s">
        <v>97</v>
      </c>
      <c r="N562" s="77" t="s">
        <v>97</v>
      </c>
      <c r="O562" s="77" t="s">
        <v>97</v>
      </c>
      <c r="P562" s="77" t="s">
        <v>97</v>
      </c>
      <c r="Q562" s="78" t="s">
        <v>97</v>
      </c>
    </row>
    <row r="563" spans="1:17" ht="47.25" x14ac:dyDescent="0.25">
      <c r="A563" s="1400"/>
      <c r="B563" s="1623"/>
      <c r="C563" s="1624"/>
      <c r="D563" s="965" t="s">
        <v>490</v>
      </c>
      <c r="E563" s="325"/>
      <c r="F563" s="390">
        <f>SUM(J563:L563)</f>
        <v>0</v>
      </c>
      <c r="G563" s="327" t="s">
        <v>98</v>
      </c>
      <c r="H563" s="328" t="s">
        <v>98</v>
      </c>
      <c r="I563" s="329" t="s">
        <v>98</v>
      </c>
      <c r="J563" s="330"/>
      <c r="K563" s="328"/>
      <c r="L563" s="329"/>
      <c r="M563" s="330" t="s">
        <v>97</v>
      </c>
      <c r="N563" s="328" t="s">
        <v>97</v>
      </c>
      <c r="O563" s="328" t="s">
        <v>97</v>
      </c>
      <c r="P563" s="328" t="s">
        <v>97</v>
      </c>
      <c r="Q563" s="329" t="s">
        <v>97</v>
      </c>
    </row>
    <row r="564" spans="1:17" ht="31.5" x14ac:dyDescent="0.25">
      <c r="A564" s="1400"/>
      <c r="B564" s="1623"/>
      <c r="C564" s="1624"/>
      <c r="D564" s="965" t="s">
        <v>486</v>
      </c>
      <c r="E564" s="325"/>
      <c r="F564" s="390">
        <f>SUM(G564:I564)</f>
        <v>0</v>
      </c>
      <c r="G564" s="327"/>
      <c r="H564" s="328"/>
      <c r="I564" s="329"/>
      <c r="J564" s="330" t="s">
        <v>97</v>
      </c>
      <c r="K564" s="328" t="s">
        <v>97</v>
      </c>
      <c r="L564" s="329" t="s">
        <v>97</v>
      </c>
      <c r="M564" s="330" t="s">
        <v>97</v>
      </c>
      <c r="N564" s="328" t="s">
        <v>97</v>
      </c>
      <c r="O564" s="328" t="s">
        <v>97</v>
      </c>
      <c r="P564" s="328" t="s">
        <v>97</v>
      </c>
      <c r="Q564" s="329" t="s">
        <v>97</v>
      </c>
    </row>
    <row r="565" spans="1:17" ht="31.5" x14ac:dyDescent="0.25">
      <c r="A565" s="1400"/>
      <c r="B565" s="1623"/>
      <c r="C565" s="1624"/>
      <c r="D565" s="965" t="s">
        <v>15</v>
      </c>
      <c r="E565" s="325">
        <v>95</v>
      </c>
      <c r="F565" s="390">
        <f>SUM(M565:Q565)</f>
        <v>21</v>
      </c>
      <c r="G565" s="327" t="s">
        <v>98</v>
      </c>
      <c r="H565" s="328" t="s">
        <v>98</v>
      </c>
      <c r="I565" s="329" t="s">
        <v>98</v>
      </c>
      <c r="J565" s="330" t="s">
        <v>97</v>
      </c>
      <c r="K565" s="328" t="s">
        <v>97</v>
      </c>
      <c r="L565" s="329" t="s">
        <v>97</v>
      </c>
      <c r="M565" s="330">
        <v>1</v>
      </c>
      <c r="N565" s="328">
        <v>6</v>
      </c>
      <c r="O565" s="328">
        <v>11</v>
      </c>
      <c r="P565" s="328">
        <v>3</v>
      </c>
      <c r="Q565" s="329"/>
    </row>
    <row r="566" spans="1:17" ht="32.25" thickBot="1" x14ac:dyDescent="0.3">
      <c r="A566" s="1400"/>
      <c r="B566" s="1625"/>
      <c r="C566" s="1626"/>
      <c r="D566" s="966" t="s">
        <v>491</v>
      </c>
      <c r="E566" s="100"/>
      <c r="F566" s="170">
        <f>SUM(M566:Q566)</f>
        <v>0</v>
      </c>
      <c r="G566" s="345" t="s">
        <v>97</v>
      </c>
      <c r="H566" s="97" t="s">
        <v>97</v>
      </c>
      <c r="I566" s="98" t="s">
        <v>97</v>
      </c>
      <c r="J566" s="99" t="s">
        <v>97</v>
      </c>
      <c r="K566" s="97" t="s">
        <v>98</v>
      </c>
      <c r="L566" s="98" t="s">
        <v>98</v>
      </c>
      <c r="M566" s="100"/>
      <c r="N566" s="92"/>
      <c r="O566" s="92"/>
      <c r="P566" s="92"/>
      <c r="Q566" s="93"/>
    </row>
    <row r="567" spans="1:17" ht="31.5" x14ac:dyDescent="0.25">
      <c r="A567" s="1400"/>
      <c r="B567" s="1621" t="s">
        <v>176</v>
      </c>
      <c r="C567" s="1622">
        <v>1998265</v>
      </c>
      <c r="D567" s="964" t="s">
        <v>485</v>
      </c>
      <c r="E567" s="74"/>
      <c r="F567" s="151">
        <f>SUM(J567:L567)</f>
        <v>0</v>
      </c>
      <c r="G567" s="76" t="s">
        <v>97</v>
      </c>
      <c r="H567" s="77" t="s">
        <v>97</v>
      </c>
      <c r="I567" s="78" t="s">
        <v>97</v>
      </c>
      <c r="J567" s="74"/>
      <c r="K567" s="72"/>
      <c r="L567" s="73"/>
      <c r="M567" s="79" t="s">
        <v>97</v>
      </c>
      <c r="N567" s="77" t="s">
        <v>97</v>
      </c>
      <c r="O567" s="77" t="s">
        <v>97</v>
      </c>
      <c r="P567" s="77" t="s">
        <v>97</v>
      </c>
      <c r="Q567" s="78" t="s">
        <v>97</v>
      </c>
    </row>
    <row r="568" spans="1:17" ht="47.25" x14ac:dyDescent="0.25">
      <c r="A568" s="1400"/>
      <c r="B568" s="1623"/>
      <c r="C568" s="1624"/>
      <c r="D568" s="965" t="s">
        <v>490</v>
      </c>
      <c r="E568" s="325"/>
      <c r="F568" s="390">
        <f>SUM(J568:L568)</f>
        <v>0</v>
      </c>
      <c r="G568" s="327" t="s">
        <v>98</v>
      </c>
      <c r="H568" s="328" t="s">
        <v>98</v>
      </c>
      <c r="I568" s="329" t="s">
        <v>98</v>
      </c>
      <c r="J568" s="330"/>
      <c r="K568" s="328"/>
      <c r="L568" s="329"/>
      <c r="M568" s="330" t="s">
        <v>97</v>
      </c>
      <c r="N568" s="328" t="s">
        <v>97</v>
      </c>
      <c r="O568" s="328" t="s">
        <v>97</v>
      </c>
      <c r="P568" s="328" t="s">
        <v>97</v>
      </c>
      <c r="Q568" s="329" t="s">
        <v>97</v>
      </c>
    </row>
    <row r="569" spans="1:17" ht="31.5" x14ac:dyDescent="0.25">
      <c r="A569" s="1400"/>
      <c r="B569" s="1623"/>
      <c r="C569" s="1624"/>
      <c r="D569" s="965" t="s">
        <v>486</v>
      </c>
      <c r="E569" s="325"/>
      <c r="F569" s="390">
        <f>SUM(G569:I569)</f>
        <v>0</v>
      </c>
      <c r="G569" s="327"/>
      <c r="H569" s="328"/>
      <c r="I569" s="329"/>
      <c r="J569" s="330" t="s">
        <v>97</v>
      </c>
      <c r="K569" s="328" t="s">
        <v>97</v>
      </c>
      <c r="L569" s="329" t="s">
        <v>97</v>
      </c>
      <c r="M569" s="330" t="s">
        <v>97</v>
      </c>
      <c r="N569" s="328" t="s">
        <v>97</v>
      </c>
      <c r="O569" s="328" t="s">
        <v>97</v>
      </c>
      <c r="P569" s="328" t="s">
        <v>97</v>
      </c>
      <c r="Q569" s="329" t="s">
        <v>97</v>
      </c>
    </row>
    <row r="570" spans="1:17" ht="31.5" x14ac:dyDescent="0.25">
      <c r="A570" s="1400"/>
      <c r="B570" s="1623"/>
      <c r="C570" s="1624"/>
      <c r="D570" s="965" t="s">
        <v>15</v>
      </c>
      <c r="E570" s="325">
        <v>126</v>
      </c>
      <c r="F570" s="390">
        <f>SUM(M570:Q570)</f>
        <v>22</v>
      </c>
      <c r="G570" s="327" t="s">
        <v>98</v>
      </c>
      <c r="H570" s="328" t="s">
        <v>98</v>
      </c>
      <c r="I570" s="329" t="s">
        <v>98</v>
      </c>
      <c r="J570" s="330" t="s">
        <v>97</v>
      </c>
      <c r="K570" s="328" t="s">
        <v>97</v>
      </c>
      <c r="L570" s="329" t="s">
        <v>97</v>
      </c>
      <c r="M570" s="330">
        <v>2</v>
      </c>
      <c r="N570" s="328"/>
      <c r="O570" s="328">
        <v>11</v>
      </c>
      <c r="P570" s="328">
        <v>3</v>
      </c>
      <c r="Q570" s="329">
        <v>6</v>
      </c>
    </row>
    <row r="571" spans="1:17" ht="32.25" thickBot="1" x14ac:dyDescent="0.3">
      <c r="A571" s="1400"/>
      <c r="B571" s="1625"/>
      <c r="C571" s="1626"/>
      <c r="D571" s="966" t="s">
        <v>491</v>
      </c>
      <c r="E571" s="100"/>
      <c r="F571" s="170">
        <f>SUM(M571:Q571)</f>
        <v>0</v>
      </c>
      <c r="G571" s="345" t="s">
        <v>97</v>
      </c>
      <c r="H571" s="97" t="s">
        <v>97</v>
      </c>
      <c r="I571" s="98" t="s">
        <v>97</v>
      </c>
      <c r="J571" s="99" t="s">
        <v>97</v>
      </c>
      <c r="K571" s="97" t="s">
        <v>98</v>
      </c>
      <c r="L571" s="98" t="s">
        <v>98</v>
      </c>
      <c r="M571" s="100"/>
      <c r="N571" s="92"/>
      <c r="O571" s="92"/>
      <c r="P571" s="92"/>
      <c r="Q571" s="93"/>
    </row>
    <row r="572" spans="1:17" ht="31.5" x14ac:dyDescent="0.25">
      <c r="A572" s="1400"/>
      <c r="B572" s="1621" t="s">
        <v>184</v>
      </c>
      <c r="C572" s="1622">
        <v>1998455</v>
      </c>
      <c r="D572" s="964" t="s">
        <v>485</v>
      </c>
      <c r="E572" s="74"/>
      <c r="F572" s="151">
        <f>SUM(J572:L572)</f>
        <v>0</v>
      </c>
      <c r="G572" s="76" t="s">
        <v>97</v>
      </c>
      <c r="H572" s="77" t="s">
        <v>97</v>
      </c>
      <c r="I572" s="78" t="s">
        <v>97</v>
      </c>
      <c r="J572" s="74"/>
      <c r="K572" s="72"/>
      <c r="L572" s="73"/>
      <c r="M572" s="79" t="s">
        <v>97</v>
      </c>
      <c r="N572" s="77" t="s">
        <v>97</v>
      </c>
      <c r="O572" s="77" t="s">
        <v>97</v>
      </c>
      <c r="P572" s="77" t="s">
        <v>97</v>
      </c>
      <c r="Q572" s="78" t="s">
        <v>97</v>
      </c>
    </row>
    <row r="573" spans="1:17" ht="47.25" x14ac:dyDescent="0.25">
      <c r="A573" s="1400"/>
      <c r="B573" s="1623"/>
      <c r="C573" s="1624"/>
      <c r="D573" s="965" t="s">
        <v>490</v>
      </c>
      <c r="E573" s="325"/>
      <c r="F573" s="390">
        <f>SUM(J573:L573)</f>
        <v>0</v>
      </c>
      <c r="G573" s="327" t="s">
        <v>98</v>
      </c>
      <c r="H573" s="328" t="s">
        <v>98</v>
      </c>
      <c r="I573" s="329" t="s">
        <v>98</v>
      </c>
      <c r="J573" s="330"/>
      <c r="K573" s="328"/>
      <c r="L573" s="329"/>
      <c r="M573" s="330" t="s">
        <v>97</v>
      </c>
      <c r="N573" s="328" t="s">
        <v>97</v>
      </c>
      <c r="O573" s="328" t="s">
        <v>97</v>
      </c>
      <c r="P573" s="328" t="s">
        <v>97</v>
      </c>
      <c r="Q573" s="329" t="s">
        <v>97</v>
      </c>
    </row>
    <row r="574" spans="1:17" ht="31.5" x14ac:dyDescent="0.25">
      <c r="A574" s="1400"/>
      <c r="B574" s="1623"/>
      <c r="C574" s="1624"/>
      <c r="D574" s="965" t="s">
        <v>486</v>
      </c>
      <c r="E574" s="325"/>
      <c r="F574" s="390">
        <f>SUM(G574:I574)</f>
        <v>0</v>
      </c>
      <c r="G574" s="327"/>
      <c r="H574" s="328"/>
      <c r="I574" s="329"/>
      <c r="J574" s="330" t="s">
        <v>97</v>
      </c>
      <c r="K574" s="328" t="s">
        <v>97</v>
      </c>
      <c r="L574" s="329" t="s">
        <v>97</v>
      </c>
      <c r="M574" s="330" t="s">
        <v>97</v>
      </c>
      <c r="N574" s="328" t="s">
        <v>97</v>
      </c>
      <c r="O574" s="328" t="s">
        <v>97</v>
      </c>
      <c r="P574" s="328" t="s">
        <v>97</v>
      </c>
      <c r="Q574" s="329" t="s">
        <v>97</v>
      </c>
    </row>
    <row r="575" spans="1:17" ht="31.5" x14ac:dyDescent="0.25">
      <c r="A575" s="1400"/>
      <c r="B575" s="1623"/>
      <c r="C575" s="1624"/>
      <c r="D575" s="965" t="s">
        <v>15</v>
      </c>
      <c r="E575" s="325">
        <v>100</v>
      </c>
      <c r="F575" s="390">
        <f>SUM(M575:Q575)</f>
        <v>16</v>
      </c>
      <c r="G575" s="327" t="s">
        <v>98</v>
      </c>
      <c r="H575" s="328" t="s">
        <v>98</v>
      </c>
      <c r="I575" s="329" t="s">
        <v>98</v>
      </c>
      <c r="J575" s="330" t="s">
        <v>97</v>
      </c>
      <c r="K575" s="328" t="s">
        <v>97</v>
      </c>
      <c r="L575" s="329" t="s">
        <v>97</v>
      </c>
      <c r="M575" s="330"/>
      <c r="N575" s="328">
        <v>1</v>
      </c>
      <c r="O575" s="328">
        <v>13</v>
      </c>
      <c r="P575" s="328">
        <v>2</v>
      </c>
      <c r="Q575" s="329"/>
    </row>
    <row r="576" spans="1:17" ht="32.25" thickBot="1" x14ac:dyDescent="0.3">
      <c r="A576" s="1400"/>
      <c r="B576" s="1625"/>
      <c r="C576" s="1626"/>
      <c r="D576" s="966" t="s">
        <v>491</v>
      </c>
      <c r="E576" s="100"/>
      <c r="F576" s="170">
        <f>SUM(M576:Q576)</f>
        <v>0</v>
      </c>
      <c r="G576" s="345" t="s">
        <v>97</v>
      </c>
      <c r="H576" s="97" t="s">
        <v>97</v>
      </c>
      <c r="I576" s="98" t="s">
        <v>97</v>
      </c>
      <c r="J576" s="99" t="s">
        <v>97</v>
      </c>
      <c r="K576" s="97" t="s">
        <v>98</v>
      </c>
      <c r="L576" s="98" t="s">
        <v>98</v>
      </c>
      <c r="M576" s="100"/>
      <c r="N576" s="92"/>
      <c r="O576" s="92"/>
      <c r="P576" s="92"/>
      <c r="Q576" s="93"/>
    </row>
    <row r="577" spans="1:18" ht="31.5" x14ac:dyDescent="0.25">
      <c r="A577" s="1400"/>
      <c r="B577" s="1621" t="s">
        <v>180</v>
      </c>
      <c r="C577" s="1622">
        <v>1998302</v>
      </c>
      <c r="D577" s="964" t="s">
        <v>485</v>
      </c>
      <c r="E577" s="74"/>
      <c r="F577" s="151">
        <f>SUM(J577:L577)</f>
        <v>0</v>
      </c>
      <c r="G577" s="76" t="s">
        <v>97</v>
      </c>
      <c r="H577" s="77" t="s">
        <v>97</v>
      </c>
      <c r="I577" s="78" t="s">
        <v>97</v>
      </c>
      <c r="J577" s="74"/>
      <c r="K577" s="72"/>
      <c r="L577" s="73"/>
      <c r="M577" s="79" t="s">
        <v>97</v>
      </c>
      <c r="N577" s="77" t="s">
        <v>97</v>
      </c>
      <c r="O577" s="77" t="s">
        <v>97</v>
      </c>
      <c r="P577" s="77" t="s">
        <v>97</v>
      </c>
      <c r="Q577" s="78" t="s">
        <v>97</v>
      </c>
    </row>
    <row r="578" spans="1:18" ht="47.25" x14ac:dyDescent="0.25">
      <c r="A578" s="1400"/>
      <c r="B578" s="1623"/>
      <c r="C578" s="1624"/>
      <c r="D578" s="965" t="s">
        <v>490</v>
      </c>
      <c r="E578" s="325"/>
      <c r="F578" s="390">
        <f>SUM(J578:L578)</f>
        <v>0</v>
      </c>
      <c r="G578" s="327" t="s">
        <v>98</v>
      </c>
      <c r="H578" s="328" t="s">
        <v>98</v>
      </c>
      <c r="I578" s="329" t="s">
        <v>98</v>
      </c>
      <c r="J578" s="330"/>
      <c r="K578" s="328"/>
      <c r="L578" s="329"/>
      <c r="M578" s="330" t="s">
        <v>97</v>
      </c>
      <c r="N578" s="328" t="s">
        <v>97</v>
      </c>
      <c r="O578" s="328" t="s">
        <v>97</v>
      </c>
      <c r="P578" s="328" t="s">
        <v>97</v>
      </c>
      <c r="Q578" s="329" t="s">
        <v>97</v>
      </c>
    </row>
    <row r="579" spans="1:18" ht="31.5" x14ac:dyDescent="0.25">
      <c r="A579" s="1400"/>
      <c r="B579" s="1623"/>
      <c r="C579" s="1624"/>
      <c r="D579" s="965" t="s">
        <v>486</v>
      </c>
      <c r="E579" s="325"/>
      <c r="F579" s="390">
        <f>SUM(G579:I579)</f>
        <v>0</v>
      </c>
      <c r="G579" s="327"/>
      <c r="H579" s="328"/>
      <c r="I579" s="329"/>
      <c r="J579" s="330" t="s">
        <v>97</v>
      </c>
      <c r="K579" s="328" t="s">
        <v>97</v>
      </c>
      <c r="L579" s="329" t="s">
        <v>97</v>
      </c>
      <c r="M579" s="330" t="s">
        <v>97</v>
      </c>
      <c r="N579" s="328" t="s">
        <v>97</v>
      </c>
      <c r="O579" s="328" t="s">
        <v>97</v>
      </c>
      <c r="P579" s="328" t="s">
        <v>97</v>
      </c>
      <c r="Q579" s="329" t="s">
        <v>97</v>
      </c>
    </row>
    <row r="580" spans="1:18" ht="31.5" x14ac:dyDescent="0.25">
      <c r="A580" s="1400"/>
      <c r="B580" s="1623"/>
      <c r="C580" s="1624"/>
      <c r="D580" s="965" t="s">
        <v>15</v>
      </c>
      <c r="E580" s="325">
        <v>85</v>
      </c>
      <c r="F580" s="390">
        <f>SUM(M580:Q580)</f>
        <v>3</v>
      </c>
      <c r="G580" s="327" t="s">
        <v>98</v>
      </c>
      <c r="H580" s="328" t="s">
        <v>98</v>
      </c>
      <c r="I580" s="329" t="s">
        <v>98</v>
      </c>
      <c r="J580" s="330" t="s">
        <v>97</v>
      </c>
      <c r="K580" s="328" t="s">
        <v>97</v>
      </c>
      <c r="L580" s="329" t="s">
        <v>97</v>
      </c>
      <c r="M580" s="330">
        <v>1</v>
      </c>
      <c r="N580" s="328">
        <v>1</v>
      </c>
      <c r="O580" s="328"/>
      <c r="P580" s="328">
        <v>1</v>
      </c>
      <c r="Q580" s="329"/>
    </row>
    <row r="581" spans="1:18" ht="32.25" thickBot="1" x14ac:dyDescent="0.3">
      <c r="A581" s="1400"/>
      <c r="B581" s="1625"/>
      <c r="C581" s="1626"/>
      <c r="D581" s="966" t="s">
        <v>491</v>
      </c>
      <c r="E581" s="100"/>
      <c r="F581" s="170">
        <f>SUM(M581:Q581)</f>
        <v>0</v>
      </c>
      <c r="G581" s="345" t="s">
        <v>97</v>
      </c>
      <c r="H581" s="97" t="s">
        <v>97</v>
      </c>
      <c r="I581" s="98" t="s">
        <v>97</v>
      </c>
      <c r="J581" s="99" t="s">
        <v>97</v>
      </c>
      <c r="K581" s="97" t="s">
        <v>98</v>
      </c>
      <c r="L581" s="98" t="s">
        <v>98</v>
      </c>
      <c r="M581" s="100"/>
      <c r="N581" s="92"/>
      <c r="O581" s="92"/>
      <c r="P581" s="92"/>
      <c r="Q581" s="93"/>
    </row>
    <row r="582" spans="1:18" ht="31.15" customHeight="1" x14ac:dyDescent="0.25">
      <c r="A582" s="1342" t="s">
        <v>545</v>
      </c>
      <c r="B582" s="1565" t="s">
        <v>266</v>
      </c>
      <c r="C582" s="1608">
        <v>25430078</v>
      </c>
      <c r="D582" s="964" t="s">
        <v>485</v>
      </c>
      <c r="E582" s="74" t="s">
        <v>732</v>
      </c>
      <c r="F582" s="151">
        <f>SUM(J582:L582)</f>
        <v>126</v>
      </c>
      <c r="G582" s="76" t="s">
        <v>97</v>
      </c>
      <c r="H582" s="77" t="s">
        <v>97</v>
      </c>
      <c r="I582" s="78" t="s">
        <v>97</v>
      </c>
      <c r="J582" s="74">
        <v>8</v>
      </c>
      <c r="K582" s="72">
        <v>102</v>
      </c>
      <c r="L582" s="73">
        <v>16</v>
      </c>
      <c r="M582" s="79" t="s">
        <v>97</v>
      </c>
      <c r="N582" s="77" t="s">
        <v>97</v>
      </c>
      <c r="O582" s="77" t="s">
        <v>97</v>
      </c>
      <c r="P582" s="77" t="s">
        <v>97</v>
      </c>
      <c r="Q582" s="78" t="s">
        <v>97</v>
      </c>
      <c r="R582" s="117"/>
    </row>
    <row r="583" spans="1:18" ht="47.25" x14ac:dyDescent="0.25">
      <c r="A583" s="1343"/>
      <c r="B583" s="1567"/>
      <c r="C583" s="1609"/>
      <c r="D583" s="965" t="s">
        <v>490</v>
      </c>
      <c r="E583" s="325"/>
      <c r="F583" s="390">
        <f>SUM(J583:L583)</f>
        <v>0</v>
      </c>
      <c r="G583" s="327" t="s">
        <v>98</v>
      </c>
      <c r="H583" s="328" t="s">
        <v>98</v>
      </c>
      <c r="I583" s="329" t="s">
        <v>98</v>
      </c>
      <c r="J583" s="330"/>
      <c r="K583" s="328"/>
      <c r="L583" s="329"/>
      <c r="M583" s="330" t="s">
        <v>97</v>
      </c>
      <c r="N583" s="328" t="s">
        <v>97</v>
      </c>
      <c r="O583" s="328" t="s">
        <v>97</v>
      </c>
      <c r="P583" s="328" t="s">
        <v>97</v>
      </c>
      <c r="Q583" s="329" t="s">
        <v>97</v>
      </c>
      <c r="R583" s="117"/>
    </row>
    <row r="584" spans="1:18" ht="31.5" x14ac:dyDescent="0.25">
      <c r="A584" s="1343"/>
      <c r="B584" s="1567"/>
      <c r="C584" s="1609"/>
      <c r="D584" s="965" t="s">
        <v>486</v>
      </c>
      <c r="E584" s="325"/>
      <c r="F584" s="390">
        <f>SUM(G584:I584)</f>
        <v>0</v>
      </c>
      <c r="G584" s="327"/>
      <c r="H584" s="328"/>
      <c r="I584" s="329"/>
      <c r="J584" s="330" t="s">
        <v>97</v>
      </c>
      <c r="K584" s="328" t="s">
        <v>97</v>
      </c>
      <c r="L584" s="329" t="s">
        <v>97</v>
      </c>
      <c r="M584" s="330" t="s">
        <v>97</v>
      </c>
      <c r="N584" s="328" t="s">
        <v>97</v>
      </c>
      <c r="O584" s="328" t="s">
        <v>97</v>
      </c>
      <c r="P584" s="328" t="s">
        <v>97</v>
      </c>
      <c r="Q584" s="329" t="s">
        <v>97</v>
      </c>
      <c r="R584" s="117"/>
    </row>
    <row r="585" spans="1:18" ht="31.5" x14ac:dyDescent="0.25">
      <c r="A585" s="1343"/>
      <c r="B585" s="1567"/>
      <c r="C585" s="1609"/>
      <c r="D585" s="965" t="s">
        <v>15</v>
      </c>
      <c r="E585" s="325">
        <v>97.47</v>
      </c>
      <c r="F585" s="390">
        <f>SUM(M585:Q585)</f>
        <v>386</v>
      </c>
      <c r="G585" s="327" t="s">
        <v>98</v>
      </c>
      <c r="H585" s="328" t="s">
        <v>98</v>
      </c>
      <c r="I585" s="329" t="s">
        <v>98</v>
      </c>
      <c r="J585" s="330" t="s">
        <v>97</v>
      </c>
      <c r="K585" s="328" t="s">
        <v>97</v>
      </c>
      <c r="L585" s="329" t="s">
        <v>97</v>
      </c>
      <c r="M585" s="330">
        <v>17</v>
      </c>
      <c r="N585" s="328">
        <v>43</v>
      </c>
      <c r="O585" s="328">
        <v>273</v>
      </c>
      <c r="P585" s="328">
        <v>49</v>
      </c>
      <c r="Q585" s="329">
        <v>4</v>
      </c>
      <c r="R585" s="117"/>
    </row>
    <row r="586" spans="1:18" ht="32.25" thickBot="1" x14ac:dyDescent="0.3">
      <c r="A586" s="1343"/>
      <c r="B586" s="1577"/>
      <c r="C586" s="1610"/>
      <c r="D586" s="1658" t="s">
        <v>491</v>
      </c>
      <c r="E586" s="100"/>
      <c r="F586" s="170">
        <f>SUM(M586:Q586)</f>
        <v>0</v>
      </c>
      <c r="G586" s="345" t="s">
        <v>97</v>
      </c>
      <c r="H586" s="97" t="s">
        <v>97</v>
      </c>
      <c r="I586" s="98" t="s">
        <v>97</v>
      </c>
      <c r="J586" s="99" t="s">
        <v>97</v>
      </c>
      <c r="K586" s="97" t="s">
        <v>98</v>
      </c>
      <c r="L586" s="98" t="s">
        <v>98</v>
      </c>
      <c r="M586" s="100"/>
      <c r="N586" s="92"/>
      <c r="O586" s="92"/>
      <c r="P586" s="92"/>
      <c r="Q586" s="93"/>
      <c r="R586" s="117"/>
    </row>
    <row r="587" spans="1:18" ht="31.5" x14ac:dyDescent="0.25">
      <c r="A587" s="1343"/>
      <c r="B587" s="1565" t="s">
        <v>733</v>
      </c>
      <c r="C587" s="1608" t="s">
        <v>547</v>
      </c>
      <c r="D587" s="964" t="s">
        <v>485</v>
      </c>
      <c r="E587" s="74"/>
      <c r="F587" s="151">
        <f>SUM(J587:L587)</f>
        <v>0</v>
      </c>
      <c r="G587" s="76" t="s">
        <v>97</v>
      </c>
      <c r="H587" s="77" t="s">
        <v>97</v>
      </c>
      <c r="I587" s="78" t="s">
        <v>97</v>
      </c>
      <c r="J587" s="74"/>
      <c r="K587" s="72"/>
      <c r="L587" s="73"/>
      <c r="M587" s="79" t="s">
        <v>97</v>
      </c>
      <c r="N587" s="77" t="s">
        <v>97</v>
      </c>
      <c r="O587" s="77" t="s">
        <v>97</v>
      </c>
      <c r="P587" s="77" t="s">
        <v>97</v>
      </c>
      <c r="Q587" s="78" t="s">
        <v>97</v>
      </c>
      <c r="R587" s="117"/>
    </row>
    <row r="588" spans="1:18" ht="47.25" x14ac:dyDescent="0.25">
      <c r="A588" s="1343"/>
      <c r="B588" s="1567"/>
      <c r="C588" s="1609"/>
      <c r="D588" s="965" t="s">
        <v>490</v>
      </c>
      <c r="E588" s="325"/>
      <c r="F588" s="390">
        <f>SUM(J588:L588)</f>
        <v>0</v>
      </c>
      <c r="G588" s="327" t="s">
        <v>98</v>
      </c>
      <c r="H588" s="328" t="s">
        <v>98</v>
      </c>
      <c r="I588" s="329" t="s">
        <v>98</v>
      </c>
      <c r="J588" s="330"/>
      <c r="K588" s="328"/>
      <c r="L588" s="329"/>
      <c r="M588" s="330" t="s">
        <v>97</v>
      </c>
      <c r="N588" s="328" t="s">
        <v>97</v>
      </c>
      <c r="O588" s="328" t="s">
        <v>97</v>
      </c>
      <c r="P588" s="328" t="s">
        <v>97</v>
      </c>
      <c r="Q588" s="329" t="s">
        <v>97</v>
      </c>
      <c r="R588" s="117"/>
    </row>
    <row r="589" spans="1:18" ht="31.5" x14ac:dyDescent="0.25">
      <c r="A589" s="1343"/>
      <c r="B589" s="1567"/>
      <c r="C589" s="1609"/>
      <c r="D589" s="965" t="s">
        <v>486</v>
      </c>
      <c r="E589" s="325"/>
      <c r="F589" s="390">
        <f>SUM(G589:I589)</f>
        <v>0</v>
      </c>
      <c r="G589" s="327"/>
      <c r="H589" s="328"/>
      <c r="I589" s="329"/>
      <c r="J589" s="330" t="s">
        <v>97</v>
      </c>
      <c r="K589" s="328" t="s">
        <v>97</v>
      </c>
      <c r="L589" s="329" t="s">
        <v>97</v>
      </c>
      <c r="M589" s="330" t="s">
        <v>97</v>
      </c>
      <c r="N589" s="328" t="s">
        <v>97</v>
      </c>
      <c r="O589" s="328" t="s">
        <v>97</v>
      </c>
      <c r="P589" s="328" t="s">
        <v>97</v>
      </c>
      <c r="Q589" s="329" t="s">
        <v>97</v>
      </c>
      <c r="R589" s="117"/>
    </row>
    <row r="590" spans="1:18" ht="31.5" x14ac:dyDescent="0.25">
      <c r="A590" s="1343"/>
      <c r="B590" s="1567"/>
      <c r="C590" s="1609"/>
      <c r="D590" s="965" t="s">
        <v>15</v>
      </c>
      <c r="E590" s="325">
        <v>105</v>
      </c>
      <c r="F590" s="390">
        <f>SUM(M590:Q590)</f>
        <v>208</v>
      </c>
      <c r="G590" s="327" t="s">
        <v>98</v>
      </c>
      <c r="H590" s="328" t="s">
        <v>98</v>
      </c>
      <c r="I590" s="329" t="s">
        <v>98</v>
      </c>
      <c r="J590" s="330" t="s">
        <v>97</v>
      </c>
      <c r="K590" s="328" t="s">
        <v>97</v>
      </c>
      <c r="L590" s="329" t="s">
        <v>97</v>
      </c>
      <c r="M590" s="330">
        <v>6</v>
      </c>
      <c r="N590" s="328">
        <v>22</v>
      </c>
      <c r="O590" s="328">
        <v>127</v>
      </c>
      <c r="P590" s="328">
        <v>45</v>
      </c>
      <c r="Q590" s="329">
        <v>8</v>
      </c>
      <c r="R590" s="117"/>
    </row>
    <row r="591" spans="1:18" ht="32.25" thickBot="1" x14ac:dyDescent="0.3">
      <c r="A591" s="1343"/>
      <c r="B591" s="1577"/>
      <c r="C591" s="1610"/>
      <c r="D591" s="1658" t="s">
        <v>491</v>
      </c>
      <c r="E591" s="343"/>
      <c r="F591" s="393">
        <f>SUM(M591:Q591)</f>
        <v>0</v>
      </c>
      <c r="G591" s="345" t="s">
        <v>97</v>
      </c>
      <c r="H591" s="97" t="s">
        <v>97</v>
      </c>
      <c r="I591" s="98" t="s">
        <v>97</v>
      </c>
      <c r="J591" s="99" t="s">
        <v>97</v>
      </c>
      <c r="K591" s="97" t="s">
        <v>98</v>
      </c>
      <c r="L591" s="98" t="s">
        <v>98</v>
      </c>
      <c r="M591" s="100"/>
      <c r="N591" s="92"/>
      <c r="O591" s="92"/>
      <c r="P591" s="92"/>
      <c r="Q591" s="93"/>
      <c r="R591" s="117"/>
    </row>
    <row r="592" spans="1:18" ht="31.5" x14ac:dyDescent="0.25">
      <c r="A592" s="1343"/>
      <c r="B592" s="1565" t="s">
        <v>311</v>
      </c>
      <c r="C592" s="1608">
        <v>41973328</v>
      </c>
      <c r="D592" s="964" t="s">
        <v>485</v>
      </c>
      <c r="E592" s="74"/>
      <c r="F592" s="151">
        <f>SUM(J592:L592)</f>
        <v>0</v>
      </c>
      <c r="G592" s="76" t="s">
        <v>97</v>
      </c>
      <c r="H592" s="77" t="s">
        <v>97</v>
      </c>
      <c r="I592" s="78" t="s">
        <v>97</v>
      </c>
      <c r="J592" s="74"/>
      <c r="K592" s="72"/>
      <c r="L592" s="73"/>
      <c r="M592" s="79" t="s">
        <v>97</v>
      </c>
      <c r="N592" s="77" t="s">
        <v>97</v>
      </c>
      <c r="O592" s="77" t="s">
        <v>97</v>
      </c>
      <c r="P592" s="77" t="s">
        <v>97</v>
      </c>
      <c r="Q592" s="78" t="s">
        <v>97</v>
      </c>
      <c r="R592" s="117"/>
    </row>
    <row r="593" spans="1:18" ht="47.25" x14ac:dyDescent="0.25">
      <c r="A593" s="1343"/>
      <c r="B593" s="1567"/>
      <c r="C593" s="1609"/>
      <c r="D593" s="965" t="s">
        <v>490</v>
      </c>
      <c r="E593" s="325"/>
      <c r="F593" s="390">
        <f>SUM(J593:L593)</f>
        <v>0</v>
      </c>
      <c r="G593" s="327" t="s">
        <v>98</v>
      </c>
      <c r="H593" s="328" t="s">
        <v>98</v>
      </c>
      <c r="I593" s="329" t="s">
        <v>98</v>
      </c>
      <c r="J593" s="330"/>
      <c r="K593" s="328"/>
      <c r="L593" s="329"/>
      <c r="M593" s="330" t="s">
        <v>97</v>
      </c>
      <c r="N593" s="328" t="s">
        <v>97</v>
      </c>
      <c r="O593" s="328" t="s">
        <v>97</v>
      </c>
      <c r="P593" s="328" t="s">
        <v>97</v>
      </c>
      <c r="Q593" s="329" t="s">
        <v>97</v>
      </c>
      <c r="R593" s="117"/>
    </row>
    <row r="594" spans="1:18" ht="31.5" x14ac:dyDescent="0.25">
      <c r="A594" s="1343"/>
      <c r="B594" s="1567"/>
      <c r="C594" s="1609"/>
      <c r="D594" s="965" t="s">
        <v>486</v>
      </c>
      <c r="E594" s="325"/>
      <c r="F594" s="390">
        <f>SUM(G594:I594)</f>
        <v>0</v>
      </c>
      <c r="G594" s="327"/>
      <c r="H594" s="328"/>
      <c r="I594" s="329"/>
      <c r="J594" s="330" t="s">
        <v>97</v>
      </c>
      <c r="K594" s="328" t="s">
        <v>97</v>
      </c>
      <c r="L594" s="329" t="s">
        <v>97</v>
      </c>
      <c r="M594" s="330" t="s">
        <v>97</v>
      </c>
      <c r="N594" s="328" t="s">
        <v>97</v>
      </c>
      <c r="O594" s="328" t="s">
        <v>97</v>
      </c>
      <c r="P594" s="328" t="s">
        <v>97</v>
      </c>
      <c r="Q594" s="329" t="s">
        <v>97</v>
      </c>
      <c r="R594" s="117"/>
    </row>
    <row r="595" spans="1:18" ht="31.5" x14ac:dyDescent="0.25">
      <c r="A595" s="1343"/>
      <c r="B595" s="1567"/>
      <c r="C595" s="1609"/>
      <c r="D595" s="965" t="s">
        <v>15</v>
      </c>
      <c r="E595" s="325">
        <v>102.88</v>
      </c>
      <c r="F595" s="390">
        <f>SUM(M595:Q595)</f>
        <v>116</v>
      </c>
      <c r="G595" s="327" t="s">
        <v>97</v>
      </c>
      <c r="H595" s="328" t="s">
        <v>97</v>
      </c>
      <c r="I595" s="329" t="s">
        <v>97</v>
      </c>
      <c r="J595" s="330" t="s">
        <v>97</v>
      </c>
      <c r="K595" s="328" t="s">
        <v>98</v>
      </c>
      <c r="L595" s="327" t="s">
        <v>98</v>
      </c>
      <c r="M595" s="330">
        <v>19</v>
      </c>
      <c r="N595" s="328">
        <v>18</v>
      </c>
      <c r="O595" s="328">
        <v>46</v>
      </c>
      <c r="P595" s="328">
        <v>27</v>
      </c>
      <c r="Q595" s="329">
        <v>6</v>
      </c>
      <c r="R595" s="117"/>
    </row>
    <row r="596" spans="1:18" ht="32.25" thickBot="1" x14ac:dyDescent="0.3">
      <c r="A596" s="1343"/>
      <c r="B596" s="1577"/>
      <c r="C596" s="1610"/>
      <c r="D596" s="966" t="s">
        <v>491</v>
      </c>
      <c r="E596" s="100"/>
      <c r="F596" s="170">
        <f>SUM(M596:Q596)</f>
        <v>0</v>
      </c>
      <c r="G596" s="345" t="s">
        <v>97</v>
      </c>
      <c r="H596" s="97" t="s">
        <v>97</v>
      </c>
      <c r="I596" s="98" t="s">
        <v>97</v>
      </c>
      <c r="J596" s="99" t="s">
        <v>97</v>
      </c>
      <c r="K596" s="97" t="s">
        <v>98</v>
      </c>
      <c r="L596" s="98" t="s">
        <v>98</v>
      </c>
      <c r="M596" s="100"/>
      <c r="N596" s="92"/>
      <c r="O596" s="92"/>
      <c r="P596" s="92"/>
      <c r="Q596" s="93"/>
      <c r="R596" s="117"/>
    </row>
    <row r="597" spans="1:18" ht="31.5" x14ac:dyDescent="0.25">
      <c r="A597" s="1343"/>
      <c r="B597" s="1565" t="s">
        <v>734</v>
      </c>
      <c r="C597" s="1608" t="s">
        <v>548</v>
      </c>
      <c r="D597" s="964" t="s">
        <v>485</v>
      </c>
      <c r="E597" s="74"/>
      <c r="F597" s="151">
        <f>SUM(J597:L597)</f>
        <v>0</v>
      </c>
      <c r="G597" s="76" t="s">
        <v>97</v>
      </c>
      <c r="H597" s="77" t="s">
        <v>97</v>
      </c>
      <c r="I597" s="78" t="s">
        <v>97</v>
      </c>
      <c r="J597" s="74"/>
      <c r="K597" s="72"/>
      <c r="L597" s="73"/>
      <c r="M597" s="79" t="s">
        <v>97</v>
      </c>
      <c r="N597" s="77" t="s">
        <v>97</v>
      </c>
      <c r="O597" s="77" t="s">
        <v>97</v>
      </c>
      <c r="P597" s="77" t="s">
        <v>97</v>
      </c>
      <c r="Q597" s="78" t="s">
        <v>97</v>
      </c>
      <c r="R597" s="117"/>
    </row>
    <row r="598" spans="1:18" ht="47.25" x14ac:dyDescent="0.25">
      <c r="A598" s="1343"/>
      <c r="B598" s="1567"/>
      <c r="C598" s="1609"/>
      <c r="D598" s="965" t="s">
        <v>490</v>
      </c>
      <c r="E598" s="325"/>
      <c r="F598" s="390">
        <f>SUM(J598:L598)</f>
        <v>0</v>
      </c>
      <c r="G598" s="327" t="s">
        <v>98</v>
      </c>
      <c r="H598" s="328" t="s">
        <v>98</v>
      </c>
      <c r="I598" s="329" t="s">
        <v>98</v>
      </c>
      <c r="J598" s="330"/>
      <c r="K598" s="328"/>
      <c r="L598" s="329"/>
      <c r="M598" s="330" t="s">
        <v>97</v>
      </c>
      <c r="N598" s="328" t="s">
        <v>97</v>
      </c>
      <c r="O598" s="328" t="s">
        <v>97</v>
      </c>
      <c r="P598" s="328" t="s">
        <v>97</v>
      </c>
      <c r="Q598" s="329" t="s">
        <v>97</v>
      </c>
      <c r="R598" s="117"/>
    </row>
    <row r="599" spans="1:18" ht="31.5" x14ac:dyDescent="0.25">
      <c r="A599" s="1343"/>
      <c r="B599" s="1567"/>
      <c r="C599" s="1609"/>
      <c r="D599" s="965" t="s">
        <v>486</v>
      </c>
      <c r="E599" s="325"/>
      <c r="F599" s="390">
        <f>SUM(G599:I599)</f>
        <v>0</v>
      </c>
      <c r="G599" s="327"/>
      <c r="H599" s="328"/>
      <c r="I599" s="329"/>
      <c r="J599" s="330" t="s">
        <v>97</v>
      </c>
      <c r="K599" s="328" t="s">
        <v>97</v>
      </c>
      <c r="L599" s="329" t="s">
        <v>97</v>
      </c>
      <c r="M599" s="330" t="s">
        <v>97</v>
      </c>
      <c r="N599" s="328" t="s">
        <v>97</v>
      </c>
      <c r="O599" s="328" t="s">
        <v>97</v>
      </c>
      <c r="P599" s="328" t="s">
        <v>97</v>
      </c>
      <c r="Q599" s="329" t="s">
        <v>97</v>
      </c>
      <c r="R599" s="117"/>
    </row>
    <row r="600" spans="1:18" ht="31.5" x14ac:dyDescent="0.25">
      <c r="A600" s="1343"/>
      <c r="B600" s="1567"/>
      <c r="C600" s="1609"/>
      <c r="D600" s="965" t="s">
        <v>15</v>
      </c>
      <c r="E600" s="325" t="s">
        <v>735</v>
      </c>
      <c r="F600" s="390">
        <f>SUM(M600:Q600)</f>
        <v>71</v>
      </c>
      <c r="G600" s="327" t="s">
        <v>98</v>
      </c>
      <c r="H600" s="328" t="s">
        <v>98</v>
      </c>
      <c r="I600" s="329" t="s">
        <v>98</v>
      </c>
      <c r="J600" s="330" t="s">
        <v>97</v>
      </c>
      <c r="K600" s="328" t="s">
        <v>97</v>
      </c>
      <c r="L600" s="329" t="s">
        <v>97</v>
      </c>
      <c r="M600" s="330">
        <v>3</v>
      </c>
      <c r="N600" s="328">
        <v>22</v>
      </c>
      <c r="O600" s="328">
        <v>34</v>
      </c>
      <c r="P600" s="328">
        <v>9</v>
      </c>
      <c r="Q600" s="329">
        <v>3</v>
      </c>
      <c r="R600" s="117"/>
    </row>
    <row r="601" spans="1:18" ht="32.25" thickBot="1" x14ac:dyDescent="0.3">
      <c r="A601" s="1343"/>
      <c r="B601" s="1588"/>
      <c r="C601" s="1620"/>
      <c r="D601" s="966" t="s">
        <v>491</v>
      </c>
      <c r="E601" s="100"/>
      <c r="F601" s="170">
        <f>SUM(M601:Q601)</f>
        <v>0</v>
      </c>
      <c r="G601" s="345" t="s">
        <v>97</v>
      </c>
      <c r="H601" s="97" t="s">
        <v>97</v>
      </c>
      <c r="I601" s="98" t="s">
        <v>97</v>
      </c>
      <c r="J601" s="99" t="s">
        <v>97</v>
      </c>
      <c r="K601" s="97" t="s">
        <v>98</v>
      </c>
      <c r="L601" s="98" t="s">
        <v>98</v>
      </c>
      <c r="M601" s="100"/>
      <c r="N601" s="92"/>
      <c r="O601" s="92"/>
      <c r="P601" s="92"/>
      <c r="Q601" s="93"/>
      <c r="R601" s="117"/>
    </row>
    <row r="602" spans="1:18" ht="31.5" x14ac:dyDescent="0.25">
      <c r="A602" s="1343"/>
      <c r="B602" s="1565" t="s">
        <v>736</v>
      </c>
      <c r="C602" s="1608" t="s">
        <v>549</v>
      </c>
      <c r="D602" s="964" t="s">
        <v>485</v>
      </c>
      <c r="E602" s="74"/>
      <c r="F602" s="151">
        <f>SUM(J602:L602)</f>
        <v>0</v>
      </c>
      <c r="G602" s="76" t="s">
        <v>97</v>
      </c>
      <c r="H602" s="77" t="s">
        <v>97</v>
      </c>
      <c r="I602" s="78" t="s">
        <v>97</v>
      </c>
      <c r="J602" s="74"/>
      <c r="K602" s="72"/>
      <c r="L602" s="73"/>
      <c r="M602" s="79" t="s">
        <v>97</v>
      </c>
      <c r="N602" s="77" t="s">
        <v>97</v>
      </c>
      <c r="O602" s="77" t="s">
        <v>97</v>
      </c>
      <c r="P602" s="77" t="s">
        <v>97</v>
      </c>
      <c r="Q602" s="78" t="s">
        <v>97</v>
      </c>
      <c r="R602" s="117"/>
    </row>
    <row r="603" spans="1:18" ht="47.25" x14ac:dyDescent="0.25">
      <c r="A603" s="1343"/>
      <c r="B603" s="1567"/>
      <c r="C603" s="1609"/>
      <c r="D603" s="965" t="s">
        <v>490</v>
      </c>
      <c r="E603" s="325"/>
      <c r="F603" s="390">
        <f>SUM(J603:L603)</f>
        <v>0</v>
      </c>
      <c r="G603" s="327" t="s">
        <v>98</v>
      </c>
      <c r="H603" s="328" t="s">
        <v>98</v>
      </c>
      <c r="I603" s="329" t="s">
        <v>98</v>
      </c>
      <c r="J603" s="330"/>
      <c r="K603" s="328"/>
      <c r="L603" s="329"/>
      <c r="M603" s="330" t="s">
        <v>97</v>
      </c>
      <c r="N603" s="328" t="s">
        <v>97</v>
      </c>
      <c r="O603" s="328" t="s">
        <v>97</v>
      </c>
      <c r="P603" s="328" t="s">
        <v>97</v>
      </c>
      <c r="Q603" s="329" t="s">
        <v>97</v>
      </c>
      <c r="R603" s="117"/>
    </row>
    <row r="604" spans="1:18" ht="31.5" x14ac:dyDescent="0.25">
      <c r="A604" s="1343"/>
      <c r="B604" s="1567"/>
      <c r="C604" s="1609"/>
      <c r="D604" s="965" t="s">
        <v>486</v>
      </c>
      <c r="E604" s="325"/>
      <c r="F604" s="390">
        <f>SUM(G604:I604)</f>
        <v>0</v>
      </c>
      <c r="G604" s="327"/>
      <c r="H604" s="328"/>
      <c r="I604" s="329"/>
      <c r="J604" s="330" t="s">
        <v>97</v>
      </c>
      <c r="K604" s="328" t="s">
        <v>97</v>
      </c>
      <c r="L604" s="329" t="s">
        <v>97</v>
      </c>
      <c r="M604" s="330" t="s">
        <v>97</v>
      </c>
      <c r="N604" s="328" t="s">
        <v>97</v>
      </c>
      <c r="O604" s="328" t="s">
        <v>97</v>
      </c>
      <c r="P604" s="328" t="s">
        <v>97</v>
      </c>
      <c r="Q604" s="329" t="s">
        <v>97</v>
      </c>
      <c r="R604" s="117"/>
    </row>
    <row r="605" spans="1:18" ht="31.5" x14ac:dyDescent="0.25">
      <c r="A605" s="1343"/>
      <c r="B605" s="1567"/>
      <c r="C605" s="1609"/>
      <c r="D605" s="965" t="s">
        <v>15</v>
      </c>
      <c r="E605" s="325">
        <v>83.8</v>
      </c>
      <c r="F605" s="390">
        <f>SUM(M605:Q605)</f>
        <v>13</v>
      </c>
      <c r="G605" s="327" t="s">
        <v>98</v>
      </c>
      <c r="H605" s="328" t="s">
        <v>98</v>
      </c>
      <c r="I605" s="329" t="s">
        <v>98</v>
      </c>
      <c r="J605" s="330" t="s">
        <v>97</v>
      </c>
      <c r="K605" s="328" t="s">
        <v>97</v>
      </c>
      <c r="L605" s="329" t="s">
        <v>97</v>
      </c>
      <c r="M605" s="330">
        <v>5</v>
      </c>
      <c r="N605" s="328">
        <v>2</v>
      </c>
      <c r="O605" s="328">
        <v>2</v>
      </c>
      <c r="P605" s="328">
        <v>3</v>
      </c>
      <c r="Q605" s="329">
        <v>1</v>
      </c>
      <c r="R605" s="117"/>
    </row>
    <row r="606" spans="1:18" ht="32.25" thickBot="1" x14ac:dyDescent="0.3">
      <c r="A606" s="1343"/>
      <c r="B606" s="1577"/>
      <c r="C606" s="1610"/>
      <c r="D606" s="966" t="s">
        <v>491</v>
      </c>
      <c r="E606" s="100"/>
      <c r="F606" s="170">
        <f>SUM(M606:Q606)</f>
        <v>0</v>
      </c>
      <c r="G606" s="345" t="s">
        <v>97</v>
      </c>
      <c r="H606" s="97" t="s">
        <v>97</v>
      </c>
      <c r="I606" s="98" t="s">
        <v>97</v>
      </c>
      <c r="J606" s="99" t="s">
        <v>97</v>
      </c>
      <c r="K606" s="97" t="s">
        <v>98</v>
      </c>
      <c r="L606" s="98" t="s">
        <v>98</v>
      </c>
      <c r="M606" s="100"/>
      <c r="N606" s="92"/>
      <c r="O606" s="92"/>
      <c r="P606" s="92"/>
      <c r="Q606" s="93"/>
      <c r="R606" s="117"/>
    </row>
    <row r="607" spans="1:18" ht="31.9" customHeight="1" x14ac:dyDescent="0.25">
      <c r="A607" s="1343"/>
      <c r="B607" s="1565" t="s">
        <v>272</v>
      </c>
      <c r="C607" s="1608" t="s">
        <v>398</v>
      </c>
      <c r="D607" s="964" t="s">
        <v>485</v>
      </c>
      <c r="E607" s="74"/>
      <c r="F607" s="151">
        <f>SUM(J607:L607)</f>
        <v>0</v>
      </c>
      <c r="G607" s="76" t="s">
        <v>97</v>
      </c>
      <c r="H607" s="77" t="s">
        <v>97</v>
      </c>
      <c r="I607" s="78" t="s">
        <v>97</v>
      </c>
      <c r="J607" s="74"/>
      <c r="K607" s="72"/>
      <c r="L607" s="73"/>
      <c r="M607" s="79" t="s">
        <v>97</v>
      </c>
      <c r="N607" s="77" t="s">
        <v>97</v>
      </c>
      <c r="O607" s="77" t="s">
        <v>97</v>
      </c>
      <c r="P607" s="77" t="s">
        <v>97</v>
      </c>
      <c r="Q607" s="78" t="s">
        <v>97</v>
      </c>
      <c r="R607" s="117"/>
    </row>
    <row r="608" spans="1:18" ht="47.25" x14ac:dyDescent="0.25">
      <c r="A608" s="1343"/>
      <c r="B608" s="1567"/>
      <c r="C608" s="1609"/>
      <c r="D608" s="965" t="s">
        <v>490</v>
      </c>
      <c r="E608" s="325"/>
      <c r="F608" s="390">
        <f>SUM(J608:L608)</f>
        <v>0</v>
      </c>
      <c r="G608" s="327" t="s">
        <v>98</v>
      </c>
      <c r="H608" s="328" t="s">
        <v>98</v>
      </c>
      <c r="I608" s="329" t="s">
        <v>98</v>
      </c>
      <c r="J608" s="330"/>
      <c r="K608" s="328"/>
      <c r="L608" s="329"/>
      <c r="M608" s="330" t="s">
        <v>97</v>
      </c>
      <c r="N608" s="328" t="s">
        <v>97</v>
      </c>
      <c r="O608" s="328" t="s">
        <v>97</v>
      </c>
      <c r="P608" s="328" t="s">
        <v>97</v>
      </c>
      <c r="Q608" s="329" t="s">
        <v>97</v>
      </c>
      <c r="R608" s="117"/>
    </row>
    <row r="609" spans="1:18" ht="31.5" x14ac:dyDescent="0.25">
      <c r="A609" s="1343"/>
      <c r="B609" s="1567"/>
      <c r="C609" s="1609"/>
      <c r="D609" s="965" t="s">
        <v>486</v>
      </c>
      <c r="E609" s="325"/>
      <c r="F609" s="390">
        <f>SUM(G609:I609)</f>
        <v>0</v>
      </c>
      <c r="G609" s="327"/>
      <c r="H609" s="328"/>
      <c r="I609" s="329"/>
      <c r="J609" s="330" t="s">
        <v>97</v>
      </c>
      <c r="K609" s="328" t="s">
        <v>97</v>
      </c>
      <c r="L609" s="329" t="s">
        <v>97</v>
      </c>
      <c r="M609" s="330" t="s">
        <v>97</v>
      </c>
      <c r="N609" s="328" t="s">
        <v>97</v>
      </c>
      <c r="O609" s="328" t="s">
        <v>97</v>
      </c>
      <c r="P609" s="328" t="s">
        <v>97</v>
      </c>
      <c r="Q609" s="329" t="s">
        <v>97</v>
      </c>
      <c r="R609" s="117"/>
    </row>
    <row r="610" spans="1:18" ht="31.5" x14ac:dyDescent="0.25">
      <c r="A610" s="1343"/>
      <c r="B610" s="1567"/>
      <c r="C610" s="1609"/>
      <c r="D610" s="965" t="s">
        <v>15</v>
      </c>
      <c r="E610" s="325">
        <v>107.3</v>
      </c>
      <c r="F610" s="390">
        <f>SUM(M610:Q610)</f>
        <v>48</v>
      </c>
      <c r="G610" s="327" t="s">
        <v>98</v>
      </c>
      <c r="H610" s="328" t="s">
        <v>98</v>
      </c>
      <c r="I610" s="329" t="s">
        <v>98</v>
      </c>
      <c r="J610" s="330" t="s">
        <v>97</v>
      </c>
      <c r="K610" s="328" t="s">
        <v>97</v>
      </c>
      <c r="L610" s="329" t="s">
        <v>97</v>
      </c>
      <c r="M610" s="330">
        <v>2</v>
      </c>
      <c r="N610" s="328">
        <v>10</v>
      </c>
      <c r="O610" s="328">
        <v>18</v>
      </c>
      <c r="P610" s="328">
        <v>14</v>
      </c>
      <c r="Q610" s="329">
        <v>4</v>
      </c>
      <c r="R610" s="117"/>
    </row>
    <row r="611" spans="1:18" ht="32.25" thickBot="1" x14ac:dyDescent="0.3">
      <c r="A611" s="1343"/>
      <c r="B611" s="1588"/>
      <c r="C611" s="1620"/>
      <c r="D611" s="966" t="s">
        <v>491</v>
      </c>
      <c r="E611" s="100"/>
      <c r="F611" s="170">
        <f>SUM(M611:Q611)</f>
        <v>0</v>
      </c>
      <c r="G611" s="345" t="s">
        <v>97</v>
      </c>
      <c r="H611" s="97" t="s">
        <v>97</v>
      </c>
      <c r="I611" s="98" t="s">
        <v>97</v>
      </c>
      <c r="J611" s="99" t="s">
        <v>97</v>
      </c>
      <c r="K611" s="97" t="s">
        <v>98</v>
      </c>
      <c r="L611" s="98" t="s">
        <v>98</v>
      </c>
      <c r="M611" s="100"/>
      <c r="N611" s="92"/>
      <c r="O611" s="92"/>
      <c r="P611" s="92"/>
      <c r="Q611" s="93"/>
    </row>
    <row r="612" spans="1:18" ht="31.5" x14ac:dyDescent="0.25">
      <c r="A612" s="1343"/>
      <c r="B612" s="1565" t="s">
        <v>186</v>
      </c>
      <c r="C612" s="1608" t="s">
        <v>550</v>
      </c>
      <c r="D612" s="964" t="s">
        <v>485</v>
      </c>
      <c r="E612" s="74"/>
      <c r="F612" s="151">
        <f>SUM(J612:L612)</f>
        <v>0</v>
      </c>
      <c r="G612" s="76" t="s">
        <v>97</v>
      </c>
      <c r="H612" s="77" t="s">
        <v>97</v>
      </c>
      <c r="I612" s="78" t="s">
        <v>97</v>
      </c>
      <c r="J612" s="74"/>
      <c r="K612" s="72"/>
      <c r="L612" s="73"/>
      <c r="M612" s="79" t="s">
        <v>97</v>
      </c>
      <c r="N612" s="77" t="s">
        <v>97</v>
      </c>
      <c r="O612" s="77" t="s">
        <v>97</v>
      </c>
      <c r="P612" s="77" t="s">
        <v>97</v>
      </c>
      <c r="Q612" s="78" t="s">
        <v>97</v>
      </c>
    </row>
    <row r="613" spans="1:18" ht="47.25" x14ac:dyDescent="0.25">
      <c r="A613" s="1343"/>
      <c r="B613" s="1567"/>
      <c r="C613" s="1609"/>
      <c r="D613" s="965" t="s">
        <v>490</v>
      </c>
      <c r="E613" s="325"/>
      <c r="F613" s="390">
        <f>SUM(J613:L613)</f>
        <v>0</v>
      </c>
      <c r="G613" s="327" t="s">
        <v>98</v>
      </c>
      <c r="H613" s="328" t="s">
        <v>98</v>
      </c>
      <c r="I613" s="329" t="s">
        <v>98</v>
      </c>
      <c r="J613" s="330"/>
      <c r="K613" s="328"/>
      <c r="L613" s="329"/>
      <c r="M613" s="330" t="s">
        <v>97</v>
      </c>
      <c r="N613" s="328" t="s">
        <v>97</v>
      </c>
      <c r="O613" s="328" t="s">
        <v>97</v>
      </c>
      <c r="P613" s="328" t="s">
        <v>97</v>
      </c>
      <c r="Q613" s="329" t="s">
        <v>97</v>
      </c>
    </row>
    <row r="614" spans="1:18" ht="31.5" x14ac:dyDescent="0.25">
      <c r="A614" s="1343"/>
      <c r="B614" s="1567"/>
      <c r="C614" s="1609"/>
      <c r="D614" s="965" t="s">
        <v>486</v>
      </c>
      <c r="E614" s="325"/>
      <c r="F614" s="390">
        <f>SUM(G614:I614)</f>
        <v>0</v>
      </c>
      <c r="G614" s="327"/>
      <c r="H614" s="328"/>
      <c r="I614" s="329"/>
      <c r="J614" s="330" t="s">
        <v>97</v>
      </c>
      <c r="K614" s="328" t="s">
        <v>97</v>
      </c>
      <c r="L614" s="329" t="s">
        <v>97</v>
      </c>
      <c r="M614" s="330" t="s">
        <v>97</v>
      </c>
      <c r="N614" s="328" t="s">
        <v>97</v>
      </c>
      <c r="O614" s="328" t="s">
        <v>97</v>
      </c>
      <c r="P614" s="328" t="s">
        <v>97</v>
      </c>
      <c r="Q614" s="329" t="s">
        <v>97</v>
      </c>
    </row>
    <row r="615" spans="1:18" ht="31.5" x14ac:dyDescent="0.25">
      <c r="A615" s="1343"/>
      <c r="B615" s="1567"/>
      <c r="C615" s="1609"/>
      <c r="D615" s="965" t="s">
        <v>15</v>
      </c>
      <c r="E615" s="325">
        <v>96</v>
      </c>
      <c r="F615" s="390">
        <v>53</v>
      </c>
      <c r="G615" s="327" t="s">
        <v>98</v>
      </c>
      <c r="H615" s="328" t="s">
        <v>98</v>
      </c>
      <c r="I615" s="329" t="s">
        <v>98</v>
      </c>
      <c r="J615" s="330" t="s">
        <v>97</v>
      </c>
      <c r="K615" s="328" t="s">
        <v>97</v>
      </c>
      <c r="L615" s="329" t="s">
        <v>97</v>
      </c>
      <c r="M615" s="330">
        <v>4</v>
      </c>
      <c r="N615" s="328">
        <v>5</v>
      </c>
      <c r="O615" s="328">
        <v>36</v>
      </c>
      <c r="P615" s="328">
        <v>8</v>
      </c>
      <c r="Q615" s="329"/>
    </row>
    <row r="616" spans="1:18" ht="32.25" thickBot="1" x14ac:dyDescent="0.3">
      <c r="A616" s="1343"/>
      <c r="B616" s="1577"/>
      <c r="C616" s="1610"/>
      <c r="D616" s="966" t="s">
        <v>491</v>
      </c>
      <c r="E616" s="100"/>
      <c r="F616" s="170">
        <f>SUM(M616:Q616)</f>
        <v>0</v>
      </c>
      <c r="G616" s="345" t="s">
        <v>97</v>
      </c>
      <c r="H616" s="97" t="s">
        <v>97</v>
      </c>
      <c r="I616" s="98" t="s">
        <v>97</v>
      </c>
      <c r="J616" s="99" t="s">
        <v>97</v>
      </c>
      <c r="K616" s="97" t="s">
        <v>98</v>
      </c>
      <c r="L616" s="98" t="s">
        <v>98</v>
      </c>
      <c r="M616" s="100"/>
      <c r="N616" s="92"/>
      <c r="O616" s="92"/>
      <c r="P616" s="92"/>
      <c r="Q616" s="93"/>
    </row>
    <row r="617" spans="1:18" ht="31.5" x14ac:dyDescent="0.25">
      <c r="A617" s="1343"/>
      <c r="B617" s="1565" t="s">
        <v>259</v>
      </c>
      <c r="C617" s="1608" t="s">
        <v>464</v>
      </c>
      <c r="D617" s="964" t="s">
        <v>485</v>
      </c>
      <c r="E617" s="74"/>
      <c r="F617" s="151">
        <f>SUM(J617:L617)</f>
        <v>0</v>
      </c>
      <c r="G617" s="76" t="s">
        <v>97</v>
      </c>
      <c r="H617" s="77" t="s">
        <v>97</v>
      </c>
      <c r="I617" s="78" t="s">
        <v>97</v>
      </c>
      <c r="J617" s="74"/>
      <c r="K617" s="72"/>
      <c r="L617" s="73"/>
      <c r="M617" s="79" t="s">
        <v>97</v>
      </c>
      <c r="N617" s="77" t="s">
        <v>97</v>
      </c>
      <c r="O617" s="77" t="s">
        <v>97</v>
      </c>
      <c r="P617" s="77" t="s">
        <v>97</v>
      </c>
      <c r="Q617" s="78" t="s">
        <v>97</v>
      </c>
    </row>
    <row r="618" spans="1:18" ht="47.25" x14ac:dyDescent="0.25">
      <c r="A618" s="1343"/>
      <c r="B618" s="1567"/>
      <c r="C618" s="1609"/>
      <c r="D618" s="965" t="s">
        <v>490</v>
      </c>
      <c r="E618" s="325"/>
      <c r="F618" s="390">
        <f>SUM(J618:L618)</f>
        <v>0</v>
      </c>
      <c r="G618" s="327" t="s">
        <v>98</v>
      </c>
      <c r="H618" s="328" t="s">
        <v>98</v>
      </c>
      <c r="I618" s="329" t="s">
        <v>98</v>
      </c>
      <c r="J618" s="330"/>
      <c r="K618" s="328"/>
      <c r="L618" s="329"/>
      <c r="M618" s="330" t="s">
        <v>97</v>
      </c>
      <c r="N618" s="328" t="s">
        <v>97</v>
      </c>
      <c r="O618" s="328" t="s">
        <v>97</v>
      </c>
      <c r="P618" s="328" t="s">
        <v>97</v>
      </c>
      <c r="Q618" s="329" t="s">
        <v>97</v>
      </c>
    </row>
    <row r="619" spans="1:18" ht="31.5" x14ac:dyDescent="0.25">
      <c r="A619" s="1343"/>
      <c r="B619" s="1567"/>
      <c r="C619" s="1609"/>
      <c r="D619" s="965" t="s">
        <v>486</v>
      </c>
      <c r="E619" s="325"/>
      <c r="F619" s="390">
        <f>SUM(G619:I619)</f>
        <v>0</v>
      </c>
      <c r="G619" s="327"/>
      <c r="H619" s="328"/>
      <c r="I619" s="329"/>
      <c r="J619" s="330" t="s">
        <v>97</v>
      </c>
      <c r="K619" s="328" t="s">
        <v>97</v>
      </c>
      <c r="L619" s="329" t="s">
        <v>97</v>
      </c>
      <c r="M619" s="330" t="s">
        <v>97</v>
      </c>
      <c r="N619" s="328" t="s">
        <v>97</v>
      </c>
      <c r="O619" s="328" t="s">
        <v>97</v>
      </c>
      <c r="P619" s="328" t="s">
        <v>97</v>
      </c>
      <c r="Q619" s="329" t="s">
        <v>97</v>
      </c>
    </row>
    <row r="620" spans="1:18" ht="31.5" x14ac:dyDescent="0.25">
      <c r="A620" s="1343"/>
      <c r="B620" s="1567"/>
      <c r="C620" s="1609"/>
      <c r="D620" s="965" t="s">
        <v>15</v>
      </c>
      <c r="E620" s="325">
        <v>110</v>
      </c>
      <c r="F620" s="390">
        <f>SUM(M620:Q620)</f>
        <v>11</v>
      </c>
      <c r="G620" s="327" t="s">
        <v>98</v>
      </c>
      <c r="H620" s="328" t="s">
        <v>98</v>
      </c>
      <c r="I620" s="329" t="s">
        <v>98</v>
      </c>
      <c r="J620" s="330" t="s">
        <v>97</v>
      </c>
      <c r="K620" s="328" t="s">
        <v>97</v>
      </c>
      <c r="L620" s="329" t="s">
        <v>97</v>
      </c>
      <c r="M620" s="330">
        <v>0</v>
      </c>
      <c r="N620" s="328">
        <v>2</v>
      </c>
      <c r="O620" s="328">
        <v>5</v>
      </c>
      <c r="P620" s="328">
        <v>4</v>
      </c>
      <c r="Q620" s="329">
        <v>0</v>
      </c>
    </row>
    <row r="621" spans="1:18" ht="32.25" thickBot="1" x14ac:dyDescent="0.3">
      <c r="A621" s="1344"/>
      <c r="B621" s="1588"/>
      <c r="C621" s="1620"/>
      <c r="D621" s="966" t="s">
        <v>491</v>
      </c>
      <c r="E621" s="100"/>
      <c r="F621" s="170">
        <f>SUM(M621:Q621)</f>
        <v>0</v>
      </c>
      <c r="G621" s="345" t="s">
        <v>97</v>
      </c>
      <c r="H621" s="97" t="s">
        <v>97</v>
      </c>
      <c r="I621" s="98" t="s">
        <v>97</v>
      </c>
      <c r="J621" s="99" t="s">
        <v>97</v>
      </c>
      <c r="K621" s="97" t="s">
        <v>98</v>
      </c>
      <c r="L621" s="98" t="s">
        <v>98</v>
      </c>
      <c r="M621" s="100"/>
      <c r="N621" s="92"/>
      <c r="O621" s="92"/>
      <c r="P621" s="92"/>
      <c r="Q621" s="93"/>
    </row>
    <row r="622" spans="1:18" ht="47.45" customHeight="1" x14ac:dyDescent="0.25">
      <c r="A622" s="1345" t="s">
        <v>553</v>
      </c>
      <c r="B622" s="1565" t="s">
        <v>605</v>
      </c>
      <c r="C622" s="1627" t="s">
        <v>351</v>
      </c>
      <c r="D622" s="964" t="s">
        <v>485</v>
      </c>
      <c r="E622" s="74">
        <v>11</v>
      </c>
      <c r="F622" s="151">
        <f>SUM(J622:L622)</f>
        <v>71</v>
      </c>
      <c r="G622" s="79" t="s">
        <v>97</v>
      </c>
      <c r="H622" s="77" t="s">
        <v>97</v>
      </c>
      <c r="I622" s="78" t="s">
        <v>97</v>
      </c>
      <c r="J622" s="74">
        <v>3</v>
      </c>
      <c r="K622" s="72">
        <v>68</v>
      </c>
      <c r="L622" s="73">
        <v>0</v>
      </c>
      <c r="M622" s="79" t="s">
        <v>97</v>
      </c>
      <c r="N622" s="77" t="s">
        <v>97</v>
      </c>
      <c r="O622" s="77" t="s">
        <v>97</v>
      </c>
      <c r="P622" s="77" t="s">
        <v>97</v>
      </c>
      <c r="Q622" s="78" t="s">
        <v>97</v>
      </c>
    </row>
    <row r="623" spans="1:18" ht="47.25" x14ac:dyDescent="0.25">
      <c r="A623" s="1346"/>
      <c r="B623" s="1567"/>
      <c r="C623" s="1628"/>
      <c r="D623" s="965" t="s">
        <v>490</v>
      </c>
      <c r="E623" s="325"/>
      <c r="F623" s="390">
        <f>SUM(J623:L623)</f>
        <v>0</v>
      </c>
      <c r="G623" s="330" t="s">
        <v>98</v>
      </c>
      <c r="H623" s="328" t="s">
        <v>98</v>
      </c>
      <c r="I623" s="329" t="s">
        <v>98</v>
      </c>
      <c r="J623" s="330"/>
      <c r="K623" s="328"/>
      <c r="L623" s="329"/>
      <c r="M623" s="330" t="s">
        <v>97</v>
      </c>
      <c r="N623" s="328" t="s">
        <v>97</v>
      </c>
      <c r="O623" s="328" t="s">
        <v>97</v>
      </c>
      <c r="P623" s="328" t="s">
        <v>97</v>
      </c>
      <c r="Q623" s="329" t="s">
        <v>97</v>
      </c>
    </row>
    <row r="624" spans="1:18" ht="31.5" x14ac:dyDescent="0.25">
      <c r="A624" s="1346"/>
      <c r="B624" s="1567"/>
      <c r="C624" s="1628"/>
      <c r="D624" s="965" t="s">
        <v>486</v>
      </c>
      <c r="E624" s="325">
        <v>90</v>
      </c>
      <c r="F624" s="390">
        <f>SUM(G624:I624)</f>
        <v>12</v>
      </c>
      <c r="G624" s="330">
        <v>6</v>
      </c>
      <c r="H624" s="328">
        <v>5</v>
      </c>
      <c r="I624" s="329">
        <v>1</v>
      </c>
      <c r="J624" s="330" t="s">
        <v>97</v>
      </c>
      <c r="K624" s="328" t="s">
        <v>97</v>
      </c>
      <c r="L624" s="329" t="s">
        <v>97</v>
      </c>
      <c r="M624" s="330" t="s">
        <v>97</v>
      </c>
      <c r="N624" s="328" t="s">
        <v>97</v>
      </c>
      <c r="O624" s="328" t="s">
        <v>97</v>
      </c>
      <c r="P624" s="328" t="s">
        <v>97</v>
      </c>
      <c r="Q624" s="329" t="s">
        <v>97</v>
      </c>
    </row>
    <row r="625" spans="1:17" ht="31.5" x14ac:dyDescent="0.25">
      <c r="A625" s="1346"/>
      <c r="B625" s="1567"/>
      <c r="C625" s="1628"/>
      <c r="D625" s="965" t="s">
        <v>15</v>
      </c>
      <c r="E625" s="325">
        <v>85</v>
      </c>
      <c r="F625" s="390">
        <f>SUM(M625:Q625)</f>
        <v>498</v>
      </c>
      <c r="G625" s="330" t="s">
        <v>98</v>
      </c>
      <c r="H625" s="328" t="s">
        <v>98</v>
      </c>
      <c r="I625" s="329" t="s">
        <v>98</v>
      </c>
      <c r="J625" s="330" t="s">
        <v>97</v>
      </c>
      <c r="K625" s="328" t="s">
        <v>97</v>
      </c>
      <c r="L625" s="329" t="s">
        <v>97</v>
      </c>
      <c r="M625" s="330">
        <v>52</v>
      </c>
      <c r="N625" s="328">
        <v>164</v>
      </c>
      <c r="O625" s="328">
        <v>252</v>
      </c>
      <c r="P625" s="328">
        <v>30</v>
      </c>
      <c r="Q625" s="329"/>
    </row>
    <row r="626" spans="1:17" ht="32.25" thickBot="1" x14ac:dyDescent="0.3">
      <c r="A626" s="1346"/>
      <c r="B626" s="1567"/>
      <c r="C626" s="1628"/>
      <c r="D626" s="1658" t="s">
        <v>491</v>
      </c>
      <c r="E626" s="100"/>
      <c r="F626" s="170">
        <f>SUM(M626:Q626)</f>
        <v>0</v>
      </c>
      <c r="G626" s="99" t="s">
        <v>97</v>
      </c>
      <c r="H626" s="97" t="s">
        <v>97</v>
      </c>
      <c r="I626" s="98" t="s">
        <v>97</v>
      </c>
      <c r="J626" s="99" t="s">
        <v>97</v>
      </c>
      <c r="K626" s="97" t="s">
        <v>98</v>
      </c>
      <c r="L626" s="98" t="s">
        <v>98</v>
      </c>
      <c r="M626" s="100"/>
      <c r="N626" s="92"/>
      <c r="O626" s="92"/>
      <c r="P626" s="92"/>
      <c r="Q626" s="93"/>
    </row>
    <row r="627" spans="1:17" ht="47.45" customHeight="1" x14ac:dyDescent="0.25">
      <c r="A627" s="1346"/>
      <c r="B627" s="1567" t="s">
        <v>606</v>
      </c>
      <c r="C627" s="1628"/>
      <c r="D627" s="964" t="s">
        <v>485</v>
      </c>
      <c r="E627" s="74">
        <v>7.5</v>
      </c>
      <c r="F627" s="151">
        <f>SUM(J627:L627)</f>
        <v>15</v>
      </c>
      <c r="G627" s="79" t="s">
        <v>97</v>
      </c>
      <c r="H627" s="77" t="s">
        <v>97</v>
      </c>
      <c r="I627" s="78" t="s">
        <v>97</v>
      </c>
      <c r="J627" s="74">
        <v>3</v>
      </c>
      <c r="K627" s="72">
        <v>12</v>
      </c>
      <c r="L627" s="73"/>
      <c r="M627" s="79" t="s">
        <v>97</v>
      </c>
      <c r="N627" s="77" t="s">
        <v>97</v>
      </c>
      <c r="O627" s="77" t="s">
        <v>97</v>
      </c>
      <c r="P627" s="77" t="s">
        <v>97</v>
      </c>
      <c r="Q627" s="78" t="s">
        <v>97</v>
      </c>
    </row>
    <row r="628" spans="1:17" ht="47.25" x14ac:dyDescent="0.25">
      <c r="A628" s="1346"/>
      <c r="B628" s="1567"/>
      <c r="C628" s="1628"/>
      <c r="D628" s="965" t="s">
        <v>490</v>
      </c>
      <c r="E628" s="325"/>
      <c r="F628" s="390">
        <f>SUM(J628:L628)</f>
        <v>0</v>
      </c>
      <c r="G628" s="330" t="s">
        <v>98</v>
      </c>
      <c r="H628" s="328" t="s">
        <v>98</v>
      </c>
      <c r="I628" s="329" t="s">
        <v>98</v>
      </c>
      <c r="J628" s="330"/>
      <c r="K628" s="328"/>
      <c r="L628" s="329"/>
      <c r="M628" s="330" t="s">
        <v>97</v>
      </c>
      <c r="N628" s="328" t="s">
        <v>97</v>
      </c>
      <c r="O628" s="328" t="s">
        <v>97</v>
      </c>
      <c r="P628" s="328" t="s">
        <v>97</v>
      </c>
      <c r="Q628" s="329" t="s">
        <v>97</v>
      </c>
    </row>
    <row r="629" spans="1:17" ht="31.5" x14ac:dyDescent="0.25">
      <c r="A629" s="1346"/>
      <c r="B629" s="1567"/>
      <c r="C629" s="1628"/>
      <c r="D629" s="965" t="s">
        <v>486</v>
      </c>
      <c r="E629" s="325"/>
      <c r="F629" s="390">
        <f>SUM(G629:I629)</f>
        <v>0</v>
      </c>
      <c r="G629" s="330"/>
      <c r="H629" s="328"/>
      <c r="I629" s="329"/>
      <c r="J629" s="330" t="s">
        <v>97</v>
      </c>
      <c r="K629" s="328" t="s">
        <v>97</v>
      </c>
      <c r="L629" s="329" t="s">
        <v>97</v>
      </c>
      <c r="M629" s="330" t="s">
        <v>97</v>
      </c>
      <c r="N629" s="328" t="s">
        <v>97</v>
      </c>
      <c r="O629" s="328" t="s">
        <v>97</v>
      </c>
      <c r="P629" s="328" t="s">
        <v>97</v>
      </c>
      <c r="Q629" s="329" t="s">
        <v>97</v>
      </c>
    </row>
    <row r="630" spans="1:17" ht="31.5" x14ac:dyDescent="0.25">
      <c r="A630" s="1346"/>
      <c r="B630" s="1567"/>
      <c r="C630" s="1628"/>
      <c r="D630" s="965" t="s">
        <v>15</v>
      </c>
      <c r="E630" s="325">
        <v>75</v>
      </c>
      <c r="F630" s="390">
        <f>SUM(M630:Q630)</f>
        <v>163</v>
      </c>
      <c r="G630" s="330" t="s">
        <v>98</v>
      </c>
      <c r="H630" s="328" t="s">
        <v>98</v>
      </c>
      <c r="I630" s="329" t="s">
        <v>98</v>
      </c>
      <c r="J630" s="330" t="s">
        <v>97</v>
      </c>
      <c r="K630" s="328" t="s">
        <v>97</v>
      </c>
      <c r="L630" s="329" t="s">
        <v>97</v>
      </c>
      <c r="M630" s="325">
        <v>52</v>
      </c>
      <c r="N630" s="319">
        <v>52</v>
      </c>
      <c r="O630" s="319">
        <v>52</v>
      </c>
      <c r="P630" s="319">
        <v>7</v>
      </c>
      <c r="Q630" s="320"/>
    </row>
    <row r="631" spans="1:17" ht="32.25" thickBot="1" x14ac:dyDescent="0.3">
      <c r="A631" s="1346"/>
      <c r="B631" s="1567"/>
      <c r="C631" s="1628"/>
      <c r="D631" s="1658" t="s">
        <v>491</v>
      </c>
      <c r="E631" s="100"/>
      <c r="F631" s="170">
        <f>SUM(M631:Q631)</f>
        <v>0</v>
      </c>
      <c r="G631" s="99" t="s">
        <v>97</v>
      </c>
      <c r="H631" s="97" t="s">
        <v>97</v>
      </c>
      <c r="I631" s="98" t="s">
        <v>97</v>
      </c>
      <c r="J631" s="99" t="s">
        <v>97</v>
      </c>
      <c r="K631" s="97" t="s">
        <v>98</v>
      </c>
      <c r="L631" s="98" t="s">
        <v>98</v>
      </c>
      <c r="M631" s="100"/>
      <c r="N631" s="92"/>
      <c r="O631" s="92"/>
      <c r="P631" s="92"/>
      <c r="Q631" s="93"/>
    </row>
    <row r="632" spans="1:17" ht="47.45" customHeight="1" x14ac:dyDescent="0.25">
      <c r="A632" s="1346"/>
      <c r="B632" s="1567" t="s">
        <v>607</v>
      </c>
      <c r="C632" s="1628"/>
      <c r="D632" s="964" t="s">
        <v>485</v>
      </c>
      <c r="E632" s="74"/>
      <c r="F632" s="151">
        <f>SUM(J632:L632)</f>
        <v>0</v>
      </c>
      <c r="G632" s="79" t="s">
        <v>97</v>
      </c>
      <c r="H632" s="77" t="s">
        <v>97</v>
      </c>
      <c r="I632" s="78" t="s">
        <v>97</v>
      </c>
      <c r="J632" s="74"/>
      <c r="K632" s="72"/>
      <c r="L632" s="73"/>
      <c r="M632" s="79" t="s">
        <v>97</v>
      </c>
      <c r="N632" s="77" t="s">
        <v>97</v>
      </c>
      <c r="O632" s="77" t="s">
        <v>97</v>
      </c>
      <c r="P632" s="77" t="s">
        <v>97</v>
      </c>
      <c r="Q632" s="78" t="s">
        <v>97</v>
      </c>
    </row>
    <row r="633" spans="1:17" ht="47.25" x14ac:dyDescent="0.25">
      <c r="A633" s="1346"/>
      <c r="B633" s="1567"/>
      <c r="C633" s="1628"/>
      <c r="D633" s="965" t="s">
        <v>490</v>
      </c>
      <c r="E633" s="325"/>
      <c r="F633" s="390">
        <f>SUM(J633:L633)</f>
        <v>0</v>
      </c>
      <c r="G633" s="330" t="s">
        <v>98</v>
      </c>
      <c r="H633" s="328" t="s">
        <v>98</v>
      </c>
      <c r="I633" s="329" t="s">
        <v>98</v>
      </c>
      <c r="J633" s="330"/>
      <c r="K633" s="328"/>
      <c r="L633" s="329"/>
      <c r="M633" s="330" t="s">
        <v>97</v>
      </c>
      <c r="N633" s="328" t="s">
        <v>97</v>
      </c>
      <c r="O633" s="328" t="s">
        <v>97</v>
      </c>
      <c r="P633" s="328" t="s">
        <v>97</v>
      </c>
      <c r="Q633" s="329" t="s">
        <v>97</v>
      </c>
    </row>
    <row r="634" spans="1:17" ht="31.5" x14ac:dyDescent="0.25">
      <c r="A634" s="1346"/>
      <c r="B634" s="1567"/>
      <c r="C634" s="1628"/>
      <c r="D634" s="965" t="s">
        <v>486</v>
      </c>
      <c r="E634" s="325"/>
      <c r="F634" s="390">
        <f>SUM(G634:I634)</f>
        <v>0</v>
      </c>
      <c r="G634" s="330"/>
      <c r="H634" s="328"/>
      <c r="I634" s="329"/>
      <c r="J634" s="330" t="s">
        <v>97</v>
      </c>
      <c r="K634" s="328" t="s">
        <v>97</v>
      </c>
      <c r="L634" s="329" t="s">
        <v>97</v>
      </c>
      <c r="M634" s="330" t="s">
        <v>97</v>
      </c>
      <c r="N634" s="328" t="s">
        <v>97</v>
      </c>
      <c r="O634" s="328" t="s">
        <v>97</v>
      </c>
      <c r="P634" s="328" t="s">
        <v>97</v>
      </c>
      <c r="Q634" s="329" t="s">
        <v>97</v>
      </c>
    </row>
    <row r="635" spans="1:17" ht="31.5" x14ac:dyDescent="0.25">
      <c r="A635" s="1346"/>
      <c r="B635" s="1567"/>
      <c r="C635" s="1628"/>
      <c r="D635" s="965" t="s">
        <v>15</v>
      </c>
      <c r="E635" s="325">
        <v>100</v>
      </c>
      <c r="F635" s="390">
        <f>SUM(M635:Q635)</f>
        <v>108</v>
      </c>
      <c r="G635" s="330" t="s">
        <v>98</v>
      </c>
      <c r="H635" s="328" t="s">
        <v>98</v>
      </c>
      <c r="I635" s="329" t="s">
        <v>98</v>
      </c>
      <c r="J635" s="330" t="s">
        <v>97</v>
      </c>
      <c r="K635" s="328" t="s">
        <v>97</v>
      </c>
      <c r="L635" s="329" t="s">
        <v>97</v>
      </c>
      <c r="M635" s="330">
        <v>2</v>
      </c>
      <c r="N635" s="328">
        <v>30</v>
      </c>
      <c r="O635" s="328">
        <v>47</v>
      </c>
      <c r="P635" s="328">
        <v>22</v>
      </c>
      <c r="Q635" s="329">
        <v>7</v>
      </c>
    </row>
    <row r="636" spans="1:17" ht="32.25" thickBot="1" x14ac:dyDescent="0.3">
      <c r="A636" s="1346"/>
      <c r="B636" s="1669"/>
      <c r="C636" s="1670"/>
      <c r="D636" s="966" t="s">
        <v>491</v>
      </c>
      <c r="E636" s="343"/>
      <c r="F636" s="393">
        <f>SUM(M636:Q636)</f>
        <v>0</v>
      </c>
      <c r="G636" s="436" t="s">
        <v>97</v>
      </c>
      <c r="H636" s="434" t="s">
        <v>97</v>
      </c>
      <c r="I636" s="435" t="s">
        <v>97</v>
      </c>
      <c r="J636" s="436" t="s">
        <v>97</v>
      </c>
      <c r="K636" s="434" t="s">
        <v>98</v>
      </c>
      <c r="L636" s="435" t="s">
        <v>98</v>
      </c>
      <c r="M636" s="343"/>
      <c r="N636" s="344"/>
      <c r="O636" s="344"/>
      <c r="P636" s="344"/>
      <c r="Q636" s="359"/>
    </row>
    <row r="637" spans="1:17" ht="31.5" x14ac:dyDescent="0.25">
      <c r="A637" s="1346"/>
      <c r="B637" s="1581" t="s">
        <v>738</v>
      </c>
      <c r="C637" s="1629" t="s">
        <v>399</v>
      </c>
      <c r="D637" s="964" t="s">
        <v>485</v>
      </c>
      <c r="E637" s="74"/>
      <c r="F637" s="151">
        <f>SUM(J637:L637)</f>
        <v>0</v>
      </c>
      <c r="G637" s="79" t="s">
        <v>97</v>
      </c>
      <c r="H637" s="77" t="s">
        <v>97</v>
      </c>
      <c r="I637" s="78" t="s">
        <v>97</v>
      </c>
      <c r="J637" s="74"/>
      <c r="K637" s="72"/>
      <c r="L637" s="73"/>
      <c r="M637" s="79" t="s">
        <v>97</v>
      </c>
      <c r="N637" s="77" t="s">
        <v>97</v>
      </c>
      <c r="O637" s="77" t="s">
        <v>97</v>
      </c>
      <c r="P637" s="77" t="s">
        <v>97</v>
      </c>
      <c r="Q637" s="78" t="s">
        <v>97</v>
      </c>
    </row>
    <row r="638" spans="1:17" ht="47.25" x14ac:dyDescent="0.25">
      <c r="A638" s="1346"/>
      <c r="B638" s="1583"/>
      <c r="C638" s="1630"/>
      <c r="D638" s="965" t="s">
        <v>490</v>
      </c>
      <c r="E638" s="325"/>
      <c r="F638" s="390">
        <f>SUM(J638:L638)</f>
        <v>0</v>
      </c>
      <c r="G638" s="330" t="s">
        <v>98</v>
      </c>
      <c r="H638" s="328" t="s">
        <v>98</v>
      </c>
      <c r="I638" s="329" t="s">
        <v>98</v>
      </c>
      <c r="J638" s="330"/>
      <c r="K638" s="328"/>
      <c r="L638" s="329"/>
      <c r="M638" s="330" t="s">
        <v>97</v>
      </c>
      <c r="N638" s="328" t="s">
        <v>97</v>
      </c>
      <c r="O638" s="328" t="s">
        <v>97</v>
      </c>
      <c r="P638" s="328" t="s">
        <v>97</v>
      </c>
      <c r="Q638" s="329" t="s">
        <v>97</v>
      </c>
    </row>
    <row r="639" spans="1:17" ht="31.5" x14ac:dyDescent="0.25">
      <c r="A639" s="1346"/>
      <c r="B639" s="1583"/>
      <c r="C639" s="1630"/>
      <c r="D639" s="965" t="s">
        <v>486</v>
      </c>
      <c r="E639" s="325"/>
      <c r="F639" s="390">
        <f>SUM(G639:I639)</f>
        <v>0</v>
      </c>
      <c r="G639" s="330"/>
      <c r="H639" s="328"/>
      <c r="I639" s="329"/>
      <c r="J639" s="330" t="s">
        <v>97</v>
      </c>
      <c r="K639" s="328" t="s">
        <v>97</v>
      </c>
      <c r="L639" s="329" t="s">
        <v>97</v>
      </c>
      <c r="M639" s="330" t="s">
        <v>97</v>
      </c>
      <c r="N639" s="328" t="s">
        <v>97</v>
      </c>
      <c r="O639" s="328" t="s">
        <v>97</v>
      </c>
      <c r="P639" s="328" t="s">
        <v>97</v>
      </c>
      <c r="Q639" s="329" t="s">
        <v>97</v>
      </c>
    </row>
    <row r="640" spans="1:17" ht="31.5" x14ac:dyDescent="0.25">
      <c r="A640" s="1346"/>
      <c r="B640" s="1583"/>
      <c r="C640" s="1630"/>
      <c r="D640" s="965" t="s">
        <v>15</v>
      </c>
      <c r="E640" s="325">
        <v>91</v>
      </c>
      <c r="F640" s="390">
        <f>SUM(M640:Q640)</f>
        <v>37</v>
      </c>
      <c r="G640" s="330" t="s">
        <v>98</v>
      </c>
      <c r="H640" s="328" t="s">
        <v>98</v>
      </c>
      <c r="I640" s="329" t="s">
        <v>98</v>
      </c>
      <c r="J640" s="330" t="s">
        <v>97</v>
      </c>
      <c r="K640" s="328" t="s">
        <v>97</v>
      </c>
      <c r="L640" s="329" t="s">
        <v>97</v>
      </c>
      <c r="M640" s="325">
        <v>1</v>
      </c>
      <c r="N640" s="319">
        <v>9</v>
      </c>
      <c r="O640" s="319">
        <v>24</v>
      </c>
      <c r="P640" s="319">
        <v>3</v>
      </c>
      <c r="Q640" s="329"/>
    </row>
    <row r="641" spans="1:17" ht="32.25" thickBot="1" x14ac:dyDescent="0.3">
      <c r="A641" s="1346"/>
      <c r="B641" s="1583"/>
      <c r="C641" s="1630"/>
      <c r="D641" s="1658" t="s">
        <v>491</v>
      </c>
      <c r="E641" s="100"/>
      <c r="F641" s="170">
        <f>SUM(M641:Q641)</f>
        <v>0</v>
      </c>
      <c r="G641" s="99" t="s">
        <v>97</v>
      </c>
      <c r="H641" s="97" t="s">
        <v>97</v>
      </c>
      <c r="I641" s="98" t="s">
        <v>97</v>
      </c>
      <c r="J641" s="99" t="s">
        <v>97</v>
      </c>
      <c r="K641" s="97" t="s">
        <v>98</v>
      </c>
      <c r="L641" s="98" t="s">
        <v>98</v>
      </c>
      <c r="M641" s="100"/>
      <c r="N641" s="92"/>
      <c r="O641" s="92"/>
      <c r="P641" s="92"/>
      <c r="Q641" s="93"/>
    </row>
    <row r="642" spans="1:17" ht="31.5" x14ac:dyDescent="0.25">
      <c r="A642" s="1346"/>
      <c r="B642" s="1581" t="s">
        <v>551</v>
      </c>
      <c r="C642" s="1629" t="s">
        <v>402</v>
      </c>
      <c r="D642" s="964" t="s">
        <v>485</v>
      </c>
      <c r="E642" s="74"/>
      <c r="F642" s="151">
        <f>SUM(J642:L642)</f>
        <v>0</v>
      </c>
      <c r="G642" s="79" t="s">
        <v>97</v>
      </c>
      <c r="H642" s="77" t="s">
        <v>97</v>
      </c>
      <c r="I642" s="78" t="s">
        <v>97</v>
      </c>
      <c r="J642" s="74"/>
      <c r="K642" s="72"/>
      <c r="L642" s="73"/>
      <c r="M642" s="79" t="s">
        <v>97</v>
      </c>
      <c r="N642" s="77" t="s">
        <v>97</v>
      </c>
      <c r="O642" s="77" t="s">
        <v>97</v>
      </c>
      <c r="P642" s="77" t="s">
        <v>97</v>
      </c>
      <c r="Q642" s="78" t="s">
        <v>97</v>
      </c>
    </row>
    <row r="643" spans="1:17" ht="47.25" x14ac:dyDescent="0.25">
      <c r="A643" s="1346"/>
      <c r="B643" s="1583"/>
      <c r="C643" s="1630"/>
      <c r="D643" s="965" t="s">
        <v>490</v>
      </c>
      <c r="E643" s="325"/>
      <c r="F643" s="390">
        <f>SUM(J643:L643)</f>
        <v>0</v>
      </c>
      <c r="G643" s="330" t="s">
        <v>98</v>
      </c>
      <c r="H643" s="328" t="s">
        <v>98</v>
      </c>
      <c r="I643" s="329" t="s">
        <v>98</v>
      </c>
      <c r="J643" s="330"/>
      <c r="K643" s="328"/>
      <c r="L643" s="329"/>
      <c r="M643" s="330" t="s">
        <v>97</v>
      </c>
      <c r="N643" s="328" t="s">
        <v>97</v>
      </c>
      <c r="O643" s="328" t="s">
        <v>97</v>
      </c>
      <c r="P643" s="328" t="s">
        <v>97</v>
      </c>
      <c r="Q643" s="329" t="s">
        <v>97</v>
      </c>
    </row>
    <row r="644" spans="1:17" ht="31.5" x14ac:dyDescent="0.25">
      <c r="A644" s="1346"/>
      <c r="B644" s="1583"/>
      <c r="C644" s="1630"/>
      <c r="D644" s="965" t="s">
        <v>486</v>
      </c>
      <c r="E644" s="325"/>
      <c r="F644" s="390">
        <f>SUM(G644:I644)</f>
        <v>0</v>
      </c>
      <c r="G644" s="330"/>
      <c r="H644" s="328"/>
      <c r="I644" s="329"/>
      <c r="J644" s="330" t="s">
        <v>97</v>
      </c>
      <c r="K644" s="328" t="s">
        <v>97</v>
      </c>
      <c r="L644" s="329" t="s">
        <v>97</v>
      </c>
      <c r="M644" s="330" t="s">
        <v>97</v>
      </c>
      <c r="N644" s="328" t="s">
        <v>97</v>
      </c>
      <c r="O644" s="328" t="s">
        <v>97</v>
      </c>
      <c r="P644" s="328" t="s">
        <v>97</v>
      </c>
      <c r="Q644" s="329" t="s">
        <v>97</v>
      </c>
    </row>
    <row r="645" spans="1:17" ht="31.5" x14ac:dyDescent="0.25">
      <c r="A645" s="1346"/>
      <c r="B645" s="1583"/>
      <c r="C645" s="1630"/>
      <c r="D645" s="965" t="s">
        <v>15</v>
      </c>
      <c r="E645" s="325">
        <v>78.3</v>
      </c>
      <c r="F645" s="390">
        <f>SUM(M645:Q645)</f>
        <v>18</v>
      </c>
      <c r="G645" s="330" t="s">
        <v>98</v>
      </c>
      <c r="H645" s="328" t="s">
        <v>98</v>
      </c>
      <c r="I645" s="329" t="s">
        <v>98</v>
      </c>
      <c r="J645" s="330" t="s">
        <v>97</v>
      </c>
      <c r="K645" s="328" t="s">
        <v>97</v>
      </c>
      <c r="L645" s="329" t="s">
        <v>97</v>
      </c>
      <c r="M645" s="330">
        <v>1</v>
      </c>
      <c r="N645" s="328">
        <v>8</v>
      </c>
      <c r="O645" s="328">
        <v>9</v>
      </c>
      <c r="P645" s="328"/>
      <c r="Q645" s="329"/>
    </row>
    <row r="646" spans="1:17" ht="32.25" thickBot="1" x14ac:dyDescent="0.3">
      <c r="A646" s="1346"/>
      <c r="B646" s="1585"/>
      <c r="C646" s="1631"/>
      <c r="D646" s="966" t="s">
        <v>491</v>
      </c>
      <c r="E646" s="100"/>
      <c r="F646" s="170">
        <f>SUM(M646:Q646)</f>
        <v>0</v>
      </c>
      <c r="G646" s="99" t="s">
        <v>97</v>
      </c>
      <c r="H646" s="97" t="s">
        <v>97</v>
      </c>
      <c r="I646" s="98" t="s">
        <v>97</v>
      </c>
      <c r="J646" s="99" t="s">
        <v>97</v>
      </c>
      <c r="K646" s="97" t="s">
        <v>98</v>
      </c>
      <c r="L646" s="98" t="s">
        <v>98</v>
      </c>
      <c r="M646" s="100"/>
      <c r="N646" s="92"/>
      <c r="O646" s="92"/>
      <c r="P646" s="92"/>
      <c r="Q646" s="93"/>
    </row>
    <row r="647" spans="1:17" ht="47.45" customHeight="1" x14ac:dyDescent="0.25">
      <c r="A647" s="1346"/>
      <c r="B647" s="1581" t="s">
        <v>196</v>
      </c>
      <c r="C647" s="1632" t="s">
        <v>407</v>
      </c>
      <c r="D647" s="964" t="s">
        <v>485</v>
      </c>
      <c r="E647" s="74"/>
      <c r="F647" s="151">
        <f>SUM(J647:L647)</f>
        <v>0</v>
      </c>
      <c r="G647" s="79" t="s">
        <v>97</v>
      </c>
      <c r="H647" s="77" t="s">
        <v>97</v>
      </c>
      <c r="I647" s="78" t="s">
        <v>97</v>
      </c>
      <c r="J647" s="74"/>
      <c r="K647" s="72"/>
      <c r="L647" s="73"/>
      <c r="M647" s="79" t="s">
        <v>97</v>
      </c>
      <c r="N647" s="77" t="s">
        <v>97</v>
      </c>
      <c r="O647" s="77" t="s">
        <v>97</v>
      </c>
      <c r="P647" s="77" t="s">
        <v>97</v>
      </c>
      <c r="Q647" s="78" t="s">
        <v>97</v>
      </c>
    </row>
    <row r="648" spans="1:17" ht="47.25" x14ac:dyDescent="0.25">
      <c r="A648" s="1346"/>
      <c r="B648" s="1583"/>
      <c r="C648" s="1633"/>
      <c r="D648" s="965" t="s">
        <v>490</v>
      </c>
      <c r="E648" s="325"/>
      <c r="F648" s="390">
        <f>SUM(J648:L648)</f>
        <v>0</v>
      </c>
      <c r="G648" s="330" t="s">
        <v>98</v>
      </c>
      <c r="H648" s="328" t="s">
        <v>98</v>
      </c>
      <c r="I648" s="329" t="s">
        <v>98</v>
      </c>
      <c r="J648" s="330"/>
      <c r="K648" s="328"/>
      <c r="L648" s="329"/>
      <c r="M648" s="330" t="s">
        <v>97</v>
      </c>
      <c r="N648" s="328" t="s">
        <v>97</v>
      </c>
      <c r="O648" s="328" t="s">
        <v>97</v>
      </c>
      <c r="P648" s="328" t="s">
        <v>97</v>
      </c>
      <c r="Q648" s="329" t="s">
        <v>97</v>
      </c>
    </row>
    <row r="649" spans="1:17" ht="31.5" x14ac:dyDescent="0.25">
      <c r="A649" s="1346"/>
      <c r="B649" s="1583"/>
      <c r="C649" s="1633"/>
      <c r="D649" s="965" t="s">
        <v>486</v>
      </c>
      <c r="E649" s="325"/>
      <c r="F649" s="390">
        <f>SUM(G649:I649)</f>
        <v>0</v>
      </c>
      <c r="G649" s="330"/>
      <c r="H649" s="328"/>
      <c r="I649" s="329"/>
      <c r="J649" s="330" t="s">
        <v>97</v>
      </c>
      <c r="K649" s="328" t="s">
        <v>97</v>
      </c>
      <c r="L649" s="329" t="s">
        <v>97</v>
      </c>
      <c r="M649" s="330" t="s">
        <v>97</v>
      </c>
      <c r="N649" s="328" t="s">
        <v>97</v>
      </c>
      <c r="O649" s="328" t="s">
        <v>97</v>
      </c>
      <c r="P649" s="328" t="s">
        <v>97</v>
      </c>
      <c r="Q649" s="329" t="s">
        <v>97</v>
      </c>
    </row>
    <row r="650" spans="1:17" ht="31.5" x14ac:dyDescent="0.25">
      <c r="A650" s="1346"/>
      <c r="B650" s="1583"/>
      <c r="C650" s="1633"/>
      <c r="D650" s="965" t="s">
        <v>15</v>
      </c>
      <c r="E650" s="325"/>
      <c r="F650" s="390">
        <f>SUM(M650:Q650)</f>
        <v>18</v>
      </c>
      <c r="G650" s="330" t="s">
        <v>98</v>
      </c>
      <c r="H650" s="328" t="s">
        <v>98</v>
      </c>
      <c r="I650" s="329" t="s">
        <v>98</v>
      </c>
      <c r="J650" s="330" t="s">
        <v>97</v>
      </c>
      <c r="K650" s="328" t="s">
        <v>97</v>
      </c>
      <c r="L650" s="329" t="s">
        <v>97</v>
      </c>
      <c r="M650" s="330">
        <v>3</v>
      </c>
      <c r="N650" s="328">
        <v>9</v>
      </c>
      <c r="O650" s="328">
        <v>6</v>
      </c>
      <c r="P650" s="328"/>
      <c r="Q650" s="329"/>
    </row>
    <row r="651" spans="1:17" ht="32.25" thickBot="1" x14ac:dyDescent="0.3">
      <c r="A651" s="1346"/>
      <c r="B651" s="1585"/>
      <c r="C651" s="1634"/>
      <c r="D651" s="966" t="s">
        <v>491</v>
      </c>
      <c r="E651" s="100"/>
      <c r="F651" s="170">
        <f>SUM(M651:Q651)</f>
        <v>0</v>
      </c>
      <c r="G651" s="99" t="s">
        <v>97</v>
      </c>
      <c r="H651" s="97" t="s">
        <v>97</v>
      </c>
      <c r="I651" s="98" t="s">
        <v>97</v>
      </c>
      <c r="J651" s="99" t="s">
        <v>97</v>
      </c>
      <c r="K651" s="97" t="s">
        <v>98</v>
      </c>
      <c r="L651" s="98" t="s">
        <v>98</v>
      </c>
      <c r="M651" s="100"/>
      <c r="N651" s="92"/>
      <c r="O651" s="92"/>
      <c r="P651" s="92"/>
      <c r="Q651" s="93"/>
    </row>
    <row r="652" spans="1:17" ht="31.5" x14ac:dyDescent="0.25">
      <c r="A652" s="1346"/>
      <c r="B652" s="1581" t="s">
        <v>193</v>
      </c>
      <c r="C652" s="1629" t="s">
        <v>404</v>
      </c>
      <c r="D652" s="964" t="s">
        <v>485</v>
      </c>
      <c r="E652" s="74"/>
      <c r="F652" s="151">
        <f>SUM(J652:L652)</f>
        <v>0</v>
      </c>
      <c r="G652" s="79" t="s">
        <v>97</v>
      </c>
      <c r="H652" s="77" t="s">
        <v>97</v>
      </c>
      <c r="I652" s="78" t="s">
        <v>97</v>
      </c>
      <c r="J652" s="74"/>
      <c r="K652" s="72"/>
      <c r="L652" s="73"/>
      <c r="M652" s="79" t="s">
        <v>97</v>
      </c>
      <c r="N652" s="77" t="s">
        <v>97</v>
      </c>
      <c r="O652" s="77" t="s">
        <v>97</v>
      </c>
      <c r="P652" s="77" t="s">
        <v>97</v>
      </c>
      <c r="Q652" s="78" t="s">
        <v>97</v>
      </c>
    </row>
    <row r="653" spans="1:17" ht="47.25" x14ac:dyDescent="0.25">
      <c r="A653" s="1346"/>
      <c r="B653" s="1583"/>
      <c r="C653" s="1630"/>
      <c r="D653" s="965" t="s">
        <v>490</v>
      </c>
      <c r="E653" s="325"/>
      <c r="F653" s="390">
        <f>SUM(J653:L653)</f>
        <v>0</v>
      </c>
      <c r="G653" s="330" t="s">
        <v>98</v>
      </c>
      <c r="H653" s="328" t="s">
        <v>98</v>
      </c>
      <c r="I653" s="329" t="s">
        <v>98</v>
      </c>
      <c r="J653" s="330"/>
      <c r="K653" s="328"/>
      <c r="L653" s="329"/>
      <c r="M653" s="330" t="s">
        <v>97</v>
      </c>
      <c r="N653" s="328" t="s">
        <v>97</v>
      </c>
      <c r="O653" s="328" t="s">
        <v>97</v>
      </c>
      <c r="P653" s="328" t="s">
        <v>97</v>
      </c>
      <c r="Q653" s="329" t="s">
        <v>97</v>
      </c>
    </row>
    <row r="654" spans="1:17" ht="31.5" x14ac:dyDescent="0.25">
      <c r="A654" s="1346"/>
      <c r="B654" s="1583"/>
      <c r="C654" s="1630"/>
      <c r="D654" s="965" t="s">
        <v>486</v>
      </c>
      <c r="E654" s="325"/>
      <c r="F654" s="390">
        <f>SUM(G654:I654)</f>
        <v>0</v>
      </c>
      <c r="G654" s="330"/>
      <c r="H654" s="328"/>
      <c r="I654" s="329"/>
      <c r="J654" s="330" t="s">
        <v>97</v>
      </c>
      <c r="K654" s="328" t="s">
        <v>97</v>
      </c>
      <c r="L654" s="329" t="s">
        <v>97</v>
      </c>
      <c r="M654" s="330" t="s">
        <v>97</v>
      </c>
      <c r="N654" s="328" t="s">
        <v>97</v>
      </c>
      <c r="O654" s="328" t="s">
        <v>97</v>
      </c>
      <c r="P654" s="328" t="s">
        <v>97</v>
      </c>
      <c r="Q654" s="329" t="s">
        <v>97</v>
      </c>
    </row>
    <row r="655" spans="1:17" ht="31.5" x14ac:dyDescent="0.25">
      <c r="A655" s="1346"/>
      <c r="B655" s="1583"/>
      <c r="C655" s="1630"/>
      <c r="D655" s="965" t="s">
        <v>15</v>
      </c>
      <c r="E655" s="325">
        <v>81.099999999999994</v>
      </c>
      <c r="F655" s="390">
        <v>46</v>
      </c>
      <c r="G655" s="330" t="s">
        <v>98</v>
      </c>
      <c r="H655" s="328" t="s">
        <v>98</v>
      </c>
      <c r="I655" s="329" t="s">
        <v>98</v>
      </c>
      <c r="J655" s="330" t="s">
        <v>97</v>
      </c>
      <c r="K655" s="328" t="s">
        <v>97</v>
      </c>
      <c r="L655" s="329" t="s">
        <v>97</v>
      </c>
      <c r="M655" s="325">
        <v>8</v>
      </c>
      <c r="N655" s="319">
        <v>12</v>
      </c>
      <c r="O655" s="319">
        <v>21</v>
      </c>
      <c r="P655" s="319">
        <v>4</v>
      </c>
      <c r="Q655" s="320">
        <v>1</v>
      </c>
    </row>
    <row r="656" spans="1:17" ht="32.25" thickBot="1" x14ac:dyDescent="0.3">
      <c r="A656" s="1346"/>
      <c r="B656" s="1585"/>
      <c r="C656" s="1631"/>
      <c r="D656" s="966" t="s">
        <v>491</v>
      </c>
      <c r="E656" s="100"/>
      <c r="F656" s="170">
        <f>SUM(M656:Q656)</f>
        <v>0</v>
      </c>
      <c r="G656" s="99" t="s">
        <v>97</v>
      </c>
      <c r="H656" s="97" t="s">
        <v>97</v>
      </c>
      <c r="I656" s="98" t="s">
        <v>97</v>
      </c>
      <c r="J656" s="99" t="s">
        <v>97</v>
      </c>
      <c r="K656" s="97" t="s">
        <v>98</v>
      </c>
      <c r="L656" s="98" t="s">
        <v>98</v>
      </c>
      <c r="M656" s="100"/>
      <c r="N656" s="92"/>
      <c r="O656" s="92"/>
      <c r="P656" s="92"/>
      <c r="Q656" s="93"/>
    </row>
    <row r="657" spans="1:17" ht="31.5" x14ac:dyDescent="0.25">
      <c r="A657" s="1346"/>
      <c r="B657" s="1583" t="s">
        <v>739</v>
      </c>
      <c r="C657" s="1635" t="s">
        <v>403</v>
      </c>
      <c r="D657" s="1676" t="s">
        <v>485</v>
      </c>
      <c r="E657" s="83"/>
      <c r="F657" s="195">
        <f>SUM(J657:L657)</f>
        <v>0</v>
      </c>
      <c r="G657" s="144" t="s">
        <v>97</v>
      </c>
      <c r="H657" s="142" t="s">
        <v>97</v>
      </c>
      <c r="I657" s="105" t="s">
        <v>97</v>
      </c>
      <c r="J657" s="83"/>
      <c r="K657" s="84"/>
      <c r="L657" s="103"/>
      <c r="M657" s="146" t="s">
        <v>97</v>
      </c>
      <c r="N657" s="142" t="s">
        <v>97</v>
      </c>
      <c r="O657" s="142" t="s">
        <v>97</v>
      </c>
      <c r="P657" s="142" t="s">
        <v>97</v>
      </c>
      <c r="Q657" s="105" t="s">
        <v>97</v>
      </c>
    </row>
    <row r="658" spans="1:17" ht="47.25" x14ac:dyDescent="0.25">
      <c r="A658" s="1346"/>
      <c r="B658" s="1583"/>
      <c r="C658" s="1635"/>
      <c r="D658" s="965" t="s">
        <v>490</v>
      </c>
      <c r="E658" s="325"/>
      <c r="F658" s="390">
        <f>SUM(J658:L658)</f>
        <v>0</v>
      </c>
      <c r="G658" s="327" t="s">
        <v>98</v>
      </c>
      <c r="H658" s="328" t="s">
        <v>98</v>
      </c>
      <c r="I658" s="329" t="s">
        <v>98</v>
      </c>
      <c r="J658" s="330"/>
      <c r="K658" s="328"/>
      <c r="L658" s="329"/>
      <c r="M658" s="330" t="s">
        <v>97</v>
      </c>
      <c r="N658" s="328" t="s">
        <v>97</v>
      </c>
      <c r="O658" s="328" t="s">
        <v>97</v>
      </c>
      <c r="P658" s="328" t="s">
        <v>97</v>
      </c>
      <c r="Q658" s="329" t="s">
        <v>97</v>
      </c>
    </row>
    <row r="659" spans="1:17" ht="31.5" x14ac:dyDescent="0.25">
      <c r="A659" s="1346"/>
      <c r="B659" s="1583"/>
      <c r="C659" s="1635"/>
      <c r="D659" s="965" t="s">
        <v>486</v>
      </c>
      <c r="E659" s="325"/>
      <c r="F659" s="390">
        <f>SUM(G659:I659)</f>
        <v>0</v>
      </c>
      <c r="G659" s="327"/>
      <c r="H659" s="328"/>
      <c r="I659" s="329"/>
      <c r="J659" s="330" t="s">
        <v>97</v>
      </c>
      <c r="K659" s="328" t="s">
        <v>97</v>
      </c>
      <c r="L659" s="329" t="s">
        <v>97</v>
      </c>
      <c r="M659" s="330" t="s">
        <v>97</v>
      </c>
      <c r="N659" s="328" t="s">
        <v>97</v>
      </c>
      <c r="O659" s="328" t="s">
        <v>97</v>
      </c>
      <c r="P659" s="328" t="s">
        <v>97</v>
      </c>
      <c r="Q659" s="329" t="s">
        <v>97</v>
      </c>
    </row>
    <row r="660" spans="1:17" ht="31.5" x14ac:dyDescent="0.25">
      <c r="A660" s="1346"/>
      <c r="B660" s="1583"/>
      <c r="C660" s="1635"/>
      <c r="D660" s="965" t="s">
        <v>15</v>
      </c>
      <c r="E660" s="325">
        <v>78</v>
      </c>
      <c r="F660" s="390">
        <f>SUM(M660:Q660)</f>
        <v>28</v>
      </c>
      <c r="G660" s="327" t="s">
        <v>98</v>
      </c>
      <c r="H660" s="328" t="s">
        <v>98</v>
      </c>
      <c r="I660" s="329" t="s">
        <v>98</v>
      </c>
      <c r="J660" s="330" t="s">
        <v>97</v>
      </c>
      <c r="K660" s="328" t="s">
        <v>97</v>
      </c>
      <c r="L660" s="329" t="s">
        <v>97</v>
      </c>
      <c r="M660" s="330">
        <v>2</v>
      </c>
      <c r="N660" s="328">
        <v>4</v>
      </c>
      <c r="O660" s="328">
        <v>22</v>
      </c>
      <c r="P660" s="328"/>
      <c r="Q660" s="329"/>
    </row>
    <row r="661" spans="1:17" ht="32.25" thickBot="1" x14ac:dyDescent="0.3">
      <c r="A661" s="1346"/>
      <c r="B661" s="1583"/>
      <c r="C661" s="1635"/>
      <c r="D661" s="1658" t="s">
        <v>491</v>
      </c>
      <c r="E661" s="343"/>
      <c r="F661" s="393">
        <f>SUM(M661:Q661)</f>
        <v>0</v>
      </c>
      <c r="G661" s="725" t="s">
        <v>97</v>
      </c>
      <c r="H661" s="434" t="s">
        <v>97</v>
      </c>
      <c r="I661" s="435" t="s">
        <v>97</v>
      </c>
      <c r="J661" s="436" t="s">
        <v>97</v>
      </c>
      <c r="K661" s="434" t="s">
        <v>98</v>
      </c>
      <c r="L661" s="435" t="s">
        <v>98</v>
      </c>
      <c r="M661" s="343"/>
      <c r="N661" s="344"/>
      <c r="O661" s="344"/>
      <c r="P661" s="344"/>
      <c r="Q661" s="359"/>
    </row>
    <row r="662" spans="1:17" ht="31.5" x14ac:dyDescent="0.25">
      <c r="A662" s="1346"/>
      <c r="B662" s="1581" t="s">
        <v>740</v>
      </c>
      <c r="C662" s="1629" t="s">
        <v>405</v>
      </c>
      <c r="D662" s="1677" t="s">
        <v>485</v>
      </c>
      <c r="E662" s="74"/>
      <c r="F662" s="151">
        <f>SUM(J662:L662)</f>
        <v>0</v>
      </c>
      <c r="G662" s="79" t="s">
        <v>97</v>
      </c>
      <c r="H662" s="77" t="s">
        <v>97</v>
      </c>
      <c r="I662" s="78" t="s">
        <v>97</v>
      </c>
      <c r="J662" s="74"/>
      <c r="K662" s="72"/>
      <c r="L662" s="73"/>
      <c r="M662" s="79" t="s">
        <v>97</v>
      </c>
      <c r="N662" s="77" t="s">
        <v>97</v>
      </c>
      <c r="O662" s="77" t="s">
        <v>97</v>
      </c>
      <c r="P662" s="77" t="s">
        <v>97</v>
      </c>
      <c r="Q662" s="78" t="s">
        <v>97</v>
      </c>
    </row>
    <row r="663" spans="1:17" ht="47.25" x14ac:dyDescent="0.25">
      <c r="A663" s="1346"/>
      <c r="B663" s="1583"/>
      <c r="C663" s="1630"/>
      <c r="D663" s="1678" t="s">
        <v>490</v>
      </c>
      <c r="E663" s="325"/>
      <c r="F663" s="390">
        <f>SUM(J663:L663)</f>
        <v>0</v>
      </c>
      <c r="G663" s="330" t="s">
        <v>98</v>
      </c>
      <c r="H663" s="328" t="s">
        <v>98</v>
      </c>
      <c r="I663" s="329" t="s">
        <v>98</v>
      </c>
      <c r="J663" s="330"/>
      <c r="K663" s="328"/>
      <c r="L663" s="329"/>
      <c r="M663" s="330" t="s">
        <v>97</v>
      </c>
      <c r="N663" s="328" t="s">
        <v>97</v>
      </c>
      <c r="O663" s="328" t="s">
        <v>97</v>
      </c>
      <c r="P663" s="328" t="s">
        <v>97</v>
      </c>
      <c r="Q663" s="329" t="s">
        <v>97</v>
      </c>
    </row>
    <row r="664" spans="1:17" ht="31.5" x14ac:dyDescent="0.25">
      <c r="A664" s="1346"/>
      <c r="B664" s="1583"/>
      <c r="C664" s="1630"/>
      <c r="D664" s="1678" t="s">
        <v>486</v>
      </c>
      <c r="E664" s="325"/>
      <c r="F664" s="390">
        <f>SUM(G664:I664)</f>
        <v>0</v>
      </c>
      <c r="G664" s="330"/>
      <c r="H664" s="328"/>
      <c r="I664" s="329"/>
      <c r="J664" s="330" t="s">
        <v>97</v>
      </c>
      <c r="K664" s="328" t="s">
        <v>97</v>
      </c>
      <c r="L664" s="329" t="s">
        <v>97</v>
      </c>
      <c r="M664" s="330" t="s">
        <v>97</v>
      </c>
      <c r="N664" s="328" t="s">
        <v>97</v>
      </c>
      <c r="O664" s="328" t="s">
        <v>97</v>
      </c>
      <c r="P664" s="328" t="s">
        <v>97</v>
      </c>
      <c r="Q664" s="329" t="s">
        <v>97</v>
      </c>
    </row>
    <row r="665" spans="1:17" ht="31.5" x14ac:dyDescent="0.25">
      <c r="A665" s="1346"/>
      <c r="B665" s="1583"/>
      <c r="C665" s="1630"/>
      <c r="D665" s="1678" t="s">
        <v>15</v>
      </c>
      <c r="E665" s="325">
        <v>95</v>
      </c>
      <c r="F665" s="390">
        <f>SUM(M665:Q665)</f>
        <v>24</v>
      </c>
      <c r="G665" s="330" t="s">
        <v>98</v>
      </c>
      <c r="H665" s="328" t="s">
        <v>98</v>
      </c>
      <c r="I665" s="329" t="s">
        <v>98</v>
      </c>
      <c r="J665" s="330" t="s">
        <v>97</v>
      </c>
      <c r="K665" s="328" t="s">
        <v>97</v>
      </c>
      <c r="L665" s="329" t="s">
        <v>97</v>
      </c>
      <c r="M665" s="330">
        <v>1</v>
      </c>
      <c r="N665" s="328">
        <v>6</v>
      </c>
      <c r="O665" s="328">
        <v>13</v>
      </c>
      <c r="P665" s="328">
        <v>2</v>
      </c>
      <c r="Q665" s="329">
        <v>2</v>
      </c>
    </row>
    <row r="666" spans="1:17" ht="32.25" thickBot="1" x14ac:dyDescent="0.3">
      <c r="A666" s="1346"/>
      <c r="B666" s="1585"/>
      <c r="C666" s="1631"/>
      <c r="D666" s="1679" t="s">
        <v>491</v>
      </c>
      <c r="E666" s="100"/>
      <c r="F666" s="170">
        <f>SUM(M666:Q666)</f>
        <v>0</v>
      </c>
      <c r="G666" s="99" t="s">
        <v>97</v>
      </c>
      <c r="H666" s="97" t="s">
        <v>97</v>
      </c>
      <c r="I666" s="98" t="s">
        <v>97</v>
      </c>
      <c r="J666" s="99" t="s">
        <v>97</v>
      </c>
      <c r="K666" s="97" t="s">
        <v>98</v>
      </c>
      <c r="L666" s="98" t="s">
        <v>98</v>
      </c>
      <c r="M666" s="100"/>
      <c r="N666" s="92"/>
      <c r="O666" s="92"/>
      <c r="P666" s="92"/>
      <c r="Q666" s="93"/>
    </row>
    <row r="667" spans="1:17" ht="47.45" customHeight="1" x14ac:dyDescent="0.25">
      <c r="A667" s="1346"/>
      <c r="B667" s="1581" t="s">
        <v>195</v>
      </c>
      <c r="C667" s="1636" t="str">
        <f>IF(C666=0,"",C666)</f>
        <v/>
      </c>
      <c r="D667" s="964" t="s">
        <v>485</v>
      </c>
      <c r="E667" s="74"/>
      <c r="F667" s="151">
        <f>SUM(J667:L667)</f>
        <v>0</v>
      </c>
      <c r="G667" s="79" t="s">
        <v>97</v>
      </c>
      <c r="H667" s="77" t="s">
        <v>97</v>
      </c>
      <c r="I667" s="78" t="s">
        <v>97</v>
      </c>
      <c r="J667" s="74"/>
      <c r="K667" s="72"/>
      <c r="L667" s="73"/>
      <c r="M667" s="79" t="s">
        <v>97</v>
      </c>
      <c r="N667" s="77" t="s">
        <v>97</v>
      </c>
      <c r="O667" s="77" t="s">
        <v>97</v>
      </c>
      <c r="P667" s="77" t="s">
        <v>97</v>
      </c>
      <c r="Q667" s="78" t="s">
        <v>97</v>
      </c>
    </row>
    <row r="668" spans="1:17" ht="47.25" x14ac:dyDescent="0.25">
      <c r="A668" s="1346"/>
      <c r="B668" s="1583"/>
      <c r="C668" s="1637"/>
      <c r="D668" s="965" t="s">
        <v>490</v>
      </c>
      <c r="E668" s="325"/>
      <c r="F668" s="390">
        <f>SUM(J668:L668)</f>
        <v>0</v>
      </c>
      <c r="G668" s="330" t="s">
        <v>98</v>
      </c>
      <c r="H668" s="328" t="s">
        <v>98</v>
      </c>
      <c r="I668" s="329" t="s">
        <v>98</v>
      </c>
      <c r="J668" s="330"/>
      <c r="K668" s="328"/>
      <c r="L668" s="329"/>
      <c r="M668" s="330" t="s">
        <v>97</v>
      </c>
      <c r="N668" s="328" t="s">
        <v>97</v>
      </c>
      <c r="O668" s="328" t="s">
        <v>97</v>
      </c>
      <c r="P668" s="328" t="s">
        <v>97</v>
      </c>
      <c r="Q668" s="329" t="s">
        <v>97</v>
      </c>
    </row>
    <row r="669" spans="1:17" ht="31.5" x14ac:dyDescent="0.25">
      <c r="A669" s="1346"/>
      <c r="B669" s="1583"/>
      <c r="C669" s="1637"/>
      <c r="D669" s="965" t="s">
        <v>486</v>
      </c>
      <c r="E669" s="325"/>
      <c r="F669" s="390">
        <f>SUM(G669:I669)</f>
        <v>0</v>
      </c>
      <c r="G669" s="330"/>
      <c r="H669" s="328"/>
      <c r="I669" s="329"/>
      <c r="J669" s="330" t="s">
        <v>97</v>
      </c>
      <c r="K669" s="328" t="s">
        <v>97</v>
      </c>
      <c r="L669" s="329" t="s">
        <v>97</v>
      </c>
      <c r="M669" s="330" t="s">
        <v>97</v>
      </c>
      <c r="N669" s="328" t="s">
        <v>97</v>
      </c>
      <c r="O669" s="328" t="s">
        <v>97</v>
      </c>
      <c r="P669" s="328" t="s">
        <v>97</v>
      </c>
      <c r="Q669" s="329" t="s">
        <v>97</v>
      </c>
    </row>
    <row r="670" spans="1:17" ht="31.5" x14ac:dyDescent="0.25">
      <c r="A670" s="1346"/>
      <c r="B670" s="1583"/>
      <c r="C670" s="1637"/>
      <c r="D670" s="965" t="s">
        <v>15</v>
      </c>
      <c r="E670" s="325">
        <v>98.4</v>
      </c>
      <c r="F670" s="390">
        <f>SUM(M670:Q670)</f>
        <v>13</v>
      </c>
      <c r="G670" s="330" t="s">
        <v>98</v>
      </c>
      <c r="H670" s="328" t="s">
        <v>98</v>
      </c>
      <c r="I670" s="329" t="s">
        <v>98</v>
      </c>
      <c r="J670" s="330" t="s">
        <v>97</v>
      </c>
      <c r="K670" s="328" t="s">
        <v>97</v>
      </c>
      <c r="L670" s="329" t="s">
        <v>97</v>
      </c>
      <c r="M670" s="325"/>
      <c r="N670" s="319">
        <v>4</v>
      </c>
      <c r="O670" s="319">
        <v>6</v>
      </c>
      <c r="P670" s="319">
        <v>3</v>
      </c>
      <c r="Q670" s="320"/>
    </row>
    <row r="671" spans="1:17" ht="32.25" thickBot="1" x14ac:dyDescent="0.3">
      <c r="A671" s="1346"/>
      <c r="B671" s="1585"/>
      <c r="C671" s="1638"/>
      <c r="D671" s="966" t="s">
        <v>491</v>
      </c>
      <c r="E671" s="100"/>
      <c r="F671" s="170">
        <f>SUM(M671:Q671)</f>
        <v>0</v>
      </c>
      <c r="G671" s="99" t="s">
        <v>97</v>
      </c>
      <c r="H671" s="97" t="s">
        <v>97</v>
      </c>
      <c r="I671" s="98" t="s">
        <v>97</v>
      </c>
      <c r="J671" s="99" t="s">
        <v>97</v>
      </c>
      <c r="K671" s="97" t="s">
        <v>98</v>
      </c>
      <c r="L671" s="98" t="s">
        <v>98</v>
      </c>
      <c r="M671" s="100"/>
      <c r="N671" s="92"/>
      <c r="O671" s="92"/>
      <c r="P671" s="92"/>
      <c r="Q671" s="93"/>
    </row>
    <row r="672" spans="1:17" ht="32.25" thickBot="1" x14ac:dyDescent="0.3">
      <c r="A672" s="1346"/>
      <c r="B672" s="1581" t="s">
        <v>608</v>
      </c>
      <c r="C672" s="1629" t="s">
        <v>400</v>
      </c>
      <c r="D672" s="964" t="s">
        <v>485</v>
      </c>
      <c r="E672" s="74"/>
      <c r="F672" s="170">
        <f>SUM(J671:Q671)</f>
        <v>0</v>
      </c>
      <c r="G672" s="79" t="s">
        <v>97</v>
      </c>
      <c r="H672" s="77" t="s">
        <v>97</v>
      </c>
      <c r="I672" s="78" t="s">
        <v>97</v>
      </c>
      <c r="J672" s="74"/>
      <c r="K672" s="72"/>
      <c r="L672" s="73"/>
      <c r="M672" s="79" t="s">
        <v>97</v>
      </c>
      <c r="N672" s="77" t="s">
        <v>97</v>
      </c>
      <c r="O672" s="77" t="s">
        <v>97</v>
      </c>
      <c r="P672" s="77" t="s">
        <v>97</v>
      </c>
      <c r="Q672" s="78" t="s">
        <v>97</v>
      </c>
    </row>
    <row r="673" spans="1:17" ht="47.25" x14ac:dyDescent="0.25">
      <c r="A673" s="1346"/>
      <c r="B673" s="1583"/>
      <c r="C673" s="1630"/>
      <c r="D673" s="965" t="s">
        <v>490</v>
      </c>
      <c r="E673" s="325"/>
      <c r="F673" s="390">
        <v>0</v>
      </c>
      <c r="G673" s="330" t="s">
        <v>98</v>
      </c>
      <c r="H673" s="328" t="s">
        <v>98</v>
      </c>
      <c r="I673" s="329" t="s">
        <v>98</v>
      </c>
      <c r="J673" s="330"/>
      <c r="K673" s="328"/>
      <c r="L673" s="329"/>
      <c r="M673" s="330" t="s">
        <v>97</v>
      </c>
      <c r="N673" s="328" t="s">
        <v>97</v>
      </c>
      <c r="O673" s="328" t="s">
        <v>97</v>
      </c>
      <c r="P673" s="328" t="s">
        <v>97</v>
      </c>
      <c r="Q673" s="329" t="s">
        <v>97</v>
      </c>
    </row>
    <row r="674" spans="1:17" ht="31.5" x14ac:dyDescent="0.25">
      <c r="A674" s="1346"/>
      <c r="B674" s="1583"/>
      <c r="C674" s="1630"/>
      <c r="D674" s="965" t="s">
        <v>486</v>
      </c>
      <c r="E674" s="325"/>
      <c r="F674" s="390">
        <v>0</v>
      </c>
      <c r="G674" s="330"/>
      <c r="H674" s="328"/>
      <c r="I674" s="329"/>
      <c r="J674" s="330" t="s">
        <v>97</v>
      </c>
      <c r="K674" s="328" t="s">
        <v>97</v>
      </c>
      <c r="L674" s="329" t="s">
        <v>97</v>
      </c>
      <c r="M674" s="330" t="s">
        <v>97</v>
      </c>
      <c r="N674" s="328" t="s">
        <v>97</v>
      </c>
      <c r="O674" s="328" t="s">
        <v>97</v>
      </c>
      <c r="P674" s="328" t="s">
        <v>97</v>
      </c>
      <c r="Q674" s="329" t="s">
        <v>97</v>
      </c>
    </row>
    <row r="675" spans="1:17" ht="31.5" x14ac:dyDescent="0.25">
      <c r="A675" s="1346"/>
      <c r="B675" s="1583"/>
      <c r="C675" s="1630"/>
      <c r="D675" s="965" t="s">
        <v>15</v>
      </c>
      <c r="E675" s="325">
        <v>93.8</v>
      </c>
      <c r="F675" s="390">
        <v>17</v>
      </c>
      <c r="G675" s="330" t="s">
        <v>98</v>
      </c>
      <c r="H675" s="328" t="s">
        <v>98</v>
      </c>
      <c r="I675" s="329" t="s">
        <v>98</v>
      </c>
      <c r="J675" s="330" t="s">
        <v>97</v>
      </c>
      <c r="K675" s="328" t="s">
        <v>97</v>
      </c>
      <c r="L675" s="329" t="s">
        <v>97</v>
      </c>
      <c r="M675" s="330">
        <v>0</v>
      </c>
      <c r="N675" s="328">
        <v>3</v>
      </c>
      <c r="O675" s="328">
        <v>14</v>
      </c>
      <c r="P675" s="328">
        <v>0</v>
      </c>
      <c r="Q675" s="329">
        <v>0</v>
      </c>
    </row>
    <row r="676" spans="1:17" ht="32.25" thickBot="1" x14ac:dyDescent="0.3">
      <c r="A676" s="1346"/>
      <c r="B676" s="1583"/>
      <c r="C676" s="1630"/>
      <c r="D676" s="1658" t="s">
        <v>491</v>
      </c>
      <c r="E676" s="343"/>
      <c r="F676" s="393">
        <v>0</v>
      </c>
      <c r="G676" s="436" t="s">
        <v>97</v>
      </c>
      <c r="H676" s="434" t="s">
        <v>97</v>
      </c>
      <c r="I676" s="435" t="s">
        <v>97</v>
      </c>
      <c r="J676" s="436" t="s">
        <v>97</v>
      </c>
      <c r="K676" s="434" t="s">
        <v>98</v>
      </c>
      <c r="L676" s="435" t="s">
        <v>98</v>
      </c>
      <c r="M676" s="343"/>
      <c r="N676" s="344"/>
      <c r="O676" s="344"/>
      <c r="P676" s="344"/>
      <c r="Q676" s="359"/>
    </row>
    <row r="677" spans="1:17" ht="31.5" x14ac:dyDescent="0.25">
      <c r="A677" s="1346"/>
      <c r="B677" s="1581" t="s">
        <v>609</v>
      </c>
      <c r="C677" s="1629" t="s">
        <v>401</v>
      </c>
      <c r="D677" s="964" t="s">
        <v>485</v>
      </c>
      <c r="E677" s="74"/>
      <c r="F677" s="151">
        <f>SUM(J677:L677)</f>
        <v>0</v>
      </c>
      <c r="G677" s="79" t="s">
        <v>97</v>
      </c>
      <c r="H677" s="77" t="s">
        <v>97</v>
      </c>
      <c r="I677" s="78" t="s">
        <v>97</v>
      </c>
      <c r="J677" s="74"/>
      <c r="K677" s="72"/>
      <c r="L677" s="73"/>
      <c r="M677" s="79" t="s">
        <v>97</v>
      </c>
      <c r="N677" s="77" t="s">
        <v>97</v>
      </c>
      <c r="O677" s="77" t="s">
        <v>97</v>
      </c>
      <c r="P677" s="77" t="s">
        <v>97</v>
      </c>
      <c r="Q677" s="78" t="s">
        <v>97</v>
      </c>
    </row>
    <row r="678" spans="1:17" ht="47.25" x14ac:dyDescent="0.25">
      <c r="A678" s="1346"/>
      <c r="B678" s="1583"/>
      <c r="C678" s="1630"/>
      <c r="D678" s="965" t="s">
        <v>490</v>
      </c>
      <c r="E678" s="325"/>
      <c r="F678" s="390">
        <f>SUM(J678:L678)</f>
        <v>0</v>
      </c>
      <c r="G678" s="330" t="s">
        <v>98</v>
      </c>
      <c r="H678" s="328" t="s">
        <v>98</v>
      </c>
      <c r="I678" s="329" t="s">
        <v>98</v>
      </c>
      <c r="J678" s="330"/>
      <c r="K678" s="328"/>
      <c r="L678" s="329"/>
      <c r="M678" s="330" t="s">
        <v>97</v>
      </c>
      <c r="N678" s="328" t="s">
        <v>97</v>
      </c>
      <c r="O678" s="328" t="s">
        <v>97</v>
      </c>
      <c r="P678" s="328" t="s">
        <v>97</v>
      </c>
      <c r="Q678" s="329" t="s">
        <v>97</v>
      </c>
    </row>
    <row r="679" spans="1:17" ht="31.5" x14ac:dyDescent="0.25">
      <c r="A679" s="1346"/>
      <c r="B679" s="1583"/>
      <c r="C679" s="1630"/>
      <c r="D679" s="965" t="s">
        <v>486</v>
      </c>
      <c r="E679" s="325"/>
      <c r="F679" s="390">
        <f>SUM(G679:I679)</f>
        <v>0</v>
      </c>
      <c r="G679" s="330"/>
      <c r="H679" s="328"/>
      <c r="I679" s="329"/>
      <c r="J679" s="330" t="s">
        <v>97</v>
      </c>
      <c r="K679" s="328" t="s">
        <v>97</v>
      </c>
      <c r="L679" s="329" t="s">
        <v>97</v>
      </c>
      <c r="M679" s="330" t="s">
        <v>97</v>
      </c>
      <c r="N679" s="328" t="s">
        <v>97</v>
      </c>
      <c r="O679" s="328" t="s">
        <v>97</v>
      </c>
      <c r="P679" s="328" t="s">
        <v>97</v>
      </c>
      <c r="Q679" s="329" t="s">
        <v>97</v>
      </c>
    </row>
    <row r="680" spans="1:17" ht="31.5" x14ac:dyDescent="0.25">
      <c r="A680" s="1346"/>
      <c r="B680" s="1583"/>
      <c r="C680" s="1630"/>
      <c r="D680" s="965" t="s">
        <v>15</v>
      </c>
      <c r="E680" s="325">
        <v>97</v>
      </c>
      <c r="F680" s="390">
        <f>SUM(M680:Q680)</f>
        <v>29</v>
      </c>
      <c r="G680" s="330" t="s">
        <v>98</v>
      </c>
      <c r="H680" s="328" t="s">
        <v>98</v>
      </c>
      <c r="I680" s="329" t="s">
        <v>98</v>
      </c>
      <c r="J680" s="330" t="s">
        <v>97</v>
      </c>
      <c r="K680" s="328" t="s">
        <v>97</v>
      </c>
      <c r="L680" s="329" t="s">
        <v>97</v>
      </c>
      <c r="M680" s="325">
        <v>0</v>
      </c>
      <c r="N680" s="319">
        <v>4</v>
      </c>
      <c r="O680" s="319">
        <v>22</v>
      </c>
      <c r="P680" s="319">
        <v>3</v>
      </c>
      <c r="Q680" s="329"/>
    </row>
    <row r="681" spans="1:17" ht="32.25" thickBot="1" x14ac:dyDescent="0.3">
      <c r="A681" s="1346"/>
      <c r="B681" s="1585"/>
      <c r="C681" s="1631"/>
      <c r="D681" s="966" t="s">
        <v>491</v>
      </c>
      <c r="E681" s="100"/>
      <c r="F681" s="170">
        <f>SUM(M681:Q681)</f>
        <v>0</v>
      </c>
      <c r="G681" s="99" t="s">
        <v>97</v>
      </c>
      <c r="H681" s="97" t="s">
        <v>97</v>
      </c>
      <c r="I681" s="98" t="s">
        <v>97</v>
      </c>
      <c r="J681" s="99" t="s">
        <v>97</v>
      </c>
      <c r="K681" s="97" t="s">
        <v>98</v>
      </c>
      <c r="L681" s="98" t="s">
        <v>98</v>
      </c>
      <c r="M681" s="100"/>
      <c r="N681" s="92"/>
      <c r="O681" s="92"/>
      <c r="P681" s="92"/>
      <c r="Q681" s="93"/>
    </row>
    <row r="682" spans="1:17" ht="63" customHeight="1" x14ac:dyDescent="0.25">
      <c r="A682" s="1346"/>
      <c r="B682" s="1581" t="s">
        <v>554</v>
      </c>
      <c r="C682" s="1629" t="s">
        <v>552</v>
      </c>
      <c r="D682" s="964" t="s">
        <v>485</v>
      </c>
      <c r="E682" s="74"/>
      <c r="F682" s="151">
        <f>SUM(J682:L682)</f>
        <v>0</v>
      </c>
      <c r="G682" s="79" t="s">
        <v>97</v>
      </c>
      <c r="H682" s="77" t="s">
        <v>97</v>
      </c>
      <c r="I682" s="78" t="s">
        <v>97</v>
      </c>
      <c r="J682" s="74"/>
      <c r="K682" s="72"/>
      <c r="L682" s="73"/>
      <c r="M682" s="79" t="s">
        <v>97</v>
      </c>
      <c r="N682" s="77" t="s">
        <v>97</v>
      </c>
      <c r="O682" s="77" t="s">
        <v>97</v>
      </c>
      <c r="P682" s="77" t="s">
        <v>97</v>
      </c>
      <c r="Q682" s="78" t="s">
        <v>97</v>
      </c>
    </row>
    <row r="683" spans="1:17" ht="47.25" x14ac:dyDescent="0.25">
      <c r="A683" s="1346"/>
      <c r="B683" s="1583"/>
      <c r="C683" s="1630"/>
      <c r="D683" s="965" t="s">
        <v>490</v>
      </c>
      <c r="E683" s="325"/>
      <c r="F683" s="390">
        <f>SUM(J683:L683)</f>
        <v>0</v>
      </c>
      <c r="G683" s="330" t="s">
        <v>98</v>
      </c>
      <c r="H683" s="328" t="s">
        <v>98</v>
      </c>
      <c r="I683" s="329" t="s">
        <v>98</v>
      </c>
      <c r="J683" s="330"/>
      <c r="K683" s="328"/>
      <c r="L683" s="329"/>
      <c r="M683" s="330" t="s">
        <v>97</v>
      </c>
      <c r="N683" s="328" t="s">
        <v>97</v>
      </c>
      <c r="O683" s="328" t="s">
        <v>97</v>
      </c>
      <c r="P683" s="328" t="s">
        <v>97</v>
      </c>
      <c r="Q683" s="329" t="s">
        <v>97</v>
      </c>
    </row>
    <row r="684" spans="1:17" ht="31.5" x14ac:dyDescent="0.25">
      <c r="A684" s="1346"/>
      <c r="B684" s="1583"/>
      <c r="C684" s="1630"/>
      <c r="D684" s="965" t="s">
        <v>486</v>
      </c>
      <c r="E684" s="325"/>
      <c r="F684" s="390">
        <f>SUM(G684:I684)</f>
        <v>0</v>
      </c>
      <c r="G684" s="330"/>
      <c r="H684" s="328"/>
      <c r="I684" s="329"/>
      <c r="J684" s="330" t="s">
        <v>97</v>
      </c>
      <c r="K684" s="328" t="s">
        <v>97</v>
      </c>
      <c r="L684" s="329" t="s">
        <v>97</v>
      </c>
      <c r="M684" s="330" t="s">
        <v>97</v>
      </c>
      <c r="N684" s="328" t="s">
        <v>97</v>
      </c>
      <c r="O684" s="328" t="s">
        <v>97</v>
      </c>
      <c r="P684" s="328" t="s">
        <v>97</v>
      </c>
      <c r="Q684" s="329" t="s">
        <v>97</v>
      </c>
    </row>
    <row r="685" spans="1:17" ht="31.5" x14ac:dyDescent="0.25">
      <c r="A685" s="1346"/>
      <c r="B685" s="1583"/>
      <c r="C685" s="1630"/>
      <c r="D685" s="965" t="s">
        <v>15</v>
      </c>
      <c r="E685" s="325">
        <v>95</v>
      </c>
      <c r="F685" s="390">
        <v>77</v>
      </c>
      <c r="G685" s="330" t="s">
        <v>98</v>
      </c>
      <c r="H685" s="328" t="s">
        <v>98</v>
      </c>
      <c r="I685" s="329" t="s">
        <v>98</v>
      </c>
      <c r="J685" s="330" t="s">
        <v>97</v>
      </c>
      <c r="K685" s="328" t="s">
        <v>97</v>
      </c>
      <c r="L685" s="329" t="s">
        <v>97</v>
      </c>
      <c r="M685" s="330">
        <v>17</v>
      </c>
      <c r="N685" s="328">
        <v>12</v>
      </c>
      <c r="O685" s="328">
        <v>31</v>
      </c>
      <c r="P685" s="328">
        <v>9</v>
      </c>
      <c r="Q685" s="329">
        <v>8</v>
      </c>
    </row>
    <row r="686" spans="1:17" ht="32.25" thickBot="1" x14ac:dyDescent="0.3">
      <c r="A686" s="1346"/>
      <c r="B686" s="1585"/>
      <c r="C686" s="1631"/>
      <c r="D686" s="966" t="s">
        <v>491</v>
      </c>
      <c r="E686" s="100"/>
      <c r="F686" s="170">
        <f>SUM(M686:Q686)</f>
        <v>0</v>
      </c>
      <c r="G686" s="99" t="s">
        <v>97</v>
      </c>
      <c r="H686" s="97" t="s">
        <v>97</v>
      </c>
      <c r="I686" s="98" t="s">
        <v>97</v>
      </c>
      <c r="J686" s="99" t="s">
        <v>97</v>
      </c>
      <c r="K686" s="97" t="s">
        <v>98</v>
      </c>
      <c r="L686" s="98" t="s">
        <v>98</v>
      </c>
      <c r="M686" s="100"/>
      <c r="N686" s="92"/>
      <c r="O686" s="92"/>
      <c r="P686" s="92"/>
      <c r="Q686" s="93"/>
    </row>
    <row r="687" spans="1:17" ht="31.15" customHeight="1" x14ac:dyDescent="0.25">
      <c r="A687" s="1345" t="s">
        <v>555</v>
      </c>
      <c r="B687" s="1565" t="s">
        <v>610</v>
      </c>
      <c r="C687" s="1608" t="s">
        <v>556</v>
      </c>
      <c r="D687" s="964" t="s">
        <v>485</v>
      </c>
      <c r="E687" s="74">
        <v>10</v>
      </c>
      <c r="F687" s="151">
        <f>SUM(J687:L687)</f>
        <v>36</v>
      </c>
      <c r="G687" s="76" t="s">
        <v>97</v>
      </c>
      <c r="H687" s="77" t="s">
        <v>97</v>
      </c>
      <c r="I687" s="78" t="s">
        <v>97</v>
      </c>
      <c r="J687" s="74">
        <v>2</v>
      </c>
      <c r="K687" s="72">
        <v>34</v>
      </c>
      <c r="L687" s="73"/>
      <c r="M687" s="79" t="s">
        <v>97</v>
      </c>
      <c r="N687" s="77" t="s">
        <v>97</v>
      </c>
      <c r="O687" s="77" t="s">
        <v>97</v>
      </c>
      <c r="P687" s="77" t="s">
        <v>97</v>
      </c>
      <c r="Q687" s="78" t="s">
        <v>97</v>
      </c>
    </row>
    <row r="688" spans="1:17" ht="47.25" x14ac:dyDescent="0.25">
      <c r="A688" s="1346"/>
      <c r="B688" s="1567"/>
      <c r="C688" s="1609"/>
      <c r="D688" s="965" t="s">
        <v>490</v>
      </c>
      <c r="E688" s="325"/>
      <c r="F688" s="390">
        <f>SUM(J688:L688)</f>
        <v>0</v>
      </c>
      <c r="G688" s="327" t="s">
        <v>98</v>
      </c>
      <c r="H688" s="328" t="s">
        <v>98</v>
      </c>
      <c r="I688" s="329" t="s">
        <v>98</v>
      </c>
      <c r="J688" s="330"/>
      <c r="K688" s="328"/>
      <c r="L688" s="329"/>
      <c r="M688" s="330" t="s">
        <v>97</v>
      </c>
      <c r="N688" s="328" t="s">
        <v>97</v>
      </c>
      <c r="O688" s="328" t="s">
        <v>97</v>
      </c>
      <c r="P688" s="328" t="s">
        <v>97</v>
      </c>
      <c r="Q688" s="329" t="s">
        <v>97</v>
      </c>
    </row>
    <row r="689" spans="1:17" ht="31.5" x14ac:dyDescent="0.25">
      <c r="A689" s="1346"/>
      <c r="B689" s="1567"/>
      <c r="C689" s="1609"/>
      <c r="D689" s="965" t="s">
        <v>486</v>
      </c>
      <c r="E689" s="325">
        <v>74.7</v>
      </c>
      <c r="F689" s="390">
        <f>SUM(G689:I689)</f>
        <v>6</v>
      </c>
      <c r="G689" s="327">
        <v>4</v>
      </c>
      <c r="H689" s="328">
        <v>2</v>
      </c>
      <c r="I689" s="329"/>
      <c r="J689" s="330" t="s">
        <v>97</v>
      </c>
      <c r="K689" s="328" t="s">
        <v>97</v>
      </c>
      <c r="L689" s="329" t="s">
        <v>97</v>
      </c>
      <c r="M689" s="330" t="s">
        <v>97</v>
      </c>
      <c r="N689" s="328" t="s">
        <v>97</v>
      </c>
      <c r="O689" s="328" t="s">
        <v>97</v>
      </c>
      <c r="P689" s="328" t="s">
        <v>97</v>
      </c>
      <c r="Q689" s="329" t="s">
        <v>97</v>
      </c>
    </row>
    <row r="690" spans="1:17" ht="31.5" x14ac:dyDescent="0.25">
      <c r="A690" s="1346"/>
      <c r="B690" s="1567"/>
      <c r="C690" s="1609"/>
      <c r="D690" s="965" t="s">
        <v>15</v>
      </c>
      <c r="E690" s="325">
        <v>100</v>
      </c>
      <c r="F690" s="390">
        <f>SUM(M690:Q690)</f>
        <v>150</v>
      </c>
      <c r="G690" s="327" t="s">
        <v>98</v>
      </c>
      <c r="H690" s="328" t="s">
        <v>98</v>
      </c>
      <c r="I690" s="329" t="s">
        <v>98</v>
      </c>
      <c r="J690" s="330" t="s">
        <v>97</v>
      </c>
      <c r="K690" s="328" t="s">
        <v>97</v>
      </c>
      <c r="L690" s="329" t="s">
        <v>97</v>
      </c>
      <c r="M690" s="330">
        <v>9</v>
      </c>
      <c r="N690" s="328">
        <v>13</v>
      </c>
      <c r="O690" s="328">
        <v>120</v>
      </c>
      <c r="P690" s="328">
        <v>8</v>
      </c>
      <c r="Q690" s="329"/>
    </row>
    <row r="691" spans="1:17" ht="32.25" thickBot="1" x14ac:dyDescent="0.3">
      <c r="A691" s="1346"/>
      <c r="B691" s="1577"/>
      <c r="C691" s="1610"/>
      <c r="D691" s="1658" t="s">
        <v>491</v>
      </c>
      <c r="E691" s="100"/>
      <c r="F691" s="170">
        <f>SUM(M691:Q691)</f>
        <v>0</v>
      </c>
      <c r="G691" s="345" t="s">
        <v>97</v>
      </c>
      <c r="H691" s="97" t="s">
        <v>97</v>
      </c>
      <c r="I691" s="98" t="s">
        <v>97</v>
      </c>
      <c r="J691" s="99" t="s">
        <v>97</v>
      </c>
      <c r="K691" s="97" t="s">
        <v>98</v>
      </c>
      <c r="L691" s="98" t="s">
        <v>98</v>
      </c>
      <c r="M691" s="100"/>
      <c r="N691" s="92"/>
      <c r="O691" s="92"/>
      <c r="P691" s="92"/>
      <c r="Q691" s="93"/>
    </row>
    <row r="692" spans="1:17" ht="31.9" customHeight="1" x14ac:dyDescent="0.25">
      <c r="A692" s="1346"/>
      <c r="B692" s="1565" t="s">
        <v>611</v>
      </c>
      <c r="C692" s="1608" t="s">
        <v>408</v>
      </c>
      <c r="D692" s="964" t="s">
        <v>485</v>
      </c>
      <c r="E692" s="74"/>
      <c r="F692" s="151">
        <f>SUM(J692:L692)</f>
        <v>0</v>
      </c>
      <c r="G692" s="76" t="s">
        <v>97</v>
      </c>
      <c r="H692" s="77" t="s">
        <v>97</v>
      </c>
      <c r="I692" s="78" t="s">
        <v>97</v>
      </c>
      <c r="J692" s="74"/>
      <c r="K692" s="72"/>
      <c r="L692" s="73"/>
      <c r="M692" s="79" t="s">
        <v>97</v>
      </c>
      <c r="N692" s="77" t="s">
        <v>97</v>
      </c>
      <c r="O692" s="77" t="s">
        <v>97</v>
      </c>
      <c r="P692" s="77" t="s">
        <v>97</v>
      </c>
      <c r="Q692" s="78" t="s">
        <v>97</v>
      </c>
    </row>
    <row r="693" spans="1:17" ht="47.25" x14ac:dyDescent="0.25">
      <c r="A693" s="1346"/>
      <c r="B693" s="1567"/>
      <c r="C693" s="1609"/>
      <c r="D693" s="965" t="s">
        <v>490</v>
      </c>
      <c r="E693" s="325"/>
      <c r="F693" s="390">
        <f>SUM(J693:L693)</f>
        <v>0</v>
      </c>
      <c r="G693" s="327" t="s">
        <v>98</v>
      </c>
      <c r="H693" s="328" t="s">
        <v>98</v>
      </c>
      <c r="I693" s="329" t="s">
        <v>98</v>
      </c>
      <c r="J693" s="330"/>
      <c r="K693" s="328"/>
      <c r="L693" s="329"/>
      <c r="M693" s="330" t="s">
        <v>97</v>
      </c>
      <c r="N693" s="328" t="s">
        <v>97</v>
      </c>
      <c r="O693" s="328" t="s">
        <v>97</v>
      </c>
      <c r="P693" s="328" t="s">
        <v>97</v>
      </c>
      <c r="Q693" s="329" t="s">
        <v>97</v>
      </c>
    </row>
    <row r="694" spans="1:17" ht="31.5" x14ac:dyDescent="0.25">
      <c r="A694" s="1346"/>
      <c r="B694" s="1567"/>
      <c r="C694" s="1609"/>
      <c r="D694" s="965" t="s">
        <v>486</v>
      </c>
      <c r="E694" s="325"/>
      <c r="F694" s="390">
        <f>SUM(G694:I694)</f>
        <v>0</v>
      </c>
      <c r="G694" s="327"/>
      <c r="H694" s="328"/>
      <c r="I694" s="329"/>
      <c r="J694" s="330" t="s">
        <v>97</v>
      </c>
      <c r="K694" s="328" t="s">
        <v>97</v>
      </c>
      <c r="L694" s="329" t="s">
        <v>97</v>
      </c>
      <c r="M694" s="330" t="s">
        <v>97</v>
      </c>
      <c r="N694" s="328" t="s">
        <v>97</v>
      </c>
      <c r="O694" s="328" t="s">
        <v>97</v>
      </c>
      <c r="P694" s="328" t="s">
        <v>97</v>
      </c>
      <c r="Q694" s="329" t="s">
        <v>97</v>
      </c>
    </row>
    <row r="695" spans="1:17" ht="31.5" x14ac:dyDescent="0.25">
      <c r="A695" s="1346"/>
      <c r="B695" s="1567"/>
      <c r="C695" s="1609"/>
      <c r="D695" s="965" t="s">
        <v>15</v>
      </c>
      <c r="E695" s="325">
        <v>76</v>
      </c>
      <c r="F695" s="390">
        <f>SUM(M695:Q695)</f>
        <v>18</v>
      </c>
      <c r="G695" s="327" t="s">
        <v>98</v>
      </c>
      <c r="H695" s="328" t="s">
        <v>98</v>
      </c>
      <c r="I695" s="329" t="s">
        <v>98</v>
      </c>
      <c r="J695" s="330" t="s">
        <v>97</v>
      </c>
      <c r="K695" s="328" t="s">
        <v>97</v>
      </c>
      <c r="L695" s="329" t="s">
        <v>97</v>
      </c>
      <c r="M695" s="330">
        <v>3</v>
      </c>
      <c r="N695" s="328">
        <v>11</v>
      </c>
      <c r="O695" s="328">
        <v>4</v>
      </c>
      <c r="P695" s="328"/>
      <c r="Q695" s="329"/>
    </row>
    <row r="696" spans="1:17" ht="32.25" thickBot="1" x14ac:dyDescent="0.3">
      <c r="A696" s="1346"/>
      <c r="B696" s="1577"/>
      <c r="C696" s="1610"/>
      <c r="D696" s="1658" t="s">
        <v>491</v>
      </c>
      <c r="E696" s="343"/>
      <c r="F696" s="393">
        <f>SUM(M696:Q696)</f>
        <v>0</v>
      </c>
      <c r="G696" s="345" t="s">
        <v>97</v>
      </c>
      <c r="H696" s="97" t="s">
        <v>97</v>
      </c>
      <c r="I696" s="98" t="s">
        <v>97</v>
      </c>
      <c r="J696" s="99" t="s">
        <v>97</v>
      </c>
      <c r="K696" s="97" t="s">
        <v>98</v>
      </c>
      <c r="L696" s="98" t="s">
        <v>98</v>
      </c>
      <c r="M696" s="100"/>
      <c r="N696" s="92"/>
      <c r="O696" s="92"/>
      <c r="P696" s="92"/>
      <c r="Q696" s="93"/>
    </row>
    <row r="697" spans="1:17" ht="31.5" x14ac:dyDescent="0.25">
      <c r="A697" s="1346"/>
      <c r="B697" s="1565" t="s">
        <v>744</v>
      </c>
      <c r="C697" s="1608" t="s">
        <v>557</v>
      </c>
      <c r="D697" s="964" t="s">
        <v>485</v>
      </c>
      <c r="E697" s="74"/>
      <c r="F697" s="151">
        <f>SUM(J697:L697)</f>
        <v>0</v>
      </c>
      <c r="G697" s="76" t="s">
        <v>97</v>
      </c>
      <c r="H697" s="77" t="s">
        <v>97</v>
      </c>
      <c r="I697" s="78" t="s">
        <v>97</v>
      </c>
      <c r="J697" s="74"/>
      <c r="K697" s="72"/>
      <c r="L697" s="73"/>
      <c r="M697" s="79" t="s">
        <v>97</v>
      </c>
      <c r="N697" s="77" t="s">
        <v>97</v>
      </c>
      <c r="O697" s="77" t="s">
        <v>97</v>
      </c>
      <c r="P697" s="77" t="s">
        <v>97</v>
      </c>
      <c r="Q697" s="78" t="s">
        <v>97</v>
      </c>
    </row>
    <row r="698" spans="1:17" ht="47.25" x14ac:dyDescent="0.25">
      <c r="A698" s="1346"/>
      <c r="B698" s="1567"/>
      <c r="C698" s="1609"/>
      <c r="D698" s="965" t="s">
        <v>490</v>
      </c>
      <c r="E698" s="325"/>
      <c r="F698" s="390">
        <f>SUM(J698:L698)</f>
        <v>0</v>
      </c>
      <c r="G698" s="327" t="s">
        <v>98</v>
      </c>
      <c r="H698" s="328" t="s">
        <v>98</v>
      </c>
      <c r="I698" s="329" t="s">
        <v>98</v>
      </c>
      <c r="J698" s="330"/>
      <c r="K698" s="328"/>
      <c r="L698" s="329"/>
      <c r="M698" s="330" t="s">
        <v>97</v>
      </c>
      <c r="N698" s="328" t="s">
        <v>97</v>
      </c>
      <c r="O698" s="328" t="s">
        <v>97</v>
      </c>
      <c r="P698" s="328" t="s">
        <v>97</v>
      </c>
      <c r="Q698" s="329" t="s">
        <v>97</v>
      </c>
    </row>
    <row r="699" spans="1:17" ht="31.5" x14ac:dyDescent="0.25">
      <c r="A699" s="1346"/>
      <c r="B699" s="1567"/>
      <c r="C699" s="1609"/>
      <c r="D699" s="965" t="s">
        <v>486</v>
      </c>
      <c r="E699" s="325"/>
      <c r="F699" s="390">
        <f>SUM(G699:I699)</f>
        <v>0</v>
      </c>
      <c r="G699" s="327"/>
      <c r="H699" s="328"/>
      <c r="I699" s="329"/>
      <c r="J699" s="330" t="s">
        <v>97</v>
      </c>
      <c r="K699" s="328" t="s">
        <v>97</v>
      </c>
      <c r="L699" s="329" t="s">
        <v>97</v>
      </c>
      <c r="M699" s="330" t="s">
        <v>97</v>
      </c>
      <c r="N699" s="328" t="s">
        <v>97</v>
      </c>
      <c r="O699" s="328" t="s">
        <v>97</v>
      </c>
      <c r="P699" s="328" t="s">
        <v>97</v>
      </c>
      <c r="Q699" s="329" t="s">
        <v>97</v>
      </c>
    </row>
    <row r="700" spans="1:17" ht="31.5" x14ac:dyDescent="0.25">
      <c r="A700" s="1346"/>
      <c r="B700" s="1567"/>
      <c r="C700" s="1609"/>
      <c r="D700" s="965" t="s">
        <v>15</v>
      </c>
      <c r="E700" s="325">
        <v>102</v>
      </c>
      <c r="F700" s="390">
        <f>SUM(M700:Q700)</f>
        <v>42</v>
      </c>
      <c r="G700" s="327" t="s">
        <v>98</v>
      </c>
      <c r="H700" s="328" t="s">
        <v>98</v>
      </c>
      <c r="I700" s="329" t="s">
        <v>98</v>
      </c>
      <c r="J700" s="330" t="s">
        <v>97</v>
      </c>
      <c r="K700" s="328" t="s">
        <v>97</v>
      </c>
      <c r="L700" s="329" t="s">
        <v>97</v>
      </c>
      <c r="M700" s="330"/>
      <c r="N700" s="328">
        <v>8</v>
      </c>
      <c r="O700" s="328">
        <v>29</v>
      </c>
      <c r="P700" s="328">
        <v>5</v>
      </c>
      <c r="Q700" s="329"/>
    </row>
    <row r="701" spans="1:17" ht="32.25" thickBot="1" x14ac:dyDescent="0.3">
      <c r="A701" s="1346"/>
      <c r="B701" s="1588"/>
      <c r="C701" s="1620"/>
      <c r="D701" s="966" t="s">
        <v>491</v>
      </c>
      <c r="E701" s="100"/>
      <c r="F701" s="170">
        <f>SUM(M701:Q701)</f>
        <v>0</v>
      </c>
      <c r="G701" s="345" t="s">
        <v>97</v>
      </c>
      <c r="H701" s="97" t="s">
        <v>97</v>
      </c>
      <c r="I701" s="98" t="s">
        <v>97</v>
      </c>
      <c r="J701" s="99" t="s">
        <v>97</v>
      </c>
      <c r="K701" s="97" t="s">
        <v>98</v>
      </c>
      <c r="L701" s="98" t="s">
        <v>98</v>
      </c>
      <c r="M701" s="100"/>
      <c r="N701" s="92"/>
      <c r="O701" s="92"/>
      <c r="P701" s="92"/>
      <c r="Q701" s="93"/>
    </row>
    <row r="702" spans="1:17" ht="31.9" customHeight="1" x14ac:dyDescent="0.25">
      <c r="A702" s="1346"/>
      <c r="B702" s="1565" t="s">
        <v>743</v>
      </c>
      <c r="C702" s="1608" t="s">
        <v>558</v>
      </c>
      <c r="D702" s="964" t="s">
        <v>485</v>
      </c>
      <c r="E702" s="74"/>
      <c r="F702" s="151">
        <f>SUM(J702:L702)</f>
        <v>0</v>
      </c>
      <c r="G702" s="76" t="s">
        <v>97</v>
      </c>
      <c r="H702" s="77" t="s">
        <v>97</v>
      </c>
      <c r="I702" s="78" t="s">
        <v>97</v>
      </c>
      <c r="J702" s="74"/>
      <c r="K702" s="72"/>
      <c r="L702" s="73"/>
      <c r="M702" s="79" t="s">
        <v>97</v>
      </c>
      <c r="N702" s="77" t="s">
        <v>97</v>
      </c>
      <c r="O702" s="77" t="s">
        <v>97</v>
      </c>
      <c r="P702" s="77" t="s">
        <v>97</v>
      </c>
      <c r="Q702" s="78" t="s">
        <v>97</v>
      </c>
    </row>
    <row r="703" spans="1:17" ht="47.25" x14ac:dyDescent="0.25">
      <c r="A703" s="1346"/>
      <c r="B703" s="1567"/>
      <c r="C703" s="1609"/>
      <c r="D703" s="965" t="s">
        <v>490</v>
      </c>
      <c r="E703" s="325"/>
      <c r="F703" s="390">
        <f>SUM(J703:L703)</f>
        <v>0</v>
      </c>
      <c r="G703" s="327" t="s">
        <v>98</v>
      </c>
      <c r="H703" s="328" t="s">
        <v>98</v>
      </c>
      <c r="I703" s="329" t="s">
        <v>98</v>
      </c>
      <c r="J703" s="330"/>
      <c r="K703" s="328"/>
      <c r="L703" s="329"/>
      <c r="M703" s="330" t="s">
        <v>97</v>
      </c>
      <c r="N703" s="328" t="s">
        <v>97</v>
      </c>
      <c r="O703" s="328" t="s">
        <v>97</v>
      </c>
      <c r="P703" s="328" t="s">
        <v>97</v>
      </c>
      <c r="Q703" s="329" t="s">
        <v>97</v>
      </c>
    </row>
    <row r="704" spans="1:17" ht="31.5" x14ac:dyDescent="0.25">
      <c r="A704" s="1346"/>
      <c r="B704" s="1567"/>
      <c r="C704" s="1609"/>
      <c r="D704" s="965" t="s">
        <v>486</v>
      </c>
      <c r="E704" s="325"/>
      <c r="F704" s="390">
        <f>SUM(G704:I704)</f>
        <v>0</v>
      </c>
      <c r="G704" s="327"/>
      <c r="H704" s="328"/>
      <c r="I704" s="329"/>
      <c r="J704" s="330" t="s">
        <v>97</v>
      </c>
      <c r="K704" s="328" t="s">
        <v>97</v>
      </c>
      <c r="L704" s="329" t="s">
        <v>97</v>
      </c>
      <c r="M704" s="330" t="s">
        <v>97</v>
      </c>
      <c r="N704" s="328" t="s">
        <v>97</v>
      </c>
      <c r="O704" s="328" t="s">
        <v>97</v>
      </c>
      <c r="P704" s="328" t="s">
        <v>97</v>
      </c>
      <c r="Q704" s="329" t="s">
        <v>97</v>
      </c>
    </row>
    <row r="705" spans="1:17" ht="31.5" x14ac:dyDescent="0.25">
      <c r="A705" s="1346"/>
      <c r="B705" s="1567"/>
      <c r="C705" s="1609"/>
      <c r="D705" s="965" t="s">
        <v>15</v>
      </c>
      <c r="E705" s="325">
        <v>106</v>
      </c>
      <c r="F705" s="390">
        <f>SUM(M705:Q705)</f>
        <v>50</v>
      </c>
      <c r="G705" s="327" t="s">
        <v>98</v>
      </c>
      <c r="H705" s="328" t="s">
        <v>98</v>
      </c>
      <c r="I705" s="329" t="s">
        <v>98</v>
      </c>
      <c r="J705" s="330" t="s">
        <v>97</v>
      </c>
      <c r="K705" s="328" t="s">
        <v>97</v>
      </c>
      <c r="L705" s="329" t="s">
        <v>97</v>
      </c>
      <c r="M705" s="330">
        <v>0</v>
      </c>
      <c r="N705" s="328">
        <v>7</v>
      </c>
      <c r="O705" s="328">
        <v>26</v>
      </c>
      <c r="P705" s="328">
        <v>17</v>
      </c>
      <c r="Q705" s="329">
        <v>0</v>
      </c>
    </row>
    <row r="706" spans="1:17" ht="32.25" thickBot="1" x14ac:dyDescent="0.3">
      <c r="A706" s="1346"/>
      <c r="B706" s="1588"/>
      <c r="C706" s="1620"/>
      <c r="D706" s="966" t="s">
        <v>491</v>
      </c>
      <c r="E706" s="100"/>
      <c r="F706" s="170">
        <f>SUM(M706:Q706)</f>
        <v>0</v>
      </c>
      <c r="G706" s="345" t="s">
        <v>97</v>
      </c>
      <c r="H706" s="97" t="s">
        <v>97</v>
      </c>
      <c r="I706" s="98" t="s">
        <v>97</v>
      </c>
      <c r="J706" s="99" t="s">
        <v>97</v>
      </c>
      <c r="K706" s="97" t="s">
        <v>98</v>
      </c>
      <c r="L706" s="98" t="s">
        <v>98</v>
      </c>
      <c r="M706" s="100"/>
      <c r="N706" s="92"/>
      <c r="O706" s="92"/>
      <c r="P706" s="92"/>
      <c r="Q706" s="93"/>
    </row>
    <row r="707" spans="1:17" ht="31.9" customHeight="1" x14ac:dyDescent="0.25">
      <c r="A707" s="1346"/>
      <c r="B707" s="1565" t="s">
        <v>742</v>
      </c>
      <c r="C707" s="1608" t="s">
        <v>465</v>
      </c>
      <c r="D707" s="964" t="s">
        <v>485</v>
      </c>
      <c r="E707" s="74"/>
      <c r="F707" s="151">
        <f>SUM(J707:L707)</f>
        <v>0</v>
      </c>
      <c r="G707" s="76" t="s">
        <v>97</v>
      </c>
      <c r="H707" s="77" t="s">
        <v>97</v>
      </c>
      <c r="I707" s="78" t="s">
        <v>97</v>
      </c>
      <c r="J707" s="74"/>
      <c r="K707" s="72"/>
      <c r="L707" s="73"/>
      <c r="M707" s="79" t="s">
        <v>97</v>
      </c>
      <c r="N707" s="77" t="s">
        <v>97</v>
      </c>
      <c r="O707" s="77" t="s">
        <v>97</v>
      </c>
      <c r="P707" s="77" t="s">
        <v>97</v>
      </c>
      <c r="Q707" s="78" t="s">
        <v>97</v>
      </c>
    </row>
    <row r="708" spans="1:17" ht="47.25" x14ac:dyDescent="0.25">
      <c r="A708" s="1346"/>
      <c r="B708" s="1567"/>
      <c r="C708" s="1609"/>
      <c r="D708" s="965" t="s">
        <v>490</v>
      </c>
      <c r="E708" s="325"/>
      <c r="F708" s="390">
        <f>SUM(J708:L708)</f>
        <v>0</v>
      </c>
      <c r="G708" s="327" t="s">
        <v>98</v>
      </c>
      <c r="H708" s="328" t="s">
        <v>98</v>
      </c>
      <c r="I708" s="329" t="s">
        <v>98</v>
      </c>
      <c r="J708" s="330"/>
      <c r="K708" s="328"/>
      <c r="L708" s="329"/>
      <c r="M708" s="330" t="s">
        <v>97</v>
      </c>
      <c r="N708" s="328" t="s">
        <v>97</v>
      </c>
      <c r="O708" s="328" t="s">
        <v>97</v>
      </c>
      <c r="P708" s="328" t="s">
        <v>97</v>
      </c>
      <c r="Q708" s="329" t="s">
        <v>97</v>
      </c>
    </row>
    <row r="709" spans="1:17" ht="31.5" x14ac:dyDescent="0.25">
      <c r="A709" s="1346"/>
      <c r="B709" s="1567"/>
      <c r="C709" s="1609"/>
      <c r="D709" s="965" t="s">
        <v>486</v>
      </c>
      <c r="E709" s="325"/>
      <c r="F709" s="390">
        <f>SUM(G709:I709)</f>
        <v>0</v>
      </c>
      <c r="G709" s="327"/>
      <c r="H709" s="328"/>
      <c r="I709" s="329"/>
      <c r="J709" s="330" t="s">
        <v>97</v>
      </c>
      <c r="K709" s="328" t="s">
        <v>97</v>
      </c>
      <c r="L709" s="329" t="s">
        <v>97</v>
      </c>
      <c r="M709" s="330" t="s">
        <v>97</v>
      </c>
      <c r="N709" s="328" t="s">
        <v>97</v>
      </c>
      <c r="O709" s="328" t="s">
        <v>97</v>
      </c>
      <c r="P709" s="328" t="s">
        <v>97</v>
      </c>
      <c r="Q709" s="329" t="s">
        <v>97</v>
      </c>
    </row>
    <row r="710" spans="1:17" ht="31.5" x14ac:dyDescent="0.25">
      <c r="A710" s="1346"/>
      <c r="B710" s="1567"/>
      <c r="C710" s="1609"/>
      <c r="D710" s="965" t="s">
        <v>15</v>
      </c>
      <c r="E710" s="325">
        <v>101</v>
      </c>
      <c r="F710" s="390">
        <f>SUM(M710:Q710)</f>
        <v>50</v>
      </c>
      <c r="G710" s="327" t="s">
        <v>98</v>
      </c>
      <c r="H710" s="328" t="s">
        <v>98</v>
      </c>
      <c r="I710" s="329" t="s">
        <v>98</v>
      </c>
      <c r="J710" s="330" t="s">
        <v>97</v>
      </c>
      <c r="K710" s="328" t="s">
        <v>97</v>
      </c>
      <c r="L710" s="329" t="s">
        <v>97</v>
      </c>
      <c r="M710" s="330">
        <v>3</v>
      </c>
      <c r="N710" s="328">
        <v>2</v>
      </c>
      <c r="O710" s="328">
        <v>39</v>
      </c>
      <c r="P710" s="328">
        <v>6</v>
      </c>
      <c r="Q710" s="329"/>
    </row>
    <row r="711" spans="1:17" ht="32.25" thickBot="1" x14ac:dyDescent="0.3">
      <c r="A711" s="1346"/>
      <c r="B711" s="1588"/>
      <c r="C711" s="1620"/>
      <c r="D711" s="966" t="s">
        <v>491</v>
      </c>
      <c r="E711" s="100"/>
      <c r="F711" s="170">
        <f>SUM(M711:Q711)</f>
        <v>0</v>
      </c>
      <c r="G711" s="345" t="s">
        <v>97</v>
      </c>
      <c r="H711" s="97" t="s">
        <v>97</v>
      </c>
      <c r="I711" s="98" t="s">
        <v>97</v>
      </c>
      <c r="J711" s="99" t="s">
        <v>97</v>
      </c>
      <c r="K711" s="97" t="s">
        <v>98</v>
      </c>
      <c r="L711" s="98" t="s">
        <v>98</v>
      </c>
      <c r="M711" s="100"/>
      <c r="N711" s="92"/>
      <c r="O711" s="92"/>
      <c r="P711" s="92"/>
      <c r="Q711" s="93"/>
    </row>
    <row r="712" spans="1:17" ht="31.15" customHeight="1" x14ac:dyDescent="0.25">
      <c r="A712" s="1345" t="s">
        <v>560</v>
      </c>
      <c r="B712" s="1565" t="s">
        <v>745</v>
      </c>
      <c r="C712" s="1608" t="s">
        <v>466</v>
      </c>
      <c r="D712" s="964" t="s">
        <v>485</v>
      </c>
      <c r="E712" s="693">
        <v>10.199999999999999</v>
      </c>
      <c r="F712" s="185">
        <f>SUM(J712:L712)</f>
        <v>57</v>
      </c>
      <c r="G712" s="76" t="s">
        <v>97</v>
      </c>
      <c r="H712" s="77" t="s">
        <v>97</v>
      </c>
      <c r="I712" s="78" t="s">
        <v>97</v>
      </c>
      <c r="J712" s="74">
        <v>2</v>
      </c>
      <c r="K712" s="72">
        <v>55</v>
      </c>
      <c r="L712" s="73"/>
      <c r="M712" s="79" t="s">
        <v>97</v>
      </c>
      <c r="N712" s="77" t="s">
        <v>97</v>
      </c>
      <c r="O712" s="77" t="s">
        <v>97</v>
      </c>
      <c r="P712" s="77" t="s">
        <v>97</v>
      </c>
      <c r="Q712" s="78" t="s">
        <v>97</v>
      </c>
    </row>
    <row r="713" spans="1:17" ht="47.25" x14ac:dyDescent="0.25">
      <c r="A713" s="1346"/>
      <c r="B713" s="1567"/>
      <c r="C713" s="1609"/>
      <c r="D713" s="965" t="s">
        <v>490</v>
      </c>
      <c r="E713" s="693"/>
      <c r="F713" s="694">
        <f>SUM(J713:L713)</f>
        <v>0</v>
      </c>
      <c r="G713" s="327" t="s">
        <v>98</v>
      </c>
      <c r="H713" s="328" t="s">
        <v>98</v>
      </c>
      <c r="I713" s="329" t="s">
        <v>98</v>
      </c>
      <c r="J713" s="330"/>
      <c r="K713" s="328"/>
      <c r="L713" s="329"/>
      <c r="M713" s="330" t="s">
        <v>97</v>
      </c>
      <c r="N713" s="328" t="s">
        <v>97</v>
      </c>
      <c r="O713" s="328" t="s">
        <v>97</v>
      </c>
      <c r="P713" s="328" t="s">
        <v>97</v>
      </c>
      <c r="Q713" s="329" t="s">
        <v>97</v>
      </c>
    </row>
    <row r="714" spans="1:17" ht="31.5" x14ac:dyDescent="0.25">
      <c r="A714" s="1346"/>
      <c r="B714" s="1567"/>
      <c r="C714" s="1609"/>
      <c r="D714" s="965" t="s">
        <v>486</v>
      </c>
      <c r="E714" s="693">
        <v>96</v>
      </c>
      <c r="F714" s="694">
        <f>SUM(G714:I714)</f>
        <v>7</v>
      </c>
      <c r="G714" s="327"/>
      <c r="H714" s="328">
        <v>7</v>
      </c>
      <c r="I714" s="329"/>
      <c r="J714" s="330" t="s">
        <v>97</v>
      </c>
      <c r="K714" s="328" t="s">
        <v>97</v>
      </c>
      <c r="L714" s="329" t="s">
        <v>97</v>
      </c>
      <c r="M714" s="436" t="s">
        <v>97</v>
      </c>
      <c r="N714" s="434" t="s">
        <v>97</v>
      </c>
      <c r="O714" s="434" t="s">
        <v>97</v>
      </c>
      <c r="P714" s="434" t="s">
        <v>97</v>
      </c>
      <c r="Q714" s="435" t="s">
        <v>97</v>
      </c>
    </row>
    <row r="715" spans="1:17" ht="31.5" x14ac:dyDescent="0.25">
      <c r="A715" s="1346"/>
      <c r="B715" s="1567"/>
      <c r="C715" s="1609"/>
      <c r="D715" s="965" t="s">
        <v>15</v>
      </c>
      <c r="E715" s="693">
        <v>107.5</v>
      </c>
      <c r="F715" s="694">
        <f>SUM(M715:Q715)</f>
        <v>300</v>
      </c>
      <c r="G715" s="327" t="s">
        <v>98</v>
      </c>
      <c r="H715" s="328" t="s">
        <v>98</v>
      </c>
      <c r="I715" s="329" t="s">
        <v>98</v>
      </c>
      <c r="J715" s="330" t="s">
        <v>97</v>
      </c>
      <c r="K715" s="328" t="s">
        <v>97</v>
      </c>
      <c r="L715" s="331" t="s">
        <v>97</v>
      </c>
      <c r="M715" s="695">
        <v>13</v>
      </c>
      <c r="N715" s="695">
        <v>39</v>
      </c>
      <c r="O715" s="695">
        <v>117</v>
      </c>
      <c r="P715" s="695">
        <v>129</v>
      </c>
      <c r="Q715" s="696">
        <v>2</v>
      </c>
    </row>
    <row r="716" spans="1:17" ht="32.25" thickBot="1" x14ac:dyDescent="0.3">
      <c r="A716" s="1346"/>
      <c r="B716" s="1577"/>
      <c r="C716" s="1610"/>
      <c r="D716" s="1658" t="s">
        <v>491</v>
      </c>
      <c r="E716" s="693"/>
      <c r="F716" s="697">
        <f>SUM(M716:Q716)</f>
        <v>0</v>
      </c>
      <c r="G716" s="345" t="s">
        <v>97</v>
      </c>
      <c r="H716" s="97" t="s">
        <v>97</v>
      </c>
      <c r="I716" s="98" t="s">
        <v>97</v>
      </c>
      <c r="J716" s="99" t="s">
        <v>97</v>
      </c>
      <c r="K716" s="97" t="s">
        <v>98</v>
      </c>
      <c r="L716" s="98" t="s">
        <v>98</v>
      </c>
      <c r="M716" s="137"/>
      <c r="N716" s="135"/>
      <c r="O716" s="135"/>
      <c r="P716" s="135"/>
      <c r="Q716" s="136"/>
    </row>
    <row r="717" spans="1:17" ht="31.5" x14ac:dyDescent="0.25">
      <c r="A717" s="1346"/>
      <c r="B717" s="1639" t="s">
        <v>198</v>
      </c>
      <c r="C717" s="1608" t="s">
        <v>409</v>
      </c>
      <c r="D717" s="964" t="s">
        <v>485</v>
      </c>
      <c r="E717" s="83"/>
      <c r="F717" s="151">
        <f>SUM(J717:L717)</f>
        <v>0</v>
      </c>
      <c r="G717" s="76" t="s">
        <v>97</v>
      </c>
      <c r="H717" s="77" t="s">
        <v>97</v>
      </c>
      <c r="I717" s="78" t="s">
        <v>97</v>
      </c>
      <c r="J717" s="74"/>
      <c r="K717" s="72"/>
      <c r="L717" s="73"/>
      <c r="M717" s="79" t="s">
        <v>97</v>
      </c>
      <c r="N717" s="77" t="s">
        <v>97</v>
      </c>
      <c r="O717" s="77" t="s">
        <v>97</v>
      </c>
      <c r="P717" s="77" t="s">
        <v>97</v>
      </c>
      <c r="Q717" s="78" t="s">
        <v>97</v>
      </c>
    </row>
    <row r="718" spans="1:17" ht="47.25" x14ac:dyDescent="0.25">
      <c r="A718" s="1346"/>
      <c r="B718" s="1640"/>
      <c r="C718" s="1609"/>
      <c r="D718" s="965" t="s">
        <v>490</v>
      </c>
      <c r="E718" s="325"/>
      <c r="F718" s="390">
        <f>SUM(J718:L718)</f>
        <v>0</v>
      </c>
      <c r="G718" s="327" t="s">
        <v>98</v>
      </c>
      <c r="H718" s="328" t="s">
        <v>98</v>
      </c>
      <c r="I718" s="329" t="s">
        <v>98</v>
      </c>
      <c r="J718" s="330"/>
      <c r="K718" s="328"/>
      <c r="L718" s="329"/>
      <c r="M718" s="330" t="s">
        <v>97</v>
      </c>
      <c r="N718" s="328" t="s">
        <v>97</v>
      </c>
      <c r="O718" s="328" t="s">
        <v>97</v>
      </c>
      <c r="P718" s="328" t="s">
        <v>97</v>
      </c>
      <c r="Q718" s="329" t="s">
        <v>97</v>
      </c>
    </row>
    <row r="719" spans="1:17" ht="31.5" x14ac:dyDescent="0.25">
      <c r="A719" s="1346"/>
      <c r="B719" s="1640"/>
      <c r="C719" s="1609"/>
      <c r="D719" s="965" t="s">
        <v>486</v>
      </c>
      <c r="E719" s="343"/>
      <c r="F719" s="390">
        <f>SUM(G719:I719)</f>
        <v>0</v>
      </c>
      <c r="G719" s="327"/>
      <c r="H719" s="328"/>
      <c r="I719" s="329"/>
      <c r="J719" s="330" t="s">
        <v>97</v>
      </c>
      <c r="K719" s="328" t="s">
        <v>97</v>
      </c>
      <c r="L719" s="329" t="s">
        <v>97</v>
      </c>
      <c r="M719" s="436" t="s">
        <v>97</v>
      </c>
      <c r="N719" s="434" t="s">
        <v>97</v>
      </c>
      <c r="O719" s="434" t="s">
        <v>97</v>
      </c>
      <c r="P719" s="434" t="s">
        <v>97</v>
      </c>
      <c r="Q719" s="435" t="s">
        <v>97</v>
      </c>
    </row>
    <row r="720" spans="1:17" ht="31.5" x14ac:dyDescent="0.25">
      <c r="A720" s="1346"/>
      <c r="B720" s="1640"/>
      <c r="C720" s="1609"/>
      <c r="D720" s="965" t="s">
        <v>15</v>
      </c>
      <c r="E720" s="325">
        <v>95.6</v>
      </c>
      <c r="F720" s="390">
        <f>SUM(M720:Q720)</f>
        <v>58</v>
      </c>
      <c r="G720" s="327" t="s">
        <v>98</v>
      </c>
      <c r="H720" s="328" t="s">
        <v>98</v>
      </c>
      <c r="I720" s="329" t="s">
        <v>98</v>
      </c>
      <c r="J720" s="330" t="s">
        <v>97</v>
      </c>
      <c r="K720" s="328" t="s">
        <v>97</v>
      </c>
      <c r="L720" s="331" t="s">
        <v>97</v>
      </c>
      <c r="M720" s="695">
        <v>4</v>
      </c>
      <c r="N720" s="695">
        <v>15</v>
      </c>
      <c r="O720" s="695">
        <v>30</v>
      </c>
      <c r="P720" s="695">
        <v>8</v>
      </c>
      <c r="Q720" s="696">
        <v>1</v>
      </c>
    </row>
    <row r="721" spans="1:17" ht="32.25" thickBot="1" x14ac:dyDescent="0.3">
      <c r="A721" s="1346"/>
      <c r="B721" s="1641"/>
      <c r="C721" s="1610"/>
      <c r="D721" s="1658" t="s">
        <v>491</v>
      </c>
      <c r="E721" s="139"/>
      <c r="F721" s="393">
        <f>SUM(M721:Q721)</f>
        <v>0</v>
      </c>
      <c r="G721" s="345" t="s">
        <v>97</v>
      </c>
      <c r="H721" s="97" t="s">
        <v>97</v>
      </c>
      <c r="I721" s="98" t="s">
        <v>97</v>
      </c>
      <c r="J721" s="99" t="s">
        <v>97</v>
      </c>
      <c r="K721" s="97" t="s">
        <v>98</v>
      </c>
      <c r="L721" s="98" t="s">
        <v>98</v>
      </c>
      <c r="M721" s="137"/>
      <c r="N721" s="135"/>
      <c r="O721" s="135"/>
      <c r="P721" s="135"/>
      <c r="Q721" s="136"/>
    </row>
    <row r="722" spans="1:17" ht="31.5" x14ac:dyDescent="0.25">
      <c r="A722" s="1346"/>
      <c r="B722" s="1639" t="s">
        <v>122</v>
      </c>
      <c r="C722" s="1608" t="s">
        <v>339</v>
      </c>
      <c r="D722" s="964" t="s">
        <v>485</v>
      </c>
      <c r="E722" s="74"/>
      <c r="F722" s="151">
        <f>SUM(J722:L722)</f>
        <v>0</v>
      </c>
      <c r="G722" s="76" t="s">
        <v>97</v>
      </c>
      <c r="H722" s="77" t="s">
        <v>97</v>
      </c>
      <c r="I722" s="78" t="s">
        <v>97</v>
      </c>
      <c r="J722" s="74"/>
      <c r="K722" s="72"/>
      <c r="L722" s="73"/>
      <c r="M722" s="79" t="s">
        <v>97</v>
      </c>
      <c r="N722" s="77" t="s">
        <v>97</v>
      </c>
      <c r="O722" s="77" t="s">
        <v>97</v>
      </c>
      <c r="P722" s="77" t="s">
        <v>97</v>
      </c>
      <c r="Q722" s="78" t="s">
        <v>97</v>
      </c>
    </row>
    <row r="723" spans="1:17" ht="47.25" x14ac:dyDescent="0.25">
      <c r="A723" s="1346"/>
      <c r="B723" s="1640"/>
      <c r="C723" s="1609"/>
      <c r="D723" s="965" t="s">
        <v>490</v>
      </c>
      <c r="E723" s="325"/>
      <c r="F723" s="390">
        <f>SUM(J723:L723)</f>
        <v>0</v>
      </c>
      <c r="G723" s="327" t="s">
        <v>98</v>
      </c>
      <c r="H723" s="328" t="s">
        <v>98</v>
      </c>
      <c r="I723" s="329" t="s">
        <v>98</v>
      </c>
      <c r="J723" s="330"/>
      <c r="K723" s="328"/>
      <c r="L723" s="329"/>
      <c r="M723" s="330" t="s">
        <v>97</v>
      </c>
      <c r="N723" s="328" t="s">
        <v>97</v>
      </c>
      <c r="O723" s="328" t="s">
        <v>97</v>
      </c>
      <c r="P723" s="328" t="s">
        <v>97</v>
      </c>
      <c r="Q723" s="329" t="s">
        <v>97</v>
      </c>
    </row>
    <row r="724" spans="1:17" ht="31.5" x14ac:dyDescent="0.25">
      <c r="A724" s="1346"/>
      <c r="B724" s="1640"/>
      <c r="C724" s="1609"/>
      <c r="D724" s="965" t="s">
        <v>486</v>
      </c>
      <c r="E724" s="343"/>
      <c r="F724" s="390">
        <f>SUM(G724:I724)</f>
        <v>0</v>
      </c>
      <c r="G724" s="327"/>
      <c r="H724" s="328"/>
      <c r="I724" s="329"/>
      <c r="J724" s="330" t="s">
        <v>97</v>
      </c>
      <c r="K724" s="328" t="s">
        <v>97</v>
      </c>
      <c r="L724" s="329" t="s">
        <v>97</v>
      </c>
      <c r="M724" s="436" t="s">
        <v>97</v>
      </c>
      <c r="N724" s="434" t="s">
        <v>97</v>
      </c>
      <c r="O724" s="434" t="s">
        <v>97</v>
      </c>
      <c r="P724" s="434" t="s">
        <v>97</v>
      </c>
      <c r="Q724" s="435" t="s">
        <v>97</v>
      </c>
    </row>
    <row r="725" spans="1:17" ht="31.5" x14ac:dyDescent="0.25">
      <c r="A725" s="1346"/>
      <c r="B725" s="1640"/>
      <c r="C725" s="1609"/>
      <c r="D725" s="965" t="s">
        <v>15</v>
      </c>
      <c r="E725" s="693">
        <v>107.4</v>
      </c>
      <c r="F725" s="694">
        <f>SUM(M725:Q725)</f>
        <v>119</v>
      </c>
      <c r="G725" s="327" t="s">
        <v>98</v>
      </c>
      <c r="H725" s="328" t="s">
        <v>98</v>
      </c>
      <c r="I725" s="329" t="s">
        <v>98</v>
      </c>
      <c r="J725" s="330" t="s">
        <v>97</v>
      </c>
      <c r="K725" s="328" t="s">
        <v>97</v>
      </c>
      <c r="L725" s="331" t="s">
        <v>97</v>
      </c>
      <c r="M725" s="695"/>
      <c r="N725" s="695">
        <v>2</v>
      </c>
      <c r="O725" s="695">
        <v>89</v>
      </c>
      <c r="P725" s="695">
        <v>27</v>
      </c>
      <c r="Q725" s="696">
        <v>1</v>
      </c>
    </row>
    <row r="726" spans="1:17" ht="32.25" thickBot="1" x14ac:dyDescent="0.3">
      <c r="A726" s="1346"/>
      <c r="B726" s="1642"/>
      <c r="C726" s="1620"/>
      <c r="D726" s="966" t="s">
        <v>491</v>
      </c>
      <c r="E726" s="137"/>
      <c r="F726" s="170">
        <f>SUM(M726:Q726)</f>
        <v>0</v>
      </c>
      <c r="G726" s="345" t="s">
        <v>97</v>
      </c>
      <c r="H726" s="97" t="s">
        <v>97</v>
      </c>
      <c r="I726" s="98" t="s">
        <v>97</v>
      </c>
      <c r="J726" s="99" t="s">
        <v>97</v>
      </c>
      <c r="K726" s="97" t="s">
        <v>98</v>
      </c>
      <c r="L726" s="98" t="s">
        <v>98</v>
      </c>
      <c r="M726" s="137"/>
      <c r="N726" s="135"/>
      <c r="O726" s="135"/>
      <c r="P726" s="135"/>
      <c r="Q726" s="136"/>
    </row>
    <row r="727" spans="1:17" ht="31.9" customHeight="1" x14ac:dyDescent="0.25">
      <c r="A727" s="1346"/>
      <c r="B727" s="1639" t="s">
        <v>746</v>
      </c>
      <c r="C727" s="1608" t="s">
        <v>338</v>
      </c>
      <c r="D727" s="964" t="s">
        <v>485</v>
      </c>
      <c r="E727" s="74"/>
      <c r="F727" s="151">
        <f>SUM(J727:L727)</f>
        <v>0</v>
      </c>
      <c r="G727" s="76" t="s">
        <v>97</v>
      </c>
      <c r="H727" s="77" t="s">
        <v>97</v>
      </c>
      <c r="I727" s="78" t="s">
        <v>97</v>
      </c>
      <c r="J727" s="74"/>
      <c r="K727" s="72"/>
      <c r="L727" s="73"/>
      <c r="M727" s="79" t="s">
        <v>97</v>
      </c>
      <c r="N727" s="77" t="s">
        <v>97</v>
      </c>
      <c r="O727" s="77" t="s">
        <v>97</v>
      </c>
      <c r="P727" s="77" t="s">
        <v>97</v>
      </c>
      <c r="Q727" s="78" t="s">
        <v>97</v>
      </c>
    </row>
    <row r="728" spans="1:17" ht="47.25" x14ac:dyDescent="0.25">
      <c r="A728" s="1346"/>
      <c r="B728" s="1640"/>
      <c r="C728" s="1609"/>
      <c r="D728" s="965" t="s">
        <v>490</v>
      </c>
      <c r="E728" s="325"/>
      <c r="F728" s="390">
        <f>SUM(J728:L728)</f>
        <v>0</v>
      </c>
      <c r="G728" s="327" t="s">
        <v>98</v>
      </c>
      <c r="H728" s="328" t="s">
        <v>98</v>
      </c>
      <c r="I728" s="329" t="s">
        <v>98</v>
      </c>
      <c r="J728" s="330"/>
      <c r="K728" s="328"/>
      <c r="L728" s="329"/>
      <c r="M728" s="330" t="s">
        <v>97</v>
      </c>
      <c r="N728" s="328" t="s">
        <v>97</v>
      </c>
      <c r="O728" s="328" t="s">
        <v>97</v>
      </c>
      <c r="P728" s="328" t="s">
        <v>97</v>
      </c>
      <c r="Q728" s="329" t="s">
        <v>97</v>
      </c>
    </row>
    <row r="729" spans="1:17" ht="31.5" x14ac:dyDescent="0.25">
      <c r="A729" s="1346"/>
      <c r="B729" s="1640"/>
      <c r="C729" s="1609"/>
      <c r="D729" s="965" t="s">
        <v>486</v>
      </c>
      <c r="E729" s="343"/>
      <c r="F729" s="390">
        <f>SUM(G729:I729)</f>
        <v>0</v>
      </c>
      <c r="G729" s="327"/>
      <c r="H729" s="328"/>
      <c r="I729" s="329"/>
      <c r="J729" s="330" t="s">
        <v>97</v>
      </c>
      <c r="K729" s="328" t="s">
        <v>97</v>
      </c>
      <c r="L729" s="329" t="s">
        <v>97</v>
      </c>
      <c r="M729" s="330" t="s">
        <v>97</v>
      </c>
      <c r="N729" s="328" t="s">
        <v>97</v>
      </c>
      <c r="O729" s="328" t="s">
        <v>97</v>
      </c>
      <c r="P729" s="328" t="s">
        <v>97</v>
      </c>
      <c r="Q729" s="329" t="s">
        <v>97</v>
      </c>
    </row>
    <row r="730" spans="1:17" ht="31.5" x14ac:dyDescent="0.25">
      <c r="A730" s="1346"/>
      <c r="B730" s="1640"/>
      <c r="C730" s="1609"/>
      <c r="D730" s="965" t="s">
        <v>15</v>
      </c>
      <c r="E730" s="693">
        <v>110.7</v>
      </c>
      <c r="F730" s="694">
        <f>SUM(M730:Q730)</f>
        <v>7</v>
      </c>
      <c r="G730" s="327" t="s">
        <v>98</v>
      </c>
      <c r="H730" s="328" t="s">
        <v>98</v>
      </c>
      <c r="I730" s="329" t="s">
        <v>98</v>
      </c>
      <c r="J730" s="330" t="s">
        <v>97</v>
      </c>
      <c r="K730" s="328" t="s">
        <v>97</v>
      </c>
      <c r="L730" s="329" t="s">
        <v>97</v>
      </c>
      <c r="M730" s="330"/>
      <c r="N730" s="328">
        <v>1</v>
      </c>
      <c r="O730" s="328">
        <v>2</v>
      </c>
      <c r="P730" s="328">
        <v>4</v>
      </c>
      <c r="Q730" s="329"/>
    </row>
    <row r="731" spans="1:17" ht="32.25" thickBot="1" x14ac:dyDescent="0.3">
      <c r="A731" s="1346"/>
      <c r="B731" s="1642"/>
      <c r="C731" s="1620"/>
      <c r="D731" s="966" t="s">
        <v>491</v>
      </c>
      <c r="E731" s="137"/>
      <c r="F731" s="170">
        <f>SUM(M731:Q731)</f>
        <v>0</v>
      </c>
      <c r="G731" s="345" t="s">
        <v>97</v>
      </c>
      <c r="H731" s="97" t="s">
        <v>97</v>
      </c>
      <c r="I731" s="98" t="s">
        <v>97</v>
      </c>
      <c r="J731" s="99" t="s">
        <v>97</v>
      </c>
      <c r="K731" s="97" t="s">
        <v>98</v>
      </c>
      <c r="L731" s="98" t="s">
        <v>98</v>
      </c>
      <c r="M731" s="100"/>
      <c r="N731" s="92"/>
      <c r="O731" s="92"/>
      <c r="P731" s="92"/>
      <c r="Q731" s="93"/>
    </row>
    <row r="732" spans="1:17" ht="31.5" x14ac:dyDescent="0.25">
      <c r="A732" s="1346"/>
      <c r="B732" s="1639" t="s">
        <v>254</v>
      </c>
      <c r="C732" s="1608" t="s">
        <v>458</v>
      </c>
      <c r="D732" s="964" t="s">
        <v>485</v>
      </c>
      <c r="E732" s="74"/>
      <c r="F732" s="151">
        <f>SUM(J732:L732)</f>
        <v>0</v>
      </c>
      <c r="G732" s="76" t="s">
        <v>97</v>
      </c>
      <c r="H732" s="77" t="s">
        <v>97</v>
      </c>
      <c r="I732" s="78" t="s">
        <v>97</v>
      </c>
      <c r="J732" s="74"/>
      <c r="K732" s="72"/>
      <c r="L732" s="73"/>
      <c r="M732" s="79" t="s">
        <v>97</v>
      </c>
      <c r="N732" s="77" t="s">
        <v>97</v>
      </c>
      <c r="O732" s="77" t="s">
        <v>97</v>
      </c>
      <c r="P732" s="77" t="s">
        <v>97</v>
      </c>
      <c r="Q732" s="78" t="s">
        <v>97</v>
      </c>
    </row>
    <row r="733" spans="1:17" ht="47.25" x14ac:dyDescent="0.25">
      <c r="A733" s="1346"/>
      <c r="B733" s="1640"/>
      <c r="C733" s="1609"/>
      <c r="D733" s="965" t="s">
        <v>490</v>
      </c>
      <c r="E733" s="325"/>
      <c r="F733" s="390">
        <f>SUM(J733:L733)</f>
        <v>0</v>
      </c>
      <c r="G733" s="327" t="s">
        <v>98</v>
      </c>
      <c r="H733" s="328" t="s">
        <v>98</v>
      </c>
      <c r="I733" s="329" t="s">
        <v>98</v>
      </c>
      <c r="J733" s="330"/>
      <c r="K733" s="328"/>
      <c r="L733" s="329"/>
      <c r="M733" s="330" t="s">
        <v>97</v>
      </c>
      <c r="N733" s="328" t="s">
        <v>97</v>
      </c>
      <c r="O733" s="328" t="s">
        <v>97</v>
      </c>
      <c r="P733" s="328" t="s">
        <v>97</v>
      </c>
      <c r="Q733" s="329" t="s">
        <v>97</v>
      </c>
    </row>
    <row r="734" spans="1:17" ht="31.5" x14ac:dyDescent="0.25">
      <c r="A734" s="1346"/>
      <c r="B734" s="1640"/>
      <c r="C734" s="1609"/>
      <c r="D734" s="965" t="s">
        <v>486</v>
      </c>
      <c r="E734" s="343"/>
      <c r="F734" s="390">
        <f>SUM(G734:I734)</f>
        <v>0</v>
      </c>
      <c r="G734" s="327"/>
      <c r="H734" s="328"/>
      <c r="I734" s="329"/>
      <c r="J734" s="330" t="s">
        <v>97</v>
      </c>
      <c r="K734" s="328" t="s">
        <v>97</v>
      </c>
      <c r="L734" s="329" t="s">
        <v>97</v>
      </c>
      <c r="M734" s="330" t="s">
        <v>97</v>
      </c>
      <c r="N734" s="328" t="s">
        <v>97</v>
      </c>
      <c r="O734" s="328" t="s">
        <v>97</v>
      </c>
      <c r="P734" s="328" t="s">
        <v>97</v>
      </c>
      <c r="Q734" s="329" t="s">
        <v>97</v>
      </c>
    </row>
    <row r="735" spans="1:17" ht="31.5" x14ac:dyDescent="0.25">
      <c r="A735" s="1346"/>
      <c r="B735" s="1640"/>
      <c r="C735" s="1609"/>
      <c r="D735" s="965" t="s">
        <v>15</v>
      </c>
      <c r="E735" s="693">
        <v>83.45</v>
      </c>
      <c r="F735" s="694">
        <f>SUM(M735:Q735)</f>
        <v>42</v>
      </c>
      <c r="G735" s="327" t="s">
        <v>98</v>
      </c>
      <c r="H735" s="328" t="s">
        <v>98</v>
      </c>
      <c r="I735" s="329" t="s">
        <v>98</v>
      </c>
      <c r="J735" s="330" t="s">
        <v>97</v>
      </c>
      <c r="K735" s="328" t="s">
        <v>97</v>
      </c>
      <c r="L735" s="329" t="s">
        <v>97</v>
      </c>
      <c r="M735" s="330">
        <v>5</v>
      </c>
      <c r="N735" s="328">
        <v>16</v>
      </c>
      <c r="O735" s="328">
        <v>21</v>
      </c>
      <c r="P735" s="328"/>
      <c r="Q735" s="329"/>
    </row>
    <row r="736" spans="1:17" ht="32.25" thickBot="1" x14ac:dyDescent="0.3">
      <c r="A736" s="1346"/>
      <c r="B736" s="1642"/>
      <c r="C736" s="1620"/>
      <c r="D736" s="966" t="s">
        <v>491</v>
      </c>
      <c r="E736" s="137"/>
      <c r="F736" s="170">
        <f>SUM(M736:Q736)</f>
        <v>0</v>
      </c>
      <c r="G736" s="345" t="s">
        <v>97</v>
      </c>
      <c r="H736" s="97" t="s">
        <v>97</v>
      </c>
      <c r="I736" s="98" t="s">
        <v>97</v>
      </c>
      <c r="J736" s="99" t="s">
        <v>97</v>
      </c>
      <c r="K736" s="97" t="s">
        <v>98</v>
      </c>
      <c r="L736" s="98" t="s">
        <v>98</v>
      </c>
      <c r="M736" s="100"/>
      <c r="N736" s="92"/>
      <c r="O736" s="92"/>
      <c r="P736" s="92"/>
      <c r="Q736" s="93"/>
    </row>
    <row r="737" spans="1:17" ht="31.9" customHeight="1" x14ac:dyDescent="0.25">
      <c r="A737" s="1346"/>
      <c r="B737" s="1639" t="s">
        <v>747</v>
      </c>
      <c r="C737" s="1608" t="s">
        <v>748</v>
      </c>
      <c r="D737" s="964" t="s">
        <v>485</v>
      </c>
      <c r="E737" s="74"/>
      <c r="F737" s="151">
        <f>SUM(J737:L737)</f>
        <v>0</v>
      </c>
      <c r="G737" s="76" t="s">
        <v>97</v>
      </c>
      <c r="H737" s="77" t="s">
        <v>97</v>
      </c>
      <c r="I737" s="78" t="s">
        <v>97</v>
      </c>
      <c r="J737" s="74"/>
      <c r="K737" s="72"/>
      <c r="L737" s="73"/>
      <c r="M737" s="79" t="s">
        <v>97</v>
      </c>
      <c r="N737" s="77" t="s">
        <v>97</v>
      </c>
      <c r="O737" s="77" t="s">
        <v>97</v>
      </c>
      <c r="P737" s="77" t="s">
        <v>97</v>
      </c>
      <c r="Q737" s="78" t="s">
        <v>97</v>
      </c>
    </row>
    <row r="738" spans="1:17" ht="47.25" x14ac:dyDescent="0.25">
      <c r="A738" s="1346"/>
      <c r="B738" s="1640"/>
      <c r="C738" s="1609"/>
      <c r="D738" s="965" t="s">
        <v>490</v>
      </c>
      <c r="E738" s="325"/>
      <c r="F738" s="390">
        <f>SUM(J738:L738)</f>
        <v>0</v>
      </c>
      <c r="G738" s="327" t="s">
        <v>98</v>
      </c>
      <c r="H738" s="328" t="s">
        <v>98</v>
      </c>
      <c r="I738" s="329" t="s">
        <v>98</v>
      </c>
      <c r="J738" s="330"/>
      <c r="K738" s="328"/>
      <c r="L738" s="329"/>
      <c r="M738" s="330" t="s">
        <v>97</v>
      </c>
      <c r="N738" s="328" t="s">
        <v>97</v>
      </c>
      <c r="O738" s="328" t="s">
        <v>97</v>
      </c>
      <c r="P738" s="328" t="s">
        <v>97</v>
      </c>
      <c r="Q738" s="329" t="s">
        <v>97</v>
      </c>
    </row>
    <row r="739" spans="1:17" ht="31.5" x14ac:dyDescent="0.25">
      <c r="A739" s="1346"/>
      <c r="B739" s="1640"/>
      <c r="C739" s="1609"/>
      <c r="D739" s="965" t="s">
        <v>486</v>
      </c>
      <c r="E739" s="325"/>
      <c r="F739" s="390">
        <f>SUM(G739:I739)</f>
        <v>0</v>
      </c>
      <c r="G739" s="327"/>
      <c r="H739" s="328"/>
      <c r="I739" s="329"/>
      <c r="J739" s="330" t="s">
        <v>97</v>
      </c>
      <c r="K739" s="328" t="s">
        <v>97</v>
      </c>
      <c r="L739" s="329" t="s">
        <v>97</v>
      </c>
      <c r="M739" s="330" t="s">
        <v>97</v>
      </c>
      <c r="N739" s="328" t="s">
        <v>97</v>
      </c>
      <c r="O739" s="328" t="s">
        <v>97</v>
      </c>
      <c r="P739" s="328" t="s">
        <v>97</v>
      </c>
      <c r="Q739" s="329" t="s">
        <v>97</v>
      </c>
    </row>
    <row r="740" spans="1:17" ht="31.5" x14ac:dyDescent="0.25">
      <c r="A740" s="1346"/>
      <c r="B740" s="1640"/>
      <c r="C740" s="1609"/>
      <c r="D740" s="965" t="s">
        <v>15</v>
      </c>
      <c r="E740" s="325">
        <v>90</v>
      </c>
      <c r="F740" s="390">
        <f>SUM(M740:Q740)</f>
        <v>1</v>
      </c>
      <c r="G740" s="327" t="s">
        <v>98</v>
      </c>
      <c r="H740" s="328" t="s">
        <v>98</v>
      </c>
      <c r="I740" s="329" t="s">
        <v>98</v>
      </c>
      <c r="J740" s="330" t="s">
        <v>97</v>
      </c>
      <c r="K740" s="328" t="s">
        <v>97</v>
      </c>
      <c r="L740" s="329" t="s">
        <v>97</v>
      </c>
      <c r="M740" s="330"/>
      <c r="N740" s="328"/>
      <c r="O740" s="328">
        <v>1</v>
      </c>
      <c r="P740" s="328"/>
      <c r="Q740" s="329"/>
    </row>
    <row r="741" spans="1:17" ht="32.25" thickBot="1" x14ac:dyDescent="0.3">
      <c r="A741" s="1346"/>
      <c r="B741" s="1642"/>
      <c r="C741" s="1620"/>
      <c r="D741" s="966" t="s">
        <v>491</v>
      </c>
      <c r="E741" s="100"/>
      <c r="F741" s="170">
        <f>SUM(M741:Q741)</f>
        <v>0</v>
      </c>
      <c r="G741" s="345" t="s">
        <v>97</v>
      </c>
      <c r="H741" s="97" t="s">
        <v>97</v>
      </c>
      <c r="I741" s="98" t="s">
        <v>97</v>
      </c>
      <c r="J741" s="99" t="s">
        <v>97</v>
      </c>
      <c r="K741" s="97" t="s">
        <v>98</v>
      </c>
      <c r="L741" s="98" t="s">
        <v>98</v>
      </c>
      <c r="M741" s="100"/>
      <c r="N741" s="92"/>
      <c r="O741" s="92"/>
      <c r="P741" s="92"/>
      <c r="Q741" s="93"/>
    </row>
    <row r="742" spans="1:17" ht="31.9" customHeight="1" x14ac:dyDescent="0.25">
      <c r="A742" s="1346"/>
      <c r="B742" s="1639" t="s">
        <v>256</v>
      </c>
      <c r="C742" s="1608" t="s">
        <v>460</v>
      </c>
      <c r="D742" s="964" t="s">
        <v>485</v>
      </c>
      <c r="E742" s="74"/>
      <c r="F742" s="151">
        <f>SUM(J742:L742)</f>
        <v>0</v>
      </c>
      <c r="G742" s="76" t="s">
        <v>97</v>
      </c>
      <c r="H742" s="77" t="s">
        <v>97</v>
      </c>
      <c r="I742" s="78" t="s">
        <v>97</v>
      </c>
      <c r="J742" s="74"/>
      <c r="K742" s="72"/>
      <c r="L742" s="73"/>
      <c r="M742" s="79" t="s">
        <v>97</v>
      </c>
      <c r="N742" s="77" t="s">
        <v>97</v>
      </c>
      <c r="O742" s="77" t="s">
        <v>97</v>
      </c>
      <c r="P742" s="77" t="s">
        <v>97</v>
      </c>
      <c r="Q742" s="78" t="s">
        <v>97</v>
      </c>
    </row>
    <row r="743" spans="1:17" ht="47.25" x14ac:dyDescent="0.25">
      <c r="A743" s="1346"/>
      <c r="B743" s="1640"/>
      <c r="C743" s="1609"/>
      <c r="D743" s="965" t="s">
        <v>490</v>
      </c>
      <c r="E743" s="325"/>
      <c r="F743" s="390">
        <f>SUM(J743:L743)</f>
        <v>0</v>
      </c>
      <c r="G743" s="327" t="s">
        <v>98</v>
      </c>
      <c r="H743" s="328" t="s">
        <v>98</v>
      </c>
      <c r="I743" s="329" t="s">
        <v>98</v>
      </c>
      <c r="J743" s="330"/>
      <c r="K743" s="328"/>
      <c r="L743" s="329"/>
      <c r="M743" s="330" t="s">
        <v>97</v>
      </c>
      <c r="N743" s="328" t="s">
        <v>97</v>
      </c>
      <c r="O743" s="328" t="s">
        <v>97</v>
      </c>
      <c r="P743" s="328" t="s">
        <v>97</v>
      </c>
      <c r="Q743" s="329" t="s">
        <v>97</v>
      </c>
    </row>
    <row r="744" spans="1:17" ht="31.5" x14ac:dyDescent="0.25">
      <c r="A744" s="1346"/>
      <c r="B744" s="1640"/>
      <c r="C744" s="1609"/>
      <c r="D744" s="965" t="s">
        <v>486</v>
      </c>
      <c r="E744" s="343"/>
      <c r="F744" s="390">
        <f>SUM(G744:I744)</f>
        <v>0</v>
      </c>
      <c r="G744" s="327"/>
      <c r="H744" s="328"/>
      <c r="I744" s="329"/>
      <c r="J744" s="330" t="s">
        <v>97</v>
      </c>
      <c r="K744" s="328" t="s">
        <v>97</v>
      </c>
      <c r="L744" s="329" t="s">
        <v>97</v>
      </c>
      <c r="M744" s="330" t="s">
        <v>97</v>
      </c>
      <c r="N744" s="328" t="s">
        <v>97</v>
      </c>
      <c r="O744" s="328" t="s">
        <v>97</v>
      </c>
      <c r="P744" s="328" t="s">
        <v>97</v>
      </c>
      <c r="Q744" s="329" t="s">
        <v>97</v>
      </c>
    </row>
    <row r="745" spans="1:17" ht="31.5" x14ac:dyDescent="0.25">
      <c r="A745" s="1346"/>
      <c r="B745" s="1640"/>
      <c r="C745" s="1609"/>
      <c r="D745" s="965" t="s">
        <v>15</v>
      </c>
      <c r="E745" s="693">
        <v>87.7</v>
      </c>
      <c r="F745" s="694">
        <f>SUM(M745:Q745)</f>
        <v>137</v>
      </c>
      <c r="G745" s="327" t="s">
        <v>98</v>
      </c>
      <c r="H745" s="328" t="s">
        <v>98</v>
      </c>
      <c r="I745" s="329" t="s">
        <v>98</v>
      </c>
      <c r="J745" s="330" t="s">
        <v>97</v>
      </c>
      <c r="K745" s="328" t="s">
        <v>97</v>
      </c>
      <c r="L745" s="329" t="s">
        <v>97</v>
      </c>
      <c r="M745" s="330">
        <v>24</v>
      </c>
      <c r="N745" s="328">
        <v>18</v>
      </c>
      <c r="O745" s="328">
        <v>95</v>
      </c>
      <c r="P745" s="328"/>
      <c r="Q745" s="329"/>
    </row>
    <row r="746" spans="1:17" ht="32.25" thickBot="1" x14ac:dyDescent="0.3">
      <c r="A746" s="1346"/>
      <c r="B746" s="1642"/>
      <c r="C746" s="1620"/>
      <c r="D746" s="966" t="s">
        <v>491</v>
      </c>
      <c r="E746" s="137"/>
      <c r="F746" s="170">
        <f>SUM(M746:Q746)</f>
        <v>0</v>
      </c>
      <c r="G746" s="345" t="s">
        <v>97</v>
      </c>
      <c r="H746" s="97" t="s">
        <v>97</v>
      </c>
      <c r="I746" s="98" t="s">
        <v>97</v>
      </c>
      <c r="J746" s="99" t="s">
        <v>97</v>
      </c>
      <c r="K746" s="97" t="s">
        <v>98</v>
      </c>
      <c r="L746" s="98" t="s">
        <v>98</v>
      </c>
      <c r="M746" s="100"/>
      <c r="N746" s="92"/>
      <c r="O746" s="92"/>
      <c r="P746" s="92"/>
      <c r="Q746" s="93"/>
    </row>
    <row r="747" spans="1:17" ht="31.5" x14ac:dyDescent="0.25">
      <c r="A747" s="1346"/>
      <c r="B747" s="1639" t="s">
        <v>749</v>
      </c>
      <c r="C747" s="1608" t="s">
        <v>461</v>
      </c>
      <c r="D747" s="964" t="s">
        <v>485</v>
      </c>
      <c r="E747" s="74"/>
      <c r="F747" s="151">
        <f>SUM(J747:L747)</f>
        <v>0</v>
      </c>
      <c r="G747" s="76" t="s">
        <v>97</v>
      </c>
      <c r="H747" s="77" t="s">
        <v>97</v>
      </c>
      <c r="I747" s="78" t="s">
        <v>97</v>
      </c>
      <c r="J747" s="74"/>
      <c r="K747" s="72"/>
      <c r="L747" s="73"/>
      <c r="M747" s="79" t="s">
        <v>97</v>
      </c>
      <c r="N747" s="77" t="s">
        <v>97</v>
      </c>
      <c r="O747" s="77" t="s">
        <v>97</v>
      </c>
      <c r="P747" s="77" t="s">
        <v>97</v>
      </c>
      <c r="Q747" s="78" t="s">
        <v>97</v>
      </c>
    </row>
    <row r="748" spans="1:17" ht="47.25" x14ac:dyDescent="0.25">
      <c r="A748" s="1346"/>
      <c r="B748" s="1640"/>
      <c r="C748" s="1609"/>
      <c r="D748" s="965" t="s">
        <v>490</v>
      </c>
      <c r="E748" s="325"/>
      <c r="F748" s="390">
        <f>SUM(J748:L748)</f>
        <v>0</v>
      </c>
      <c r="G748" s="327" t="s">
        <v>98</v>
      </c>
      <c r="H748" s="328" t="s">
        <v>98</v>
      </c>
      <c r="I748" s="329" t="s">
        <v>98</v>
      </c>
      <c r="J748" s="330"/>
      <c r="K748" s="328"/>
      <c r="L748" s="329"/>
      <c r="M748" s="330" t="s">
        <v>97</v>
      </c>
      <c r="N748" s="328" t="s">
        <v>97</v>
      </c>
      <c r="O748" s="328" t="s">
        <v>97</v>
      </c>
      <c r="P748" s="328" t="s">
        <v>97</v>
      </c>
      <c r="Q748" s="329" t="s">
        <v>97</v>
      </c>
    </row>
    <row r="749" spans="1:17" ht="31.5" x14ac:dyDescent="0.25">
      <c r="A749" s="1346"/>
      <c r="B749" s="1640"/>
      <c r="C749" s="1609"/>
      <c r="D749" s="965" t="s">
        <v>486</v>
      </c>
      <c r="E749" s="325"/>
      <c r="F749" s="390">
        <f>SUM(G749:I749)</f>
        <v>0</v>
      </c>
      <c r="G749" s="327"/>
      <c r="H749" s="328"/>
      <c r="I749" s="329"/>
      <c r="J749" s="330" t="s">
        <v>97</v>
      </c>
      <c r="K749" s="328" t="s">
        <v>97</v>
      </c>
      <c r="L749" s="329" t="s">
        <v>97</v>
      </c>
      <c r="M749" s="330" t="s">
        <v>97</v>
      </c>
      <c r="N749" s="328" t="s">
        <v>97</v>
      </c>
      <c r="O749" s="328" t="s">
        <v>97</v>
      </c>
      <c r="P749" s="328" t="s">
        <v>97</v>
      </c>
      <c r="Q749" s="329" t="s">
        <v>97</v>
      </c>
    </row>
    <row r="750" spans="1:17" ht="31.5" x14ac:dyDescent="0.25">
      <c r="A750" s="1346"/>
      <c r="B750" s="1640"/>
      <c r="C750" s="1609"/>
      <c r="D750" s="965" t="s">
        <v>15</v>
      </c>
      <c r="E750" s="325">
        <v>102</v>
      </c>
      <c r="F750" s="390">
        <f>SUM(M750:Q750)</f>
        <v>7</v>
      </c>
      <c r="G750" s="327" t="s">
        <v>98</v>
      </c>
      <c r="H750" s="328" t="s">
        <v>98</v>
      </c>
      <c r="I750" s="329" t="s">
        <v>98</v>
      </c>
      <c r="J750" s="330" t="s">
        <v>97</v>
      </c>
      <c r="K750" s="328" t="s">
        <v>97</v>
      </c>
      <c r="L750" s="331" t="s">
        <v>97</v>
      </c>
      <c r="M750" s="328"/>
      <c r="N750" s="328">
        <v>1</v>
      </c>
      <c r="O750" s="328">
        <v>5</v>
      </c>
      <c r="P750" s="328">
        <v>1</v>
      </c>
      <c r="Q750" s="329"/>
    </row>
    <row r="751" spans="1:17" ht="32.25" thickBot="1" x14ac:dyDescent="0.3">
      <c r="A751" s="1346"/>
      <c r="B751" s="1642"/>
      <c r="C751" s="1620"/>
      <c r="D751" s="966" t="s">
        <v>491</v>
      </c>
      <c r="E751" s="100"/>
      <c r="F751" s="170">
        <f>SUM(M751:Q751)</f>
        <v>0</v>
      </c>
      <c r="G751" s="345" t="s">
        <v>97</v>
      </c>
      <c r="H751" s="97" t="s">
        <v>97</v>
      </c>
      <c r="I751" s="98" t="s">
        <v>97</v>
      </c>
      <c r="J751" s="99" t="s">
        <v>97</v>
      </c>
      <c r="K751" s="97" t="s">
        <v>98</v>
      </c>
      <c r="L751" s="98" t="s">
        <v>98</v>
      </c>
      <c r="M751" s="100"/>
      <c r="N751" s="92"/>
      <c r="O751" s="92"/>
      <c r="P751" s="92"/>
      <c r="Q751" s="93"/>
    </row>
    <row r="752" spans="1:17" ht="31.5" x14ac:dyDescent="0.25">
      <c r="A752" s="1346"/>
      <c r="B752" s="1639" t="s">
        <v>750</v>
      </c>
      <c r="C752" s="1608" t="s">
        <v>462</v>
      </c>
      <c r="D752" s="964" t="s">
        <v>485</v>
      </c>
      <c r="E752" s="74"/>
      <c r="F752" s="151">
        <f>SUM(J752:L752)</f>
        <v>0</v>
      </c>
      <c r="G752" s="76" t="s">
        <v>97</v>
      </c>
      <c r="H752" s="77" t="s">
        <v>97</v>
      </c>
      <c r="I752" s="78" t="s">
        <v>97</v>
      </c>
      <c r="J752" s="74"/>
      <c r="K752" s="72"/>
      <c r="L752" s="73"/>
      <c r="M752" s="79" t="s">
        <v>97</v>
      </c>
      <c r="N752" s="77" t="s">
        <v>97</v>
      </c>
      <c r="O752" s="77" t="s">
        <v>97</v>
      </c>
      <c r="P752" s="77" t="s">
        <v>97</v>
      </c>
      <c r="Q752" s="78" t="s">
        <v>97</v>
      </c>
    </row>
    <row r="753" spans="1:17" ht="47.25" x14ac:dyDescent="0.25">
      <c r="A753" s="1346"/>
      <c r="B753" s="1640"/>
      <c r="C753" s="1609"/>
      <c r="D753" s="965" t="s">
        <v>490</v>
      </c>
      <c r="E753" s="325"/>
      <c r="F753" s="390">
        <f>SUM(J753:L753)</f>
        <v>0</v>
      </c>
      <c r="G753" s="327" t="s">
        <v>98</v>
      </c>
      <c r="H753" s="328" t="s">
        <v>98</v>
      </c>
      <c r="I753" s="329" t="s">
        <v>98</v>
      </c>
      <c r="J753" s="330"/>
      <c r="K753" s="328"/>
      <c r="L753" s="329"/>
      <c r="M753" s="330" t="s">
        <v>97</v>
      </c>
      <c r="N753" s="328" t="s">
        <v>97</v>
      </c>
      <c r="O753" s="328" t="s">
        <v>97</v>
      </c>
      <c r="P753" s="328" t="s">
        <v>97</v>
      </c>
      <c r="Q753" s="329" t="s">
        <v>97</v>
      </c>
    </row>
    <row r="754" spans="1:17" ht="31.5" x14ac:dyDescent="0.25">
      <c r="A754" s="1346"/>
      <c r="B754" s="1640"/>
      <c r="C754" s="1609"/>
      <c r="D754" s="965" t="s">
        <v>486</v>
      </c>
      <c r="E754" s="325"/>
      <c r="F754" s="390">
        <f>SUM(G754:I754)</f>
        <v>0</v>
      </c>
      <c r="G754" s="327"/>
      <c r="H754" s="328"/>
      <c r="I754" s="329"/>
      <c r="J754" s="330" t="s">
        <v>97</v>
      </c>
      <c r="K754" s="328" t="s">
        <v>97</v>
      </c>
      <c r="L754" s="329" t="s">
        <v>97</v>
      </c>
      <c r="M754" s="330" t="s">
        <v>97</v>
      </c>
      <c r="N754" s="328" t="s">
        <v>97</v>
      </c>
      <c r="O754" s="328" t="s">
        <v>97</v>
      </c>
      <c r="P754" s="328" t="s">
        <v>97</v>
      </c>
      <c r="Q754" s="329" t="s">
        <v>97</v>
      </c>
    </row>
    <row r="755" spans="1:17" ht="31.5" x14ac:dyDescent="0.25">
      <c r="A755" s="1346"/>
      <c r="B755" s="1640"/>
      <c r="C755" s="1609"/>
      <c r="D755" s="965" t="s">
        <v>15</v>
      </c>
      <c r="E755" s="325">
        <v>100</v>
      </c>
      <c r="F755" s="390">
        <f>SUM(M755:Q755)</f>
        <v>15</v>
      </c>
      <c r="G755" s="327" t="s">
        <v>98</v>
      </c>
      <c r="H755" s="328" t="s">
        <v>98</v>
      </c>
      <c r="I755" s="329" t="s">
        <v>98</v>
      </c>
      <c r="J755" s="330" t="s">
        <v>97</v>
      </c>
      <c r="K755" s="328" t="s">
        <v>97</v>
      </c>
      <c r="L755" s="329" t="s">
        <v>97</v>
      </c>
      <c r="M755" s="330"/>
      <c r="N755" s="328"/>
      <c r="O755" s="328">
        <v>15</v>
      </c>
      <c r="P755" s="328"/>
      <c r="Q755" s="329"/>
    </row>
    <row r="756" spans="1:17" ht="32.25" thickBot="1" x14ac:dyDescent="0.3">
      <c r="A756" s="1346"/>
      <c r="B756" s="1642"/>
      <c r="C756" s="1620"/>
      <c r="D756" s="966" t="s">
        <v>491</v>
      </c>
      <c r="E756" s="100"/>
      <c r="F756" s="170">
        <f>SUM(M756:Q756)</f>
        <v>0</v>
      </c>
      <c r="G756" s="345" t="s">
        <v>97</v>
      </c>
      <c r="H756" s="97" t="s">
        <v>97</v>
      </c>
      <c r="I756" s="98" t="s">
        <v>97</v>
      </c>
      <c r="J756" s="99" t="s">
        <v>97</v>
      </c>
      <c r="K756" s="97" t="s">
        <v>98</v>
      </c>
      <c r="L756" s="98" t="s">
        <v>98</v>
      </c>
      <c r="M756" s="100"/>
      <c r="N756" s="92"/>
      <c r="O756" s="92"/>
      <c r="P756" s="92"/>
      <c r="Q756" s="93"/>
    </row>
    <row r="757" spans="1:17" ht="31.5" x14ac:dyDescent="0.25">
      <c r="A757" s="1346"/>
      <c r="B757" s="1639" t="s">
        <v>612</v>
      </c>
      <c r="C757" s="1608" t="s">
        <v>559</v>
      </c>
      <c r="D757" s="964" t="s">
        <v>485</v>
      </c>
      <c r="E757" s="74"/>
      <c r="F757" s="151">
        <f>SUM(J757:L757)</f>
        <v>0</v>
      </c>
      <c r="G757" s="76" t="s">
        <v>97</v>
      </c>
      <c r="H757" s="77" t="s">
        <v>97</v>
      </c>
      <c r="I757" s="78" t="s">
        <v>97</v>
      </c>
      <c r="J757" s="74"/>
      <c r="K757" s="72"/>
      <c r="L757" s="73"/>
      <c r="M757" s="79" t="s">
        <v>97</v>
      </c>
      <c r="N757" s="77" t="s">
        <v>97</v>
      </c>
      <c r="O757" s="77" t="s">
        <v>97</v>
      </c>
      <c r="P757" s="77" t="s">
        <v>97</v>
      </c>
      <c r="Q757" s="78" t="s">
        <v>97</v>
      </c>
    </row>
    <row r="758" spans="1:17" ht="47.25" x14ac:dyDescent="0.25">
      <c r="A758" s="1346"/>
      <c r="B758" s="1640"/>
      <c r="C758" s="1609"/>
      <c r="D758" s="965" t="s">
        <v>490</v>
      </c>
      <c r="E758" s="325"/>
      <c r="F758" s="390">
        <f>SUM(J758:L758)</f>
        <v>0</v>
      </c>
      <c r="G758" s="327" t="s">
        <v>98</v>
      </c>
      <c r="H758" s="328" t="s">
        <v>98</v>
      </c>
      <c r="I758" s="329" t="s">
        <v>98</v>
      </c>
      <c r="J758" s="330"/>
      <c r="K758" s="328"/>
      <c r="L758" s="329"/>
      <c r="M758" s="330" t="s">
        <v>97</v>
      </c>
      <c r="N758" s="328" t="s">
        <v>97</v>
      </c>
      <c r="O758" s="328" t="s">
        <v>97</v>
      </c>
      <c r="P758" s="328" t="s">
        <v>97</v>
      </c>
      <c r="Q758" s="329" t="s">
        <v>97</v>
      </c>
    </row>
    <row r="759" spans="1:17" ht="31.5" x14ac:dyDescent="0.25">
      <c r="A759" s="1346"/>
      <c r="B759" s="1640"/>
      <c r="C759" s="1609"/>
      <c r="D759" s="965" t="s">
        <v>486</v>
      </c>
      <c r="E759" s="343"/>
      <c r="F759" s="390">
        <f>SUM(G759:I759)</f>
        <v>0</v>
      </c>
      <c r="G759" s="327"/>
      <c r="H759" s="328"/>
      <c r="I759" s="329"/>
      <c r="J759" s="330" t="s">
        <v>97</v>
      </c>
      <c r="K759" s="328" t="s">
        <v>97</v>
      </c>
      <c r="L759" s="329" t="s">
        <v>97</v>
      </c>
      <c r="M759" s="330" t="s">
        <v>97</v>
      </c>
      <c r="N759" s="328" t="s">
        <v>97</v>
      </c>
      <c r="O759" s="328" t="s">
        <v>97</v>
      </c>
      <c r="P759" s="328" t="s">
        <v>97</v>
      </c>
      <c r="Q759" s="329" t="s">
        <v>97</v>
      </c>
    </row>
    <row r="760" spans="1:17" ht="31.5" x14ac:dyDescent="0.25">
      <c r="A760" s="1346"/>
      <c r="B760" s="1640"/>
      <c r="C760" s="1609"/>
      <c r="D760" s="965" t="s">
        <v>15</v>
      </c>
      <c r="E760" s="693">
        <v>75</v>
      </c>
      <c r="F760" s="694">
        <f>SUM(M760:Q760)</f>
        <v>2</v>
      </c>
      <c r="G760" s="327" t="s">
        <v>98</v>
      </c>
      <c r="H760" s="328" t="s">
        <v>98</v>
      </c>
      <c r="I760" s="329" t="s">
        <v>98</v>
      </c>
      <c r="J760" s="330" t="s">
        <v>97</v>
      </c>
      <c r="K760" s="328" t="s">
        <v>97</v>
      </c>
      <c r="L760" s="329" t="s">
        <v>97</v>
      </c>
      <c r="M760" s="330">
        <v>1</v>
      </c>
      <c r="N760" s="328"/>
      <c r="O760" s="328">
        <v>1</v>
      </c>
      <c r="P760" s="328"/>
      <c r="Q760" s="329"/>
    </row>
    <row r="761" spans="1:17" ht="32.25" thickBot="1" x14ac:dyDescent="0.3">
      <c r="A761" s="1346"/>
      <c r="B761" s="1642"/>
      <c r="C761" s="1620"/>
      <c r="D761" s="966" t="s">
        <v>491</v>
      </c>
      <c r="E761" s="137"/>
      <c r="F761" s="170">
        <f>SUM(M761:Q761)</f>
        <v>0</v>
      </c>
      <c r="G761" s="345" t="s">
        <v>97</v>
      </c>
      <c r="H761" s="97" t="s">
        <v>97</v>
      </c>
      <c r="I761" s="98" t="s">
        <v>97</v>
      </c>
      <c r="J761" s="99" t="s">
        <v>97</v>
      </c>
      <c r="K761" s="97" t="s">
        <v>98</v>
      </c>
      <c r="L761" s="98" t="s">
        <v>98</v>
      </c>
      <c r="M761" s="100"/>
      <c r="N761" s="92"/>
      <c r="O761" s="92"/>
      <c r="P761" s="92"/>
      <c r="Q761" s="93"/>
    </row>
    <row r="762" spans="1:17" ht="31.15" customHeight="1" x14ac:dyDescent="0.25">
      <c r="A762" s="1346" t="s">
        <v>562</v>
      </c>
      <c r="B762" s="1565" t="s">
        <v>561</v>
      </c>
      <c r="C762" s="1608" t="s">
        <v>114</v>
      </c>
      <c r="D762" s="964" t="s">
        <v>485</v>
      </c>
      <c r="E762" s="74">
        <v>9</v>
      </c>
      <c r="F762" s="151">
        <f>SUM(J762:L762)</f>
        <v>36</v>
      </c>
      <c r="G762" s="76" t="s">
        <v>97</v>
      </c>
      <c r="H762" s="77" t="s">
        <v>97</v>
      </c>
      <c r="I762" s="78" t="s">
        <v>97</v>
      </c>
      <c r="J762" s="74">
        <v>3</v>
      </c>
      <c r="K762" s="72">
        <v>33</v>
      </c>
      <c r="L762" s="73"/>
      <c r="M762" s="79" t="s">
        <v>97</v>
      </c>
      <c r="N762" s="77" t="s">
        <v>97</v>
      </c>
      <c r="O762" s="77" t="s">
        <v>97</v>
      </c>
      <c r="P762" s="77" t="s">
        <v>97</v>
      </c>
      <c r="Q762" s="78" t="s">
        <v>97</v>
      </c>
    </row>
    <row r="763" spans="1:17" ht="47.25" x14ac:dyDescent="0.25">
      <c r="A763" s="1346"/>
      <c r="B763" s="1567"/>
      <c r="C763" s="1609"/>
      <c r="D763" s="965" t="s">
        <v>490</v>
      </c>
      <c r="E763" s="325"/>
      <c r="F763" s="390">
        <f>SUM(J763:L763)</f>
        <v>0</v>
      </c>
      <c r="G763" s="327" t="s">
        <v>98</v>
      </c>
      <c r="H763" s="328" t="s">
        <v>98</v>
      </c>
      <c r="I763" s="329" t="s">
        <v>98</v>
      </c>
      <c r="J763" s="330"/>
      <c r="K763" s="328"/>
      <c r="L763" s="329"/>
      <c r="M763" s="330" t="s">
        <v>97</v>
      </c>
      <c r="N763" s="328" t="s">
        <v>97</v>
      </c>
      <c r="O763" s="328" t="s">
        <v>97</v>
      </c>
      <c r="P763" s="328" t="s">
        <v>97</v>
      </c>
      <c r="Q763" s="329" t="s">
        <v>97</v>
      </c>
    </row>
    <row r="764" spans="1:17" ht="31.5" x14ac:dyDescent="0.25">
      <c r="A764" s="1346"/>
      <c r="B764" s="1567"/>
      <c r="C764" s="1609"/>
      <c r="D764" s="965" t="s">
        <v>486</v>
      </c>
      <c r="E764" s="325"/>
      <c r="F764" s="390">
        <f>SUM(G764:I764)</f>
        <v>0</v>
      </c>
      <c r="G764" s="327"/>
      <c r="H764" s="328"/>
      <c r="I764" s="329"/>
      <c r="J764" s="330" t="s">
        <v>97</v>
      </c>
      <c r="K764" s="328" t="s">
        <v>97</v>
      </c>
      <c r="L764" s="329" t="s">
        <v>97</v>
      </c>
      <c r="M764" s="330" t="s">
        <v>97</v>
      </c>
      <c r="N764" s="328" t="s">
        <v>97</v>
      </c>
      <c r="O764" s="328" t="s">
        <v>97</v>
      </c>
      <c r="P764" s="328" t="s">
        <v>97</v>
      </c>
      <c r="Q764" s="329" t="s">
        <v>97</v>
      </c>
    </row>
    <row r="765" spans="1:17" ht="31.5" x14ac:dyDescent="0.25">
      <c r="A765" s="1346"/>
      <c r="B765" s="1567"/>
      <c r="C765" s="1609"/>
      <c r="D765" s="965" t="s">
        <v>15</v>
      </c>
      <c r="E765" s="325">
        <v>94</v>
      </c>
      <c r="F765" s="390">
        <f>SUM(M765:Q765)</f>
        <v>107</v>
      </c>
      <c r="G765" s="327" t="s">
        <v>98</v>
      </c>
      <c r="H765" s="328" t="s">
        <v>98</v>
      </c>
      <c r="I765" s="329" t="s">
        <v>98</v>
      </c>
      <c r="J765" s="330" t="s">
        <v>97</v>
      </c>
      <c r="K765" s="328" t="s">
        <v>97</v>
      </c>
      <c r="L765" s="329" t="s">
        <v>97</v>
      </c>
      <c r="M765" s="330">
        <v>16</v>
      </c>
      <c r="N765" s="328">
        <v>36</v>
      </c>
      <c r="O765" s="328">
        <v>29</v>
      </c>
      <c r="P765" s="328">
        <v>24</v>
      </c>
      <c r="Q765" s="329">
        <v>2</v>
      </c>
    </row>
    <row r="766" spans="1:17" ht="32.25" thickBot="1" x14ac:dyDescent="0.3">
      <c r="A766" s="1346"/>
      <c r="B766" s="1577"/>
      <c r="C766" s="1610"/>
      <c r="D766" s="1658" t="s">
        <v>491</v>
      </c>
      <c r="E766" s="100"/>
      <c r="F766" s="170">
        <f>SUM(M766:Q766)</f>
        <v>0</v>
      </c>
      <c r="G766" s="345" t="s">
        <v>97</v>
      </c>
      <c r="H766" s="97" t="s">
        <v>97</v>
      </c>
      <c r="I766" s="98" t="s">
        <v>97</v>
      </c>
      <c r="J766" s="99" t="s">
        <v>97</v>
      </c>
      <c r="K766" s="97" t="s">
        <v>98</v>
      </c>
      <c r="L766" s="98" t="s">
        <v>98</v>
      </c>
      <c r="M766" s="100"/>
      <c r="N766" s="92"/>
      <c r="O766" s="92"/>
      <c r="P766" s="92"/>
      <c r="Q766" s="93"/>
    </row>
    <row r="767" spans="1:17" ht="31.5" x14ac:dyDescent="0.25">
      <c r="A767" s="1345" t="s">
        <v>563</v>
      </c>
      <c r="B767" s="1565" t="s">
        <v>564</v>
      </c>
      <c r="C767" s="1608" t="s">
        <v>470</v>
      </c>
      <c r="D767" s="964" t="s">
        <v>485</v>
      </c>
      <c r="E767" s="74">
        <v>14</v>
      </c>
      <c r="F767" s="151">
        <f>SUM(J767:L767)</f>
        <v>35</v>
      </c>
      <c r="G767" s="76" t="s">
        <v>97</v>
      </c>
      <c r="H767" s="77" t="s">
        <v>97</v>
      </c>
      <c r="I767" s="78" t="s">
        <v>97</v>
      </c>
      <c r="J767" s="74"/>
      <c r="K767" s="72">
        <v>29</v>
      </c>
      <c r="L767" s="73">
        <v>6</v>
      </c>
      <c r="M767" s="79" t="s">
        <v>97</v>
      </c>
      <c r="N767" s="77" t="s">
        <v>97</v>
      </c>
      <c r="O767" s="77" t="s">
        <v>97</v>
      </c>
      <c r="P767" s="77" t="s">
        <v>97</v>
      </c>
      <c r="Q767" s="78" t="s">
        <v>97</v>
      </c>
    </row>
    <row r="768" spans="1:17" ht="47.25" x14ac:dyDescent="0.25">
      <c r="A768" s="1346"/>
      <c r="B768" s="1567"/>
      <c r="C768" s="1609"/>
      <c r="D768" s="965" t="s">
        <v>490</v>
      </c>
      <c r="E768" s="325"/>
      <c r="F768" s="390">
        <f>SUM(J768:L768)</f>
        <v>0</v>
      </c>
      <c r="G768" s="327" t="s">
        <v>98</v>
      </c>
      <c r="H768" s="328" t="s">
        <v>98</v>
      </c>
      <c r="I768" s="329" t="s">
        <v>98</v>
      </c>
      <c r="J768" s="330"/>
      <c r="K768" s="328"/>
      <c r="L768" s="329"/>
      <c r="M768" s="330" t="s">
        <v>97</v>
      </c>
      <c r="N768" s="328" t="s">
        <v>97</v>
      </c>
      <c r="O768" s="328" t="s">
        <v>97</v>
      </c>
      <c r="P768" s="328" t="s">
        <v>97</v>
      </c>
      <c r="Q768" s="329" t="s">
        <v>97</v>
      </c>
    </row>
    <row r="769" spans="1:17" ht="31.5" x14ac:dyDescent="0.25">
      <c r="A769" s="1346"/>
      <c r="B769" s="1567"/>
      <c r="C769" s="1609"/>
      <c r="D769" s="965" t="s">
        <v>486</v>
      </c>
      <c r="E769" s="325"/>
      <c r="F769" s="390"/>
      <c r="G769" s="327"/>
      <c r="H769" s="328"/>
      <c r="I769" s="329"/>
      <c r="J769" s="330" t="s">
        <v>97</v>
      </c>
      <c r="K769" s="328" t="s">
        <v>97</v>
      </c>
      <c r="L769" s="329" t="s">
        <v>97</v>
      </c>
      <c r="M769" s="330" t="s">
        <v>97</v>
      </c>
      <c r="N769" s="328" t="s">
        <v>97</v>
      </c>
      <c r="O769" s="328" t="s">
        <v>97</v>
      </c>
      <c r="P769" s="328" t="s">
        <v>97</v>
      </c>
      <c r="Q769" s="329" t="s">
        <v>97</v>
      </c>
    </row>
    <row r="770" spans="1:17" ht="31.5" x14ac:dyDescent="0.25">
      <c r="A770" s="1346"/>
      <c r="B770" s="1567"/>
      <c r="C770" s="1609"/>
      <c r="D770" s="965" t="s">
        <v>15</v>
      </c>
      <c r="E770" s="325">
        <v>104</v>
      </c>
      <c r="F770" s="390">
        <f>SUM(M770:Q770)</f>
        <v>358</v>
      </c>
      <c r="G770" s="327" t="s">
        <v>98</v>
      </c>
      <c r="H770" s="328" t="s">
        <v>98</v>
      </c>
      <c r="I770" s="329" t="s">
        <v>98</v>
      </c>
      <c r="J770" s="330" t="s">
        <v>97</v>
      </c>
      <c r="K770" s="328" t="s">
        <v>97</v>
      </c>
      <c r="L770" s="329" t="s">
        <v>97</v>
      </c>
      <c r="M770" s="330">
        <v>2</v>
      </c>
      <c r="N770" s="328">
        <v>51</v>
      </c>
      <c r="O770" s="328">
        <v>225</v>
      </c>
      <c r="P770" s="328">
        <v>77</v>
      </c>
      <c r="Q770" s="329">
        <v>3</v>
      </c>
    </row>
    <row r="771" spans="1:17" ht="32.25" thickBot="1" x14ac:dyDescent="0.3">
      <c r="A771" s="1346"/>
      <c r="B771" s="1577"/>
      <c r="C771" s="1610"/>
      <c r="D771" s="1658" t="s">
        <v>491</v>
      </c>
      <c r="E771" s="100"/>
      <c r="F771" s="170">
        <f>SUM(M771:Q771)</f>
        <v>0</v>
      </c>
      <c r="G771" s="345" t="s">
        <v>97</v>
      </c>
      <c r="H771" s="97" t="s">
        <v>97</v>
      </c>
      <c r="I771" s="98" t="s">
        <v>97</v>
      </c>
      <c r="J771" s="99" t="s">
        <v>97</v>
      </c>
      <c r="K771" s="97" t="s">
        <v>98</v>
      </c>
      <c r="L771" s="98" t="s">
        <v>98</v>
      </c>
      <c r="M771" s="100"/>
      <c r="N771" s="92"/>
      <c r="O771" s="92"/>
      <c r="P771" s="92"/>
      <c r="Q771" s="93"/>
    </row>
    <row r="772" spans="1:17" ht="31.5" x14ac:dyDescent="0.25">
      <c r="A772" s="1346"/>
      <c r="B772" s="1565" t="s">
        <v>565</v>
      </c>
      <c r="C772" s="1608" t="s">
        <v>566</v>
      </c>
      <c r="D772" s="964" t="s">
        <v>485</v>
      </c>
      <c r="E772" s="74">
        <v>12</v>
      </c>
      <c r="F772" s="151">
        <f>SUM(J772:L772)</f>
        <v>15</v>
      </c>
      <c r="G772" s="76" t="s">
        <v>97</v>
      </c>
      <c r="H772" s="76" t="s">
        <v>97</v>
      </c>
      <c r="I772" s="76" t="s">
        <v>97</v>
      </c>
      <c r="J772" s="74"/>
      <c r="K772" s="72">
        <v>15</v>
      </c>
      <c r="L772" s="73"/>
      <c r="M772" s="79" t="s">
        <v>97</v>
      </c>
      <c r="N772" s="77" t="s">
        <v>97</v>
      </c>
      <c r="O772" s="77" t="s">
        <v>97</v>
      </c>
      <c r="P772" s="77" t="s">
        <v>97</v>
      </c>
      <c r="Q772" s="78" t="s">
        <v>97</v>
      </c>
    </row>
    <row r="773" spans="1:17" ht="47.25" x14ac:dyDescent="0.25">
      <c r="A773" s="1346"/>
      <c r="B773" s="1567"/>
      <c r="C773" s="1609"/>
      <c r="D773" s="965" t="s">
        <v>490</v>
      </c>
      <c r="E773" s="325"/>
      <c r="F773" s="390">
        <f>SUM(J773:L773)</f>
        <v>0</v>
      </c>
      <c r="G773" s="330" t="s">
        <v>98</v>
      </c>
      <c r="H773" s="328" t="s">
        <v>97</v>
      </c>
      <c r="I773" s="329" t="s">
        <v>97</v>
      </c>
      <c r="J773" s="330" t="s">
        <v>98</v>
      </c>
      <c r="K773" s="328" t="s">
        <v>97</v>
      </c>
      <c r="L773" s="329" t="s">
        <v>97</v>
      </c>
      <c r="M773" s="330" t="s">
        <v>97</v>
      </c>
      <c r="N773" s="328" t="s">
        <v>97</v>
      </c>
      <c r="O773" s="328" t="s">
        <v>97</v>
      </c>
      <c r="P773" s="328" t="s">
        <v>97</v>
      </c>
      <c r="Q773" s="329" t="s">
        <v>97</v>
      </c>
    </row>
    <row r="774" spans="1:17" ht="31.5" x14ac:dyDescent="0.25">
      <c r="A774" s="1346"/>
      <c r="B774" s="1567"/>
      <c r="C774" s="1609"/>
      <c r="D774" s="965" t="s">
        <v>486</v>
      </c>
      <c r="E774" s="325"/>
      <c r="F774" s="390">
        <f>SUM(G774:I774)</f>
        <v>0</v>
      </c>
      <c r="G774" s="327"/>
      <c r="H774" s="328"/>
      <c r="I774" s="329"/>
      <c r="J774" s="330" t="s">
        <v>97</v>
      </c>
      <c r="K774" s="328" t="s">
        <v>97</v>
      </c>
      <c r="L774" s="329" t="s">
        <v>97</v>
      </c>
      <c r="M774" s="330" t="s">
        <v>97</v>
      </c>
      <c r="N774" s="328" t="s">
        <v>97</v>
      </c>
      <c r="O774" s="328" t="s">
        <v>97</v>
      </c>
      <c r="P774" s="328" t="s">
        <v>97</v>
      </c>
      <c r="Q774" s="329" t="s">
        <v>97</v>
      </c>
    </row>
    <row r="775" spans="1:17" ht="31.5" x14ac:dyDescent="0.25">
      <c r="A775" s="1346"/>
      <c r="B775" s="1567"/>
      <c r="C775" s="1609"/>
      <c r="D775" s="965" t="s">
        <v>15</v>
      </c>
      <c r="E775" s="325">
        <v>96</v>
      </c>
      <c r="F775" s="390">
        <f>SUM(M775:Q775)</f>
        <v>132</v>
      </c>
      <c r="G775" s="327" t="s">
        <v>98</v>
      </c>
      <c r="H775" s="328" t="s">
        <v>97</v>
      </c>
      <c r="I775" s="329" t="s">
        <v>97</v>
      </c>
      <c r="J775" s="330"/>
      <c r="K775" s="328"/>
      <c r="L775" s="329"/>
      <c r="M775" s="330">
        <v>2</v>
      </c>
      <c r="N775" s="328">
        <v>27</v>
      </c>
      <c r="O775" s="328">
        <v>98</v>
      </c>
      <c r="P775" s="328">
        <v>4</v>
      </c>
      <c r="Q775" s="329">
        <v>1</v>
      </c>
    </row>
    <row r="776" spans="1:17" ht="32.25" thickBot="1" x14ac:dyDescent="0.3">
      <c r="A776" s="1346"/>
      <c r="B776" s="1577"/>
      <c r="C776" s="1610"/>
      <c r="D776" s="1658" t="s">
        <v>491</v>
      </c>
      <c r="E776" s="343"/>
      <c r="F776" s="170">
        <f>SUM(M776:Q776)</f>
        <v>0</v>
      </c>
      <c r="G776" s="345" t="s">
        <v>97</v>
      </c>
      <c r="H776" s="97" t="s">
        <v>97</v>
      </c>
      <c r="I776" s="98" t="s">
        <v>98</v>
      </c>
      <c r="J776" s="99"/>
      <c r="K776" s="97"/>
      <c r="L776" s="98"/>
      <c r="M776" s="100"/>
      <c r="N776" s="92"/>
      <c r="O776" s="92"/>
      <c r="P776" s="92"/>
      <c r="Q776" s="93"/>
    </row>
    <row r="777" spans="1:17" ht="31.5" x14ac:dyDescent="0.25">
      <c r="A777" s="1346"/>
      <c r="B777" s="1565" t="s">
        <v>751</v>
      </c>
      <c r="C777" s="1608" t="s">
        <v>567</v>
      </c>
      <c r="D777" s="964" t="s">
        <v>485</v>
      </c>
      <c r="E777" s="74"/>
      <c r="F777" s="151">
        <f>SUM(J777:L777)</f>
        <v>0</v>
      </c>
      <c r="G777" s="76" t="s">
        <v>97</v>
      </c>
      <c r="H777" s="77" t="s">
        <v>97</v>
      </c>
      <c r="I777" s="78" t="s">
        <v>97</v>
      </c>
      <c r="J777" s="74"/>
      <c r="K777" s="72"/>
      <c r="L777" s="73"/>
      <c r="M777" s="79" t="s">
        <v>97</v>
      </c>
      <c r="N777" s="77" t="s">
        <v>97</v>
      </c>
      <c r="O777" s="77" t="s">
        <v>97</v>
      </c>
      <c r="P777" s="77" t="s">
        <v>97</v>
      </c>
      <c r="Q777" s="78" t="s">
        <v>97</v>
      </c>
    </row>
    <row r="778" spans="1:17" ht="47.25" x14ac:dyDescent="0.25">
      <c r="A778" s="1346"/>
      <c r="B778" s="1567"/>
      <c r="C778" s="1609"/>
      <c r="D778" s="965" t="s">
        <v>490</v>
      </c>
      <c r="E778" s="325"/>
      <c r="F778" s="390">
        <f>SUM(J778:L778)</f>
        <v>0</v>
      </c>
      <c r="G778" s="327" t="s">
        <v>98</v>
      </c>
      <c r="H778" s="328" t="s">
        <v>98</v>
      </c>
      <c r="I778" s="329" t="s">
        <v>98</v>
      </c>
      <c r="J778" s="330"/>
      <c r="K778" s="328"/>
      <c r="L778" s="329"/>
      <c r="M778" s="330" t="s">
        <v>97</v>
      </c>
      <c r="N778" s="328" t="s">
        <v>97</v>
      </c>
      <c r="O778" s="328" t="s">
        <v>97</v>
      </c>
      <c r="P778" s="328" t="s">
        <v>97</v>
      </c>
      <c r="Q778" s="329" t="s">
        <v>97</v>
      </c>
    </row>
    <row r="779" spans="1:17" ht="31.5" x14ac:dyDescent="0.25">
      <c r="A779" s="1346"/>
      <c r="B779" s="1567"/>
      <c r="C779" s="1609"/>
      <c r="D779" s="965" t="s">
        <v>486</v>
      </c>
      <c r="E779" s="325"/>
      <c r="F779" s="390">
        <f>SUM(G779:I779)</f>
        <v>0</v>
      </c>
      <c r="G779" s="327"/>
      <c r="H779" s="328"/>
      <c r="I779" s="329"/>
      <c r="J779" s="330" t="s">
        <v>97</v>
      </c>
      <c r="K779" s="328" t="s">
        <v>97</v>
      </c>
      <c r="L779" s="329" t="s">
        <v>97</v>
      </c>
      <c r="M779" s="330" t="s">
        <v>97</v>
      </c>
      <c r="N779" s="328" t="s">
        <v>97</v>
      </c>
      <c r="O779" s="328" t="s">
        <v>97</v>
      </c>
      <c r="P779" s="328" t="s">
        <v>97</v>
      </c>
      <c r="Q779" s="329" t="s">
        <v>97</v>
      </c>
    </row>
    <row r="780" spans="1:17" ht="31.5" x14ac:dyDescent="0.25">
      <c r="A780" s="1346"/>
      <c r="B780" s="1567"/>
      <c r="C780" s="1609"/>
      <c r="D780" s="965" t="s">
        <v>15</v>
      </c>
      <c r="E780" s="325">
        <v>80</v>
      </c>
      <c r="F780" s="390">
        <f>SUM(M780:Q780)</f>
        <v>1</v>
      </c>
      <c r="G780" s="327" t="s">
        <v>98</v>
      </c>
      <c r="H780" s="328" t="s">
        <v>98</v>
      </c>
      <c r="I780" s="329" t="s">
        <v>98</v>
      </c>
      <c r="J780" s="330" t="s">
        <v>97</v>
      </c>
      <c r="K780" s="328" t="s">
        <v>97</v>
      </c>
      <c r="L780" s="329" t="s">
        <v>97</v>
      </c>
      <c r="M780" s="330"/>
      <c r="N780" s="328"/>
      <c r="O780" s="328">
        <v>1</v>
      </c>
      <c r="P780" s="328"/>
      <c r="Q780" s="329"/>
    </row>
    <row r="781" spans="1:17" ht="32.25" thickBot="1" x14ac:dyDescent="0.3">
      <c r="A781" s="1346"/>
      <c r="B781" s="1588"/>
      <c r="C781" s="1620"/>
      <c r="D781" s="966" t="s">
        <v>491</v>
      </c>
      <c r="E781" s="100"/>
      <c r="F781" s="170">
        <f>SUM(M781:Q781)</f>
        <v>0</v>
      </c>
      <c r="G781" s="345" t="s">
        <v>97</v>
      </c>
      <c r="H781" s="97" t="s">
        <v>97</v>
      </c>
      <c r="I781" s="98" t="s">
        <v>97</v>
      </c>
      <c r="J781" s="99" t="s">
        <v>97</v>
      </c>
      <c r="K781" s="97" t="s">
        <v>98</v>
      </c>
      <c r="L781" s="98" t="s">
        <v>98</v>
      </c>
      <c r="M781" s="343"/>
      <c r="N781" s="344"/>
      <c r="O781" s="344"/>
      <c r="P781" s="344"/>
      <c r="Q781" s="359"/>
    </row>
    <row r="782" spans="1:17" ht="31.15" customHeight="1" x14ac:dyDescent="0.25">
      <c r="A782" s="1346"/>
      <c r="B782" s="1565" t="s">
        <v>568</v>
      </c>
      <c r="C782" s="1608" t="s">
        <v>414</v>
      </c>
      <c r="D782" s="964" t="s">
        <v>485</v>
      </c>
      <c r="E782" s="74">
        <v>11</v>
      </c>
      <c r="F782" s="151">
        <f>SUM(J782:L782)</f>
        <v>4</v>
      </c>
      <c r="G782" s="330" t="s">
        <v>97</v>
      </c>
      <c r="H782" s="328" t="s">
        <v>97</v>
      </c>
      <c r="I782" s="329" t="s">
        <v>97</v>
      </c>
      <c r="J782" s="74"/>
      <c r="K782" s="72">
        <v>4</v>
      </c>
      <c r="L782" s="75"/>
      <c r="M782" s="79" t="s">
        <v>97</v>
      </c>
      <c r="N782" s="77" t="s">
        <v>97</v>
      </c>
      <c r="O782" s="77" t="s">
        <v>97</v>
      </c>
      <c r="P782" s="77" t="s">
        <v>97</v>
      </c>
      <c r="Q782" s="78" t="s">
        <v>97</v>
      </c>
    </row>
    <row r="783" spans="1:17" ht="47.25" x14ac:dyDescent="0.25">
      <c r="A783" s="1346"/>
      <c r="B783" s="1567"/>
      <c r="C783" s="1609"/>
      <c r="D783" s="965" t="s">
        <v>490</v>
      </c>
      <c r="E783" s="325"/>
      <c r="F783" s="390">
        <f>SUM(J783:L783)</f>
        <v>0</v>
      </c>
      <c r="G783" s="327"/>
      <c r="H783" s="328"/>
      <c r="I783" s="329"/>
      <c r="J783" s="330"/>
      <c r="K783" s="328"/>
      <c r="L783" s="331"/>
      <c r="M783" s="330" t="s">
        <v>97</v>
      </c>
      <c r="N783" s="328" t="s">
        <v>97</v>
      </c>
      <c r="O783" s="328" t="s">
        <v>97</v>
      </c>
      <c r="P783" s="328" t="s">
        <v>97</v>
      </c>
      <c r="Q783" s="329" t="s">
        <v>97</v>
      </c>
    </row>
    <row r="784" spans="1:17" ht="31.5" x14ac:dyDescent="0.25">
      <c r="A784" s="1346"/>
      <c r="B784" s="1567"/>
      <c r="C784" s="1609"/>
      <c r="D784" s="965" t="s">
        <v>486</v>
      </c>
      <c r="E784" s="325"/>
      <c r="F784" s="390">
        <f>SUM(G784:I784)</f>
        <v>0</v>
      </c>
      <c r="G784" s="327"/>
      <c r="H784" s="328"/>
      <c r="I784" s="329"/>
      <c r="J784" s="330" t="s">
        <v>97</v>
      </c>
      <c r="K784" s="328" t="s">
        <v>97</v>
      </c>
      <c r="L784" s="331" t="s">
        <v>97</v>
      </c>
      <c r="M784" s="330" t="s">
        <v>97</v>
      </c>
      <c r="N784" s="328" t="s">
        <v>97</v>
      </c>
      <c r="O784" s="328" t="s">
        <v>97</v>
      </c>
      <c r="P784" s="328" t="s">
        <v>97</v>
      </c>
      <c r="Q784" s="329" t="s">
        <v>97</v>
      </c>
    </row>
    <row r="785" spans="1:17" ht="31.5" x14ac:dyDescent="0.25">
      <c r="A785" s="1346"/>
      <c r="B785" s="1567"/>
      <c r="C785" s="1609"/>
      <c r="D785" s="965" t="s">
        <v>15</v>
      </c>
      <c r="E785" s="325">
        <v>87</v>
      </c>
      <c r="F785" s="390">
        <f>SUM(M785:Q785)</f>
        <v>18</v>
      </c>
      <c r="G785" s="327" t="s">
        <v>97</v>
      </c>
      <c r="H785" s="328" t="s">
        <v>97</v>
      </c>
      <c r="I785" s="329" t="s">
        <v>97</v>
      </c>
      <c r="J785" s="330"/>
      <c r="K785" s="328"/>
      <c r="L785" s="331"/>
      <c r="M785" s="330"/>
      <c r="N785" s="328">
        <v>8</v>
      </c>
      <c r="O785" s="328">
        <v>10</v>
      </c>
      <c r="P785" s="328"/>
      <c r="Q785" s="329"/>
    </row>
    <row r="786" spans="1:17" ht="32.25" thickBot="1" x14ac:dyDescent="0.3">
      <c r="A786" s="1346"/>
      <c r="B786" s="1588"/>
      <c r="C786" s="1620"/>
      <c r="D786" s="966" t="s">
        <v>491</v>
      </c>
      <c r="E786" s="100"/>
      <c r="F786" s="170">
        <f>SUM(M786:Q786)</f>
        <v>0</v>
      </c>
      <c r="G786" s="345" t="s">
        <v>97</v>
      </c>
      <c r="H786" s="97" t="s">
        <v>98</v>
      </c>
      <c r="I786" s="98" t="s">
        <v>98</v>
      </c>
      <c r="J786" s="99"/>
      <c r="K786" s="97"/>
      <c r="L786" s="145"/>
      <c r="M786" s="100"/>
      <c r="N786" s="92"/>
      <c r="O786" s="92"/>
      <c r="P786" s="92"/>
      <c r="Q786" s="93"/>
    </row>
    <row r="787" spans="1:17" ht="31.5" x14ac:dyDescent="0.25">
      <c r="A787" s="1346"/>
      <c r="B787" s="1565" t="s">
        <v>569</v>
      </c>
      <c r="C787" s="1608" t="s">
        <v>570</v>
      </c>
      <c r="D787" s="964" t="s">
        <v>485</v>
      </c>
      <c r="E787" s="74"/>
      <c r="F787" s="151">
        <f>SUM(J787:L787)</f>
        <v>0</v>
      </c>
      <c r="G787" s="76" t="s">
        <v>97</v>
      </c>
      <c r="H787" s="77" t="s">
        <v>97</v>
      </c>
      <c r="I787" s="78" t="s">
        <v>97</v>
      </c>
      <c r="J787" s="74"/>
      <c r="K787" s="72"/>
      <c r="L787" s="73"/>
      <c r="M787" s="146" t="s">
        <v>97</v>
      </c>
      <c r="N787" s="142" t="s">
        <v>97</v>
      </c>
      <c r="O787" s="142" t="s">
        <v>97</v>
      </c>
      <c r="P787" s="142" t="s">
        <v>97</v>
      </c>
      <c r="Q787" s="105" t="s">
        <v>97</v>
      </c>
    </row>
    <row r="788" spans="1:17" ht="47.25" x14ac:dyDescent="0.25">
      <c r="A788" s="1346"/>
      <c r="B788" s="1567"/>
      <c r="C788" s="1609"/>
      <c r="D788" s="965" t="s">
        <v>490</v>
      </c>
      <c r="E788" s="325"/>
      <c r="F788" s="390">
        <f>SUM(J788:L788)</f>
        <v>0</v>
      </c>
      <c r="G788" s="327" t="s">
        <v>98</v>
      </c>
      <c r="H788" s="328" t="s">
        <v>98</v>
      </c>
      <c r="I788" s="329" t="s">
        <v>98</v>
      </c>
      <c r="J788" s="330"/>
      <c r="K788" s="328"/>
      <c r="L788" s="329"/>
      <c r="M788" s="330" t="s">
        <v>97</v>
      </c>
      <c r="N788" s="328" t="s">
        <v>97</v>
      </c>
      <c r="O788" s="328" t="s">
        <v>97</v>
      </c>
      <c r="P788" s="328" t="s">
        <v>97</v>
      </c>
      <c r="Q788" s="329" t="s">
        <v>97</v>
      </c>
    </row>
    <row r="789" spans="1:17" ht="31.5" x14ac:dyDescent="0.25">
      <c r="A789" s="1346"/>
      <c r="B789" s="1567"/>
      <c r="C789" s="1609"/>
      <c r="D789" s="965" t="s">
        <v>486</v>
      </c>
      <c r="E789" s="325"/>
      <c r="F789" s="390">
        <f>SUM(G789:I789)</f>
        <v>0</v>
      </c>
      <c r="G789" s="327"/>
      <c r="H789" s="328"/>
      <c r="I789" s="329"/>
      <c r="J789" s="330" t="s">
        <v>97</v>
      </c>
      <c r="K789" s="328" t="s">
        <v>97</v>
      </c>
      <c r="L789" s="329" t="s">
        <v>97</v>
      </c>
      <c r="M789" s="330" t="s">
        <v>97</v>
      </c>
      <c r="N789" s="328" t="s">
        <v>97</v>
      </c>
      <c r="O789" s="328" t="s">
        <v>97</v>
      </c>
      <c r="P789" s="328" t="s">
        <v>97</v>
      </c>
      <c r="Q789" s="329" t="s">
        <v>97</v>
      </c>
    </row>
    <row r="790" spans="1:17" ht="31.5" x14ac:dyDescent="0.25">
      <c r="A790" s="1346"/>
      <c r="B790" s="1567"/>
      <c r="C790" s="1609"/>
      <c r="D790" s="965" t="s">
        <v>15</v>
      </c>
      <c r="E790" s="325">
        <v>85</v>
      </c>
      <c r="F790" s="390">
        <f>SUM(M790:Q790)</f>
        <v>8</v>
      </c>
      <c r="G790" s="327" t="s">
        <v>98</v>
      </c>
      <c r="H790" s="328" t="s">
        <v>752</v>
      </c>
      <c r="I790" s="329" t="s">
        <v>752</v>
      </c>
      <c r="J790" s="330" t="s">
        <v>97</v>
      </c>
      <c r="K790" s="328" t="s">
        <v>97</v>
      </c>
      <c r="L790" s="329" t="s">
        <v>97</v>
      </c>
      <c r="M790" s="330"/>
      <c r="N790" s="328">
        <v>2</v>
      </c>
      <c r="O790" s="328">
        <v>6</v>
      </c>
      <c r="P790" s="328"/>
      <c r="Q790" s="329"/>
    </row>
    <row r="791" spans="1:17" ht="32.25" thickBot="1" x14ac:dyDescent="0.3">
      <c r="A791" s="1346"/>
      <c r="B791" s="1588"/>
      <c r="C791" s="1620"/>
      <c r="D791" s="966" t="s">
        <v>491</v>
      </c>
      <c r="E791" s="100"/>
      <c r="F791" s="170">
        <f>SUM(M791:Q791)</f>
        <v>0</v>
      </c>
      <c r="G791" s="345" t="s">
        <v>97</v>
      </c>
      <c r="H791" s="97" t="s">
        <v>97</v>
      </c>
      <c r="I791" s="98" t="s">
        <v>97</v>
      </c>
      <c r="J791" s="99" t="s">
        <v>97</v>
      </c>
      <c r="K791" s="97" t="s">
        <v>98</v>
      </c>
      <c r="L791" s="98" t="s">
        <v>98</v>
      </c>
      <c r="M791" s="100"/>
      <c r="N791" s="92"/>
      <c r="O791" s="92"/>
      <c r="P791" s="92"/>
      <c r="Q791" s="93"/>
    </row>
    <row r="792" spans="1:17" ht="31.15" customHeight="1" x14ac:dyDescent="0.25">
      <c r="A792" s="1346" t="s">
        <v>572</v>
      </c>
      <c r="B792" s="1565" t="s">
        <v>571</v>
      </c>
      <c r="C792" s="1608" t="s">
        <v>423</v>
      </c>
      <c r="D792" s="964" t="s">
        <v>485</v>
      </c>
      <c r="E792" s="83">
        <v>8</v>
      </c>
      <c r="F792" s="151">
        <f>SUM(J792:L792)</f>
        <v>45</v>
      </c>
      <c r="G792" s="76" t="s">
        <v>97</v>
      </c>
      <c r="H792" s="77" t="s">
        <v>97</v>
      </c>
      <c r="I792" s="78" t="s">
        <v>97</v>
      </c>
      <c r="J792" s="83">
        <v>16</v>
      </c>
      <c r="K792" s="84">
        <v>29</v>
      </c>
      <c r="L792" s="73"/>
      <c r="M792" s="79" t="s">
        <v>97</v>
      </c>
      <c r="N792" s="77" t="s">
        <v>97</v>
      </c>
      <c r="O792" s="77" t="s">
        <v>97</v>
      </c>
      <c r="P792" s="77" t="s">
        <v>97</v>
      </c>
      <c r="Q792" s="78" t="s">
        <v>97</v>
      </c>
    </row>
    <row r="793" spans="1:17" ht="47.25" x14ac:dyDescent="0.25">
      <c r="A793" s="1346"/>
      <c r="B793" s="1567"/>
      <c r="C793" s="1609"/>
      <c r="D793" s="965" t="s">
        <v>490</v>
      </c>
      <c r="E793" s="325"/>
      <c r="F793" s="390">
        <f>SUM(J793:L793)</f>
        <v>0</v>
      </c>
      <c r="G793" s="327" t="s">
        <v>98</v>
      </c>
      <c r="H793" s="328" t="s">
        <v>98</v>
      </c>
      <c r="I793" s="329" t="s">
        <v>98</v>
      </c>
      <c r="J793" s="330"/>
      <c r="K793" s="328"/>
      <c r="L793" s="329"/>
      <c r="M793" s="330" t="s">
        <v>97</v>
      </c>
      <c r="N793" s="328" t="s">
        <v>97</v>
      </c>
      <c r="O793" s="328" t="s">
        <v>97</v>
      </c>
      <c r="P793" s="328" t="s">
        <v>97</v>
      </c>
      <c r="Q793" s="329" t="s">
        <v>97</v>
      </c>
    </row>
    <row r="794" spans="1:17" ht="31.5" x14ac:dyDescent="0.25">
      <c r="A794" s="1346"/>
      <c r="B794" s="1567"/>
      <c r="C794" s="1609"/>
      <c r="D794" s="965" t="s">
        <v>486</v>
      </c>
      <c r="E794" s="325"/>
      <c r="F794" s="390">
        <f>SUM(G794:I794)</f>
        <v>0</v>
      </c>
      <c r="G794" s="327"/>
      <c r="H794" s="328"/>
      <c r="I794" s="329"/>
      <c r="J794" s="330" t="s">
        <v>97</v>
      </c>
      <c r="K794" s="328" t="s">
        <v>97</v>
      </c>
      <c r="L794" s="329" t="s">
        <v>97</v>
      </c>
      <c r="M794" s="330" t="s">
        <v>97</v>
      </c>
      <c r="N794" s="328" t="s">
        <v>97</v>
      </c>
      <c r="O794" s="328" t="s">
        <v>97</v>
      </c>
      <c r="P794" s="328" t="s">
        <v>97</v>
      </c>
      <c r="Q794" s="329" t="s">
        <v>97</v>
      </c>
    </row>
    <row r="795" spans="1:17" ht="31.5" x14ac:dyDescent="0.25">
      <c r="A795" s="1346"/>
      <c r="B795" s="1567"/>
      <c r="C795" s="1609"/>
      <c r="D795" s="965" t="s">
        <v>15</v>
      </c>
      <c r="E795" s="325">
        <v>68.84</v>
      </c>
      <c r="F795" s="390">
        <f>SUM(M795:Q795)</f>
        <v>123</v>
      </c>
      <c r="G795" s="327" t="s">
        <v>98</v>
      </c>
      <c r="H795" s="328" t="s">
        <v>98</v>
      </c>
      <c r="I795" s="329" t="s">
        <v>98</v>
      </c>
      <c r="J795" s="330" t="s">
        <v>97</v>
      </c>
      <c r="K795" s="328" t="s">
        <v>97</v>
      </c>
      <c r="L795" s="329" t="s">
        <v>97</v>
      </c>
      <c r="M795" s="357">
        <v>45</v>
      </c>
      <c r="N795" s="338">
        <v>42</v>
      </c>
      <c r="O795" s="338">
        <v>27</v>
      </c>
      <c r="P795" s="338">
        <v>9</v>
      </c>
      <c r="Q795" s="329"/>
    </row>
    <row r="796" spans="1:17" ht="32.25" thickBot="1" x14ac:dyDescent="0.3">
      <c r="A796" s="1346"/>
      <c r="B796" s="1577"/>
      <c r="C796" s="1610"/>
      <c r="D796" s="1658" t="s">
        <v>491</v>
      </c>
      <c r="E796" s="100"/>
      <c r="F796" s="170">
        <f>SUM(M796:Q796)</f>
        <v>0</v>
      </c>
      <c r="G796" s="345" t="s">
        <v>97</v>
      </c>
      <c r="H796" s="97" t="s">
        <v>97</v>
      </c>
      <c r="I796" s="98" t="s">
        <v>97</v>
      </c>
      <c r="J796" s="99" t="s">
        <v>97</v>
      </c>
      <c r="K796" s="97" t="s">
        <v>98</v>
      </c>
      <c r="L796" s="98" t="s">
        <v>98</v>
      </c>
      <c r="M796" s="100"/>
      <c r="N796" s="92"/>
      <c r="O796" s="92"/>
      <c r="P796" s="92"/>
      <c r="Q796" s="93"/>
    </row>
    <row r="797" spans="1:17" ht="31.5" x14ac:dyDescent="0.25">
      <c r="A797" s="1345" t="s">
        <v>573</v>
      </c>
      <c r="B797" s="1565" t="s">
        <v>579</v>
      </c>
      <c r="C797" s="1608" t="s">
        <v>432</v>
      </c>
      <c r="D797" s="964" t="s">
        <v>485</v>
      </c>
      <c r="E797" s="855" t="s">
        <v>753</v>
      </c>
      <c r="F797" s="151">
        <f>SUM(J797:L797)</f>
        <v>16</v>
      </c>
      <c r="G797" s="76" t="s">
        <v>97</v>
      </c>
      <c r="H797" s="77" t="s">
        <v>97</v>
      </c>
      <c r="I797" s="78" t="s">
        <v>97</v>
      </c>
      <c r="J797" s="74">
        <v>3</v>
      </c>
      <c r="K797" s="72">
        <v>13</v>
      </c>
      <c r="L797" s="73"/>
      <c r="M797" s="79" t="s">
        <v>97</v>
      </c>
      <c r="N797" s="77" t="s">
        <v>97</v>
      </c>
      <c r="O797" s="77" t="s">
        <v>97</v>
      </c>
      <c r="P797" s="77" t="s">
        <v>97</v>
      </c>
      <c r="Q797" s="78" t="s">
        <v>97</v>
      </c>
    </row>
    <row r="798" spans="1:17" ht="47.25" x14ac:dyDescent="0.25">
      <c r="A798" s="1346"/>
      <c r="B798" s="1567"/>
      <c r="C798" s="1609"/>
      <c r="D798" s="965" t="s">
        <v>490</v>
      </c>
      <c r="E798" s="325"/>
      <c r="F798" s="390">
        <f>SUM(J798:L798)</f>
        <v>0</v>
      </c>
      <c r="G798" s="327" t="s">
        <v>98</v>
      </c>
      <c r="H798" s="328" t="s">
        <v>98</v>
      </c>
      <c r="I798" s="329" t="s">
        <v>98</v>
      </c>
      <c r="J798" s="330"/>
      <c r="K798" s="328"/>
      <c r="L798" s="329"/>
      <c r="M798" s="330" t="s">
        <v>97</v>
      </c>
      <c r="N798" s="328" t="s">
        <v>97</v>
      </c>
      <c r="O798" s="328" t="s">
        <v>97</v>
      </c>
      <c r="P798" s="328" t="s">
        <v>97</v>
      </c>
      <c r="Q798" s="329" t="s">
        <v>97</v>
      </c>
    </row>
    <row r="799" spans="1:17" ht="31.5" x14ac:dyDescent="0.25">
      <c r="A799" s="1346"/>
      <c r="B799" s="1567"/>
      <c r="C799" s="1609"/>
      <c r="D799" s="965" t="s">
        <v>486</v>
      </c>
      <c r="E799" s="325"/>
      <c r="F799" s="390">
        <f>SUM(G799:I799)</f>
        <v>0</v>
      </c>
      <c r="G799" s="327"/>
      <c r="H799" s="328"/>
      <c r="I799" s="329"/>
      <c r="J799" s="330" t="s">
        <v>97</v>
      </c>
      <c r="K799" s="328" t="s">
        <v>97</v>
      </c>
      <c r="L799" s="329" t="s">
        <v>97</v>
      </c>
      <c r="M799" s="330" t="s">
        <v>97</v>
      </c>
      <c r="N799" s="328" t="s">
        <v>97</v>
      </c>
      <c r="O799" s="328" t="s">
        <v>97</v>
      </c>
      <c r="P799" s="328" t="s">
        <v>97</v>
      </c>
      <c r="Q799" s="329" t="s">
        <v>97</v>
      </c>
    </row>
    <row r="800" spans="1:17" ht="31.5" x14ac:dyDescent="0.25">
      <c r="A800" s="1346"/>
      <c r="B800" s="1567"/>
      <c r="C800" s="1609"/>
      <c r="D800" s="965" t="s">
        <v>15</v>
      </c>
      <c r="E800" s="325" t="s">
        <v>754</v>
      </c>
      <c r="F800" s="390">
        <f>SUM(M800:Q800)</f>
        <v>295</v>
      </c>
      <c r="G800" s="327" t="s">
        <v>98</v>
      </c>
      <c r="H800" s="328" t="s">
        <v>98</v>
      </c>
      <c r="I800" s="329" t="s">
        <v>98</v>
      </c>
      <c r="J800" s="330" t="s">
        <v>97</v>
      </c>
      <c r="K800" s="328" t="s">
        <v>97</v>
      </c>
      <c r="L800" s="329" t="s">
        <v>97</v>
      </c>
      <c r="M800" s="357">
        <v>29</v>
      </c>
      <c r="N800" s="338">
        <v>63</v>
      </c>
      <c r="O800" s="338">
        <v>128</v>
      </c>
      <c r="P800" s="338">
        <v>66</v>
      </c>
      <c r="Q800" s="320">
        <v>9</v>
      </c>
    </row>
    <row r="801" spans="1:17" ht="32.25" thickBot="1" x14ac:dyDescent="0.3">
      <c r="A801" s="1346"/>
      <c r="B801" s="1577"/>
      <c r="C801" s="1610"/>
      <c r="D801" s="1658" t="s">
        <v>491</v>
      </c>
      <c r="E801" s="100"/>
      <c r="F801" s="170">
        <f>SUM(M801:Q801)</f>
        <v>0</v>
      </c>
      <c r="G801" s="345" t="s">
        <v>97</v>
      </c>
      <c r="H801" s="97" t="s">
        <v>97</v>
      </c>
      <c r="I801" s="98" t="s">
        <v>97</v>
      </c>
      <c r="J801" s="99" t="s">
        <v>97</v>
      </c>
      <c r="K801" s="97" t="s">
        <v>98</v>
      </c>
      <c r="L801" s="98" t="s">
        <v>98</v>
      </c>
      <c r="M801" s="100"/>
      <c r="N801" s="92"/>
      <c r="O801" s="92"/>
      <c r="P801" s="92"/>
      <c r="Q801" s="93"/>
    </row>
    <row r="802" spans="1:17" ht="31.5" x14ac:dyDescent="0.25">
      <c r="A802" s="1346"/>
      <c r="B802" s="1565" t="s">
        <v>626</v>
      </c>
      <c r="C802" s="1608" t="s">
        <v>575</v>
      </c>
      <c r="D802" s="964" t="s">
        <v>485</v>
      </c>
      <c r="E802" s="74"/>
      <c r="F802" s="151">
        <f>SUM(J802:L802)</f>
        <v>0</v>
      </c>
      <c r="G802" s="76" t="s">
        <v>97</v>
      </c>
      <c r="H802" s="77" t="s">
        <v>97</v>
      </c>
      <c r="I802" s="78" t="s">
        <v>97</v>
      </c>
      <c r="J802" s="74"/>
      <c r="K802" s="72"/>
      <c r="L802" s="73"/>
      <c r="M802" s="79" t="s">
        <v>97</v>
      </c>
      <c r="N802" s="77" t="s">
        <v>97</v>
      </c>
      <c r="O802" s="77" t="s">
        <v>97</v>
      </c>
      <c r="P802" s="77" t="s">
        <v>97</v>
      </c>
      <c r="Q802" s="78" t="s">
        <v>97</v>
      </c>
    </row>
    <row r="803" spans="1:17" ht="47.25" x14ac:dyDescent="0.25">
      <c r="A803" s="1346"/>
      <c r="B803" s="1567"/>
      <c r="C803" s="1609"/>
      <c r="D803" s="965" t="s">
        <v>490</v>
      </c>
      <c r="E803" s="325"/>
      <c r="F803" s="390">
        <f>SUM(J803:L803)</f>
        <v>0</v>
      </c>
      <c r="G803" s="327" t="s">
        <v>98</v>
      </c>
      <c r="H803" s="328" t="s">
        <v>98</v>
      </c>
      <c r="I803" s="329" t="s">
        <v>98</v>
      </c>
      <c r="J803" s="330"/>
      <c r="K803" s="328"/>
      <c r="L803" s="329"/>
      <c r="M803" s="330" t="s">
        <v>97</v>
      </c>
      <c r="N803" s="328" t="s">
        <v>97</v>
      </c>
      <c r="O803" s="328" t="s">
        <v>97</v>
      </c>
      <c r="P803" s="328" t="s">
        <v>97</v>
      </c>
      <c r="Q803" s="329" t="s">
        <v>97</v>
      </c>
    </row>
    <row r="804" spans="1:17" ht="31.5" x14ac:dyDescent="0.25">
      <c r="A804" s="1346"/>
      <c r="B804" s="1567"/>
      <c r="C804" s="1609"/>
      <c r="D804" s="965" t="s">
        <v>486</v>
      </c>
      <c r="E804" s="325"/>
      <c r="F804" s="390">
        <f>SUM(G804:I804)</f>
        <v>0</v>
      </c>
      <c r="G804" s="327"/>
      <c r="H804" s="328"/>
      <c r="I804" s="329"/>
      <c r="J804" s="330" t="s">
        <v>97</v>
      </c>
      <c r="K804" s="328" t="s">
        <v>97</v>
      </c>
      <c r="L804" s="329" t="s">
        <v>97</v>
      </c>
      <c r="M804" s="330" t="s">
        <v>97</v>
      </c>
      <c r="N804" s="328" t="s">
        <v>97</v>
      </c>
      <c r="O804" s="328" t="s">
        <v>97</v>
      </c>
      <c r="P804" s="328" t="s">
        <v>97</v>
      </c>
      <c r="Q804" s="329" t="s">
        <v>97</v>
      </c>
    </row>
    <row r="805" spans="1:17" ht="31.5" x14ac:dyDescent="0.25">
      <c r="A805" s="1346"/>
      <c r="B805" s="1567"/>
      <c r="C805" s="1609"/>
      <c r="D805" s="965" t="s">
        <v>15</v>
      </c>
      <c r="E805" s="325">
        <v>130</v>
      </c>
      <c r="F805" s="390">
        <f>SUM(M805:Q805)</f>
        <v>11</v>
      </c>
      <c r="G805" s="327" t="s">
        <v>98</v>
      </c>
      <c r="H805" s="328" t="s">
        <v>98</v>
      </c>
      <c r="I805" s="329" t="s">
        <v>98</v>
      </c>
      <c r="J805" s="330" t="s">
        <v>97</v>
      </c>
      <c r="K805" s="328" t="s">
        <v>97</v>
      </c>
      <c r="L805" s="329" t="s">
        <v>97</v>
      </c>
      <c r="M805" s="330"/>
      <c r="N805" s="328"/>
      <c r="O805" s="328">
        <v>7</v>
      </c>
      <c r="P805" s="328">
        <v>1</v>
      </c>
      <c r="Q805" s="329">
        <v>3</v>
      </c>
    </row>
    <row r="806" spans="1:17" ht="32.25" thickBot="1" x14ac:dyDescent="0.3">
      <c r="A806" s="1346"/>
      <c r="B806" s="1577"/>
      <c r="C806" s="1610"/>
      <c r="D806" s="1658" t="s">
        <v>491</v>
      </c>
      <c r="E806" s="343"/>
      <c r="F806" s="393">
        <f>SUM(M806:Q806)</f>
        <v>0</v>
      </c>
      <c r="G806" s="345" t="s">
        <v>97</v>
      </c>
      <c r="H806" s="97" t="s">
        <v>97</v>
      </c>
      <c r="I806" s="98" t="s">
        <v>97</v>
      </c>
      <c r="J806" s="99" t="s">
        <v>97</v>
      </c>
      <c r="K806" s="97" t="s">
        <v>98</v>
      </c>
      <c r="L806" s="98" t="s">
        <v>98</v>
      </c>
      <c r="M806" s="100"/>
      <c r="N806" s="92"/>
      <c r="O806" s="92"/>
      <c r="P806" s="92"/>
      <c r="Q806" s="93"/>
    </row>
    <row r="807" spans="1:17" ht="31.9" customHeight="1" x14ac:dyDescent="0.25">
      <c r="A807" s="1346"/>
      <c r="B807" s="1565" t="s">
        <v>755</v>
      </c>
      <c r="C807" s="1608" t="s">
        <v>574</v>
      </c>
      <c r="D807" s="964" t="s">
        <v>485</v>
      </c>
      <c r="E807" s="74"/>
      <c r="F807" s="151">
        <f>SUM(J807:L807)</f>
        <v>0</v>
      </c>
      <c r="G807" s="76" t="s">
        <v>97</v>
      </c>
      <c r="H807" s="77" t="s">
        <v>97</v>
      </c>
      <c r="I807" s="78" t="s">
        <v>97</v>
      </c>
      <c r="J807" s="74"/>
      <c r="K807" s="72"/>
      <c r="L807" s="73"/>
      <c r="M807" s="79" t="s">
        <v>97</v>
      </c>
      <c r="N807" s="77" t="s">
        <v>97</v>
      </c>
      <c r="O807" s="77" t="s">
        <v>97</v>
      </c>
      <c r="P807" s="77" t="s">
        <v>97</v>
      </c>
      <c r="Q807" s="78" t="s">
        <v>97</v>
      </c>
    </row>
    <row r="808" spans="1:17" ht="47.25" x14ac:dyDescent="0.25">
      <c r="A808" s="1346"/>
      <c r="B808" s="1567"/>
      <c r="C808" s="1609"/>
      <c r="D808" s="965" t="s">
        <v>490</v>
      </c>
      <c r="E808" s="325"/>
      <c r="F808" s="390">
        <f>SUM(J808:L808)</f>
        <v>0</v>
      </c>
      <c r="G808" s="327" t="s">
        <v>98</v>
      </c>
      <c r="H808" s="328" t="s">
        <v>98</v>
      </c>
      <c r="I808" s="329" t="s">
        <v>98</v>
      </c>
      <c r="J808" s="330"/>
      <c r="K808" s="328"/>
      <c r="L808" s="329"/>
      <c r="M808" s="330" t="s">
        <v>97</v>
      </c>
      <c r="N808" s="328" t="s">
        <v>97</v>
      </c>
      <c r="O808" s="328" t="s">
        <v>97</v>
      </c>
      <c r="P808" s="328" t="s">
        <v>97</v>
      </c>
      <c r="Q808" s="329" t="s">
        <v>97</v>
      </c>
    </row>
    <row r="809" spans="1:17" ht="31.5" x14ac:dyDescent="0.25">
      <c r="A809" s="1346"/>
      <c r="B809" s="1567"/>
      <c r="C809" s="1609"/>
      <c r="D809" s="965" t="s">
        <v>486</v>
      </c>
      <c r="E809" s="325"/>
      <c r="F809" s="390">
        <f>SUM(G809:I809)</f>
        <v>0</v>
      </c>
      <c r="G809" s="327"/>
      <c r="H809" s="328"/>
      <c r="I809" s="329"/>
      <c r="J809" s="330" t="s">
        <v>97</v>
      </c>
      <c r="K809" s="328" t="s">
        <v>97</v>
      </c>
      <c r="L809" s="329" t="s">
        <v>97</v>
      </c>
      <c r="M809" s="330" t="s">
        <v>97</v>
      </c>
      <c r="N809" s="328" t="s">
        <v>97</v>
      </c>
      <c r="O809" s="328" t="s">
        <v>97</v>
      </c>
      <c r="P809" s="328" t="s">
        <v>97</v>
      </c>
      <c r="Q809" s="329" t="s">
        <v>97</v>
      </c>
    </row>
    <row r="810" spans="1:17" ht="31.5" x14ac:dyDescent="0.25">
      <c r="A810" s="1346"/>
      <c r="B810" s="1567"/>
      <c r="C810" s="1609"/>
      <c r="D810" s="965" t="s">
        <v>15</v>
      </c>
      <c r="E810" s="325">
        <v>150</v>
      </c>
      <c r="F810" s="390">
        <f>SUM(M810:Q810)</f>
        <v>5</v>
      </c>
      <c r="G810" s="327" t="s">
        <v>98</v>
      </c>
      <c r="H810" s="328" t="s">
        <v>98</v>
      </c>
      <c r="I810" s="329" t="s">
        <v>98</v>
      </c>
      <c r="J810" s="330" t="s">
        <v>97</v>
      </c>
      <c r="K810" s="328" t="s">
        <v>97</v>
      </c>
      <c r="L810" s="329" t="s">
        <v>97</v>
      </c>
      <c r="M810" s="330"/>
      <c r="N810" s="328"/>
      <c r="O810" s="328"/>
      <c r="P810" s="328">
        <v>5</v>
      </c>
      <c r="Q810" s="329"/>
    </row>
    <row r="811" spans="1:17" ht="32.25" thickBot="1" x14ac:dyDescent="0.3">
      <c r="A811" s="1346"/>
      <c r="B811" s="1588"/>
      <c r="C811" s="1620"/>
      <c r="D811" s="966" t="s">
        <v>491</v>
      </c>
      <c r="E811" s="100"/>
      <c r="F811" s="170">
        <f>SUM(M811:Q811)</f>
        <v>0</v>
      </c>
      <c r="G811" s="345" t="s">
        <v>97</v>
      </c>
      <c r="H811" s="97" t="s">
        <v>97</v>
      </c>
      <c r="I811" s="98" t="s">
        <v>97</v>
      </c>
      <c r="J811" s="99" t="s">
        <v>97</v>
      </c>
      <c r="K811" s="97" t="s">
        <v>98</v>
      </c>
      <c r="L811" s="98" t="s">
        <v>98</v>
      </c>
      <c r="M811" s="100"/>
      <c r="N811" s="92"/>
      <c r="O811" s="92"/>
      <c r="P811" s="92"/>
      <c r="Q811" s="93"/>
    </row>
    <row r="812" spans="1:17" ht="31.5" x14ac:dyDescent="0.25">
      <c r="A812" s="1346"/>
      <c r="B812" s="1565" t="s">
        <v>627</v>
      </c>
      <c r="C812" s="1608" t="s">
        <v>426</v>
      </c>
      <c r="D812" s="964" t="s">
        <v>485</v>
      </c>
      <c r="E812" s="74"/>
      <c r="F812" s="151">
        <f>SUM(J812:L812)</f>
        <v>0</v>
      </c>
      <c r="G812" s="76" t="s">
        <v>97</v>
      </c>
      <c r="H812" s="77" t="s">
        <v>97</v>
      </c>
      <c r="I812" s="78" t="s">
        <v>97</v>
      </c>
      <c r="J812" s="74"/>
      <c r="K812" s="72"/>
      <c r="L812" s="73"/>
      <c r="M812" s="79" t="s">
        <v>97</v>
      </c>
      <c r="N812" s="77" t="s">
        <v>97</v>
      </c>
      <c r="O812" s="77" t="s">
        <v>97</v>
      </c>
      <c r="P812" s="77" t="s">
        <v>97</v>
      </c>
      <c r="Q812" s="78" t="s">
        <v>97</v>
      </c>
    </row>
    <row r="813" spans="1:17" ht="47.25" x14ac:dyDescent="0.25">
      <c r="A813" s="1346"/>
      <c r="B813" s="1567"/>
      <c r="C813" s="1609"/>
      <c r="D813" s="965" t="s">
        <v>490</v>
      </c>
      <c r="E813" s="325"/>
      <c r="F813" s="390">
        <f>SUM(J813:L813)</f>
        <v>0</v>
      </c>
      <c r="G813" s="327" t="s">
        <v>98</v>
      </c>
      <c r="H813" s="328" t="s">
        <v>98</v>
      </c>
      <c r="I813" s="329" t="s">
        <v>98</v>
      </c>
      <c r="J813" s="330"/>
      <c r="K813" s="328"/>
      <c r="L813" s="329"/>
      <c r="M813" s="330" t="s">
        <v>97</v>
      </c>
      <c r="N813" s="328" t="s">
        <v>97</v>
      </c>
      <c r="O813" s="328" t="s">
        <v>97</v>
      </c>
      <c r="P813" s="328" t="s">
        <v>97</v>
      </c>
      <c r="Q813" s="329" t="s">
        <v>97</v>
      </c>
    </row>
    <row r="814" spans="1:17" ht="31.5" x14ac:dyDescent="0.25">
      <c r="A814" s="1346"/>
      <c r="B814" s="1567"/>
      <c r="C814" s="1609"/>
      <c r="D814" s="965" t="s">
        <v>486</v>
      </c>
      <c r="E814" s="325"/>
      <c r="F814" s="390">
        <f>SUM(G814:I814)</f>
        <v>0</v>
      </c>
      <c r="G814" s="327"/>
      <c r="H814" s="328"/>
      <c r="I814" s="329"/>
      <c r="J814" s="330" t="s">
        <v>97</v>
      </c>
      <c r="K814" s="328" t="s">
        <v>97</v>
      </c>
      <c r="L814" s="329" t="s">
        <v>97</v>
      </c>
      <c r="M814" s="330" t="s">
        <v>97</v>
      </c>
      <c r="N814" s="328" t="s">
        <v>97</v>
      </c>
      <c r="O814" s="328" t="s">
        <v>97</v>
      </c>
      <c r="P814" s="328" t="s">
        <v>97</v>
      </c>
      <c r="Q814" s="329" t="s">
        <v>97</v>
      </c>
    </row>
    <row r="815" spans="1:17" ht="31.5" x14ac:dyDescent="0.25">
      <c r="A815" s="1346"/>
      <c r="B815" s="1567"/>
      <c r="C815" s="1609"/>
      <c r="D815" s="965" t="s">
        <v>15</v>
      </c>
      <c r="E815" s="325">
        <v>62</v>
      </c>
      <c r="F815" s="390">
        <f>SUM(M815:Q815)</f>
        <v>3</v>
      </c>
      <c r="G815" s="327" t="s">
        <v>98</v>
      </c>
      <c r="H815" s="328" t="s">
        <v>98</v>
      </c>
      <c r="I815" s="329" t="s">
        <v>98</v>
      </c>
      <c r="J815" s="330" t="s">
        <v>97</v>
      </c>
      <c r="K815" s="328" t="s">
        <v>97</v>
      </c>
      <c r="L815" s="329" t="s">
        <v>97</v>
      </c>
      <c r="M815" s="330">
        <v>1</v>
      </c>
      <c r="N815" s="328">
        <v>2</v>
      </c>
      <c r="O815" s="328"/>
      <c r="P815" s="328"/>
      <c r="Q815" s="329"/>
    </row>
    <row r="816" spans="1:17" ht="32.25" thickBot="1" x14ac:dyDescent="0.3">
      <c r="A816" s="1346"/>
      <c r="B816" s="1588"/>
      <c r="C816" s="1620"/>
      <c r="D816" s="966" t="s">
        <v>491</v>
      </c>
      <c r="E816" s="100"/>
      <c r="F816" s="170">
        <f>SUM(M816:Q816)</f>
        <v>0</v>
      </c>
      <c r="G816" s="345" t="s">
        <v>97</v>
      </c>
      <c r="H816" s="97" t="s">
        <v>97</v>
      </c>
      <c r="I816" s="98" t="s">
        <v>97</v>
      </c>
      <c r="J816" s="99" t="s">
        <v>97</v>
      </c>
      <c r="K816" s="97" t="s">
        <v>98</v>
      </c>
      <c r="L816" s="98" t="s">
        <v>98</v>
      </c>
      <c r="M816" s="100"/>
      <c r="N816" s="92"/>
      <c r="O816" s="92"/>
      <c r="P816" s="92"/>
      <c r="Q816" s="93"/>
    </row>
    <row r="817" spans="1:17" ht="31.9" customHeight="1" x14ac:dyDescent="0.25">
      <c r="A817" s="1346"/>
      <c r="B817" s="1565" t="s">
        <v>756</v>
      </c>
      <c r="C817" s="1608" t="s">
        <v>577</v>
      </c>
      <c r="D817" s="964" t="s">
        <v>485</v>
      </c>
      <c r="E817" s="74"/>
      <c r="F817" s="151">
        <f>SUM(J817:L817)</f>
        <v>0</v>
      </c>
      <c r="G817" s="76" t="s">
        <v>97</v>
      </c>
      <c r="H817" s="77" t="s">
        <v>97</v>
      </c>
      <c r="I817" s="78" t="s">
        <v>97</v>
      </c>
      <c r="J817" s="74"/>
      <c r="K817" s="72"/>
      <c r="L817" s="73"/>
      <c r="M817" s="79" t="s">
        <v>97</v>
      </c>
      <c r="N817" s="77" t="s">
        <v>97</v>
      </c>
      <c r="O817" s="77" t="s">
        <v>97</v>
      </c>
      <c r="P817" s="77" t="s">
        <v>97</v>
      </c>
      <c r="Q817" s="78" t="s">
        <v>97</v>
      </c>
    </row>
    <row r="818" spans="1:17" ht="47.25" x14ac:dyDescent="0.25">
      <c r="A818" s="1346"/>
      <c r="B818" s="1567"/>
      <c r="C818" s="1609"/>
      <c r="D818" s="965" t="s">
        <v>490</v>
      </c>
      <c r="E818" s="325"/>
      <c r="F818" s="390">
        <f>SUM(J818:L818)</f>
        <v>0</v>
      </c>
      <c r="G818" s="327" t="s">
        <v>98</v>
      </c>
      <c r="H818" s="328" t="s">
        <v>98</v>
      </c>
      <c r="I818" s="329" t="s">
        <v>98</v>
      </c>
      <c r="J818" s="330"/>
      <c r="K818" s="328"/>
      <c r="L818" s="329"/>
      <c r="M818" s="330" t="s">
        <v>97</v>
      </c>
      <c r="N818" s="328" t="s">
        <v>97</v>
      </c>
      <c r="O818" s="328" t="s">
        <v>97</v>
      </c>
      <c r="P818" s="328" t="s">
        <v>97</v>
      </c>
      <c r="Q818" s="329" t="s">
        <v>97</v>
      </c>
    </row>
    <row r="819" spans="1:17" ht="31.5" x14ac:dyDescent="0.25">
      <c r="A819" s="1346"/>
      <c r="B819" s="1567"/>
      <c r="C819" s="1609"/>
      <c r="D819" s="965" t="s">
        <v>486</v>
      </c>
      <c r="E819" s="325"/>
      <c r="F819" s="390">
        <f>SUM(G819:I819)</f>
        <v>0</v>
      </c>
      <c r="G819" s="327"/>
      <c r="H819" s="328"/>
      <c r="I819" s="329"/>
      <c r="J819" s="330" t="s">
        <v>97</v>
      </c>
      <c r="K819" s="328" t="s">
        <v>97</v>
      </c>
      <c r="L819" s="329" t="s">
        <v>97</v>
      </c>
      <c r="M819" s="330" t="s">
        <v>97</v>
      </c>
      <c r="N819" s="328" t="s">
        <v>97</v>
      </c>
      <c r="O819" s="328" t="s">
        <v>97</v>
      </c>
      <c r="P819" s="328" t="s">
        <v>97</v>
      </c>
      <c r="Q819" s="329" t="s">
        <v>97</v>
      </c>
    </row>
    <row r="820" spans="1:17" ht="31.5" x14ac:dyDescent="0.25">
      <c r="A820" s="1346"/>
      <c r="B820" s="1567"/>
      <c r="C820" s="1609"/>
      <c r="D820" s="965" t="s">
        <v>15</v>
      </c>
      <c r="E820" s="325" t="s">
        <v>758</v>
      </c>
      <c r="F820" s="390">
        <f>SUM(M820:Q820)</f>
        <v>27</v>
      </c>
      <c r="G820" s="327" t="s">
        <v>98</v>
      </c>
      <c r="H820" s="328" t="s">
        <v>98</v>
      </c>
      <c r="I820" s="329" t="s">
        <v>98</v>
      </c>
      <c r="J820" s="330" t="s">
        <v>97</v>
      </c>
      <c r="K820" s="328" t="s">
        <v>97</v>
      </c>
      <c r="L820" s="329" t="s">
        <v>97</v>
      </c>
      <c r="M820" s="357">
        <v>1</v>
      </c>
      <c r="N820" s="338">
        <v>7</v>
      </c>
      <c r="O820" s="338">
        <v>19</v>
      </c>
      <c r="P820" s="328"/>
      <c r="Q820" s="329"/>
    </row>
    <row r="821" spans="1:17" ht="32.25" thickBot="1" x14ac:dyDescent="0.3">
      <c r="A821" s="1346"/>
      <c r="B821" s="1588"/>
      <c r="C821" s="1620"/>
      <c r="D821" s="966" t="s">
        <v>491</v>
      </c>
      <c r="E821" s="100"/>
      <c r="F821" s="170">
        <f>SUM(M821:Q821)</f>
        <v>0</v>
      </c>
      <c r="G821" s="345" t="s">
        <v>97</v>
      </c>
      <c r="H821" s="97" t="s">
        <v>97</v>
      </c>
      <c r="I821" s="98" t="s">
        <v>97</v>
      </c>
      <c r="J821" s="99" t="s">
        <v>97</v>
      </c>
      <c r="K821" s="97" t="s">
        <v>98</v>
      </c>
      <c r="L821" s="98" t="s">
        <v>98</v>
      </c>
      <c r="M821" s="100"/>
      <c r="N821" s="92"/>
      <c r="O821" s="92"/>
      <c r="P821" s="92"/>
      <c r="Q821" s="93"/>
    </row>
    <row r="822" spans="1:17" ht="31.9" customHeight="1" x14ac:dyDescent="0.25">
      <c r="A822" s="1346"/>
      <c r="B822" s="1565" t="s">
        <v>580</v>
      </c>
      <c r="C822" s="1608" t="s">
        <v>482</v>
      </c>
      <c r="D822" s="964" t="s">
        <v>485</v>
      </c>
      <c r="E822" s="74"/>
      <c r="F822" s="151">
        <f>SUM(J822:L822)</f>
        <v>0</v>
      </c>
      <c r="G822" s="76" t="s">
        <v>97</v>
      </c>
      <c r="H822" s="77" t="s">
        <v>97</v>
      </c>
      <c r="I822" s="78" t="s">
        <v>97</v>
      </c>
      <c r="J822" s="74"/>
      <c r="K822" s="72"/>
      <c r="L822" s="73"/>
      <c r="M822" s="79" t="s">
        <v>97</v>
      </c>
      <c r="N822" s="77" t="s">
        <v>97</v>
      </c>
      <c r="O822" s="77" t="s">
        <v>97</v>
      </c>
      <c r="P822" s="77" t="s">
        <v>97</v>
      </c>
      <c r="Q822" s="78" t="s">
        <v>97</v>
      </c>
    </row>
    <row r="823" spans="1:17" ht="47.25" x14ac:dyDescent="0.25">
      <c r="A823" s="1346"/>
      <c r="B823" s="1567"/>
      <c r="C823" s="1609"/>
      <c r="D823" s="965" t="s">
        <v>490</v>
      </c>
      <c r="E823" s="325"/>
      <c r="F823" s="390">
        <f>SUM(J823:L823)</f>
        <v>0</v>
      </c>
      <c r="G823" s="327" t="s">
        <v>98</v>
      </c>
      <c r="H823" s="328" t="s">
        <v>98</v>
      </c>
      <c r="I823" s="329" t="s">
        <v>98</v>
      </c>
      <c r="J823" s="330"/>
      <c r="K823" s="328"/>
      <c r="L823" s="329"/>
      <c r="M823" s="330" t="s">
        <v>97</v>
      </c>
      <c r="N823" s="328" t="s">
        <v>97</v>
      </c>
      <c r="O823" s="328" t="s">
        <v>97</v>
      </c>
      <c r="P823" s="328" t="s">
        <v>97</v>
      </c>
      <c r="Q823" s="329" t="s">
        <v>97</v>
      </c>
    </row>
    <row r="824" spans="1:17" ht="31.5" x14ac:dyDescent="0.25">
      <c r="A824" s="1346"/>
      <c r="B824" s="1567"/>
      <c r="C824" s="1609"/>
      <c r="D824" s="965" t="s">
        <v>486</v>
      </c>
      <c r="E824" s="325"/>
      <c r="F824" s="390">
        <f>SUM(G824:I824)</f>
        <v>0</v>
      </c>
      <c r="G824" s="327"/>
      <c r="H824" s="328"/>
      <c r="I824" s="329"/>
      <c r="J824" s="330" t="s">
        <v>97</v>
      </c>
      <c r="K824" s="328" t="s">
        <v>97</v>
      </c>
      <c r="L824" s="329" t="s">
        <v>97</v>
      </c>
      <c r="M824" s="330" t="s">
        <v>97</v>
      </c>
      <c r="N824" s="328" t="s">
        <v>97</v>
      </c>
      <c r="O824" s="328" t="s">
        <v>97</v>
      </c>
      <c r="P824" s="328" t="s">
        <v>97</v>
      </c>
      <c r="Q824" s="329" t="s">
        <v>97</v>
      </c>
    </row>
    <row r="825" spans="1:17" ht="31.5" x14ac:dyDescent="0.25">
      <c r="A825" s="1346"/>
      <c r="B825" s="1567"/>
      <c r="C825" s="1609"/>
      <c r="D825" s="965" t="s">
        <v>15</v>
      </c>
      <c r="E825" s="325">
        <v>74</v>
      </c>
      <c r="F825" s="390">
        <f>SUM(M825:Q825)</f>
        <v>21</v>
      </c>
      <c r="G825" s="327" t="s">
        <v>98</v>
      </c>
      <c r="H825" s="328" t="s">
        <v>98</v>
      </c>
      <c r="I825" s="329" t="s">
        <v>98</v>
      </c>
      <c r="J825" s="330" t="s">
        <v>97</v>
      </c>
      <c r="K825" s="328" t="s">
        <v>97</v>
      </c>
      <c r="L825" s="329" t="s">
        <v>97</v>
      </c>
      <c r="M825" s="330">
        <v>1</v>
      </c>
      <c r="N825" s="328">
        <v>17</v>
      </c>
      <c r="O825" s="328">
        <v>3</v>
      </c>
      <c r="P825" s="328"/>
      <c r="Q825" s="329"/>
    </row>
    <row r="826" spans="1:17" ht="32.25" thickBot="1" x14ac:dyDescent="0.3">
      <c r="A826" s="1346"/>
      <c r="B826" s="1588"/>
      <c r="C826" s="1620"/>
      <c r="D826" s="966" t="s">
        <v>491</v>
      </c>
      <c r="E826" s="100"/>
      <c r="F826" s="170">
        <f>SUM(M826:Q826)</f>
        <v>0</v>
      </c>
      <c r="G826" s="345" t="s">
        <v>97</v>
      </c>
      <c r="H826" s="97" t="s">
        <v>97</v>
      </c>
      <c r="I826" s="98" t="s">
        <v>97</v>
      </c>
      <c r="J826" s="99" t="s">
        <v>97</v>
      </c>
      <c r="K826" s="97" t="s">
        <v>98</v>
      </c>
      <c r="L826" s="98" t="s">
        <v>98</v>
      </c>
      <c r="M826" s="100"/>
      <c r="N826" s="92"/>
      <c r="O826" s="92"/>
      <c r="P826" s="92"/>
      <c r="Q826" s="93"/>
    </row>
    <row r="827" spans="1:17" ht="31.9" customHeight="1" x14ac:dyDescent="0.25">
      <c r="A827" s="1346"/>
      <c r="B827" s="1565" t="s">
        <v>759</v>
      </c>
      <c r="C827" s="1608" t="s">
        <v>427</v>
      </c>
      <c r="D827" s="964" t="s">
        <v>485</v>
      </c>
      <c r="E827" s="74"/>
      <c r="F827" s="151">
        <f>SUM(J827:L827)</f>
        <v>0</v>
      </c>
      <c r="G827" s="76" t="s">
        <v>97</v>
      </c>
      <c r="H827" s="77" t="s">
        <v>97</v>
      </c>
      <c r="I827" s="78" t="s">
        <v>97</v>
      </c>
      <c r="J827" s="74"/>
      <c r="K827" s="72"/>
      <c r="L827" s="73"/>
      <c r="M827" s="79" t="s">
        <v>97</v>
      </c>
      <c r="N827" s="77" t="s">
        <v>97</v>
      </c>
      <c r="O827" s="77" t="s">
        <v>97</v>
      </c>
      <c r="P827" s="77" t="s">
        <v>97</v>
      </c>
      <c r="Q827" s="78" t="s">
        <v>97</v>
      </c>
    </row>
    <row r="828" spans="1:17" ht="47.25" x14ac:dyDescent="0.25">
      <c r="A828" s="1346"/>
      <c r="B828" s="1567"/>
      <c r="C828" s="1609"/>
      <c r="D828" s="965" t="s">
        <v>490</v>
      </c>
      <c r="E828" s="325"/>
      <c r="F828" s="390">
        <f>SUM(J828:L828)</f>
        <v>0</v>
      </c>
      <c r="G828" s="327" t="s">
        <v>98</v>
      </c>
      <c r="H828" s="328" t="s">
        <v>98</v>
      </c>
      <c r="I828" s="329" t="s">
        <v>98</v>
      </c>
      <c r="J828" s="330"/>
      <c r="K828" s="328"/>
      <c r="L828" s="329"/>
      <c r="M828" s="330" t="s">
        <v>97</v>
      </c>
      <c r="N828" s="328" t="s">
        <v>97</v>
      </c>
      <c r="O828" s="328" t="s">
        <v>97</v>
      </c>
      <c r="P828" s="328" t="s">
        <v>97</v>
      </c>
      <c r="Q828" s="329" t="s">
        <v>97</v>
      </c>
    </row>
    <row r="829" spans="1:17" ht="31.5" x14ac:dyDescent="0.25">
      <c r="A829" s="1346"/>
      <c r="B829" s="1567"/>
      <c r="C829" s="1609"/>
      <c r="D829" s="965" t="s">
        <v>486</v>
      </c>
      <c r="E829" s="325"/>
      <c r="F829" s="390">
        <f>SUM(G829:I829)</f>
        <v>0</v>
      </c>
      <c r="G829" s="327"/>
      <c r="H829" s="328"/>
      <c r="I829" s="329"/>
      <c r="J829" s="330" t="s">
        <v>97</v>
      </c>
      <c r="K829" s="328" t="s">
        <v>97</v>
      </c>
      <c r="L829" s="329" t="s">
        <v>97</v>
      </c>
      <c r="M829" s="330" t="s">
        <v>97</v>
      </c>
      <c r="N829" s="328" t="s">
        <v>97</v>
      </c>
      <c r="O829" s="328" t="s">
        <v>97</v>
      </c>
      <c r="P829" s="328" t="s">
        <v>97</v>
      </c>
      <c r="Q829" s="329" t="s">
        <v>97</v>
      </c>
    </row>
    <row r="830" spans="1:17" ht="31.5" x14ac:dyDescent="0.25">
      <c r="A830" s="1346"/>
      <c r="B830" s="1567"/>
      <c r="C830" s="1609"/>
      <c r="D830" s="965" t="s">
        <v>15</v>
      </c>
      <c r="E830" s="325">
        <v>128</v>
      </c>
      <c r="F830" s="390">
        <f>SUM(M830:Q830)</f>
        <v>5</v>
      </c>
      <c r="G830" s="327" t="s">
        <v>98</v>
      </c>
      <c r="H830" s="328" t="s">
        <v>98</v>
      </c>
      <c r="I830" s="329" t="s">
        <v>98</v>
      </c>
      <c r="J830" s="330" t="s">
        <v>97</v>
      </c>
      <c r="K830" s="328" t="s">
        <v>97</v>
      </c>
      <c r="L830" s="329" t="s">
        <v>97</v>
      </c>
      <c r="M830" s="330"/>
      <c r="N830" s="328"/>
      <c r="O830" s="328">
        <v>1</v>
      </c>
      <c r="P830" s="328">
        <v>4</v>
      </c>
      <c r="Q830" s="329"/>
    </row>
    <row r="831" spans="1:17" ht="32.25" thickBot="1" x14ac:dyDescent="0.3">
      <c r="A831" s="1346"/>
      <c r="B831" s="1588"/>
      <c r="C831" s="1620"/>
      <c r="D831" s="966" t="s">
        <v>491</v>
      </c>
      <c r="E831" s="100"/>
      <c r="F831" s="170">
        <f>SUM(M831:Q831)</f>
        <v>0</v>
      </c>
      <c r="G831" s="345" t="s">
        <v>97</v>
      </c>
      <c r="H831" s="97" t="s">
        <v>97</v>
      </c>
      <c r="I831" s="98" t="s">
        <v>97</v>
      </c>
      <c r="J831" s="99" t="s">
        <v>97</v>
      </c>
      <c r="K831" s="97" t="s">
        <v>98</v>
      </c>
      <c r="L831" s="98" t="s">
        <v>98</v>
      </c>
      <c r="M831" s="100"/>
      <c r="N831" s="92"/>
      <c r="O831" s="92"/>
      <c r="P831" s="92"/>
      <c r="Q831" s="93"/>
    </row>
    <row r="832" spans="1:17" ht="31.9" customHeight="1" x14ac:dyDescent="0.25">
      <c r="A832" s="1346"/>
      <c r="B832" s="1565" t="s">
        <v>760</v>
      </c>
      <c r="C832" s="1608" t="s">
        <v>578</v>
      </c>
      <c r="D832" s="964" t="s">
        <v>485</v>
      </c>
      <c r="E832" s="74"/>
      <c r="F832" s="151">
        <f>SUM(J832:L832)</f>
        <v>0</v>
      </c>
      <c r="G832" s="76" t="s">
        <v>97</v>
      </c>
      <c r="H832" s="77" t="s">
        <v>97</v>
      </c>
      <c r="I832" s="78" t="s">
        <v>97</v>
      </c>
      <c r="J832" s="74"/>
      <c r="K832" s="72"/>
      <c r="L832" s="73"/>
      <c r="M832" s="79" t="s">
        <v>97</v>
      </c>
      <c r="N832" s="77" t="s">
        <v>97</v>
      </c>
      <c r="O832" s="77" t="s">
        <v>97</v>
      </c>
      <c r="P832" s="77" t="s">
        <v>97</v>
      </c>
      <c r="Q832" s="78" t="s">
        <v>97</v>
      </c>
    </row>
    <row r="833" spans="1:17" ht="47.25" x14ac:dyDescent="0.25">
      <c r="A833" s="1346"/>
      <c r="B833" s="1567"/>
      <c r="C833" s="1609"/>
      <c r="D833" s="965" t="s">
        <v>490</v>
      </c>
      <c r="E833" s="325"/>
      <c r="F833" s="390">
        <f>SUM(J833:L833)</f>
        <v>0</v>
      </c>
      <c r="G833" s="327" t="s">
        <v>98</v>
      </c>
      <c r="H833" s="328" t="s">
        <v>98</v>
      </c>
      <c r="I833" s="329" t="s">
        <v>98</v>
      </c>
      <c r="J833" s="330"/>
      <c r="K833" s="328"/>
      <c r="L833" s="329"/>
      <c r="M833" s="330" t="s">
        <v>97</v>
      </c>
      <c r="N833" s="328" t="s">
        <v>97</v>
      </c>
      <c r="O833" s="328" t="s">
        <v>97</v>
      </c>
      <c r="P833" s="328" t="s">
        <v>97</v>
      </c>
      <c r="Q833" s="329" t="s">
        <v>97</v>
      </c>
    </row>
    <row r="834" spans="1:17" ht="31.5" x14ac:dyDescent="0.25">
      <c r="A834" s="1346"/>
      <c r="B834" s="1567"/>
      <c r="C834" s="1609"/>
      <c r="D834" s="965" t="s">
        <v>486</v>
      </c>
      <c r="E834" s="325"/>
      <c r="F834" s="390">
        <f>SUM(G834:I834)</f>
        <v>0</v>
      </c>
      <c r="G834" s="327"/>
      <c r="H834" s="328"/>
      <c r="I834" s="329"/>
      <c r="J834" s="330" t="s">
        <v>97</v>
      </c>
      <c r="K834" s="328" t="s">
        <v>97</v>
      </c>
      <c r="L834" s="329" t="s">
        <v>97</v>
      </c>
      <c r="M834" s="330" t="s">
        <v>97</v>
      </c>
      <c r="N834" s="328" t="s">
        <v>97</v>
      </c>
      <c r="O834" s="328" t="s">
        <v>97</v>
      </c>
      <c r="P834" s="328" t="s">
        <v>97</v>
      </c>
      <c r="Q834" s="329" t="s">
        <v>97</v>
      </c>
    </row>
    <row r="835" spans="1:17" ht="31.5" x14ac:dyDescent="0.25">
      <c r="A835" s="1346"/>
      <c r="B835" s="1567"/>
      <c r="C835" s="1609"/>
      <c r="D835" s="965" t="s">
        <v>15</v>
      </c>
      <c r="E835" s="325">
        <v>97</v>
      </c>
      <c r="F835" s="390">
        <f>SUM(M835:Q835)</f>
        <v>9</v>
      </c>
      <c r="G835" s="327" t="s">
        <v>98</v>
      </c>
      <c r="H835" s="328" t="s">
        <v>98</v>
      </c>
      <c r="I835" s="329" t="s">
        <v>98</v>
      </c>
      <c r="J835" s="330" t="s">
        <v>97</v>
      </c>
      <c r="K835" s="328" t="s">
        <v>97</v>
      </c>
      <c r="L835" s="329" t="s">
        <v>97</v>
      </c>
      <c r="M835" s="330"/>
      <c r="N835" s="328">
        <v>1</v>
      </c>
      <c r="O835" s="328">
        <v>8</v>
      </c>
      <c r="P835" s="328"/>
      <c r="Q835" s="329"/>
    </row>
    <row r="836" spans="1:17" ht="32.25" thickBot="1" x14ac:dyDescent="0.3">
      <c r="A836" s="1346"/>
      <c r="B836" s="1588"/>
      <c r="C836" s="1620"/>
      <c r="D836" s="966" t="s">
        <v>491</v>
      </c>
      <c r="E836" s="100"/>
      <c r="F836" s="170">
        <f>SUM(M836:Q836)</f>
        <v>0</v>
      </c>
      <c r="G836" s="345" t="s">
        <v>97</v>
      </c>
      <c r="H836" s="97" t="s">
        <v>97</v>
      </c>
      <c r="I836" s="98" t="s">
        <v>97</v>
      </c>
      <c r="J836" s="99" t="s">
        <v>97</v>
      </c>
      <c r="K836" s="97" t="s">
        <v>98</v>
      </c>
      <c r="L836" s="98" t="s">
        <v>98</v>
      </c>
      <c r="M836" s="100"/>
      <c r="N836" s="92"/>
      <c r="O836" s="92"/>
      <c r="P836" s="92"/>
      <c r="Q836" s="93"/>
    </row>
    <row r="837" spans="1:17" ht="31.9" customHeight="1" x14ac:dyDescent="0.25">
      <c r="A837" s="1346"/>
      <c r="B837" s="1565" t="s">
        <v>761</v>
      </c>
      <c r="C837" s="1608" t="s">
        <v>576</v>
      </c>
      <c r="D837" s="964" t="s">
        <v>485</v>
      </c>
      <c r="E837" s="74"/>
      <c r="F837" s="151">
        <f>SUM(J837:L837)</f>
        <v>0</v>
      </c>
      <c r="G837" s="76" t="s">
        <v>97</v>
      </c>
      <c r="H837" s="77" t="s">
        <v>97</v>
      </c>
      <c r="I837" s="78" t="s">
        <v>97</v>
      </c>
      <c r="J837" s="74"/>
      <c r="K837" s="72"/>
      <c r="L837" s="73"/>
      <c r="M837" s="79" t="s">
        <v>97</v>
      </c>
      <c r="N837" s="77" t="s">
        <v>97</v>
      </c>
      <c r="O837" s="77" t="s">
        <v>97</v>
      </c>
      <c r="P837" s="77" t="s">
        <v>97</v>
      </c>
      <c r="Q837" s="78" t="s">
        <v>97</v>
      </c>
    </row>
    <row r="838" spans="1:17" ht="47.25" x14ac:dyDescent="0.25">
      <c r="A838" s="1346"/>
      <c r="B838" s="1567"/>
      <c r="C838" s="1609"/>
      <c r="D838" s="965" t="s">
        <v>490</v>
      </c>
      <c r="E838" s="325"/>
      <c r="F838" s="390">
        <f>SUM(J838:L838)</f>
        <v>0</v>
      </c>
      <c r="G838" s="327" t="s">
        <v>98</v>
      </c>
      <c r="H838" s="328" t="s">
        <v>98</v>
      </c>
      <c r="I838" s="329" t="s">
        <v>98</v>
      </c>
      <c r="J838" s="330"/>
      <c r="K838" s="328"/>
      <c r="L838" s="329"/>
      <c r="M838" s="330" t="s">
        <v>97</v>
      </c>
      <c r="N838" s="328" t="s">
        <v>97</v>
      </c>
      <c r="O838" s="328" t="s">
        <v>97</v>
      </c>
      <c r="P838" s="328" t="s">
        <v>97</v>
      </c>
      <c r="Q838" s="329" t="s">
        <v>97</v>
      </c>
    </row>
    <row r="839" spans="1:17" ht="31.5" x14ac:dyDescent="0.25">
      <c r="A839" s="1346"/>
      <c r="B839" s="1567"/>
      <c r="C839" s="1609"/>
      <c r="D839" s="965" t="s">
        <v>486</v>
      </c>
      <c r="E839" s="325"/>
      <c r="F839" s="390">
        <f>SUM(G839:I839)</f>
        <v>0</v>
      </c>
      <c r="G839" s="327"/>
      <c r="H839" s="328"/>
      <c r="I839" s="329"/>
      <c r="J839" s="330" t="s">
        <v>97</v>
      </c>
      <c r="K839" s="328" t="s">
        <v>97</v>
      </c>
      <c r="L839" s="329" t="s">
        <v>97</v>
      </c>
      <c r="M839" s="330" t="s">
        <v>97</v>
      </c>
      <c r="N839" s="328" t="s">
        <v>97</v>
      </c>
      <c r="O839" s="328" t="s">
        <v>97</v>
      </c>
      <c r="P839" s="328" t="s">
        <v>97</v>
      </c>
      <c r="Q839" s="329" t="s">
        <v>97</v>
      </c>
    </row>
    <row r="840" spans="1:17" ht="31.5" x14ac:dyDescent="0.25">
      <c r="A840" s="1346"/>
      <c r="B840" s="1567"/>
      <c r="C840" s="1609"/>
      <c r="D840" s="965" t="s">
        <v>15</v>
      </c>
      <c r="E840" s="325">
        <v>112</v>
      </c>
      <c r="F840" s="390">
        <f>SUM(M840:Q840)</f>
        <v>17</v>
      </c>
      <c r="G840" s="327" t="s">
        <v>98</v>
      </c>
      <c r="H840" s="328" t="s">
        <v>98</v>
      </c>
      <c r="I840" s="329" t="s">
        <v>98</v>
      </c>
      <c r="J840" s="330" t="s">
        <v>97</v>
      </c>
      <c r="K840" s="328" t="s">
        <v>97</v>
      </c>
      <c r="L840" s="329" t="s">
        <v>97</v>
      </c>
      <c r="M840" s="330"/>
      <c r="N840" s="328"/>
      <c r="O840" s="328"/>
      <c r="P840" s="328">
        <v>17</v>
      </c>
      <c r="Q840" s="329"/>
    </row>
    <row r="841" spans="1:17" ht="32.25" thickBot="1" x14ac:dyDescent="0.3">
      <c r="A841" s="1346"/>
      <c r="B841" s="1588"/>
      <c r="C841" s="1620"/>
      <c r="D841" s="966" t="s">
        <v>491</v>
      </c>
      <c r="E841" s="100"/>
      <c r="F841" s="170">
        <f>SUM(M841:Q841)</f>
        <v>0</v>
      </c>
      <c r="G841" s="345" t="s">
        <v>97</v>
      </c>
      <c r="H841" s="97" t="s">
        <v>97</v>
      </c>
      <c r="I841" s="98" t="s">
        <v>97</v>
      </c>
      <c r="J841" s="99" t="s">
        <v>97</v>
      </c>
      <c r="K841" s="97" t="s">
        <v>98</v>
      </c>
      <c r="L841" s="98" t="s">
        <v>98</v>
      </c>
      <c r="M841" s="100"/>
      <c r="N841" s="92"/>
      <c r="O841" s="92"/>
      <c r="P841" s="92"/>
      <c r="Q841" s="93"/>
    </row>
    <row r="842" spans="1:17" ht="31.9" customHeight="1" x14ac:dyDescent="0.25">
      <c r="A842" s="1346"/>
      <c r="B842" s="1565" t="s">
        <v>762</v>
      </c>
      <c r="C842" s="1608" t="s">
        <v>428</v>
      </c>
      <c r="D842" s="964" t="s">
        <v>485</v>
      </c>
      <c r="E842" s="74"/>
      <c r="F842" s="151">
        <f>SUM(J842:L842)</f>
        <v>0</v>
      </c>
      <c r="G842" s="76" t="s">
        <v>97</v>
      </c>
      <c r="H842" s="77" t="s">
        <v>97</v>
      </c>
      <c r="I842" s="78" t="s">
        <v>97</v>
      </c>
      <c r="J842" s="74"/>
      <c r="K842" s="72"/>
      <c r="L842" s="73"/>
      <c r="M842" s="79" t="s">
        <v>97</v>
      </c>
      <c r="N842" s="77" t="s">
        <v>97</v>
      </c>
      <c r="O842" s="77" t="s">
        <v>97</v>
      </c>
      <c r="P842" s="77" t="s">
        <v>97</v>
      </c>
      <c r="Q842" s="78" t="s">
        <v>97</v>
      </c>
    </row>
    <row r="843" spans="1:17" ht="47.25" x14ac:dyDescent="0.25">
      <c r="A843" s="1346"/>
      <c r="B843" s="1567"/>
      <c r="C843" s="1609"/>
      <c r="D843" s="965" t="s">
        <v>490</v>
      </c>
      <c r="E843" s="325"/>
      <c r="F843" s="390">
        <f>SUM(J843:L843)</f>
        <v>0</v>
      </c>
      <c r="G843" s="327" t="s">
        <v>98</v>
      </c>
      <c r="H843" s="328" t="s">
        <v>98</v>
      </c>
      <c r="I843" s="329" t="s">
        <v>98</v>
      </c>
      <c r="J843" s="330"/>
      <c r="K843" s="328"/>
      <c r="L843" s="329"/>
      <c r="M843" s="330" t="s">
        <v>97</v>
      </c>
      <c r="N843" s="328" t="s">
        <v>97</v>
      </c>
      <c r="O843" s="328" t="s">
        <v>97</v>
      </c>
      <c r="P843" s="328" t="s">
        <v>97</v>
      </c>
      <c r="Q843" s="329" t="s">
        <v>97</v>
      </c>
    </row>
    <row r="844" spans="1:17" ht="31.5" x14ac:dyDescent="0.25">
      <c r="A844" s="1346"/>
      <c r="B844" s="1567"/>
      <c r="C844" s="1609"/>
      <c r="D844" s="965" t="s">
        <v>486</v>
      </c>
      <c r="E844" s="325"/>
      <c r="F844" s="390">
        <f>SUM(G844:I844)</f>
        <v>0</v>
      </c>
      <c r="G844" s="327"/>
      <c r="H844" s="328"/>
      <c r="I844" s="329"/>
      <c r="J844" s="330" t="s">
        <v>97</v>
      </c>
      <c r="K844" s="328" t="s">
        <v>97</v>
      </c>
      <c r="L844" s="329" t="s">
        <v>97</v>
      </c>
      <c r="M844" s="330" t="s">
        <v>97</v>
      </c>
      <c r="N844" s="328" t="s">
        <v>97</v>
      </c>
      <c r="O844" s="328" t="s">
        <v>97</v>
      </c>
      <c r="P844" s="328" t="s">
        <v>97</v>
      </c>
      <c r="Q844" s="329" t="s">
        <v>97</v>
      </c>
    </row>
    <row r="845" spans="1:17" ht="31.5" x14ac:dyDescent="0.25">
      <c r="A845" s="1346"/>
      <c r="B845" s="1567"/>
      <c r="C845" s="1609"/>
      <c r="D845" s="965" t="s">
        <v>15</v>
      </c>
      <c r="E845" s="325">
        <v>87.5</v>
      </c>
      <c r="F845" s="390">
        <f>SUM(M845:Q845)</f>
        <v>2</v>
      </c>
      <c r="G845" s="327" t="s">
        <v>98</v>
      </c>
      <c r="H845" s="328" t="s">
        <v>98</v>
      </c>
      <c r="I845" s="329" t="s">
        <v>98</v>
      </c>
      <c r="J845" s="330" t="s">
        <v>97</v>
      </c>
      <c r="K845" s="328" t="s">
        <v>97</v>
      </c>
      <c r="L845" s="329" t="s">
        <v>97</v>
      </c>
      <c r="M845" s="330"/>
      <c r="N845" s="328">
        <v>1</v>
      </c>
      <c r="O845" s="328">
        <v>1</v>
      </c>
      <c r="P845" s="328"/>
      <c r="Q845" s="329"/>
    </row>
    <row r="846" spans="1:17" ht="32.25" thickBot="1" x14ac:dyDescent="0.3">
      <c r="A846" s="1346"/>
      <c r="B846" s="1588"/>
      <c r="C846" s="1620"/>
      <c r="D846" s="966" t="s">
        <v>491</v>
      </c>
      <c r="E846" s="100"/>
      <c r="F846" s="170">
        <f>SUM(M846:Q846)</f>
        <v>0</v>
      </c>
      <c r="G846" s="345" t="s">
        <v>97</v>
      </c>
      <c r="H846" s="97" t="s">
        <v>97</v>
      </c>
      <c r="I846" s="98" t="s">
        <v>97</v>
      </c>
      <c r="J846" s="99" t="s">
        <v>97</v>
      </c>
      <c r="K846" s="97" t="s">
        <v>98</v>
      </c>
      <c r="L846" s="98" t="s">
        <v>98</v>
      </c>
      <c r="M846" s="100"/>
      <c r="N846" s="92"/>
      <c r="O846" s="92"/>
      <c r="P846" s="92"/>
      <c r="Q846" s="93"/>
    </row>
    <row r="847" spans="1:17" ht="31.9" customHeight="1" x14ac:dyDescent="0.25">
      <c r="A847" s="1346"/>
      <c r="B847" s="1565" t="s">
        <v>763</v>
      </c>
      <c r="C847" s="1608" t="s">
        <v>430</v>
      </c>
      <c r="D847" s="964" t="s">
        <v>485</v>
      </c>
      <c r="E847" s="74"/>
      <c r="F847" s="151">
        <f>SUM(J847:L847)</f>
        <v>0</v>
      </c>
      <c r="G847" s="76" t="s">
        <v>97</v>
      </c>
      <c r="H847" s="77" t="s">
        <v>97</v>
      </c>
      <c r="I847" s="78" t="s">
        <v>97</v>
      </c>
      <c r="J847" s="74"/>
      <c r="K847" s="72"/>
      <c r="L847" s="73"/>
      <c r="M847" s="79" t="s">
        <v>97</v>
      </c>
      <c r="N847" s="77" t="s">
        <v>97</v>
      </c>
      <c r="O847" s="77" t="s">
        <v>97</v>
      </c>
      <c r="P847" s="77" t="s">
        <v>97</v>
      </c>
      <c r="Q847" s="78" t="s">
        <v>97</v>
      </c>
    </row>
    <row r="848" spans="1:17" ht="47.25" x14ac:dyDescent="0.25">
      <c r="A848" s="1346"/>
      <c r="B848" s="1567"/>
      <c r="C848" s="1609"/>
      <c r="D848" s="965" t="s">
        <v>490</v>
      </c>
      <c r="E848" s="325"/>
      <c r="F848" s="390">
        <f>SUM(J848:L848)</f>
        <v>0</v>
      </c>
      <c r="G848" s="327" t="s">
        <v>98</v>
      </c>
      <c r="H848" s="328" t="s">
        <v>98</v>
      </c>
      <c r="I848" s="329" t="s">
        <v>98</v>
      </c>
      <c r="J848" s="330"/>
      <c r="K848" s="328"/>
      <c r="L848" s="329"/>
      <c r="M848" s="330" t="s">
        <v>97</v>
      </c>
      <c r="N848" s="328" t="s">
        <v>97</v>
      </c>
      <c r="O848" s="328" t="s">
        <v>97</v>
      </c>
      <c r="P848" s="328" t="s">
        <v>97</v>
      </c>
      <c r="Q848" s="329" t="s">
        <v>97</v>
      </c>
    </row>
    <row r="849" spans="1:17" ht="31.5" x14ac:dyDescent="0.25">
      <c r="A849" s="1346"/>
      <c r="B849" s="1567"/>
      <c r="C849" s="1609"/>
      <c r="D849" s="965" t="s">
        <v>486</v>
      </c>
      <c r="E849" s="325"/>
      <c r="F849" s="390">
        <f>SUM(G849:I849)</f>
        <v>0</v>
      </c>
      <c r="G849" s="327"/>
      <c r="H849" s="328"/>
      <c r="I849" s="329"/>
      <c r="J849" s="330" t="s">
        <v>97</v>
      </c>
      <c r="K849" s="328" t="s">
        <v>97</v>
      </c>
      <c r="L849" s="329" t="s">
        <v>97</v>
      </c>
      <c r="M849" s="330" t="s">
        <v>97</v>
      </c>
      <c r="N849" s="328" t="s">
        <v>97</v>
      </c>
      <c r="O849" s="328" t="s">
        <v>97</v>
      </c>
      <c r="P849" s="328" t="s">
        <v>97</v>
      </c>
      <c r="Q849" s="329" t="s">
        <v>97</v>
      </c>
    </row>
    <row r="850" spans="1:17" ht="31.5" x14ac:dyDescent="0.25">
      <c r="A850" s="1346"/>
      <c r="B850" s="1567"/>
      <c r="C850" s="1609"/>
      <c r="D850" s="965" t="s">
        <v>15</v>
      </c>
      <c r="E850" s="325">
        <v>86</v>
      </c>
      <c r="F850" s="390">
        <f>SUM(M850:Q850)</f>
        <v>31</v>
      </c>
      <c r="G850" s="327" t="s">
        <v>98</v>
      </c>
      <c r="H850" s="328" t="s">
        <v>98</v>
      </c>
      <c r="I850" s="329" t="s">
        <v>98</v>
      </c>
      <c r="J850" s="330" t="s">
        <v>97</v>
      </c>
      <c r="K850" s="328" t="s">
        <v>97</v>
      </c>
      <c r="L850" s="329" t="s">
        <v>97</v>
      </c>
      <c r="M850" s="330">
        <v>1</v>
      </c>
      <c r="N850" s="328">
        <v>18</v>
      </c>
      <c r="O850" s="328">
        <v>6</v>
      </c>
      <c r="P850" s="328">
        <v>6</v>
      </c>
      <c r="Q850" s="329"/>
    </row>
    <row r="851" spans="1:17" ht="32.25" thickBot="1" x14ac:dyDescent="0.3">
      <c r="A851" s="1346"/>
      <c r="B851" s="1588"/>
      <c r="C851" s="1620"/>
      <c r="D851" s="966" t="s">
        <v>491</v>
      </c>
      <c r="E851" s="100"/>
      <c r="F851" s="170">
        <f>SUM(M851:Q851)</f>
        <v>0</v>
      </c>
      <c r="G851" s="345" t="s">
        <v>97</v>
      </c>
      <c r="H851" s="97" t="s">
        <v>97</v>
      </c>
      <c r="I851" s="98" t="s">
        <v>97</v>
      </c>
      <c r="J851" s="99" t="s">
        <v>97</v>
      </c>
      <c r="K851" s="97" t="s">
        <v>98</v>
      </c>
      <c r="L851" s="98" t="s">
        <v>98</v>
      </c>
      <c r="M851" s="100"/>
      <c r="N851" s="92"/>
      <c r="O851" s="92"/>
      <c r="P851" s="92"/>
      <c r="Q851" s="93"/>
    </row>
    <row r="852" spans="1:17" ht="31.9" customHeight="1" x14ac:dyDescent="0.25">
      <c r="A852" s="1346"/>
      <c r="B852" s="1565" t="s">
        <v>223</v>
      </c>
      <c r="C852" s="1608" t="s">
        <v>429</v>
      </c>
      <c r="D852" s="964" t="s">
        <v>485</v>
      </c>
      <c r="E852" s="74"/>
      <c r="F852" s="151">
        <f>SUM(J852:L852)</f>
        <v>0</v>
      </c>
      <c r="G852" s="76" t="s">
        <v>97</v>
      </c>
      <c r="H852" s="77" t="s">
        <v>97</v>
      </c>
      <c r="I852" s="78" t="s">
        <v>97</v>
      </c>
      <c r="J852" s="74"/>
      <c r="K852" s="72"/>
      <c r="L852" s="73"/>
      <c r="M852" s="79" t="s">
        <v>97</v>
      </c>
      <c r="N852" s="77" t="s">
        <v>97</v>
      </c>
      <c r="O852" s="77" t="s">
        <v>97</v>
      </c>
      <c r="P852" s="77" t="s">
        <v>97</v>
      </c>
      <c r="Q852" s="78" t="s">
        <v>97</v>
      </c>
    </row>
    <row r="853" spans="1:17" ht="47.25" x14ac:dyDescent="0.25">
      <c r="A853" s="1346"/>
      <c r="B853" s="1567"/>
      <c r="C853" s="1609"/>
      <c r="D853" s="965" t="s">
        <v>490</v>
      </c>
      <c r="E853" s="325"/>
      <c r="F853" s="390">
        <f>SUM(J853:L853)</f>
        <v>0</v>
      </c>
      <c r="G853" s="327" t="s">
        <v>98</v>
      </c>
      <c r="H853" s="328" t="s">
        <v>98</v>
      </c>
      <c r="I853" s="329" t="s">
        <v>98</v>
      </c>
      <c r="J853" s="330"/>
      <c r="K853" s="328"/>
      <c r="L853" s="329"/>
      <c r="M853" s="330" t="s">
        <v>97</v>
      </c>
      <c r="N853" s="328" t="s">
        <v>97</v>
      </c>
      <c r="O853" s="328" t="s">
        <v>97</v>
      </c>
      <c r="P853" s="328" t="s">
        <v>97</v>
      </c>
      <c r="Q853" s="329" t="s">
        <v>97</v>
      </c>
    </row>
    <row r="854" spans="1:17" ht="31.5" x14ac:dyDescent="0.25">
      <c r="A854" s="1346"/>
      <c r="B854" s="1567"/>
      <c r="C854" s="1609"/>
      <c r="D854" s="965" t="s">
        <v>486</v>
      </c>
      <c r="E854" s="325"/>
      <c r="F854" s="390">
        <f>SUM(G854:I854)</f>
        <v>0</v>
      </c>
      <c r="G854" s="327"/>
      <c r="H854" s="328"/>
      <c r="I854" s="329"/>
      <c r="J854" s="330" t="s">
        <v>97</v>
      </c>
      <c r="K854" s="328" t="s">
        <v>97</v>
      </c>
      <c r="L854" s="329" t="s">
        <v>97</v>
      </c>
      <c r="M854" s="330" t="s">
        <v>97</v>
      </c>
      <c r="N854" s="328" t="s">
        <v>97</v>
      </c>
      <c r="O854" s="328" t="s">
        <v>97</v>
      </c>
      <c r="P854" s="328" t="s">
        <v>97</v>
      </c>
      <c r="Q854" s="329" t="s">
        <v>97</v>
      </c>
    </row>
    <row r="855" spans="1:17" ht="31.5" x14ac:dyDescent="0.25">
      <c r="A855" s="1346"/>
      <c r="B855" s="1567"/>
      <c r="C855" s="1609"/>
      <c r="D855" s="965" t="s">
        <v>15</v>
      </c>
      <c r="E855" s="325">
        <v>100</v>
      </c>
      <c r="F855" s="390">
        <f>SUM(M855:Q855)</f>
        <v>15</v>
      </c>
      <c r="G855" s="327" t="s">
        <v>98</v>
      </c>
      <c r="H855" s="328" t="s">
        <v>98</v>
      </c>
      <c r="I855" s="329" t="s">
        <v>98</v>
      </c>
      <c r="J855" s="330" t="s">
        <v>97</v>
      </c>
      <c r="K855" s="328" t="s">
        <v>97</v>
      </c>
      <c r="L855" s="329" t="s">
        <v>97</v>
      </c>
      <c r="M855" s="330">
        <v>1</v>
      </c>
      <c r="N855" s="328">
        <v>2</v>
      </c>
      <c r="O855" s="328">
        <v>8</v>
      </c>
      <c r="P855" s="328">
        <v>4</v>
      </c>
      <c r="Q855" s="329"/>
    </row>
    <row r="856" spans="1:17" ht="32.25" thickBot="1" x14ac:dyDescent="0.3">
      <c r="A856" s="1346"/>
      <c r="B856" s="1588"/>
      <c r="C856" s="1620"/>
      <c r="D856" s="966" t="s">
        <v>491</v>
      </c>
      <c r="E856" s="100"/>
      <c r="F856" s="170">
        <f>SUM(M856:Q856)</f>
        <v>0</v>
      </c>
      <c r="G856" s="345" t="s">
        <v>97</v>
      </c>
      <c r="H856" s="97" t="s">
        <v>97</v>
      </c>
      <c r="I856" s="98" t="s">
        <v>97</v>
      </c>
      <c r="J856" s="99" t="s">
        <v>97</v>
      </c>
      <c r="K856" s="97" t="s">
        <v>98</v>
      </c>
      <c r="L856" s="98" t="s">
        <v>98</v>
      </c>
      <c r="M856" s="100"/>
      <c r="N856" s="92"/>
      <c r="O856" s="92"/>
      <c r="P856" s="92"/>
      <c r="Q856" s="93"/>
    </row>
    <row r="857" spans="1:17" ht="31.5" x14ac:dyDescent="0.25">
      <c r="A857" s="1354" t="s">
        <v>581</v>
      </c>
      <c r="B857" s="1598" t="s">
        <v>774</v>
      </c>
      <c r="C857" s="1643" t="s">
        <v>482</v>
      </c>
      <c r="D857" s="964" t="s">
        <v>485</v>
      </c>
      <c r="E857" s="74">
        <v>9.9</v>
      </c>
      <c r="F857" s="151">
        <f>SUM(J857:L857)</f>
        <v>32</v>
      </c>
      <c r="G857" s="76" t="s">
        <v>97</v>
      </c>
      <c r="H857" s="77" t="s">
        <v>97</v>
      </c>
      <c r="I857" s="78" t="s">
        <v>97</v>
      </c>
      <c r="J857" s="74">
        <v>8</v>
      </c>
      <c r="K857" s="72">
        <v>22</v>
      </c>
      <c r="L857" s="73">
        <v>2</v>
      </c>
      <c r="M857" s="79" t="s">
        <v>97</v>
      </c>
      <c r="N857" s="77" t="s">
        <v>97</v>
      </c>
      <c r="O857" s="77" t="s">
        <v>97</v>
      </c>
      <c r="P857" s="77" t="s">
        <v>97</v>
      </c>
      <c r="Q857" s="78" t="s">
        <v>97</v>
      </c>
    </row>
    <row r="858" spans="1:17" ht="47.25" x14ac:dyDescent="0.25">
      <c r="A858" s="1401"/>
      <c r="B858" s="1599"/>
      <c r="C858" s="1644"/>
      <c r="D858" s="965" t="s">
        <v>490</v>
      </c>
      <c r="E858" s="325"/>
      <c r="F858" s="390">
        <f>SUM(J858:L858)</f>
        <v>0</v>
      </c>
      <c r="G858" s="327" t="s">
        <v>98</v>
      </c>
      <c r="H858" s="328" t="s">
        <v>98</v>
      </c>
      <c r="I858" s="329" t="s">
        <v>98</v>
      </c>
      <c r="J858" s="330"/>
      <c r="K858" s="328"/>
      <c r="L858" s="329"/>
      <c r="M858" s="330" t="s">
        <v>97</v>
      </c>
      <c r="N858" s="328" t="s">
        <v>97</v>
      </c>
      <c r="O858" s="328" t="s">
        <v>97</v>
      </c>
      <c r="P858" s="328" t="s">
        <v>97</v>
      </c>
      <c r="Q858" s="329" t="s">
        <v>97</v>
      </c>
    </row>
    <row r="859" spans="1:17" ht="31.5" x14ac:dyDescent="0.25">
      <c r="A859" s="1401"/>
      <c r="B859" s="1599"/>
      <c r="C859" s="1644"/>
      <c r="D859" s="965" t="s">
        <v>486</v>
      </c>
      <c r="E859" s="325"/>
      <c r="F859" s="390">
        <f>SUM(G859:I859)</f>
        <v>0</v>
      </c>
      <c r="G859" s="327"/>
      <c r="H859" s="328"/>
      <c r="I859" s="329"/>
      <c r="J859" s="330" t="s">
        <v>97</v>
      </c>
      <c r="K859" s="328" t="s">
        <v>97</v>
      </c>
      <c r="L859" s="329" t="s">
        <v>97</v>
      </c>
      <c r="M859" s="330" t="s">
        <v>97</v>
      </c>
      <c r="N859" s="328" t="s">
        <v>97</v>
      </c>
      <c r="O859" s="328" t="s">
        <v>97</v>
      </c>
      <c r="P859" s="328" t="s">
        <v>97</v>
      </c>
      <c r="Q859" s="329" t="s">
        <v>97</v>
      </c>
    </row>
    <row r="860" spans="1:17" ht="31.5" x14ac:dyDescent="0.25">
      <c r="A860" s="1401"/>
      <c r="B860" s="1599"/>
      <c r="C860" s="1644"/>
      <c r="D860" s="965" t="s">
        <v>15</v>
      </c>
      <c r="E860" s="325">
        <v>75.599999999999994</v>
      </c>
      <c r="F860" s="390">
        <f>SUM(M860:Q860)</f>
        <v>207</v>
      </c>
      <c r="G860" s="327" t="s">
        <v>98</v>
      </c>
      <c r="H860" s="328" t="s">
        <v>98</v>
      </c>
      <c r="I860" s="329" t="s">
        <v>98</v>
      </c>
      <c r="J860" s="330" t="s">
        <v>97</v>
      </c>
      <c r="K860" s="328" t="s">
        <v>97</v>
      </c>
      <c r="L860" s="329" t="s">
        <v>97</v>
      </c>
      <c r="M860" s="330">
        <v>36</v>
      </c>
      <c r="N860" s="328">
        <v>116</v>
      </c>
      <c r="O860" s="328">
        <v>55</v>
      </c>
      <c r="P860" s="328"/>
      <c r="Q860" s="329"/>
    </row>
    <row r="861" spans="1:17" ht="32.25" thickBot="1" x14ac:dyDescent="0.3">
      <c r="A861" s="1401"/>
      <c r="B861" s="1597"/>
      <c r="C861" s="1645"/>
      <c r="D861" s="966" t="s">
        <v>491</v>
      </c>
      <c r="E861" s="100"/>
      <c r="F861" s="170">
        <f>SUM(M861:Q861)</f>
        <v>0</v>
      </c>
      <c r="G861" s="345" t="s">
        <v>97</v>
      </c>
      <c r="H861" s="97" t="s">
        <v>97</v>
      </c>
      <c r="I861" s="98" t="s">
        <v>97</v>
      </c>
      <c r="J861" s="99" t="s">
        <v>97</v>
      </c>
      <c r="K861" s="97" t="s">
        <v>98</v>
      </c>
      <c r="L861" s="98" t="s">
        <v>98</v>
      </c>
      <c r="M861" s="100"/>
      <c r="N861" s="92"/>
      <c r="O861" s="92"/>
      <c r="P861" s="92"/>
      <c r="Q861" s="93"/>
    </row>
    <row r="862" spans="1:17" ht="31.15" customHeight="1" x14ac:dyDescent="0.25">
      <c r="A862" s="1401"/>
      <c r="B862" s="1598" t="s">
        <v>584</v>
      </c>
      <c r="C862" s="1646" t="s">
        <v>450</v>
      </c>
      <c r="D862" s="964" t="s">
        <v>485</v>
      </c>
      <c r="E862" s="74"/>
      <c r="F862" s="151">
        <f>SUM(J862:L862)</f>
        <v>0</v>
      </c>
      <c r="G862" s="76" t="s">
        <v>97</v>
      </c>
      <c r="H862" s="77" t="s">
        <v>97</v>
      </c>
      <c r="I862" s="78" t="s">
        <v>97</v>
      </c>
      <c r="J862" s="74"/>
      <c r="K862" s="72"/>
      <c r="L862" s="73"/>
      <c r="M862" s="79" t="s">
        <v>97</v>
      </c>
      <c r="N862" s="77" t="s">
        <v>97</v>
      </c>
      <c r="O862" s="77" t="s">
        <v>97</v>
      </c>
      <c r="P862" s="77" t="s">
        <v>97</v>
      </c>
      <c r="Q862" s="78" t="s">
        <v>97</v>
      </c>
    </row>
    <row r="863" spans="1:17" ht="47.25" x14ac:dyDescent="0.25">
      <c r="A863" s="1401"/>
      <c r="B863" s="1599"/>
      <c r="C863" s="1647"/>
      <c r="D863" s="965" t="s">
        <v>490</v>
      </c>
      <c r="E863" s="325"/>
      <c r="F863" s="390">
        <f>SUM(J863:L863)</f>
        <v>0</v>
      </c>
      <c r="G863" s="327" t="s">
        <v>98</v>
      </c>
      <c r="H863" s="328" t="s">
        <v>98</v>
      </c>
      <c r="I863" s="329" t="s">
        <v>98</v>
      </c>
      <c r="J863" s="330"/>
      <c r="K863" s="328"/>
      <c r="L863" s="329"/>
      <c r="M863" s="330" t="s">
        <v>97</v>
      </c>
      <c r="N863" s="328" t="s">
        <v>97</v>
      </c>
      <c r="O863" s="328" t="s">
        <v>97</v>
      </c>
      <c r="P863" s="328" t="s">
        <v>97</v>
      </c>
      <c r="Q863" s="329" t="s">
        <v>97</v>
      </c>
    </row>
    <row r="864" spans="1:17" ht="31.5" x14ac:dyDescent="0.25">
      <c r="A864" s="1401"/>
      <c r="B864" s="1599"/>
      <c r="C864" s="1647"/>
      <c r="D864" s="965" t="s">
        <v>486</v>
      </c>
      <c r="E864" s="325"/>
      <c r="F864" s="390">
        <f>SUM(G864:I864)</f>
        <v>0</v>
      </c>
      <c r="G864" s="327"/>
      <c r="H864" s="328"/>
      <c r="I864" s="329"/>
      <c r="J864" s="330" t="s">
        <v>97</v>
      </c>
      <c r="K864" s="328" t="s">
        <v>97</v>
      </c>
      <c r="L864" s="329" t="s">
        <v>97</v>
      </c>
      <c r="M864" s="330" t="s">
        <v>97</v>
      </c>
      <c r="N864" s="328" t="s">
        <v>97</v>
      </c>
      <c r="O864" s="328" t="s">
        <v>97</v>
      </c>
      <c r="P864" s="328" t="s">
        <v>97</v>
      </c>
      <c r="Q864" s="329" t="s">
        <v>97</v>
      </c>
    </row>
    <row r="865" spans="1:17" ht="31.5" x14ac:dyDescent="0.25">
      <c r="A865" s="1401"/>
      <c r="B865" s="1599"/>
      <c r="C865" s="1647"/>
      <c r="D865" s="965" t="s">
        <v>15</v>
      </c>
      <c r="E865" s="325">
        <v>110</v>
      </c>
      <c r="F865" s="390">
        <f>SUM(M865:Q865)</f>
        <v>7</v>
      </c>
      <c r="G865" s="327" t="s">
        <v>98</v>
      </c>
      <c r="H865" s="328" t="s">
        <v>98</v>
      </c>
      <c r="I865" s="329" t="s">
        <v>98</v>
      </c>
      <c r="J865" s="330" t="s">
        <v>97</v>
      </c>
      <c r="K865" s="328" t="s">
        <v>97</v>
      </c>
      <c r="L865" s="329" t="s">
        <v>97</v>
      </c>
      <c r="M865" s="330"/>
      <c r="N865" s="328">
        <v>1</v>
      </c>
      <c r="O865" s="328">
        <v>3</v>
      </c>
      <c r="P865" s="328">
        <v>3</v>
      </c>
      <c r="Q865" s="329"/>
    </row>
    <row r="866" spans="1:17" ht="32.25" thickBot="1" x14ac:dyDescent="0.3">
      <c r="A866" s="1401"/>
      <c r="B866" s="1597"/>
      <c r="C866" s="1648"/>
      <c r="D866" s="966" t="s">
        <v>491</v>
      </c>
      <c r="E866" s="343"/>
      <c r="F866" s="393">
        <f>SUM(M866:Q866)</f>
        <v>0</v>
      </c>
      <c r="G866" s="345" t="s">
        <v>97</v>
      </c>
      <c r="H866" s="97" t="s">
        <v>97</v>
      </c>
      <c r="I866" s="98" t="s">
        <v>97</v>
      </c>
      <c r="J866" s="99" t="s">
        <v>97</v>
      </c>
      <c r="K866" s="97" t="s">
        <v>98</v>
      </c>
      <c r="L866" s="98" t="s">
        <v>98</v>
      </c>
      <c r="M866" s="100"/>
      <c r="N866" s="92"/>
      <c r="O866" s="92"/>
      <c r="P866" s="92"/>
      <c r="Q866" s="93"/>
    </row>
    <row r="867" spans="1:17" ht="31.5" x14ac:dyDescent="0.25">
      <c r="A867" s="1401"/>
      <c r="B867" s="1621" t="s">
        <v>766</v>
      </c>
      <c r="C867" s="1646" t="s">
        <v>482</v>
      </c>
      <c r="D867" s="964" t="s">
        <v>485</v>
      </c>
      <c r="E867" s="74"/>
      <c r="F867" s="151">
        <f>SUM(J867:L867)</f>
        <v>0</v>
      </c>
      <c r="G867" s="76" t="s">
        <v>97</v>
      </c>
      <c r="H867" s="77" t="s">
        <v>97</v>
      </c>
      <c r="I867" s="78" t="s">
        <v>97</v>
      </c>
      <c r="J867" s="74"/>
      <c r="K867" s="72"/>
      <c r="L867" s="73"/>
      <c r="M867" s="79" t="s">
        <v>97</v>
      </c>
      <c r="N867" s="77" t="s">
        <v>97</v>
      </c>
      <c r="O867" s="77" t="s">
        <v>97</v>
      </c>
      <c r="P867" s="77" t="s">
        <v>97</v>
      </c>
      <c r="Q867" s="78" t="s">
        <v>97</v>
      </c>
    </row>
    <row r="868" spans="1:17" ht="47.25" x14ac:dyDescent="0.25">
      <c r="A868" s="1401"/>
      <c r="B868" s="1623"/>
      <c r="C868" s="1647"/>
      <c r="D868" s="965" t="s">
        <v>490</v>
      </c>
      <c r="E868" s="325"/>
      <c r="F868" s="390">
        <f>SUM(J868:L868)</f>
        <v>0</v>
      </c>
      <c r="G868" s="327" t="s">
        <v>98</v>
      </c>
      <c r="H868" s="328" t="s">
        <v>98</v>
      </c>
      <c r="I868" s="329" t="s">
        <v>98</v>
      </c>
      <c r="J868" s="330"/>
      <c r="K868" s="328"/>
      <c r="L868" s="329"/>
      <c r="M868" s="330" t="s">
        <v>97</v>
      </c>
      <c r="N868" s="328" t="s">
        <v>97</v>
      </c>
      <c r="O868" s="328" t="s">
        <v>97</v>
      </c>
      <c r="P868" s="328" t="s">
        <v>97</v>
      </c>
      <c r="Q868" s="329" t="s">
        <v>97</v>
      </c>
    </row>
    <row r="869" spans="1:17" ht="31.5" x14ac:dyDescent="0.25">
      <c r="A869" s="1401"/>
      <c r="B869" s="1623"/>
      <c r="C869" s="1647"/>
      <c r="D869" s="965" t="s">
        <v>486</v>
      </c>
      <c r="E869" s="325"/>
      <c r="F869" s="390">
        <f>SUM(G869:I869)</f>
        <v>0</v>
      </c>
      <c r="G869" s="327"/>
      <c r="H869" s="328"/>
      <c r="I869" s="329"/>
      <c r="J869" s="330" t="s">
        <v>97</v>
      </c>
      <c r="K869" s="328" t="s">
        <v>97</v>
      </c>
      <c r="L869" s="329" t="s">
        <v>97</v>
      </c>
      <c r="M869" s="330" t="s">
        <v>97</v>
      </c>
      <c r="N869" s="328" t="s">
        <v>97</v>
      </c>
      <c r="O869" s="328" t="s">
        <v>97</v>
      </c>
      <c r="P869" s="328" t="s">
        <v>97</v>
      </c>
      <c r="Q869" s="329" t="s">
        <v>97</v>
      </c>
    </row>
    <row r="870" spans="1:17" ht="31.5" x14ac:dyDescent="0.25">
      <c r="A870" s="1401"/>
      <c r="B870" s="1623"/>
      <c r="C870" s="1647"/>
      <c r="D870" s="965" t="s">
        <v>15</v>
      </c>
      <c r="E870" s="325">
        <v>100</v>
      </c>
      <c r="F870" s="390">
        <f>SUM(M870:Q870)</f>
        <v>1</v>
      </c>
      <c r="G870" s="327" t="s">
        <v>98</v>
      </c>
      <c r="H870" s="328" t="s">
        <v>98</v>
      </c>
      <c r="I870" s="329" t="s">
        <v>98</v>
      </c>
      <c r="J870" s="330" t="s">
        <v>97</v>
      </c>
      <c r="K870" s="328" t="s">
        <v>97</v>
      </c>
      <c r="L870" s="329" t="s">
        <v>97</v>
      </c>
      <c r="M870" s="330"/>
      <c r="N870" s="328">
        <v>1</v>
      </c>
      <c r="O870" s="328"/>
      <c r="P870" s="328"/>
      <c r="Q870" s="329"/>
    </row>
    <row r="871" spans="1:17" ht="32.25" thickBot="1" x14ac:dyDescent="0.3">
      <c r="A871" s="1401"/>
      <c r="B871" s="1625"/>
      <c r="C871" s="1648"/>
      <c r="D871" s="966" t="s">
        <v>491</v>
      </c>
      <c r="E871" s="343"/>
      <c r="F871" s="393">
        <f>SUM(M871:Q871)</f>
        <v>0</v>
      </c>
      <c r="G871" s="345" t="s">
        <v>97</v>
      </c>
      <c r="H871" s="97" t="s">
        <v>97</v>
      </c>
      <c r="I871" s="98" t="s">
        <v>97</v>
      </c>
      <c r="J871" s="99" t="s">
        <v>97</v>
      </c>
      <c r="K871" s="97" t="s">
        <v>98</v>
      </c>
      <c r="L871" s="98" t="s">
        <v>98</v>
      </c>
      <c r="M871" s="100"/>
      <c r="N871" s="92"/>
      <c r="O871" s="92"/>
      <c r="P871" s="92"/>
      <c r="Q871" s="93"/>
    </row>
    <row r="872" spans="1:17" ht="31.5" x14ac:dyDescent="0.25">
      <c r="A872" s="1401"/>
      <c r="B872" s="1621" t="s">
        <v>585</v>
      </c>
      <c r="C872" s="1646" t="s">
        <v>582</v>
      </c>
      <c r="D872" s="964" t="s">
        <v>485</v>
      </c>
      <c r="E872" s="74">
        <v>10</v>
      </c>
      <c r="F872" s="151">
        <f>SUM(J872:L872)</f>
        <v>19</v>
      </c>
      <c r="G872" s="76" t="s">
        <v>97</v>
      </c>
      <c r="H872" s="77" t="s">
        <v>97</v>
      </c>
      <c r="I872" s="78" t="s">
        <v>97</v>
      </c>
      <c r="J872" s="74">
        <v>3</v>
      </c>
      <c r="K872" s="72">
        <v>16</v>
      </c>
      <c r="L872" s="73"/>
      <c r="M872" s="79" t="s">
        <v>97</v>
      </c>
      <c r="N872" s="77" t="s">
        <v>97</v>
      </c>
      <c r="O872" s="77" t="s">
        <v>97</v>
      </c>
      <c r="P872" s="77" t="s">
        <v>97</v>
      </c>
      <c r="Q872" s="78" t="s">
        <v>97</v>
      </c>
    </row>
    <row r="873" spans="1:17" ht="47.25" x14ac:dyDescent="0.25">
      <c r="A873" s="1401"/>
      <c r="B873" s="1623"/>
      <c r="C873" s="1647"/>
      <c r="D873" s="965" t="s">
        <v>490</v>
      </c>
      <c r="E873" s="325"/>
      <c r="F873" s="390">
        <f>SUM(J873:L873)</f>
        <v>0</v>
      </c>
      <c r="G873" s="327" t="s">
        <v>98</v>
      </c>
      <c r="H873" s="328" t="s">
        <v>98</v>
      </c>
      <c r="I873" s="329" t="s">
        <v>98</v>
      </c>
      <c r="J873" s="330"/>
      <c r="K873" s="328"/>
      <c r="L873" s="329"/>
      <c r="M873" s="330" t="s">
        <v>97</v>
      </c>
      <c r="N873" s="328" t="s">
        <v>97</v>
      </c>
      <c r="O873" s="328" t="s">
        <v>97</v>
      </c>
      <c r="P873" s="328" t="s">
        <v>97</v>
      </c>
      <c r="Q873" s="329" t="s">
        <v>97</v>
      </c>
    </row>
    <row r="874" spans="1:17" ht="31.5" x14ac:dyDescent="0.25">
      <c r="A874" s="1401"/>
      <c r="B874" s="1623"/>
      <c r="C874" s="1647"/>
      <c r="D874" s="965" t="s">
        <v>486</v>
      </c>
      <c r="E874" s="325"/>
      <c r="F874" s="390">
        <f>SUM(G874:I874)</f>
        <v>0</v>
      </c>
      <c r="G874" s="327"/>
      <c r="H874" s="328"/>
      <c r="I874" s="329"/>
      <c r="J874" s="330" t="s">
        <v>97</v>
      </c>
      <c r="K874" s="328" t="s">
        <v>97</v>
      </c>
      <c r="L874" s="329" t="s">
        <v>97</v>
      </c>
      <c r="M874" s="330" t="s">
        <v>97</v>
      </c>
      <c r="N874" s="328" t="s">
        <v>97</v>
      </c>
      <c r="O874" s="328" t="s">
        <v>97</v>
      </c>
      <c r="P874" s="328" t="s">
        <v>97</v>
      </c>
      <c r="Q874" s="329" t="s">
        <v>97</v>
      </c>
    </row>
    <row r="875" spans="1:17" ht="31.5" x14ac:dyDescent="0.25">
      <c r="A875" s="1401"/>
      <c r="B875" s="1623"/>
      <c r="C875" s="1647"/>
      <c r="D875" s="965" t="s">
        <v>15</v>
      </c>
      <c r="E875" s="325">
        <v>135</v>
      </c>
      <c r="F875" s="390">
        <f>SUM(M875:Q875)</f>
        <v>213</v>
      </c>
      <c r="G875" s="327" t="s">
        <v>98</v>
      </c>
      <c r="H875" s="328" t="s">
        <v>98</v>
      </c>
      <c r="I875" s="329" t="s">
        <v>98</v>
      </c>
      <c r="J875" s="330" t="s">
        <v>97</v>
      </c>
      <c r="K875" s="328" t="s">
        <v>97</v>
      </c>
      <c r="L875" s="329" t="s">
        <v>97</v>
      </c>
      <c r="M875" s="330">
        <v>6</v>
      </c>
      <c r="N875" s="328">
        <v>2</v>
      </c>
      <c r="O875" s="328">
        <v>54</v>
      </c>
      <c r="P875" s="328">
        <v>151</v>
      </c>
      <c r="Q875" s="329"/>
    </row>
    <row r="876" spans="1:17" ht="32.25" thickBot="1" x14ac:dyDescent="0.3">
      <c r="A876" s="1401"/>
      <c r="B876" s="1625"/>
      <c r="C876" s="1648"/>
      <c r="D876" s="966" t="s">
        <v>491</v>
      </c>
      <c r="E876" s="100"/>
      <c r="F876" s="170">
        <f>SUM(M876:Q876)</f>
        <v>0</v>
      </c>
      <c r="G876" s="345" t="s">
        <v>97</v>
      </c>
      <c r="H876" s="97" t="s">
        <v>97</v>
      </c>
      <c r="I876" s="98" t="s">
        <v>97</v>
      </c>
      <c r="J876" s="99" t="s">
        <v>97</v>
      </c>
      <c r="K876" s="97" t="s">
        <v>98</v>
      </c>
      <c r="L876" s="98" t="s">
        <v>98</v>
      </c>
      <c r="M876" s="100"/>
      <c r="N876" s="92"/>
      <c r="O876" s="92"/>
      <c r="P876" s="92"/>
      <c r="Q876" s="93"/>
    </row>
    <row r="877" spans="1:17" ht="31.5" x14ac:dyDescent="0.25">
      <c r="A877" s="1401"/>
      <c r="B877" s="1621" t="s">
        <v>775</v>
      </c>
      <c r="C877" s="1646" t="s">
        <v>483</v>
      </c>
      <c r="D877" s="964" t="s">
        <v>485</v>
      </c>
      <c r="E877" s="74"/>
      <c r="F877" s="151">
        <f>SUM(J877:L877)</f>
        <v>0</v>
      </c>
      <c r="G877" s="76" t="s">
        <v>97</v>
      </c>
      <c r="H877" s="77" t="s">
        <v>97</v>
      </c>
      <c r="I877" s="78" t="s">
        <v>97</v>
      </c>
      <c r="J877" s="74"/>
      <c r="K877" s="72"/>
      <c r="L877" s="73"/>
      <c r="M877" s="79" t="s">
        <v>97</v>
      </c>
      <c r="N877" s="77" t="s">
        <v>97</v>
      </c>
      <c r="O877" s="77" t="s">
        <v>97</v>
      </c>
      <c r="P877" s="77" t="s">
        <v>97</v>
      </c>
      <c r="Q877" s="78" t="s">
        <v>97</v>
      </c>
    </row>
    <row r="878" spans="1:17" ht="47.25" x14ac:dyDescent="0.25">
      <c r="A878" s="1401"/>
      <c r="B878" s="1623"/>
      <c r="C878" s="1647"/>
      <c r="D878" s="965" t="s">
        <v>490</v>
      </c>
      <c r="E878" s="325"/>
      <c r="F878" s="390">
        <f>SUM(J878:L878)</f>
        <v>0</v>
      </c>
      <c r="G878" s="327" t="s">
        <v>98</v>
      </c>
      <c r="H878" s="328" t="s">
        <v>98</v>
      </c>
      <c r="I878" s="329" t="s">
        <v>98</v>
      </c>
      <c r="J878" s="330"/>
      <c r="K878" s="328"/>
      <c r="L878" s="329"/>
      <c r="M878" s="330" t="s">
        <v>97</v>
      </c>
      <c r="N878" s="328" t="s">
        <v>97</v>
      </c>
      <c r="O878" s="328" t="s">
        <v>97</v>
      </c>
      <c r="P878" s="328" t="s">
        <v>97</v>
      </c>
      <c r="Q878" s="329" t="s">
        <v>97</v>
      </c>
    </row>
    <row r="879" spans="1:17" ht="31.5" x14ac:dyDescent="0.25">
      <c r="A879" s="1401"/>
      <c r="B879" s="1623"/>
      <c r="C879" s="1647"/>
      <c r="D879" s="965" t="s">
        <v>486</v>
      </c>
      <c r="E879" s="325"/>
      <c r="F879" s="390">
        <f>SUM(G879:I879)</f>
        <v>0</v>
      </c>
      <c r="G879" s="327"/>
      <c r="H879" s="328"/>
      <c r="I879" s="329"/>
      <c r="J879" s="330" t="s">
        <v>97</v>
      </c>
      <c r="K879" s="328" t="s">
        <v>97</v>
      </c>
      <c r="L879" s="329" t="s">
        <v>97</v>
      </c>
      <c r="M879" s="330" t="s">
        <v>97</v>
      </c>
      <c r="N879" s="328" t="s">
        <v>97</v>
      </c>
      <c r="O879" s="328" t="s">
        <v>97</v>
      </c>
      <c r="P879" s="328" t="s">
        <v>97</v>
      </c>
      <c r="Q879" s="329" t="s">
        <v>97</v>
      </c>
    </row>
    <row r="880" spans="1:17" ht="31.5" x14ac:dyDescent="0.25">
      <c r="A880" s="1401"/>
      <c r="B880" s="1623"/>
      <c r="C880" s="1647"/>
      <c r="D880" s="965" t="s">
        <v>15</v>
      </c>
      <c r="E880" s="325">
        <v>96.9</v>
      </c>
      <c r="F880" s="390">
        <f>SUM(M880:Q880)</f>
        <v>76</v>
      </c>
      <c r="G880" s="327" t="s">
        <v>98</v>
      </c>
      <c r="H880" s="328" t="s">
        <v>98</v>
      </c>
      <c r="I880" s="329" t="s">
        <v>98</v>
      </c>
      <c r="J880" s="330" t="s">
        <v>97</v>
      </c>
      <c r="K880" s="328" t="s">
        <v>97</v>
      </c>
      <c r="L880" s="329" t="s">
        <v>97</v>
      </c>
      <c r="M880" s="330">
        <v>1</v>
      </c>
      <c r="N880" s="328">
        <v>3</v>
      </c>
      <c r="O880" s="328">
        <v>18</v>
      </c>
      <c r="P880" s="328">
        <v>41</v>
      </c>
      <c r="Q880" s="329">
        <v>13</v>
      </c>
    </row>
    <row r="881" spans="1:17" ht="32.25" thickBot="1" x14ac:dyDescent="0.3">
      <c r="A881" s="1401"/>
      <c r="B881" s="1625"/>
      <c r="C881" s="1648"/>
      <c r="D881" s="966" t="s">
        <v>491</v>
      </c>
      <c r="E881" s="100"/>
      <c r="F881" s="170">
        <f>SUM(M881:Q881)</f>
        <v>0</v>
      </c>
      <c r="G881" s="345" t="s">
        <v>97</v>
      </c>
      <c r="H881" s="97" t="s">
        <v>97</v>
      </c>
      <c r="I881" s="98" t="s">
        <v>97</v>
      </c>
      <c r="J881" s="99" t="s">
        <v>97</v>
      </c>
      <c r="K881" s="97" t="s">
        <v>98</v>
      </c>
      <c r="L881" s="98" t="s">
        <v>98</v>
      </c>
      <c r="M881" s="100"/>
      <c r="N881" s="92"/>
      <c r="O881" s="92"/>
      <c r="P881" s="92"/>
      <c r="Q881" s="93"/>
    </row>
    <row r="882" spans="1:17" ht="31.15" customHeight="1" x14ac:dyDescent="0.25">
      <c r="A882" s="1401"/>
      <c r="B882" s="1621" t="s">
        <v>327</v>
      </c>
      <c r="C882" s="1646" t="s">
        <v>481</v>
      </c>
      <c r="D882" s="964" t="s">
        <v>485</v>
      </c>
      <c r="E882" s="74">
        <v>11</v>
      </c>
      <c r="F882" s="151">
        <f>SUM(J882:L882)</f>
        <v>6</v>
      </c>
      <c r="G882" s="76" t="s">
        <v>97</v>
      </c>
      <c r="H882" s="77" t="s">
        <v>97</v>
      </c>
      <c r="I882" s="78" t="s">
        <v>97</v>
      </c>
      <c r="J882" s="74"/>
      <c r="K882" s="72">
        <v>6</v>
      </c>
      <c r="L882" s="73"/>
      <c r="M882" s="79" t="s">
        <v>97</v>
      </c>
      <c r="N882" s="77" t="s">
        <v>97</v>
      </c>
      <c r="O882" s="77" t="s">
        <v>97</v>
      </c>
      <c r="P882" s="77" t="s">
        <v>97</v>
      </c>
      <c r="Q882" s="78" t="s">
        <v>97</v>
      </c>
    </row>
    <row r="883" spans="1:17" ht="47.25" x14ac:dyDescent="0.25">
      <c r="A883" s="1401"/>
      <c r="B883" s="1623"/>
      <c r="C883" s="1647"/>
      <c r="D883" s="965" t="s">
        <v>490</v>
      </c>
      <c r="E883" s="325"/>
      <c r="F883" s="390">
        <f>SUM(J883:L883)</f>
        <v>0</v>
      </c>
      <c r="G883" s="327" t="s">
        <v>98</v>
      </c>
      <c r="H883" s="328" t="s">
        <v>98</v>
      </c>
      <c r="I883" s="329" t="s">
        <v>98</v>
      </c>
      <c r="J883" s="330"/>
      <c r="K883" s="328"/>
      <c r="L883" s="329"/>
      <c r="M883" s="330" t="s">
        <v>97</v>
      </c>
      <c r="N883" s="328" t="s">
        <v>97</v>
      </c>
      <c r="O883" s="328" t="s">
        <v>97</v>
      </c>
      <c r="P883" s="328" t="s">
        <v>97</v>
      </c>
      <c r="Q883" s="329" t="s">
        <v>97</v>
      </c>
    </row>
    <row r="884" spans="1:17" ht="31.5" x14ac:dyDescent="0.25">
      <c r="A884" s="1401"/>
      <c r="B884" s="1623"/>
      <c r="C884" s="1647"/>
      <c r="D884" s="965" t="s">
        <v>486</v>
      </c>
      <c r="E884" s="325"/>
      <c r="F884" s="390">
        <f>SUM(G884:I884)</f>
        <v>0</v>
      </c>
      <c r="G884" s="327"/>
      <c r="H884" s="328"/>
      <c r="I884" s="329"/>
      <c r="J884" s="330" t="s">
        <v>97</v>
      </c>
      <c r="K884" s="328" t="s">
        <v>97</v>
      </c>
      <c r="L884" s="329" t="s">
        <v>97</v>
      </c>
      <c r="M884" s="330" t="s">
        <v>97</v>
      </c>
      <c r="N884" s="328" t="s">
        <v>97</v>
      </c>
      <c r="O884" s="328" t="s">
        <v>97</v>
      </c>
      <c r="P884" s="328" t="s">
        <v>97</v>
      </c>
      <c r="Q884" s="329" t="s">
        <v>97</v>
      </c>
    </row>
    <row r="885" spans="1:17" ht="31.5" x14ac:dyDescent="0.25">
      <c r="A885" s="1401"/>
      <c r="B885" s="1623"/>
      <c r="C885" s="1647"/>
      <c r="D885" s="965" t="s">
        <v>15</v>
      </c>
      <c r="E885" s="325">
        <v>88</v>
      </c>
      <c r="F885" s="390">
        <f>SUM(M885:Q885)</f>
        <v>18</v>
      </c>
      <c r="G885" s="327" t="s">
        <v>98</v>
      </c>
      <c r="H885" s="328" t="s">
        <v>98</v>
      </c>
      <c r="I885" s="329" t="s">
        <v>98</v>
      </c>
      <c r="J885" s="330" t="s">
        <v>97</v>
      </c>
      <c r="K885" s="328" t="s">
        <v>97</v>
      </c>
      <c r="L885" s="329" t="s">
        <v>97</v>
      </c>
      <c r="M885" s="330">
        <v>4</v>
      </c>
      <c r="N885" s="328">
        <v>1</v>
      </c>
      <c r="O885" s="328">
        <v>13</v>
      </c>
      <c r="P885" s="328"/>
      <c r="Q885" s="329"/>
    </row>
    <row r="886" spans="1:17" ht="32.25" thickBot="1" x14ac:dyDescent="0.3">
      <c r="A886" s="1401"/>
      <c r="B886" s="1625"/>
      <c r="C886" s="1648"/>
      <c r="D886" s="966" t="s">
        <v>491</v>
      </c>
      <c r="E886" s="100"/>
      <c r="F886" s="170">
        <f>SUM(M886:Q886)</f>
        <v>0</v>
      </c>
      <c r="G886" s="345" t="s">
        <v>97</v>
      </c>
      <c r="H886" s="97" t="s">
        <v>97</v>
      </c>
      <c r="I886" s="98" t="s">
        <v>97</v>
      </c>
      <c r="J886" s="99" t="s">
        <v>97</v>
      </c>
      <c r="K886" s="97" t="s">
        <v>98</v>
      </c>
      <c r="L886" s="98" t="s">
        <v>98</v>
      </c>
      <c r="M886" s="100"/>
      <c r="N886" s="92"/>
      <c r="O886" s="92"/>
      <c r="P886" s="92"/>
      <c r="Q886" s="93"/>
    </row>
    <row r="887" spans="1:17" ht="31.5" x14ac:dyDescent="0.25">
      <c r="A887" s="1401"/>
      <c r="B887" s="1621" t="s">
        <v>776</v>
      </c>
      <c r="C887" s="1646" t="s">
        <v>441</v>
      </c>
      <c r="D887" s="964" t="s">
        <v>485</v>
      </c>
      <c r="E887" s="74"/>
      <c r="F887" s="151">
        <f>SUM(J887:L887)</f>
        <v>0</v>
      </c>
      <c r="G887" s="76" t="s">
        <v>97</v>
      </c>
      <c r="H887" s="77" t="s">
        <v>97</v>
      </c>
      <c r="I887" s="78" t="s">
        <v>97</v>
      </c>
      <c r="J887" s="74"/>
      <c r="K887" s="72"/>
      <c r="L887" s="73"/>
      <c r="M887" s="79" t="s">
        <v>97</v>
      </c>
      <c r="N887" s="77" t="s">
        <v>97</v>
      </c>
      <c r="O887" s="77" t="s">
        <v>97</v>
      </c>
      <c r="P887" s="77" t="s">
        <v>97</v>
      </c>
      <c r="Q887" s="78" t="s">
        <v>97</v>
      </c>
    </row>
    <row r="888" spans="1:17" ht="47.25" x14ac:dyDescent="0.25">
      <c r="A888" s="1401"/>
      <c r="B888" s="1623"/>
      <c r="C888" s="1647"/>
      <c r="D888" s="965" t="s">
        <v>490</v>
      </c>
      <c r="E888" s="325"/>
      <c r="F888" s="390">
        <f>SUM(J888:L888)</f>
        <v>0</v>
      </c>
      <c r="G888" s="327" t="s">
        <v>98</v>
      </c>
      <c r="H888" s="328" t="s">
        <v>98</v>
      </c>
      <c r="I888" s="329" t="s">
        <v>98</v>
      </c>
      <c r="J888" s="330"/>
      <c r="K888" s="328"/>
      <c r="L888" s="329"/>
      <c r="M888" s="330" t="s">
        <v>97</v>
      </c>
      <c r="N888" s="328" t="s">
        <v>97</v>
      </c>
      <c r="O888" s="328" t="s">
        <v>97</v>
      </c>
      <c r="P888" s="328" t="s">
        <v>97</v>
      </c>
      <c r="Q888" s="329" t="s">
        <v>97</v>
      </c>
    </row>
    <row r="889" spans="1:17" ht="31.5" x14ac:dyDescent="0.25">
      <c r="A889" s="1401"/>
      <c r="B889" s="1623"/>
      <c r="C889" s="1647"/>
      <c r="D889" s="965" t="s">
        <v>486</v>
      </c>
      <c r="E889" s="325"/>
      <c r="F889" s="390">
        <f>SUM(G889:I889)</f>
        <v>0</v>
      </c>
      <c r="G889" s="327"/>
      <c r="H889" s="328"/>
      <c r="I889" s="329"/>
      <c r="J889" s="330" t="s">
        <v>97</v>
      </c>
      <c r="K889" s="328" t="s">
        <v>97</v>
      </c>
      <c r="L889" s="329" t="s">
        <v>97</v>
      </c>
      <c r="M889" s="330" t="s">
        <v>97</v>
      </c>
      <c r="N889" s="328" t="s">
        <v>97</v>
      </c>
      <c r="O889" s="328" t="s">
        <v>97</v>
      </c>
      <c r="P889" s="328" t="s">
        <v>97</v>
      </c>
      <c r="Q889" s="329" t="s">
        <v>97</v>
      </c>
    </row>
    <row r="890" spans="1:17" ht="31.5" x14ac:dyDescent="0.25">
      <c r="A890" s="1401"/>
      <c r="B890" s="1623"/>
      <c r="C890" s="1647"/>
      <c r="D890" s="965" t="s">
        <v>15</v>
      </c>
      <c r="E890" s="325">
        <v>98</v>
      </c>
      <c r="F890" s="390">
        <f>SUM(M890:Q890)</f>
        <v>17</v>
      </c>
      <c r="G890" s="327" t="s">
        <v>98</v>
      </c>
      <c r="H890" s="328" t="s">
        <v>98</v>
      </c>
      <c r="I890" s="329" t="s">
        <v>98</v>
      </c>
      <c r="J890" s="330" t="s">
        <v>97</v>
      </c>
      <c r="K890" s="328" t="s">
        <v>97</v>
      </c>
      <c r="L890" s="329" t="s">
        <v>97</v>
      </c>
      <c r="M890" s="330"/>
      <c r="N890" s="328"/>
      <c r="O890" s="328">
        <v>16</v>
      </c>
      <c r="P890" s="328">
        <v>1</v>
      </c>
      <c r="Q890" s="329"/>
    </row>
    <row r="891" spans="1:17" ht="32.25" thickBot="1" x14ac:dyDescent="0.3">
      <c r="A891" s="1401"/>
      <c r="B891" s="1625"/>
      <c r="C891" s="1648"/>
      <c r="D891" s="966" t="s">
        <v>491</v>
      </c>
      <c r="E891" s="100"/>
      <c r="F891" s="170">
        <f>SUM(M891:Q891)</f>
        <v>0</v>
      </c>
      <c r="G891" s="345" t="s">
        <v>97</v>
      </c>
      <c r="H891" s="97" t="s">
        <v>97</v>
      </c>
      <c r="I891" s="98" t="s">
        <v>97</v>
      </c>
      <c r="J891" s="99" t="s">
        <v>97</v>
      </c>
      <c r="K891" s="97" t="s">
        <v>98</v>
      </c>
      <c r="L891" s="98" t="s">
        <v>98</v>
      </c>
      <c r="M891" s="100"/>
      <c r="N891" s="92"/>
      <c r="O891" s="92"/>
      <c r="P891" s="92"/>
      <c r="Q891" s="93"/>
    </row>
    <row r="892" spans="1:17" ht="31.5" x14ac:dyDescent="0.25">
      <c r="A892" s="1401"/>
      <c r="B892" s="1621" t="s">
        <v>586</v>
      </c>
      <c r="C892" s="1646" t="s">
        <v>442</v>
      </c>
      <c r="D892" s="964" t="s">
        <v>485</v>
      </c>
      <c r="E892" s="74"/>
      <c r="F892" s="151">
        <f>SUM(J892:L892)</f>
        <v>0</v>
      </c>
      <c r="G892" s="76" t="s">
        <v>97</v>
      </c>
      <c r="H892" s="77" t="s">
        <v>97</v>
      </c>
      <c r="I892" s="78" t="s">
        <v>97</v>
      </c>
      <c r="J892" s="74"/>
      <c r="K892" s="72"/>
      <c r="L892" s="73"/>
      <c r="M892" s="79" t="s">
        <v>97</v>
      </c>
      <c r="N892" s="77" t="s">
        <v>97</v>
      </c>
      <c r="O892" s="77" t="s">
        <v>97</v>
      </c>
      <c r="P892" s="77" t="s">
        <v>97</v>
      </c>
      <c r="Q892" s="78" t="s">
        <v>97</v>
      </c>
    </row>
    <row r="893" spans="1:17" ht="47.25" x14ac:dyDescent="0.25">
      <c r="A893" s="1401"/>
      <c r="B893" s="1623"/>
      <c r="C893" s="1647"/>
      <c r="D893" s="965" t="s">
        <v>490</v>
      </c>
      <c r="E893" s="325"/>
      <c r="F893" s="390">
        <f>SUM(J893:L893)</f>
        <v>0</v>
      </c>
      <c r="G893" s="327" t="s">
        <v>98</v>
      </c>
      <c r="H893" s="328" t="s">
        <v>98</v>
      </c>
      <c r="I893" s="329" t="s">
        <v>98</v>
      </c>
      <c r="J893" s="330"/>
      <c r="K893" s="328"/>
      <c r="L893" s="329"/>
      <c r="M893" s="330" t="s">
        <v>97</v>
      </c>
      <c r="N893" s="328" t="s">
        <v>97</v>
      </c>
      <c r="O893" s="328" t="s">
        <v>97</v>
      </c>
      <c r="P893" s="328" t="s">
        <v>97</v>
      </c>
      <c r="Q893" s="329" t="s">
        <v>97</v>
      </c>
    </row>
    <row r="894" spans="1:17" ht="31.5" x14ac:dyDescent="0.25">
      <c r="A894" s="1401"/>
      <c r="B894" s="1623"/>
      <c r="C894" s="1647"/>
      <c r="D894" s="965" t="s">
        <v>486</v>
      </c>
      <c r="E894" s="325"/>
      <c r="F894" s="390">
        <f>SUM(G894:I894)</f>
        <v>0</v>
      </c>
      <c r="G894" s="327"/>
      <c r="H894" s="328"/>
      <c r="I894" s="329"/>
      <c r="J894" s="330" t="s">
        <v>97</v>
      </c>
      <c r="K894" s="328" t="s">
        <v>97</v>
      </c>
      <c r="L894" s="329" t="s">
        <v>97</v>
      </c>
      <c r="M894" s="330" t="s">
        <v>97</v>
      </c>
      <c r="N894" s="328" t="s">
        <v>97</v>
      </c>
      <c r="O894" s="328" t="s">
        <v>97</v>
      </c>
      <c r="P894" s="328" t="s">
        <v>97</v>
      </c>
      <c r="Q894" s="329" t="s">
        <v>97</v>
      </c>
    </row>
    <row r="895" spans="1:17" ht="31.5" x14ac:dyDescent="0.25">
      <c r="A895" s="1401"/>
      <c r="B895" s="1623"/>
      <c r="C895" s="1647"/>
      <c r="D895" s="965" t="s">
        <v>15</v>
      </c>
      <c r="E895" s="325">
        <v>130</v>
      </c>
      <c r="F895" s="390">
        <f>SUM(M895:Q895)</f>
        <v>15</v>
      </c>
      <c r="G895" s="327" t="s">
        <v>98</v>
      </c>
      <c r="H895" s="328" t="s">
        <v>98</v>
      </c>
      <c r="I895" s="329" t="s">
        <v>98</v>
      </c>
      <c r="J895" s="330" t="s">
        <v>97</v>
      </c>
      <c r="K895" s="328" t="s">
        <v>97</v>
      </c>
      <c r="L895" s="329" t="s">
        <v>97</v>
      </c>
      <c r="M895" s="330"/>
      <c r="N895" s="328">
        <v>1</v>
      </c>
      <c r="O895" s="328">
        <v>8</v>
      </c>
      <c r="P895" s="328">
        <v>3</v>
      </c>
      <c r="Q895" s="329">
        <v>3</v>
      </c>
    </row>
    <row r="896" spans="1:17" ht="32.25" thickBot="1" x14ac:dyDescent="0.3">
      <c r="A896" s="1401"/>
      <c r="B896" s="1625"/>
      <c r="C896" s="1648"/>
      <c r="D896" s="966" t="s">
        <v>491</v>
      </c>
      <c r="E896" s="100"/>
      <c r="F896" s="170">
        <f>SUM(M896:Q896)</f>
        <v>0</v>
      </c>
      <c r="G896" s="345" t="s">
        <v>97</v>
      </c>
      <c r="H896" s="97" t="s">
        <v>97</v>
      </c>
      <c r="I896" s="98" t="s">
        <v>97</v>
      </c>
      <c r="J896" s="99" t="s">
        <v>97</v>
      </c>
      <c r="K896" s="97" t="s">
        <v>98</v>
      </c>
      <c r="L896" s="98" t="s">
        <v>98</v>
      </c>
      <c r="M896" s="100"/>
      <c r="N896" s="92"/>
      <c r="O896" s="92"/>
      <c r="P896" s="92"/>
      <c r="Q896" s="93"/>
    </row>
    <row r="897" spans="1:17" ht="31.15" customHeight="1" x14ac:dyDescent="0.25">
      <c r="A897" s="1401"/>
      <c r="B897" s="1621" t="s">
        <v>777</v>
      </c>
      <c r="C897" s="1646" t="s">
        <v>443</v>
      </c>
      <c r="D897" s="964" t="s">
        <v>485</v>
      </c>
      <c r="E897" s="74"/>
      <c r="F897" s="151">
        <f>SUM(J897:L897)</f>
        <v>0</v>
      </c>
      <c r="G897" s="76" t="s">
        <v>97</v>
      </c>
      <c r="H897" s="77" t="s">
        <v>97</v>
      </c>
      <c r="I897" s="78" t="s">
        <v>97</v>
      </c>
      <c r="J897" s="74"/>
      <c r="K897" s="72"/>
      <c r="L897" s="73"/>
      <c r="M897" s="79" t="s">
        <v>97</v>
      </c>
      <c r="N897" s="77" t="s">
        <v>97</v>
      </c>
      <c r="O897" s="77" t="s">
        <v>97</v>
      </c>
      <c r="P897" s="77" t="s">
        <v>97</v>
      </c>
      <c r="Q897" s="78" t="s">
        <v>97</v>
      </c>
    </row>
    <row r="898" spans="1:17" ht="47.25" x14ac:dyDescent="0.25">
      <c r="A898" s="1401"/>
      <c r="B898" s="1623"/>
      <c r="C898" s="1647"/>
      <c r="D898" s="965" t="s">
        <v>490</v>
      </c>
      <c r="E898" s="325"/>
      <c r="F898" s="390">
        <f>SUM(J898:L898)</f>
        <v>0</v>
      </c>
      <c r="G898" s="327" t="s">
        <v>98</v>
      </c>
      <c r="H898" s="328" t="s">
        <v>98</v>
      </c>
      <c r="I898" s="329" t="s">
        <v>98</v>
      </c>
      <c r="J898" s="330"/>
      <c r="K898" s="328"/>
      <c r="L898" s="329"/>
      <c r="M898" s="330" t="s">
        <v>97</v>
      </c>
      <c r="N898" s="328" t="s">
        <v>97</v>
      </c>
      <c r="O898" s="328" t="s">
        <v>97</v>
      </c>
      <c r="P898" s="328" t="s">
        <v>97</v>
      </c>
      <c r="Q898" s="329" t="s">
        <v>97</v>
      </c>
    </row>
    <row r="899" spans="1:17" ht="31.5" x14ac:dyDescent="0.25">
      <c r="A899" s="1401"/>
      <c r="B899" s="1623"/>
      <c r="C899" s="1647"/>
      <c r="D899" s="965" t="s">
        <v>486</v>
      </c>
      <c r="E899" s="325"/>
      <c r="F899" s="390">
        <f>SUM(G899:I899)</f>
        <v>0</v>
      </c>
      <c r="G899" s="327"/>
      <c r="H899" s="328"/>
      <c r="I899" s="329"/>
      <c r="J899" s="330" t="s">
        <v>97</v>
      </c>
      <c r="K899" s="328" t="s">
        <v>97</v>
      </c>
      <c r="L899" s="329" t="s">
        <v>97</v>
      </c>
      <c r="M899" s="330" t="s">
        <v>97</v>
      </c>
      <c r="N899" s="328" t="s">
        <v>97</v>
      </c>
      <c r="O899" s="328" t="s">
        <v>97</v>
      </c>
      <c r="P899" s="328" t="s">
        <v>97</v>
      </c>
      <c r="Q899" s="329" t="s">
        <v>97</v>
      </c>
    </row>
    <row r="900" spans="1:17" ht="31.5" x14ac:dyDescent="0.25">
      <c r="A900" s="1401"/>
      <c r="B900" s="1623"/>
      <c r="C900" s="1647"/>
      <c r="D900" s="965" t="s">
        <v>15</v>
      </c>
      <c r="E900" s="325">
        <v>109</v>
      </c>
      <c r="F900" s="390">
        <f>SUM(M900:Q900)</f>
        <v>16</v>
      </c>
      <c r="G900" s="327" t="s">
        <v>98</v>
      </c>
      <c r="H900" s="328" t="s">
        <v>98</v>
      </c>
      <c r="I900" s="329" t="s">
        <v>98</v>
      </c>
      <c r="J900" s="330" t="s">
        <v>97</v>
      </c>
      <c r="K900" s="328" t="s">
        <v>97</v>
      </c>
      <c r="L900" s="329" t="s">
        <v>97</v>
      </c>
      <c r="M900" s="330"/>
      <c r="N900" s="328">
        <v>1</v>
      </c>
      <c r="O900" s="328">
        <v>15</v>
      </c>
      <c r="P900" s="328"/>
      <c r="Q900" s="329"/>
    </row>
    <row r="901" spans="1:17" ht="32.25" thickBot="1" x14ac:dyDescent="0.3">
      <c r="A901" s="1401"/>
      <c r="B901" s="1625"/>
      <c r="C901" s="1648"/>
      <c r="D901" s="966" t="s">
        <v>491</v>
      </c>
      <c r="E901" s="100"/>
      <c r="F901" s="170">
        <f>SUM(M901:Q901)</f>
        <v>0</v>
      </c>
      <c r="G901" s="345" t="s">
        <v>97</v>
      </c>
      <c r="H901" s="97" t="s">
        <v>97</v>
      </c>
      <c r="I901" s="98" t="s">
        <v>97</v>
      </c>
      <c r="J901" s="99" t="s">
        <v>97</v>
      </c>
      <c r="K901" s="97" t="s">
        <v>98</v>
      </c>
      <c r="L901" s="98" t="s">
        <v>98</v>
      </c>
      <c r="M901" s="100"/>
      <c r="N901" s="92"/>
      <c r="O901" s="92"/>
      <c r="P901" s="92"/>
      <c r="Q901" s="93"/>
    </row>
    <row r="902" spans="1:17" ht="31.15" customHeight="1" x14ac:dyDescent="0.25">
      <c r="A902" s="1401"/>
      <c r="B902" s="1621" t="s">
        <v>238</v>
      </c>
      <c r="C902" s="1646" t="s">
        <v>444</v>
      </c>
      <c r="D902" s="964" t="s">
        <v>485</v>
      </c>
      <c r="E902" s="74"/>
      <c r="F902" s="151">
        <f>SUM(J902:L902)</f>
        <v>0</v>
      </c>
      <c r="G902" s="76" t="s">
        <v>97</v>
      </c>
      <c r="H902" s="77" t="s">
        <v>97</v>
      </c>
      <c r="I902" s="78" t="s">
        <v>97</v>
      </c>
      <c r="J902" s="74"/>
      <c r="K902" s="72"/>
      <c r="L902" s="73"/>
      <c r="M902" s="79" t="s">
        <v>97</v>
      </c>
      <c r="N902" s="77" t="s">
        <v>97</v>
      </c>
      <c r="O902" s="77" t="s">
        <v>97</v>
      </c>
      <c r="P902" s="77" t="s">
        <v>97</v>
      </c>
      <c r="Q902" s="78" t="s">
        <v>97</v>
      </c>
    </row>
    <row r="903" spans="1:17" ht="47.25" x14ac:dyDescent="0.25">
      <c r="A903" s="1401"/>
      <c r="B903" s="1623"/>
      <c r="C903" s="1647"/>
      <c r="D903" s="965" t="s">
        <v>490</v>
      </c>
      <c r="E903" s="325"/>
      <c r="F903" s="390">
        <f>SUM(J903:L903)</f>
        <v>0</v>
      </c>
      <c r="G903" s="327" t="s">
        <v>98</v>
      </c>
      <c r="H903" s="328" t="s">
        <v>98</v>
      </c>
      <c r="I903" s="329" t="s">
        <v>98</v>
      </c>
      <c r="J903" s="330"/>
      <c r="K903" s="328"/>
      <c r="L903" s="329"/>
      <c r="M903" s="330" t="s">
        <v>97</v>
      </c>
      <c r="N903" s="328" t="s">
        <v>97</v>
      </c>
      <c r="O903" s="328" t="s">
        <v>97</v>
      </c>
      <c r="P903" s="328" t="s">
        <v>97</v>
      </c>
      <c r="Q903" s="329" t="s">
        <v>97</v>
      </c>
    </row>
    <row r="904" spans="1:17" ht="31.5" x14ac:dyDescent="0.25">
      <c r="A904" s="1401"/>
      <c r="B904" s="1623"/>
      <c r="C904" s="1647"/>
      <c r="D904" s="965" t="s">
        <v>486</v>
      </c>
      <c r="E904" s="325"/>
      <c r="F904" s="390">
        <f>SUM(G904:I904)</f>
        <v>0</v>
      </c>
      <c r="G904" s="327"/>
      <c r="H904" s="328"/>
      <c r="I904" s="329"/>
      <c r="J904" s="330" t="s">
        <v>97</v>
      </c>
      <c r="K904" s="328" t="s">
        <v>97</v>
      </c>
      <c r="L904" s="329" t="s">
        <v>97</v>
      </c>
      <c r="M904" s="330" t="s">
        <v>97</v>
      </c>
      <c r="N904" s="328" t="s">
        <v>97</v>
      </c>
      <c r="O904" s="328" t="s">
        <v>97</v>
      </c>
      <c r="P904" s="328" t="s">
        <v>97</v>
      </c>
      <c r="Q904" s="329" t="s">
        <v>97</v>
      </c>
    </row>
    <row r="905" spans="1:17" ht="31.5" x14ac:dyDescent="0.25">
      <c r="A905" s="1401"/>
      <c r="B905" s="1623"/>
      <c r="C905" s="1647"/>
      <c r="D905" s="965" t="s">
        <v>15</v>
      </c>
      <c r="E905" s="325">
        <v>72</v>
      </c>
      <c r="F905" s="390">
        <f>SUM(M905:Q905)</f>
        <v>39</v>
      </c>
      <c r="G905" s="327" t="s">
        <v>98</v>
      </c>
      <c r="H905" s="328" t="s">
        <v>98</v>
      </c>
      <c r="I905" s="329" t="s">
        <v>98</v>
      </c>
      <c r="J905" s="330" t="s">
        <v>97</v>
      </c>
      <c r="K905" s="328" t="s">
        <v>97</v>
      </c>
      <c r="L905" s="329" t="s">
        <v>97</v>
      </c>
      <c r="M905" s="330">
        <v>9</v>
      </c>
      <c r="N905" s="328">
        <v>18</v>
      </c>
      <c r="O905" s="328">
        <v>12</v>
      </c>
      <c r="P905" s="328"/>
      <c r="Q905" s="329"/>
    </row>
    <row r="906" spans="1:17" ht="32.25" thickBot="1" x14ac:dyDescent="0.3">
      <c r="A906" s="1401"/>
      <c r="B906" s="1625"/>
      <c r="C906" s="1648"/>
      <c r="D906" s="966" t="s">
        <v>491</v>
      </c>
      <c r="E906" s="100"/>
      <c r="F906" s="170">
        <f>SUM(M906:Q906)</f>
        <v>0</v>
      </c>
      <c r="G906" s="345" t="s">
        <v>97</v>
      </c>
      <c r="H906" s="97" t="s">
        <v>97</v>
      </c>
      <c r="I906" s="98" t="s">
        <v>97</v>
      </c>
      <c r="J906" s="99" t="s">
        <v>97</v>
      </c>
      <c r="K906" s="97" t="s">
        <v>98</v>
      </c>
      <c r="L906" s="98" t="s">
        <v>98</v>
      </c>
      <c r="M906" s="100"/>
      <c r="N906" s="92"/>
      <c r="O906" s="92"/>
      <c r="P906" s="92"/>
      <c r="Q906" s="93"/>
    </row>
    <row r="907" spans="1:17" ht="31.5" x14ac:dyDescent="0.25">
      <c r="A907" s="1401"/>
      <c r="B907" s="1621" t="s">
        <v>230</v>
      </c>
      <c r="C907" s="1646" t="s">
        <v>436</v>
      </c>
      <c r="D907" s="964" t="s">
        <v>485</v>
      </c>
      <c r="E907" s="74">
        <v>6</v>
      </c>
      <c r="F907" s="151">
        <f>SUM(J907:L907)</f>
        <v>5</v>
      </c>
      <c r="G907" s="76" t="s">
        <v>97</v>
      </c>
      <c r="H907" s="77" t="s">
        <v>97</v>
      </c>
      <c r="I907" s="78" t="s">
        <v>97</v>
      </c>
      <c r="J907" s="74">
        <v>2</v>
      </c>
      <c r="K907" s="72">
        <v>3</v>
      </c>
      <c r="L907" s="73"/>
      <c r="M907" s="79" t="s">
        <v>97</v>
      </c>
      <c r="N907" s="77" t="s">
        <v>97</v>
      </c>
      <c r="O907" s="77" t="s">
        <v>97</v>
      </c>
      <c r="P907" s="77" t="s">
        <v>97</v>
      </c>
      <c r="Q907" s="78" t="s">
        <v>97</v>
      </c>
    </row>
    <row r="908" spans="1:17" ht="47.25" x14ac:dyDescent="0.25">
      <c r="A908" s="1401"/>
      <c r="B908" s="1623"/>
      <c r="C908" s="1647"/>
      <c r="D908" s="965" t="s">
        <v>490</v>
      </c>
      <c r="E908" s="325"/>
      <c r="F908" s="390">
        <f>SUM(J908:L908)</f>
        <v>0</v>
      </c>
      <c r="G908" s="327" t="s">
        <v>98</v>
      </c>
      <c r="H908" s="328" t="s">
        <v>98</v>
      </c>
      <c r="I908" s="329" t="s">
        <v>98</v>
      </c>
      <c r="J908" s="330"/>
      <c r="K908" s="328"/>
      <c r="L908" s="329"/>
      <c r="M908" s="330" t="s">
        <v>97</v>
      </c>
      <c r="N908" s="328" t="s">
        <v>97</v>
      </c>
      <c r="O908" s="328" t="s">
        <v>97</v>
      </c>
      <c r="P908" s="328" t="s">
        <v>97</v>
      </c>
      <c r="Q908" s="329" t="s">
        <v>97</v>
      </c>
    </row>
    <row r="909" spans="1:17" ht="31.5" x14ac:dyDescent="0.25">
      <c r="A909" s="1401"/>
      <c r="B909" s="1623"/>
      <c r="C909" s="1647"/>
      <c r="D909" s="965" t="s">
        <v>486</v>
      </c>
      <c r="E909" s="325"/>
      <c r="F909" s="390">
        <f>SUM(G909:I909)</f>
        <v>0</v>
      </c>
      <c r="G909" s="327"/>
      <c r="H909" s="328"/>
      <c r="I909" s="329"/>
      <c r="J909" s="330" t="s">
        <v>97</v>
      </c>
      <c r="K909" s="328" t="s">
        <v>97</v>
      </c>
      <c r="L909" s="329" t="s">
        <v>97</v>
      </c>
      <c r="M909" s="330" t="s">
        <v>97</v>
      </c>
      <c r="N909" s="328" t="s">
        <v>97</v>
      </c>
      <c r="O909" s="328" t="s">
        <v>97</v>
      </c>
      <c r="P909" s="328" t="s">
        <v>97</v>
      </c>
      <c r="Q909" s="329" t="s">
        <v>97</v>
      </c>
    </row>
    <row r="910" spans="1:17" ht="31.5" x14ac:dyDescent="0.25">
      <c r="A910" s="1401"/>
      <c r="B910" s="1623"/>
      <c r="C910" s="1647"/>
      <c r="D910" s="965" t="s">
        <v>15</v>
      </c>
      <c r="E910" s="325">
        <v>90</v>
      </c>
      <c r="F910" s="390">
        <f>SUM(M910:Q910)</f>
        <v>55</v>
      </c>
      <c r="G910" s="327" t="s">
        <v>98</v>
      </c>
      <c r="H910" s="328" t="s">
        <v>98</v>
      </c>
      <c r="I910" s="329" t="s">
        <v>98</v>
      </c>
      <c r="J910" s="330" t="s">
        <v>97</v>
      </c>
      <c r="K910" s="328" t="s">
        <v>97</v>
      </c>
      <c r="L910" s="329" t="s">
        <v>97</v>
      </c>
      <c r="M910" s="330">
        <v>2</v>
      </c>
      <c r="N910" s="328">
        <v>21</v>
      </c>
      <c r="O910" s="328">
        <v>28</v>
      </c>
      <c r="P910" s="328">
        <v>4</v>
      </c>
      <c r="Q910" s="329"/>
    </row>
    <row r="911" spans="1:17" ht="32.25" thickBot="1" x14ac:dyDescent="0.3">
      <c r="A911" s="1401"/>
      <c r="B911" s="1625"/>
      <c r="C911" s="1648"/>
      <c r="D911" s="966" t="s">
        <v>491</v>
      </c>
      <c r="E911" s="100"/>
      <c r="F911" s="170">
        <f>SUM(M911:Q911)</f>
        <v>0</v>
      </c>
      <c r="G911" s="345" t="s">
        <v>97</v>
      </c>
      <c r="H911" s="97" t="s">
        <v>97</v>
      </c>
      <c r="I911" s="98" t="s">
        <v>97</v>
      </c>
      <c r="J911" s="99" t="s">
        <v>97</v>
      </c>
      <c r="K911" s="97" t="s">
        <v>98</v>
      </c>
      <c r="L911" s="98" t="s">
        <v>98</v>
      </c>
      <c r="M911" s="100"/>
      <c r="N911" s="92"/>
      <c r="O911" s="92"/>
      <c r="P911" s="92"/>
      <c r="Q911" s="93"/>
    </row>
    <row r="912" spans="1:17" ht="31.5" x14ac:dyDescent="0.25">
      <c r="A912" s="1401"/>
      <c r="B912" s="1621" t="s">
        <v>778</v>
      </c>
      <c r="C912" s="1646" t="s">
        <v>437</v>
      </c>
      <c r="D912" s="964" t="s">
        <v>485</v>
      </c>
      <c r="E912" s="74"/>
      <c r="F912" s="151">
        <f t="shared" ref="F912:F913" si="47">SUM(J912:L912)</f>
        <v>0</v>
      </c>
      <c r="G912" s="76" t="s">
        <v>97</v>
      </c>
      <c r="H912" s="77" t="s">
        <v>97</v>
      </c>
      <c r="I912" s="78" t="s">
        <v>97</v>
      </c>
      <c r="J912" s="74"/>
      <c r="K912" s="72"/>
      <c r="L912" s="73"/>
      <c r="M912" s="79" t="s">
        <v>97</v>
      </c>
      <c r="N912" s="77" t="s">
        <v>97</v>
      </c>
      <c r="O912" s="77" t="s">
        <v>97</v>
      </c>
      <c r="P912" s="77" t="s">
        <v>97</v>
      </c>
      <c r="Q912" s="78" t="s">
        <v>97</v>
      </c>
    </row>
    <row r="913" spans="1:17" ht="47.25" x14ac:dyDescent="0.25">
      <c r="A913" s="1401"/>
      <c r="B913" s="1623"/>
      <c r="C913" s="1647"/>
      <c r="D913" s="965" t="s">
        <v>490</v>
      </c>
      <c r="E913" s="325"/>
      <c r="F913" s="390">
        <f t="shared" si="47"/>
        <v>0</v>
      </c>
      <c r="G913" s="327" t="s">
        <v>98</v>
      </c>
      <c r="H913" s="328" t="s">
        <v>98</v>
      </c>
      <c r="I913" s="329" t="s">
        <v>98</v>
      </c>
      <c r="J913" s="330"/>
      <c r="K913" s="328"/>
      <c r="L913" s="329"/>
      <c r="M913" s="330" t="s">
        <v>97</v>
      </c>
      <c r="N913" s="328" t="s">
        <v>97</v>
      </c>
      <c r="O913" s="328" t="s">
        <v>97</v>
      </c>
      <c r="P913" s="328" t="s">
        <v>97</v>
      </c>
      <c r="Q913" s="329" t="s">
        <v>97</v>
      </c>
    </row>
    <row r="914" spans="1:17" ht="31.5" x14ac:dyDescent="0.25">
      <c r="A914" s="1401"/>
      <c r="B914" s="1623"/>
      <c r="C914" s="1647"/>
      <c r="D914" s="965" t="s">
        <v>486</v>
      </c>
      <c r="E914" s="325"/>
      <c r="F914" s="390">
        <f t="shared" ref="F914" si="48">SUM(G914:I914)</f>
        <v>0</v>
      </c>
      <c r="G914" s="327"/>
      <c r="H914" s="328"/>
      <c r="I914" s="329"/>
      <c r="J914" s="330" t="s">
        <v>97</v>
      </c>
      <c r="K914" s="328" t="s">
        <v>97</v>
      </c>
      <c r="L914" s="329" t="s">
        <v>97</v>
      </c>
      <c r="M914" s="330" t="s">
        <v>97</v>
      </c>
      <c r="N914" s="328" t="s">
        <v>97</v>
      </c>
      <c r="O914" s="328" t="s">
        <v>97</v>
      </c>
      <c r="P914" s="328" t="s">
        <v>97</v>
      </c>
      <c r="Q914" s="329" t="s">
        <v>97</v>
      </c>
    </row>
    <row r="915" spans="1:17" ht="31.5" x14ac:dyDescent="0.25">
      <c r="A915" s="1401"/>
      <c r="B915" s="1623"/>
      <c r="C915" s="1647"/>
      <c r="D915" s="965" t="s">
        <v>15</v>
      </c>
      <c r="E915" s="325">
        <v>46</v>
      </c>
      <c r="F915" s="390">
        <f t="shared" ref="F915:F916" si="49">SUM(M915:Q915)</f>
        <v>8</v>
      </c>
      <c r="G915" s="327" t="s">
        <v>98</v>
      </c>
      <c r="H915" s="328" t="s">
        <v>98</v>
      </c>
      <c r="I915" s="329" t="s">
        <v>98</v>
      </c>
      <c r="J915" s="330" t="s">
        <v>97</v>
      </c>
      <c r="K915" s="328" t="s">
        <v>97</v>
      </c>
      <c r="L915" s="329" t="s">
        <v>97</v>
      </c>
      <c r="M915" s="330"/>
      <c r="N915" s="328"/>
      <c r="O915" s="328">
        <v>3</v>
      </c>
      <c r="P915" s="328">
        <v>2</v>
      </c>
      <c r="Q915" s="329">
        <v>3</v>
      </c>
    </row>
    <row r="916" spans="1:17" ht="32.25" thickBot="1" x14ac:dyDescent="0.3">
      <c r="A916" s="1401"/>
      <c r="B916" s="1625"/>
      <c r="C916" s="1648"/>
      <c r="D916" s="966" t="s">
        <v>491</v>
      </c>
      <c r="E916" s="100"/>
      <c r="F916" s="170">
        <f t="shared" si="49"/>
        <v>0</v>
      </c>
      <c r="G916" s="345" t="s">
        <v>97</v>
      </c>
      <c r="H916" s="97" t="s">
        <v>97</v>
      </c>
      <c r="I916" s="98" t="s">
        <v>97</v>
      </c>
      <c r="J916" s="99" t="s">
        <v>97</v>
      </c>
      <c r="K916" s="97" t="s">
        <v>98</v>
      </c>
      <c r="L916" s="98" t="s">
        <v>98</v>
      </c>
      <c r="M916" s="100"/>
      <c r="N916" s="92"/>
      <c r="O916" s="92"/>
      <c r="P916" s="92"/>
      <c r="Q916" s="93"/>
    </row>
    <row r="917" spans="1:17" ht="31.5" x14ac:dyDescent="0.25">
      <c r="A917" s="1401"/>
      <c r="B917" s="1621" t="s">
        <v>587</v>
      </c>
      <c r="C917" s="1646" t="s">
        <v>438</v>
      </c>
      <c r="D917" s="964" t="s">
        <v>485</v>
      </c>
      <c r="E917" s="74">
        <v>10</v>
      </c>
      <c r="F917" s="151">
        <f t="shared" ref="F917:F918" si="50">SUM(J917:L917)</f>
        <v>1</v>
      </c>
      <c r="G917" s="76" t="s">
        <v>97</v>
      </c>
      <c r="H917" s="77" t="s">
        <v>97</v>
      </c>
      <c r="I917" s="78" t="s">
        <v>97</v>
      </c>
      <c r="J917" s="74"/>
      <c r="K917" s="72">
        <v>1</v>
      </c>
      <c r="L917" s="73"/>
      <c r="M917" s="79" t="s">
        <v>97</v>
      </c>
      <c r="N917" s="77" t="s">
        <v>97</v>
      </c>
      <c r="O917" s="77" t="s">
        <v>97</v>
      </c>
      <c r="P917" s="77" t="s">
        <v>97</v>
      </c>
      <c r="Q917" s="78" t="s">
        <v>97</v>
      </c>
    </row>
    <row r="918" spans="1:17" ht="47.25" x14ac:dyDescent="0.25">
      <c r="A918" s="1401"/>
      <c r="B918" s="1623"/>
      <c r="C918" s="1647"/>
      <c r="D918" s="965" t="s">
        <v>490</v>
      </c>
      <c r="E918" s="325"/>
      <c r="F918" s="390">
        <f t="shared" si="50"/>
        <v>0</v>
      </c>
      <c r="G918" s="327" t="s">
        <v>98</v>
      </c>
      <c r="H918" s="328" t="s">
        <v>98</v>
      </c>
      <c r="I918" s="329" t="s">
        <v>98</v>
      </c>
      <c r="J918" s="330"/>
      <c r="K918" s="328"/>
      <c r="L918" s="329"/>
      <c r="M918" s="330" t="s">
        <v>97</v>
      </c>
      <c r="N918" s="328" t="s">
        <v>97</v>
      </c>
      <c r="O918" s="328" t="s">
        <v>97</v>
      </c>
      <c r="P918" s="328" t="s">
        <v>97</v>
      </c>
      <c r="Q918" s="329" t="s">
        <v>97</v>
      </c>
    </row>
    <row r="919" spans="1:17" ht="31.5" x14ac:dyDescent="0.25">
      <c r="A919" s="1401"/>
      <c r="B919" s="1623"/>
      <c r="C919" s="1647"/>
      <c r="D919" s="965" t="s">
        <v>486</v>
      </c>
      <c r="E919" s="325"/>
      <c r="F919" s="390">
        <f t="shared" ref="F919" si="51">SUM(G919:I919)</f>
        <v>0</v>
      </c>
      <c r="G919" s="327"/>
      <c r="H919" s="328"/>
      <c r="I919" s="329"/>
      <c r="J919" s="330" t="s">
        <v>97</v>
      </c>
      <c r="K919" s="328" t="s">
        <v>97</v>
      </c>
      <c r="L919" s="329" t="s">
        <v>97</v>
      </c>
      <c r="M919" s="330" t="s">
        <v>97</v>
      </c>
      <c r="N919" s="328" t="s">
        <v>97</v>
      </c>
      <c r="O919" s="328" t="s">
        <v>97</v>
      </c>
      <c r="P919" s="328" t="s">
        <v>97</v>
      </c>
      <c r="Q919" s="329" t="s">
        <v>97</v>
      </c>
    </row>
    <row r="920" spans="1:17" ht="31.5" x14ac:dyDescent="0.25">
      <c r="A920" s="1401"/>
      <c r="B920" s="1623"/>
      <c r="C920" s="1647"/>
      <c r="D920" s="965" t="s">
        <v>15</v>
      </c>
      <c r="E920" s="325">
        <v>99</v>
      </c>
      <c r="F920" s="390">
        <f t="shared" ref="F920:F921" si="52">SUM(M920:Q920)</f>
        <v>36</v>
      </c>
      <c r="G920" s="327" t="s">
        <v>98</v>
      </c>
      <c r="H920" s="328" t="s">
        <v>98</v>
      </c>
      <c r="I920" s="329" t="s">
        <v>98</v>
      </c>
      <c r="J920" s="330" t="s">
        <v>97</v>
      </c>
      <c r="K920" s="328" t="s">
        <v>97</v>
      </c>
      <c r="L920" s="329" t="s">
        <v>97</v>
      </c>
      <c r="M920" s="330">
        <v>1</v>
      </c>
      <c r="N920" s="328">
        <v>8</v>
      </c>
      <c r="O920" s="328">
        <v>23</v>
      </c>
      <c r="P920" s="328">
        <v>4</v>
      </c>
      <c r="Q920" s="329"/>
    </row>
    <row r="921" spans="1:17" ht="32.25" thickBot="1" x14ac:dyDescent="0.3">
      <c r="A921" s="1401"/>
      <c r="B921" s="1625"/>
      <c r="C921" s="1648"/>
      <c r="D921" s="966" t="s">
        <v>491</v>
      </c>
      <c r="E921" s="100"/>
      <c r="F921" s="170">
        <f t="shared" si="52"/>
        <v>0</v>
      </c>
      <c r="G921" s="345" t="s">
        <v>97</v>
      </c>
      <c r="H921" s="97" t="s">
        <v>97</v>
      </c>
      <c r="I921" s="98" t="s">
        <v>97</v>
      </c>
      <c r="J921" s="99" t="s">
        <v>97</v>
      </c>
      <c r="K921" s="97" t="s">
        <v>98</v>
      </c>
      <c r="L921" s="98" t="s">
        <v>98</v>
      </c>
      <c r="M921" s="100"/>
      <c r="N921" s="92"/>
      <c r="O921" s="92"/>
      <c r="P921" s="92"/>
      <c r="Q921" s="93"/>
    </row>
    <row r="922" spans="1:17" ht="31.15" customHeight="1" x14ac:dyDescent="0.25">
      <c r="A922" s="1401"/>
      <c r="B922" s="1621" t="s">
        <v>588</v>
      </c>
      <c r="C922" s="1646" t="s">
        <v>439</v>
      </c>
      <c r="D922" s="964" t="s">
        <v>485</v>
      </c>
      <c r="E922" s="74"/>
      <c r="F922" s="151">
        <f t="shared" ref="F922:F923" si="53">SUM(J922:L922)</f>
        <v>0</v>
      </c>
      <c r="G922" s="76" t="s">
        <v>97</v>
      </c>
      <c r="H922" s="77" t="s">
        <v>97</v>
      </c>
      <c r="I922" s="78" t="s">
        <v>97</v>
      </c>
      <c r="J922" s="74"/>
      <c r="K922" s="72"/>
      <c r="L922" s="73"/>
      <c r="M922" s="79" t="s">
        <v>97</v>
      </c>
      <c r="N922" s="77" t="s">
        <v>97</v>
      </c>
      <c r="O922" s="77" t="s">
        <v>97</v>
      </c>
      <c r="P922" s="77" t="s">
        <v>97</v>
      </c>
      <c r="Q922" s="78" t="s">
        <v>97</v>
      </c>
    </row>
    <row r="923" spans="1:17" ht="47.25" x14ac:dyDescent="0.25">
      <c r="A923" s="1401"/>
      <c r="B923" s="1623"/>
      <c r="C923" s="1647"/>
      <c r="D923" s="965" t="s">
        <v>490</v>
      </c>
      <c r="E923" s="325"/>
      <c r="F923" s="390">
        <f t="shared" si="53"/>
        <v>0</v>
      </c>
      <c r="G923" s="327" t="s">
        <v>98</v>
      </c>
      <c r="H923" s="328" t="s">
        <v>98</v>
      </c>
      <c r="I923" s="329" t="s">
        <v>98</v>
      </c>
      <c r="J923" s="330"/>
      <c r="K923" s="328"/>
      <c r="L923" s="329"/>
      <c r="M923" s="330" t="s">
        <v>97</v>
      </c>
      <c r="N923" s="328" t="s">
        <v>97</v>
      </c>
      <c r="O923" s="328" t="s">
        <v>97</v>
      </c>
      <c r="P923" s="328" t="s">
        <v>97</v>
      </c>
      <c r="Q923" s="329" t="s">
        <v>97</v>
      </c>
    </row>
    <row r="924" spans="1:17" ht="31.5" x14ac:dyDescent="0.25">
      <c r="A924" s="1401"/>
      <c r="B924" s="1623"/>
      <c r="C924" s="1647"/>
      <c r="D924" s="965" t="s">
        <v>486</v>
      </c>
      <c r="E924" s="325"/>
      <c r="F924" s="390">
        <f t="shared" ref="F924" si="54">SUM(G924:I924)</f>
        <v>0</v>
      </c>
      <c r="G924" s="327"/>
      <c r="H924" s="328"/>
      <c r="I924" s="329"/>
      <c r="J924" s="330" t="s">
        <v>97</v>
      </c>
      <c r="K924" s="328" t="s">
        <v>97</v>
      </c>
      <c r="L924" s="329" t="s">
        <v>97</v>
      </c>
      <c r="M924" s="330" t="s">
        <v>97</v>
      </c>
      <c r="N924" s="328" t="s">
        <v>97</v>
      </c>
      <c r="O924" s="328" t="s">
        <v>97</v>
      </c>
      <c r="P924" s="328" t="s">
        <v>97</v>
      </c>
      <c r="Q924" s="329" t="s">
        <v>97</v>
      </c>
    </row>
    <row r="925" spans="1:17" ht="31.5" x14ac:dyDescent="0.25">
      <c r="A925" s="1401"/>
      <c r="B925" s="1623"/>
      <c r="C925" s="1647"/>
      <c r="D925" s="965" t="s">
        <v>15</v>
      </c>
      <c r="E925" s="325">
        <v>91.5</v>
      </c>
      <c r="F925" s="390">
        <f t="shared" ref="F925:F926" si="55">SUM(M925:Q925)</f>
        <v>9</v>
      </c>
      <c r="G925" s="327" t="s">
        <v>98</v>
      </c>
      <c r="H925" s="328" t="s">
        <v>98</v>
      </c>
      <c r="I925" s="329" t="s">
        <v>98</v>
      </c>
      <c r="J925" s="330" t="s">
        <v>97</v>
      </c>
      <c r="K925" s="328" t="s">
        <v>97</v>
      </c>
      <c r="L925" s="329" t="s">
        <v>97</v>
      </c>
      <c r="M925" s="330"/>
      <c r="N925" s="328">
        <v>3</v>
      </c>
      <c r="O925" s="328">
        <v>5</v>
      </c>
      <c r="P925" s="328">
        <v>1</v>
      </c>
      <c r="Q925" s="329"/>
    </row>
    <row r="926" spans="1:17" ht="32.25" thickBot="1" x14ac:dyDescent="0.3">
      <c r="A926" s="1401"/>
      <c r="B926" s="1625"/>
      <c r="C926" s="1648"/>
      <c r="D926" s="966" t="s">
        <v>491</v>
      </c>
      <c r="E926" s="100"/>
      <c r="F926" s="170">
        <f t="shared" si="55"/>
        <v>0</v>
      </c>
      <c r="G926" s="345" t="s">
        <v>97</v>
      </c>
      <c r="H926" s="97" t="s">
        <v>97</v>
      </c>
      <c r="I926" s="98" t="s">
        <v>97</v>
      </c>
      <c r="J926" s="99" t="s">
        <v>97</v>
      </c>
      <c r="K926" s="97" t="s">
        <v>98</v>
      </c>
      <c r="L926" s="98" t="s">
        <v>98</v>
      </c>
      <c r="M926" s="100"/>
      <c r="N926" s="92"/>
      <c r="O926" s="92"/>
      <c r="P926" s="92"/>
      <c r="Q926" s="93"/>
    </row>
    <row r="927" spans="1:17" ht="31.15" customHeight="1" x14ac:dyDescent="0.25">
      <c r="A927" s="1401"/>
      <c r="B927" s="1621" t="s">
        <v>779</v>
      </c>
      <c r="C927" s="1646" t="s">
        <v>440</v>
      </c>
      <c r="D927" s="964" t="s">
        <v>485</v>
      </c>
      <c r="E927" s="74"/>
      <c r="F927" s="151">
        <f t="shared" ref="F927:F928" si="56">SUM(J927:L927)</f>
        <v>0</v>
      </c>
      <c r="G927" s="76" t="s">
        <v>97</v>
      </c>
      <c r="H927" s="77" t="s">
        <v>97</v>
      </c>
      <c r="I927" s="78" t="s">
        <v>97</v>
      </c>
      <c r="J927" s="74"/>
      <c r="K927" s="72"/>
      <c r="L927" s="73"/>
      <c r="M927" s="79" t="s">
        <v>97</v>
      </c>
      <c r="N927" s="77" t="s">
        <v>97</v>
      </c>
      <c r="O927" s="77" t="s">
        <v>97</v>
      </c>
      <c r="P927" s="77" t="s">
        <v>97</v>
      </c>
      <c r="Q927" s="78" t="s">
        <v>97</v>
      </c>
    </row>
    <row r="928" spans="1:17" ht="47.25" x14ac:dyDescent="0.25">
      <c r="A928" s="1401"/>
      <c r="B928" s="1623"/>
      <c r="C928" s="1647"/>
      <c r="D928" s="965" t="s">
        <v>490</v>
      </c>
      <c r="E928" s="325"/>
      <c r="F928" s="390">
        <f t="shared" si="56"/>
        <v>0</v>
      </c>
      <c r="G928" s="327" t="s">
        <v>98</v>
      </c>
      <c r="H928" s="328" t="s">
        <v>98</v>
      </c>
      <c r="I928" s="329" t="s">
        <v>98</v>
      </c>
      <c r="J928" s="330"/>
      <c r="K928" s="328"/>
      <c r="L928" s="329"/>
      <c r="M928" s="330" t="s">
        <v>97</v>
      </c>
      <c r="N928" s="328" t="s">
        <v>97</v>
      </c>
      <c r="O928" s="328" t="s">
        <v>97</v>
      </c>
      <c r="P928" s="328" t="s">
        <v>97</v>
      </c>
      <c r="Q928" s="329" t="s">
        <v>97</v>
      </c>
    </row>
    <row r="929" spans="1:17" ht="31.5" x14ac:dyDescent="0.25">
      <c r="A929" s="1401"/>
      <c r="B929" s="1623"/>
      <c r="C929" s="1647"/>
      <c r="D929" s="965" t="s">
        <v>486</v>
      </c>
      <c r="E929" s="325"/>
      <c r="F929" s="390">
        <f t="shared" ref="F929" si="57">SUM(G929:I929)</f>
        <v>0</v>
      </c>
      <c r="G929" s="327"/>
      <c r="H929" s="328"/>
      <c r="I929" s="329"/>
      <c r="J929" s="330" t="s">
        <v>97</v>
      </c>
      <c r="K929" s="328" t="s">
        <v>97</v>
      </c>
      <c r="L929" s="329" t="s">
        <v>97</v>
      </c>
      <c r="M929" s="330" t="s">
        <v>97</v>
      </c>
      <c r="N929" s="328" t="s">
        <v>97</v>
      </c>
      <c r="O929" s="328" t="s">
        <v>97</v>
      </c>
      <c r="P929" s="328" t="s">
        <v>97</v>
      </c>
      <c r="Q929" s="329" t="s">
        <v>97</v>
      </c>
    </row>
    <row r="930" spans="1:17" ht="31.5" x14ac:dyDescent="0.25">
      <c r="A930" s="1401"/>
      <c r="B930" s="1623"/>
      <c r="C930" s="1647"/>
      <c r="D930" s="965" t="s">
        <v>15</v>
      </c>
      <c r="E930" s="325">
        <v>100</v>
      </c>
      <c r="F930" s="390">
        <f t="shared" ref="F930:F931" si="58">SUM(M930:Q930)</f>
        <v>30</v>
      </c>
      <c r="G930" s="327" t="s">
        <v>98</v>
      </c>
      <c r="H930" s="328" t="s">
        <v>98</v>
      </c>
      <c r="I930" s="329" t="s">
        <v>98</v>
      </c>
      <c r="J930" s="330" t="s">
        <v>97</v>
      </c>
      <c r="K930" s="328" t="s">
        <v>97</v>
      </c>
      <c r="L930" s="329" t="s">
        <v>97</v>
      </c>
      <c r="M930" s="330">
        <v>1</v>
      </c>
      <c r="N930" s="328">
        <v>6</v>
      </c>
      <c r="O930" s="328">
        <v>15</v>
      </c>
      <c r="P930" s="328">
        <v>5</v>
      </c>
      <c r="Q930" s="329">
        <v>3</v>
      </c>
    </row>
    <row r="931" spans="1:17" ht="32.25" thickBot="1" x14ac:dyDescent="0.3">
      <c r="A931" s="1401"/>
      <c r="B931" s="1625"/>
      <c r="C931" s="1648"/>
      <c r="D931" s="966" t="s">
        <v>491</v>
      </c>
      <c r="E931" s="100"/>
      <c r="F931" s="170">
        <f t="shared" si="58"/>
        <v>0</v>
      </c>
      <c r="G931" s="345" t="s">
        <v>97</v>
      </c>
      <c r="H931" s="97" t="s">
        <v>97</v>
      </c>
      <c r="I931" s="98" t="s">
        <v>97</v>
      </c>
      <c r="J931" s="99" t="s">
        <v>97</v>
      </c>
      <c r="K931" s="97" t="s">
        <v>98</v>
      </c>
      <c r="L931" s="98" t="s">
        <v>98</v>
      </c>
      <c r="M931" s="100"/>
      <c r="N931" s="92"/>
      <c r="O931" s="92"/>
      <c r="P931" s="92"/>
      <c r="Q931" s="93"/>
    </row>
    <row r="932" spans="1:17" ht="31.15" customHeight="1" x14ac:dyDescent="0.25">
      <c r="A932" s="1401"/>
      <c r="B932" s="1621" t="s">
        <v>239</v>
      </c>
      <c r="C932" s="1646" t="s">
        <v>445</v>
      </c>
      <c r="D932" s="964" t="s">
        <v>485</v>
      </c>
      <c r="E932" s="74"/>
      <c r="F932" s="151">
        <f t="shared" ref="F932:F933" si="59">SUM(J932:L932)</f>
        <v>0</v>
      </c>
      <c r="G932" s="76" t="s">
        <v>97</v>
      </c>
      <c r="H932" s="77" t="s">
        <v>97</v>
      </c>
      <c r="I932" s="78" t="s">
        <v>97</v>
      </c>
      <c r="J932" s="74"/>
      <c r="K932" s="72"/>
      <c r="L932" s="73"/>
      <c r="M932" s="79" t="s">
        <v>97</v>
      </c>
      <c r="N932" s="77" t="s">
        <v>97</v>
      </c>
      <c r="O932" s="77" t="s">
        <v>97</v>
      </c>
      <c r="P932" s="77" t="s">
        <v>97</v>
      </c>
      <c r="Q932" s="78" t="s">
        <v>97</v>
      </c>
    </row>
    <row r="933" spans="1:17" ht="47.25" x14ac:dyDescent="0.25">
      <c r="A933" s="1401"/>
      <c r="B933" s="1623"/>
      <c r="C933" s="1647"/>
      <c r="D933" s="965" t="s">
        <v>490</v>
      </c>
      <c r="E933" s="325"/>
      <c r="F933" s="390">
        <f t="shared" si="59"/>
        <v>0</v>
      </c>
      <c r="G933" s="327" t="s">
        <v>98</v>
      </c>
      <c r="H933" s="328" t="s">
        <v>98</v>
      </c>
      <c r="I933" s="329" t="s">
        <v>98</v>
      </c>
      <c r="J933" s="330"/>
      <c r="K933" s="328"/>
      <c r="L933" s="329"/>
      <c r="M933" s="330" t="s">
        <v>97</v>
      </c>
      <c r="N933" s="328" t="s">
        <v>97</v>
      </c>
      <c r="O933" s="328" t="s">
        <v>97</v>
      </c>
      <c r="P933" s="328" t="s">
        <v>97</v>
      </c>
      <c r="Q933" s="329" t="s">
        <v>97</v>
      </c>
    </row>
    <row r="934" spans="1:17" ht="31.5" x14ac:dyDescent="0.25">
      <c r="A934" s="1401"/>
      <c r="B934" s="1623"/>
      <c r="C934" s="1647"/>
      <c r="D934" s="965" t="s">
        <v>486</v>
      </c>
      <c r="E934" s="325"/>
      <c r="F934" s="390">
        <f t="shared" ref="F934" si="60">SUM(G934:I934)</f>
        <v>0</v>
      </c>
      <c r="G934" s="327"/>
      <c r="H934" s="328"/>
      <c r="I934" s="329"/>
      <c r="J934" s="330" t="s">
        <v>97</v>
      </c>
      <c r="K934" s="328" t="s">
        <v>97</v>
      </c>
      <c r="L934" s="329" t="s">
        <v>97</v>
      </c>
      <c r="M934" s="330" t="s">
        <v>97</v>
      </c>
      <c r="N934" s="328" t="s">
        <v>97</v>
      </c>
      <c r="O934" s="328" t="s">
        <v>97</v>
      </c>
      <c r="P934" s="328" t="s">
        <v>97</v>
      </c>
      <c r="Q934" s="329" t="s">
        <v>97</v>
      </c>
    </row>
    <row r="935" spans="1:17" ht="31.5" x14ac:dyDescent="0.25">
      <c r="A935" s="1401"/>
      <c r="B935" s="1623"/>
      <c r="C935" s="1647"/>
      <c r="D935" s="965" t="s">
        <v>15</v>
      </c>
      <c r="E935" s="325">
        <v>104</v>
      </c>
      <c r="F935" s="390">
        <f t="shared" ref="F935:F936" si="61">SUM(M935:Q935)</f>
        <v>5</v>
      </c>
      <c r="G935" s="327" t="s">
        <v>98</v>
      </c>
      <c r="H935" s="328" t="s">
        <v>98</v>
      </c>
      <c r="I935" s="329" t="s">
        <v>98</v>
      </c>
      <c r="J935" s="330" t="s">
        <v>97</v>
      </c>
      <c r="K935" s="328" t="s">
        <v>97</v>
      </c>
      <c r="L935" s="329" t="s">
        <v>97</v>
      </c>
      <c r="M935" s="330"/>
      <c r="N935" s="328"/>
      <c r="O935" s="328">
        <v>5</v>
      </c>
      <c r="P935" s="328"/>
      <c r="Q935" s="329"/>
    </row>
    <row r="936" spans="1:17" ht="32.25" thickBot="1" x14ac:dyDescent="0.3">
      <c r="A936" s="1401"/>
      <c r="B936" s="1625"/>
      <c r="C936" s="1648"/>
      <c r="D936" s="966" t="s">
        <v>491</v>
      </c>
      <c r="E936" s="100"/>
      <c r="F936" s="170">
        <f t="shared" si="61"/>
        <v>0</v>
      </c>
      <c r="G936" s="345" t="s">
        <v>97</v>
      </c>
      <c r="H936" s="97" t="s">
        <v>97</v>
      </c>
      <c r="I936" s="98" t="s">
        <v>97</v>
      </c>
      <c r="J936" s="99" t="s">
        <v>97</v>
      </c>
      <c r="K936" s="97" t="s">
        <v>98</v>
      </c>
      <c r="L936" s="98" t="s">
        <v>98</v>
      </c>
      <c r="M936" s="100"/>
      <c r="N936" s="92"/>
      <c r="O936" s="92"/>
      <c r="P936" s="92"/>
      <c r="Q936" s="93"/>
    </row>
    <row r="937" spans="1:17" ht="31.5" x14ac:dyDescent="0.25">
      <c r="A937" s="1401"/>
      <c r="B937" s="1621" t="s">
        <v>589</v>
      </c>
      <c r="C937" s="1646" t="s">
        <v>446</v>
      </c>
      <c r="D937" s="964" t="s">
        <v>485</v>
      </c>
      <c r="E937" s="74"/>
      <c r="F937" s="151">
        <f t="shared" ref="F937:F938" si="62">SUM(J937:L937)</f>
        <v>0</v>
      </c>
      <c r="G937" s="76" t="s">
        <v>97</v>
      </c>
      <c r="H937" s="77" t="s">
        <v>97</v>
      </c>
      <c r="I937" s="78" t="s">
        <v>97</v>
      </c>
      <c r="J937" s="74"/>
      <c r="K937" s="72"/>
      <c r="L937" s="73"/>
      <c r="M937" s="79" t="s">
        <v>97</v>
      </c>
      <c r="N937" s="77" t="s">
        <v>97</v>
      </c>
      <c r="O937" s="77" t="s">
        <v>97</v>
      </c>
      <c r="P937" s="77" t="s">
        <v>97</v>
      </c>
      <c r="Q937" s="78" t="s">
        <v>97</v>
      </c>
    </row>
    <row r="938" spans="1:17" ht="47.25" x14ac:dyDescent="0.25">
      <c r="A938" s="1401"/>
      <c r="B938" s="1623"/>
      <c r="C938" s="1647"/>
      <c r="D938" s="965" t="s">
        <v>490</v>
      </c>
      <c r="E938" s="325"/>
      <c r="F938" s="390">
        <f t="shared" si="62"/>
        <v>0</v>
      </c>
      <c r="G938" s="327" t="s">
        <v>98</v>
      </c>
      <c r="H938" s="328" t="s">
        <v>98</v>
      </c>
      <c r="I938" s="329" t="s">
        <v>98</v>
      </c>
      <c r="J938" s="330"/>
      <c r="K938" s="328"/>
      <c r="L938" s="329"/>
      <c r="M938" s="330" t="s">
        <v>97</v>
      </c>
      <c r="N938" s="328" t="s">
        <v>97</v>
      </c>
      <c r="O938" s="328" t="s">
        <v>97</v>
      </c>
      <c r="P938" s="328" t="s">
        <v>97</v>
      </c>
      <c r="Q938" s="329" t="s">
        <v>97</v>
      </c>
    </row>
    <row r="939" spans="1:17" ht="31.5" x14ac:dyDescent="0.25">
      <c r="A939" s="1401"/>
      <c r="B939" s="1623"/>
      <c r="C939" s="1647"/>
      <c r="D939" s="965" t="s">
        <v>486</v>
      </c>
      <c r="E939" s="325"/>
      <c r="F939" s="390">
        <f t="shared" ref="F939" si="63">SUM(G939:I939)</f>
        <v>0</v>
      </c>
      <c r="G939" s="327"/>
      <c r="H939" s="328"/>
      <c r="I939" s="329"/>
      <c r="J939" s="330" t="s">
        <v>97</v>
      </c>
      <c r="K939" s="328" t="s">
        <v>97</v>
      </c>
      <c r="L939" s="329" t="s">
        <v>97</v>
      </c>
      <c r="M939" s="330" t="s">
        <v>97</v>
      </c>
      <c r="N939" s="328" t="s">
        <v>97</v>
      </c>
      <c r="O939" s="328" t="s">
        <v>97</v>
      </c>
      <c r="P939" s="328" t="s">
        <v>97</v>
      </c>
      <c r="Q939" s="329" t="s">
        <v>97</v>
      </c>
    </row>
    <row r="940" spans="1:17" ht="31.5" x14ac:dyDescent="0.25">
      <c r="A940" s="1401"/>
      <c r="B940" s="1623"/>
      <c r="C940" s="1647"/>
      <c r="D940" s="965" t="s">
        <v>15</v>
      </c>
      <c r="E940" s="325">
        <v>110</v>
      </c>
      <c r="F940" s="390">
        <f t="shared" ref="F940:F941" si="64">SUM(M940:Q940)</f>
        <v>8</v>
      </c>
      <c r="G940" s="327" t="s">
        <v>98</v>
      </c>
      <c r="H940" s="328" t="s">
        <v>98</v>
      </c>
      <c r="I940" s="329" t="s">
        <v>98</v>
      </c>
      <c r="J940" s="330" t="s">
        <v>97</v>
      </c>
      <c r="K940" s="328" t="s">
        <v>97</v>
      </c>
      <c r="L940" s="329" t="s">
        <v>97</v>
      </c>
      <c r="M940" s="330">
        <v>1</v>
      </c>
      <c r="N940" s="328">
        <v>1</v>
      </c>
      <c r="O940" s="328"/>
      <c r="P940" s="328">
        <v>5</v>
      </c>
      <c r="Q940" s="329">
        <v>1</v>
      </c>
    </row>
    <row r="941" spans="1:17" ht="32.25" thickBot="1" x14ac:dyDescent="0.3">
      <c r="A941" s="1401"/>
      <c r="B941" s="1625"/>
      <c r="C941" s="1648"/>
      <c r="D941" s="966" t="s">
        <v>491</v>
      </c>
      <c r="E941" s="100"/>
      <c r="F941" s="170">
        <f t="shared" si="64"/>
        <v>0</v>
      </c>
      <c r="G941" s="345" t="s">
        <v>97</v>
      </c>
      <c r="H941" s="97" t="s">
        <v>97</v>
      </c>
      <c r="I941" s="98" t="s">
        <v>97</v>
      </c>
      <c r="J941" s="99" t="s">
        <v>97</v>
      </c>
      <c r="K941" s="97" t="s">
        <v>98</v>
      </c>
      <c r="L941" s="98" t="s">
        <v>98</v>
      </c>
      <c r="M941" s="100"/>
      <c r="N941" s="92"/>
      <c r="O941" s="92"/>
      <c r="P941" s="92"/>
      <c r="Q941" s="93"/>
    </row>
    <row r="942" spans="1:17" ht="31.5" x14ac:dyDescent="0.25">
      <c r="A942" s="1401"/>
      <c r="B942" s="1621" t="s">
        <v>590</v>
      </c>
      <c r="C942" s="1646" t="s">
        <v>447</v>
      </c>
      <c r="D942" s="964" t="s">
        <v>485</v>
      </c>
      <c r="E942" s="74"/>
      <c r="F942" s="151">
        <f t="shared" ref="F942:F943" si="65">SUM(J942:L942)</f>
        <v>0</v>
      </c>
      <c r="G942" s="76" t="s">
        <v>97</v>
      </c>
      <c r="H942" s="77" t="s">
        <v>97</v>
      </c>
      <c r="I942" s="78" t="s">
        <v>97</v>
      </c>
      <c r="J942" s="74"/>
      <c r="K942" s="72"/>
      <c r="L942" s="73"/>
      <c r="M942" s="79" t="s">
        <v>97</v>
      </c>
      <c r="N942" s="77" t="s">
        <v>97</v>
      </c>
      <c r="O942" s="77" t="s">
        <v>97</v>
      </c>
      <c r="P942" s="77" t="s">
        <v>97</v>
      </c>
      <c r="Q942" s="78" t="s">
        <v>97</v>
      </c>
    </row>
    <row r="943" spans="1:17" ht="47.25" x14ac:dyDescent="0.25">
      <c r="A943" s="1401"/>
      <c r="B943" s="1623"/>
      <c r="C943" s="1647"/>
      <c r="D943" s="965" t="s">
        <v>490</v>
      </c>
      <c r="E943" s="325"/>
      <c r="F943" s="390">
        <f t="shared" si="65"/>
        <v>0</v>
      </c>
      <c r="G943" s="327" t="s">
        <v>98</v>
      </c>
      <c r="H943" s="328" t="s">
        <v>98</v>
      </c>
      <c r="I943" s="329" t="s">
        <v>98</v>
      </c>
      <c r="J943" s="330"/>
      <c r="K943" s="328"/>
      <c r="L943" s="329"/>
      <c r="M943" s="330" t="s">
        <v>97</v>
      </c>
      <c r="N943" s="328" t="s">
        <v>97</v>
      </c>
      <c r="O943" s="328" t="s">
        <v>97</v>
      </c>
      <c r="P943" s="328" t="s">
        <v>97</v>
      </c>
      <c r="Q943" s="329" t="s">
        <v>97</v>
      </c>
    </row>
    <row r="944" spans="1:17" ht="31.5" x14ac:dyDescent="0.25">
      <c r="A944" s="1401"/>
      <c r="B944" s="1623"/>
      <c r="C944" s="1647"/>
      <c r="D944" s="965" t="s">
        <v>486</v>
      </c>
      <c r="E944" s="325"/>
      <c r="F944" s="390">
        <f t="shared" ref="F944" si="66">SUM(G944:I944)</f>
        <v>0</v>
      </c>
      <c r="G944" s="327"/>
      <c r="H944" s="328"/>
      <c r="I944" s="329"/>
      <c r="J944" s="330" t="s">
        <v>97</v>
      </c>
      <c r="K944" s="328" t="s">
        <v>97</v>
      </c>
      <c r="L944" s="329" t="s">
        <v>97</v>
      </c>
      <c r="M944" s="330" t="s">
        <v>97</v>
      </c>
      <c r="N944" s="328" t="s">
        <v>97</v>
      </c>
      <c r="O944" s="328" t="s">
        <v>97</v>
      </c>
      <c r="P944" s="328" t="s">
        <v>97</v>
      </c>
      <c r="Q944" s="329" t="s">
        <v>97</v>
      </c>
    </row>
    <row r="945" spans="1:17" ht="31.5" x14ac:dyDescent="0.25">
      <c r="A945" s="1401"/>
      <c r="B945" s="1623"/>
      <c r="C945" s="1647"/>
      <c r="D945" s="965" t="s">
        <v>15</v>
      </c>
      <c r="E945" s="325">
        <v>109</v>
      </c>
      <c r="F945" s="390">
        <f t="shared" ref="F945:F946" si="67">SUM(M945:Q945)</f>
        <v>8</v>
      </c>
      <c r="G945" s="327" t="s">
        <v>98</v>
      </c>
      <c r="H945" s="328" t="s">
        <v>98</v>
      </c>
      <c r="I945" s="329" t="s">
        <v>98</v>
      </c>
      <c r="J945" s="330" t="s">
        <v>97</v>
      </c>
      <c r="K945" s="328" t="s">
        <v>97</v>
      </c>
      <c r="L945" s="329" t="s">
        <v>97</v>
      </c>
      <c r="M945" s="330"/>
      <c r="N945" s="328">
        <v>3</v>
      </c>
      <c r="O945" s="328">
        <v>3</v>
      </c>
      <c r="P945" s="328">
        <v>2</v>
      </c>
      <c r="Q945" s="329"/>
    </row>
    <row r="946" spans="1:17" ht="32.25" thickBot="1" x14ac:dyDescent="0.3">
      <c r="A946" s="1401"/>
      <c r="B946" s="1625"/>
      <c r="C946" s="1648"/>
      <c r="D946" s="966" t="s">
        <v>491</v>
      </c>
      <c r="E946" s="100"/>
      <c r="F946" s="170">
        <f t="shared" si="67"/>
        <v>0</v>
      </c>
      <c r="G946" s="345" t="s">
        <v>97</v>
      </c>
      <c r="H946" s="97" t="s">
        <v>97</v>
      </c>
      <c r="I946" s="98" t="s">
        <v>97</v>
      </c>
      <c r="J946" s="99" t="s">
        <v>97</v>
      </c>
      <c r="K946" s="97" t="s">
        <v>98</v>
      </c>
      <c r="L946" s="98" t="s">
        <v>98</v>
      </c>
      <c r="M946" s="100"/>
      <c r="N946" s="92"/>
      <c r="O946" s="92"/>
      <c r="P946" s="92"/>
      <c r="Q946" s="93"/>
    </row>
    <row r="947" spans="1:17" ht="31.15" customHeight="1" x14ac:dyDescent="0.25">
      <c r="A947" s="1401"/>
      <c r="B947" s="1621" t="s">
        <v>591</v>
      </c>
      <c r="C947" s="1646" t="s">
        <v>433</v>
      </c>
      <c r="D947" s="964" t="s">
        <v>485</v>
      </c>
      <c r="E947" s="74">
        <v>20</v>
      </c>
      <c r="F947" s="151">
        <f t="shared" ref="F947:F948" si="68">SUM(J947:L947)</f>
        <v>2</v>
      </c>
      <c r="G947" s="76" t="s">
        <v>97</v>
      </c>
      <c r="H947" s="77" t="s">
        <v>97</v>
      </c>
      <c r="I947" s="78" t="s">
        <v>97</v>
      </c>
      <c r="J947" s="74"/>
      <c r="K947" s="72">
        <v>1</v>
      </c>
      <c r="L947" s="73">
        <v>1</v>
      </c>
      <c r="M947" s="79" t="s">
        <v>97</v>
      </c>
      <c r="N947" s="77" t="s">
        <v>97</v>
      </c>
      <c r="O947" s="77" t="s">
        <v>97</v>
      </c>
      <c r="P947" s="77" t="s">
        <v>97</v>
      </c>
      <c r="Q947" s="78" t="s">
        <v>97</v>
      </c>
    </row>
    <row r="948" spans="1:17" ht="47.25" x14ac:dyDescent="0.25">
      <c r="A948" s="1401"/>
      <c r="B948" s="1623"/>
      <c r="C948" s="1647"/>
      <c r="D948" s="965" t="s">
        <v>490</v>
      </c>
      <c r="E948" s="325"/>
      <c r="F948" s="390">
        <f t="shared" si="68"/>
        <v>0</v>
      </c>
      <c r="G948" s="327" t="s">
        <v>98</v>
      </c>
      <c r="H948" s="328" t="s">
        <v>98</v>
      </c>
      <c r="I948" s="329" t="s">
        <v>98</v>
      </c>
      <c r="J948" s="330"/>
      <c r="K948" s="328"/>
      <c r="L948" s="329"/>
      <c r="M948" s="330" t="s">
        <v>97</v>
      </c>
      <c r="N948" s="328" t="s">
        <v>97</v>
      </c>
      <c r="O948" s="328" t="s">
        <v>97</v>
      </c>
      <c r="P948" s="328" t="s">
        <v>97</v>
      </c>
      <c r="Q948" s="329" t="s">
        <v>97</v>
      </c>
    </row>
    <row r="949" spans="1:17" ht="31.5" x14ac:dyDescent="0.25">
      <c r="A949" s="1401"/>
      <c r="B949" s="1623"/>
      <c r="C949" s="1647"/>
      <c r="D949" s="965" t="s">
        <v>486</v>
      </c>
      <c r="E949" s="325"/>
      <c r="F949" s="390">
        <f t="shared" ref="F949" si="69">SUM(G949:I949)</f>
        <v>0</v>
      </c>
      <c r="G949" s="327"/>
      <c r="H949" s="328"/>
      <c r="I949" s="329"/>
      <c r="J949" s="330" t="s">
        <v>97</v>
      </c>
      <c r="K949" s="328" t="s">
        <v>97</v>
      </c>
      <c r="L949" s="329" t="s">
        <v>97</v>
      </c>
      <c r="M949" s="330" t="s">
        <v>97</v>
      </c>
      <c r="N949" s="328" t="s">
        <v>97</v>
      </c>
      <c r="O949" s="328" t="s">
        <v>97</v>
      </c>
      <c r="P949" s="328" t="s">
        <v>97</v>
      </c>
      <c r="Q949" s="329" t="s">
        <v>97</v>
      </c>
    </row>
    <row r="950" spans="1:17" ht="31.5" x14ac:dyDescent="0.25">
      <c r="A950" s="1401"/>
      <c r="B950" s="1623"/>
      <c r="C950" s="1647"/>
      <c r="D950" s="965" t="s">
        <v>15</v>
      </c>
      <c r="E950" s="325">
        <v>120</v>
      </c>
      <c r="F950" s="390">
        <f t="shared" ref="F950:F951" si="70">SUM(M950:Q950)</f>
        <v>23</v>
      </c>
      <c r="G950" s="327" t="s">
        <v>98</v>
      </c>
      <c r="H950" s="328" t="s">
        <v>98</v>
      </c>
      <c r="I950" s="329" t="s">
        <v>98</v>
      </c>
      <c r="J950" s="330" t="s">
        <v>97</v>
      </c>
      <c r="K950" s="328" t="s">
        <v>97</v>
      </c>
      <c r="L950" s="329" t="s">
        <v>97</v>
      </c>
      <c r="M950" s="330"/>
      <c r="N950" s="328">
        <v>8</v>
      </c>
      <c r="O950" s="328">
        <v>6</v>
      </c>
      <c r="P950" s="328">
        <v>9</v>
      </c>
      <c r="Q950" s="329"/>
    </row>
    <row r="951" spans="1:17" ht="32.25" thickBot="1" x14ac:dyDescent="0.3">
      <c r="A951" s="1401"/>
      <c r="B951" s="1625"/>
      <c r="C951" s="1648"/>
      <c r="D951" s="966" t="s">
        <v>491</v>
      </c>
      <c r="E951" s="100"/>
      <c r="F951" s="170">
        <f t="shared" si="70"/>
        <v>0</v>
      </c>
      <c r="G951" s="345" t="s">
        <v>97</v>
      </c>
      <c r="H951" s="97" t="s">
        <v>97</v>
      </c>
      <c r="I951" s="98" t="s">
        <v>97</v>
      </c>
      <c r="J951" s="99" t="s">
        <v>97</v>
      </c>
      <c r="K951" s="97" t="s">
        <v>98</v>
      </c>
      <c r="L951" s="98" t="s">
        <v>98</v>
      </c>
      <c r="M951" s="100"/>
      <c r="N951" s="92"/>
      <c r="O951" s="92"/>
      <c r="P951" s="92"/>
      <c r="Q951" s="93"/>
    </row>
    <row r="952" spans="1:17" ht="31.5" x14ac:dyDescent="0.25">
      <c r="A952" s="1401"/>
      <c r="B952" s="1621" t="s">
        <v>592</v>
      </c>
      <c r="C952" s="1646" t="s">
        <v>448</v>
      </c>
      <c r="D952" s="964" t="s">
        <v>485</v>
      </c>
      <c r="E952" s="74"/>
      <c r="F952" s="151">
        <f t="shared" ref="F952:F953" si="71">SUM(J952:L952)</f>
        <v>0</v>
      </c>
      <c r="G952" s="76" t="s">
        <v>97</v>
      </c>
      <c r="H952" s="77" t="s">
        <v>97</v>
      </c>
      <c r="I952" s="78" t="s">
        <v>97</v>
      </c>
      <c r="J952" s="74"/>
      <c r="K952" s="72"/>
      <c r="L952" s="73"/>
      <c r="M952" s="79" t="s">
        <v>97</v>
      </c>
      <c r="N952" s="77" t="s">
        <v>97</v>
      </c>
      <c r="O952" s="77" t="s">
        <v>97</v>
      </c>
      <c r="P952" s="77" t="s">
        <v>97</v>
      </c>
      <c r="Q952" s="78" t="s">
        <v>97</v>
      </c>
    </row>
    <row r="953" spans="1:17" ht="47.25" x14ac:dyDescent="0.25">
      <c r="A953" s="1401"/>
      <c r="B953" s="1623"/>
      <c r="C953" s="1647"/>
      <c r="D953" s="965" t="s">
        <v>490</v>
      </c>
      <c r="E953" s="325"/>
      <c r="F953" s="390">
        <f t="shared" si="71"/>
        <v>0</v>
      </c>
      <c r="G953" s="327" t="s">
        <v>98</v>
      </c>
      <c r="H953" s="328" t="s">
        <v>98</v>
      </c>
      <c r="I953" s="329" t="s">
        <v>98</v>
      </c>
      <c r="J953" s="330"/>
      <c r="K953" s="328"/>
      <c r="L953" s="329"/>
      <c r="M953" s="330" t="s">
        <v>97</v>
      </c>
      <c r="N953" s="328" t="s">
        <v>97</v>
      </c>
      <c r="O953" s="328" t="s">
        <v>97</v>
      </c>
      <c r="P953" s="328" t="s">
        <v>97</v>
      </c>
      <c r="Q953" s="329" t="s">
        <v>97</v>
      </c>
    </row>
    <row r="954" spans="1:17" ht="31.5" x14ac:dyDescent="0.25">
      <c r="A954" s="1401"/>
      <c r="B954" s="1623"/>
      <c r="C954" s="1647"/>
      <c r="D954" s="965" t="s">
        <v>486</v>
      </c>
      <c r="E954" s="325"/>
      <c r="F954" s="390">
        <f t="shared" ref="F954" si="72">SUM(G954:I954)</f>
        <v>0</v>
      </c>
      <c r="G954" s="327"/>
      <c r="H954" s="328"/>
      <c r="I954" s="329"/>
      <c r="J954" s="330" t="s">
        <v>97</v>
      </c>
      <c r="K954" s="328" t="s">
        <v>97</v>
      </c>
      <c r="L954" s="329" t="s">
        <v>97</v>
      </c>
      <c r="M954" s="330" t="s">
        <v>97</v>
      </c>
      <c r="N954" s="328" t="s">
        <v>97</v>
      </c>
      <c r="O954" s="328" t="s">
        <v>97</v>
      </c>
      <c r="P954" s="328" t="s">
        <v>97</v>
      </c>
      <c r="Q954" s="329" t="s">
        <v>97</v>
      </c>
    </row>
    <row r="955" spans="1:17" ht="31.5" x14ac:dyDescent="0.25">
      <c r="A955" s="1401"/>
      <c r="B955" s="1623"/>
      <c r="C955" s="1647"/>
      <c r="D955" s="965" t="s">
        <v>15</v>
      </c>
      <c r="E955" s="325">
        <v>98</v>
      </c>
      <c r="F955" s="390">
        <f t="shared" ref="F955:F956" si="73">SUM(M955:Q955)</f>
        <v>17</v>
      </c>
      <c r="G955" s="327" t="s">
        <v>98</v>
      </c>
      <c r="H955" s="328" t="s">
        <v>98</v>
      </c>
      <c r="I955" s="329" t="s">
        <v>98</v>
      </c>
      <c r="J955" s="330" t="s">
        <v>97</v>
      </c>
      <c r="K955" s="328" t="s">
        <v>97</v>
      </c>
      <c r="L955" s="329" t="s">
        <v>97</v>
      </c>
      <c r="M955" s="330"/>
      <c r="N955" s="328">
        <v>1</v>
      </c>
      <c r="O955" s="328">
        <v>16</v>
      </c>
      <c r="P955" s="328"/>
      <c r="Q955" s="329"/>
    </row>
    <row r="956" spans="1:17" ht="32.25" thickBot="1" x14ac:dyDescent="0.3">
      <c r="A956" s="1401"/>
      <c r="B956" s="1625"/>
      <c r="C956" s="1648"/>
      <c r="D956" s="966" t="s">
        <v>491</v>
      </c>
      <c r="E956" s="100"/>
      <c r="F956" s="170">
        <f t="shared" si="73"/>
        <v>0</v>
      </c>
      <c r="G956" s="345" t="s">
        <v>97</v>
      </c>
      <c r="H956" s="97" t="s">
        <v>97</v>
      </c>
      <c r="I956" s="98" t="s">
        <v>97</v>
      </c>
      <c r="J956" s="99" t="s">
        <v>97</v>
      </c>
      <c r="K956" s="97" t="s">
        <v>98</v>
      </c>
      <c r="L956" s="98" t="s">
        <v>98</v>
      </c>
      <c r="M956" s="100"/>
      <c r="N956" s="92"/>
      <c r="O956" s="92"/>
      <c r="P956" s="92"/>
      <c r="Q956" s="93"/>
    </row>
    <row r="957" spans="1:17" ht="31.15" customHeight="1" x14ac:dyDescent="0.25">
      <c r="A957" s="1401"/>
      <c r="B957" s="1621" t="s">
        <v>593</v>
      </c>
      <c r="C957" s="1646" t="s">
        <v>435</v>
      </c>
      <c r="D957" s="964" t="s">
        <v>485</v>
      </c>
      <c r="E957" s="74"/>
      <c r="F957" s="151">
        <f t="shared" ref="F957:F958" si="74">SUM(J957:L957)</f>
        <v>0</v>
      </c>
      <c r="G957" s="76" t="s">
        <v>97</v>
      </c>
      <c r="H957" s="77" t="s">
        <v>97</v>
      </c>
      <c r="I957" s="78" t="s">
        <v>97</v>
      </c>
      <c r="J957" s="74"/>
      <c r="K957" s="72"/>
      <c r="L957" s="73"/>
      <c r="M957" s="79" t="s">
        <v>97</v>
      </c>
      <c r="N957" s="77" t="s">
        <v>97</v>
      </c>
      <c r="O957" s="77" t="s">
        <v>97</v>
      </c>
      <c r="P957" s="77" t="s">
        <v>97</v>
      </c>
      <c r="Q957" s="78" t="s">
        <v>97</v>
      </c>
    </row>
    <row r="958" spans="1:17" ht="47.25" x14ac:dyDescent="0.25">
      <c r="A958" s="1401"/>
      <c r="B958" s="1623"/>
      <c r="C958" s="1647"/>
      <c r="D958" s="965" t="s">
        <v>490</v>
      </c>
      <c r="E958" s="325"/>
      <c r="F958" s="390">
        <f t="shared" si="74"/>
        <v>0</v>
      </c>
      <c r="G958" s="327" t="s">
        <v>98</v>
      </c>
      <c r="H958" s="328" t="s">
        <v>98</v>
      </c>
      <c r="I958" s="329" t="s">
        <v>98</v>
      </c>
      <c r="J958" s="330"/>
      <c r="K958" s="328"/>
      <c r="L958" s="329"/>
      <c r="M958" s="330" t="s">
        <v>97</v>
      </c>
      <c r="N958" s="328" t="s">
        <v>97</v>
      </c>
      <c r="O958" s="328" t="s">
        <v>97</v>
      </c>
      <c r="P958" s="328" t="s">
        <v>97</v>
      </c>
      <c r="Q958" s="329" t="s">
        <v>97</v>
      </c>
    </row>
    <row r="959" spans="1:17" ht="31.5" x14ac:dyDescent="0.25">
      <c r="A959" s="1401"/>
      <c r="B959" s="1623"/>
      <c r="C959" s="1647"/>
      <c r="D959" s="965" t="s">
        <v>486</v>
      </c>
      <c r="E959" s="325"/>
      <c r="F959" s="390">
        <f t="shared" ref="F959" si="75">SUM(G959:I959)</f>
        <v>0</v>
      </c>
      <c r="G959" s="327"/>
      <c r="H959" s="328"/>
      <c r="I959" s="329"/>
      <c r="J959" s="330" t="s">
        <v>97</v>
      </c>
      <c r="K959" s="328" t="s">
        <v>97</v>
      </c>
      <c r="L959" s="329" t="s">
        <v>97</v>
      </c>
      <c r="M959" s="330" t="s">
        <v>97</v>
      </c>
      <c r="N959" s="328" t="s">
        <v>97</v>
      </c>
      <c r="O959" s="328" t="s">
        <v>97</v>
      </c>
      <c r="P959" s="328" t="s">
        <v>97</v>
      </c>
      <c r="Q959" s="329" t="s">
        <v>97</v>
      </c>
    </row>
    <row r="960" spans="1:17" ht="31.5" x14ac:dyDescent="0.25">
      <c r="A960" s="1401"/>
      <c r="B960" s="1623"/>
      <c r="C960" s="1647"/>
      <c r="D960" s="965" t="s">
        <v>15</v>
      </c>
      <c r="E960" s="325">
        <v>113</v>
      </c>
      <c r="F960" s="390">
        <f t="shared" ref="F960:F961" si="76">SUM(M960:Q960)</f>
        <v>6</v>
      </c>
      <c r="G960" s="327" t="s">
        <v>98</v>
      </c>
      <c r="H960" s="328" t="s">
        <v>98</v>
      </c>
      <c r="I960" s="329" t="s">
        <v>98</v>
      </c>
      <c r="J960" s="330" t="s">
        <v>97</v>
      </c>
      <c r="K960" s="328" t="s">
        <v>97</v>
      </c>
      <c r="L960" s="329" t="s">
        <v>97</v>
      </c>
      <c r="M960" s="330"/>
      <c r="N960" s="328"/>
      <c r="O960" s="328">
        <v>3</v>
      </c>
      <c r="P960" s="328">
        <v>3</v>
      </c>
      <c r="Q960" s="329"/>
    </row>
    <row r="961" spans="1:17" ht="32.25" thickBot="1" x14ac:dyDescent="0.3">
      <c r="A961" s="1401"/>
      <c r="B961" s="1625"/>
      <c r="C961" s="1648"/>
      <c r="D961" s="966" t="s">
        <v>491</v>
      </c>
      <c r="E961" s="100"/>
      <c r="F961" s="170">
        <f t="shared" si="76"/>
        <v>0</v>
      </c>
      <c r="G961" s="345" t="s">
        <v>97</v>
      </c>
      <c r="H961" s="97" t="s">
        <v>97</v>
      </c>
      <c r="I961" s="98" t="s">
        <v>97</v>
      </c>
      <c r="J961" s="99" t="s">
        <v>97</v>
      </c>
      <c r="K961" s="97" t="s">
        <v>98</v>
      </c>
      <c r="L961" s="98" t="s">
        <v>98</v>
      </c>
      <c r="M961" s="100"/>
      <c r="N961" s="92"/>
      <c r="O961" s="92"/>
      <c r="P961" s="92"/>
      <c r="Q961" s="93"/>
    </row>
    <row r="962" spans="1:17" ht="31.5" x14ac:dyDescent="0.25">
      <c r="A962" s="1401"/>
      <c r="B962" s="1621" t="s">
        <v>780</v>
      </c>
      <c r="C962" s="1646" t="s">
        <v>449</v>
      </c>
      <c r="D962" s="964" t="s">
        <v>485</v>
      </c>
      <c r="E962" s="74"/>
      <c r="F962" s="151">
        <f t="shared" ref="F962:F963" si="77">SUM(J962:L962)</f>
        <v>0</v>
      </c>
      <c r="G962" s="76" t="s">
        <v>97</v>
      </c>
      <c r="H962" s="77" t="s">
        <v>97</v>
      </c>
      <c r="I962" s="78" t="s">
        <v>97</v>
      </c>
      <c r="J962" s="74"/>
      <c r="K962" s="72"/>
      <c r="L962" s="73"/>
      <c r="M962" s="79" t="s">
        <v>97</v>
      </c>
      <c r="N962" s="77" t="s">
        <v>97</v>
      </c>
      <c r="O962" s="77" t="s">
        <v>97</v>
      </c>
      <c r="P962" s="77" t="s">
        <v>97</v>
      </c>
      <c r="Q962" s="78" t="s">
        <v>97</v>
      </c>
    </row>
    <row r="963" spans="1:17" ht="47.25" x14ac:dyDescent="0.25">
      <c r="A963" s="1401"/>
      <c r="B963" s="1623"/>
      <c r="C963" s="1647"/>
      <c r="D963" s="965" t="s">
        <v>490</v>
      </c>
      <c r="E963" s="325"/>
      <c r="F963" s="390">
        <f t="shared" si="77"/>
        <v>0</v>
      </c>
      <c r="G963" s="327" t="s">
        <v>98</v>
      </c>
      <c r="H963" s="328" t="s">
        <v>98</v>
      </c>
      <c r="I963" s="329" t="s">
        <v>98</v>
      </c>
      <c r="J963" s="330"/>
      <c r="K963" s="328"/>
      <c r="L963" s="329"/>
      <c r="M963" s="330" t="s">
        <v>97</v>
      </c>
      <c r="N963" s="328" t="s">
        <v>97</v>
      </c>
      <c r="O963" s="328" t="s">
        <v>97</v>
      </c>
      <c r="P963" s="328" t="s">
        <v>97</v>
      </c>
      <c r="Q963" s="329" t="s">
        <v>97</v>
      </c>
    </row>
    <row r="964" spans="1:17" ht="31.5" x14ac:dyDescent="0.25">
      <c r="A964" s="1401"/>
      <c r="B964" s="1623"/>
      <c r="C964" s="1647"/>
      <c r="D964" s="965" t="s">
        <v>486</v>
      </c>
      <c r="E964" s="325"/>
      <c r="F964" s="390">
        <f t="shared" ref="F964" si="78">SUM(G964:I964)</f>
        <v>0</v>
      </c>
      <c r="G964" s="327"/>
      <c r="H964" s="328"/>
      <c r="I964" s="329"/>
      <c r="J964" s="330" t="s">
        <v>97</v>
      </c>
      <c r="K964" s="328" t="s">
        <v>97</v>
      </c>
      <c r="L964" s="329" t="s">
        <v>97</v>
      </c>
      <c r="M964" s="330" t="s">
        <v>97</v>
      </c>
      <c r="N964" s="328" t="s">
        <v>97</v>
      </c>
      <c r="O964" s="328" t="s">
        <v>97</v>
      </c>
      <c r="P964" s="328" t="s">
        <v>97</v>
      </c>
      <c r="Q964" s="329" t="s">
        <v>97</v>
      </c>
    </row>
    <row r="965" spans="1:17" ht="31.5" x14ac:dyDescent="0.25">
      <c r="A965" s="1401"/>
      <c r="B965" s="1623"/>
      <c r="C965" s="1647"/>
      <c r="D965" s="965" t="s">
        <v>15</v>
      </c>
      <c r="E965" s="325">
        <v>85</v>
      </c>
      <c r="F965" s="390">
        <f t="shared" ref="F965:F966" si="79">SUM(M965:Q965)</f>
        <v>20</v>
      </c>
      <c r="G965" s="327" t="s">
        <v>98</v>
      </c>
      <c r="H965" s="328" t="s">
        <v>98</v>
      </c>
      <c r="I965" s="329" t="s">
        <v>98</v>
      </c>
      <c r="J965" s="330" t="s">
        <v>97</v>
      </c>
      <c r="K965" s="328" t="s">
        <v>97</v>
      </c>
      <c r="L965" s="329" t="s">
        <v>97</v>
      </c>
      <c r="M965" s="330">
        <v>1</v>
      </c>
      <c r="N965" s="328">
        <v>5</v>
      </c>
      <c r="O965" s="328">
        <v>14</v>
      </c>
      <c r="P965" s="328"/>
      <c r="Q965" s="329"/>
    </row>
    <row r="966" spans="1:17" ht="32.25" thickBot="1" x14ac:dyDescent="0.3">
      <c r="A966" s="1401"/>
      <c r="B966" s="1625"/>
      <c r="C966" s="1648"/>
      <c r="D966" s="966" t="s">
        <v>491</v>
      </c>
      <c r="E966" s="100"/>
      <c r="F966" s="170">
        <f t="shared" si="79"/>
        <v>0</v>
      </c>
      <c r="G966" s="345" t="s">
        <v>97</v>
      </c>
      <c r="H966" s="97" t="s">
        <v>97</v>
      </c>
      <c r="I966" s="98" t="s">
        <v>97</v>
      </c>
      <c r="J966" s="99" t="s">
        <v>97</v>
      </c>
      <c r="K966" s="97" t="s">
        <v>98</v>
      </c>
      <c r="L966" s="98" t="s">
        <v>98</v>
      </c>
      <c r="M966" s="100"/>
      <c r="N966" s="92"/>
      <c r="O966" s="92"/>
      <c r="P966" s="92"/>
      <c r="Q966" s="93"/>
    </row>
    <row r="967" spans="1:17" ht="31.5" x14ac:dyDescent="0.25">
      <c r="A967" s="1401"/>
      <c r="B967" s="1621" t="s">
        <v>583</v>
      </c>
      <c r="C967" s="1646" t="s">
        <v>434</v>
      </c>
      <c r="D967" s="964" t="s">
        <v>485</v>
      </c>
      <c r="E967" s="74">
        <v>16</v>
      </c>
      <c r="F967" s="151">
        <f t="shared" ref="F967:F968" si="80">SUM(J967:L967)</f>
        <v>1</v>
      </c>
      <c r="G967" s="76" t="s">
        <v>97</v>
      </c>
      <c r="H967" s="77" t="s">
        <v>97</v>
      </c>
      <c r="I967" s="78" t="s">
        <v>97</v>
      </c>
      <c r="J967" s="74"/>
      <c r="K967" s="72">
        <v>1</v>
      </c>
      <c r="L967" s="73"/>
      <c r="M967" s="79" t="s">
        <v>97</v>
      </c>
      <c r="N967" s="77" t="s">
        <v>97</v>
      </c>
      <c r="O967" s="77" t="s">
        <v>97</v>
      </c>
      <c r="P967" s="77" t="s">
        <v>97</v>
      </c>
      <c r="Q967" s="78" t="s">
        <v>97</v>
      </c>
    </row>
    <row r="968" spans="1:17" ht="47.25" x14ac:dyDescent="0.25">
      <c r="A968" s="1401"/>
      <c r="B968" s="1623"/>
      <c r="C968" s="1647"/>
      <c r="D968" s="965" t="s">
        <v>490</v>
      </c>
      <c r="E968" s="325"/>
      <c r="F968" s="390">
        <f t="shared" si="80"/>
        <v>0</v>
      </c>
      <c r="G968" s="327" t="s">
        <v>98</v>
      </c>
      <c r="H968" s="328" t="s">
        <v>98</v>
      </c>
      <c r="I968" s="329" t="s">
        <v>98</v>
      </c>
      <c r="J968" s="330"/>
      <c r="K968" s="328"/>
      <c r="L968" s="329"/>
      <c r="M968" s="330" t="s">
        <v>97</v>
      </c>
      <c r="N968" s="328" t="s">
        <v>97</v>
      </c>
      <c r="O968" s="328" t="s">
        <v>97</v>
      </c>
      <c r="P968" s="328" t="s">
        <v>97</v>
      </c>
      <c r="Q968" s="329" t="s">
        <v>97</v>
      </c>
    </row>
    <row r="969" spans="1:17" ht="31.5" x14ac:dyDescent="0.25">
      <c r="A969" s="1401"/>
      <c r="B969" s="1623"/>
      <c r="C969" s="1647"/>
      <c r="D969" s="965" t="s">
        <v>486</v>
      </c>
      <c r="E969" s="325"/>
      <c r="F969" s="390">
        <f t="shared" ref="F969" si="81">SUM(G969:I969)</f>
        <v>0</v>
      </c>
      <c r="G969" s="327"/>
      <c r="H969" s="328"/>
      <c r="I969" s="329"/>
      <c r="J969" s="330" t="s">
        <v>97</v>
      </c>
      <c r="K969" s="328" t="s">
        <v>97</v>
      </c>
      <c r="L969" s="329" t="s">
        <v>97</v>
      </c>
      <c r="M969" s="330" t="s">
        <v>97</v>
      </c>
      <c r="N969" s="328" t="s">
        <v>97</v>
      </c>
      <c r="O969" s="328" t="s">
        <v>97</v>
      </c>
      <c r="P969" s="328" t="s">
        <v>97</v>
      </c>
      <c r="Q969" s="329" t="s">
        <v>97</v>
      </c>
    </row>
    <row r="970" spans="1:17" ht="31.5" x14ac:dyDescent="0.25">
      <c r="A970" s="1401"/>
      <c r="B970" s="1623"/>
      <c r="C970" s="1647"/>
      <c r="D970" s="965" t="s">
        <v>15</v>
      </c>
      <c r="E970" s="325">
        <v>88.75</v>
      </c>
      <c r="F970" s="390">
        <f t="shared" ref="F970:F971" si="82">SUM(M970:Q970)</f>
        <v>12</v>
      </c>
      <c r="G970" s="327" t="s">
        <v>98</v>
      </c>
      <c r="H970" s="328" t="s">
        <v>98</v>
      </c>
      <c r="I970" s="329" t="s">
        <v>98</v>
      </c>
      <c r="J970" s="330" t="s">
        <v>97</v>
      </c>
      <c r="K970" s="328" t="s">
        <v>97</v>
      </c>
      <c r="L970" s="329" t="s">
        <v>97</v>
      </c>
      <c r="M970" s="330">
        <v>2</v>
      </c>
      <c r="N970" s="328">
        <v>1</v>
      </c>
      <c r="O970" s="328">
        <v>9</v>
      </c>
      <c r="P970" s="328"/>
      <c r="Q970" s="329"/>
    </row>
    <row r="971" spans="1:17" ht="32.25" thickBot="1" x14ac:dyDescent="0.3">
      <c r="A971" s="1401"/>
      <c r="B971" s="1625"/>
      <c r="C971" s="1648"/>
      <c r="D971" s="966" t="s">
        <v>491</v>
      </c>
      <c r="E971" s="100"/>
      <c r="F971" s="170">
        <f t="shared" si="82"/>
        <v>0</v>
      </c>
      <c r="G971" s="345" t="s">
        <v>97</v>
      </c>
      <c r="H971" s="97" t="s">
        <v>97</v>
      </c>
      <c r="I971" s="98" t="s">
        <v>97</v>
      </c>
      <c r="J971" s="99" t="s">
        <v>97</v>
      </c>
      <c r="K971" s="97" t="s">
        <v>98</v>
      </c>
      <c r="L971" s="98" t="s">
        <v>98</v>
      </c>
      <c r="M971" s="100"/>
      <c r="N971" s="92"/>
      <c r="O971" s="92"/>
      <c r="P971" s="92"/>
      <c r="Q971" s="93"/>
    </row>
    <row r="972" spans="1:17" ht="31.5" x14ac:dyDescent="0.25">
      <c r="A972" s="1401"/>
      <c r="B972" s="1621" t="s">
        <v>767</v>
      </c>
      <c r="C972" s="1646" t="s">
        <v>768</v>
      </c>
      <c r="D972" s="964" t="s">
        <v>485</v>
      </c>
      <c r="E972" s="74"/>
      <c r="F972" s="151">
        <f t="shared" ref="F972:F973" si="83">SUM(J972:L972)</f>
        <v>0</v>
      </c>
      <c r="G972" s="76" t="s">
        <v>97</v>
      </c>
      <c r="H972" s="77" t="s">
        <v>97</v>
      </c>
      <c r="I972" s="78" t="s">
        <v>97</v>
      </c>
      <c r="J972" s="74"/>
      <c r="K972" s="72"/>
      <c r="L972" s="73"/>
      <c r="M972" s="79" t="s">
        <v>97</v>
      </c>
      <c r="N972" s="77" t="s">
        <v>97</v>
      </c>
      <c r="O972" s="77" t="s">
        <v>97</v>
      </c>
      <c r="P972" s="77" t="s">
        <v>97</v>
      </c>
      <c r="Q972" s="78" t="s">
        <v>97</v>
      </c>
    </row>
    <row r="973" spans="1:17" ht="47.25" x14ac:dyDescent="0.25">
      <c r="A973" s="1401"/>
      <c r="B973" s="1623"/>
      <c r="C973" s="1647"/>
      <c r="D973" s="965" t="s">
        <v>490</v>
      </c>
      <c r="E973" s="325"/>
      <c r="F973" s="390">
        <f t="shared" si="83"/>
        <v>0</v>
      </c>
      <c r="G973" s="327" t="s">
        <v>98</v>
      </c>
      <c r="H973" s="328" t="s">
        <v>98</v>
      </c>
      <c r="I973" s="329" t="s">
        <v>98</v>
      </c>
      <c r="J973" s="330"/>
      <c r="K973" s="328"/>
      <c r="L973" s="329"/>
      <c r="M973" s="330" t="s">
        <v>97</v>
      </c>
      <c r="N973" s="328" t="s">
        <v>97</v>
      </c>
      <c r="O973" s="328" t="s">
        <v>97</v>
      </c>
      <c r="P973" s="328" t="s">
        <v>97</v>
      </c>
      <c r="Q973" s="329" t="s">
        <v>97</v>
      </c>
    </row>
    <row r="974" spans="1:17" ht="31.5" x14ac:dyDescent="0.25">
      <c r="A974" s="1401"/>
      <c r="B974" s="1623"/>
      <c r="C974" s="1647"/>
      <c r="D974" s="965" t="s">
        <v>486</v>
      </c>
      <c r="E974" s="325"/>
      <c r="F974" s="390">
        <f t="shared" ref="F974" si="84">SUM(G974:I974)</f>
        <v>0</v>
      </c>
      <c r="G974" s="327"/>
      <c r="H974" s="328"/>
      <c r="I974" s="329"/>
      <c r="J974" s="330" t="s">
        <v>97</v>
      </c>
      <c r="K974" s="328" t="s">
        <v>97</v>
      </c>
      <c r="L974" s="329" t="s">
        <v>97</v>
      </c>
      <c r="M974" s="330" t="s">
        <v>97</v>
      </c>
      <c r="N974" s="328" t="s">
        <v>97</v>
      </c>
      <c r="O974" s="328" t="s">
        <v>97</v>
      </c>
      <c r="P974" s="328" t="s">
        <v>97</v>
      </c>
      <c r="Q974" s="329" t="s">
        <v>97</v>
      </c>
    </row>
    <row r="975" spans="1:17" ht="31.5" x14ac:dyDescent="0.25">
      <c r="A975" s="1401"/>
      <c r="B975" s="1623"/>
      <c r="C975" s="1647"/>
      <c r="D975" s="965" t="s">
        <v>15</v>
      </c>
      <c r="E975" s="325">
        <v>58.3</v>
      </c>
      <c r="F975" s="390">
        <f t="shared" ref="F975:F976" si="85">SUM(M975:Q975)</f>
        <v>3</v>
      </c>
      <c r="G975" s="327" t="s">
        <v>98</v>
      </c>
      <c r="H975" s="328" t="s">
        <v>98</v>
      </c>
      <c r="I975" s="329" t="s">
        <v>98</v>
      </c>
      <c r="J975" s="330" t="s">
        <v>97</v>
      </c>
      <c r="K975" s="328" t="s">
        <v>97</v>
      </c>
      <c r="L975" s="329" t="s">
        <v>97</v>
      </c>
      <c r="M975" s="330">
        <v>1</v>
      </c>
      <c r="N975" s="328">
        <v>2</v>
      </c>
      <c r="O975" s="328"/>
      <c r="P975" s="328"/>
      <c r="Q975" s="329"/>
    </row>
    <row r="976" spans="1:17" ht="32.25" thickBot="1" x14ac:dyDescent="0.3">
      <c r="A976" s="1401"/>
      <c r="B976" s="1625"/>
      <c r="C976" s="1648"/>
      <c r="D976" s="966" t="s">
        <v>491</v>
      </c>
      <c r="E976" s="100"/>
      <c r="F976" s="170">
        <f t="shared" si="85"/>
        <v>0</v>
      </c>
      <c r="G976" s="345" t="s">
        <v>97</v>
      </c>
      <c r="H976" s="97" t="s">
        <v>97</v>
      </c>
      <c r="I976" s="98" t="s">
        <v>97</v>
      </c>
      <c r="J976" s="99" t="s">
        <v>97</v>
      </c>
      <c r="K976" s="97" t="s">
        <v>98</v>
      </c>
      <c r="L976" s="98" t="s">
        <v>98</v>
      </c>
      <c r="M976" s="100"/>
      <c r="N976" s="92"/>
      <c r="O976" s="92"/>
      <c r="P976" s="92"/>
      <c r="Q976" s="93"/>
    </row>
    <row r="977" spans="1:17" ht="31.5" x14ac:dyDescent="0.25">
      <c r="A977" s="1401"/>
      <c r="B977" s="1621" t="s">
        <v>769</v>
      </c>
      <c r="C977" s="1646" t="s">
        <v>770</v>
      </c>
      <c r="D977" s="964" t="s">
        <v>485</v>
      </c>
      <c r="E977" s="74"/>
      <c r="F977" s="151">
        <f t="shared" ref="F977:F978" si="86">SUM(J977:L977)</f>
        <v>0</v>
      </c>
      <c r="G977" s="76" t="s">
        <v>97</v>
      </c>
      <c r="H977" s="77" t="s">
        <v>97</v>
      </c>
      <c r="I977" s="78" t="s">
        <v>97</v>
      </c>
      <c r="J977" s="74"/>
      <c r="K977" s="72"/>
      <c r="L977" s="73"/>
      <c r="M977" s="79" t="s">
        <v>97</v>
      </c>
      <c r="N977" s="77" t="s">
        <v>97</v>
      </c>
      <c r="O977" s="77" t="s">
        <v>97</v>
      </c>
      <c r="P977" s="77" t="s">
        <v>97</v>
      </c>
      <c r="Q977" s="78" t="s">
        <v>97</v>
      </c>
    </row>
    <row r="978" spans="1:17" ht="47.25" x14ac:dyDescent="0.25">
      <c r="A978" s="1401"/>
      <c r="B978" s="1623"/>
      <c r="C978" s="1647"/>
      <c r="D978" s="965" t="s">
        <v>490</v>
      </c>
      <c r="E978" s="325"/>
      <c r="F978" s="390">
        <f t="shared" si="86"/>
        <v>0</v>
      </c>
      <c r="G978" s="327" t="s">
        <v>98</v>
      </c>
      <c r="H978" s="328" t="s">
        <v>98</v>
      </c>
      <c r="I978" s="329" t="s">
        <v>98</v>
      </c>
      <c r="J978" s="330"/>
      <c r="K978" s="328"/>
      <c r="L978" s="329"/>
      <c r="M978" s="330" t="s">
        <v>97</v>
      </c>
      <c r="N978" s="328" t="s">
        <v>97</v>
      </c>
      <c r="O978" s="328" t="s">
        <v>97</v>
      </c>
      <c r="P978" s="328" t="s">
        <v>97</v>
      </c>
      <c r="Q978" s="329" t="s">
        <v>97</v>
      </c>
    </row>
    <row r="979" spans="1:17" ht="31.5" x14ac:dyDescent="0.25">
      <c r="A979" s="1401"/>
      <c r="B979" s="1623"/>
      <c r="C979" s="1647"/>
      <c r="D979" s="965" t="s">
        <v>486</v>
      </c>
      <c r="E979" s="325"/>
      <c r="F979" s="390">
        <f t="shared" ref="F979" si="87">SUM(G979:I979)</f>
        <v>0</v>
      </c>
      <c r="G979" s="327"/>
      <c r="H979" s="328"/>
      <c r="I979" s="329"/>
      <c r="J979" s="330" t="s">
        <v>97</v>
      </c>
      <c r="K979" s="328" t="s">
        <v>97</v>
      </c>
      <c r="L979" s="329" t="s">
        <v>97</v>
      </c>
      <c r="M979" s="330" t="s">
        <v>97</v>
      </c>
      <c r="N979" s="328" t="s">
        <v>97</v>
      </c>
      <c r="O979" s="328" t="s">
        <v>97</v>
      </c>
      <c r="P979" s="328" t="s">
        <v>97</v>
      </c>
      <c r="Q979" s="329" t="s">
        <v>97</v>
      </c>
    </row>
    <row r="980" spans="1:17" ht="31.5" x14ac:dyDescent="0.25">
      <c r="A980" s="1401"/>
      <c r="B980" s="1623"/>
      <c r="C980" s="1647"/>
      <c r="D980" s="965" t="s">
        <v>15</v>
      </c>
      <c r="E980" s="325">
        <v>98</v>
      </c>
      <c r="F980" s="390">
        <f t="shared" ref="F980:F981" si="88">SUM(M980:Q980)</f>
        <v>6</v>
      </c>
      <c r="G980" s="327" t="s">
        <v>98</v>
      </c>
      <c r="H980" s="328" t="s">
        <v>98</v>
      </c>
      <c r="I980" s="329" t="s">
        <v>98</v>
      </c>
      <c r="J980" s="330" t="s">
        <v>97</v>
      </c>
      <c r="K980" s="328" t="s">
        <v>97</v>
      </c>
      <c r="L980" s="329" t="s">
        <v>97</v>
      </c>
      <c r="M980" s="330"/>
      <c r="N980" s="328"/>
      <c r="O980" s="328">
        <v>6</v>
      </c>
      <c r="P980" s="328"/>
      <c r="Q980" s="329"/>
    </row>
    <row r="981" spans="1:17" ht="32.25" thickBot="1" x14ac:dyDescent="0.3">
      <c r="A981" s="1401"/>
      <c r="B981" s="1625"/>
      <c r="C981" s="1648"/>
      <c r="D981" s="966" t="s">
        <v>491</v>
      </c>
      <c r="E981" s="100"/>
      <c r="F981" s="170">
        <f t="shared" si="88"/>
        <v>0</v>
      </c>
      <c r="G981" s="345" t="s">
        <v>97</v>
      </c>
      <c r="H981" s="97" t="s">
        <v>97</v>
      </c>
      <c r="I981" s="98" t="s">
        <v>97</v>
      </c>
      <c r="J981" s="99" t="s">
        <v>97</v>
      </c>
      <c r="K981" s="97" t="s">
        <v>98</v>
      </c>
      <c r="L981" s="98" t="s">
        <v>98</v>
      </c>
      <c r="M981" s="100"/>
      <c r="N981" s="92"/>
      <c r="O981" s="92"/>
      <c r="P981" s="92"/>
      <c r="Q981" s="93"/>
    </row>
    <row r="982" spans="1:17" ht="31.5" x14ac:dyDescent="0.25">
      <c r="A982" s="1342" t="s">
        <v>597</v>
      </c>
      <c r="B982" s="1565" t="s">
        <v>594</v>
      </c>
      <c r="C982" s="1608" t="s">
        <v>595</v>
      </c>
      <c r="D982" s="964" t="s">
        <v>485</v>
      </c>
      <c r="E982" s="856">
        <v>10.7</v>
      </c>
      <c r="F982" s="151">
        <v>58</v>
      </c>
      <c r="G982" s="76" t="s">
        <v>97</v>
      </c>
      <c r="H982" s="77" t="s">
        <v>97</v>
      </c>
      <c r="I982" s="78" t="s">
        <v>97</v>
      </c>
      <c r="J982" s="74">
        <v>3</v>
      </c>
      <c r="K982" s="72">
        <v>55</v>
      </c>
      <c r="L982" s="73"/>
      <c r="M982" s="79" t="s">
        <v>97</v>
      </c>
      <c r="N982" s="77" t="s">
        <v>97</v>
      </c>
      <c r="O982" s="77" t="s">
        <v>97</v>
      </c>
      <c r="P982" s="77" t="s">
        <v>97</v>
      </c>
      <c r="Q982" s="78" t="s">
        <v>97</v>
      </c>
    </row>
    <row r="983" spans="1:17" ht="47.25" x14ac:dyDescent="0.25">
      <c r="A983" s="1343"/>
      <c r="B983" s="1567"/>
      <c r="C983" s="1609"/>
      <c r="D983" s="965" t="s">
        <v>490</v>
      </c>
      <c r="E983" s="325"/>
      <c r="F983" s="390">
        <f>SUM(J983:L983)</f>
        <v>0</v>
      </c>
      <c r="G983" s="327" t="s">
        <v>98</v>
      </c>
      <c r="H983" s="328" t="s">
        <v>98</v>
      </c>
      <c r="I983" s="329" t="s">
        <v>98</v>
      </c>
      <c r="J983" s="330"/>
      <c r="K983" s="328"/>
      <c r="L983" s="329"/>
      <c r="M983" s="330" t="s">
        <v>97</v>
      </c>
      <c r="N983" s="328" t="s">
        <v>97</v>
      </c>
      <c r="O983" s="328" t="s">
        <v>97</v>
      </c>
      <c r="P983" s="328" t="s">
        <v>97</v>
      </c>
      <c r="Q983" s="329" t="s">
        <v>97</v>
      </c>
    </row>
    <row r="984" spans="1:17" ht="31.5" x14ac:dyDescent="0.25">
      <c r="A984" s="1343"/>
      <c r="B984" s="1567"/>
      <c r="C984" s="1609"/>
      <c r="D984" s="965" t="s">
        <v>486</v>
      </c>
      <c r="E984" s="325"/>
      <c r="F984" s="390">
        <f>SUM(G984:I984)</f>
        <v>0</v>
      </c>
      <c r="G984" s="327"/>
      <c r="H984" s="328"/>
      <c r="I984" s="329"/>
      <c r="J984" s="330" t="s">
        <v>97</v>
      </c>
      <c r="K984" s="328" t="s">
        <v>97</v>
      </c>
      <c r="L984" s="329" t="s">
        <v>97</v>
      </c>
      <c r="M984" s="330" t="s">
        <v>97</v>
      </c>
      <c r="N984" s="328" t="s">
        <v>97</v>
      </c>
      <c r="O984" s="328" t="s">
        <v>97</v>
      </c>
      <c r="P984" s="328" t="s">
        <v>97</v>
      </c>
      <c r="Q984" s="329" t="s">
        <v>97</v>
      </c>
    </row>
    <row r="985" spans="1:17" ht="31.5" x14ac:dyDescent="0.25">
      <c r="A985" s="1343"/>
      <c r="B985" s="1567"/>
      <c r="C985" s="1609"/>
      <c r="D985" s="965" t="s">
        <v>15</v>
      </c>
      <c r="E985" s="751">
        <v>102.3</v>
      </c>
      <c r="F985" s="390">
        <v>170</v>
      </c>
      <c r="G985" s="327" t="s">
        <v>98</v>
      </c>
      <c r="H985" s="328" t="s">
        <v>98</v>
      </c>
      <c r="I985" s="329" t="s">
        <v>98</v>
      </c>
      <c r="J985" s="330" t="s">
        <v>97</v>
      </c>
      <c r="K985" s="328" t="s">
        <v>97</v>
      </c>
      <c r="L985" s="329" t="s">
        <v>97</v>
      </c>
      <c r="M985" s="330">
        <v>14</v>
      </c>
      <c r="N985" s="328">
        <v>22</v>
      </c>
      <c r="O985" s="328">
        <v>74</v>
      </c>
      <c r="P985" s="328">
        <v>57</v>
      </c>
      <c r="Q985" s="329">
        <v>3</v>
      </c>
    </row>
    <row r="986" spans="1:17" ht="32.25" thickBot="1" x14ac:dyDescent="0.3">
      <c r="A986" s="1344"/>
      <c r="B986" s="1588"/>
      <c r="C986" s="1620"/>
      <c r="D986" s="966" t="s">
        <v>491</v>
      </c>
      <c r="E986" s="100"/>
      <c r="F986" s="170">
        <f>SUM(M986:Q986)</f>
        <v>0</v>
      </c>
      <c r="G986" s="345" t="s">
        <v>97</v>
      </c>
      <c r="H986" s="97" t="s">
        <v>97</v>
      </c>
      <c r="I986" s="98" t="s">
        <v>97</v>
      </c>
      <c r="J986" s="99" t="s">
        <v>97</v>
      </c>
      <c r="K986" s="97" t="s">
        <v>98</v>
      </c>
      <c r="L986" s="98" t="s">
        <v>98</v>
      </c>
      <c r="M986" s="100"/>
      <c r="N986" s="92"/>
      <c r="O986" s="92"/>
      <c r="P986" s="92"/>
      <c r="Q986" s="93"/>
    </row>
    <row r="987" spans="1:17" ht="31.15" customHeight="1" thickBot="1" x14ac:dyDescent="0.3">
      <c r="A987" s="1402" t="s">
        <v>596</v>
      </c>
      <c r="B987" s="1581" t="s">
        <v>771</v>
      </c>
      <c r="C987" s="1649" t="s">
        <v>451</v>
      </c>
      <c r="D987" s="1680" t="s">
        <v>485</v>
      </c>
      <c r="E987" s="74">
        <v>10.97</v>
      </c>
      <c r="F987" s="255">
        <f>SUM(J987:L987)</f>
        <v>35</v>
      </c>
      <c r="G987" s="76" t="s">
        <v>97</v>
      </c>
      <c r="H987" s="77" t="s">
        <v>97</v>
      </c>
      <c r="I987" s="78" t="s">
        <v>97</v>
      </c>
      <c r="J987" s="74">
        <v>5</v>
      </c>
      <c r="K987" s="72">
        <v>28</v>
      </c>
      <c r="L987" s="73">
        <v>2</v>
      </c>
      <c r="M987" s="79" t="s">
        <v>97</v>
      </c>
      <c r="N987" s="77" t="s">
        <v>97</v>
      </c>
      <c r="O987" s="77" t="s">
        <v>97</v>
      </c>
      <c r="P987" s="77" t="s">
        <v>97</v>
      </c>
      <c r="Q987" s="78" t="s">
        <v>97</v>
      </c>
    </row>
    <row r="988" spans="1:17" ht="48" thickBot="1" x14ac:dyDescent="0.3">
      <c r="A988" s="1403"/>
      <c r="B988" s="1581"/>
      <c r="C988" s="1650"/>
      <c r="D988" s="1681" t="s">
        <v>490</v>
      </c>
      <c r="E988" s="325"/>
      <c r="F988" s="700">
        <f>SUM(J988:L988)</f>
        <v>0</v>
      </c>
      <c r="G988" s="327" t="s">
        <v>98</v>
      </c>
      <c r="H988" s="328" t="s">
        <v>98</v>
      </c>
      <c r="I988" s="329" t="s">
        <v>98</v>
      </c>
      <c r="J988" s="330"/>
      <c r="K988" s="328"/>
      <c r="L988" s="329"/>
      <c r="M988" s="330" t="s">
        <v>97</v>
      </c>
      <c r="N988" s="328" t="s">
        <v>97</v>
      </c>
      <c r="O988" s="328" t="s">
        <v>97</v>
      </c>
      <c r="P988" s="328" t="s">
        <v>97</v>
      </c>
      <c r="Q988" s="329" t="s">
        <v>97</v>
      </c>
    </row>
    <row r="989" spans="1:17" ht="32.25" thickBot="1" x14ac:dyDescent="0.3">
      <c r="A989" s="1403"/>
      <c r="B989" s="1581"/>
      <c r="C989" s="1650"/>
      <c r="D989" s="1681" t="s">
        <v>486</v>
      </c>
      <c r="E989" s="325"/>
      <c r="F989" s="700">
        <f>SUM(G989:I989)</f>
        <v>0</v>
      </c>
      <c r="G989" s="327"/>
      <c r="H989" s="328"/>
      <c r="I989" s="329"/>
      <c r="J989" s="330" t="s">
        <v>97</v>
      </c>
      <c r="K989" s="328" t="s">
        <v>97</v>
      </c>
      <c r="L989" s="329" t="s">
        <v>97</v>
      </c>
      <c r="M989" s="330" t="s">
        <v>97</v>
      </c>
      <c r="N989" s="328" t="s">
        <v>97</v>
      </c>
      <c r="O989" s="328" t="s">
        <v>97</v>
      </c>
      <c r="P989" s="328" t="s">
        <v>97</v>
      </c>
      <c r="Q989" s="329" t="s">
        <v>97</v>
      </c>
    </row>
    <row r="990" spans="1:17" ht="32.25" thickBot="1" x14ac:dyDescent="0.3">
      <c r="A990" s="1403"/>
      <c r="B990" s="1581"/>
      <c r="C990" s="1650"/>
      <c r="D990" s="1681" t="s">
        <v>15</v>
      </c>
      <c r="E990" s="325">
        <v>106.6</v>
      </c>
      <c r="F990" s="700">
        <f>SUM(M990:Q990)</f>
        <v>301</v>
      </c>
      <c r="G990" s="327" t="s">
        <v>98</v>
      </c>
      <c r="H990" s="328" t="s">
        <v>98</v>
      </c>
      <c r="I990" s="329" t="s">
        <v>98</v>
      </c>
      <c r="J990" s="330" t="s">
        <v>97</v>
      </c>
      <c r="K990" s="328" t="s">
        <v>97</v>
      </c>
      <c r="L990" s="329" t="s">
        <v>97</v>
      </c>
      <c r="M990" s="330">
        <v>13</v>
      </c>
      <c r="N990" s="328">
        <v>32</v>
      </c>
      <c r="O990" s="328">
        <v>157</v>
      </c>
      <c r="P990" s="328">
        <v>96</v>
      </c>
      <c r="Q990" s="329">
        <v>3</v>
      </c>
    </row>
    <row r="991" spans="1:17" ht="32.25" thickBot="1" x14ac:dyDescent="0.3">
      <c r="A991" s="1403"/>
      <c r="B991" s="1581"/>
      <c r="C991" s="1650"/>
      <c r="D991" s="1682" t="s">
        <v>491</v>
      </c>
      <c r="E991" s="100"/>
      <c r="F991" s="262">
        <f>SUM(M991:Q991)</f>
        <v>0</v>
      </c>
      <c r="G991" s="345" t="s">
        <v>97</v>
      </c>
      <c r="H991" s="97" t="s">
        <v>97</v>
      </c>
      <c r="I991" s="98" t="s">
        <v>97</v>
      </c>
      <c r="J991" s="99" t="s">
        <v>97</v>
      </c>
      <c r="K991" s="97" t="s">
        <v>98</v>
      </c>
      <c r="L991" s="98" t="s">
        <v>98</v>
      </c>
      <c r="M991" s="100"/>
      <c r="N991" s="92"/>
      <c r="O991" s="92"/>
      <c r="P991" s="92"/>
      <c r="Q991" s="93"/>
    </row>
    <row r="992" spans="1:17" ht="31.9" customHeight="1" thickBot="1" x14ac:dyDescent="0.3">
      <c r="A992" s="1403"/>
      <c r="B992" s="1581" t="s">
        <v>772</v>
      </c>
      <c r="C992" s="1650"/>
      <c r="D992" s="1680" t="s">
        <v>485</v>
      </c>
      <c r="E992" s="74">
        <v>12.66</v>
      </c>
      <c r="F992" s="255">
        <f>SUM(J992:L992)</f>
        <v>3</v>
      </c>
      <c r="G992" s="76" t="s">
        <v>97</v>
      </c>
      <c r="H992" s="77" t="s">
        <v>97</v>
      </c>
      <c r="I992" s="78" t="s">
        <v>97</v>
      </c>
      <c r="J992" s="74"/>
      <c r="K992" s="72">
        <v>3</v>
      </c>
      <c r="L992" s="73"/>
      <c r="M992" s="79" t="s">
        <v>97</v>
      </c>
      <c r="N992" s="77" t="s">
        <v>97</v>
      </c>
      <c r="O992" s="77" t="s">
        <v>97</v>
      </c>
      <c r="P992" s="77" t="s">
        <v>97</v>
      </c>
      <c r="Q992" s="78" t="s">
        <v>97</v>
      </c>
    </row>
    <row r="993" spans="1:17" ht="48" thickBot="1" x14ac:dyDescent="0.3">
      <c r="A993" s="1403"/>
      <c r="B993" s="1581"/>
      <c r="C993" s="1650"/>
      <c r="D993" s="1681" t="s">
        <v>490</v>
      </c>
      <c r="E993" s="325"/>
      <c r="F993" s="700">
        <f>SUM(J993:L993)</f>
        <v>0</v>
      </c>
      <c r="G993" s="327" t="s">
        <v>98</v>
      </c>
      <c r="H993" s="328" t="s">
        <v>98</v>
      </c>
      <c r="I993" s="329" t="s">
        <v>98</v>
      </c>
      <c r="J993" s="330"/>
      <c r="K993" s="328"/>
      <c r="L993" s="329"/>
      <c r="M993" s="330" t="s">
        <v>97</v>
      </c>
      <c r="N993" s="328" t="s">
        <v>97</v>
      </c>
      <c r="O993" s="328" t="s">
        <v>97</v>
      </c>
      <c r="P993" s="328" t="s">
        <v>97</v>
      </c>
      <c r="Q993" s="329" t="s">
        <v>97</v>
      </c>
    </row>
    <row r="994" spans="1:17" ht="32.25" thickBot="1" x14ac:dyDescent="0.3">
      <c r="A994" s="1403"/>
      <c r="B994" s="1581"/>
      <c r="C994" s="1650"/>
      <c r="D994" s="1681" t="s">
        <v>486</v>
      </c>
      <c r="E994" s="325"/>
      <c r="F994" s="700">
        <f>SUM(G994:I994)</f>
        <v>0</v>
      </c>
      <c r="G994" s="327"/>
      <c r="H994" s="328"/>
      <c r="I994" s="329"/>
      <c r="J994" s="330" t="s">
        <v>97</v>
      </c>
      <c r="K994" s="328" t="s">
        <v>97</v>
      </c>
      <c r="L994" s="329" t="s">
        <v>97</v>
      </c>
      <c r="M994" s="330" t="s">
        <v>97</v>
      </c>
      <c r="N994" s="328" t="s">
        <v>97</v>
      </c>
      <c r="O994" s="328" t="s">
        <v>97</v>
      </c>
      <c r="P994" s="328" t="s">
        <v>97</v>
      </c>
      <c r="Q994" s="329" t="s">
        <v>97</v>
      </c>
    </row>
    <row r="995" spans="1:17" ht="32.25" thickBot="1" x14ac:dyDescent="0.3">
      <c r="A995" s="1403"/>
      <c r="B995" s="1581"/>
      <c r="C995" s="1650"/>
      <c r="D995" s="1681" t="s">
        <v>15</v>
      </c>
      <c r="E995" s="325">
        <v>103.33</v>
      </c>
      <c r="F995" s="700">
        <f>SUM(M995:Q995)</f>
        <v>63</v>
      </c>
      <c r="G995" s="327" t="s">
        <v>98</v>
      </c>
      <c r="H995" s="328" t="s">
        <v>98</v>
      </c>
      <c r="I995" s="329" t="s">
        <v>98</v>
      </c>
      <c r="J995" s="330" t="s">
        <v>97</v>
      </c>
      <c r="K995" s="328" t="s">
        <v>97</v>
      </c>
      <c r="L995" s="329" t="s">
        <v>97</v>
      </c>
      <c r="M995" s="330">
        <v>2</v>
      </c>
      <c r="N995" s="328">
        <v>3</v>
      </c>
      <c r="O995" s="328">
        <v>42</v>
      </c>
      <c r="P995" s="328">
        <v>16</v>
      </c>
      <c r="Q995" s="329"/>
    </row>
    <row r="996" spans="1:17" ht="32.25" thickBot="1" x14ac:dyDescent="0.3">
      <c r="A996" s="1403"/>
      <c r="B996" s="1581"/>
      <c r="C996" s="1650"/>
      <c r="D996" s="1682" t="s">
        <v>491</v>
      </c>
      <c r="E996" s="343"/>
      <c r="F996" s="701">
        <f>SUM(M996:Q996)</f>
        <v>0</v>
      </c>
      <c r="G996" s="345" t="s">
        <v>97</v>
      </c>
      <c r="H996" s="97" t="s">
        <v>97</v>
      </c>
      <c r="I996" s="98" t="s">
        <v>97</v>
      </c>
      <c r="J996" s="99" t="s">
        <v>97</v>
      </c>
      <c r="K996" s="97" t="s">
        <v>98</v>
      </c>
      <c r="L996" s="98" t="s">
        <v>98</v>
      </c>
      <c r="M996" s="100"/>
      <c r="N996" s="92"/>
      <c r="O996" s="92"/>
      <c r="P996" s="92"/>
      <c r="Q996" s="93"/>
    </row>
    <row r="997" spans="1:17" ht="31.9" customHeight="1" thickBot="1" x14ac:dyDescent="0.3">
      <c r="A997" s="1403"/>
      <c r="B997" s="1651" t="s">
        <v>773</v>
      </c>
      <c r="C997" s="1650"/>
      <c r="D997" s="1680" t="s">
        <v>485</v>
      </c>
      <c r="E997" s="74">
        <v>10</v>
      </c>
      <c r="F997" s="255">
        <f>SUM(J997:L997)</f>
        <v>3</v>
      </c>
      <c r="G997" s="76" t="s">
        <v>97</v>
      </c>
      <c r="H997" s="77" t="s">
        <v>97</v>
      </c>
      <c r="I997" s="78" t="s">
        <v>97</v>
      </c>
      <c r="J997" s="74">
        <v>1</v>
      </c>
      <c r="K997" s="72">
        <v>2</v>
      </c>
      <c r="L997" s="73"/>
      <c r="M997" s="79" t="s">
        <v>97</v>
      </c>
      <c r="N997" s="77" t="s">
        <v>97</v>
      </c>
      <c r="O997" s="77" t="s">
        <v>97</v>
      </c>
      <c r="P997" s="77" t="s">
        <v>97</v>
      </c>
      <c r="Q997" s="78" t="s">
        <v>97</v>
      </c>
    </row>
    <row r="998" spans="1:17" ht="48" thickBot="1" x14ac:dyDescent="0.3">
      <c r="A998" s="1403"/>
      <c r="B998" s="1651"/>
      <c r="C998" s="1650"/>
      <c r="D998" s="1681" t="s">
        <v>490</v>
      </c>
      <c r="E998" s="325"/>
      <c r="F998" s="700">
        <f>SUM(J998:L998)</f>
        <v>0</v>
      </c>
      <c r="G998" s="327" t="s">
        <v>98</v>
      </c>
      <c r="H998" s="328" t="s">
        <v>98</v>
      </c>
      <c r="I998" s="329" t="s">
        <v>98</v>
      </c>
      <c r="J998" s="330"/>
      <c r="K998" s="328"/>
      <c r="L998" s="329"/>
      <c r="M998" s="330" t="s">
        <v>97</v>
      </c>
      <c r="N998" s="328" t="s">
        <v>97</v>
      </c>
      <c r="O998" s="328" t="s">
        <v>97</v>
      </c>
      <c r="P998" s="328" t="s">
        <v>97</v>
      </c>
      <c r="Q998" s="329" t="s">
        <v>97</v>
      </c>
    </row>
    <row r="999" spans="1:17" ht="32.25" thickBot="1" x14ac:dyDescent="0.3">
      <c r="A999" s="1403"/>
      <c r="B999" s="1651"/>
      <c r="C999" s="1650"/>
      <c r="D999" s="1681" t="s">
        <v>486</v>
      </c>
      <c r="E999" s="325"/>
      <c r="F999" s="700">
        <f>SUM(G999:I999)</f>
        <v>0</v>
      </c>
      <c r="G999" s="327"/>
      <c r="H999" s="328"/>
      <c r="I999" s="329"/>
      <c r="J999" s="330" t="s">
        <v>97</v>
      </c>
      <c r="K999" s="328" t="s">
        <v>97</v>
      </c>
      <c r="L999" s="329" t="s">
        <v>97</v>
      </c>
      <c r="M999" s="330" t="s">
        <v>97</v>
      </c>
      <c r="N999" s="328" t="s">
        <v>97</v>
      </c>
      <c r="O999" s="328" t="s">
        <v>97</v>
      </c>
      <c r="P999" s="328" t="s">
        <v>97</v>
      </c>
      <c r="Q999" s="329" t="s">
        <v>97</v>
      </c>
    </row>
    <row r="1000" spans="1:17" ht="32.25" thickBot="1" x14ac:dyDescent="0.3">
      <c r="A1000" s="1403"/>
      <c r="B1000" s="1651"/>
      <c r="C1000" s="1650"/>
      <c r="D1000" s="1681" t="s">
        <v>15</v>
      </c>
      <c r="E1000" s="325">
        <v>98.9</v>
      </c>
      <c r="F1000" s="700">
        <f>SUM(M1000:Q1000)</f>
        <v>123</v>
      </c>
      <c r="G1000" s="327" t="s">
        <v>98</v>
      </c>
      <c r="H1000" s="328" t="s">
        <v>98</v>
      </c>
      <c r="I1000" s="329" t="s">
        <v>98</v>
      </c>
      <c r="J1000" s="330" t="s">
        <v>97</v>
      </c>
      <c r="K1000" s="328" t="s">
        <v>97</v>
      </c>
      <c r="L1000" s="329" t="s">
        <v>97</v>
      </c>
      <c r="M1000" s="330">
        <v>15</v>
      </c>
      <c r="N1000" s="328">
        <v>19</v>
      </c>
      <c r="O1000" s="328">
        <v>52</v>
      </c>
      <c r="P1000" s="328">
        <v>36</v>
      </c>
      <c r="Q1000" s="329">
        <v>1</v>
      </c>
    </row>
    <row r="1001" spans="1:17" ht="32.25" thickBot="1" x14ac:dyDescent="0.3">
      <c r="A1001" s="1403"/>
      <c r="B1001" s="1651"/>
      <c r="C1001" s="1671"/>
      <c r="D1001" s="1683" t="s">
        <v>491</v>
      </c>
      <c r="E1001" s="100"/>
      <c r="F1001" s="262">
        <f>SUM(M1001:Q1001)</f>
        <v>0</v>
      </c>
      <c r="G1001" s="345" t="s">
        <v>97</v>
      </c>
      <c r="H1001" s="97" t="s">
        <v>97</v>
      </c>
      <c r="I1001" s="98" t="s">
        <v>97</v>
      </c>
      <c r="J1001" s="99" t="s">
        <v>97</v>
      </c>
      <c r="K1001" s="97" t="s">
        <v>98</v>
      </c>
      <c r="L1001" s="98" t="s">
        <v>98</v>
      </c>
      <c r="M1001" s="100"/>
      <c r="N1001" s="92"/>
      <c r="O1001" s="92"/>
      <c r="P1001" s="92"/>
      <c r="Q1001" s="93"/>
    </row>
    <row r="1002" spans="1:17" ht="32.25" thickBot="1" x14ac:dyDescent="0.3">
      <c r="A1002" s="1403"/>
      <c r="B1002" s="1651" t="s">
        <v>251</v>
      </c>
      <c r="C1002" s="1652" t="s">
        <v>455</v>
      </c>
      <c r="D1002" s="1680" t="s">
        <v>485</v>
      </c>
      <c r="E1002" s="74"/>
      <c r="F1002" s="255">
        <f>SUM(J1002:L1002)</f>
        <v>0</v>
      </c>
      <c r="G1002" s="76" t="s">
        <v>97</v>
      </c>
      <c r="H1002" s="77" t="s">
        <v>97</v>
      </c>
      <c r="I1002" s="78" t="s">
        <v>97</v>
      </c>
      <c r="J1002" s="74"/>
      <c r="K1002" s="72"/>
      <c r="L1002" s="73"/>
      <c r="M1002" s="79" t="s">
        <v>97</v>
      </c>
      <c r="N1002" s="77" t="s">
        <v>97</v>
      </c>
      <c r="O1002" s="77" t="s">
        <v>97</v>
      </c>
      <c r="P1002" s="77" t="s">
        <v>97</v>
      </c>
      <c r="Q1002" s="78" t="s">
        <v>97</v>
      </c>
    </row>
    <row r="1003" spans="1:17" ht="48" thickBot="1" x14ac:dyDescent="0.3">
      <c r="A1003" s="1403"/>
      <c r="B1003" s="1651"/>
      <c r="C1003" s="1652"/>
      <c r="D1003" s="1681" t="s">
        <v>490</v>
      </c>
      <c r="E1003" s="325"/>
      <c r="F1003" s="700">
        <f>SUM(J1003:L1003)</f>
        <v>0</v>
      </c>
      <c r="G1003" s="327" t="s">
        <v>98</v>
      </c>
      <c r="H1003" s="328" t="s">
        <v>98</v>
      </c>
      <c r="I1003" s="329" t="s">
        <v>98</v>
      </c>
      <c r="J1003" s="330"/>
      <c r="K1003" s="328"/>
      <c r="L1003" s="329"/>
      <c r="M1003" s="330" t="s">
        <v>97</v>
      </c>
      <c r="N1003" s="328" t="s">
        <v>97</v>
      </c>
      <c r="O1003" s="328" t="s">
        <v>97</v>
      </c>
      <c r="P1003" s="328" t="s">
        <v>97</v>
      </c>
      <c r="Q1003" s="329" t="s">
        <v>97</v>
      </c>
    </row>
    <row r="1004" spans="1:17" ht="32.25" thickBot="1" x14ac:dyDescent="0.3">
      <c r="A1004" s="1403"/>
      <c r="B1004" s="1651"/>
      <c r="C1004" s="1652"/>
      <c r="D1004" s="1681" t="s">
        <v>486</v>
      </c>
      <c r="E1004" s="325"/>
      <c r="F1004" s="700">
        <f>SUM(G1004:I1004)</f>
        <v>0</v>
      </c>
      <c r="G1004" s="327"/>
      <c r="H1004" s="328"/>
      <c r="I1004" s="329"/>
      <c r="J1004" s="330" t="s">
        <v>97</v>
      </c>
      <c r="K1004" s="328" t="s">
        <v>97</v>
      </c>
      <c r="L1004" s="329" t="s">
        <v>97</v>
      </c>
      <c r="M1004" s="330" t="s">
        <v>97</v>
      </c>
      <c r="N1004" s="328" t="s">
        <v>97</v>
      </c>
      <c r="O1004" s="328" t="s">
        <v>97</v>
      </c>
      <c r="P1004" s="328" t="s">
        <v>97</v>
      </c>
      <c r="Q1004" s="329" t="s">
        <v>97</v>
      </c>
    </row>
    <row r="1005" spans="1:17" ht="32.25" thickBot="1" x14ac:dyDescent="0.3">
      <c r="A1005" s="1403"/>
      <c r="B1005" s="1651"/>
      <c r="C1005" s="1652"/>
      <c r="D1005" s="1681" t="s">
        <v>15</v>
      </c>
      <c r="E1005" s="325">
        <v>103.7</v>
      </c>
      <c r="F1005" s="700">
        <f>SUM(M1005:Q1005)</f>
        <v>12</v>
      </c>
      <c r="G1005" s="327" t="s">
        <v>98</v>
      </c>
      <c r="H1005" s="328" t="s">
        <v>98</v>
      </c>
      <c r="I1005" s="329" t="s">
        <v>98</v>
      </c>
      <c r="J1005" s="330" t="s">
        <v>97</v>
      </c>
      <c r="K1005" s="328" t="s">
        <v>97</v>
      </c>
      <c r="L1005" s="329" t="s">
        <v>97</v>
      </c>
      <c r="M1005" s="330">
        <v>2</v>
      </c>
      <c r="N1005" s="328"/>
      <c r="O1005" s="328">
        <v>5</v>
      </c>
      <c r="P1005" s="328">
        <v>5</v>
      </c>
      <c r="Q1005" s="329"/>
    </row>
    <row r="1006" spans="1:17" ht="32.25" thickBot="1" x14ac:dyDescent="0.3">
      <c r="A1006" s="1403"/>
      <c r="B1006" s="1651"/>
      <c r="C1006" s="1652"/>
      <c r="D1006" s="1683" t="s">
        <v>491</v>
      </c>
      <c r="E1006" s="100"/>
      <c r="F1006" s="262">
        <f>SUM(M1006:Q1006)</f>
        <v>0</v>
      </c>
      <c r="G1006" s="345" t="s">
        <v>97</v>
      </c>
      <c r="H1006" s="97" t="s">
        <v>97</v>
      </c>
      <c r="I1006" s="98" t="s">
        <v>97</v>
      </c>
      <c r="J1006" s="99" t="s">
        <v>97</v>
      </c>
      <c r="K1006" s="97" t="s">
        <v>98</v>
      </c>
      <c r="L1006" s="98" t="s">
        <v>98</v>
      </c>
      <c r="M1006" s="100"/>
      <c r="N1006" s="92"/>
      <c r="O1006" s="92"/>
      <c r="P1006" s="92"/>
      <c r="Q1006" s="93"/>
    </row>
    <row r="1007" spans="1:17" ht="32.25" thickBot="1" x14ac:dyDescent="0.3">
      <c r="A1007" s="1403"/>
      <c r="B1007" s="1651" t="s">
        <v>252</v>
      </c>
      <c r="C1007" s="1652" t="s">
        <v>456</v>
      </c>
      <c r="D1007" s="1680" t="s">
        <v>485</v>
      </c>
      <c r="E1007" s="74"/>
      <c r="F1007" s="255">
        <f>SUM(J1007:L1007)</f>
        <v>0</v>
      </c>
      <c r="G1007" s="76" t="s">
        <v>97</v>
      </c>
      <c r="H1007" s="77" t="s">
        <v>97</v>
      </c>
      <c r="I1007" s="78" t="s">
        <v>97</v>
      </c>
      <c r="J1007" s="74"/>
      <c r="K1007" s="72"/>
      <c r="L1007" s="73"/>
      <c r="M1007" s="79" t="s">
        <v>97</v>
      </c>
      <c r="N1007" s="77" t="s">
        <v>97</v>
      </c>
      <c r="O1007" s="77" t="s">
        <v>97</v>
      </c>
      <c r="P1007" s="77" t="s">
        <v>97</v>
      </c>
      <c r="Q1007" s="78" t="s">
        <v>97</v>
      </c>
    </row>
    <row r="1008" spans="1:17" ht="48" thickBot="1" x14ac:dyDescent="0.3">
      <c r="A1008" s="1403"/>
      <c r="B1008" s="1651"/>
      <c r="C1008" s="1652"/>
      <c r="D1008" s="1681" t="s">
        <v>490</v>
      </c>
      <c r="E1008" s="325"/>
      <c r="F1008" s="700">
        <f>SUM(J1008:L1008)</f>
        <v>0</v>
      </c>
      <c r="G1008" s="327" t="s">
        <v>98</v>
      </c>
      <c r="H1008" s="328" t="s">
        <v>98</v>
      </c>
      <c r="I1008" s="329" t="s">
        <v>98</v>
      </c>
      <c r="J1008" s="330"/>
      <c r="K1008" s="328"/>
      <c r="L1008" s="329"/>
      <c r="M1008" s="330" t="s">
        <v>97</v>
      </c>
      <c r="N1008" s="328" t="s">
        <v>97</v>
      </c>
      <c r="O1008" s="328" t="s">
        <v>97</v>
      </c>
      <c r="P1008" s="328" t="s">
        <v>97</v>
      </c>
      <c r="Q1008" s="329" t="s">
        <v>97</v>
      </c>
    </row>
    <row r="1009" spans="1:17" ht="32.25" thickBot="1" x14ac:dyDescent="0.3">
      <c r="A1009" s="1403"/>
      <c r="B1009" s="1651"/>
      <c r="C1009" s="1652"/>
      <c r="D1009" s="1681" t="s">
        <v>486</v>
      </c>
      <c r="E1009" s="325"/>
      <c r="F1009" s="700">
        <f>SUM(G1009:I1009)</f>
        <v>0</v>
      </c>
      <c r="G1009" s="327"/>
      <c r="H1009" s="328"/>
      <c r="I1009" s="329"/>
      <c r="J1009" s="330" t="s">
        <v>97</v>
      </c>
      <c r="K1009" s="328" t="s">
        <v>97</v>
      </c>
      <c r="L1009" s="329" t="s">
        <v>97</v>
      </c>
      <c r="M1009" s="330" t="s">
        <v>97</v>
      </c>
      <c r="N1009" s="328" t="s">
        <v>97</v>
      </c>
      <c r="O1009" s="328" t="s">
        <v>97</v>
      </c>
      <c r="P1009" s="328" t="s">
        <v>97</v>
      </c>
      <c r="Q1009" s="329" t="s">
        <v>97</v>
      </c>
    </row>
    <row r="1010" spans="1:17" ht="32.25" thickBot="1" x14ac:dyDescent="0.3">
      <c r="A1010" s="1403"/>
      <c r="B1010" s="1651"/>
      <c r="C1010" s="1652"/>
      <c r="D1010" s="1681" t="s">
        <v>15</v>
      </c>
      <c r="E1010" s="325">
        <v>108.6</v>
      </c>
      <c r="F1010" s="700">
        <f>SUM(M1010:Q1010)</f>
        <v>18</v>
      </c>
      <c r="G1010" s="327" t="s">
        <v>98</v>
      </c>
      <c r="H1010" s="328" t="s">
        <v>98</v>
      </c>
      <c r="I1010" s="329" t="s">
        <v>98</v>
      </c>
      <c r="J1010" s="330" t="s">
        <v>97</v>
      </c>
      <c r="K1010" s="328" t="s">
        <v>97</v>
      </c>
      <c r="L1010" s="329" t="s">
        <v>97</v>
      </c>
      <c r="M1010" s="330">
        <v>1</v>
      </c>
      <c r="N1010" s="328">
        <v>2</v>
      </c>
      <c r="O1010" s="328">
        <v>7</v>
      </c>
      <c r="P1010" s="328">
        <v>8</v>
      </c>
      <c r="Q1010" s="329"/>
    </row>
    <row r="1011" spans="1:17" ht="32.25" thickBot="1" x14ac:dyDescent="0.3">
      <c r="A1011" s="1403"/>
      <c r="B1011" s="1651"/>
      <c r="C1011" s="1652"/>
      <c r="D1011" s="1683" t="s">
        <v>491</v>
      </c>
      <c r="E1011" s="100"/>
      <c r="F1011" s="262">
        <f>SUM(M1011:Q1011)</f>
        <v>0</v>
      </c>
      <c r="G1011" s="345" t="s">
        <v>97</v>
      </c>
      <c r="H1011" s="97" t="s">
        <v>97</v>
      </c>
      <c r="I1011" s="98" t="s">
        <v>97</v>
      </c>
      <c r="J1011" s="99" t="s">
        <v>97</v>
      </c>
      <c r="K1011" s="97" t="s">
        <v>98</v>
      </c>
      <c r="L1011" s="98" t="s">
        <v>98</v>
      </c>
      <c r="M1011" s="100"/>
      <c r="N1011" s="92"/>
      <c r="O1011" s="92"/>
      <c r="P1011" s="92"/>
      <c r="Q1011" s="93"/>
    </row>
    <row r="1012" spans="1:17" ht="32.25" thickBot="1" x14ac:dyDescent="0.3">
      <c r="A1012" s="1403"/>
      <c r="B1012" s="1651" t="s">
        <v>248</v>
      </c>
      <c r="C1012" s="1652" t="s">
        <v>453</v>
      </c>
      <c r="D1012" s="1680" t="s">
        <v>485</v>
      </c>
      <c r="E1012" s="74"/>
      <c r="F1012" s="255">
        <f>SUM(J1012:L1012)</f>
        <v>0</v>
      </c>
      <c r="G1012" s="76" t="s">
        <v>97</v>
      </c>
      <c r="H1012" s="77" t="s">
        <v>97</v>
      </c>
      <c r="I1012" s="78" t="s">
        <v>97</v>
      </c>
      <c r="J1012" s="74"/>
      <c r="K1012" s="72"/>
      <c r="L1012" s="73"/>
      <c r="M1012" s="79" t="s">
        <v>97</v>
      </c>
      <c r="N1012" s="77" t="s">
        <v>97</v>
      </c>
      <c r="O1012" s="77" t="s">
        <v>97</v>
      </c>
      <c r="P1012" s="77" t="s">
        <v>97</v>
      </c>
      <c r="Q1012" s="78" t="s">
        <v>97</v>
      </c>
    </row>
    <row r="1013" spans="1:17" ht="48" thickBot="1" x14ac:dyDescent="0.3">
      <c r="A1013" s="1403"/>
      <c r="B1013" s="1651"/>
      <c r="C1013" s="1652"/>
      <c r="D1013" s="1681" t="s">
        <v>490</v>
      </c>
      <c r="E1013" s="325"/>
      <c r="F1013" s="700">
        <f>SUM(J1013:L1013)</f>
        <v>0</v>
      </c>
      <c r="G1013" s="327" t="s">
        <v>98</v>
      </c>
      <c r="H1013" s="328" t="s">
        <v>98</v>
      </c>
      <c r="I1013" s="329" t="s">
        <v>98</v>
      </c>
      <c r="J1013" s="330"/>
      <c r="K1013" s="328"/>
      <c r="L1013" s="329"/>
      <c r="M1013" s="330" t="s">
        <v>97</v>
      </c>
      <c r="N1013" s="328" t="s">
        <v>97</v>
      </c>
      <c r="O1013" s="328" t="s">
        <v>97</v>
      </c>
      <c r="P1013" s="328" t="s">
        <v>97</v>
      </c>
      <c r="Q1013" s="329" t="s">
        <v>97</v>
      </c>
    </row>
    <row r="1014" spans="1:17" ht="32.25" thickBot="1" x14ac:dyDescent="0.3">
      <c r="A1014" s="1403"/>
      <c r="B1014" s="1651"/>
      <c r="C1014" s="1652"/>
      <c r="D1014" s="1681" t="s">
        <v>486</v>
      </c>
      <c r="E1014" s="325"/>
      <c r="F1014" s="700">
        <f>SUM(G1014:I1014)</f>
        <v>0</v>
      </c>
      <c r="G1014" s="327"/>
      <c r="H1014" s="328"/>
      <c r="I1014" s="329"/>
      <c r="J1014" s="330" t="s">
        <v>97</v>
      </c>
      <c r="K1014" s="328" t="s">
        <v>97</v>
      </c>
      <c r="L1014" s="329" t="s">
        <v>97</v>
      </c>
      <c r="M1014" s="330" t="s">
        <v>97</v>
      </c>
      <c r="N1014" s="328" t="s">
        <v>97</v>
      </c>
      <c r="O1014" s="328" t="s">
        <v>97</v>
      </c>
      <c r="P1014" s="328" t="s">
        <v>97</v>
      </c>
      <c r="Q1014" s="329" t="s">
        <v>97</v>
      </c>
    </row>
    <row r="1015" spans="1:17" ht="32.25" thickBot="1" x14ac:dyDescent="0.3">
      <c r="A1015" s="1403"/>
      <c r="B1015" s="1651"/>
      <c r="C1015" s="1652"/>
      <c r="D1015" s="1681" t="s">
        <v>15</v>
      </c>
      <c r="E1015" s="325">
        <v>101.9</v>
      </c>
      <c r="F1015" s="700">
        <f>SUM(M1015:Q1015)</f>
        <v>13</v>
      </c>
      <c r="G1015" s="327" t="s">
        <v>98</v>
      </c>
      <c r="H1015" s="328" t="s">
        <v>98</v>
      </c>
      <c r="I1015" s="329" t="s">
        <v>98</v>
      </c>
      <c r="J1015" s="330" t="s">
        <v>97</v>
      </c>
      <c r="K1015" s="328" t="s">
        <v>97</v>
      </c>
      <c r="L1015" s="329" t="s">
        <v>97</v>
      </c>
      <c r="M1015" s="330"/>
      <c r="N1015" s="328">
        <v>5</v>
      </c>
      <c r="O1015" s="328">
        <v>4</v>
      </c>
      <c r="P1015" s="328">
        <v>4</v>
      </c>
      <c r="Q1015" s="329"/>
    </row>
    <row r="1016" spans="1:17" ht="32.25" thickBot="1" x14ac:dyDescent="0.3">
      <c r="A1016" s="1404"/>
      <c r="B1016" s="1651"/>
      <c r="C1016" s="1652"/>
      <c r="D1016" s="1683" t="s">
        <v>491</v>
      </c>
      <c r="E1016" s="100"/>
      <c r="F1016" s="262">
        <f>SUM(M1016:Q1016)</f>
        <v>0</v>
      </c>
      <c r="G1016" s="345" t="s">
        <v>97</v>
      </c>
      <c r="H1016" s="97" t="s">
        <v>97</v>
      </c>
      <c r="I1016" s="98" t="s">
        <v>97</v>
      </c>
      <c r="J1016" s="99" t="s">
        <v>97</v>
      </c>
      <c r="K1016" s="97" t="s">
        <v>98</v>
      </c>
      <c r="L1016" s="98" t="s">
        <v>98</v>
      </c>
      <c r="M1016" s="100"/>
      <c r="N1016" s="92"/>
      <c r="O1016" s="92"/>
      <c r="P1016" s="92"/>
      <c r="Q1016" s="93"/>
    </row>
    <row r="1017" spans="1:17" x14ac:dyDescent="0.25">
      <c r="E1017" s="1"/>
      <c r="F1017" s="1"/>
      <c r="G1017" s="1"/>
      <c r="H1017" s="1"/>
      <c r="I1017" s="1"/>
      <c r="J1017" s="1"/>
      <c r="K1017" s="1"/>
      <c r="L1017" s="1"/>
      <c r="M1017" s="1"/>
      <c r="N1017" s="1"/>
      <c r="O1017" s="1"/>
      <c r="P1017" s="1"/>
      <c r="Q1017" s="1"/>
    </row>
  </sheetData>
  <sheetProtection formatCells="0" formatColumns="0" formatRows="0" autoFilter="0" pivotTables="0"/>
  <mergeCells count="420">
    <mergeCell ref="B1007:B1011"/>
    <mergeCell ref="C1007:C1011"/>
    <mergeCell ref="B1012:B1016"/>
    <mergeCell ref="C1012:C1016"/>
    <mergeCell ref="B992:B996"/>
    <mergeCell ref="B997:B1001"/>
    <mergeCell ref="B1002:B1006"/>
    <mergeCell ref="C1002:C1006"/>
    <mergeCell ref="A982:A986"/>
    <mergeCell ref="B982:B986"/>
    <mergeCell ref="C982:C986"/>
    <mergeCell ref="A987:A1016"/>
    <mergeCell ref="B987:B991"/>
    <mergeCell ref="C987:C1001"/>
    <mergeCell ref="B972:B976"/>
    <mergeCell ref="C972:C976"/>
    <mergeCell ref="B977:B981"/>
    <mergeCell ref="C977:C981"/>
    <mergeCell ref="B962:B966"/>
    <mergeCell ref="C962:C966"/>
    <mergeCell ref="B967:B971"/>
    <mergeCell ref="C967:C971"/>
    <mergeCell ref="B952:B956"/>
    <mergeCell ref="C952:C956"/>
    <mergeCell ref="B957:B961"/>
    <mergeCell ref="C957:C961"/>
    <mergeCell ref="B947:B951"/>
    <mergeCell ref="C947:C951"/>
    <mergeCell ref="B932:B936"/>
    <mergeCell ref="C932:C936"/>
    <mergeCell ref="B937:B941"/>
    <mergeCell ref="C937:C941"/>
    <mergeCell ref="B922:B926"/>
    <mergeCell ref="C922:C926"/>
    <mergeCell ref="B927:B931"/>
    <mergeCell ref="C927:C931"/>
    <mergeCell ref="C902:C906"/>
    <mergeCell ref="B907:B911"/>
    <mergeCell ref="C907:C911"/>
    <mergeCell ref="B892:B896"/>
    <mergeCell ref="C892:C896"/>
    <mergeCell ref="B897:B901"/>
    <mergeCell ref="C897:C901"/>
    <mergeCell ref="B942:B946"/>
    <mergeCell ref="C942:C946"/>
    <mergeCell ref="A857:A981"/>
    <mergeCell ref="B857:B861"/>
    <mergeCell ref="C857:C861"/>
    <mergeCell ref="B862:B866"/>
    <mergeCell ref="B842:B846"/>
    <mergeCell ref="C842:C846"/>
    <mergeCell ref="B847:B851"/>
    <mergeCell ref="C847:C851"/>
    <mergeCell ref="B882:B886"/>
    <mergeCell ref="C882:C886"/>
    <mergeCell ref="B887:B891"/>
    <mergeCell ref="C887:C891"/>
    <mergeCell ref="B872:B876"/>
    <mergeCell ref="C872:C876"/>
    <mergeCell ref="B877:B881"/>
    <mergeCell ref="C877:C881"/>
    <mergeCell ref="C862:C866"/>
    <mergeCell ref="B867:B871"/>
    <mergeCell ref="C867:C871"/>
    <mergeCell ref="B912:B916"/>
    <mergeCell ref="C912:C916"/>
    <mergeCell ref="B917:B921"/>
    <mergeCell ref="C917:C921"/>
    <mergeCell ref="B902:B906"/>
    <mergeCell ref="B802:B806"/>
    <mergeCell ref="C802:C806"/>
    <mergeCell ref="B807:B811"/>
    <mergeCell ref="C807:C811"/>
    <mergeCell ref="A792:A796"/>
    <mergeCell ref="B792:B796"/>
    <mergeCell ref="C792:C796"/>
    <mergeCell ref="A797:A856"/>
    <mergeCell ref="B797:B801"/>
    <mergeCell ref="C797:C801"/>
    <mergeCell ref="B832:B836"/>
    <mergeCell ref="C832:C836"/>
    <mergeCell ref="B837:B841"/>
    <mergeCell ref="C837:C841"/>
    <mergeCell ref="B822:B826"/>
    <mergeCell ref="C822:C826"/>
    <mergeCell ref="B827:B831"/>
    <mergeCell ref="C827:C831"/>
    <mergeCell ref="B812:B816"/>
    <mergeCell ref="C812:C816"/>
    <mergeCell ref="B817:B821"/>
    <mergeCell ref="C817:C821"/>
    <mergeCell ref="B852:B856"/>
    <mergeCell ref="C852:C856"/>
    <mergeCell ref="B782:B786"/>
    <mergeCell ref="C782:C786"/>
    <mergeCell ref="B787:B791"/>
    <mergeCell ref="C787:C791"/>
    <mergeCell ref="B772:B776"/>
    <mergeCell ref="C772:C776"/>
    <mergeCell ref="B777:B781"/>
    <mergeCell ref="C777:C781"/>
    <mergeCell ref="A762:A766"/>
    <mergeCell ref="B762:B766"/>
    <mergeCell ref="C762:C766"/>
    <mergeCell ref="A767:A791"/>
    <mergeCell ref="B767:B771"/>
    <mergeCell ref="C767:C771"/>
    <mergeCell ref="C722:C726"/>
    <mergeCell ref="B727:B731"/>
    <mergeCell ref="C727:C731"/>
    <mergeCell ref="A712:A761"/>
    <mergeCell ref="B712:B716"/>
    <mergeCell ref="C712:C716"/>
    <mergeCell ref="B717:B721"/>
    <mergeCell ref="C717:C721"/>
    <mergeCell ref="B722:B726"/>
    <mergeCell ref="B752:B756"/>
    <mergeCell ref="C752:C756"/>
    <mergeCell ref="B757:B761"/>
    <mergeCell ref="C757:C761"/>
    <mergeCell ref="B742:B746"/>
    <mergeCell ref="C742:C746"/>
    <mergeCell ref="B747:B751"/>
    <mergeCell ref="C747:C751"/>
    <mergeCell ref="B732:B736"/>
    <mergeCell ref="C732:C736"/>
    <mergeCell ref="B737:B741"/>
    <mergeCell ref="C737:C741"/>
    <mergeCell ref="A687:A711"/>
    <mergeCell ref="B687:B691"/>
    <mergeCell ref="C687:C691"/>
    <mergeCell ref="B692:B696"/>
    <mergeCell ref="B672:B676"/>
    <mergeCell ref="C672:C676"/>
    <mergeCell ref="B677:B681"/>
    <mergeCell ref="C677:C681"/>
    <mergeCell ref="B662:B666"/>
    <mergeCell ref="C662:C666"/>
    <mergeCell ref="B667:B671"/>
    <mergeCell ref="C667:C671"/>
    <mergeCell ref="B702:B706"/>
    <mergeCell ref="C702:C706"/>
    <mergeCell ref="B707:B711"/>
    <mergeCell ref="C707:C711"/>
    <mergeCell ref="C692:C696"/>
    <mergeCell ref="B697:B701"/>
    <mergeCell ref="C697:C701"/>
    <mergeCell ref="B682:B686"/>
    <mergeCell ref="C682:C686"/>
    <mergeCell ref="B617:B621"/>
    <mergeCell ref="C617:C621"/>
    <mergeCell ref="A622:A686"/>
    <mergeCell ref="B622:B626"/>
    <mergeCell ref="C622:C636"/>
    <mergeCell ref="B627:B631"/>
    <mergeCell ref="B607:B611"/>
    <mergeCell ref="C607:C611"/>
    <mergeCell ref="B612:B616"/>
    <mergeCell ref="C612:C616"/>
    <mergeCell ref="A582:A621"/>
    <mergeCell ref="B652:B656"/>
    <mergeCell ref="C652:C656"/>
    <mergeCell ref="B657:B661"/>
    <mergeCell ref="C657:C661"/>
    <mergeCell ref="B642:B646"/>
    <mergeCell ref="C642:C646"/>
    <mergeCell ref="B647:B651"/>
    <mergeCell ref="C647:C651"/>
    <mergeCell ref="B632:B636"/>
    <mergeCell ref="B637:B641"/>
    <mergeCell ref="C637:C641"/>
    <mergeCell ref="B597:B601"/>
    <mergeCell ref="C597:C601"/>
    <mergeCell ref="B602:B606"/>
    <mergeCell ref="C602:C606"/>
    <mergeCell ref="C587:C591"/>
    <mergeCell ref="B592:B596"/>
    <mergeCell ref="C592:C596"/>
    <mergeCell ref="B577:B581"/>
    <mergeCell ref="C577:C581"/>
    <mergeCell ref="B582:B586"/>
    <mergeCell ref="C582:C586"/>
    <mergeCell ref="B587:B591"/>
    <mergeCell ref="B572:B576"/>
    <mergeCell ref="C572:C576"/>
    <mergeCell ref="B557:B561"/>
    <mergeCell ref="C557:C561"/>
    <mergeCell ref="B562:B566"/>
    <mergeCell ref="C562:C566"/>
    <mergeCell ref="B547:B551"/>
    <mergeCell ref="C547:C551"/>
    <mergeCell ref="B552:B556"/>
    <mergeCell ref="C552:C556"/>
    <mergeCell ref="C472:C476"/>
    <mergeCell ref="A507:A581"/>
    <mergeCell ref="B507:B511"/>
    <mergeCell ref="C507:C511"/>
    <mergeCell ref="B512:B516"/>
    <mergeCell ref="C512:C516"/>
    <mergeCell ref="B517:B521"/>
    <mergeCell ref="B497:B501"/>
    <mergeCell ref="C497:C501"/>
    <mergeCell ref="B502:B506"/>
    <mergeCell ref="C502:C506"/>
    <mergeCell ref="B537:B541"/>
    <mergeCell ref="C537:C541"/>
    <mergeCell ref="B542:B546"/>
    <mergeCell ref="C542:C546"/>
    <mergeCell ref="B527:B531"/>
    <mergeCell ref="C527:C531"/>
    <mergeCell ref="B532:B536"/>
    <mergeCell ref="C532:C536"/>
    <mergeCell ref="C517:C521"/>
    <mergeCell ref="B522:B526"/>
    <mergeCell ref="C522:C526"/>
    <mergeCell ref="B567:B571"/>
    <mergeCell ref="C567:C571"/>
    <mergeCell ref="B457:B461"/>
    <mergeCell ref="C457:C461"/>
    <mergeCell ref="B462:B466"/>
    <mergeCell ref="C462:C466"/>
    <mergeCell ref="C447:C451"/>
    <mergeCell ref="B452:B456"/>
    <mergeCell ref="C452:C456"/>
    <mergeCell ref="A437:A506"/>
    <mergeCell ref="B437:B441"/>
    <mergeCell ref="C437:C441"/>
    <mergeCell ref="B442:B446"/>
    <mergeCell ref="C442:C446"/>
    <mergeCell ref="B447:B451"/>
    <mergeCell ref="B487:B491"/>
    <mergeCell ref="C487:C491"/>
    <mergeCell ref="B492:B496"/>
    <mergeCell ref="C492:C496"/>
    <mergeCell ref="B477:B481"/>
    <mergeCell ref="C477:C481"/>
    <mergeCell ref="B482:B486"/>
    <mergeCell ref="C482:C486"/>
    <mergeCell ref="B467:B471"/>
    <mergeCell ref="C467:C471"/>
    <mergeCell ref="B472:B476"/>
    <mergeCell ref="B427:B431"/>
    <mergeCell ref="C427:C431"/>
    <mergeCell ref="B432:B436"/>
    <mergeCell ref="C432:C436"/>
    <mergeCell ref="C417:C421"/>
    <mergeCell ref="B422:B426"/>
    <mergeCell ref="C422:C426"/>
    <mergeCell ref="A407:A436"/>
    <mergeCell ref="B407:B411"/>
    <mergeCell ref="C407:C411"/>
    <mergeCell ref="B412:B416"/>
    <mergeCell ref="C412:C416"/>
    <mergeCell ref="B417:B421"/>
    <mergeCell ref="C397:C401"/>
    <mergeCell ref="B402:B406"/>
    <mergeCell ref="C402:C406"/>
    <mergeCell ref="B387:B391"/>
    <mergeCell ref="C387:C391"/>
    <mergeCell ref="A392:A406"/>
    <mergeCell ref="B392:B396"/>
    <mergeCell ref="C392:C396"/>
    <mergeCell ref="B397:B401"/>
    <mergeCell ref="B372:B376"/>
    <mergeCell ref="B377:B381"/>
    <mergeCell ref="C377:C381"/>
    <mergeCell ref="B382:B386"/>
    <mergeCell ref="C382:C386"/>
    <mergeCell ref="B357:B361"/>
    <mergeCell ref="C357:C361"/>
    <mergeCell ref="A362:A391"/>
    <mergeCell ref="B362:B366"/>
    <mergeCell ref="C362:C376"/>
    <mergeCell ref="B367:B371"/>
    <mergeCell ref="C262:C266"/>
    <mergeCell ref="B267:B271"/>
    <mergeCell ref="C267:C271"/>
    <mergeCell ref="B317:B321"/>
    <mergeCell ref="C317:C321"/>
    <mergeCell ref="B322:B326"/>
    <mergeCell ref="C322:C326"/>
    <mergeCell ref="A307:A361"/>
    <mergeCell ref="B307:B311"/>
    <mergeCell ref="C307:C311"/>
    <mergeCell ref="B312:B316"/>
    <mergeCell ref="C312:C316"/>
    <mergeCell ref="B347:B351"/>
    <mergeCell ref="C347:C351"/>
    <mergeCell ref="B352:B356"/>
    <mergeCell ref="C352:C356"/>
    <mergeCell ref="B337:B341"/>
    <mergeCell ref="C337:C341"/>
    <mergeCell ref="B342:B346"/>
    <mergeCell ref="C342:C346"/>
    <mergeCell ref="B327:B331"/>
    <mergeCell ref="C327:C331"/>
    <mergeCell ref="B332:B336"/>
    <mergeCell ref="C332:C336"/>
    <mergeCell ref="B257:B261"/>
    <mergeCell ref="C257:C261"/>
    <mergeCell ref="B262:B266"/>
    <mergeCell ref="B237:B241"/>
    <mergeCell ref="B242:B246"/>
    <mergeCell ref="B247:B251"/>
    <mergeCell ref="C247:C251"/>
    <mergeCell ref="C292:C296"/>
    <mergeCell ref="A297:A306"/>
    <mergeCell ref="B297:B301"/>
    <mergeCell ref="C297:C301"/>
    <mergeCell ref="B302:B306"/>
    <mergeCell ref="C302:C306"/>
    <mergeCell ref="B282:B286"/>
    <mergeCell ref="C282:C286"/>
    <mergeCell ref="A287:A296"/>
    <mergeCell ref="B287:B291"/>
    <mergeCell ref="C287:C291"/>
    <mergeCell ref="B292:B296"/>
    <mergeCell ref="A257:A286"/>
    <mergeCell ref="B272:B276"/>
    <mergeCell ref="C272:C276"/>
    <mergeCell ref="B277:B281"/>
    <mergeCell ref="C277:C281"/>
    <mergeCell ref="B222:B226"/>
    <mergeCell ref="C222:C226"/>
    <mergeCell ref="A227:A256"/>
    <mergeCell ref="B227:B231"/>
    <mergeCell ref="C227:C246"/>
    <mergeCell ref="B232:B236"/>
    <mergeCell ref="B212:B216"/>
    <mergeCell ref="C212:C216"/>
    <mergeCell ref="B217:B221"/>
    <mergeCell ref="C217:C221"/>
    <mergeCell ref="B252:B256"/>
    <mergeCell ref="C252:C256"/>
    <mergeCell ref="B192:B196"/>
    <mergeCell ref="C192:C196"/>
    <mergeCell ref="B197:B201"/>
    <mergeCell ref="C197:C211"/>
    <mergeCell ref="B202:B206"/>
    <mergeCell ref="B207:B211"/>
    <mergeCell ref="B187:B191"/>
    <mergeCell ref="C187:C191"/>
    <mergeCell ref="B172:B176"/>
    <mergeCell ref="C172:C176"/>
    <mergeCell ref="B177:B181"/>
    <mergeCell ref="C177:C181"/>
    <mergeCell ref="B182:B186"/>
    <mergeCell ref="C182:C186"/>
    <mergeCell ref="B162:B166"/>
    <mergeCell ref="C162:C166"/>
    <mergeCell ref="B167:B171"/>
    <mergeCell ref="C167:C171"/>
    <mergeCell ref="B147:B151"/>
    <mergeCell ref="C147:C151"/>
    <mergeCell ref="B127:B131"/>
    <mergeCell ref="C127:C131"/>
    <mergeCell ref="B132:B136"/>
    <mergeCell ref="C132:C141"/>
    <mergeCell ref="B137:B141"/>
    <mergeCell ref="B117:B121"/>
    <mergeCell ref="C117:C121"/>
    <mergeCell ref="B122:B126"/>
    <mergeCell ref="C122:C126"/>
    <mergeCell ref="B112:B116"/>
    <mergeCell ref="C112:C116"/>
    <mergeCell ref="C97:C101"/>
    <mergeCell ref="A102:A226"/>
    <mergeCell ref="B102:B106"/>
    <mergeCell ref="C102:C106"/>
    <mergeCell ref="B107:B111"/>
    <mergeCell ref="C107:C111"/>
    <mergeCell ref="A87:A101"/>
    <mergeCell ref="B87:B91"/>
    <mergeCell ref="C87:C91"/>
    <mergeCell ref="B92:B96"/>
    <mergeCell ref="C92:C96"/>
    <mergeCell ref="B97:B101"/>
    <mergeCell ref="B152:B156"/>
    <mergeCell ref="C152:C156"/>
    <mergeCell ref="B157:B161"/>
    <mergeCell ref="C157:C161"/>
    <mergeCell ref="B142:B146"/>
    <mergeCell ref="C142:C146"/>
    <mergeCell ref="C32:C36"/>
    <mergeCell ref="B77:B81"/>
    <mergeCell ref="C77:C81"/>
    <mergeCell ref="B82:B86"/>
    <mergeCell ref="C82:C86"/>
    <mergeCell ref="B67:B71"/>
    <mergeCell ref="C67:C71"/>
    <mergeCell ref="B72:B76"/>
    <mergeCell ref="C72:C76"/>
    <mergeCell ref="B57:B61"/>
    <mergeCell ref="C57:C61"/>
    <mergeCell ref="B62:B66"/>
    <mergeCell ref="C62:C66"/>
    <mergeCell ref="B17:B21"/>
    <mergeCell ref="C17:C21"/>
    <mergeCell ref="B22:B26"/>
    <mergeCell ref="C22:C26"/>
    <mergeCell ref="E4:F4"/>
    <mergeCell ref="G4:Q4"/>
    <mergeCell ref="A7:A86"/>
    <mergeCell ref="B7:B11"/>
    <mergeCell ref="C7:C11"/>
    <mergeCell ref="B12:B16"/>
    <mergeCell ref="C12:C16"/>
    <mergeCell ref="A3:A5"/>
    <mergeCell ref="E3:Q3"/>
    <mergeCell ref="B47:B51"/>
    <mergeCell ref="C47:C51"/>
    <mergeCell ref="B52:B56"/>
    <mergeCell ref="C52:C56"/>
    <mergeCell ref="B37:B41"/>
    <mergeCell ref="C37:C41"/>
    <mergeCell ref="B42:B46"/>
    <mergeCell ref="C42:C46"/>
    <mergeCell ref="B27:B31"/>
    <mergeCell ref="C27:C31"/>
    <mergeCell ref="B32:B36"/>
  </mergeCells>
  <dataValidations count="7">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642" xr:uid="{00000000-0002-0000-0500-000000000000}">
      <formula1>INDIRECT("Таблица1[ЄДРПУ]")</formula1>
      <formula2>0</formula2>
    </dataValidation>
    <dataValidation type="list" allowBlank="1" sqref="C682 C672 C662 C657 C647 C637 C652 C677 C1002:C1005 C1007:C1010 C1012:C1015 C987" xr:uid="{00000000-0002-0000-0500-000001000000}">
      <formula1>INDIRECT("Таблица1[ЄДРПОУ]")</formula1>
      <formula2>0</formula2>
    </dataValidation>
    <dataValidation type="decimal" allowBlank="1" showErrorMessage="1" sqref="M86:Q86 M76:Q76 M81:Q81 M396:Q396 M401:Q401 M406:Q406 M11:Q11 M16:Q16 M21:Q21 M26:Q26 M31:Q31 M36:Q36 M41:Q41 M46:Q46 M51:Q51 M56:Q56 M61:Q61 M66:Q66 M71:Q71" xr:uid="{00000000-0002-0000-0500-000002000000}">
      <formula1>0</formula1>
      <formula2>1000000000</formula2>
    </dataValidation>
    <dataValidation type="decimal" allowBlank="1" showErrorMessage="1" sqref="J77:L77 J82:L82 J392:L392 J397:L397 J402:L402 J7:L7 J12:L12 J17:L17 J22:L22 J27:L27 J32:L32 J37:L37 J42:L42 J47:L47 J52:L52 J57:L57 J62:L62 J67:L67 J72:L72" xr:uid="{00000000-0002-0000-0500-000003000000}">
      <formula1>0</formula1>
      <formula2>100000000</formula2>
    </dataValidation>
    <dataValidation type="list" allowBlank="1" sqref="C437:C440 C442:C445 C712:C715 C717:C720 C722:C725 C727:C730 C732:C735 C767:C770 C772:C775 C777:C780 C782:C785 C792:C795 C607:C610 C612:C615 C617:C620 C72 C67 C57:C60 C737:C740 C742:C745 C747:C750 C752:C755 C762:C765 C787:C790 C7 C22 C62 C52 C47 C42 C37 C32 C27 C12 C17 C82 C77 C87:C90 C92:C95 C97:C100 C187:C190 C192:C195 C167 C182:C185 C212:C215 C132 C127:C130 C172:C175 C117:C120 C247:C250 C252:C255 C227 C272:C275 C262:C265 C257:C260 C287:C290 C292:C295 C297:C300 C302:C305 C847:C850 C857 C982:C985 C377:C380 C382:C385 C387:C390 C392:C395 C397:C400 C402:C405 C332:C335 C337:C340 C342:C345 C347:C350 C352:C355 C357:C360 C122:C125 C162:C165 C277:C280 C307:C310 B312:C315 C317:C320 C322:C325 C327:C330 C432:C435 C407:C410 C412:C415 C417 C422 C427 C492:C495 C497:C500 C502:C505 C282:C285 C267:C270 C467:C470 C472:C475 C477:C480 C482:C485 C487:C490 C517:C520 C507:C510 C512:C515 C852:C855 C587:C590 C592:C595 C597:C600 C602:C605 C622 C447:C450 C452:C455 C457:C460 C462:C465 C582:C585 C687:C690 C692:C695 C697:C700 C702:C705 C707:C710 C757:C760 C102:C105 C107:C110 C112:C115 C177:C180 C222:C225 C147:C150 C197 C142:C145 C152:C155 C157:C160 C797:C800 C802:C805 C807:C810 C812:C815 C817:C820 C822:C825 C827:C830 C832:C835 C837:C840 C842:C845 C362" xr:uid="{00000000-0002-0000-0500-000004000000}">
      <formula1>INDIRECT("Таблица1[ЄДРПОУ]")</formula1>
    </dataValidation>
    <dataValidation type="whole" allowBlank="1" showInputMessage="1" showErrorMessage="1" sqref="M376:Q376 M96:Q96 M101:Q101 M10:Q10 M181:Q181 M171:Q171 M151:Q151 M146:Q146 M156:Q156 M161:Q161 M126:Q126 M441:Q441 M800:Q801 M806:Q806 M811:Q811 M816:Q816 M821:Q821 M826:Q826 M981:Q981 M831:Q831 M871:Q871 M961:Q961 M966:Q966 M971:Q971 M976:Q976 M866:Q866 M986:Q986 M211:Q211 M186:Q186 M1016:Q1016 M226:Q226 M141:Q141 M136:Q136 M231:Q231 M236:Q236 M251:Q251 M256:Q256 M241:Q241 M246:Q246 M271:Q271 M291:Q291 M296:Q296 M121:Q121 M191:Q191 M196:Q196 M201:Q201 M206:Q206 M261:Q261 M276:Q276 M266:Q266 M281:Q281 M301:Q301 M306:Q306 M336:Q336 M341:Q341 M346:Q346 M351:Q351 M356:Q356 M361:Q361 M381:Q381 M386:Q386 M391:Q391 M91:Q91 M395:Q395 M166:Q166 M131:Q131 M176:Q176 M311:Q311 M316:Q316 M321:Q321 M326:Q326 M331:Q331 M366:Q366 M371:Q371 M410:Q411 M416:Q416 M421:Q421 M426:Q426 M431:Q431 M436:Q436 M451:Q451 M456:Q456 M461:Q461 M466:Q466 M471:Q471 M476:Q476 M481:Q481 M446:Q446 M486:Q486 M491:Q491 O495 M505:Q506 M496:N496 P496:Q496 M501:Q501 M286:Q286 M285:P285 M546:Q546 M551:Q551 M556:Q556 M561:Q561 M566:Q566 M576:Q576 M581:Q581 M571:Q571 M516:Q516 M521:Q521 M526:Q526 M531:Q531 M536:Q536 M541:Q541 M586:Q586 M591:Q591 M596:Q596 M601:Q601 M606:Q606 M611:Q611 M616:Q616 M621:Q621 M666:Q666 M670:Q671 M676:Q676 M681:Q681 M686:Q686 M641:Q641 M646:Q646 M651:Q651 M656:Q656 M661:Q661 M691:Q691 M696:Q696 M701:Q701 M706:Q706 M711:Q711 M761:Q761 M741:Q741 M746:Q746 M751:Q751 M756:Q756 M766:Q766 M791:Q791 M511:Q511 M626:Q626 M630:Q631 M636:Q636 M716:Q716 M721:Q721 M726:Q726 M731:Q731 M736:Q736 M771:Q771 M776:Q776 M781:Q781 M786:Q786 M796:Q796 M836:Q836 M841:Q841 M846:Q846 M851:Q851 M856:Q856 M820:O820 M106:Q106 M111:Q111 M116:Q116 M861:Q861 M876:Q876 M881:Q881 M886:Q886 M891:Q891 M896:Q896 M901:Q901 M906:Q906 M911:Q911 M916:Q916 M921:Q921 M926:Q926 M931:Q931 M936:Q936 M941:Q941 M946:Q946 M951:Q951 M956:Q956 M991:Q991 M996:Q996 M1001:Q1001 M1006:Q1006 M1011:Q1011 M216:Q216 M221:Q221" xr:uid="{00000000-0002-0000-0500-000005000000}">
      <formula1>0</formula1>
      <formula2>1000000000</formula2>
    </dataValidation>
    <dataValidation type="whole" allowBlank="1" showInputMessage="1" showErrorMessage="1" sqref="J147:L147 J97:L97 J92:L92 J87:L87 J132:L132 J142:L142 J152:L152 J157:L157 J122:L122 J507:L507 J512:L512 J627:L627 J622:L622 J802:L802 J797:L797 J807:L807 J812:L812 J817:L817 J822:L822 J827:L827 J867:L867 J957:L957 J962:L962 J967:L967 J972:L972 J977:L977 J982:L982 J202:L202 J207:L207 J182:L182 J212:L212 J222:L222 J137:L137 J232:L232 J227:L227 J237:L237 J247:L247 J252:L252 J242:L242 J292:L292 J287:L287 J172:L172 J117:L117 J187:L187 J192:L192 J197:L197 J272:L272 J257:L257 J262:L262 J277:L277 J297:L297 J302:L302 J332:L332 J337:L337 J342:L342 J347:L347 J352:L352 J357:L357 J377:L377 J382:L382 J387:L387 J372:L372 J127:L127 J312:L312 J307:L307 J317:L317 J322:L322 J327:L327 J367:L367 J362:L362 J412:L412 J417:L417 J422:L422 J427:L427 J432:L432 J407:L407 J162:L162 J437:L437 J447:L447 J452:L452 J457:L457 J462:L462 J467:L467 J442:L442 J477:L477 J472:L472 J482:L482 J487:L487 J492:L492 J502:L502 J497:L497 J267:L267 J282:L282 J542:L542 J547:L547 J552:L552 J557:L557 J562:L562 J572:L572 J577:L577 J567:L567 J517:L517 J522:L522 J527:L527 J532:L532 J537:L537 J587:L587 J592:L592 J597:L597 J602:L602 J607:L607 J612:L612 J617:L617 J582:L582 J662:L662 J667:L667 J672:L672 J677:L677 J682:L682 J637:L637 J642:L642 J647:L647 J652:L652 J657:L657 J692:L692 J687:L687 J697:L697 J702:L702 J707:L707 J757:L757 J737:L737 J742:L742 J747:L747 J752:L752 J762:L762 J632:L632 J717:L717 J712:L712 J722:L722 J727:L727 J732:L732 J772:L772 J767:L767 J777:L777 J782:L782 J787:L787 L792 J832:L832 J837:L837 J842:L842 J847:L847 J852:L852 J107:L107 J102:L102 J112:L112 J177:L177 J167:L167 J862:L862 J857:L857 J872:L872 J877:L877 J882:L882 J887:L887 J892:L892 J897:L897 J902:L902 J907:L907 J912:L912 J917:L917 J922:L922 J927:L927 J932:L932 J937:L937 J942:L942 J947:L947 J952:L952 J987:L987 J992:L992 J997:L997 J1002:L1002 J1007:L1007 J1012:L1012 J217:L217" xr:uid="{00000000-0002-0000-0500-000006000000}">
      <formula1>0</formula1>
      <formula2>100000000</formula2>
    </dataValidation>
  </dataValidation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tabColor rgb="FF92D050"/>
  </sheetPr>
  <dimension ref="A1:BE136"/>
  <sheetViews>
    <sheetView tabSelected="1" zoomScale="50" zoomScaleNormal="50" workbookViewId="0">
      <selection activeCell="E1" sqref="E1:F1048576"/>
    </sheetView>
  </sheetViews>
  <sheetFormatPr defaultColWidth="9.140625" defaultRowHeight="15.75" x14ac:dyDescent="0.25"/>
  <cols>
    <col min="1" max="1" width="28.42578125" style="13" customWidth="1"/>
    <col min="2" max="2" width="45.42578125" style="16" customWidth="1"/>
    <col min="3" max="3" width="20.140625" style="35" customWidth="1"/>
    <col min="4" max="4" width="26.140625" style="1" customWidth="1"/>
    <col min="5" max="5" width="4.7109375" style="1" hidden="1" customWidth="1"/>
    <col min="6" max="6" width="6.42578125" style="1" hidden="1" customWidth="1"/>
    <col min="7" max="7" width="14.28515625" style="2" customWidth="1"/>
    <col min="8" max="8" width="9" style="2" customWidth="1"/>
    <col min="9" max="9" width="6.7109375" style="2" customWidth="1"/>
    <col min="10" max="10" width="8.28515625" style="2" customWidth="1"/>
    <col min="11" max="11" width="7.28515625" style="2" customWidth="1"/>
    <col min="12" max="12" width="6.7109375" style="2" customWidth="1"/>
    <col min="13" max="13" width="8.42578125" style="2" customWidth="1"/>
    <col min="14" max="18" width="6.42578125" style="2" customWidth="1"/>
    <col min="19" max="19" width="7.140625" style="2" customWidth="1"/>
    <col min="20" max="20" width="12.42578125" style="2" bestFit="1" customWidth="1"/>
    <col min="21" max="22" width="7.140625" style="2" customWidth="1"/>
    <col min="23" max="24" width="6.28515625" style="2" bestFit="1" customWidth="1"/>
    <col min="25" max="25" width="8.5703125" style="2" customWidth="1"/>
    <col min="26" max="26" width="6.7109375" style="2" customWidth="1"/>
    <col min="27" max="27" width="7" style="2" customWidth="1"/>
    <col min="28" max="28" width="5" style="2" customWidth="1"/>
    <col min="29" max="29" width="6.7109375" style="2" customWidth="1"/>
    <col min="30" max="31" width="6.28515625" style="2" bestFit="1" customWidth="1"/>
    <col min="32" max="32" width="5" style="2" customWidth="1"/>
    <col min="33" max="33" width="9.42578125" style="2" customWidth="1"/>
    <col min="34" max="34" width="10.7109375" style="2" customWidth="1"/>
    <col min="35" max="35" width="13.7109375" style="2" customWidth="1"/>
    <col min="36" max="36" width="17.42578125" style="2" customWidth="1"/>
    <col min="37" max="40" width="10.7109375" style="2" customWidth="1"/>
    <col min="41" max="41" width="9.28515625" style="2" customWidth="1"/>
    <col min="42" max="42" width="10" style="2" customWidth="1"/>
    <col min="43" max="45" width="8" style="2" customWidth="1"/>
    <col min="46" max="46" width="9.42578125" style="2" customWidth="1"/>
    <col min="47" max="47" width="11.7109375" style="2" customWidth="1"/>
    <col min="48" max="48" width="7" style="2" customWidth="1"/>
    <col min="49" max="49" width="6.42578125" style="13" customWidth="1"/>
    <col min="50" max="50" width="7" style="13" customWidth="1"/>
    <col min="51" max="52" width="7.42578125" style="13" customWidth="1"/>
    <col min="53" max="53" width="6.28515625" style="13" customWidth="1"/>
    <col min="54" max="54" width="6.7109375" style="13" customWidth="1"/>
    <col min="55" max="55" width="7.7109375" style="13" customWidth="1"/>
    <col min="56" max="56" width="8.140625" style="13" customWidth="1"/>
    <col min="57" max="57" width="7.42578125" style="13" customWidth="1"/>
    <col min="58" max="58" width="9.140625" style="13" customWidth="1"/>
    <col min="59" max="16384" width="9.140625" style="13"/>
  </cols>
  <sheetData>
    <row r="1" spans="1:57" ht="36.75" customHeight="1" x14ac:dyDescent="0.25">
      <c r="A1" s="66"/>
      <c r="B1" s="67"/>
      <c r="C1" s="753" t="s">
        <v>613</v>
      </c>
      <c r="D1" s="63"/>
      <c r="E1" s="63"/>
      <c r="F1" s="63"/>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12"/>
      <c r="AJ1" s="12"/>
      <c r="AK1" s="12"/>
      <c r="AL1" s="12"/>
      <c r="AM1" s="12"/>
      <c r="AN1" s="12"/>
      <c r="AO1" s="12"/>
      <c r="AP1" s="12"/>
      <c r="AQ1" s="12"/>
      <c r="AR1" s="12"/>
      <c r="AS1" s="12"/>
      <c r="AT1" s="12"/>
      <c r="AU1" s="12"/>
      <c r="AV1" s="12"/>
    </row>
    <row r="2" spans="1:57" ht="18" thickBot="1" x14ac:dyDescent="0.3">
      <c r="B2" s="11"/>
      <c r="C2" s="31"/>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row>
    <row r="3" spans="1:57" ht="15.75" customHeight="1" thickBot="1" x14ac:dyDescent="0.3">
      <c r="A3" s="1386" t="s">
        <v>484</v>
      </c>
      <c r="B3" s="50"/>
      <c r="C3" s="32"/>
      <c r="D3" s="9"/>
      <c r="E3" s="1366" t="s">
        <v>45</v>
      </c>
      <c r="F3" s="1367"/>
      <c r="G3" s="1368"/>
      <c r="H3" s="1360" t="s">
        <v>38</v>
      </c>
      <c r="I3" s="1361"/>
      <c r="J3" s="1361"/>
      <c r="K3" s="1361"/>
      <c r="L3" s="1362"/>
      <c r="M3" s="1380" t="s">
        <v>43</v>
      </c>
      <c r="N3" s="1381"/>
      <c r="O3" s="1381"/>
      <c r="P3" s="1381"/>
      <c r="Q3" s="1381"/>
      <c r="R3" s="1381"/>
      <c r="S3" s="1381"/>
      <c r="T3" s="1381"/>
      <c r="U3" s="1381"/>
      <c r="V3" s="1381"/>
      <c r="W3" s="1381"/>
      <c r="X3" s="1381"/>
      <c r="Y3" s="1381"/>
      <c r="Z3" s="1381"/>
      <c r="AA3" s="1381"/>
      <c r="AB3" s="1381"/>
      <c r="AC3" s="1381"/>
      <c r="AD3" s="1381"/>
      <c r="AE3" s="1381"/>
      <c r="AF3" s="1381"/>
      <c r="AG3" s="1381"/>
      <c r="AH3" s="1381"/>
      <c r="AI3" s="1381"/>
      <c r="AJ3" s="1381"/>
      <c r="AK3" s="1382"/>
      <c r="AL3" s="1382"/>
      <c r="AM3" s="1382"/>
      <c r="AN3" s="1382"/>
      <c r="AO3" s="1382"/>
      <c r="AP3" s="1382"/>
      <c r="AQ3" s="1382"/>
      <c r="AR3" s="1382"/>
      <c r="AS3" s="1382"/>
      <c r="AT3" s="1382"/>
      <c r="AU3" s="1383"/>
      <c r="AV3" s="1354" t="s">
        <v>44</v>
      </c>
      <c r="AW3" s="1355"/>
      <c r="AX3" s="1355"/>
      <c r="AY3" s="1355"/>
      <c r="AZ3" s="1355"/>
      <c r="BA3" s="1355"/>
      <c r="BB3" s="1355"/>
      <c r="BC3" s="1355"/>
      <c r="BD3" s="1355"/>
      <c r="BE3" s="1356"/>
    </row>
    <row r="4" spans="1:57" ht="28.5" customHeight="1" thickBot="1" x14ac:dyDescent="0.3">
      <c r="A4" s="1387"/>
      <c r="B4" s="51"/>
      <c r="C4" s="33"/>
      <c r="D4" s="10"/>
      <c r="E4" s="1369"/>
      <c r="F4" s="1370"/>
      <c r="G4" s="1371"/>
      <c r="H4" s="1363"/>
      <c r="I4" s="1364"/>
      <c r="J4" s="1364"/>
      <c r="K4" s="1364"/>
      <c r="L4" s="1365"/>
      <c r="M4" s="58"/>
      <c r="N4" s="1361" t="s">
        <v>39</v>
      </c>
      <c r="O4" s="1361"/>
      <c r="P4" s="1372"/>
      <c r="Q4" s="1372"/>
      <c r="R4" s="1373"/>
      <c r="S4" s="1360" t="s">
        <v>40</v>
      </c>
      <c r="T4" s="1374"/>
      <c r="U4" s="1374"/>
      <c r="V4" s="1372"/>
      <c r="W4" s="1372"/>
      <c r="X4" s="1375"/>
      <c r="Y4" s="1376" t="s">
        <v>47</v>
      </c>
      <c r="Z4" s="1377"/>
      <c r="AA4" s="1376" t="s">
        <v>41</v>
      </c>
      <c r="AB4" s="1378"/>
      <c r="AC4" s="1378"/>
      <c r="AD4" s="1378"/>
      <c r="AE4" s="1378"/>
      <c r="AF4" s="1377"/>
      <c r="AG4" s="1360" t="s">
        <v>42</v>
      </c>
      <c r="AH4" s="1379"/>
      <c r="AI4" s="1352" t="s">
        <v>108</v>
      </c>
      <c r="AJ4" s="1353"/>
      <c r="AK4" s="1384" t="s">
        <v>99</v>
      </c>
      <c r="AL4" s="1384"/>
      <c r="AM4" s="1384"/>
      <c r="AN4" s="1384"/>
      <c r="AO4" s="1384"/>
      <c r="AP4" s="1384"/>
      <c r="AQ4" s="1384"/>
      <c r="AR4" s="1384"/>
      <c r="AS4" s="1384"/>
      <c r="AT4" s="1384"/>
      <c r="AU4" s="1385"/>
      <c r="AV4" s="1357"/>
      <c r="AW4" s="1358"/>
      <c r="AX4" s="1358"/>
      <c r="AY4" s="1358"/>
      <c r="AZ4" s="1358"/>
      <c r="BA4" s="1358"/>
      <c r="BB4" s="1358"/>
      <c r="BC4" s="1358"/>
      <c r="BD4" s="1358"/>
      <c r="BE4" s="1359"/>
    </row>
    <row r="5" spans="1:57" ht="177" customHeight="1" x14ac:dyDescent="0.25">
      <c r="A5" s="1388"/>
      <c r="B5" s="52" t="s">
        <v>48</v>
      </c>
      <c r="C5" s="40" t="s">
        <v>96</v>
      </c>
      <c r="D5" s="41" t="s">
        <v>52</v>
      </c>
      <c r="E5" s="5" t="s">
        <v>21</v>
      </c>
      <c r="F5" s="6" t="s">
        <v>23</v>
      </c>
      <c r="G5" s="54" t="s">
        <v>20</v>
      </c>
      <c r="H5" s="55" t="s">
        <v>19</v>
      </c>
      <c r="I5" s="56" t="s">
        <v>33</v>
      </c>
      <c r="J5" s="56" t="s">
        <v>34</v>
      </c>
      <c r="K5" s="56" t="s">
        <v>35</v>
      </c>
      <c r="L5" s="57" t="s">
        <v>36</v>
      </c>
      <c r="M5" s="42" t="s">
        <v>22</v>
      </c>
      <c r="N5" s="44" t="s">
        <v>37</v>
      </c>
      <c r="O5" s="754" t="s">
        <v>677</v>
      </c>
      <c r="P5" s="44" t="s">
        <v>14</v>
      </c>
      <c r="Q5" s="44" t="s">
        <v>18</v>
      </c>
      <c r="R5" s="59" t="s">
        <v>24</v>
      </c>
      <c r="S5" s="60" t="s">
        <v>10</v>
      </c>
      <c r="T5" s="761" t="s">
        <v>678</v>
      </c>
      <c r="U5" s="761" t="s">
        <v>679</v>
      </c>
      <c r="V5" s="43" t="s">
        <v>13</v>
      </c>
      <c r="W5" s="43" t="s">
        <v>11</v>
      </c>
      <c r="X5" s="61" t="s">
        <v>12</v>
      </c>
      <c r="Y5" s="284" t="s">
        <v>0</v>
      </c>
      <c r="Z5" s="285" t="s">
        <v>1</v>
      </c>
      <c r="AA5" s="286" t="s">
        <v>32</v>
      </c>
      <c r="AB5" s="287" t="s">
        <v>2</v>
      </c>
      <c r="AC5" s="287" t="s">
        <v>6</v>
      </c>
      <c r="AD5" s="287" t="s">
        <v>3</v>
      </c>
      <c r="AE5" s="287" t="s">
        <v>4</v>
      </c>
      <c r="AF5" s="292" t="s">
        <v>5</v>
      </c>
      <c r="AG5" s="288" t="s">
        <v>16</v>
      </c>
      <c r="AH5" s="289" t="s">
        <v>17</v>
      </c>
      <c r="AI5" s="290" t="s">
        <v>25</v>
      </c>
      <c r="AJ5" s="291" t="s">
        <v>107</v>
      </c>
      <c r="AK5" s="283" t="s">
        <v>487</v>
      </c>
      <c r="AL5" s="70" t="s">
        <v>488</v>
      </c>
      <c r="AM5" s="71" t="s">
        <v>489</v>
      </c>
      <c r="AN5" s="69" t="s">
        <v>109</v>
      </c>
      <c r="AO5" s="36" t="s">
        <v>101</v>
      </c>
      <c r="AP5" s="37" t="s">
        <v>106</v>
      </c>
      <c r="AQ5" s="38" t="s">
        <v>100</v>
      </c>
      <c r="AR5" s="39" t="s">
        <v>102</v>
      </c>
      <c r="AS5" s="39" t="s">
        <v>103</v>
      </c>
      <c r="AT5" s="36" t="s">
        <v>104</v>
      </c>
      <c r="AU5" s="37" t="s">
        <v>105</v>
      </c>
      <c r="AV5" s="68" t="s">
        <v>46</v>
      </c>
      <c r="AW5" s="45" t="s">
        <v>26</v>
      </c>
      <c r="AX5" s="45" t="s">
        <v>27</v>
      </c>
      <c r="AY5" s="45" t="s">
        <v>28</v>
      </c>
      <c r="AZ5" s="45" t="s">
        <v>7</v>
      </c>
      <c r="BA5" s="45" t="s">
        <v>29</v>
      </c>
      <c r="BB5" s="45" t="s">
        <v>8</v>
      </c>
      <c r="BC5" s="45" t="s">
        <v>30</v>
      </c>
      <c r="BD5" s="45" t="s">
        <v>9</v>
      </c>
      <c r="BE5" s="46" t="s">
        <v>31</v>
      </c>
    </row>
    <row r="6" spans="1:57" s="15" customFormat="1" ht="23.25" customHeight="1" thickBot="1" x14ac:dyDescent="0.3">
      <c r="A6" s="358"/>
      <c r="B6" s="361" t="s">
        <v>49</v>
      </c>
      <c r="C6" s="362" t="s">
        <v>50</v>
      </c>
      <c r="D6" s="8" t="s">
        <v>51</v>
      </c>
      <c r="E6" s="7">
        <v>1</v>
      </c>
      <c r="F6" s="3">
        <v>2</v>
      </c>
      <c r="G6" s="4">
        <v>3</v>
      </c>
      <c r="H6" s="7">
        <v>4</v>
      </c>
      <c r="I6" s="3">
        <v>5</v>
      </c>
      <c r="J6" s="3">
        <v>6</v>
      </c>
      <c r="K6" s="3">
        <v>7</v>
      </c>
      <c r="L6" s="8">
        <v>8</v>
      </c>
      <c r="M6" s="7">
        <v>9</v>
      </c>
      <c r="N6" s="3">
        <v>10</v>
      </c>
      <c r="O6" s="3">
        <v>11</v>
      </c>
      <c r="P6" s="3">
        <v>12</v>
      </c>
      <c r="Q6" s="3">
        <v>13</v>
      </c>
      <c r="R6" s="3">
        <v>14</v>
      </c>
      <c r="S6" s="3">
        <v>15</v>
      </c>
      <c r="T6" s="3">
        <v>16</v>
      </c>
      <c r="U6" s="3">
        <v>17</v>
      </c>
      <c r="V6" s="3">
        <v>18</v>
      </c>
      <c r="W6" s="3">
        <v>19</v>
      </c>
      <c r="X6" s="3">
        <v>20</v>
      </c>
      <c r="Y6" s="3">
        <v>21</v>
      </c>
      <c r="Z6" s="3">
        <v>22</v>
      </c>
      <c r="AA6" s="3">
        <v>23</v>
      </c>
      <c r="AB6" s="3">
        <v>24</v>
      </c>
      <c r="AC6" s="3">
        <v>25</v>
      </c>
      <c r="AD6" s="3">
        <v>26</v>
      </c>
      <c r="AE6" s="3">
        <v>27</v>
      </c>
      <c r="AF6" s="3">
        <v>28</v>
      </c>
      <c r="AG6" s="3">
        <v>29</v>
      </c>
      <c r="AH6" s="3">
        <v>30</v>
      </c>
      <c r="AI6" s="3">
        <v>31</v>
      </c>
      <c r="AJ6" s="3">
        <v>32</v>
      </c>
      <c r="AK6" s="3">
        <v>33</v>
      </c>
      <c r="AL6" s="3">
        <v>34</v>
      </c>
      <c r="AM6" s="3">
        <v>35</v>
      </c>
      <c r="AN6" s="3">
        <v>36</v>
      </c>
      <c r="AO6" s="3">
        <v>37</v>
      </c>
      <c r="AP6" s="3">
        <v>38</v>
      </c>
      <c r="AQ6" s="3">
        <v>39</v>
      </c>
      <c r="AR6" s="3">
        <v>40</v>
      </c>
      <c r="AS6" s="3">
        <v>41</v>
      </c>
      <c r="AT6" s="3">
        <v>42</v>
      </c>
      <c r="AU6" s="3">
        <v>43</v>
      </c>
      <c r="AV6" s="3">
        <v>44</v>
      </c>
      <c r="AW6" s="3">
        <v>45</v>
      </c>
      <c r="AX6" s="3">
        <v>46</v>
      </c>
      <c r="AY6" s="3">
        <v>47</v>
      </c>
      <c r="AZ6" s="3">
        <v>48</v>
      </c>
      <c r="BA6" s="3">
        <v>49</v>
      </c>
      <c r="BB6" s="3">
        <v>50</v>
      </c>
      <c r="BC6" s="3">
        <v>51</v>
      </c>
      <c r="BD6" s="3">
        <v>52</v>
      </c>
      <c r="BE6" s="3">
        <v>53</v>
      </c>
    </row>
    <row r="7" spans="1:57" ht="36.75" customHeight="1" thickBot="1" x14ac:dyDescent="0.3">
      <c r="A7" s="1546" t="s">
        <v>598</v>
      </c>
      <c r="B7" s="1552" t="s">
        <v>787</v>
      </c>
      <c r="C7" s="1558" t="s">
        <v>630</v>
      </c>
      <c r="D7" s="1273" t="s">
        <v>485</v>
      </c>
      <c r="E7" s="1300">
        <v>15</v>
      </c>
      <c r="F7" s="1303">
        <f t="shared" ref="F7" si="0">E7-SUM(M7:M11)</f>
        <v>-53</v>
      </c>
      <c r="G7" s="852">
        <f t="shared" ref="G7:G11" si="1">SUM(M7,AV7)</f>
        <v>4</v>
      </c>
      <c r="H7" s="314">
        <f>SUM(I7:L7)</f>
        <v>0</v>
      </c>
      <c r="I7" s="72"/>
      <c r="J7" s="72"/>
      <c r="K7" s="72"/>
      <c r="L7" s="75"/>
      <c r="M7" s="826">
        <f>IF(AND(SUM(N7:R7)=SUM(Y7:Z7),SUM(S7:X7)=SUM(Y7:Z7)),SUM(N7:R7),"ПЕРЕВІРТЕ ПРАВИЛЬНІСТЬ ДАНИХ")</f>
        <v>4</v>
      </c>
      <c r="N7" s="1235"/>
      <c r="O7" s="1235"/>
      <c r="P7" s="1235">
        <v>4</v>
      </c>
      <c r="Q7" s="1235"/>
      <c r="R7" s="1236"/>
      <c r="S7" s="1237"/>
      <c r="T7" s="1237"/>
      <c r="U7" s="1237"/>
      <c r="V7" s="1235"/>
      <c r="W7" s="1235"/>
      <c r="X7" s="1236">
        <v>4</v>
      </c>
      <c r="Y7" s="1238">
        <v>2</v>
      </c>
      <c r="Z7" s="1236">
        <v>2</v>
      </c>
      <c r="AA7" s="1045"/>
      <c r="AB7" s="835">
        <v>1</v>
      </c>
      <c r="AC7" s="835">
        <v>1</v>
      </c>
      <c r="AD7" s="72"/>
      <c r="AE7" s="72"/>
      <c r="AF7" s="75"/>
      <c r="AG7" s="74">
        <v>32</v>
      </c>
      <c r="AH7" s="73">
        <v>9</v>
      </c>
      <c r="AI7" s="143">
        <v>8</v>
      </c>
      <c r="AJ7" s="351">
        <v>4</v>
      </c>
      <c r="AK7" s="76" t="s">
        <v>97</v>
      </c>
      <c r="AL7" s="77" t="s">
        <v>97</v>
      </c>
      <c r="AM7" s="78" t="s">
        <v>97</v>
      </c>
      <c r="AN7" s="74">
        <v>1</v>
      </c>
      <c r="AO7" s="72">
        <v>3</v>
      </c>
      <c r="AP7" s="73"/>
      <c r="AQ7" s="79" t="s">
        <v>97</v>
      </c>
      <c r="AR7" s="77" t="s">
        <v>97</v>
      </c>
      <c r="AS7" s="77" t="s">
        <v>97</v>
      </c>
      <c r="AT7" s="77" t="s">
        <v>97</v>
      </c>
      <c r="AU7" s="78" t="s">
        <v>97</v>
      </c>
      <c r="AV7" s="315">
        <f>SUM(AW7:BE7)</f>
        <v>0</v>
      </c>
      <c r="AW7" s="316"/>
      <c r="AX7" s="316"/>
      <c r="AY7" s="316"/>
      <c r="AZ7" s="316"/>
      <c r="BA7" s="316"/>
      <c r="BB7" s="316"/>
      <c r="BC7" s="316"/>
      <c r="BD7" s="316"/>
      <c r="BE7" s="317"/>
    </row>
    <row r="8" spans="1:57" ht="48" thickBot="1" x14ac:dyDescent="0.3">
      <c r="A8" s="1547"/>
      <c r="B8" s="1553"/>
      <c r="C8" s="1559"/>
      <c r="D8" s="1274" t="s">
        <v>490</v>
      </c>
      <c r="E8" s="1301"/>
      <c r="F8" s="1304"/>
      <c r="G8" s="850">
        <f t="shared" si="1"/>
        <v>0</v>
      </c>
      <c r="H8" s="318">
        <f>SUM(I8:L8)</f>
        <v>0</v>
      </c>
      <c r="I8" s="319"/>
      <c r="J8" s="319"/>
      <c r="K8" s="319"/>
      <c r="L8" s="338"/>
      <c r="M8" s="828">
        <f t="shared" ref="M8:M11" si="2">IF(AND(SUM(N8:R8)=SUM(Y8:Z8),SUM(S8:X8)=SUM(Y8:Z8)),SUM(N8:R8),"ПЕРЕВІРТЕ ПРАВИЛЬНІСТЬ ДАНИХ")</f>
        <v>0</v>
      </c>
      <c r="N8" s="1239"/>
      <c r="O8" s="1239"/>
      <c r="P8" s="1239"/>
      <c r="Q8" s="1239"/>
      <c r="R8" s="1240"/>
      <c r="S8" s="1241"/>
      <c r="T8" s="1241"/>
      <c r="U8" s="1241"/>
      <c r="V8" s="1242"/>
      <c r="W8" s="1242"/>
      <c r="X8" s="1243"/>
      <c r="Y8" s="1244"/>
      <c r="Z8" s="1243"/>
      <c r="AA8" s="1027"/>
      <c r="AB8" s="1028"/>
      <c r="AC8" s="1028"/>
      <c r="AD8" s="84"/>
      <c r="AE8" s="84"/>
      <c r="AF8" s="85"/>
      <c r="AG8" s="325"/>
      <c r="AH8" s="320"/>
      <c r="AI8" s="337"/>
      <c r="AJ8" s="326">
        <f>SUM(AN8:AP8)</f>
        <v>0</v>
      </c>
      <c r="AK8" s="327" t="s">
        <v>98</v>
      </c>
      <c r="AL8" s="328" t="s">
        <v>98</v>
      </c>
      <c r="AM8" s="329" t="s">
        <v>98</v>
      </c>
      <c r="AN8" s="330"/>
      <c r="AO8" s="328"/>
      <c r="AP8" s="329"/>
      <c r="AQ8" s="330" t="s">
        <v>97</v>
      </c>
      <c r="AR8" s="328" t="s">
        <v>97</v>
      </c>
      <c r="AS8" s="328" t="s">
        <v>97</v>
      </c>
      <c r="AT8" s="328" t="s">
        <v>97</v>
      </c>
      <c r="AU8" s="329" t="s">
        <v>97</v>
      </c>
      <c r="AV8" s="315">
        <f t="shared" ref="AV8:AV16" si="3">SUM(AW8:BE8)</f>
        <v>0</v>
      </c>
      <c r="AW8" s="352"/>
      <c r="AX8" s="352"/>
      <c r="AY8" s="352"/>
      <c r="AZ8" s="352"/>
      <c r="BA8" s="352"/>
      <c r="BB8" s="352"/>
      <c r="BC8" s="352"/>
      <c r="BD8" s="352"/>
      <c r="BE8" s="353"/>
    </row>
    <row r="9" spans="1:57" ht="32.25" thickBot="1" x14ac:dyDescent="0.3">
      <c r="A9" s="1547"/>
      <c r="B9" s="1553"/>
      <c r="C9" s="1559"/>
      <c r="D9" s="1274" t="s">
        <v>486</v>
      </c>
      <c r="E9" s="1301"/>
      <c r="F9" s="1304"/>
      <c r="G9" s="850">
        <f t="shared" si="1"/>
        <v>0</v>
      </c>
      <c r="H9" s="318">
        <f t="shared" ref="H9:H11" si="4">SUM(I9:L9)</f>
        <v>0</v>
      </c>
      <c r="I9" s="319"/>
      <c r="J9" s="319"/>
      <c r="K9" s="319"/>
      <c r="L9" s="338"/>
      <c r="M9" s="828">
        <f t="shared" si="2"/>
        <v>0</v>
      </c>
      <c r="N9" s="1239"/>
      <c r="O9" s="1239"/>
      <c r="P9" s="1239"/>
      <c r="Q9" s="1239"/>
      <c r="R9" s="1240"/>
      <c r="S9" s="1241"/>
      <c r="T9" s="1241"/>
      <c r="U9" s="1241"/>
      <c r="V9" s="1242"/>
      <c r="W9" s="1242"/>
      <c r="X9" s="1243"/>
      <c r="Y9" s="1244"/>
      <c r="Z9" s="1243"/>
      <c r="AA9" s="1027"/>
      <c r="AB9" s="1028"/>
      <c r="AC9" s="1028"/>
      <c r="AD9" s="84"/>
      <c r="AE9" s="84"/>
      <c r="AF9" s="85"/>
      <c r="AG9" s="325"/>
      <c r="AH9" s="320"/>
      <c r="AI9" s="337"/>
      <c r="AJ9" s="326">
        <f>SUM(AK9:AM9)</f>
        <v>0</v>
      </c>
      <c r="AK9" s="327"/>
      <c r="AL9" s="328"/>
      <c r="AM9" s="329"/>
      <c r="AN9" s="330" t="s">
        <v>97</v>
      </c>
      <c r="AO9" s="328" t="s">
        <v>97</v>
      </c>
      <c r="AP9" s="329" t="s">
        <v>97</v>
      </c>
      <c r="AQ9" s="330" t="s">
        <v>97</v>
      </c>
      <c r="AR9" s="328" t="s">
        <v>97</v>
      </c>
      <c r="AS9" s="328" t="s">
        <v>97</v>
      </c>
      <c r="AT9" s="328" t="s">
        <v>97</v>
      </c>
      <c r="AU9" s="329" t="s">
        <v>97</v>
      </c>
      <c r="AV9" s="315">
        <f t="shared" si="3"/>
        <v>0</v>
      </c>
      <c r="AW9" s="352"/>
      <c r="AX9" s="352"/>
      <c r="AY9" s="352"/>
      <c r="AZ9" s="352"/>
      <c r="BA9" s="352"/>
      <c r="BB9" s="352"/>
      <c r="BC9" s="352"/>
      <c r="BD9" s="352"/>
      <c r="BE9" s="353"/>
    </row>
    <row r="10" spans="1:57" ht="32.25" thickBot="1" x14ac:dyDescent="0.3">
      <c r="A10" s="1547"/>
      <c r="B10" s="1553"/>
      <c r="C10" s="1559"/>
      <c r="D10" s="1274" t="s">
        <v>15</v>
      </c>
      <c r="E10" s="1301"/>
      <c r="F10" s="1304"/>
      <c r="G10" s="850">
        <f t="shared" si="1"/>
        <v>64</v>
      </c>
      <c r="H10" s="318">
        <f t="shared" si="4"/>
        <v>4</v>
      </c>
      <c r="I10" s="319">
        <v>4</v>
      </c>
      <c r="J10" s="319"/>
      <c r="K10" s="319"/>
      <c r="L10" s="338"/>
      <c r="M10" s="828">
        <v>64</v>
      </c>
      <c r="N10" s="1239"/>
      <c r="O10" s="1239"/>
      <c r="P10" s="1239">
        <v>64</v>
      </c>
      <c r="Q10" s="1239"/>
      <c r="R10" s="1240"/>
      <c r="S10" s="1241"/>
      <c r="T10" s="1241"/>
      <c r="U10" s="1241"/>
      <c r="V10" s="1242"/>
      <c r="W10" s="1242"/>
      <c r="X10" s="1243">
        <v>64</v>
      </c>
      <c r="Y10" s="1244">
        <v>54</v>
      </c>
      <c r="Z10" s="1243">
        <v>10</v>
      </c>
      <c r="AA10" s="1027"/>
      <c r="AB10" s="1028">
        <v>12</v>
      </c>
      <c r="AC10" s="1028">
        <v>12</v>
      </c>
      <c r="AD10" s="84">
        <v>3</v>
      </c>
      <c r="AE10" s="84">
        <v>15</v>
      </c>
      <c r="AF10" s="85"/>
      <c r="AG10" s="325">
        <v>37</v>
      </c>
      <c r="AH10" s="320">
        <v>12</v>
      </c>
      <c r="AI10" s="337">
        <v>100</v>
      </c>
      <c r="AJ10" s="326">
        <v>68</v>
      </c>
      <c r="AK10" s="327" t="s">
        <v>98</v>
      </c>
      <c r="AL10" s="328" t="s">
        <v>98</v>
      </c>
      <c r="AM10" s="329" t="s">
        <v>98</v>
      </c>
      <c r="AN10" s="330" t="s">
        <v>97</v>
      </c>
      <c r="AO10" s="328" t="s">
        <v>97</v>
      </c>
      <c r="AP10" s="329" t="s">
        <v>97</v>
      </c>
      <c r="AQ10" s="330"/>
      <c r="AR10" s="328"/>
      <c r="AS10" s="328">
        <v>40</v>
      </c>
      <c r="AT10" s="328">
        <v>28</v>
      </c>
      <c r="AU10" s="329"/>
      <c r="AV10" s="315">
        <f t="shared" si="3"/>
        <v>0</v>
      </c>
      <c r="AW10" s="352"/>
      <c r="AX10" s="352"/>
      <c r="AY10" s="352"/>
      <c r="AZ10" s="352"/>
      <c r="BA10" s="352"/>
      <c r="BB10" s="352"/>
      <c r="BC10" s="352"/>
      <c r="BD10" s="352"/>
      <c r="BE10" s="353"/>
    </row>
    <row r="11" spans="1:57" ht="37.5" customHeight="1" thickBot="1" x14ac:dyDescent="0.3">
      <c r="A11" s="1547"/>
      <c r="B11" s="1554"/>
      <c r="C11" s="1560"/>
      <c r="D11" s="1275" t="s">
        <v>491</v>
      </c>
      <c r="E11" s="1302"/>
      <c r="F11" s="1305"/>
      <c r="G11" s="851">
        <f t="shared" si="1"/>
        <v>0</v>
      </c>
      <c r="H11" s="339">
        <f t="shared" si="4"/>
        <v>0</v>
      </c>
      <c r="I11" s="92"/>
      <c r="J11" s="92"/>
      <c r="K11" s="92"/>
      <c r="L11" s="101"/>
      <c r="M11" s="830">
        <f t="shared" si="2"/>
        <v>0</v>
      </c>
      <c r="N11" s="340"/>
      <c r="O11" s="340"/>
      <c r="P11" s="340"/>
      <c r="Q11" s="340"/>
      <c r="R11" s="341"/>
      <c r="S11" s="769"/>
      <c r="T11" s="769"/>
      <c r="U11" s="769"/>
      <c r="V11" s="340"/>
      <c r="W11" s="340"/>
      <c r="X11" s="341"/>
      <c r="Y11" s="354"/>
      <c r="Z11" s="341"/>
      <c r="AA11" s="100"/>
      <c r="AB11" s="92"/>
      <c r="AC11" s="92"/>
      <c r="AD11" s="92"/>
      <c r="AE11" s="92"/>
      <c r="AF11" s="101"/>
      <c r="AG11" s="100"/>
      <c r="AH11" s="93"/>
      <c r="AI11" s="832"/>
      <c r="AJ11" s="355">
        <f>SUM(AQ11:AU11)</f>
        <v>0</v>
      </c>
      <c r="AK11" s="345" t="s">
        <v>97</v>
      </c>
      <c r="AL11" s="97" t="s">
        <v>97</v>
      </c>
      <c r="AM11" s="98" t="s">
        <v>97</v>
      </c>
      <c r="AN11" s="99" t="s">
        <v>97</v>
      </c>
      <c r="AO11" s="97" t="s">
        <v>98</v>
      </c>
      <c r="AP11" s="98" t="s">
        <v>98</v>
      </c>
      <c r="AQ11" s="100"/>
      <c r="AR11" s="92"/>
      <c r="AS11" s="92"/>
      <c r="AT11" s="92"/>
      <c r="AU11" s="93"/>
      <c r="AV11" s="356">
        <f t="shared" si="3"/>
        <v>0</v>
      </c>
      <c r="AW11" s="346"/>
      <c r="AX11" s="346"/>
      <c r="AY11" s="346"/>
      <c r="AZ11" s="346"/>
      <c r="BA11" s="346"/>
      <c r="BB11" s="346"/>
      <c r="BC11" s="346"/>
      <c r="BD11" s="346"/>
      <c r="BE11" s="347"/>
    </row>
    <row r="12" spans="1:57" ht="37.5" customHeight="1" x14ac:dyDescent="0.25">
      <c r="A12" s="1547"/>
      <c r="B12" s="1511" t="s">
        <v>631</v>
      </c>
      <c r="C12" s="1555">
        <v>44593622</v>
      </c>
      <c r="D12" s="1276" t="s">
        <v>485</v>
      </c>
      <c r="E12" s="1300">
        <v>0</v>
      </c>
      <c r="F12" s="1303">
        <f t="shared" ref="F12" si="5">E12-SUM(M12:M16)</f>
        <v>-90</v>
      </c>
      <c r="G12" s="1165">
        <f>SUM(M12,AV12)</f>
        <v>26</v>
      </c>
      <c r="H12" s="1166">
        <f>SUM(I12:L12)</f>
        <v>0</v>
      </c>
      <c r="I12" s="1167">
        <v>0</v>
      </c>
      <c r="J12" s="1167">
        <v>0</v>
      </c>
      <c r="K12" s="1167">
        <v>0</v>
      </c>
      <c r="L12" s="1168">
        <v>0</v>
      </c>
      <c r="M12" s="1169">
        <f t="shared" ref="M12:M16" si="6">IF(AND(SUM(N12:R12)=SUM(Y12:Z12),SUM(S12:X12)=SUM(Y12:Z12)),SUM(N12:R12),"ПЕРЕВІРТЕ ПРАВИЛЬНІСТЬ ДАНИХ")</f>
        <v>25</v>
      </c>
      <c r="N12" s="1170">
        <v>0</v>
      </c>
      <c r="O12" s="1170">
        <v>0</v>
      </c>
      <c r="P12" s="1170">
        <v>25</v>
      </c>
      <c r="Q12" s="1170">
        <v>0</v>
      </c>
      <c r="R12" s="1171">
        <v>0</v>
      </c>
      <c r="S12" s="1172">
        <v>0</v>
      </c>
      <c r="T12" s="1170">
        <v>0</v>
      </c>
      <c r="U12" s="1170">
        <v>0</v>
      </c>
      <c r="V12" s="1173">
        <v>0</v>
      </c>
      <c r="W12" s="1170">
        <v>0</v>
      </c>
      <c r="X12" s="1174">
        <v>25</v>
      </c>
      <c r="Y12" s="1175">
        <v>20</v>
      </c>
      <c r="Z12" s="1176">
        <v>5</v>
      </c>
      <c r="AA12" s="1177">
        <v>0</v>
      </c>
      <c r="AB12" s="1178">
        <v>4</v>
      </c>
      <c r="AC12" s="1178">
        <v>4</v>
      </c>
      <c r="AD12" s="1178">
        <v>0</v>
      </c>
      <c r="AE12" s="1178">
        <v>1</v>
      </c>
      <c r="AF12" s="1179">
        <v>0</v>
      </c>
      <c r="AG12" s="1177">
        <v>31</v>
      </c>
      <c r="AH12" s="1179">
        <v>6</v>
      </c>
      <c r="AI12" s="1180">
        <v>10</v>
      </c>
      <c r="AJ12" s="1234">
        <f>SUM(AN12:AP12)</f>
        <v>26</v>
      </c>
      <c r="AK12" s="1181" t="s">
        <v>97</v>
      </c>
      <c r="AL12" s="1182" t="s">
        <v>97</v>
      </c>
      <c r="AM12" s="1183" t="s">
        <v>97</v>
      </c>
      <c r="AN12" s="1180">
        <v>4</v>
      </c>
      <c r="AO12" s="1167">
        <v>22</v>
      </c>
      <c r="AP12" s="1184">
        <v>0</v>
      </c>
      <c r="AQ12" s="1185" t="s">
        <v>97</v>
      </c>
      <c r="AR12" s="1182" t="s">
        <v>97</v>
      </c>
      <c r="AS12" s="1182" t="s">
        <v>97</v>
      </c>
      <c r="AT12" s="1182" t="s">
        <v>97</v>
      </c>
      <c r="AU12" s="1186" t="s">
        <v>97</v>
      </c>
      <c r="AV12" s="1187">
        <f t="shared" si="3"/>
        <v>1</v>
      </c>
      <c r="AW12" s="1188">
        <v>0</v>
      </c>
      <c r="AX12" s="1188">
        <v>1</v>
      </c>
      <c r="AY12" s="1188">
        <v>0</v>
      </c>
      <c r="AZ12" s="1188">
        <v>0</v>
      </c>
      <c r="BA12" s="1188">
        <v>0</v>
      </c>
      <c r="BB12" s="1188">
        <v>0</v>
      </c>
      <c r="BC12" s="1188">
        <v>0</v>
      </c>
      <c r="BD12" s="1188">
        <v>0</v>
      </c>
      <c r="BE12" s="1189">
        <v>0</v>
      </c>
    </row>
    <row r="13" spans="1:57" ht="37.5" customHeight="1" x14ac:dyDescent="0.25">
      <c r="A13" s="1547"/>
      <c r="B13" s="1512"/>
      <c r="C13" s="1556"/>
      <c r="D13" s="1277" t="s">
        <v>490</v>
      </c>
      <c r="E13" s="1301"/>
      <c r="F13" s="1304"/>
      <c r="G13" s="1190">
        <f t="shared" ref="G13:G21" si="7">SUM(M13,AV13)</f>
        <v>0</v>
      </c>
      <c r="H13" s="1191">
        <f>SUM(I13:L13)</f>
        <v>0</v>
      </c>
      <c r="I13" s="1192"/>
      <c r="J13" s="1192"/>
      <c r="K13" s="1192"/>
      <c r="L13" s="1193"/>
      <c r="M13" s="1194">
        <f t="shared" si="6"/>
        <v>0</v>
      </c>
      <c r="N13" s="1195"/>
      <c r="O13" s="1195"/>
      <c r="P13" s="1195"/>
      <c r="Q13" s="1195"/>
      <c r="R13" s="1196"/>
      <c r="S13" s="1197"/>
      <c r="T13" s="1198"/>
      <c r="U13" s="1198"/>
      <c r="V13" s="1195"/>
      <c r="W13" s="1195"/>
      <c r="X13" s="1199"/>
      <c r="Y13" s="1175"/>
      <c r="Z13" s="1176"/>
      <c r="AA13" s="1177"/>
      <c r="AB13" s="1178"/>
      <c r="AC13" s="1178"/>
      <c r="AD13" s="1178"/>
      <c r="AE13" s="1178"/>
      <c r="AF13" s="1179"/>
      <c r="AG13" s="1200"/>
      <c r="AH13" s="1193"/>
      <c r="AI13" s="1200"/>
      <c r="AJ13" s="1201">
        <f>SUM(AN13:AP13)</f>
        <v>0</v>
      </c>
      <c r="AK13" s="1202" t="s">
        <v>98</v>
      </c>
      <c r="AL13" s="1203" t="s">
        <v>98</v>
      </c>
      <c r="AM13" s="1204" t="s">
        <v>98</v>
      </c>
      <c r="AN13" s="1205"/>
      <c r="AO13" s="1203"/>
      <c r="AP13" s="1204"/>
      <c r="AQ13" s="1205" t="s">
        <v>97</v>
      </c>
      <c r="AR13" s="1203" t="s">
        <v>97</v>
      </c>
      <c r="AS13" s="1203" t="s">
        <v>97</v>
      </c>
      <c r="AT13" s="1203" t="s">
        <v>97</v>
      </c>
      <c r="AU13" s="1206" t="s">
        <v>97</v>
      </c>
      <c r="AV13" s="1207">
        <f t="shared" si="3"/>
        <v>0</v>
      </c>
      <c r="AW13" s="1208"/>
      <c r="AX13" s="1208"/>
      <c r="AY13" s="1208"/>
      <c r="AZ13" s="1208"/>
      <c r="BA13" s="1208"/>
      <c r="BB13" s="1208"/>
      <c r="BC13" s="1208"/>
      <c r="BD13" s="1208"/>
      <c r="BE13" s="1209"/>
    </row>
    <row r="14" spans="1:57" ht="37.5" customHeight="1" x14ac:dyDescent="0.25">
      <c r="A14" s="1547"/>
      <c r="B14" s="1512"/>
      <c r="C14" s="1556"/>
      <c r="D14" s="1277" t="s">
        <v>486</v>
      </c>
      <c r="E14" s="1301"/>
      <c r="F14" s="1304"/>
      <c r="G14" s="1190">
        <f t="shared" si="7"/>
        <v>0</v>
      </c>
      <c r="H14" s="1191">
        <f t="shared" ref="H14" si="8">SUM(I14:L14)</f>
        <v>0</v>
      </c>
      <c r="I14" s="1192"/>
      <c r="J14" s="1192"/>
      <c r="K14" s="1192"/>
      <c r="L14" s="1193"/>
      <c r="M14" s="1194">
        <f t="shared" si="6"/>
        <v>0</v>
      </c>
      <c r="N14" s="1195"/>
      <c r="O14" s="1195"/>
      <c r="P14" s="1210"/>
      <c r="Q14" s="1211"/>
      <c r="R14" s="1196"/>
      <c r="S14" s="1197"/>
      <c r="T14" s="1195"/>
      <c r="U14" s="1195"/>
      <c r="V14" s="1195"/>
      <c r="W14" s="1195"/>
      <c r="X14" s="1199"/>
      <c r="Y14" s="1175"/>
      <c r="Z14" s="1176"/>
      <c r="AA14" s="1177"/>
      <c r="AB14" s="1178"/>
      <c r="AC14" s="1178"/>
      <c r="AD14" s="1178"/>
      <c r="AE14" s="1178"/>
      <c r="AF14" s="1179"/>
      <c r="AG14" s="1200"/>
      <c r="AH14" s="1193"/>
      <c r="AI14" s="1200"/>
      <c r="AJ14" s="1201">
        <f>SUM(AK14:AM14)</f>
        <v>0</v>
      </c>
      <c r="AK14" s="1202"/>
      <c r="AL14" s="1203"/>
      <c r="AM14" s="1204"/>
      <c r="AN14" s="1205" t="s">
        <v>97</v>
      </c>
      <c r="AO14" s="1203" t="s">
        <v>97</v>
      </c>
      <c r="AP14" s="1204" t="s">
        <v>97</v>
      </c>
      <c r="AQ14" s="1205" t="s">
        <v>97</v>
      </c>
      <c r="AR14" s="1203" t="s">
        <v>97</v>
      </c>
      <c r="AS14" s="1203" t="s">
        <v>97</v>
      </c>
      <c r="AT14" s="1203" t="s">
        <v>97</v>
      </c>
      <c r="AU14" s="1206" t="s">
        <v>97</v>
      </c>
      <c r="AV14" s="1207">
        <f t="shared" si="3"/>
        <v>0</v>
      </c>
      <c r="AW14" s="1208"/>
      <c r="AX14" s="1208"/>
      <c r="AY14" s="1208"/>
      <c r="AZ14" s="1208"/>
      <c r="BA14" s="1208"/>
      <c r="BB14" s="1208"/>
      <c r="BC14" s="1208"/>
      <c r="BD14" s="1208"/>
      <c r="BE14" s="1209"/>
    </row>
    <row r="15" spans="1:57" ht="37.5" customHeight="1" x14ac:dyDescent="0.25">
      <c r="A15" s="1547"/>
      <c r="B15" s="1512"/>
      <c r="C15" s="1556"/>
      <c r="D15" s="1277" t="s">
        <v>15</v>
      </c>
      <c r="E15" s="1301"/>
      <c r="F15" s="1304"/>
      <c r="G15" s="1190">
        <f t="shared" si="7"/>
        <v>65</v>
      </c>
      <c r="H15" s="1191">
        <v>3</v>
      </c>
      <c r="I15" s="1192">
        <v>0</v>
      </c>
      <c r="J15" s="1192">
        <v>0</v>
      </c>
      <c r="K15" s="1192">
        <v>3</v>
      </c>
      <c r="L15" s="1193">
        <v>0</v>
      </c>
      <c r="M15" s="1194">
        <f t="shared" si="6"/>
        <v>65</v>
      </c>
      <c r="N15" s="1195">
        <v>0</v>
      </c>
      <c r="O15" s="1195">
        <v>0</v>
      </c>
      <c r="P15" s="1195">
        <v>65</v>
      </c>
      <c r="Q15" s="1195">
        <v>0</v>
      </c>
      <c r="R15" s="1196">
        <v>0</v>
      </c>
      <c r="S15" s="1197">
        <v>0</v>
      </c>
      <c r="T15" s="1195">
        <v>0</v>
      </c>
      <c r="U15" s="1195">
        <v>0</v>
      </c>
      <c r="V15" s="1195">
        <v>65</v>
      </c>
      <c r="W15" s="1195">
        <v>0</v>
      </c>
      <c r="X15" s="1199">
        <v>0</v>
      </c>
      <c r="Y15" s="1175">
        <v>55</v>
      </c>
      <c r="Z15" s="1176">
        <v>10</v>
      </c>
      <c r="AA15" s="1177">
        <v>0</v>
      </c>
      <c r="AB15" s="1178">
        <v>13</v>
      </c>
      <c r="AC15" s="1178">
        <v>13</v>
      </c>
      <c r="AD15" s="1178">
        <v>0</v>
      </c>
      <c r="AE15" s="1178">
        <v>7</v>
      </c>
      <c r="AF15" s="1179">
        <v>1</v>
      </c>
      <c r="AG15" s="1200">
        <v>35</v>
      </c>
      <c r="AH15" s="1193">
        <v>8</v>
      </c>
      <c r="AI15" s="1200">
        <v>100</v>
      </c>
      <c r="AJ15" s="1201">
        <f>SUM(AQ15:AU15)</f>
        <v>65</v>
      </c>
      <c r="AK15" s="1202" t="s">
        <v>98</v>
      </c>
      <c r="AL15" s="1203" t="s">
        <v>98</v>
      </c>
      <c r="AM15" s="1204" t="s">
        <v>98</v>
      </c>
      <c r="AN15" s="1205" t="s">
        <v>97</v>
      </c>
      <c r="AO15" s="1203" t="s">
        <v>97</v>
      </c>
      <c r="AP15" s="1204" t="s">
        <v>97</v>
      </c>
      <c r="AQ15" s="1205">
        <v>0</v>
      </c>
      <c r="AR15" s="1203">
        <v>55</v>
      </c>
      <c r="AS15" s="1203">
        <v>5</v>
      </c>
      <c r="AT15" s="1203">
        <v>5</v>
      </c>
      <c r="AU15" s="1206">
        <v>0</v>
      </c>
      <c r="AV15" s="1207">
        <f t="shared" si="3"/>
        <v>0</v>
      </c>
      <c r="AW15" s="1208">
        <v>0</v>
      </c>
      <c r="AX15" s="1208">
        <v>0</v>
      </c>
      <c r="AY15" s="1208">
        <v>0</v>
      </c>
      <c r="AZ15" s="1208">
        <v>0</v>
      </c>
      <c r="BA15" s="1208">
        <v>0</v>
      </c>
      <c r="BB15" s="1208">
        <v>0</v>
      </c>
      <c r="BC15" s="1208">
        <v>0</v>
      </c>
      <c r="BD15" s="1208">
        <v>0</v>
      </c>
      <c r="BE15" s="1209">
        <v>0</v>
      </c>
    </row>
    <row r="16" spans="1:57" ht="37.5" customHeight="1" thickBot="1" x14ac:dyDescent="0.3">
      <c r="A16" s="1548"/>
      <c r="B16" s="1513"/>
      <c r="C16" s="1557"/>
      <c r="D16" s="1278" t="s">
        <v>491</v>
      </c>
      <c r="E16" s="1302"/>
      <c r="F16" s="1305"/>
      <c r="G16" s="1212">
        <f t="shared" si="7"/>
        <v>0</v>
      </c>
      <c r="H16" s="1213">
        <f t="shared" ref="H16" si="9">SUM(I16:L16)</f>
        <v>0</v>
      </c>
      <c r="I16" s="1214"/>
      <c r="J16" s="1214"/>
      <c r="K16" s="1214"/>
      <c r="L16" s="1215"/>
      <c r="M16" s="1216">
        <f t="shared" si="6"/>
        <v>0</v>
      </c>
      <c r="N16" s="1217"/>
      <c r="O16" s="1217"/>
      <c r="P16" s="1217"/>
      <c r="Q16" s="1217"/>
      <c r="R16" s="1218"/>
      <c r="S16" s="1219"/>
      <c r="T16" s="1220"/>
      <c r="U16" s="1220"/>
      <c r="V16" s="1220"/>
      <c r="W16" s="1220"/>
      <c r="X16" s="1221"/>
      <c r="Y16" s="1222"/>
      <c r="Z16" s="1199"/>
      <c r="AA16" s="1200"/>
      <c r="AB16" s="1192"/>
      <c r="AC16" s="1192"/>
      <c r="AD16" s="1192"/>
      <c r="AE16" s="1192"/>
      <c r="AF16" s="1193"/>
      <c r="AG16" s="1223"/>
      <c r="AH16" s="1224"/>
      <c r="AI16" s="1225"/>
      <c r="AJ16" s="1226">
        <f>SUM(AQ16:AU16)</f>
        <v>0</v>
      </c>
      <c r="AK16" s="1227" t="s">
        <v>97</v>
      </c>
      <c r="AL16" s="1228" t="s">
        <v>97</v>
      </c>
      <c r="AM16" s="1229" t="s">
        <v>97</v>
      </c>
      <c r="AN16" s="1230" t="s">
        <v>97</v>
      </c>
      <c r="AO16" s="1228" t="s">
        <v>98</v>
      </c>
      <c r="AP16" s="1229" t="s">
        <v>98</v>
      </c>
      <c r="AQ16" s="1225"/>
      <c r="AR16" s="1214"/>
      <c r="AS16" s="1214"/>
      <c r="AT16" s="1214"/>
      <c r="AU16" s="1215"/>
      <c r="AV16" s="1231">
        <f t="shared" si="3"/>
        <v>0</v>
      </c>
      <c r="AW16" s="1232"/>
      <c r="AX16" s="1232"/>
      <c r="AY16" s="1232"/>
      <c r="AZ16" s="1232"/>
      <c r="BA16" s="1232"/>
      <c r="BB16" s="1232"/>
      <c r="BC16" s="1232"/>
      <c r="BD16" s="1232"/>
      <c r="BE16" s="1233"/>
    </row>
    <row r="17" spans="1:57" ht="31.15" customHeight="1" x14ac:dyDescent="0.25">
      <c r="A17" s="1510" t="s">
        <v>533</v>
      </c>
      <c r="B17" s="1549" t="s">
        <v>632</v>
      </c>
      <c r="C17" s="1525" t="s">
        <v>633</v>
      </c>
      <c r="D17" s="1279" t="s">
        <v>485</v>
      </c>
      <c r="E17" s="1300">
        <v>0</v>
      </c>
      <c r="F17" s="1561">
        <f t="shared" ref="F17" si="10">E17-SUM(M17:M21)</f>
        <v>-346</v>
      </c>
      <c r="G17" s="1245">
        <f t="shared" si="7"/>
        <v>71</v>
      </c>
      <c r="H17" s="418">
        <v>1</v>
      </c>
      <c r="I17" s="372">
        <v>1</v>
      </c>
      <c r="J17" s="372"/>
      <c r="K17" s="372"/>
      <c r="L17" s="373"/>
      <c r="M17" s="419">
        <v>70</v>
      </c>
      <c r="N17" s="420"/>
      <c r="O17" s="420"/>
      <c r="P17" s="420">
        <v>70</v>
      </c>
      <c r="Q17" s="420"/>
      <c r="R17" s="421"/>
      <c r="S17" s="422">
        <v>1</v>
      </c>
      <c r="T17" s="794">
        <v>0</v>
      </c>
      <c r="U17" s="794">
        <v>0</v>
      </c>
      <c r="V17" s="420">
        <v>51</v>
      </c>
      <c r="W17" s="420">
        <v>0</v>
      </c>
      <c r="X17" s="421">
        <v>18</v>
      </c>
      <c r="Y17" s="422">
        <v>56</v>
      </c>
      <c r="Z17" s="421">
        <v>14</v>
      </c>
      <c r="AA17" s="374">
        <v>0</v>
      </c>
      <c r="AB17" s="372">
        <v>17</v>
      </c>
      <c r="AC17" s="372">
        <v>17</v>
      </c>
      <c r="AD17" s="372">
        <v>0</v>
      </c>
      <c r="AE17" s="372">
        <v>27</v>
      </c>
      <c r="AF17" s="1247">
        <v>1</v>
      </c>
      <c r="AG17" s="1254">
        <v>30</v>
      </c>
      <c r="AH17" s="1255">
        <v>12</v>
      </c>
      <c r="AI17" s="1250" t="s">
        <v>634</v>
      </c>
      <c r="AJ17" s="395">
        <v>70</v>
      </c>
      <c r="AK17" s="376" t="s">
        <v>97</v>
      </c>
      <c r="AL17" s="375" t="s">
        <v>97</v>
      </c>
      <c r="AM17" s="377" t="s">
        <v>97</v>
      </c>
      <c r="AN17" s="374">
        <v>6</v>
      </c>
      <c r="AO17" s="372">
        <v>63</v>
      </c>
      <c r="AP17" s="373">
        <v>1</v>
      </c>
      <c r="AQ17" s="376" t="s">
        <v>97</v>
      </c>
      <c r="AR17" s="375" t="s">
        <v>97</v>
      </c>
      <c r="AS17" s="375" t="s">
        <v>97</v>
      </c>
      <c r="AT17" s="375" t="s">
        <v>97</v>
      </c>
      <c r="AU17" s="377" t="s">
        <v>97</v>
      </c>
      <c r="AV17" s="396">
        <v>1</v>
      </c>
      <c r="AW17" s="420"/>
      <c r="AX17" s="420"/>
      <c r="AY17" s="420"/>
      <c r="AZ17" s="420"/>
      <c r="BA17" s="420"/>
      <c r="BB17" s="420"/>
      <c r="BC17" s="420"/>
      <c r="BD17" s="420">
        <v>1</v>
      </c>
      <c r="BE17" s="421"/>
    </row>
    <row r="18" spans="1:57" ht="47.25" x14ac:dyDescent="0.25">
      <c r="A18" s="1495"/>
      <c r="B18" s="1550"/>
      <c r="C18" s="1526"/>
      <c r="D18" s="1280" t="s">
        <v>490</v>
      </c>
      <c r="E18" s="1301"/>
      <c r="F18" s="1562"/>
      <c r="G18" s="1245">
        <f t="shared" si="7"/>
        <v>0</v>
      </c>
      <c r="H18" s="423">
        <v>0</v>
      </c>
      <c r="I18" s="378"/>
      <c r="J18" s="378"/>
      <c r="K18" s="378"/>
      <c r="L18" s="379"/>
      <c r="M18" s="424">
        <v>0</v>
      </c>
      <c r="N18" s="425"/>
      <c r="O18" s="425"/>
      <c r="P18" s="425"/>
      <c r="Q18" s="425"/>
      <c r="R18" s="426"/>
      <c r="S18" s="427"/>
      <c r="T18" s="795"/>
      <c r="U18" s="795"/>
      <c r="V18" s="425"/>
      <c r="W18" s="425"/>
      <c r="X18" s="426"/>
      <c r="Y18" s="427"/>
      <c r="Z18" s="426"/>
      <c r="AA18" s="380"/>
      <c r="AB18" s="378"/>
      <c r="AC18" s="378"/>
      <c r="AD18" s="378"/>
      <c r="AE18" s="378"/>
      <c r="AF18" s="1248"/>
      <c r="AG18" s="1256"/>
      <c r="AH18" s="1257"/>
      <c r="AI18" s="1251"/>
      <c r="AJ18" s="397">
        <v>0</v>
      </c>
      <c r="AK18" s="381" t="s">
        <v>98</v>
      </c>
      <c r="AL18" s="382" t="s">
        <v>98</v>
      </c>
      <c r="AM18" s="383" t="s">
        <v>98</v>
      </c>
      <c r="AN18" s="380"/>
      <c r="AO18" s="378"/>
      <c r="AP18" s="379"/>
      <c r="AQ18" s="381" t="s">
        <v>97</v>
      </c>
      <c r="AR18" s="382" t="s">
        <v>97</v>
      </c>
      <c r="AS18" s="382" t="s">
        <v>97</v>
      </c>
      <c r="AT18" s="382" t="s">
        <v>97</v>
      </c>
      <c r="AU18" s="383" t="s">
        <v>97</v>
      </c>
      <c r="AV18" s="398">
        <v>0</v>
      </c>
      <c r="AW18" s="425"/>
      <c r="AX18" s="425"/>
      <c r="AY18" s="425"/>
      <c r="AZ18" s="425"/>
      <c r="BA18" s="425"/>
      <c r="BB18" s="425"/>
      <c r="BC18" s="425"/>
      <c r="BD18" s="425"/>
      <c r="BE18" s="426"/>
    </row>
    <row r="19" spans="1:57" ht="31.5" x14ac:dyDescent="0.25">
      <c r="A19" s="1495"/>
      <c r="B19" s="1550"/>
      <c r="C19" s="1526"/>
      <c r="D19" s="1280" t="s">
        <v>486</v>
      </c>
      <c r="E19" s="1301"/>
      <c r="F19" s="1562"/>
      <c r="G19" s="1245">
        <f t="shared" si="7"/>
        <v>0</v>
      </c>
      <c r="H19" s="423">
        <v>0</v>
      </c>
      <c r="I19" s="378"/>
      <c r="J19" s="378"/>
      <c r="K19" s="378"/>
      <c r="L19" s="379"/>
      <c r="M19" s="424">
        <v>0</v>
      </c>
      <c r="N19" s="425"/>
      <c r="O19" s="425"/>
      <c r="P19" s="425"/>
      <c r="Q19" s="399"/>
      <c r="R19" s="426"/>
      <c r="S19" s="427"/>
      <c r="T19" s="795"/>
      <c r="U19" s="795"/>
      <c r="V19" s="425"/>
      <c r="W19" s="425"/>
      <c r="X19" s="426"/>
      <c r="Y19" s="427"/>
      <c r="Z19" s="426"/>
      <c r="AA19" s="380"/>
      <c r="AB19" s="378"/>
      <c r="AC19" s="378"/>
      <c r="AD19" s="378"/>
      <c r="AE19" s="378"/>
      <c r="AF19" s="1248"/>
      <c r="AG19" s="1256"/>
      <c r="AH19" s="1257"/>
      <c r="AI19" s="1251"/>
      <c r="AJ19" s="397">
        <v>0</v>
      </c>
      <c r="AK19" s="380"/>
      <c r="AL19" s="378"/>
      <c r="AM19" s="379"/>
      <c r="AN19" s="381" t="s">
        <v>97</v>
      </c>
      <c r="AO19" s="382" t="s">
        <v>97</v>
      </c>
      <c r="AP19" s="383" t="s">
        <v>97</v>
      </c>
      <c r="AQ19" s="381" t="s">
        <v>97</v>
      </c>
      <c r="AR19" s="382" t="s">
        <v>97</v>
      </c>
      <c r="AS19" s="382" t="s">
        <v>97</v>
      </c>
      <c r="AT19" s="382" t="s">
        <v>97</v>
      </c>
      <c r="AU19" s="383" t="s">
        <v>97</v>
      </c>
      <c r="AV19" s="398">
        <v>0</v>
      </c>
      <c r="AW19" s="425"/>
      <c r="AX19" s="425"/>
      <c r="AY19" s="425"/>
      <c r="AZ19" s="425"/>
      <c r="BA19" s="425"/>
      <c r="BB19" s="425"/>
      <c r="BC19" s="425"/>
      <c r="BD19" s="425"/>
      <c r="BE19" s="426"/>
    </row>
    <row r="20" spans="1:57" ht="31.5" x14ac:dyDescent="0.25">
      <c r="A20" s="1495"/>
      <c r="B20" s="1550"/>
      <c r="C20" s="1526"/>
      <c r="D20" s="1280" t="s">
        <v>15</v>
      </c>
      <c r="E20" s="1301"/>
      <c r="F20" s="1562"/>
      <c r="G20" s="1245">
        <f t="shared" si="7"/>
        <v>281</v>
      </c>
      <c r="H20" s="423">
        <v>16</v>
      </c>
      <c r="I20" s="378">
        <v>16</v>
      </c>
      <c r="J20" s="378">
        <v>0</v>
      </c>
      <c r="K20" s="378">
        <v>0</v>
      </c>
      <c r="L20" s="379">
        <v>0</v>
      </c>
      <c r="M20" s="424">
        <v>276</v>
      </c>
      <c r="N20" s="425">
        <v>0</v>
      </c>
      <c r="O20" s="425">
        <v>0</v>
      </c>
      <c r="P20" s="425">
        <v>276</v>
      </c>
      <c r="Q20" s="425">
        <v>0</v>
      </c>
      <c r="R20" s="426">
        <v>0</v>
      </c>
      <c r="S20" s="427">
        <v>16</v>
      </c>
      <c r="T20" s="795">
        <v>0</v>
      </c>
      <c r="U20" s="795">
        <v>0</v>
      </c>
      <c r="V20" s="425">
        <v>245</v>
      </c>
      <c r="W20" s="425">
        <v>0</v>
      </c>
      <c r="X20" s="426">
        <v>15</v>
      </c>
      <c r="Y20" s="427">
        <v>245</v>
      </c>
      <c r="Z20" s="426">
        <v>31</v>
      </c>
      <c r="AA20" s="380">
        <v>0</v>
      </c>
      <c r="AB20" s="378">
        <v>15</v>
      </c>
      <c r="AC20" s="378">
        <v>50</v>
      </c>
      <c r="AD20" s="378">
        <v>0</v>
      </c>
      <c r="AE20" s="378">
        <v>27</v>
      </c>
      <c r="AF20" s="1248">
        <v>0</v>
      </c>
      <c r="AG20" s="1256">
        <v>30</v>
      </c>
      <c r="AH20" s="1257">
        <v>15</v>
      </c>
      <c r="AI20" s="1252" t="s">
        <v>635</v>
      </c>
      <c r="AJ20" s="397">
        <v>260</v>
      </c>
      <c r="AK20" s="381" t="s">
        <v>98</v>
      </c>
      <c r="AL20" s="382" t="s">
        <v>98</v>
      </c>
      <c r="AM20" s="383" t="s">
        <v>98</v>
      </c>
      <c r="AN20" s="381" t="s">
        <v>97</v>
      </c>
      <c r="AO20" s="382" t="s">
        <v>97</v>
      </c>
      <c r="AP20" s="383" t="s">
        <v>97</v>
      </c>
      <c r="AQ20" s="380">
        <v>0</v>
      </c>
      <c r="AR20" s="378">
        <v>0</v>
      </c>
      <c r="AS20" s="378">
        <v>215</v>
      </c>
      <c r="AT20" s="378">
        <v>45</v>
      </c>
      <c r="AU20" s="379">
        <v>0</v>
      </c>
      <c r="AV20" s="398">
        <v>5</v>
      </c>
      <c r="AW20" s="425"/>
      <c r="AX20" s="425"/>
      <c r="AY20" s="425"/>
      <c r="AZ20" s="425"/>
      <c r="BA20" s="425"/>
      <c r="BB20" s="425"/>
      <c r="BC20" s="425"/>
      <c r="BD20" s="425">
        <v>5</v>
      </c>
      <c r="BE20" s="426"/>
    </row>
    <row r="21" spans="1:57" ht="32.25" thickBot="1" x14ac:dyDescent="0.3">
      <c r="A21" s="1495"/>
      <c r="B21" s="1551"/>
      <c r="C21" s="1527"/>
      <c r="D21" s="1281" t="s">
        <v>491</v>
      </c>
      <c r="E21" s="1302"/>
      <c r="F21" s="1563"/>
      <c r="G21" s="1246">
        <f t="shared" si="7"/>
        <v>0</v>
      </c>
      <c r="H21" s="428">
        <v>0</v>
      </c>
      <c r="I21" s="384"/>
      <c r="J21" s="384"/>
      <c r="K21" s="384"/>
      <c r="L21" s="385"/>
      <c r="M21" s="429">
        <v>0</v>
      </c>
      <c r="N21" s="430"/>
      <c r="O21" s="430"/>
      <c r="P21" s="430"/>
      <c r="Q21" s="430"/>
      <c r="R21" s="431"/>
      <c r="S21" s="432"/>
      <c r="T21" s="796"/>
      <c r="U21" s="796"/>
      <c r="V21" s="430"/>
      <c r="W21" s="430"/>
      <c r="X21" s="431"/>
      <c r="Y21" s="432"/>
      <c r="Z21" s="431"/>
      <c r="AA21" s="386"/>
      <c r="AB21" s="384"/>
      <c r="AC21" s="384"/>
      <c r="AD21" s="384"/>
      <c r="AE21" s="384"/>
      <c r="AF21" s="1249"/>
      <c r="AG21" s="1258"/>
      <c r="AH21" s="1259"/>
      <c r="AI21" s="1253"/>
      <c r="AJ21" s="400">
        <v>0</v>
      </c>
      <c r="AK21" s="387" t="s">
        <v>97</v>
      </c>
      <c r="AL21" s="388" t="s">
        <v>97</v>
      </c>
      <c r="AM21" s="389" t="s">
        <v>97</v>
      </c>
      <c r="AN21" s="387" t="s">
        <v>97</v>
      </c>
      <c r="AO21" s="388" t="s">
        <v>98</v>
      </c>
      <c r="AP21" s="389" t="s">
        <v>98</v>
      </c>
      <c r="AQ21" s="386"/>
      <c r="AR21" s="384"/>
      <c r="AS21" s="384"/>
      <c r="AT21" s="384"/>
      <c r="AU21" s="385"/>
      <c r="AV21" s="401">
        <v>0</v>
      </c>
      <c r="AW21" s="430"/>
      <c r="AX21" s="430"/>
      <c r="AY21" s="430"/>
      <c r="AZ21" s="430"/>
      <c r="BA21" s="430"/>
      <c r="BB21" s="430"/>
      <c r="BC21" s="430"/>
      <c r="BD21" s="430"/>
      <c r="BE21" s="431"/>
    </row>
    <row r="22" spans="1:57" ht="31.5" x14ac:dyDescent="0.25">
      <c r="A22" s="1495"/>
      <c r="B22" s="1515" t="s">
        <v>637</v>
      </c>
      <c r="C22" s="1347" t="s">
        <v>636</v>
      </c>
      <c r="D22" s="1282" t="s">
        <v>485</v>
      </c>
      <c r="E22" s="1300">
        <v>0</v>
      </c>
      <c r="F22" s="1303">
        <f>E22-SUM(M22:M26)</f>
        <v>-518</v>
      </c>
      <c r="G22" s="825">
        <f>SUM(M22,AV22)</f>
        <v>68</v>
      </c>
      <c r="H22" s="314">
        <f>SUM(I22:L22)</f>
        <v>5</v>
      </c>
      <c r="I22" s="72">
        <v>5</v>
      </c>
      <c r="J22" s="72">
        <v>0</v>
      </c>
      <c r="K22" s="72">
        <v>0</v>
      </c>
      <c r="L22" s="75">
        <v>0</v>
      </c>
      <c r="M22" s="826">
        <f>IF(AND(SUM(N22:R22)=SUM(Y22:Z22),SUM(S22:X22)=SUM(Y22:Z22)),SUM(N22:R22),"ПЕРЕВІРТЕ ПРАВИЛЬНІСТЬ ДАНИХ")</f>
        <v>67</v>
      </c>
      <c r="N22" s="348">
        <v>0</v>
      </c>
      <c r="O22" s="348">
        <v>0</v>
      </c>
      <c r="P22" s="348">
        <v>67</v>
      </c>
      <c r="Q22" s="348">
        <v>0</v>
      </c>
      <c r="R22" s="1149">
        <v>0</v>
      </c>
      <c r="S22" s="350">
        <v>2</v>
      </c>
      <c r="T22" s="348">
        <v>0</v>
      </c>
      <c r="U22" s="348">
        <v>0</v>
      </c>
      <c r="V22" s="1150">
        <v>0</v>
      </c>
      <c r="W22" s="348">
        <v>65</v>
      </c>
      <c r="X22" s="349">
        <v>0</v>
      </c>
      <c r="Y22" s="767">
        <v>63</v>
      </c>
      <c r="Z22" s="323">
        <v>4</v>
      </c>
      <c r="AA22" s="83">
        <v>0</v>
      </c>
      <c r="AB22" s="84">
        <v>0</v>
      </c>
      <c r="AC22" s="84">
        <v>0</v>
      </c>
      <c r="AD22" s="84">
        <v>0</v>
      </c>
      <c r="AE22" s="84">
        <v>0</v>
      </c>
      <c r="AF22" s="85">
        <v>0</v>
      </c>
      <c r="AG22" s="83">
        <v>38</v>
      </c>
      <c r="AH22" s="85">
        <v>16</v>
      </c>
      <c r="AI22" s="74">
        <v>16</v>
      </c>
      <c r="AJ22" s="351">
        <f>SUM(AN22:AP22)</f>
        <v>67</v>
      </c>
      <c r="AK22" s="76" t="s">
        <v>97</v>
      </c>
      <c r="AL22" s="77" t="s">
        <v>97</v>
      </c>
      <c r="AM22" s="78" t="s">
        <v>97</v>
      </c>
      <c r="AN22" s="74">
        <v>1</v>
      </c>
      <c r="AO22" s="72">
        <v>57</v>
      </c>
      <c r="AP22" s="73">
        <v>9</v>
      </c>
      <c r="AQ22" s="79" t="s">
        <v>97</v>
      </c>
      <c r="AR22" s="77" t="s">
        <v>97</v>
      </c>
      <c r="AS22" s="77" t="s">
        <v>97</v>
      </c>
      <c r="AT22" s="77" t="s">
        <v>97</v>
      </c>
      <c r="AU22" s="80" t="s">
        <v>97</v>
      </c>
      <c r="AV22" s="315">
        <f>SUM(AW22:BE22)</f>
        <v>1</v>
      </c>
      <c r="AW22" s="316">
        <v>0</v>
      </c>
      <c r="AX22" s="316">
        <v>0</v>
      </c>
      <c r="AY22" s="316">
        <v>0</v>
      </c>
      <c r="AZ22" s="316">
        <v>0</v>
      </c>
      <c r="BA22" s="316">
        <v>1</v>
      </c>
      <c r="BB22" s="316">
        <v>0</v>
      </c>
      <c r="BC22" s="316">
        <v>0</v>
      </c>
      <c r="BD22" s="316">
        <v>0</v>
      </c>
      <c r="BE22" s="317">
        <v>0</v>
      </c>
    </row>
    <row r="23" spans="1:57" ht="47.25" x14ac:dyDescent="0.25">
      <c r="A23" s="1495"/>
      <c r="B23" s="1516"/>
      <c r="C23" s="1348"/>
      <c r="D23" s="1283" t="s">
        <v>490</v>
      </c>
      <c r="E23" s="1301"/>
      <c r="F23" s="1304"/>
      <c r="G23" s="827">
        <f t="shared" ref="G23:G26" si="11">SUM(M23,AV23)</f>
        <v>0</v>
      </c>
      <c r="H23" s="318">
        <f>SUM(I23:L23)</f>
        <v>0</v>
      </c>
      <c r="I23" s="319"/>
      <c r="J23" s="319"/>
      <c r="K23" s="319"/>
      <c r="L23" s="338"/>
      <c r="M23" s="828">
        <f t="shared" ref="M23:M26" si="12">IF(AND(SUM(N23:R23)=SUM(Y23:Z23),SUM(S23:X23)=SUM(Y23:Z23)),SUM(N23:R23),"ПЕРЕВІРТЕ ПРАВИЛЬНІСТЬ ДАНИХ")</f>
        <v>0</v>
      </c>
      <c r="N23" s="322"/>
      <c r="O23" s="322"/>
      <c r="P23" s="322"/>
      <c r="Q23" s="322"/>
      <c r="R23" s="1151"/>
      <c r="S23" s="1152"/>
      <c r="T23" s="1153"/>
      <c r="U23" s="1153"/>
      <c r="V23" s="322"/>
      <c r="W23" s="322"/>
      <c r="X23" s="342"/>
      <c r="Y23" s="767"/>
      <c r="Z23" s="323"/>
      <c r="AA23" s="83"/>
      <c r="AB23" s="84"/>
      <c r="AC23" s="84"/>
      <c r="AD23" s="84"/>
      <c r="AE23" s="84"/>
      <c r="AF23" s="85"/>
      <c r="AG23" s="325"/>
      <c r="AH23" s="338"/>
      <c r="AI23" s="325"/>
      <c r="AJ23" s="326">
        <f>SUM(AN23:AP23)</f>
        <v>0</v>
      </c>
      <c r="AK23" s="327" t="s">
        <v>98</v>
      </c>
      <c r="AL23" s="328" t="s">
        <v>98</v>
      </c>
      <c r="AM23" s="329" t="s">
        <v>98</v>
      </c>
      <c r="AN23" s="330"/>
      <c r="AO23" s="328"/>
      <c r="AP23" s="329"/>
      <c r="AQ23" s="330" t="s">
        <v>97</v>
      </c>
      <c r="AR23" s="328" t="s">
        <v>97</v>
      </c>
      <c r="AS23" s="328" t="s">
        <v>97</v>
      </c>
      <c r="AT23" s="328" t="s">
        <v>97</v>
      </c>
      <c r="AU23" s="331" t="s">
        <v>97</v>
      </c>
      <c r="AV23" s="332">
        <f t="shared" ref="AV23:AV26" si="13">SUM(AW23:BE23)</f>
        <v>0</v>
      </c>
      <c r="AW23" s="333"/>
      <c r="AX23" s="333"/>
      <c r="AY23" s="333"/>
      <c r="AZ23" s="333"/>
      <c r="BA23" s="333"/>
      <c r="BB23" s="333"/>
      <c r="BC23" s="333"/>
      <c r="BD23" s="333"/>
      <c r="BE23" s="334"/>
    </row>
    <row r="24" spans="1:57" ht="31.5" x14ac:dyDescent="0.25">
      <c r="A24" s="1495"/>
      <c r="B24" s="1516"/>
      <c r="C24" s="1348"/>
      <c r="D24" s="1283" t="s">
        <v>486</v>
      </c>
      <c r="E24" s="1301"/>
      <c r="F24" s="1304"/>
      <c r="G24" s="827">
        <f t="shared" si="11"/>
        <v>0</v>
      </c>
      <c r="H24" s="318">
        <f t="shared" ref="H24:H26" si="14">SUM(I24:L24)</f>
        <v>0</v>
      </c>
      <c r="I24" s="319"/>
      <c r="J24" s="319"/>
      <c r="K24" s="319"/>
      <c r="L24" s="338"/>
      <c r="M24" s="828">
        <f t="shared" si="12"/>
        <v>0</v>
      </c>
      <c r="N24" s="322"/>
      <c r="O24" s="322"/>
      <c r="P24" s="335"/>
      <c r="Q24" s="336"/>
      <c r="R24" s="1151"/>
      <c r="S24" s="1152"/>
      <c r="T24" s="322"/>
      <c r="U24" s="322"/>
      <c r="V24" s="322"/>
      <c r="W24" s="322"/>
      <c r="X24" s="342"/>
      <c r="Y24" s="767"/>
      <c r="Z24" s="323"/>
      <c r="AA24" s="83"/>
      <c r="AB24" s="84"/>
      <c r="AC24" s="84"/>
      <c r="AD24" s="84"/>
      <c r="AE24" s="84"/>
      <c r="AF24" s="85"/>
      <c r="AG24" s="325"/>
      <c r="AH24" s="338"/>
      <c r="AI24" s="325"/>
      <c r="AJ24" s="326">
        <f>SUM(AK24:AM24)</f>
        <v>0</v>
      </c>
      <c r="AK24" s="327"/>
      <c r="AL24" s="328"/>
      <c r="AM24" s="329"/>
      <c r="AN24" s="330" t="s">
        <v>97</v>
      </c>
      <c r="AO24" s="328" t="s">
        <v>97</v>
      </c>
      <c r="AP24" s="329" t="s">
        <v>97</v>
      </c>
      <c r="AQ24" s="330" t="s">
        <v>97</v>
      </c>
      <c r="AR24" s="328" t="s">
        <v>97</v>
      </c>
      <c r="AS24" s="328" t="s">
        <v>97</v>
      </c>
      <c r="AT24" s="328" t="s">
        <v>97</v>
      </c>
      <c r="AU24" s="331" t="s">
        <v>97</v>
      </c>
      <c r="AV24" s="332">
        <f t="shared" si="13"/>
        <v>0</v>
      </c>
      <c r="AW24" s="333"/>
      <c r="AX24" s="333"/>
      <c r="AY24" s="333"/>
      <c r="AZ24" s="333"/>
      <c r="BA24" s="333"/>
      <c r="BB24" s="333"/>
      <c r="BC24" s="333"/>
      <c r="BD24" s="333"/>
      <c r="BE24" s="334"/>
    </row>
    <row r="25" spans="1:57" ht="31.5" x14ac:dyDescent="0.25">
      <c r="A25" s="1495"/>
      <c r="B25" s="1516"/>
      <c r="C25" s="1348"/>
      <c r="D25" s="1283" t="s">
        <v>15</v>
      </c>
      <c r="E25" s="1301"/>
      <c r="F25" s="1304"/>
      <c r="G25" s="827">
        <f t="shared" si="11"/>
        <v>455</v>
      </c>
      <c r="H25" s="318">
        <f t="shared" si="14"/>
        <v>27</v>
      </c>
      <c r="I25" s="319">
        <v>27</v>
      </c>
      <c r="J25" s="319">
        <v>0</v>
      </c>
      <c r="K25" s="319">
        <v>0</v>
      </c>
      <c r="L25" s="338"/>
      <c r="M25" s="828">
        <f t="shared" si="12"/>
        <v>451</v>
      </c>
      <c r="N25" s="322">
        <v>0</v>
      </c>
      <c r="O25" s="322">
        <v>0</v>
      </c>
      <c r="P25" s="322">
        <v>451</v>
      </c>
      <c r="Q25" s="322">
        <v>0</v>
      </c>
      <c r="R25" s="1151">
        <v>0</v>
      </c>
      <c r="S25" s="1152">
        <v>1</v>
      </c>
      <c r="T25" s="322">
        <v>0</v>
      </c>
      <c r="U25" s="322">
        <v>0</v>
      </c>
      <c r="V25" s="322">
        <v>0</v>
      </c>
      <c r="W25" s="322">
        <v>450</v>
      </c>
      <c r="X25" s="342">
        <v>0</v>
      </c>
      <c r="Y25" s="767">
        <v>397</v>
      </c>
      <c r="Z25" s="323">
        <v>54</v>
      </c>
      <c r="AA25" s="83">
        <v>0</v>
      </c>
      <c r="AB25" s="84">
        <v>0</v>
      </c>
      <c r="AC25" s="84">
        <v>0</v>
      </c>
      <c r="AD25" s="84">
        <v>0</v>
      </c>
      <c r="AE25" s="84">
        <v>0</v>
      </c>
      <c r="AF25" s="85">
        <v>0</v>
      </c>
      <c r="AG25" s="325">
        <v>39</v>
      </c>
      <c r="AH25" s="338">
        <v>18</v>
      </c>
      <c r="AI25" s="325">
        <v>113</v>
      </c>
      <c r="AJ25" s="326">
        <f>SUM(AQ25:AU25)</f>
        <v>451</v>
      </c>
      <c r="AK25" s="327" t="s">
        <v>98</v>
      </c>
      <c r="AL25" s="328" t="s">
        <v>98</v>
      </c>
      <c r="AM25" s="329" t="s">
        <v>98</v>
      </c>
      <c r="AN25" s="330" t="s">
        <v>97</v>
      </c>
      <c r="AO25" s="328" t="s">
        <v>97</v>
      </c>
      <c r="AP25" s="329" t="s">
        <v>97</v>
      </c>
      <c r="AQ25" s="330">
        <v>2</v>
      </c>
      <c r="AR25" s="328">
        <v>1</v>
      </c>
      <c r="AS25" s="328">
        <v>324</v>
      </c>
      <c r="AT25" s="328">
        <v>90</v>
      </c>
      <c r="AU25" s="331">
        <v>34</v>
      </c>
      <c r="AV25" s="332">
        <f t="shared" si="13"/>
        <v>4</v>
      </c>
      <c r="AW25" s="333">
        <v>0</v>
      </c>
      <c r="AX25" s="333">
        <v>0</v>
      </c>
      <c r="AY25" s="333">
        <v>0</v>
      </c>
      <c r="AZ25" s="333">
        <v>0</v>
      </c>
      <c r="BA25" s="333">
        <v>3</v>
      </c>
      <c r="BB25" s="333">
        <v>0</v>
      </c>
      <c r="BC25" s="333">
        <v>1</v>
      </c>
      <c r="BD25" s="333">
        <v>0</v>
      </c>
      <c r="BE25" s="334">
        <v>0</v>
      </c>
    </row>
    <row r="26" spans="1:57" ht="32.25" thickBot="1" x14ac:dyDescent="0.3">
      <c r="A26" s="1495"/>
      <c r="B26" s="1517"/>
      <c r="C26" s="1349"/>
      <c r="D26" s="1284" t="s">
        <v>491</v>
      </c>
      <c r="E26" s="1302"/>
      <c r="F26" s="1305"/>
      <c r="G26" s="829">
        <f t="shared" si="11"/>
        <v>0</v>
      </c>
      <c r="H26" s="339">
        <f t="shared" si="14"/>
        <v>0</v>
      </c>
      <c r="I26" s="92"/>
      <c r="J26" s="92"/>
      <c r="K26" s="92"/>
      <c r="L26" s="101"/>
      <c r="M26" s="1154">
        <f t="shared" si="12"/>
        <v>0</v>
      </c>
      <c r="N26" s="723"/>
      <c r="O26" s="723"/>
      <c r="P26" s="723"/>
      <c r="Q26" s="723"/>
      <c r="R26" s="1155"/>
      <c r="S26" s="354"/>
      <c r="T26" s="340"/>
      <c r="U26" s="340"/>
      <c r="V26" s="340"/>
      <c r="W26" s="340"/>
      <c r="X26" s="341"/>
      <c r="Y26" s="1156"/>
      <c r="Z26" s="342"/>
      <c r="AA26" s="325"/>
      <c r="AB26" s="319"/>
      <c r="AC26" s="319"/>
      <c r="AD26" s="319"/>
      <c r="AE26" s="319"/>
      <c r="AF26" s="338"/>
      <c r="AG26" s="343"/>
      <c r="AH26" s="360"/>
      <c r="AI26" s="100"/>
      <c r="AJ26" s="355">
        <f>SUM(AQ26:AU26)</f>
        <v>0</v>
      </c>
      <c r="AK26" s="345" t="s">
        <v>97</v>
      </c>
      <c r="AL26" s="97" t="s">
        <v>97</v>
      </c>
      <c r="AM26" s="98" t="s">
        <v>97</v>
      </c>
      <c r="AN26" s="99" t="s">
        <v>97</v>
      </c>
      <c r="AO26" s="97" t="s">
        <v>98</v>
      </c>
      <c r="AP26" s="98" t="s">
        <v>98</v>
      </c>
      <c r="AQ26" s="100"/>
      <c r="AR26" s="92"/>
      <c r="AS26" s="92"/>
      <c r="AT26" s="92"/>
      <c r="AU26" s="101"/>
      <c r="AV26" s="1157">
        <f t="shared" si="13"/>
        <v>0</v>
      </c>
      <c r="AW26" s="346"/>
      <c r="AX26" s="346"/>
      <c r="AY26" s="346"/>
      <c r="AZ26" s="346"/>
      <c r="BA26" s="346"/>
      <c r="BB26" s="346"/>
      <c r="BC26" s="346"/>
      <c r="BD26" s="346"/>
      <c r="BE26" s="347"/>
    </row>
    <row r="27" spans="1:57" ht="31.5" x14ac:dyDescent="0.25">
      <c r="A27" s="1495"/>
      <c r="B27" s="1515" t="s">
        <v>639</v>
      </c>
      <c r="C27" s="1347" t="s">
        <v>638</v>
      </c>
      <c r="D27" s="1282" t="s">
        <v>485</v>
      </c>
      <c r="E27" s="1300">
        <v>0</v>
      </c>
      <c r="F27" s="1303">
        <f>E27-SUM(M27:M31)</f>
        <v>-128</v>
      </c>
      <c r="G27" s="825">
        <f>SUM(M27,AV27)</f>
        <v>3</v>
      </c>
      <c r="H27" s="314">
        <f>SUM(I27:L27)</f>
        <v>1</v>
      </c>
      <c r="I27" s="72">
        <v>1</v>
      </c>
      <c r="J27" s="72"/>
      <c r="K27" s="72"/>
      <c r="L27" s="75"/>
      <c r="M27" s="826">
        <f>IF(AND(SUM(N27:R27)=SUM(Y27:Z27),SUM(S27:X27)=SUM(Y27:Z27)),SUM(N27:R27),"ПЕРЕВІРТЕ ПРАВИЛЬНІСТЬ ДАНИХ")</f>
        <v>2</v>
      </c>
      <c r="N27" s="348"/>
      <c r="O27" s="348"/>
      <c r="P27" s="348">
        <v>2</v>
      </c>
      <c r="Q27" s="348"/>
      <c r="R27" s="1149"/>
      <c r="S27" s="350"/>
      <c r="T27" s="348"/>
      <c r="U27" s="348"/>
      <c r="V27" s="1150"/>
      <c r="W27" s="348">
        <v>2</v>
      </c>
      <c r="X27" s="349"/>
      <c r="Y27" s="767">
        <v>2</v>
      </c>
      <c r="Z27" s="323"/>
      <c r="AA27" s="83"/>
      <c r="AB27" s="84"/>
      <c r="AC27" s="84"/>
      <c r="AD27" s="84">
        <v>1</v>
      </c>
      <c r="AE27" s="84">
        <v>1</v>
      </c>
      <c r="AF27" s="85"/>
      <c r="AG27" s="83">
        <v>38.5</v>
      </c>
      <c r="AH27" s="85">
        <v>14.5</v>
      </c>
      <c r="AI27" s="74">
        <v>10</v>
      </c>
      <c r="AJ27" s="351">
        <f>SUM(AN27:AP27)</f>
        <v>2</v>
      </c>
      <c r="AK27" s="76" t="s">
        <v>97</v>
      </c>
      <c r="AL27" s="77" t="s">
        <v>97</v>
      </c>
      <c r="AM27" s="78" t="s">
        <v>97</v>
      </c>
      <c r="AN27" s="74"/>
      <c r="AO27" s="72">
        <v>2</v>
      </c>
      <c r="AP27" s="73"/>
      <c r="AQ27" s="79" t="s">
        <v>97</v>
      </c>
      <c r="AR27" s="77" t="s">
        <v>97</v>
      </c>
      <c r="AS27" s="77" t="s">
        <v>97</v>
      </c>
      <c r="AT27" s="77" t="s">
        <v>97</v>
      </c>
      <c r="AU27" s="80" t="s">
        <v>97</v>
      </c>
      <c r="AV27" s="315">
        <f>SUM(AW27:BE27)</f>
        <v>1</v>
      </c>
      <c r="AW27" s="316"/>
      <c r="AX27" s="316"/>
      <c r="AY27" s="316"/>
      <c r="AZ27" s="316"/>
      <c r="BA27" s="316"/>
      <c r="BB27" s="316"/>
      <c r="BC27" s="316"/>
      <c r="BD27" s="316"/>
      <c r="BE27" s="317">
        <v>1</v>
      </c>
    </row>
    <row r="28" spans="1:57" ht="47.25" x14ac:dyDescent="0.25">
      <c r="A28" s="1495"/>
      <c r="B28" s="1516"/>
      <c r="C28" s="1348"/>
      <c r="D28" s="1283" t="s">
        <v>490</v>
      </c>
      <c r="E28" s="1301"/>
      <c r="F28" s="1304"/>
      <c r="G28" s="827">
        <f t="shared" ref="G28:G31" si="15">SUM(M28,AV28)</f>
        <v>0</v>
      </c>
      <c r="H28" s="318">
        <f>SUM(I28:L28)</f>
        <v>0</v>
      </c>
      <c r="I28" s="319"/>
      <c r="J28" s="319"/>
      <c r="K28" s="319"/>
      <c r="L28" s="338"/>
      <c r="M28" s="828">
        <f t="shared" ref="M28:M31" si="16">IF(AND(SUM(N28:R28)=SUM(Y28:Z28),SUM(S28:X28)=SUM(Y28:Z28)),SUM(N28:R28),"ПЕРЕВІРТЕ ПРАВИЛЬНІСТЬ ДАНИХ")</f>
        <v>0</v>
      </c>
      <c r="N28" s="322"/>
      <c r="O28" s="322"/>
      <c r="P28" s="322"/>
      <c r="Q28" s="322"/>
      <c r="R28" s="1151"/>
      <c r="S28" s="1152"/>
      <c r="T28" s="1153"/>
      <c r="U28" s="1153"/>
      <c r="V28" s="322"/>
      <c r="W28" s="322"/>
      <c r="X28" s="342"/>
      <c r="Y28" s="767"/>
      <c r="Z28" s="323"/>
      <c r="AA28" s="83"/>
      <c r="AB28" s="84"/>
      <c r="AC28" s="84"/>
      <c r="AD28" s="84"/>
      <c r="AE28" s="84"/>
      <c r="AF28" s="85"/>
      <c r="AG28" s="325"/>
      <c r="AH28" s="338"/>
      <c r="AI28" s="325"/>
      <c r="AJ28" s="326">
        <f>SUM(AN28:AP28)</f>
        <v>0</v>
      </c>
      <c r="AK28" s="327" t="s">
        <v>98</v>
      </c>
      <c r="AL28" s="328" t="s">
        <v>98</v>
      </c>
      <c r="AM28" s="329" t="s">
        <v>98</v>
      </c>
      <c r="AN28" s="330"/>
      <c r="AO28" s="328"/>
      <c r="AP28" s="329"/>
      <c r="AQ28" s="330" t="s">
        <v>97</v>
      </c>
      <c r="AR28" s="328" t="s">
        <v>97</v>
      </c>
      <c r="AS28" s="328" t="s">
        <v>97</v>
      </c>
      <c r="AT28" s="328" t="s">
        <v>97</v>
      </c>
      <c r="AU28" s="331" t="s">
        <v>97</v>
      </c>
      <c r="AV28" s="332">
        <f t="shared" ref="AV28:AV31" si="17">SUM(AW28:BE28)</f>
        <v>0</v>
      </c>
      <c r="AW28" s="333"/>
      <c r="AX28" s="333"/>
      <c r="AY28" s="333"/>
      <c r="AZ28" s="333"/>
      <c r="BA28" s="333"/>
      <c r="BB28" s="333"/>
      <c r="BC28" s="333"/>
      <c r="BD28" s="333"/>
      <c r="BE28" s="334"/>
    </row>
    <row r="29" spans="1:57" ht="31.5" x14ac:dyDescent="0.25">
      <c r="A29" s="1495"/>
      <c r="B29" s="1516"/>
      <c r="C29" s="1348"/>
      <c r="D29" s="1283" t="s">
        <v>486</v>
      </c>
      <c r="E29" s="1301"/>
      <c r="F29" s="1304"/>
      <c r="G29" s="827">
        <f t="shared" si="15"/>
        <v>0</v>
      </c>
      <c r="H29" s="318">
        <f t="shared" ref="H29:H31" si="18">SUM(I29:L29)</f>
        <v>0</v>
      </c>
      <c r="I29" s="319"/>
      <c r="J29" s="319"/>
      <c r="K29" s="319"/>
      <c r="L29" s="338"/>
      <c r="M29" s="828">
        <f t="shared" si="16"/>
        <v>0</v>
      </c>
      <c r="N29" s="322"/>
      <c r="O29" s="322"/>
      <c r="P29" s="335"/>
      <c r="Q29" s="336"/>
      <c r="R29" s="1151"/>
      <c r="S29" s="1152"/>
      <c r="T29" s="322"/>
      <c r="U29" s="322"/>
      <c r="V29" s="322"/>
      <c r="W29" s="322"/>
      <c r="X29" s="342"/>
      <c r="Y29" s="767"/>
      <c r="Z29" s="323"/>
      <c r="AA29" s="83"/>
      <c r="AB29" s="84"/>
      <c r="AC29" s="84"/>
      <c r="AD29" s="84"/>
      <c r="AE29" s="84"/>
      <c r="AF29" s="85"/>
      <c r="AG29" s="325"/>
      <c r="AH29" s="338"/>
      <c r="AI29" s="325"/>
      <c r="AJ29" s="326">
        <f>SUM(AK29:AM29)</f>
        <v>0</v>
      </c>
      <c r="AK29" s="327"/>
      <c r="AL29" s="328"/>
      <c r="AM29" s="329"/>
      <c r="AN29" s="330" t="s">
        <v>97</v>
      </c>
      <c r="AO29" s="328" t="s">
        <v>97</v>
      </c>
      <c r="AP29" s="329" t="s">
        <v>97</v>
      </c>
      <c r="AQ29" s="330" t="s">
        <v>97</v>
      </c>
      <c r="AR29" s="328" t="s">
        <v>97</v>
      </c>
      <c r="AS29" s="328" t="s">
        <v>97</v>
      </c>
      <c r="AT29" s="328" t="s">
        <v>97</v>
      </c>
      <c r="AU29" s="331" t="s">
        <v>97</v>
      </c>
      <c r="AV29" s="332">
        <f t="shared" si="17"/>
        <v>0</v>
      </c>
      <c r="AW29" s="333"/>
      <c r="AX29" s="333"/>
      <c r="AY29" s="333"/>
      <c r="AZ29" s="333"/>
      <c r="BA29" s="333"/>
      <c r="BB29" s="333"/>
      <c r="BC29" s="333"/>
      <c r="BD29" s="333"/>
      <c r="BE29" s="334"/>
    </row>
    <row r="30" spans="1:57" ht="31.5" x14ac:dyDescent="0.25">
      <c r="A30" s="1495"/>
      <c r="B30" s="1516"/>
      <c r="C30" s="1348"/>
      <c r="D30" s="1283" t="s">
        <v>15</v>
      </c>
      <c r="E30" s="1301"/>
      <c r="F30" s="1304"/>
      <c r="G30" s="827">
        <f t="shared" si="15"/>
        <v>136</v>
      </c>
      <c r="H30" s="318">
        <f t="shared" si="18"/>
        <v>19</v>
      </c>
      <c r="I30" s="319">
        <v>19</v>
      </c>
      <c r="J30" s="319"/>
      <c r="K30" s="319"/>
      <c r="L30" s="338"/>
      <c r="M30" s="828">
        <f t="shared" si="16"/>
        <v>126</v>
      </c>
      <c r="N30" s="322"/>
      <c r="O30" s="322"/>
      <c r="P30" s="322">
        <v>126</v>
      </c>
      <c r="Q30" s="322"/>
      <c r="R30" s="1151"/>
      <c r="S30" s="1152"/>
      <c r="T30" s="322"/>
      <c r="U30" s="322"/>
      <c r="V30" s="322"/>
      <c r="W30" s="322">
        <v>126</v>
      </c>
      <c r="X30" s="342"/>
      <c r="Y30" s="767">
        <v>110</v>
      </c>
      <c r="Z30" s="323">
        <v>16</v>
      </c>
      <c r="AA30" s="83"/>
      <c r="AB30" s="84">
        <v>23</v>
      </c>
      <c r="AC30" s="84"/>
      <c r="AD30" s="84">
        <v>16</v>
      </c>
      <c r="AE30" s="84">
        <v>65</v>
      </c>
      <c r="AF30" s="85">
        <v>1</v>
      </c>
      <c r="AG30" s="325">
        <v>38.159999999999997</v>
      </c>
      <c r="AH30" s="338">
        <v>36.58</v>
      </c>
      <c r="AI30" s="325">
        <v>101.58</v>
      </c>
      <c r="AJ30" s="326">
        <f>SUM(AQ30:AU30)</f>
        <v>126</v>
      </c>
      <c r="AK30" s="327" t="s">
        <v>98</v>
      </c>
      <c r="AL30" s="328" t="s">
        <v>98</v>
      </c>
      <c r="AM30" s="329" t="s">
        <v>98</v>
      </c>
      <c r="AN30" s="330" t="s">
        <v>97</v>
      </c>
      <c r="AO30" s="328" t="s">
        <v>97</v>
      </c>
      <c r="AP30" s="329" t="s">
        <v>97</v>
      </c>
      <c r="AQ30" s="330"/>
      <c r="AR30" s="328"/>
      <c r="AS30" s="328">
        <v>118</v>
      </c>
      <c r="AT30" s="328">
        <v>8</v>
      </c>
      <c r="AU30" s="331"/>
      <c r="AV30" s="332">
        <f t="shared" si="17"/>
        <v>10</v>
      </c>
      <c r="AW30" s="333"/>
      <c r="AX30" s="333"/>
      <c r="AY30" s="333"/>
      <c r="AZ30" s="333"/>
      <c r="BA30" s="333">
        <v>7</v>
      </c>
      <c r="BB30" s="333"/>
      <c r="BC30" s="333"/>
      <c r="BD30" s="333">
        <v>1</v>
      </c>
      <c r="BE30" s="334">
        <v>2</v>
      </c>
    </row>
    <row r="31" spans="1:57" ht="32.25" thickBot="1" x14ac:dyDescent="0.3">
      <c r="A31" s="1495"/>
      <c r="B31" s="1517"/>
      <c r="C31" s="1349"/>
      <c r="D31" s="1284" t="s">
        <v>491</v>
      </c>
      <c r="E31" s="1302"/>
      <c r="F31" s="1305"/>
      <c r="G31" s="829">
        <f t="shared" si="15"/>
        <v>0</v>
      </c>
      <c r="H31" s="339">
        <f t="shared" si="18"/>
        <v>0</v>
      </c>
      <c r="I31" s="92"/>
      <c r="J31" s="92"/>
      <c r="K31" s="92"/>
      <c r="L31" s="101"/>
      <c r="M31" s="1154">
        <f t="shared" si="16"/>
        <v>0</v>
      </c>
      <c r="N31" s="723"/>
      <c r="O31" s="723"/>
      <c r="P31" s="723"/>
      <c r="Q31" s="723"/>
      <c r="R31" s="1155"/>
      <c r="S31" s="354"/>
      <c r="T31" s="340"/>
      <c r="U31" s="340"/>
      <c r="V31" s="340"/>
      <c r="W31" s="340"/>
      <c r="X31" s="341"/>
      <c r="Y31" s="797"/>
      <c r="Z31" s="724"/>
      <c r="AA31" s="343"/>
      <c r="AB31" s="344"/>
      <c r="AC31" s="344"/>
      <c r="AD31" s="344"/>
      <c r="AE31" s="344"/>
      <c r="AF31" s="360"/>
      <c r="AG31" s="343"/>
      <c r="AH31" s="360"/>
      <c r="AI31" s="100"/>
      <c r="AJ31" s="355">
        <f>SUM(AQ31:AU31)</f>
        <v>0</v>
      </c>
      <c r="AK31" s="345" t="s">
        <v>97</v>
      </c>
      <c r="AL31" s="97" t="s">
        <v>97</v>
      </c>
      <c r="AM31" s="98" t="s">
        <v>97</v>
      </c>
      <c r="AN31" s="99" t="s">
        <v>97</v>
      </c>
      <c r="AO31" s="97" t="s">
        <v>98</v>
      </c>
      <c r="AP31" s="98" t="s">
        <v>98</v>
      </c>
      <c r="AQ31" s="100"/>
      <c r="AR31" s="92"/>
      <c r="AS31" s="92"/>
      <c r="AT31" s="92"/>
      <c r="AU31" s="101"/>
      <c r="AV31" s="1157">
        <f t="shared" si="17"/>
        <v>0</v>
      </c>
      <c r="AW31" s="346"/>
      <c r="AX31" s="346"/>
      <c r="AY31" s="346"/>
      <c r="AZ31" s="346"/>
      <c r="BA31" s="346"/>
      <c r="BB31" s="346"/>
      <c r="BC31" s="346"/>
      <c r="BD31" s="346"/>
      <c r="BE31" s="347"/>
    </row>
    <row r="32" spans="1:57" ht="31.5" x14ac:dyDescent="0.25">
      <c r="A32" s="1495"/>
      <c r="B32" s="1515" t="s">
        <v>641</v>
      </c>
      <c r="C32" s="1347" t="s">
        <v>640</v>
      </c>
      <c r="D32" s="1282" t="s">
        <v>485</v>
      </c>
      <c r="E32" s="1300"/>
      <c r="F32" s="1303">
        <f>E32-SUM(M32:M36)</f>
        <v>-251</v>
      </c>
      <c r="G32" s="825">
        <f>SUM(M32,AV32)</f>
        <v>42</v>
      </c>
      <c r="H32" s="314">
        <f>SUM(I32:L32)</f>
        <v>1</v>
      </c>
      <c r="I32" s="72"/>
      <c r="J32" s="72"/>
      <c r="K32" s="72">
        <v>1</v>
      </c>
      <c r="L32" s="75"/>
      <c r="M32" s="826">
        <f>IF(AND(SUM(N32:R32)=SUM(Y32:Z32),SUM(S32:X32)=SUM(Y32:Z32)),SUM(N32:R32),"ПЕРЕВІРТЕ ПРАВИЛЬНІСТЬ ДАНИХ")</f>
        <v>38</v>
      </c>
      <c r="N32" s="348"/>
      <c r="O32" s="348"/>
      <c r="P32" s="348">
        <v>38</v>
      </c>
      <c r="Q32" s="348"/>
      <c r="R32" s="1149"/>
      <c r="S32" s="350"/>
      <c r="T32" s="348"/>
      <c r="U32" s="348"/>
      <c r="V32" s="1150"/>
      <c r="W32" s="348"/>
      <c r="X32" s="349">
        <v>38</v>
      </c>
      <c r="Y32" s="350">
        <v>37</v>
      </c>
      <c r="Z32" s="349">
        <v>1</v>
      </c>
      <c r="AA32" s="74"/>
      <c r="AB32" s="72">
        <v>1</v>
      </c>
      <c r="AC32" s="72">
        <v>1</v>
      </c>
      <c r="AD32" s="72">
        <v>5</v>
      </c>
      <c r="AE32" s="72">
        <v>4</v>
      </c>
      <c r="AF32" s="75"/>
      <c r="AG32" s="74">
        <v>39</v>
      </c>
      <c r="AH32" s="73">
        <v>17</v>
      </c>
      <c r="AI32" s="74">
        <v>12</v>
      </c>
      <c r="AJ32" s="351">
        <f>SUM(AN32:AP32)</f>
        <v>38</v>
      </c>
      <c r="AK32" s="76" t="s">
        <v>97</v>
      </c>
      <c r="AL32" s="77" t="s">
        <v>97</v>
      </c>
      <c r="AM32" s="78" t="s">
        <v>97</v>
      </c>
      <c r="AN32" s="74"/>
      <c r="AO32" s="72">
        <v>38</v>
      </c>
      <c r="AP32" s="73"/>
      <c r="AQ32" s="79" t="s">
        <v>97</v>
      </c>
      <c r="AR32" s="77" t="s">
        <v>97</v>
      </c>
      <c r="AS32" s="77" t="s">
        <v>97</v>
      </c>
      <c r="AT32" s="77" t="s">
        <v>97</v>
      </c>
      <c r="AU32" s="80" t="s">
        <v>97</v>
      </c>
      <c r="AV32" s="315">
        <f>SUM(AW32:BE32)</f>
        <v>4</v>
      </c>
      <c r="AW32" s="316"/>
      <c r="AX32" s="316"/>
      <c r="AY32" s="316"/>
      <c r="AZ32" s="316"/>
      <c r="BA32" s="316"/>
      <c r="BB32" s="316"/>
      <c r="BC32" s="316"/>
      <c r="BD32" s="316"/>
      <c r="BE32" s="317">
        <v>4</v>
      </c>
    </row>
    <row r="33" spans="1:57" ht="47.25" x14ac:dyDescent="0.25">
      <c r="A33" s="1495"/>
      <c r="B33" s="1516"/>
      <c r="C33" s="1348"/>
      <c r="D33" s="1283" t="s">
        <v>490</v>
      </c>
      <c r="E33" s="1301"/>
      <c r="F33" s="1304"/>
      <c r="G33" s="827">
        <f>SUM(M33,AV33)</f>
        <v>0</v>
      </c>
      <c r="H33" s="318">
        <f>SUM(I33:L33)</f>
        <v>0</v>
      </c>
      <c r="I33" s="319"/>
      <c r="J33" s="319"/>
      <c r="K33" s="319"/>
      <c r="L33" s="338"/>
      <c r="M33" s="828">
        <f t="shared" ref="M33:M36" si="19">IF(AND(SUM(N33:R33)=SUM(Y33:Z33),SUM(S33:X33)=SUM(Y33:Z33)),SUM(N33:R33),"ПЕРЕВІРТЕ ПРАВИЛЬНІСТЬ ДАНИХ")</f>
        <v>0</v>
      </c>
      <c r="N33" s="322"/>
      <c r="O33" s="322"/>
      <c r="P33" s="322"/>
      <c r="Q33" s="322"/>
      <c r="R33" s="1151"/>
      <c r="S33" s="1152"/>
      <c r="T33" s="1153"/>
      <c r="U33" s="1153"/>
      <c r="V33" s="322"/>
      <c r="W33" s="322"/>
      <c r="X33" s="342"/>
      <c r="Y33" s="324"/>
      <c r="Z33" s="323"/>
      <c r="AA33" s="83"/>
      <c r="AB33" s="84"/>
      <c r="AC33" s="84"/>
      <c r="AD33" s="84"/>
      <c r="AE33" s="84"/>
      <c r="AF33" s="85"/>
      <c r="AG33" s="325"/>
      <c r="AH33" s="320"/>
      <c r="AI33" s="325"/>
      <c r="AJ33" s="326">
        <f>SUM(AN33:AP33)</f>
        <v>0</v>
      </c>
      <c r="AK33" s="327" t="s">
        <v>98</v>
      </c>
      <c r="AL33" s="328" t="s">
        <v>98</v>
      </c>
      <c r="AM33" s="329" t="s">
        <v>98</v>
      </c>
      <c r="AN33" s="330"/>
      <c r="AO33" s="328"/>
      <c r="AP33" s="329"/>
      <c r="AQ33" s="330" t="s">
        <v>97</v>
      </c>
      <c r="AR33" s="328" t="s">
        <v>97</v>
      </c>
      <c r="AS33" s="328" t="s">
        <v>97</v>
      </c>
      <c r="AT33" s="328" t="s">
        <v>97</v>
      </c>
      <c r="AU33" s="331" t="s">
        <v>97</v>
      </c>
      <c r="AV33" s="332">
        <f t="shared" ref="AV33:AV36" si="20">SUM(AW33:BE33)</f>
        <v>0</v>
      </c>
      <c r="AW33" s="333"/>
      <c r="AX33" s="333"/>
      <c r="AY33" s="333"/>
      <c r="AZ33" s="333"/>
      <c r="BA33" s="333"/>
      <c r="BB33" s="333"/>
      <c r="BC33" s="333"/>
      <c r="BD33" s="333"/>
      <c r="BE33" s="334"/>
    </row>
    <row r="34" spans="1:57" ht="31.5" x14ac:dyDescent="0.25">
      <c r="A34" s="1495"/>
      <c r="B34" s="1516"/>
      <c r="C34" s="1348"/>
      <c r="D34" s="1283" t="s">
        <v>486</v>
      </c>
      <c r="E34" s="1301"/>
      <c r="F34" s="1304"/>
      <c r="G34" s="827">
        <f t="shared" ref="G34:G36" si="21">SUM(M34,AV34)</f>
        <v>0</v>
      </c>
      <c r="H34" s="318">
        <f t="shared" ref="H34:H36" si="22">SUM(I34:L34)</f>
        <v>0</v>
      </c>
      <c r="I34" s="319"/>
      <c r="J34" s="319"/>
      <c r="K34" s="319"/>
      <c r="L34" s="338"/>
      <c r="M34" s="828">
        <f t="shared" si="19"/>
        <v>0</v>
      </c>
      <c r="N34" s="322"/>
      <c r="O34" s="322"/>
      <c r="P34" s="335"/>
      <c r="Q34" s="336"/>
      <c r="R34" s="1151"/>
      <c r="S34" s="1152"/>
      <c r="T34" s="322"/>
      <c r="U34" s="322"/>
      <c r="V34" s="322"/>
      <c r="W34" s="322"/>
      <c r="X34" s="342"/>
      <c r="Y34" s="324"/>
      <c r="Z34" s="323"/>
      <c r="AA34" s="83"/>
      <c r="AB34" s="84"/>
      <c r="AC34" s="84"/>
      <c r="AD34" s="84"/>
      <c r="AE34" s="84"/>
      <c r="AF34" s="85"/>
      <c r="AG34" s="325"/>
      <c r="AH34" s="320"/>
      <c r="AI34" s="325"/>
      <c r="AJ34" s="326">
        <f>SUM(AK34:AM34)</f>
        <v>0</v>
      </c>
      <c r="AK34" s="327"/>
      <c r="AL34" s="328"/>
      <c r="AM34" s="329"/>
      <c r="AN34" s="330" t="s">
        <v>97</v>
      </c>
      <c r="AO34" s="328" t="s">
        <v>97</v>
      </c>
      <c r="AP34" s="329" t="s">
        <v>97</v>
      </c>
      <c r="AQ34" s="330" t="s">
        <v>97</v>
      </c>
      <c r="AR34" s="328" t="s">
        <v>97</v>
      </c>
      <c r="AS34" s="328" t="s">
        <v>97</v>
      </c>
      <c r="AT34" s="328" t="s">
        <v>97</v>
      </c>
      <c r="AU34" s="331" t="s">
        <v>97</v>
      </c>
      <c r="AV34" s="332">
        <f t="shared" si="20"/>
        <v>0</v>
      </c>
      <c r="AW34" s="333"/>
      <c r="AX34" s="333"/>
      <c r="AY34" s="333"/>
      <c r="AZ34" s="333"/>
      <c r="BA34" s="333"/>
      <c r="BB34" s="333"/>
      <c r="BC34" s="333"/>
      <c r="BD34" s="333"/>
      <c r="BE34" s="334"/>
    </row>
    <row r="35" spans="1:57" ht="31.5" x14ac:dyDescent="0.25">
      <c r="A35" s="1495"/>
      <c r="B35" s="1516"/>
      <c r="C35" s="1348"/>
      <c r="D35" s="1283" t="s">
        <v>15</v>
      </c>
      <c r="E35" s="1301"/>
      <c r="F35" s="1304"/>
      <c r="G35" s="827">
        <f t="shared" si="21"/>
        <v>257</v>
      </c>
      <c r="H35" s="318">
        <f t="shared" si="22"/>
        <v>10</v>
      </c>
      <c r="I35" s="319">
        <v>10</v>
      </c>
      <c r="J35" s="319"/>
      <c r="K35" s="319"/>
      <c r="L35" s="338"/>
      <c r="M35" s="828">
        <f t="shared" si="19"/>
        <v>213</v>
      </c>
      <c r="N35" s="322"/>
      <c r="O35" s="322"/>
      <c r="P35" s="322">
        <v>213</v>
      </c>
      <c r="Q35" s="322"/>
      <c r="R35" s="1151"/>
      <c r="S35" s="1152"/>
      <c r="T35" s="322"/>
      <c r="U35" s="322"/>
      <c r="V35" s="322"/>
      <c r="W35" s="322"/>
      <c r="X35" s="342">
        <v>213</v>
      </c>
      <c r="Y35" s="324">
        <v>189</v>
      </c>
      <c r="Z35" s="323">
        <v>24</v>
      </c>
      <c r="AA35" s="83"/>
      <c r="AB35" s="84">
        <v>26</v>
      </c>
      <c r="AC35" s="84">
        <v>26</v>
      </c>
      <c r="AD35" s="84">
        <v>78</v>
      </c>
      <c r="AE35" s="84">
        <v>25</v>
      </c>
      <c r="AF35" s="85"/>
      <c r="AG35" s="325">
        <v>39</v>
      </c>
      <c r="AH35" s="320">
        <v>17</v>
      </c>
      <c r="AI35" s="325">
        <v>100</v>
      </c>
      <c r="AJ35" s="326">
        <f>SUM(AQ35:AU35)</f>
        <v>213</v>
      </c>
      <c r="AK35" s="327" t="s">
        <v>98</v>
      </c>
      <c r="AL35" s="328" t="s">
        <v>98</v>
      </c>
      <c r="AM35" s="329" t="s">
        <v>98</v>
      </c>
      <c r="AN35" s="330" t="s">
        <v>97</v>
      </c>
      <c r="AO35" s="328" t="s">
        <v>97</v>
      </c>
      <c r="AP35" s="329" t="s">
        <v>97</v>
      </c>
      <c r="AQ35" s="330">
        <v>1</v>
      </c>
      <c r="AR35" s="328">
        <v>1</v>
      </c>
      <c r="AS35" s="328">
        <v>198</v>
      </c>
      <c r="AT35" s="328">
        <v>11</v>
      </c>
      <c r="AU35" s="331">
        <v>2</v>
      </c>
      <c r="AV35" s="332">
        <f t="shared" si="20"/>
        <v>44</v>
      </c>
      <c r="AW35" s="333"/>
      <c r="AX35" s="333"/>
      <c r="AY35" s="333">
        <v>1</v>
      </c>
      <c r="AZ35" s="333"/>
      <c r="BA35" s="333">
        <v>1</v>
      </c>
      <c r="BB35" s="333"/>
      <c r="BC35" s="333"/>
      <c r="BD35" s="333"/>
      <c r="BE35" s="334">
        <v>42</v>
      </c>
    </row>
    <row r="36" spans="1:57" ht="32.25" thickBot="1" x14ac:dyDescent="0.3">
      <c r="A36" s="1495"/>
      <c r="B36" s="1517"/>
      <c r="C36" s="1349"/>
      <c r="D36" s="1284" t="s">
        <v>491</v>
      </c>
      <c r="E36" s="1302"/>
      <c r="F36" s="1305"/>
      <c r="G36" s="829">
        <f t="shared" si="21"/>
        <v>0</v>
      </c>
      <c r="H36" s="339">
        <f t="shared" si="22"/>
        <v>0</v>
      </c>
      <c r="I36" s="92"/>
      <c r="J36" s="92"/>
      <c r="K36" s="92"/>
      <c r="L36" s="101"/>
      <c r="M36" s="1154">
        <f t="shared" si="19"/>
        <v>0</v>
      </c>
      <c r="N36" s="723"/>
      <c r="O36" s="723"/>
      <c r="P36" s="723"/>
      <c r="Q36" s="723"/>
      <c r="R36" s="1155"/>
      <c r="S36" s="354"/>
      <c r="T36" s="340"/>
      <c r="U36" s="340"/>
      <c r="V36" s="340"/>
      <c r="W36" s="340"/>
      <c r="X36" s="341"/>
      <c r="Y36" s="354"/>
      <c r="Z36" s="341"/>
      <c r="AA36" s="100"/>
      <c r="AB36" s="92"/>
      <c r="AC36" s="92"/>
      <c r="AD36" s="92"/>
      <c r="AE36" s="92"/>
      <c r="AF36" s="101"/>
      <c r="AG36" s="100"/>
      <c r="AH36" s="93"/>
      <c r="AI36" s="100"/>
      <c r="AJ36" s="355">
        <f>SUM(AQ36:AU36)</f>
        <v>0</v>
      </c>
      <c r="AK36" s="345" t="s">
        <v>97</v>
      </c>
      <c r="AL36" s="97" t="s">
        <v>97</v>
      </c>
      <c r="AM36" s="98" t="s">
        <v>97</v>
      </c>
      <c r="AN36" s="99" t="s">
        <v>97</v>
      </c>
      <c r="AO36" s="97" t="s">
        <v>98</v>
      </c>
      <c r="AP36" s="98" t="s">
        <v>98</v>
      </c>
      <c r="AQ36" s="100"/>
      <c r="AR36" s="92"/>
      <c r="AS36" s="92"/>
      <c r="AT36" s="92"/>
      <c r="AU36" s="101"/>
      <c r="AV36" s="1157">
        <f t="shared" si="20"/>
        <v>0</v>
      </c>
      <c r="AW36" s="346"/>
      <c r="AX36" s="346"/>
      <c r="AY36" s="346"/>
      <c r="AZ36" s="346"/>
      <c r="BA36" s="346"/>
      <c r="BB36" s="346"/>
      <c r="BC36" s="346"/>
      <c r="BD36" s="346"/>
      <c r="BE36" s="347"/>
    </row>
    <row r="37" spans="1:57" ht="31.5" x14ac:dyDescent="0.25">
      <c r="A37" s="1495"/>
      <c r="B37" s="1515" t="s">
        <v>642</v>
      </c>
      <c r="C37" s="1347" t="s">
        <v>643</v>
      </c>
      <c r="D37" s="1282" t="s">
        <v>485</v>
      </c>
      <c r="E37" s="1300">
        <v>0</v>
      </c>
      <c r="F37" s="1303">
        <f>E37-SUM(M37:M41)</f>
        <v>-259</v>
      </c>
      <c r="G37" s="825">
        <f>SUM(M37,AV37)</f>
        <v>18</v>
      </c>
      <c r="H37" s="314">
        <f>SUM(I37:L37)</f>
        <v>0</v>
      </c>
      <c r="I37" s="72">
        <v>0</v>
      </c>
      <c r="J37" s="72">
        <v>0</v>
      </c>
      <c r="K37" s="72">
        <v>0</v>
      </c>
      <c r="L37" s="75">
        <v>0</v>
      </c>
      <c r="M37" s="826">
        <f>IF(AND(SUM(N37:R37)=SUM(Y37:Z37),SUM(S37:X37)=SUM(Y37:Z37)),SUM(N37:R37),"ПЕРЕВІРТЕ ПРАВИЛЬНІСТЬ ДАНИХ")</f>
        <v>18</v>
      </c>
      <c r="N37" s="348">
        <v>0</v>
      </c>
      <c r="O37" s="348">
        <v>0</v>
      </c>
      <c r="P37" s="348">
        <v>18</v>
      </c>
      <c r="Q37" s="348">
        <v>0</v>
      </c>
      <c r="R37" s="1149">
        <v>0</v>
      </c>
      <c r="S37" s="350">
        <v>0</v>
      </c>
      <c r="T37" s="348">
        <v>0</v>
      </c>
      <c r="U37" s="348">
        <v>0</v>
      </c>
      <c r="V37" s="1150">
        <v>18</v>
      </c>
      <c r="W37" s="348">
        <v>0</v>
      </c>
      <c r="X37" s="349">
        <v>0</v>
      </c>
      <c r="Y37" s="350">
        <v>18</v>
      </c>
      <c r="Z37" s="349">
        <v>0</v>
      </c>
      <c r="AA37" s="74">
        <v>0</v>
      </c>
      <c r="AB37" s="72">
        <v>2</v>
      </c>
      <c r="AC37" s="72">
        <v>2</v>
      </c>
      <c r="AD37" s="72">
        <v>0</v>
      </c>
      <c r="AE37" s="72">
        <v>2</v>
      </c>
      <c r="AF37" s="75">
        <v>0</v>
      </c>
      <c r="AG37" s="74">
        <v>38.799999999999997</v>
      </c>
      <c r="AH37" s="73">
        <v>12.4</v>
      </c>
      <c r="AI37" s="143">
        <v>8</v>
      </c>
      <c r="AJ37" s="351">
        <f>SUM(AN37:AP37)</f>
        <v>18</v>
      </c>
      <c r="AK37" s="76" t="s">
        <v>97</v>
      </c>
      <c r="AL37" s="77" t="s">
        <v>97</v>
      </c>
      <c r="AM37" s="78" t="s">
        <v>97</v>
      </c>
      <c r="AN37" s="74">
        <v>0</v>
      </c>
      <c r="AO37" s="72">
        <v>18</v>
      </c>
      <c r="AP37" s="73">
        <v>0</v>
      </c>
      <c r="AQ37" s="79" t="s">
        <v>97</v>
      </c>
      <c r="AR37" s="77" t="s">
        <v>97</v>
      </c>
      <c r="AS37" s="77" t="s">
        <v>97</v>
      </c>
      <c r="AT37" s="77" t="s">
        <v>97</v>
      </c>
      <c r="AU37" s="80" t="s">
        <v>97</v>
      </c>
      <c r="AV37" s="315">
        <f>SUM(AW37:BE37)</f>
        <v>0</v>
      </c>
      <c r="AW37" s="316">
        <v>0</v>
      </c>
      <c r="AX37" s="316">
        <v>0</v>
      </c>
      <c r="AY37" s="316">
        <v>0</v>
      </c>
      <c r="AZ37" s="316">
        <v>0</v>
      </c>
      <c r="BA37" s="316">
        <v>0</v>
      </c>
      <c r="BB37" s="316">
        <v>0</v>
      </c>
      <c r="BC37" s="316">
        <v>0</v>
      </c>
      <c r="BD37" s="316">
        <v>0</v>
      </c>
      <c r="BE37" s="317">
        <v>0</v>
      </c>
    </row>
    <row r="38" spans="1:57" ht="47.25" x14ac:dyDescent="0.25">
      <c r="A38" s="1495"/>
      <c r="B38" s="1516"/>
      <c r="C38" s="1348"/>
      <c r="D38" s="1283" t="s">
        <v>490</v>
      </c>
      <c r="E38" s="1301"/>
      <c r="F38" s="1304"/>
      <c r="G38" s="827">
        <f t="shared" ref="G38:G41" si="23">SUM(M38,AV38)</f>
        <v>0</v>
      </c>
      <c r="H38" s="318">
        <f>SUM(I38:L38)</f>
        <v>0</v>
      </c>
      <c r="I38" s="319">
        <v>0</v>
      </c>
      <c r="J38" s="319">
        <v>0</v>
      </c>
      <c r="K38" s="319">
        <v>0</v>
      </c>
      <c r="L38" s="338">
        <v>0</v>
      </c>
      <c r="M38" s="828">
        <f t="shared" ref="M38:M41" si="24">IF(AND(SUM(N38:R38)=SUM(Y38:Z38),SUM(S38:X38)=SUM(Y38:Z38)),SUM(N38:R38),"ПЕРЕВІРТЕ ПРАВИЛЬНІСТЬ ДАНИХ")</f>
        <v>0</v>
      </c>
      <c r="N38" s="322">
        <v>0</v>
      </c>
      <c r="O38" s="322">
        <v>0</v>
      </c>
      <c r="P38" s="322">
        <v>0</v>
      </c>
      <c r="Q38" s="322">
        <v>0</v>
      </c>
      <c r="R38" s="1151">
        <v>0</v>
      </c>
      <c r="S38" s="1152">
        <v>0</v>
      </c>
      <c r="T38" s="1153">
        <v>0</v>
      </c>
      <c r="U38" s="1153">
        <v>0</v>
      </c>
      <c r="V38" s="322">
        <v>0</v>
      </c>
      <c r="W38" s="322">
        <v>0</v>
      </c>
      <c r="X38" s="342">
        <v>0</v>
      </c>
      <c r="Y38" s="324">
        <v>0</v>
      </c>
      <c r="Z38" s="323">
        <v>0</v>
      </c>
      <c r="AA38" s="83">
        <v>0</v>
      </c>
      <c r="AB38" s="84">
        <v>0</v>
      </c>
      <c r="AC38" s="84">
        <v>0</v>
      </c>
      <c r="AD38" s="84">
        <v>0</v>
      </c>
      <c r="AE38" s="84">
        <v>0</v>
      </c>
      <c r="AF38" s="85">
        <v>0</v>
      </c>
      <c r="AG38" s="325">
        <v>0</v>
      </c>
      <c r="AH38" s="320">
        <v>0</v>
      </c>
      <c r="AI38" s="337">
        <v>0</v>
      </c>
      <c r="AJ38" s="326">
        <f>SUM(AN38:AP38)</f>
        <v>0</v>
      </c>
      <c r="AK38" s="327" t="s">
        <v>98</v>
      </c>
      <c r="AL38" s="328" t="s">
        <v>98</v>
      </c>
      <c r="AM38" s="329" t="s">
        <v>98</v>
      </c>
      <c r="AN38" s="330">
        <v>0</v>
      </c>
      <c r="AO38" s="328">
        <v>0</v>
      </c>
      <c r="AP38" s="329">
        <v>0</v>
      </c>
      <c r="AQ38" s="330" t="s">
        <v>97</v>
      </c>
      <c r="AR38" s="328" t="s">
        <v>97</v>
      </c>
      <c r="AS38" s="328" t="s">
        <v>97</v>
      </c>
      <c r="AT38" s="328" t="s">
        <v>97</v>
      </c>
      <c r="AU38" s="331" t="s">
        <v>97</v>
      </c>
      <c r="AV38" s="332">
        <f t="shared" ref="AV38:AV41" si="25">SUM(AW38:BE38)</f>
        <v>0</v>
      </c>
      <c r="AW38" s="333">
        <v>0</v>
      </c>
      <c r="AX38" s="333">
        <v>0</v>
      </c>
      <c r="AY38" s="333">
        <v>0</v>
      </c>
      <c r="AZ38" s="333">
        <v>0</v>
      </c>
      <c r="BA38" s="333">
        <v>0</v>
      </c>
      <c r="BB38" s="333">
        <v>0</v>
      </c>
      <c r="BC38" s="333">
        <v>0</v>
      </c>
      <c r="BD38" s="333">
        <v>0</v>
      </c>
      <c r="BE38" s="334">
        <v>0</v>
      </c>
    </row>
    <row r="39" spans="1:57" ht="31.5" x14ac:dyDescent="0.25">
      <c r="A39" s="1495"/>
      <c r="B39" s="1516"/>
      <c r="C39" s="1348"/>
      <c r="D39" s="1283" t="s">
        <v>486</v>
      </c>
      <c r="E39" s="1301"/>
      <c r="F39" s="1304"/>
      <c r="G39" s="827">
        <f t="shared" si="23"/>
        <v>0</v>
      </c>
      <c r="H39" s="318">
        <f t="shared" ref="H39:H41" si="26">SUM(I39:L39)</f>
        <v>0</v>
      </c>
      <c r="I39" s="319">
        <v>0</v>
      </c>
      <c r="J39" s="319">
        <v>0</v>
      </c>
      <c r="K39" s="319">
        <v>0</v>
      </c>
      <c r="L39" s="338">
        <v>0</v>
      </c>
      <c r="M39" s="828">
        <f t="shared" si="24"/>
        <v>0</v>
      </c>
      <c r="N39" s="322">
        <v>0</v>
      </c>
      <c r="O39" s="322">
        <v>0</v>
      </c>
      <c r="P39" s="335">
        <v>0</v>
      </c>
      <c r="Q39" s="336">
        <v>0</v>
      </c>
      <c r="R39" s="1151">
        <v>0</v>
      </c>
      <c r="S39" s="1152">
        <v>0</v>
      </c>
      <c r="T39" s="322">
        <v>0</v>
      </c>
      <c r="U39" s="322">
        <v>0</v>
      </c>
      <c r="V39" s="322">
        <v>0</v>
      </c>
      <c r="W39" s="322">
        <v>0</v>
      </c>
      <c r="X39" s="342">
        <v>0</v>
      </c>
      <c r="Y39" s="324">
        <v>0</v>
      </c>
      <c r="Z39" s="323">
        <v>0</v>
      </c>
      <c r="AA39" s="83">
        <v>0</v>
      </c>
      <c r="AB39" s="84">
        <v>0</v>
      </c>
      <c r="AC39" s="84">
        <v>0</v>
      </c>
      <c r="AD39" s="84">
        <v>0</v>
      </c>
      <c r="AE39" s="84">
        <v>0</v>
      </c>
      <c r="AF39" s="85">
        <v>0</v>
      </c>
      <c r="AG39" s="325">
        <v>0</v>
      </c>
      <c r="AH39" s="320">
        <v>0</v>
      </c>
      <c r="AI39" s="337">
        <v>0</v>
      </c>
      <c r="AJ39" s="326">
        <f>SUM(AK39:AM39)</f>
        <v>0</v>
      </c>
      <c r="AK39" s="327">
        <v>0</v>
      </c>
      <c r="AL39" s="328">
        <v>0</v>
      </c>
      <c r="AM39" s="329">
        <v>0</v>
      </c>
      <c r="AN39" s="330" t="s">
        <v>97</v>
      </c>
      <c r="AO39" s="328" t="s">
        <v>97</v>
      </c>
      <c r="AP39" s="329" t="s">
        <v>97</v>
      </c>
      <c r="AQ39" s="330" t="s">
        <v>97</v>
      </c>
      <c r="AR39" s="328" t="s">
        <v>97</v>
      </c>
      <c r="AS39" s="328" t="s">
        <v>97</v>
      </c>
      <c r="AT39" s="328" t="s">
        <v>97</v>
      </c>
      <c r="AU39" s="331" t="s">
        <v>97</v>
      </c>
      <c r="AV39" s="332">
        <f t="shared" si="25"/>
        <v>0</v>
      </c>
      <c r="AW39" s="333">
        <v>0</v>
      </c>
      <c r="AX39" s="333">
        <v>0</v>
      </c>
      <c r="AY39" s="333">
        <v>0</v>
      </c>
      <c r="AZ39" s="333">
        <v>0</v>
      </c>
      <c r="BA39" s="333">
        <v>0</v>
      </c>
      <c r="BB39" s="333">
        <v>0</v>
      </c>
      <c r="BC39" s="333">
        <v>0</v>
      </c>
      <c r="BD39" s="333">
        <v>0</v>
      </c>
      <c r="BE39" s="334">
        <v>0</v>
      </c>
    </row>
    <row r="40" spans="1:57" ht="31.5" x14ac:dyDescent="0.25">
      <c r="A40" s="1495"/>
      <c r="B40" s="1516"/>
      <c r="C40" s="1348"/>
      <c r="D40" s="1283" t="s">
        <v>15</v>
      </c>
      <c r="E40" s="1301"/>
      <c r="F40" s="1304"/>
      <c r="G40" s="827">
        <f t="shared" si="23"/>
        <v>292</v>
      </c>
      <c r="H40" s="318">
        <f t="shared" si="26"/>
        <v>22</v>
      </c>
      <c r="I40" s="319">
        <v>22</v>
      </c>
      <c r="J40" s="319">
        <v>0</v>
      </c>
      <c r="K40" s="319">
        <v>0</v>
      </c>
      <c r="L40" s="338">
        <v>0</v>
      </c>
      <c r="M40" s="828">
        <v>241</v>
      </c>
      <c r="N40" s="322">
        <v>0</v>
      </c>
      <c r="O40" s="322">
        <v>0</v>
      </c>
      <c r="P40" s="322">
        <v>241</v>
      </c>
      <c r="Q40" s="322">
        <v>0</v>
      </c>
      <c r="R40" s="1151">
        <v>0</v>
      </c>
      <c r="S40" s="1152">
        <v>0</v>
      </c>
      <c r="T40" s="322">
        <v>0</v>
      </c>
      <c r="U40" s="322">
        <v>0</v>
      </c>
      <c r="V40" s="322">
        <v>219</v>
      </c>
      <c r="W40" s="322">
        <v>0</v>
      </c>
      <c r="X40" s="342">
        <v>22</v>
      </c>
      <c r="Y40" s="324">
        <v>221</v>
      </c>
      <c r="Z40" s="323">
        <v>20</v>
      </c>
      <c r="AA40" s="83">
        <v>0</v>
      </c>
      <c r="AB40" s="84">
        <v>29</v>
      </c>
      <c r="AC40" s="84">
        <v>29</v>
      </c>
      <c r="AD40" s="84">
        <v>27</v>
      </c>
      <c r="AE40" s="84">
        <v>79</v>
      </c>
      <c r="AF40" s="85">
        <v>2</v>
      </c>
      <c r="AG40" s="325">
        <v>39.200000000000003</v>
      </c>
      <c r="AH40" s="320">
        <v>16.8</v>
      </c>
      <c r="AI40" s="337">
        <v>100</v>
      </c>
      <c r="AJ40" s="326">
        <f>SUM(AQ40:AU40)</f>
        <v>219</v>
      </c>
      <c r="AK40" s="327" t="s">
        <v>98</v>
      </c>
      <c r="AL40" s="328" t="s">
        <v>98</v>
      </c>
      <c r="AM40" s="329" t="s">
        <v>98</v>
      </c>
      <c r="AN40" s="330" t="s">
        <v>97</v>
      </c>
      <c r="AO40" s="328" t="s">
        <v>97</v>
      </c>
      <c r="AP40" s="329" t="s">
        <v>97</v>
      </c>
      <c r="AQ40" s="330">
        <v>0</v>
      </c>
      <c r="AR40" s="328">
        <v>0</v>
      </c>
      <c r="AS40" s="328">
        <v>153</v>
      </c>
      <c r="AT40" s="328">
        <v>62</v>
      </c>
      <c r="AU40" s="331">
        <v>4</v>
      </c>
      <c r="AV40" s="332">
        <f t="shared" si="25"/>
        <v>51</v>
      </c>
      <c r="AW40" s="333">
        <v>0</v>
      </c>
      <c r="AX40" s="333">
        <v>0</v>
      </c>
      <c r="AY40" s="333">
        <v>6</v>
      </c>
      <c r="AZ40" s="333">
        <v>13</v>
      </c>
      <c r="BA40" s="333">
        <v>25</v>
      </c>
      <c r="BB40" s="333">
        <v>0</v>
      </c>
      <c r="BC40" s="333">
        <v>3</v>
      </c>
      <c r="BD40" s="333">
        <v>0</v>
      </c>
      <c r="BE40" s="334">
        <v>4</v>
      </c>
    </row>
    <row r="41" spans="1:57" ht="32.25" thickBot="1" x14ac:dyDescent="0.3">
      <c r="A41" s="1495"/>
      <c r="B41" s="1517"/>
      <c r="C41" s="1349"/>
      <c r="D41" s="1284" t="s">
        <v>491</v>
      </c>
      <c r="E41" s="1302"/>
      <c r="F41" s="1305"/>
      <c r="G41" s="829">
        <f t="shared" si="23"/>
        <v>0</v>
      </c>
      <c r="H41" s="339">
        <f t="shared" si="26"/>
        <v>0</v>
      </c>
      <c r="I41" s="92">
        <v>0</v>
      </c>
      <c r="J41" s="92">
        <v>0</v>
      </c>
      <c r="K41" s="92">
        <v>0</v>
      </c>
      <c r="L41" s="101">
        <v>0</v>
      </c>
      <c r="M41" s="1154">
        <f t="shared" si="24"/>
        <v>0</v>
      </c>
      <c r="N41" s="723">
        <v>0</v>
      </c>
      <c r="O41" s="723">
        <v>0</v>
      </c>
      <c r="P41" s="723">
        <v>0</v>
      </c>
      <c r="Q41" s="723">
        <v>0</v>
      </c>
      <c r="R41" s="1155">
        <v>0</v>
      </c>
      <c r="S41" s="354">
        <v>0</v>
      </c>
      <c r="T41" s="340">
        <v>0</v>
      </c>
      <c r="U41" s="340">
        <v>0</v>
      </c>
      <c r="V41" s="340">
        <v>0</v>
      </c>
      <c r="W41" s="340">
        <v>0</v>
      </c>
      <c r="X41" s="341">
        <v>0</v>
      </c>
      <c r="Y41" s="354">
        <v>0</v>
      </c>
      <c r="Z41" s="341">
        <v>0</v>
      </c>
      <c r="AA41" s="100">
        <v>0</v>
      </c>
      <c r="AB41" s="92">
        <v>0</v>
      </c>
      <c r="AC41" s="92">
        <v>0</v>
      </c>
      <c r="AD41" s="92">
        <v>0</v>
      </c>
      <c r="AE41" s="92">
        <v>0</v>
      </c>
      <c r="AF41" s="101">
        <v>0</v>
      </c>
      <c r="AG41" s="100">
        <v>0</v>
      </c>
      <c r="AH41" s="93">
        <v>0</v>
      </c>
      <c r="AI41" s="831">
        <v>0</v>
      </c>
      <c r="AJ41" s="355">
        <f>SUM(AQ41:AU41)</f>
        <v>0</v>
      </c>
      <c r="AK41" s="345" t="s">
        <v>97</v>
      </c>
      <c r="AL41" s="97" t="s">
        <v>97</v>
      </c>
      <c r="AM41" s="98" t="s">
        <v>97</v>
      </c>
      <c r="AN41" s="99" t="s">
        <v>97</v>
      </c>
      <c r="AO41" s="97" t="s">
        <v>98</v>
      </c>
      <c r="AP41" s="98" t="s">
        <v>98</v>
      </c>
      <c r="AQ41" s="100">
        <v>0</v>
      </c>
      <c r="AR41" s="92">
        <v>0</v>
      </c>
      <c r="AS41" s="92">
        <v>0</v>
      </c>
      <c r="AT41" s="92">
        <v>0</v>
      </c>
      <c r="AU41" s="101">
        <v>0</v>
      </c>
      <c r="AV41" s="1157">
        <f t="shared" si="25"/>
        <v>0</v>
      </c>
      <c r="AW41" s="346">
        <v>0</v>
      </c>
      <c r="AX41" s="346">
        <v>0</v>
      </c>
      <c r="AY41" s="346">
        <v>0</v>
      </c>
      <c r="AZ41" s="346">
        <v>0</v>
      </c>
      <c r="BA41" s="346">
        <v>0</v>
      </c>
      <c r="BB41" s="346">
        <v>0</v>
      </c>
      <c r="BC41" s="346">
        <v>0</v>
      </c>
      <c r="BD41" s="346">
        <v>0</v>
      </c>
      <c r="BE41" s="347">
        <v>0</v>
      </c>
    </row>
    <row r="42" spans="1:57" ht="31.5" x14ac:dyDescent="0.25">
      <c r="A42" s="1495"/>
      <c r="B42" s="1515" t="s">
        <v>644</v>
      </c>
      <c r="C42" s="1347" t="s">
        <v>645</v>
      </c>
      <c r="D42" s="1282" t="s">
        <v>485</v>
      </c>
      <c r="E42" s="1300">
        <v>0</v>
      </c>
      <c r="F42" s="1303">
        <f>E42-SUM(M42:M46)</f>
        <v>-695</v>
      </c>
      <c r="G42" s="825">
        <f>SUM(M42,AV42)</f>
        <v>65</v>
      </c>
      <c r="H42" s="314">
        <f>SUM(I42:L42)</f>
        <v>5</v>
      </c>
      <c r="I42" s="72">
        <v>5</v>
      </c>
      <c r="J42" s="72">
        <v>0</v>
      </c>
      <c r="K42" s="72">
        <v>0</v>
      </c>
      <c r="L42" s="75">
        <v>0</v>
      </c>
      <c r="M42" s="826">
        <f t="shared" ref="M42:M46" si="27">IF(AND(SUM(N42:R42)=SUM(Y42:Z42),SUM(S42:X42)=SUM(Y42:Z42)),SUM(N42:R42),"ПЕРЕВІРТЕ ПРАВИЛЬНІСТЬ ДАНИХ")</f>
        <v>65</v>
      </c>
      <c r="N42" s="348">
        <v>0</v>
      </c>
      <c r="O42" s="348">
        <v>0</v>
      </c>
      <c r="P42" s="348">
        <v>65</v>
      </c>
      <c r="Q42" s="348">
        <v>0</v>
      </c>
      <c r="R42" s="1149">
        <v>0</v>
      </c>
      <c r="S42" s="350">
        <v>1</v>
      </c>
      <c r="T42" s="348">
        <v>0</v>
      </c>
      <c r="U42" s="348">
        <v>0</v>
      </c>
      <c r="V42" s="1150">
        <v>0</v>
      </c>
      <c r="W42" s="348">
        <v>64</v>
      </c>
      <c r="X42" s="349">
        <v>0</v>
      </c>
      <c r="Y42" s="350">
        <v>63</v>
      </c>
      <c r="Z42" s="349">
        <v>2</v>
      </c>
      <c r="AA42" s="74">
        <v>0</v>
      </c>
      <c r="AB42" s="72">
        <v>0</v>
      </c>
      <c r="AC42" s="72">
        <v>0</v>
      </c>
      <c r="AD42" s="72">
        <v>0</v>
      </c>
      <c r="AE42" s="72">
        <v>0</v>
      </c>
      <c r="AF42" s="75">
        <v>0</v>
      </c>
      <c r="AG42" s="74">
        <v>38</v>
      </c>
      <c r="AH42" s="73">
        <v>18</v>
      </c>
      <c r="AI42" s="74">
        <v>11</v>
      </c>
      <c r="AJ42" s="351">
        <v>65</v>
      </c>
      <c r="AK42" s="76" t="s">
        <v>97</v>
      </c>
      <c r="AL42" s="77" t="s">
        <v>97</v>
      </c>
      <c r="AM42" s="78" t="s">
        <v>97</v>
      </c>
      <c r="AN42" s="74">
        <v>4</v>
      </c>
      <c r="AO42" s="72">
        <v>60</v>
      </c>
      <c r="AP42" s="73">
        <v>1</v>
      </c>
      <c r="AQ42" s="79" t="s">
        <v>97</v>
      </c>
      <c r="AR42" s="77" t="s">
        <v>97</v>
      </c>
      <c r="AS42" s="77" t="s">
        <v>97</v>
      </c>
      <c r="AT42" s="77" t="s">
        <v>97</v>
      </c>
      <c r="AU42" s="80" t="s">
        <v>97</v>
      </c>
      <c r="AV42" s="315">
        <f>SUM(AW42:BE42)</f>
        <v>0</v>
      </c>
      <c r="AW42" s="316">
        <v>0</v>
      </c>
      <c r="AX42" s="316">
        <v>0</v>
      </c>
      <c r="AY42" s="316">
        <v>0</v>
      </c>
      <c r="AZ42" s="316">
        <v>0</v>
      </c>
      <c r="BA42" s="316">
        <v>0</v>
      </c>
      <c r="BB42" s="316">
        <v>0</v>
      </c>
      <c r="BC42" s="316">
        <v>0</v>
      </c>
      <c r="BD42" s="316">
        <v>0</v>
      </c>
      <c r="BE42" s="317">
        <v>0</v>
      </c>
    </row>
    <row r="43" spans="1:57" ht="47.25" x14ac:dyDescent="0.25">
      <c r="A43" s="1495"/>
      <c r="B43" s="1516"/>
      <c r="C43" s="1348"/>
      <c r="D43" s="1283" t="s">
        <v>490</v>
      </c>
      <c r="E43" s="1301"/>
      <c r="F43" s="1304"/>
      <c r="G43" s="827">
        <f t="shared" ref="G43:G46" si="28">SUM(M43,AV43)</f>
        <v>0</v>
      </c>
      <c r="H43" s="318">
        <f t="shared" ref="H43:H46" si="29">SUM(I43:L43)</f>
        <v>0</v>
      </c>
      <c r="I43" s="319"/>
      <c r="J43" s="319"/>
      <c r="K43" s="319"/>
      <c r="L43" s="338"/>
      <c r="M43" s="828">
        <f t="shared" si="27"/>
        <v>0</v>
      </c>
      <c r="N43" s="322"/>
      <c r="O43" s="322"/>
      <c r="P43" s="322"/>
      <c r="Q43" s="322"/>
      <c r="R43" s="1151"/>
      <c r="S43" s="1152"/>
      <c r="T43" s="1153"/>
      <c r="U43" s="1153"/>
      <c r="V43" s="322"/>
      <c r="W43" s="322"/>
      <c r="X43" s="342"/>
      <c r="Y43" s="324"/>
      <c r="Z43" s="323"/>
      <c r="AA43" s="83"/>
      <c r="AB43" s="84"/>
      <c r="AC43" s="84"/>
      <c r="AD43" s="84"/>
      <c r="AE43" s="84"/>
      <c r="AF43" s="85"/>
      <c r="AG43" s="325"/>
      <c r="AH43" s="320"/>
      <c r="AI43" s="325"/>
      <c r="AJ43" s="326">
        <f>SUM(AN43:AP43)</f>
        <v>0</v>
      </c>
      <c r="AK43" s="327" t="s">
        <v>98</v>
      </c>
      <c r="AL43" s="328" t="s">
        <v>98</v>
      </c>
      <c r="AM43" s="329" t="s">
        <v>98</v>
      </c>
      <c r="AN43" s="330"/>
      <c r="AO43" s="328"/>
      <c r="AP43" s="329"/>
      <c r="AQ43" s="330" t="s">
        <v>97</v>
      </c>
      <c r="AR43" s="328" t="s">
        <v>97</v>
      </c>
      <c r="AS43" s="328" t="s">
        <v>97</v>
      </c>
      <c r="AT43" s="328" t="s">
        <v>97</v>
      </c>
      <c r="AU43" s="331" t="s">
        <v>97</v>
      </c>
      <c r="AV43" s="332">
        <f t="shared" ref="AV43:AV46" si="30">SUM(AW43:BE43)</f>
        <v>0</v>
      </c>
      <c r="AW43" s="333"/>
      <c r="AX43" s="333"/>
      <c r="AY43" s="333"/>
      <c r="AZ43" s="333"/>
      <c r="BA43" s="333"/>
      <c r="BB43" s="333"/>
      <c r="BC43" s="333"/>
      <c r="BD43" s="333"/>
      <c r="BE43" s="334"/>
    </row>
    <row r="44" spans="1:57" ht="31.5" x14ac:dyDescent="0.25">
      <c r="A44" s="1495"/>
      <c r="B44" s="1516"/>
      <c r="C44" s="1348"/>
      <c r="D44" s="1283" t="s">
        <v>486</v>
      </c>
      <c r="E44" s="1301"/>
      <c r="F44" s="1304"/>
      <c r="G44" s="827">
        <f t="shared" si="28"/>
        <v>0</v>
      </c>
      <c r="H44" s="318">
        <f t="shared" si="29"/>
        <v>0</v>
      </c>
      <c r="I44" s="319"/>
      <c r="J44" s="319"/>
      <c r="K44" s="319"/>
      <c r="L44" s="338"/>
      <c r="M44" s="828">
        <f t="shared" si="27"/>
        <v>0</v>
      </c>
      <c r="N44" s="322"/>
      <c r="O44" s="322"/>
      <c r="P44" s="335"/>
      <c r="Q44" s="336"/>
      <c r="R44" s="1151"/>
      <c r="S44" s="1152"/>
      <c r="T44" s="322"/>
      <c r="U44" s="322"/>
      <c r="V44" s="322"/>
      <c r="W44" s="322"/>
      <c r="X44" s="342"/>
      <c r="Y44" s="324"/>
      <c r="Z44" s="323"/>
      <c r="AA44" s="83"/>
      <c r="AB44" s="84"/>
      <c r="AC44" s="84"/>
      <c r="AD44" s="84"/>
      <c r="AE44" s="84"/>
      <c r="AF44" s="85"/>
      <c r="AG44" s="325"/>
      <c r="AH44" s="320"/>
      <c r="AI44" s="325"/>
      <c r="AJ44" s="326">
        <f>SUM(AK44:AM44)</f>
        <v>0</v>
      </c>
      <c r="AK44" s="327"/>
      <c r="AL44" s="328"/>
      <c r="AM44" s="329"/>
      <c r="AN44" s="330" t="s">
        <v>97</v>
      </c>
      <c r="AO44" s="328" t="s">
        <v>97</v>
      </c>
      <c r="AP44" s="329" t="s">
        <v>97</v>
      </c>
      <c r="AQ44" s="330" t="s">
        <v>97</v>
      </c>
      <c r="AR44" s="328" t="s">
        <v>97</v>
      </c>
      <c r="AS44" s="328" t="s">
        <v>97</v>
      </c>
      <c r="AT44" s="328" t="s">
        <v>97</v>
      </c>
      <c r="AU44" s="331" t="s">
        <v>97</v>
      </c>
      <c r="AV44" s="332">
        <f t="shared" si="30"/>
        <v>0</v>
      </c>
      <c r="AW44" s="333"/>
      <c r="AX44" s="333"/>
      <c r="AY44" s="333"/>
      <c r="AZ44" s="333"/>
      <c r="BA44" s="333"/>
      <c r="BB44" s="333"/>
      <c r="BC44" s="333"/>
      <c r="BD44" s="333"/>
      <c r="BE44" s="334"/>
    </row>
    <row r="45" spans="1:57" ht="31.5" x14ac:dyDescent="0.25">
      <c r="A45" s="1495"/>
      <c r="B45" s="1516"/>
      <c r="C45" s="1348"/>
      <c r="D45" s="1283" t="s">
        <v>15</v>
      </c>
      <c r="E45" s="1301"/>
      <c r="F45" s="1304"/>
      <c r="G45" s="827">
        <f t="shared" si="28"/>
        <v>635</v>
      </c>
      <c r="H45" s="318">
        <f t="shared" si="29"/>
        <v>19</v>
      </c>
      <c r="I45" s="319">
        <v>19</v>
      </c>
      <c r="J45" s="319">
        <v>0</v>
      </c>
      <c r="K45" s="319">
        <v>0</v>
      </c>
      <c r="L45" s="338">
        <v>0</v>
      </c>
      <c r="M45" s="828">
        <f t="shared" si="27"/>
        <v>630</v>
      </c>
      <c r="N45" s="322">
        <v>0</v>
      </c>
      <c r="O45" s="322">
        <v>0</v>
      </c>
      <c r="P45" s="322">
        <v>630</v>
      </c>
      <c r="Q45" s="322">
        <v>0</v>
      </c>
      <c r="R45" s="1151">
        <v>0</v>
      </c>
      <c r="S45" s="1152">
        <v>4</v>
      </c>
      <c r="T45" s="322">
        <v>0</v>
      </c>
      <c r="U45" s="322">
        <v>0</v>
      </c>
      <c r="V45" s="322">
        <v>0</v>
      </c>
      <c r="W45" s="322">
        <v>626</v>
      </c>
      <c r="X45" s="342">
        <v>0</v>
      </c>
      <c r="Y45" s="324">
        <v>564</v>
      </c>
      <c r="Z45" s="323">
        <v>66</v>
      </c>
      <c r="AA45" s="83">
        <v>0</v>
      </c>
      <c r="AB45" s="84">
        <v>0</v>
      </c>
      <c r="AC45" s="84">
        <v>0</v>
      </c>
      <c r="AD45" s="84">
        <v>0</v>
      </c>
      <c r="AE45" s="84">
        <v>0</v>
      </c>
      <c r="AF45" s="85">
        <v>0</v>
      </c>
      <c r="AG45" s="325">
        <v>38</v>
      </c>
      <c r="AH45" s="320">
        <v>23</v>
      </c>
      <c r="AI45" s="325">
        <v>126</v>
      </c>
      <c r="AJ45" s="326">
        <f>SUM(AQ45:AU45)</f>
        <v>630</v>
      </c>
      <c r="AK45" s="327" t="s">
        <v>98</v>
      </c>
      <c r="AL45" s="328" t="s">
        <v>98</v>
      </c>
      <c r="AM45" s="329" t="s">
        <v>98</v>
      </c>
      <c r="AN45" s="330" t="s">
        <v>97</v>
      </c>
      <c r="AO45" s="328" t="s">
        <v>97</v>
      </c>
      <c r="AP45" s="329" t="s">
        <v>97</v>
      </c>
      <c r="AQ45" s="330">
        <v>0</v>
      </c>
      <c r="AR45" s="328">
        <v>0</v>
      </c>
      <c r="AS45" s="328">
        <v>327</v>
      </c>
      <c r="AT45" s="328">
        <v>203</v>
      </c>
      <c r="AU45" s="331">
        <v>100</v>
      </c>
      <c r="AV45" s="332">
        <f t="shared" si="30"/>
        <v>5</v>
      </c>
      <c r="AW45" s="333">
        <v>0</v>
      </c>
      <c r="AX45" s="333">
        <v>0</v>
      </c>
      <c r="AY45" s="333">
        <v>0</v>
      </c>
      <c r="AZ45" s="333">
        <v>0</v>
      </c>
      <c r="BA45" s="333">
        <v>4</v>
      </c>
      <c r="BB45" s="333">
        <v>0</v>
      </c>
      <c r="BC45" s="333">
        <v>1</v>
      </c>
      <c r="BD45" s="333">
        <v>0</v>
      </c>
      <c r="BE45" s="334">
        <v>0</v>
      </c>
    </row>
    <row r="46" spans="1:57" ht="32.25" thickBot="1" x14ac:dyDescent="0.3">
      <c r="A46" s="1495"/>
      <c r="B46" s="1517"/>
      <c r="C46" s="1349"/>
      <c r="D46" s="1284" t="s">
        <v>491</v>
      </c>
      <c r="E46" s="1302"/>
      <c r="F46" s="1305"/>
      <c r="G46" s="829">
        <f t="shared" si="28"/>
        <v>0</v>
      </c>
      <c r="H46" s="339">
        <f t="shared" si="29"/>
        <v>0</v>
      </c>
      <c r="I46" s="92"/>
      <c r="J46" s="92"/>
      <c r="K46" s="92"/>
      <c r="L46" s="101"/>
      <c r="M46" s="1154">
        <f t="shared" si="27"/>
        <v>0</v>
      </c>
      <c r="N46" s="723"/>
      <c r="O46" s="723"/>
      <c r="P46" s="723"/>
      <c r="Q46" s="723"/>
      <c r="R46" s="1155"/>
      <c r="S46" s="354"/>
      <c r="T46" s="340"/>
      <c r="U46" s="340"/>
      <c r="V46" s="340"/>
      <c r="W46" s="340"/>
      <c r="X46" s="341"/>
      <c r="Y46" s="354"/>
      <c r="Z46" s="341"/>
      <c r="AA46" s="100"/>
      <c r="AB46" s="92"/>
      <c r="AC46" s="92"/>
      <c r="AD46" s="92"/>
      <c r="AE46" s="92"/>
      <c r="AF46" s="101"/>
      <c r="AG46" s="100"/>
      <c r="AH46" s="93"/>
      <c r="AI46" s="100"/>
      <c r="AJ46" s="355">
        <f>SUM(AQ46:AU46)</f>
        <v>0</v>
      </c>
      <c r="AK46" s="345" t="s">
        <v>97</v>
      </c>
      <c r="AL46" s="97" t="s">
        <v>97</v>
      </c>
      <c r="AM46" s="98" t="s">
        <v>97</v>
      </c>
      <c r="AN46" s="99" t="s">
        <v>97</v>
      </c>
      <c r="AO46" s="97" t="s">
        <v>98</v>
      </c>
      <c r="AP46" s="98" t="s">
        <v>98</v>
      </c>
      <c r="AQ46" s="100"/>
      <c r="AR46" s="92"/>
      <c r="AS46" s="92"/>
      <c r="AT46" s="92"/>
      <c r="AU46" s="101"/>
      <c r="AV46" s="1157">
        <f t="shared" si="30"/>
        <v>0</v>
      </c>
      <c r="AW46" s="346"/>
      <c r="AX46" s="346"/>
      <c r="AY46" s="346"/>
      <c r="AZ46" s="346"/>
      <c r="BA46" s="346"/>
      <c r="BB46" s="346"/>
      <c r="BC46" s="346"/>
      <c r="BD46" s="346"/>
      <c r="BE46" s="347"/>
    </row>
    <row r="47" spans="1:57" ht="31.5" x14ac:dyDescent="0.25">
      <c r="A47" s="1495"/>
      <c r="B47" s="1515" t="s">
        <v>668</v>
      </c>
      <c r="C47" s="1347" t="s">
        <v>646</v>
      </c>
      <c r="D47" s="1282" t="s">
        <v>485</v>
      </c>
      <c r="E47" s="1300">
        <v>0</v>
      </c>
      <c r="F47" s="1303">
        <f>E47-SUM(M47:M51)</f>
        <v>-296</v>
      </c>
      <c r="G47" s="1158">
        <f>SUM(M47,AV47)</f>
        <v>34</v>
      </c>
      <c r="H47" s="314">
        <f>SUM(I47:L47)</f>
        <v>2</v>
      </c>
      <c r="I47" s="72"/>
      <c r="J47" s="72"/>
      <c r="K47" s="72">
        <v>2</v>
      </c>
      <c r="L47" s="75"/>
      <c r="M47" s="826">
        <f t="shared" ref="M47:M51" si="31">IF(AND(SUM(N47:R47)=SUM(Y47:Z47),SUM(S47:X47)=SUM(Y47:Z47)),SUM(N47:R47),"ПЕРЕВІРТЕ ПРАВИЛЬНІСТЬ ДАНИХ")</f>
        <v>31</v>
      </c>
      <c r="N47" s="348"/>
      <c r="O47" s="348"/>
      <c r="P47" s="348">
        <v>31</v>
      </c>
      <c r="Q47" s="348"/>
      <c r="R47" s="1149"/>
      <c r="S47" s="350"/>
      <c r="T47" s="348"/>
      <c r="U47" s="348"/>
      <c r="V47" s="1150"/>
      <c r="W47" s="348">
        <v>17</v>
      </c>
      <c r="X47" s="349">
        <v>14</v>
      </c>
      <c r="Y47" s="767">
        <v>29</v>
      </c>
      <c r="Z47" s="323">
        <v>2</v>
      </c>
      <c r="AA47" s="83"/>
      <c r="AB47" s="84">
        <v>6</v>
      </c>
      <c r="AC47" s="84">
        <v>6</v>
      </c>
      <c r="AD47" s="84">
        <v>1</v>
      </c>
      <c r="AE47" s="84">
        <v>7</v>
      </c>
      <c r="AF47" s="85"/>
      <c r="AG47" s="83">
        <v>37.799999999999997</v>
      </c>
      <c r="AH47" s="1159">
        <v>20.6</v>
      </c>
      <c r="AI47" s="74">
        <v>11.4</v>
      </c>
      <c r="AJ47" s="351">
        <f>SUM(AN47:AP47)</f>
        <v>31</v>
      </c>
      <c r="AK47" s="76" t="s">
        <v>97</v>
      </c>
      <c r="AL47" s="77" t="s">
        <v>97</v>
      </c>
      <c r="AM47" s="78" t="s">
        <v>97</v>
      </c>
      <c r="AN47" s="74"/>
      <c r="AO47" s="72">
        <v>31</v>
      </c>
      <c r="AP47" s="73"/>
      <c r="AQ47" s="79" t="s">
        <v>97</v>
      </c>
      <c r="AR47" s="77" t="s">
        <v>97</v>
      </c>
      <c r="AS47" s="77" t="s">
        <v>97</v>
      </c>
      <c r="AT47" s="77" t="s">
        <v>97</v>
      </c>
      <c r="AU47" s="80" t="s">
        <v>97</v>
      </c>
      <c r="AV47" s="315">
        <f t="shared" ref="AV47:AV51" si="32">SUM(AW47:BE47)</f>
        <v>3</v>
      </c>
      <c r="AW47" s="316"/>
      <c r="AX47" s="316">
        <v>1</v>
      </c>
      <c r="AY47" s="316"/>
      <c r="AZ47" s="316"/>
      <c r="BA47" s="316"/>
      <c r="BB47" s="316">
        <v>2</v>
      </c>
      <c r="BC47" s="316"/>
      <c r="BD47" s="316"/>
      <c r="BE47" s="317"/>
    </row>
    <row r="48" spans="1:57" ht="47.25" x14ac:dyDescent="0.25">
      <c r="A48" s="1495"/>
      <c r="B48" s="1516"/>
      <c r="C48" s="1348"/>
      <c r="D48" s="1283" t="s">
        <v>490</v>
      </c>
      <c r="E48" s="1301"/>
      <c r="F48" s="1304"/>
      <c r="G48" s="1160">
        <f t="shared" ref="G48:G56" si="33">SUM(M48,AV48)</f>
        <v>0</v>
      </c>
      <c r="H48" s="318">
        <f>SUM(I48:L48)</f>
        <v>0</v>
      </c>
      <c r="I48" s="319"/>
      <c r="J48" s="319"/>
      <c r="K48" s="319"/>
      <c r="L48" s="338"/>
      <c r="M48" s="828">
        <f t="shared" si="31"/>
        <v>0</v>
      </c>
      <c r="N48" s="322"/>
      <c r="O48" s="322"/>
      <c r="P48" s="322"/>
      <c r="Q48" s="322"/>
      <c r="R48" s="1151"/>
      <c r="S48" s="1152"/>
      <c r="T48" s="1153"/>
      <c r="U48" s="1153"/>
      <c r="V48" s="322"/>
      <c r="W48" s="322"/>
      <c r="X48" s="342"/>
      <c r="Y48" s="767"/>
      <c r="Z48" s="323"/>
      <c r="AA48" s="83"/>
      <c r="AB48" s="84"/>
      <c r="AC48" s="84"/>
      <c r="AD48" s="84"/>
      <c r="AE48" s="84"/>
      <c r="AF48" s="85"/>
      <c r="AG48" s="325"/>
      <c r="AH48" s="338"/>
      <c r="AI48" s="325"/>
      <c r="AJ48" s="326">
        <f>SUM(AN48:AP48)</f>
        <v>0</v>
      </c>
      <c r="AK48" s="327" t="s">
        <v>98</v>
      </c>
      <c r="AL48" s="328" t="s">
        <v>98</v>
      </c>
      <c r="AM48" s="329" t="s">
        <v>98</v>
      </c>
      <c r="AN48" s="330"/>
      <c r="AO48" s="328"/>
      <c r="AP48" s="329"/>
      <c r="AQ48" s="330" t="s">
        <v>97</v>
      </c>
      <c r="AR48" s="328" t="s">
        <v>97</v>
      </c>
      <c r="AS48" s="328" t="s">
        <v>97</v>
      </c>
      <c r="AT48" s="328" t="s">
        <v>97</v>
      </c>
      <c r="AU48" s="331" t="s">
        <v>97</v>
      </c>
      <c r="AV48" s="332">
        <f t="shared" si="32"/>
        <v>0</v>
      </c>
      <c r="AW48" s="333"/>
      <c r="AX48" s="333"/>
      <c r="AY48" s="333"/>
      <c r="AZ48" s="333"/>
      <c r="BA48" s="333"/>
      <c r="BB48" s="333"/>
      <c r="BC48" s="333"/>
      <c r="BD48" s="333"/>
      <c r="BE48" s="334"/>
    </row>
    <row r="49" spans="1:57" ht="31.5" x14ac:dyDescent="0.25">
      <c r="A49" s="1495"/>
      <c r="B49" s="1516"/>
      <c r="C49" s="1348"/>
      <c r="D49" s="1283" t="s">
        <v>486</v>
      </c>
      <c r="E49" s="1301"/>
      <c r="F49" s="1304"/>
      <c r="G49" s="1160">
        <f t="shared" si="33"/>
        <v>0</v>
      </c>
      <c r="H49" s="318">
        <f t="shared" ref="H49:H51" si="34">SUM(I49:L49)</f>
        <v>0</v>
      </c>
      <c r="I49" s="319"/>
      <c r="J49" s="319"/>
      <c r="K49" s="319"/>
      <c r="L49" s="338"/>
      <c r="M49" s="828">
        <f t="shared" si="31"/>
        <v>0</v>
      </c>
      <c r="N49" s="322"/>
      <c r="O49" s="322"/>
      <c r="P49" s="335"/>
      <c r="Q49" s="336"/>
      <c r="R49" s="1151"/>
      <c r="S49" s="1152"/>
      <c r="T49" s="322"/>
      <c r="U49" s="322"/>
      <c r="V49" s="322"/>
      <c r="W49" s="322"/>
      <c r="X49" s="342"/>
      <c r="Y49" s="767"/>
      <c r="Z49" s="323"/>
      <c r="AA49" s="83"/>
      <c r="AB49" s="84"/>
      <c r="AC49" s="84"/>
      <c r="AD49" s="84"/>
      <c r="AE49" s="84"/>
      <c r="AF49" s="85"/>
      <c r="AG49" s="325"/>
      <c r="AH49" s="338"/>
      <c r="AI49" s="325"/>
      <c r="AJ49" s="326">
        <f>SUM(AK49:AM49)</f>
        <v>0</v>
      </c>
      <c r="AK49" s="327"/>
      <c r="AL49" s="328"/>
      <c r="AM49" s="329"/>
      <c r="AN49" s="330" t="s">
        <v>97</v>
      </c>
      <c r="AO49" s="328" t="s">
        <v>97</v>
      </c>
      <c r="AP49" s="329" t="s">
        <v>97</v>
      </c>
      <c r="AQ49" s="330" t="s">
        <v>97</v>
      </c>
      <c r="AR49" s="328" t="s">
        <v>97</v>
      </c>
      <c r="AS49" s="328" t="s">
        <v>97</v>
      </c>
      <c r="AT49" s="328" t="s">
        <v>97</v>
      </c>
      <c r="AU49" s="331" t="s">
        <v>97</v>
      </c>
      <c r="AV49" s="332">
        <f t="shared" si="32"/>
        <v>0</v>
      </c>
      <c r="AW49" s="333"/>
      <c r="AX49" s="333"/>
      <c r="AY49" s="333"/>
      <c r="AZ49" s="333"/>
      <c r="BA49" s="333"/>
      <c r="BB49" s="333"/>
      <c r="BC49" s="333"/>
      <c r="BD49" s="333"/>
      <c r="BE49" s="334"/>
    </row>
    <row r="50" spans="1:57" ht="31.5" x14ac:dyDescent="0.25">
      <c r="A50" s="1495"/>
      <c r="B50" s="1516"/>
      <c r="C50" s="1348"/>
      <c r="D50" s="1283" t="s">
        <v>15</v>
      </c>
      <c r="E50" s="1301"/>
      <c r="F50" s="1304"/>
      <c r="G50" s="1160">
        <f t="shared" si="33"/>
        <v>269</v>
      </c>
      <c r="H50" s="318">
        <f t="shared" si="34"/>
        <v>5</v>
      </c>
      <c r="I50" s="319">
        <v>2</v>
      </c>
      <c r="J50" s="319"/>
      <c r="K50" s="319">
        <v>3</v>
      </c>
      <c r="L50" s="338"/>
      <c r="M50" s="828">
        <f t="shared" si="31"/>
        <v>265</v>
      </c>
      <c r="N50" s="322"/>
      <c r="O50" s="322"/>
      <c r="P50" s="322">
        <v>265</v>
      </c>
      <c r="Q50" s="322"/>
      <c r="R50" s="1151"/>
      <c r="S50" s="1152"/>
      <c r="T50" s="322"/>
      <c r="U50" s="322"/>
      <c r="V50" s="322"/>
      <c r="W50" s="322">
        <v>181</v>
      </c>
      <c r="X50" s="342">
        <v>84</v>
      </c>
      <c r="Y50" s="767">
        <v>249</v>
      </c>
      <c r="Z50" s="323">
        <v>16</v>
      </c>
      <c r="AA50" s="83"/>
      <c r="AB50" s="84">
        <v>41</v>
      </c>
      <c r="AC50" s="84">
        <v>41</v>
      </c>
      <c r="AD50" s="84">
        <v>3</v>
      </c>
      <c r="AE50" s="84">
        <v>127</v>
      </c>
      <c r="AF50" s="85">
        <v>4</v>
      </c>
      <c r="AG50" s="325">
        <v>39.799999999999997</v>
      </c>
      <c r="AH50" s="338">
        <v>22</v>
      </c>
      <c r="AI50" s="325">
        <v>119.1</v>
      </c>
      <c r="AJ50" s="326">
        <f>SUM(AQ50:AU50)</f>
        <v>265</v>
      </c>
      <c r="AK50" s="327" t="s">
        <v>98</v>
      </c>
      <c r="AL50" s="328" t="s">
        <v>98</v>
      </c>
      <c r="AM50" s="329" t="s">
        <v>98</v>
      </c>
      <c r="AN50" s="330" t="s">
        <v>97</v>
      </c>
      <c r="AO50" s="328" t="s">
        <v>97</v>
      </c>
      <c r="AP50" s="329" t="s">
        <v>97</v>
      </c>
      <c r="AQ50" s="330">
        <v>1</v>
      </c>
      <c r="AR50" s="328">
        <v>1</v>
      </c>
      <c r="AS50" s="328">
        <v>84</v>
      </c>
      <c r="AT50" s="328">
        <v>160</v>
      </c>
      <c r="AU50" s="331">
        <v>19</v>
      </c>
      <c r="AV50" s="332">
        <f t="shared" si="32"/>
        <v>4</v>
      </c>
      <c r="AW50" s="333"/>
      <c r="AX50" s="333"/>
      <c r="AY50" s="333"/>
      <c r="AZ50" s="333">
        <v>2</v>
      </c>
      <c r="BA50" s="333"/>
      <c r="BB50" s="333"/>
      <c r="BC50" s="333"/>
      <c r="BD50" s="333">
        <v>2</v>
      </c>
      <c r="BE50" s="334"/>
    </row>
    <row r="51" spans="1:57" ht="32.25" thickBot="1" x14ac:dyDescent="0.3">
      <c r="A51" s="1495"/>
      <c r="B51" s="1517"/>
      <c r="C51" s="1349"/>
      <c r="D51" s="1284" t="s">
        <v>491</v>
      </c>
      <c r="E51" s="1302"/>
      <c r="F51" s="1305"/>
      <c r="G51" s="683">
        <f t="shared" si="33"/>
        <v>0</v>
      </c>
      <c r="H51" s="339">
        <f t="shared" si="34"/>
        <v>0</v>
      </c>
      <c r="I51" s="92"/>
      <c r="J51" s="92"/>
      <c r="K51" s="92"/>
      <c r="L51" s="101"/>
      <c r="M51" s="1154">
        <f t="shared" si="31"/>
        <v>0</v>
      </c>
      <c r="N51" s="723"/>
      <c r="O51" s="723"/>
      <c r="P51" s="723"/>
      <c r="Q51" s="723"/>
      <c r="R51" s="1155"/>
      <c r="S51" s="354"/>
      <c r="T51" s="340"/>
      <c r="U51" s="340"/>
      <c r="V51" s="340"/>
      <c r="W51" s="340"/>
      <c r="X51" s="341"/>
      <c r="Y51" s="1156"/>
      <c r="Z51" s="342"/>
      <c r="AA51" s="325"/>
      <c r="AB51" s="319"/>
      <c r="AC51" s="319"/>
      <c r="AD51" s="319"/>
      <c r="AE51" s="319"/>
      <c r="AF51" s="338"/>
      <c r="AG51" s="343"/>
      <c r="AH51" s="360"/>
      <c r="AI51" s="100"/>
      <c r="AJ51" s="355">
        <f>SUM(AQ51:AU51)</f>
        <v>0</v>
      </c>
      <c r="AK51" s="345" t="s">
        <v>97</v>
      </c>
      <c r="AL51" s="97" t="s">
        <v>97</v>
      </c>
      <c r="AM51" s="98" t="s">
        <v>97</v>
      </c>
      <c r="AN51" s="99" t="s">
        <v>97</v>
      </c>
      <c r="AO51" s="97" t="s">
        <v>98</v>
      </c>
      <c r="AP51" s="98" t="s">
        <v>98</v>
      </c>
      <c r="AQ51" s="100"/>
      <c r="AR51" s="92"/>
      <c r="AS51" s="92"/>
      <c r="AT51" s="92"/>
      <c r="AU51" s="101"/>
      <c r="AV51" s="1157">
        <f t="shared" si="32"/>
        <v>0</v>
      </c>
      <c r="AW51" s="346"/>
      <c r="AX51" s="346"/>
      <c r="AY51" s="346"/>
      <c r="AZ51" s="346"/>
      <c r="BA51" s="346"/>
      <c r="BB51" s="346"/>
      <c r="BC51" s="346"/>
      <c r="BD51" s="346"/>
      <c r="BE51" s="347"/>
    </row>
    <row r="52" spans="1:57" ht="31.5" x14ac:dyDescent="0.25">
      <c r="A52" s="1495"/>
      <c r="B52" s="1515" t="s">
        <v>647</v>
      </c>
      <c r="C52" s="1347" t="s">
        <v>648</v>
      </c>
      <c r="D52" s="1282" t="s">
        <v>485</v>
      </c>
      <c r="E52" s="1300">
        <v>0</v>
      </c>
      <c r="F52" s="1303">
        <f>E52-SUM(M52:M56)</f>
        <v>-245</v>
      </c>
      <c r="G52" s="852">
        <f t="shared" si="33"/>
        <v>18</v>
      </c>
      <c r="H52" s="147">
        <f>SUM(I52:L52)</f>
        <v>1</v>
      </c>
      <c r="I52" s="72">
        <v>1</v>
      </c>
      <c r="J52" s="72"/>
      <c r="K52" s="72"/>
      <c r="L52" s="73"/>
      <c r="M52" s="148">
        <f t="shared" ref="M52:M56" si="35">IF(AND(SUM(N52:R52)=SUM(Y52:Z52),SUM(S52:X52)=SUM(Y52:Z52)),SUM(N52:R52),"ПЕРЕВІРТЕ ПРАВІЛЬНІСТЬ ВВЕДЕНИХ ДАНИХ")</f>
        <v>17</v>
      </c>
      <c r="N52" s="119" t="s">
        <v>494</v>
      </c>
      <c r="O52" s="119"/>
      <c r="P52" s="348">
        <v>17</v>
      </c>
      <c r="Q52" s="119"/>
      <c r="R52" s="149"/>
      <c r="S52" s="150"/>
      <c r="T52" s="200"/>
      <c r="U52" s="200"/>
      <c r="V52" s="119"/>
      <c r="W52" s="348"/>
      <c r="X52" s="349">
        <v>17</v>
      </c>
      <c r="Y52" s="350">
        <v>13</v>
      </c>
      <c r="Z52" s="349">
        <v>4</v>
      </c>
      <c r="AA52" s="74"/>
      <c r="AB52" s="72">
        <v>6</v>
      </c>
      <c r="AC52" s="72">
        <v>6</v>
      </c>
      <c r="AD52" s="72">
        <v>2</v>
      </c>
      <c r="AE52" s="72">
        <v>5</v>
      </c>
      <c r="AF52" s="75">
        <v>1</v>
      </c>
      <c r="AG52" s="74">
        <v>41.1</v>
      </c>
      <c r="AH52" s="73">
        <v>15.2</v>
      </c>
      <c r="AI52" s="143">
        <v>10</v>
      </c>
      <c r="AJ52" s="151">
        <f>SUM(AN52:AP52)</f>
        <v>17</v>
      </c>
      <c r="AK52" s="76" t="s">
        <v>97</v>
      </c>
      <c r="AL52" s="77" t="s">
        <v>97</v>
      </c>
      <c r="AM52" s="78" t="s">
        <v>97</v>
      </c>
      <c r="AN52" s="74"/>
      <c r="AO52" s="72">
        <v>17</v>
      </c>
      <c r="AP52" s="73"/>
      <c r="AQ52" s="79" t="s">
        <v>97</v>
      </c>
      <c r="AR52" s="77" t="s">
        <v>97</v>
      </c>
      <c r="AS52" s="77" t="s">
        <v>97</v>
      </c>
      <c r="AT52" s="77" t="s">
        <v>97</v>
      </c>
      <c r="AU52" s="80" t="s">
        <v>97</v>
      </c>
      <c r="AV52" s="152">
        <f>SUM(AW52:BE52)</f>
        <v>1</v>
      </c>
      <c r="AW52" s="316"/>
      <c r="AX52" s="316"/>
      <c r="AY52" s="316"/>
      <c r="AZ52" s="316"/>
      <c r="BA52" s="316">
        <v>1</v>
      </c>
      <c r="BB52" s="316"/>
      <c r="BC52" s="316"/>
      <c r="BD52" s="316"/>
      <c r="BE52" s="317"/>
    </row>
    <row r="53" spans="1:57" ht="47.25" x14ac:dyDescent="0.25">
      <c r="A53" s="1495"/>
      <c r="B53" s="1516"/>
      <c r="C53" s="1348"/>
      <c r="D53" s="1283" t="s">
        <v>490</v>
      </c>
      <c r="E53" s="1301"/>
      <c r="F53" s="1304"/>
      <c r="G53" s="850">
        <f t="shared" si="33"/>
        <v>0</v>
      </c>
      <c r="H53" s="402">
        <f>SUM(I53:L53)</f>
        <v>0</v>
      </c>
      <c r="I53" s="319"/>
      <c r="J53" s="319"/>
      <c r="K53" s="319"/>
      <c r="L53" s="320"/>
      <c r="M53" s="363">
        <f t="shared" si="35"/>
        <v>0</v>
      </c>
      <c r="N53" s="155"/>
      <c r="O53" s="155"/>
      <c r="P53" s="322"/>
      <c r="Q53" s="403"/>
      <c r="R53" s="156"/>
      <c r="S53" s="157"/>
      <c r="T53" s="202"/>
      <c r="U53" s="202"/>
      <c r="V53" s="155"/>
      <c r="W53" s="321"/>
      <c r="X53" s="323"/>
      <c r="Y53" s="324"/>
      <c r="Z53" s="323"/>
      <c r="AA53" s="83"/>
      <c r="AB53" s="84"/>
      <c r="AC53" s="84"/>
      <c r="AD53" s="84"/>
      <c r="AE53" s="84"/>
      <c r="AF53" s="85"/>
      <c r="AG53" s="325"/>
      <c r="AH53" s="320"/>
      <c r="AI53" s="337"/>
      <c r="AJ53" s="390">
        <f>SUM(AN53:AP53)</f>
        <v>0</v>
      </c>
      <c r="AK53" s="327" t="s">
        <v>98</v>
      </c>
      <c r="AL53" s="328" t="s">
        <v>98</v>
      </c>
      <c r="AM53" s="329" t="s">
        <v>98</v>
      </c>
      <c r="AN53" s="330"/>
      <c r="AO53" s="328"/>
      <c r="AP53" s="329"/>
      <c r="AQ53" s="330" t="s">
        <v>97</v>
      </c>
      <c r="AR53" s="328" t="s">
        <v>97</v>
      </c>
      <c r="AS53" s="328" t="s">
        <v>97</v>
      </c>
      <c r="AT53" s="328" t="s">
        <v>97</v>
      </c>
      <c r="AU53" s="331" t="s">
        <v>97</v>
      </c>
      <c r="AV53" s="391">
        <f t="shared" ref="AV53:AV56" si="36">SUM(AW53:BE53)</f>
        <v>0</v>
      </c>
      <c r="AW53" s="333"/>
      <c r="AX53" s="333"/>
      <c r="AY53" s="333"/>
      <c r="AZ53" s="333"/>
      <c r="BA53" s="333"/>
      <c r="BB53" s="333"/>
      <c r="BC53" s="333"/>
      <c r="BD53" s="333"/>
      <c r="BE53" s="334"/>
    </row>
    <row r="54" spans="1:57" ht="31.5" x14ac:dyDescent="0.25">
      <c r="A54" s="1495"/>
      <c r="B54" s="1516"/>
      <c r="C54" s="1348"/>
      <c r="D54" s="1283" t="s">
        <v>486</v>
      </c>
      <c r="E54" s="1301"/>
      <c r="F54" s="1304"/>
      <c r="G54" s="850">
        <f t="shared" si="33"/>
        <v>0</v>
      </c>
      <c r="H54" s="402">
        <f t="shared" ref="H54:H56" si="37">SUM(I54:L54)</f>
        <v>0</v>
      </c>
      <c r="I54" s="319"/>
      <c r="J54" s="319"/>
      <c r="K54" s="319"/>
      <c r="L54" s="320"/>
      <c r="M54" s="363">
        <f t="shared" si="35"/>
        <v>0</v>
      </c>
      <c r="N54" s="155"/>
      <c r="O54" s="155"/>
      <c r="P54" s="335"/>
      <c r="Q54" s="392"/>
      <c r="R54" s="156"/>
      <c r="S54" s="157"/>
      <c r="T54" s="202"/>
      <c r="U54" s="202"/>
      <c r="V54" s="155"/>
      <c r="W54" s="321"/>
      <c r="X54" s="323"/>
      <c r="Y54" s="324"/>
      <c r="Z54" s="323"/>
      <c r="AA54" s="83"/>
      <c r="AB54" s="84"/>
      <c r="AC54" s="84"/>
      <c r="AD54" s="84"/>
      <c r="AE54" s="84"/>
      <c r="AF54" s="85"/>
      <c r="AG54" s="325"/>
      <c r="AH54" s="320"/>
      <c r="AI54" s="337"/>
      <c r="AJ54" s="390">
        <f>SUM(AK54:AM54)</f>
        <v>0</v>
      </c>
      <c r="AK54" s="327"/>
      <c r="AL54" s="328"/>
      <c r="AM54" s="329"/>
      <c r="AN54" s="330" t="s">
        <v>97</v>
      </c>
      <c r="AO54" s="328" t="s">
        <v>97</v>
      </c>
      <c r="AP54" s="329" t="s">
        <v>97</v>
      </c>
      <c r="AQ54" s="330" t="s">
        <v>97</v>
      </c>
      <c r="AR54" s="328" t="s">
        <v>97</v>
      </c>
      <c r="AS54" s="328" t="s">
        <v>97</v>
      </c>
      <c r="AT54" s="328" t="s">
        <v>97</v>
      </c>
      <c r="AU54" s="331" t="s">
        <v>97</v>
      </c>
      <c r="AV54" s="391">
        <f t="shared" si="36"/>
        <v>0</v>
      </c>
      <c r="AW54" s="333"/>
      <c r="AX54" s="333"/>
      <c r="AY54" s="333"/>
      <c r="AZ54" s="333"/>
      <c r="BA54" s="333"/>
      <c r="BB54" s="333"/>
      <c r="BC54" s="333"/>
      <c r="BD54" s="333"/>
      <c r="BE54" s="334"/>
    </row>
    <row r="55" spans="1:57" ht="31.5" x14ac:dyDescent="0.25">
      <c r="A55" s="1495"/>
      <c r="B55" s="1516"/>
      <c r="C55" s="1348"/>
      <c r="D55" s="1283" t="s">
        <v>15</v>
      </c>
      <c r="E55" s="1301"/>
      <c r="F55" s="1304"/>
      <c r="G55" s="850">
        <f t="shared" si="33"/>
        <v>246</v>
      </c>
      <c r="H55" s="402">
        <f t="shared" si="37"/>
        <v>14</v>
      </c>
      <c r="I55" s="319">
        <v>14</v>
      </c>
      <c r="J55" s="319"/>
      <c r="K55" s="319"/>
      <c r="L55" s="320"/>
      <c r="M55" s="363">
        <f t="shared" si="35"/>
        <v>228</v>
      </c>
      <c r="N55" s="155"/>
      <c r="O55" s="155"/>
      <c r="P55" s="321">
        <v>228</v>
      </c>
      <c r="Q55" s="155"/>
      <c r="R55" s="156"/>
      <c r="S55" s="157"/>
      <c r="T55" s="202"/>
      <c r="U55" s="202"/>
      <c r="V55" s="155"/>
      <c r="W55" s="321">
        <v>143</v>
      </c>
      <c r="X55" s="323">
        <v>85</v>
      </c>
      <c r="Y55" s="324">
        <v>174</v>
      </c>
      <c r="Z55" s="323">
        <v>54</v>
      </c>
      <c r="AA55" s="83"/>
      <c r="AB55" s="84">
        <v>83</v>
      </c>
      <c r="AC55" s="84">
        <v>82</v>
      </c>
      <c r="AD55" s="84">
        <v>56</v>
      </c>
      <c r="AE55" s="84">
        <v>202</v>
      </c>
      <c r="AF55" s="85">
        <v>23</v>
      </c>
      <c r="AG55" s="325">
        <v>40</v>
      </c>
      <c r="AH55" s="320">
        <v>20</v>
      </c>
      <c r="AI55" s="337">
        <v>113</v>
      </c>
      <c r="AJ55" s="390">
        <f>SUM(AQ55:AU55)</f>
        <v>228</v>
      </c>
      <c r="AK55" s="327" t="s">
        <v>98</v>
      </c>
      <c r="AL55" s="328" t="s">
        <v>98</v>
      </c>
      <c r="AM55" s="329" t="s">
        <v>98</v>
      </c>
      <c r="AN55" s="330" t="s">
        <v>97</v>
      </c>
      <c r="AO55" s="328" t="s">
        <v>97</v>
      </c>
      <c r="AP55" s="329" t="s">
        <v>97</v>
      </c>
      <c r="AQ55" s="330"/>
      <c r="AR55" s="328"/>
      <c r="AS55" s="328">
        <v>165</v>
      </c>
      <c r="AT55" s="328">
        <v>43</v>
      </c>
      <c r="AU55" s="331">
        <v>20</v>
      </c>
      <c r="AV55" s="391">
        <f t="shared" si="36"/>
        <v>18</v>
      </c>
      <c r="AW55" s="333"/>
      <c r="AX55" s="333"/>
      <c r="AY55" s="333"/>
      <c r="AZ55" s="333"/>
      <c r="BA55" s="333">
        <v>18</v>
      </c>
      <c r="BB55" s="333"/>
      <c r="BC55" s="333"/>
      <c r="BD55" s="333"/>
      <c r="BE55" s="334"/>
    </row>
    <row r="56" spans="1:57" ht="32.25" thickBot="1" x14ac:dyDescent="0.3">
      <c r="A56" s="1495"/>
      <c r="B56" s="1517"/>
      <c r="C56" s="1349"/>
      <c r="D56" s="1284" t="s">
        <v>491</v>
      </c>
      <c r="E56" s="1302"/>
      <c r="F56" s="1305"/>
      <c r="G56" s="851">
        <f t="shared" si="33"/>
        <v>0</v>
      </c>
      <c r="H56" s="160">
        <f t="shared" si="37"/>
        <v>0</v>
      </c>
      <c r="I56" s="92"/>
      <c r="J56" s="92"/>
      <c r="K56" s="92"/>
      <c r="L56" s="93"/>
      <c r="M56" s="364">
        <f t="shared" si="35"/>
        <v>0</v>
      </c>
      <c r="N56" s="127"/>
      <c r="O56" s="127"/>
      <c r="P56" s="127"/>
      <c r="Q56" s="127"/>
      <c r="R56" s="161"/>
      <c r="S56" s="417"/>
      <c r="T56" s="766"/>
      <c r="U56" s="766"/>
      <c r="V56" s="403"/>
      <c r="W56" s="403"/>
      <c r="X56" s="413"/>
      <c r="Y56" s="169"/>
      <c r="Z56" s="161"/>
      <c r="AA56" s="100"/>
      <c r="AB56" s="92"/>
      <c r="AC56" s="92"/>
      <c r="AD56" s="92"/>
      <c r="AE56" s="92"/>
      <c r="AF56" s="101"/>
      <c r="AG56" s="100"/>
      <c r="AH56" s="93"/>
      <c r="AI56" s="831"/>
      <c r="AJ56" s="393">
        <f>SUM(AQ56:AU56)</f>
        <v>0</v>
      </c>
      <c r="AK56" s="345" t="s">
        <v>97</v>
      </c>
      <c r="AL56" s="97" t="s">
        <v>97</v>
      </c>
      <c r="AM56" s="98" t="s">
        <v>97</v>
      </c>
      <c r="AN56" s="99" t="s">
        <v>97</v>
      </c>
      <c r="AO56" s="97" t="s">
        <v>98</v>
      </c>
      <c r="AP56" s="98" t="s">
        <v>98</v>
      </c>
      <c r="AQ56" s="100"/>
      <c r="AR56" s="92"/>
      <c r="AS56" s="92"/>
      <c r="AT56" s="92"/>
      <c r="AU56" s="101"/>
      <c r="AV56" s="165">
        <f t="shared" si="36"/>
        <v>0</v>
      </c>
      <c r="AW56" s="346"/>
      <c r="AX56" s="346"/>
      <c r="AY56" s="346"/>
      <c r="AZ56" s="346"/>
      <c r="BA56" s="346"/>
      <c r="BB56" s="346"/>
      <c r="BC56" s="346"/>
      <c r="BD56" s="346"/>
      <c r="BE56" s="347"/>
    </row>
    <row r="57" spans="1:57" ht="31.5" x14ac:dyDescent="0.25">
      <c r="A57" s="1495"/>
      <c r="B57" s="1515" t="s">
        <v>649</v>
      </c>
      <c r="C57" s="1347" t="s">
        <v>650</v>
      </c>
      <c r="D57" s="1282" t="s">
        <v>485</v>
      </c>
      <c r="E57" s="1300">
        <v>0</v>
      </c>
      <c r="F57" s="1303">
        <f>E57-SUM(M57:M61)</f>
        <v>-176</v>
      </c>
      <c r="G57" s="825">
        <f>SUM(M57,AV57)</f>
        <v>1</v>
      </c>
      <c r="H57" s="314">
        <f>SUM(I57:L57)</f>
        <v>0</v>
      </c>
      <c r="I57" s="72"/>
      <c r="J57" s="72"/>
      <c r="K57" s="72"/>
      <c r="L57" s="75"/>
      <c r="M57" s="826">
        <f>IF(AND(SUM(N57:R57)=SUM(Y57:Z57),SUM(S57:X57)=SUM(Y57:Z57)),SUM(N57:R57),"ПЕРЕВІРТЕ ПРАВИЛЬНІСТЬ ДАНИХ")</f>
        <v>1</v>
      </c>
      <c r="N57" s="348"/>
      <c r="O57" s="348"/>
      <c r="P57" s="348">
        <v>1</v>
      </c>
      <c r="Q57" s="348"/>
      <c r="R57" s="1149"/>
      <c r="S57" s="350"/>
      <c r="T57" s="348"/>
      <c r="U57" s="348"/>
      <c r="V57" s="1150"/>
      <c r="W57" s="348"/>
      <c r="X57" s="349">
        <v>1</v>
      </c>
      <c r="Y57" s="350">
        <v>1</v>
      </c>
      <c r="Z57" s="349"/>
      <c r="AA57" s="74"/>
      <c r="AB57" s="72">
        <v>1</v>
      </c>
      <c r="AC57" s="72">
        <v>1</v>
      </c>
      <c r="AD57" s="72"/>
      <c r="AE57" s="72"/>
      <c r="AF57" s="75"/>
      <c r="AG57" s="74">
        <v>37</v>
      </c>
      <c r="AH57" s="73">
        <v>11</v>
      </c>
      <c r="AI57" s="74">
        <v>10</v>
      </c>
      <c r="AJ57" s="351">
        <f>SUM(AN57:AP57)</f>
        <v>1</v>
      </c>
      <c r="AK57" s="76" t="s">
        <v>97</v>
      </c>
      <c r="AL57" s="77" t="s">
        <v>97</v>
      </c>
      <c r="AM57" s="78" t="s">
        <v>97</v>
      </c>
      <c r="AN57" s="74"/>
      <c r="AO57" s="72">
        <v>1</v>
      </c>
      <c r="AP57" s="73"/>
      <c r="AQ57" s="79" t="s">
        <v>97</v>
      </c>
      <c r="AR57" s="77" t="s">
        <v>97</v>
      </c>
      <c r="AS57" s="77" t="s">
        <v>97</v>
      </c>
      <c r="AT57" s="77" t="s">
        <v>97</v>
      </c>
      <c r="AU57" s="80" t="s">
        <v>97</v>
      </c>
      <c r="AV57" s="315">
        <f>SUM(AW57:BE57)</f>
        <v>0</v>
      </c>
      <c r="AW57" s="316"/>
      <c r="AX57" s="316"/>
      <c r="AY57" s="316"/>
      <c r="AZ57" s="316"/>
      <c r="BA57" s="316"/>
      <c r="BB57" s="316"/>
      <c r="BC57" s="316"/>
      <c r="BD57" s="316"/>
      <c r="BE57" s="317"/>
    </row>
    <row r="58" spans="1:57" ht="47.25" x14ac:dyDescent="0.25">
      <c r="A58" s="1495"/>
      <c r="B58" s="1516"/>
      <c r="C58" s="1348"/>
      <c r="D58" s="1283" t="s">
        <v>490</v>
      </c>
      <c r="E58" s="1301"/>
      <c r="F58" s="1304"/>
      <c r="G58" s="827">
        <f t="shared" ref="G58:G61" si="38">SUM(M58,AV58)</f>
        <v>0</v>
      </c>
      <c r="H58" s="318">
        <f>SUM(I58:L58)</f>
        <v>0</v>
      </c>
      <c r="I58" s="319"/>
      <c r="J58" s="319"/>
      <c r="K58" s="319"/>
      <c r="L58" s="338"/>
      <c r="M58" s="828">
        <f t="shared" ref="M58:M61" si="39">IF(AND(SUM(N58:R58)=SUM(Y58:Z58),SUM(S58:X58)=SUM(Y58:Z58)),SUM(N58:R58),"ПЕРЕВІРТЕ ПРАВИЛЬНІСТЬ ДАНИХ")</f>
        <v>0</v>
      </c>
      <c r="N58" s="322"/>
      <c r="O58" s="322"/>
      <c r="P58" s="322"/>
      <c r="Q58" s="322"/>
      <c r="R58" s="1151"/>
      <c r="S58" s="1152"/>
      <c r="T58" s="1153"/>
      <c r="U58" s="1153"/>
      <c r="V58" s="322"/>
      <c r="W58" s="322"/>
      <c r="X58" s="342"/>
      <c r="Y58" s="324"/>
      <c r="Z58" s="323"/>
      <c r="AA58" s="83"/>
      <c r="AB58" s="84"/>
      <c r="AC58" s="84"/>
      <c r="AD58" s="84"/>
      <c r="AE58" s="84"/>
      <c r="AF58" s="85"/>
      <c r="AG58" s="325"/>
      <c r="AH58" s="320"/>
      <c r="AI58" s="325"/>
      <c r="AJ58" s="326">
        <f>SUM(AN58:AP58)</f>
        <v>0</v>
      </c>
      <c r="AK58" s="327" t="s">
        <v>98</v>
      </c>
      <c r="AL58" s="328" t="s">
        <v>98</v>
      </c>
      <c r="AM58" s="329" t="s">
        <v>98</v>
      </c>
      <c r="AN58" s="330"/>
      <c r="AO58" s="328"/>
      <c r="AP58" s="329"/>
      <c r="AQ58" s="330" t="s">
        <v>97</v>
      </c>
      <c r="AR58" s="328" t="s">
        <v>97</v>
      </c>
      <c r="AS58" s="328" t="s">
        <v>97</v>
      </c>
      <c r="AT58" s="328" t="s">
        <v>97</v>
      </c>
      <c r="AU58" s="331" t="s">
        <v>97</v>
      </c>
      <c r="AV58" s="332">
        <f t="shared" ref="AV58:AV61" si="40">SUM(AW58:BE58)</f>
        <v>0</v>
      </c>
      <c r="AW58" s="333"/>
      <c r="AX58" s="333"/>
      <c r="AY58" s="333"/>
      <c r="AZ58" s="333"/>
      <c r="BA58" s="333"/>
      <c r="BB58" s="333"/>
      <c r="BC58" s="333"/>
      <c r="BD58" s="333"/>
      <c r="BE58" s="334"/>
    </row>
    <row r="59" spans="1:57" ht="31.5" x14ac:dyDescent="0.25">
      <c r="A59" s="1495"/>
      <c r="B59" s="1516"/>
      <c r="C59" s="1348"/>
      <c r="D59" s="1283" t="s">
        <v>486</v>
      </c>
      <c r="E59" s="1301"/>
      <c r="F59" s="1304"/>
      <c r="G59" s="827">
        <f t="shared" si="38"/>
        <v>0</v>
      </c>
      <c r="H59" s="318">
        <f t="shared" ref="H59:H61" si="41">SUM(I59:L59)</f>
        <v>0</v>
      </c>
      <c r="I59" s="319"/>
      <c r="J59" s="319"/>
      <c r="K59" s="319"/>
      <c r="L59" s="338"/>
      <c r="M59" s="828">
        <f t="shared" si="39"/>
        <v>0</v>
      </c>
      <c r="N59" s="322"/>
      <c r="O59" s="322"/>
      <c r="P59" s="335"/>
      <c r="Q59" s="336"/>
      <c r="R59" s="1151"/>
      <c r="S59" s="1152"/>
      <c r="T59" s="322"/>
      <c r="U59" s="322"/>
      <c r="V59" s="322"/>
      <c r="W59" s="322"/>
      <c r="X59" s="342"/>
      <c r="Y59" s="324"/>
      <c r="Z59" s="323"/>
      <c r="AA59" s="83"/>
      <c r="AB59" s="84"/>
      <c r="AC59" s="84"/>
      <c r="AD59" s="84"/>
      <c r="AE59" s="84"/>
      <c r="AF59" s="85"/>
      <c r="AG59" s="325"/>
      <c r="AH59" s="320"/>
      <c r="AI59" s="325"/>
      <c r="AJ59" s="326">
        <f>SUM(AK59:AM59)</f>
        <v>0</v>
      </c>
      <c r="AK59" s="327"/>
      <c r="AL59" s="328"/>
      <c r="AM59" s="329"/>
      <c r="AN59" s="330" t="s">
        <v>97</v>
      </c>
      <c r="AO59" s="328" t="s">
        <v>97</v>
      </c>
      <c r="AP59" s="329" t="s">
        <v>97</v>
      </c>
      <c r="AQ59" s="330" t="s">
        <v>97</v>
      </c>
      <c r="AR59" s="328" t="s">
        <v>97</v>
      </c>
      <c r="AS59" s="328" t="s">
        <v>97</v>
      </c>
      <c r="AT59" s="328" t="s">
        <v>97</v>
      </c>
      <c r="AU59" s="331" t="s">
        <v>97</v>
      </c>
      <c r="AV59" s="332">
        <f t="shared" si="40"/>
        <v>0</v>
      </c>
      <c r="AW59" s="333"/>
      <c r="AX59" s="333"/>
      <c r="AY59" s="333"/>
      <c r="AZ59" s="333"/>
      <c r="BA59" s="333"/>
      <c r="BB59" s="333"/>
      <c r="BC59" s="333"/>
      <c r="BD59" s="333"/>
      <c r="BE59" s="334"/>
    </row>
    <row r="60" spans="1:57" ht="31.5" x14ac:dyDescent="0.25">
      <c r="A60" s="1495"/>
      <c r="B60" s="1516"/>
      <c r="C60" s="1348"/>
      <c r="D60" s="1283" t="s">
        <v>15</v>
      </c>
      <c r="E60" s="1301"/>
      <c r="F60" s="1304"/>
      <c r="G60" s="827">
        <f t="shared" si="38"/>
        <v>218</v>
      </c>
      <c r="H60" s="318">
        <f t="shared" si="41"/>
        <v>7</v>
      </c>
      <c r="I60" s="319">
        <v>7</v>
      </c>
      <c r="J60" s="319"/>
      <c r="K60" s="319"/>
      <c r="L60" s="338"/>
      <c r="M60" s="828">
        <f t="shared" si="39"/>
        <v>175</v>
      </c>
      <c r="N60" s="322"/>
      <c r="O60" s="322"/>
      <c r="P60" s="322">
        <v>175</v>
      </c>
      <c r="Q60" s="322"/>
      <c r="R60" s="1151"/>
      <c r="S60" s="1152"/>
      <c r="T60" s="322"/>
      <c r="U60" s="322"/>
      <c r="V60" s="322"/>
      <c r="W60" s="322">
        <v>115</v>
      </c>
      <c r="X60" s="342">
        <v>60</v>
      </c>
      <c r="Y60" s="324">
        <v>153</v>
      </c>
      <c r="Z60" s="323">
        <v>22</v>
      </c>
      <c r="AA60" s="83"/>
      <c r="AB60" s="84">
        <v>32</v>
      </c>
      <c r="AC60" s="84">
        <v>32</v>
      </c>
      <c r="AD60" s="84">
        <v>17</v>
      </c>
      <c r="AE60" s="84">
        <v>94</v>
      </c>
      <c r="AF60" s="85">
        <v>11</v>
      </c>
      <c r="AG60" s="325">
        <v>39</v>
      </c>
      <c r="AH60" s="320">
        <v>18</v>
      </c>
      <c r="AI60" s="325">
        <v>101</v>
      </c>
      <c r="AJ60" s="326">
        <f>SUM(AQ60:AU60)</f>
        <v>175</v>
      </c>
      <c r="AK60" s="327" t="s">
        <v>98</v>
      </c>
      <c r="AL60" s="328" t="s">
        <v>98</v>
      </c>
      <c r="AM60" s="329" t="s">
        <v>98</v>
      </c>
      <c r="AN60" s="330" t="s">
        <v>97</v>
      </c>
      <c r="AO60" s="328" t="s">
        <v>97</v>
      </c>
      <c r="AP60" s="329" t="s">
        <v>97</v>
      </c>
      <c r="AQ60" s="330"/>
      <c r="AR60" s="328"/>
      <c r="AS60" s="328">
        <v>167</v>
      </c>
      <c r="AT60" s="328">
        <v>8</v>
      </c>
      <c r="AU60" s="331"/>
      <c r="AV60" s="332">
        <f t="shared" si="40"/>
        <v>43</v>
      </c>
      <c r="AW60" s="333"/>
      <c r="AX60" s="333"/>
      <c r="AY60" s="333"/>
      <c r="AZ60" s="333"/>
      <c r="BA60" s="333">
        <v>37</v>
      </c>
      <c r="BB60" s="333"/>
      <c r="BC60" s="333"/>
      <c r="BD60" s="333">
        <v>3</v>
      </c>
      <c r="BE60" s="334">
        <v>3</v>
      </c>
    </row>
    <row r="61" spans="1:57" ht="32.25" thickBot="1" x14ac:dyDescent="0.3">
      <c r="A61" s="1495"/>
      <c r="B61" s="1517"/>
      <c r="C61" s="1349"/>
      <c r="D61" s="1284" t="s">
        <v>491</v>
      </c>
      <c r="E61" s="1302"/>
      <c r="F61" s="1305"/>
      <c r="G61" s="829">
        <f t="shared" si="38"/>
        <v>0</v>
      </c>
      <c r="H61" s="339">
        <f t="shared" si="41"/>
        <v>0</v>
      </c>
      <c r="I61" s="92"/>
      <c r="J61" s="92"/>
      <c r="K61" s="92"/>
      <c r="L61" s="101"/>
      <c r="M61" s="1154">
        <f t="shared" si="39"/>
        <v>0</v>
      </c>
      <c r="N61" s="723"/>
      <c r="O61" s="723"/>
      <c r="P61" s="723"/>
      <c r="Q61" s="723"/>
      <c r="R61" s="1155"/>
      <c r="S61" s="354"/>
      <c r="T61" s="340"/>
      <c r="U61" s="340"/>
      <c r="V61" s="340"/>
      <c r="W61" s="340"/>
      <c r="X61" s="341"/>
      <c r="Y61" s="354"/>
      <c r="Z61" s="341"/>
      <c r="AA61" s="100"/>
      <c r="AB61" s="92"/>
      <c r="AC61" s="92"/>
      <c r="AD61" s="92"/>
      <c r="AE61" s="92"/>
      <c r="AF61" s="101"/>
      <c r="AG61" s="100"/>
      <c r="AH61" s="93"/>
      <c r="AI61" s="100"/>
      <c r="AJ61" s="355">
        <f>SUM(AQ61:AU61)</f>
        <v>0</v>
      </c>
      <c r="AK61" s="345" t="s">
        <v>97</v>
      </c>
      <c r="AL61" s="97" t="s">
        <v>97</v>
      </c>
      <c r="AM61" s="98" t="s">
        <v>97</v>
      </c>
      <c r="AN61" s="99" t="s">
        <v>97</v>
      </c>
      <c r="AO61" s="97" t="s">
        <v>98</v>
      </c>
      <c r="AP61" s="98" t="s">
        <v>98</v>
      </c>
      <c r="AQ61" s="100"/>
      <c r="AR61" s="92"/>
      <c r="AS61" s="92"/>
      <c r="AT61" s="92"/>
      <c r="AU61" s="101"/>
      <c r="AV61" s="1157">
        <f t="shared" si="40"/>
        <v>0</v>
      </c>
      <c r="AW61" s="346"/>
      <c r="AX61" s="346"/>
      <c r="AY61" s="346"/>
      <c r="AZ61" s="346"/>
      <c r="BA61" s="346"/>
      <c r="BB61" s="346"/>
      <c r="BC61" s="346"/>
      <c r="BD61" s="346"/>
      <c r="BE61" s="347"/>
    </row>
    <row r="62" spans="1:57" ht="31.5" x14ac:dyDescent="0.25">
      <c r="A62" s="1495"/>
      <c r="B62" s="1515" t="s">
        <v>651</v>
      </c>
      <c r="C62" s="1520" t="s">
        <v>652</v>
      </c>
      <c r="D62" s="1282" t="s">
        <v>485</v>
      </c>
      <c r="E62" s="1300">
        <v>0</v>
      </c>
      <c r="F62" s="1303">
        <f>E62-SUM(M62:M66)</f>
        <v>-73</v>
      </c>
      <c r="G62" s="825">
        <v>2</v>
      </c>
      <c r="H62" s="314">
        <f>SUM(I62:L62)</f>
        <v>0</v>
      </c>
      <c r="I62" s="72"/>
      <c r="J62" s="72"/>
      <c r="K62" s="72"/>
      <c r="L62" s="75"/>
      <c r="M62" s="826">
        <v>2</v>
      </c>
      <c r="N62" s="348"/>
      <c r="O62" s="348"/>
      <c r="P62" s="348">
        <v>2</v>
      </c>
      <c r="Q62" s="348"/>
      <c r="R62" s="1149"/>
      <c r="S62" s="350"/>
      <c r="T62" s="348"/>
      <c r="U62" s="348"/>
      <c r="V62" s="1150"/>
      <c r="W62" s="348"/>
      <c r="X62" s="349">
        <v>2</v>
      </c>
      <c r="Y62" s="350">
        <v>2</v>
      </c>
      <c r="Z62" s="349"/>
      <c r="AA62" s="74"/>
      <c r="AB62" s="72"/>
      <c r="AC62" s="72"/>
      <c r="AD62" s="72"/>
      <c r="AE62" s="72"/>
      <c r="AF62" s="75"/>
      <c r="AG62" s="74">
        <v>32</v>
      </c>
      <c r="AH62" s="73">
        <v>12</v>
      </c>
      <c r="AI62" s="74">
        <v>8</v>
      </c>
      <c r="AJ62" s="351">
        <v>2</v>
      </c>
      <c r="AK62" s="76" t="s">
        <v>97</v>
      </c>
      <c r="AL62" s="77" t="s">
        <v>97</v>
      </c>
      <c r="AM62" s="78" t="s">
        <v>97</v>
      </c>
      <c r="AN62" s="74"/>
      <c r="AO62" s="72">
        <v>2</v>
      </c>
      <c r="AP62" s="73"/>
      <c r="AQ62" s="79" t="s">
        <v>97</v>
      </c>
      <c r="AR62" s="77" t="s">
        <v>97</v>
      </c>
      <c r="AS62" s="77" t="s">
        <v>97</v>
      </c>
      <c r="AT62" s="77" t="s">
        <v>97</v>
      </c>
      <c r="AU62" s="80" t="s">
        <v>97</v>
      </c>
      <c r="AV62" s="315">
        <v>3</v>
      </c>
      <c r="AW62" s="316"/>
      <c r="AX62" s="316"/>
      <c r="AY62" s="316">
        <v>1</v>
      </c>
      <c r="AZ62" s="316"/>
      <c r="BA62" s="316">
        <v>2</v>
      </c>
      <c r="BB62" s="316"/>
      <c r="BC62" s="316"/>
      <c r="BD62" s="316"/>
      <c r="BE62" s="317"/>
    </row>
    <row r="63" spans="1:57" ht="47.25" x14ac:dyDescent="0.25">
      <c r="A63" s="1495"/>
      <c r="B63" s="1518"/>
      <c r="C63" s="1521"/>
      <c r="D63" s="1283" t="s">
        <v>490</v>
      </c>
      <c r="E63" s="1301"/>
      <c r="F63" s="1304"/>
      <c r="G63" s="827">
        <f t="shared" ref="G63:G66" si="42">SUM(M63,AV63)</f>
        <v>0</v>
      </c>
      <c r="H63" s="318">
        <f>SUM(I63:L63)</f>
        <v>0</v>
      </c>
      <c r="I63" s="319"/>
      <c r="J63" s="319"/>
      <c r="K63" s="319"/>
      <c r="L63" s="338"/>
      <c r="M63" s="828">
        <f t="shared" ref="M63:M66" si="43">IF(AND(SUM(N63:R63)=SUM(Y63:Z63),SUM(S63:X63)=SUM(Y63:Z63)),SUM(N63:R63),"ПЕРЕВІРТЕ ПРАВИЛЬНІСТЬ ДАНИХ")</f>
        <v>0</v>
      </c>
      <c r="N63" s="322"/>
      <c r="O63" s="322"/>
      <c r="P63" s="322"/>
      <c r="Q63" s="322"/>
      <c r="R63" s="1151"/>
      <c r="S63" s="1152"/>
      <c r="T63" s="1153"/>
      <c r="U63" s="1153"/>
      <c r="V63" s="322"/>
      <c r="W63" s="322"/>
      <c r="X63" s="342"/>
      <c r="Y63" s="324"/>
      <c r="Z63" s="323"/>
      <c r="AA63" s="83"/>
      <c r="AB63" s="84"/>
      <c r="AC63" s="84"/>
      <c r="AD63" s="84"/>
      <c r="AE63" s="84"/>
      <c r="AF63" s="85"/>
      <c r="AG63" s="325"/>
      <c r="AH63" s="320"/>
      <c r="AI63" s="325"/>
      <c r="AJ63" s="326">
        <f>SUM(AN63:AP63)</f>
        <v>0</v>
      </c>
      <c r="AK63" s="327" t="s">
        <v>98</v>
      </c>
      <c r="AL63" s="328" t="s">
        <v>98</v>
      </c>
      <c r="AM63" s="329" t="s">
        <v>98</v>
      </c>
      <c r="AN63" s="330"/>
      <c r="AO63" s="328"/>
      <c r="AP63" s="329"/>
      <c r="AQ63" s="330" t="s">
        <v>97</v>
      </c>
      <c r="AR63" s="328" t="s">
        <v>97</v>
      </c>
      <c r="AS63" s="328" t="s">
        <v>97</v>
      </c>
      <c r="AT63" s="328" t="s">
        <v>97</v>
      </c>
      <c r="AU63" s="331" t="s">
        <v>97</v>
      </c>
      <c r="AV63" s="332">
        <f t="shared" ref="AV63:AV66" si="44">SUM(AW63:BE63)</f>
        <v>0</v>
      </c>
      <c r="AW63" s="333"/>
      <c r="AX63" s="333"/>
      <c r="AY63" s="333"/>
      <c r="AZ63" s="333"/>
      <c r="BA63" s="333"/>
      <c r="BB63" s="333"/>
      <c r="BC63" s="333"/>
      <c r="BD63" s="333"/>
      <c r="BE63" s="334"/>
    </row>
    <row r="64" spans="1:57" ht="31.5" x14ac:dyDescent="0.25">
      <c r="A64" s="1495"/>
      <c r="B64" s="1518"/>
      <c r="C64" s="1521"/>
      <c r="D64" s="1283" t="s">
        <v>486</v>
      </c>
      <c r="E64" s="1301"/>
      <c r="F64" s="1304"/>
      <c r="G64" s="827">
        <f t="shared" si="42"/>
        <v>0</v>
      </c>
      <c r="H64" s="318">
        <f t="shared" ref="H64:H66" si="45">SUM(I64:L64)</f>
        <v>0</v>
      </c>
      <c r="I64" s="319"/>
      <c r="J64" s="319"/>
      <c r="K64" s="319"/>
      <c r="L64" s="338"/>
      <c r="M64" s="828">
        <f t="shared" si="43"/>
        <v>0</v>
      </c>
      <c r="N64" s="322"/>
      <c r="O64" s="322"/>
      <c r="P64" s="335"/>
      <c r="Q64" s="336"/>
      <c r="R64" s="1151"/>
      <c r="S64" s="1152"/>
      <c r="T64" s="322"/>
      <c r="U64" s="322"/>
      <c r="V64" s="322"/>
      <c r="W64" s="322"/>
      <c r="X64" s="342"/>
      <c r="Y64" s="324"/>
      <c r="Z64" s="323"/>
      <c r="AA64" s="83"/>
      <c r="AB64" s="84"/>
      <c r="AC64" s="84"/>
      <c r="AD64" s="84"/>
      <c r="AE64" s="84"/>
      <c r="AF64" s="85"/>
      <c r="AG64" s="325"/>
      <c r="AH64" s="320"/>
      <c r="AI64" s="325"/>
      <c r="AJ64" s="326">
        <f>SUM(AK64:AM64)</f>
        <v>0</v>
      </c>
      <c r="AK64" s="327"/>
      <c r="AL64" s="328"/>
      <c r="AM64" s="329"/>
      <c r="AN64" s="330" t="s">
        <v>97</v>
      </c>
      <c r="AO64" s="328" t="s">
        <v>97</v>
      </c>
      <c r="AP64" s="329" t="s">
        <v>97</v>
      </c>
      <c r="AQ64" s="330" t="s">
        <v>97</v>
      </c>
      <c r="AR64" s="328" t="s">
        <v>97</v>
      </c>
      <c r="AS64" s="328" t="s">
        <v>97</v>
      </c>
      <c r="AT64" s="328" t="s">
        <v>97</v>
      </c>
      <c r="AU64" s="331" t="s">
        <v>97</v>
      </c>
      <c r="AV64" s="332">
        <f t="shared" si="44"/>
        <v>0</v>
      </c>
      <c r="AW64" s="333"/>
      <c r="AX64" s="333"/>
      <c r="AY64" s="333"/>
      <c r="AZ64" s="333"/>
      <c r="BA64" s="333"/>
      <c r="BB64" s="333"/>
      <c r="BC64" s="333"/>
      <c r="BD64" s="333"/>
      <c r="BE64" s="334"/>
    </row>
    <row r="65" spans="1:57" ht="31.5" x14ac:dyDescent="0.25">
      <c r="A65" s="1495"/>
      <c r="B65" s="1518"/>
      <c r="C65" s="1521"/>
      <c r="D65" s="1283" t="s">
        <v>15</v>
      </c>
      <c r="E65" s="1301"/>
      <c r="F65" s="1304"/>
      <c r="G65" s="827">
        <v>71</v>
      </c>
      <c r="H65" s="318">
        <f t="shared" si="45"/>
        <v>0</v>
      </c>
      <c r="I65" s="319"/>
      <c r="J65" s="319"/>
      <c r="K65" s="319"/>
      <c r="L65" s="338"/>
      <c r="M65" s="828">
        <v>71</v>
      </c>
      <c r="N65" s="322"/>
      <c r="O65" s="322"/>
      <c r="P65" s="322">
        <v>71</v>
      </c>
      <c r="Q65" s="322"/>
      <c r="R65" s="1151"/>
      <c r="S65" s="1152"/>
      <c r="T65" s="322"/>
      <c r="U65" s="322"/>
      <c r="V65" s="322">
        <v>41</v>
      </c>
      <c r="W65" s="322"/>
      <c r="X65" s="342">
        <v>30</v>
      </c>
      <c r="Y65" s="324">
        <v>57</v>
      </c>
      <c r="Z65" s="323">
        <v>14</v>
      </c>
      <c r="AA65" s="83">
        <v>6</v>
      </c>
      <c r="AB65" s="84">
        <v>64</v>
      </c>
      <c r="AC65" s="84">
        <v>52</v>
      </c>
      <c r="AD65" s="84">
        <v>49</v>
      </c>
      <c r="AE65" s="84"/>
      <c r="AF65" s="85"/>
      <c r="AG65" s="325">
        <v>41</v>
      </c>
      <c r="AH65" s="320">
        <v>12</v>
      </c>
      <c r="AI65" s="325">
        <v>45</v>
      </c>
      <c r="AJ65" s="326">
        <v>71</v>
      </c>
      <c r="AK65" s="327" t="s">
        <v>98</v>
      </c>
      <c r="AL65" s="328" t="s">
        <v>98</v>
      </c>
      <c r="AM65" s="329" t="s">
        <v>98</v>
      </c>
      <c r="AN65" s="330" t="s">
        <v>97</v>
      </c>
      <c r="AO65" s="328" t="s">
        <v>97</v>
      </c>
      <c r="AP65" s="329" t="s">
        <v>97</v>
      </c>
      <c r="AQ65" s="330"/>
      <c r="AR65" s="328">
        <v>25</v>
      </c>
      <c r="AS65" s="328">
        <v>46</v>
      </c>
      <c r="AT65" s="328"/>
      <c r="AU65" s="331"/>
      <c r="AV65" s="332">
        <v>74</v>
      </c>
      <c r="AW65" s="333">
        <v>2</v>
      </c>
      <c r="AX65" s="333">
        <v>15</v>
      </c>
      <c r="AY65" s="333">
        <v>7</v>
      </c>
      <c r="AZ65" s="333"/>
      <c r="BA65" s="333">
        <v>45</v>
      </c>
      <c r="BB65" s="333"/>
      <c r="BC65" s="333">
        <v>5</v>
      </c>
      <c r="BD65" s="333"/>
      <c r="BE65" s="334"/>
    </row>
    <row r="66" spans="1:57" ht="32.25" thickBot="1" x14ac:dyDescent="0.3">
      <c r="A66" s="1495"/>
      <c r="B66" s="1519"/>
      <c r="C66" s="1522"/>
      <c r="D66" s="1284" t="s">
        <v>491</v>
      </c>
      <c r="E66" s="1302"/>
      <c r="F66" s="1305"/>
      <c r="G66" s="829">
        <f t="shared" si="42"/>
        <v>0</v>
      </c>
      <c r="H66" s="339">
        <f t="shared" si="45"/>
        <v>0</v>
      </c>
      <c r="I66" s="92"/>
      <c r="J66" s="92"/>
      <c r="K66" s="92"/>
      <c r="L66" s="101"/>
      <c r="M66" s="1154">
        <f t="shared" si="43"/>
        <v>0</v>
      </c>
      <c r="N66" s="723"/>
      <c r="O66" s="723"/>
      <c r="P66" s="723"/>
      <c r="Q66" s="723"/>
      <c r="R66" s="1155"/>
      <c r="S66" s="354"/>
      <c r="T66" s="340"/>
      <c r="U66" s="340"/>
      <c r="V66" s="340"/>
      <c r="W66" s="340"/>
      <c r="X66" s="341"/>
      <c r="Y66" s="354"/>
      <c r="Z66" s="341"/>
      <c r="AA66" s="100"/>
      <c r="AB66" s="92"/>
      <c r="AC66" s="92"/>
      <c r="AD66" s="92"/>
      <c r="AE66" s="92"/>
      <c r="AF66" s="101"/>
      <c r="AG66" s="100"/>
      <c r="AH66" s="93"/>
      <c r="AI66" s="100"/>
      <c r="AJ66" s="355">
        <f>SUM(AQ66:AU66)</f>
        <v>0</v>
      </c>
      <c r="AK66" s="345" t="s">
        <v>97</v>
      </c>
      <c r="AL66" s="97" t="s">
        <v>97</v>
      </c>
      <c r="AM66" s="98" t="s">
        <v>97</v>
      </c>
      <c r="AN66" s="99" t="s">
        <v>97</v>
      </c>
      <c r="AO66" s="97" t="s">
        <v>98</v>
      </c>
      <c r="AP66" s="98" t="s">
        <v>98</v>
      </c>
      <c r="AQ66" s="100"/>
      <c r="AR66" s="92"/>
      <c r="AS66" s="92"/>
      <c r="AT66" s="92"/>
      <c r="AU66" s="101"/>
      <c r="AV66" s="1157">
        <f t="shared" si="44"/>
        <v>0</v>
      </c>
      <c r="AW66" s="346"/>
      <c r="AX66" s="346"/>
      <c r="AY66" s="346"/>
      <c r="AZ66" s="346"/>
      <c r="BA66" s="346"/>
      <c r="BB66" s="346"/>
      <c r="BC66" s="346"/>
      <c r="BD66" s="346"/>
      <c r="BE66" s="347"/>
    </row>
    <row r="67" spans="1:57" ht="31.5" x14ac:dyDescent="0.25">
      <c r="A67" s="1495"/>
      <c r="B67" s="1515" t="s">
        <v>654</v>
      </c>
      <c r="C67" s="1347" t="s">
        <v>653</v>
      </c>
      <c r="D67" s="1282" t="s">
        <v>485</v>
      </c>
      <c r="E67" s="1300">
        <v>0</v>
      </c>
      <c r="F67" s="1303">
        <f>E67-SUM(M67:M71)</f>
        <v>-500</v>
      </c>
      <c r="G67" s="825">
        <f>SUM(M67,AV67)</f>
        <v>51</v>
      </c>
      <c r="H67" s="314">
        <f>SUM(I67:L67)</f>
        <v>2</v>
      </c>
      <c r="I67" s="72">
        <v>2</v>
      </c>
      <c r="J67" s="72">
        <v>0</v>
      </c>
      <c r="K67" s="72">
        <v>0</v>
      </c>
      <c r="L67" s="75">
        <v>0</v>
      </c>
      <c r="M67" s="826">
        <f>IF(AND(SUM(N67:R67)=SUM(Y67:Z67),SUM(S67:X67)=SUM(Y67:Z67)),SUM(N67:R67),"ПЕРЕВІРТЕ ПРАВИЛЬНІСТЬ ДАНИХ")</f>
        <v>50</v>
      </c>
      <c r="N67" s="348">
        <v>0</v>
      </c>
      <c r="O67" s="348">
        <v>0</v>
      </c>
      <c r="P67" s="348">
        <v>50</v>
      </c>
      <c r="Q67" s="348">
        <v>0</v>
      </c>
      <c r="R67" s="1149">
        <v>0</v>
      </c>
      <c r="S67" s="350">
        <v>2</v>
      </c>
      <c r="T67" s="348">
        <v>0</v>
      </c>
      <c r="U67" s="348">
        <v>0</v>
      </c>
      <c r="V67" s="1150">
        <v>0</v>
      </c>
      <c r="W67" s="348">
        <v>48</v>
      </c>
      <c r="X67" s="349">
        <v>0</v>
      </c>
      <c r="Y67" s="350">
        <v>49</v>
      </c>
      <c r="Z67" s="349">
        <v>1</v>
      </c>
      <c r="AA67" s="74">
        <v>0</v>
      </c>
      <c r="AB67" s="72">
        <v>0</v>
      </c>
      <c r="AC67" s="72">
        <v>0</v>
      </c>
      <c r="AD67" s="72">
        <v>0</v>
      </c>
      <c r="AE67" s="72">
        <v>0</v>
      </c>
      <c r="AF67" s="75">
        <v>0</v>
      </c>
      <c r="AG67" s="74">
        <v>36</v>
      </c>
      <c r="AH67" s="73">
        <v>16</v>
      </c>
      <c r="AI67" s="74">
        <v>10</v>
      </c>
      <c r="AJ67" s="351">
        <f>SUM(AN67:AP67)</f>
        <v>50</v>
      </c>
      <c r="AK67" s="76" t="s">
        <v>97</v>
      </c>
      <c r="AL67" s="77" t="s">
        <v>97</v>
      </c>
      <c r="AM67" s="78" t="s">
        <v>97</v>
      </c>
      <c r="AN67" s="74">
        <v>7</v>
      </c>
      <c r="AO67" s="72">
        <v>43</v>
      </c>
      <c r="AP67" s="73">
        <v>0</v>
      </c>
      <c r="AQ67" s="79" t="s">
        <v>97</v>
      </c>
      <c r="AR67" s="77" t="s">
        <v>97</v>
      </c>
      <c r="AS67" s="77" t="s">
        <v>97</v>
      </c>
      <c r="AT67" s="77" t="s">
        <v>97</v>
      </c>
      <c r="AU67" s="80" t="s">
        <v>97</v>
      </c>
      <c r="AV67" s="315">
        <f>SUM(AW67:BE67)</f>
        <v>1</v>
      </c>
      <c r="AW67" s="316">
        <v>0</v>
      </c>
      <c r="AX67" s="316">
        <v>0</v>
      </c>
      <c r="AY67" s="316">
        <v>0</v>
      </c>
      <c r="AZ67" s="316">
        <v>0</v>
      </c>
      <c r="BA67" s="316">
        <v>1</v>
      </c>
      <c r="BB67" s="316">
        <v>0</v>
      </c>
      <c r="BC67" s="316">
        <v>0</v>
      </c>
      <c r="BD67" s="316">
        <v>0</v>
      </c>
      <c r="BE67" s="317">
        <v>0</v>
      </c>
    </row>
    <row r="68" spans="1:57" ht="47.25" x14ac:dyDescent="0.25">
      <c r="A68" s="1495"/>
      <c r="B68" s="1516"/>
      <c r="C68" s="1348"/>
      <c r="D68" s="1283" t="s">
        <v>490</v>
      </c>
      <c r="E68" s="1301"/>
      <c r="F68" s="1304"/>
      <c r="G68" s="827">
        <f t="shared" ref="G68:G71" si="46">SUM(M68,AV68)</f>
        <v>0</v>
      </c>
      <c r="H68" s="318">
        <f>SUM(I68:L68)</f>
        <v>0</v>
      </c>
      <c r="I68" s="319"/>
      <c r="J68" s="319"/>
      <c r="K68" s="319"/>
      <c r="L68" s="338"/>
      <c r="M68" s="828">
        <f t="shared" ref="M68:M71" si="47">IF(AND(SUM(N68:R68)=SUM(Y68:Z68),SUM(S68:X68)=SUM(Y68:Z68)),SUM(N68:R68),"ПЕРЕВІРТЕ ПРАВИЛЬНІСТЬ ДАНИХ")</f>
        <v>0</v>
      </c>
      <c r="N68" s="322"/>
      <c r="O68" s="322"/>
      <c r="P68" s="322"/>
      <c r="Q68" s="322"/>
      <c r="R68" s="1151"/>
      <c r="S68" s="1152"/>
      <c r="T68" s="1153"/>
      <c r="U68" s="1153"/>
      <c r="V68" s="322"/>
      <c r="W68" s="322"/>
      <c r="X68" s="342"/>
      <c r="Y68" s="324"/>
      <c r="Z68" s="323"/>
      <c r="AA68" s="83"/>
      <c r="AB68" s="84"/>
      <c r="AC68" s="84"/>
      <c r="AD68" s="84"/>
      <c r="AE68" s="84"/>
      <c r="AF68" s="85"/>
      <c r="AG68" s="325"/>
      <c r="AH68" s="320"/>
      <c r="AI68" s="325"/>
      <c r="AJ68" s="326">
        <f>SUM(AN68:AP68)</f>
        <v>0</v>
      </c>
      <c r="AK68" s="327" t="s">
        <v>98</v>
      </c>
      <c r="AL68" s="328" t="s">
        <v>98</v>
      </c>
      <c r="AM68" s="329" t="s">
        <v>98</v>
      </c>
      <c r="AN68" s="330"/>
      <c r="AO68" s="328"/>
      <c r="AP68" s="329"/>
      <c r="AQ68" s="330" t="s">
        <v>97</v>
      </c>
      <c r="AR68" s="328" t="s">
        <v>97</v>
      </c>
      <c r="AS68" s="328" t="s">
        <v>97</v>
      </c>
      <c r="AT68" s="328" t="s">
        <v>97</v>
      </c>
      <c r="AU68" s="331" t="s">
        <v>97</v>
      </c>
      <c r="AV68" s="332">
        <f t="shared" ref="AV68:AV71" si="48">SUM(AW68:BE68)</f>
        <v>0</v>
      </c>
      <c r="AW68" s="333"/>
      <c r="AX68" s="333"/>
      <c r="AY68" s="333"/>
      <c r="AZ68" s="333"/>
      <c r="BA68" s="333"/>
      <c r="BB68" s="333"/>
      <c r="BC68" s="333"/>
      <c r="BD68" s="333"/>
      <c r="BE68" s="334"/>
    </row>
    <row r="69" spans="1:57" ht="31.5" x14ac:dyDescent="0.25">
      <c r="A69" s="1495"/>
      <c r="B69" s="1516"/>
      <c r="C69" s="1348"/>
      <c r="D69" s="1283" t="s">
        <v>486</v>
      </c>
      <c r="E69" s="1301"/>
      <c r="F69" s="1304"/>
      <c r="G69" s="827">
        <f t="shared" si="46"/>
        <v>0</v>
      </c>
      <c r="H69" s="318">
        <f t="shared" ref="H69:H71" si="49">SUM(I69:L69)</f>
        <v>0</v>
      </c>
      <c r="I69" s="319"/>
      <c r="J69" s="319"/>
      <c r="K69" s="319"/>
      <c r="L69" s="338"/>
      <c r="M69" s="828">
        <f t="shared" si="47"/>
        <v>0</v>
      </c>
      <c r="N69" s="322"/>
      <c r="O69" s="322"/>
      <c r="P69" s="335"/>
      <c r="Q69" s="336"/>
      <c r="R69" s="1151"/>
      <c r="S69" s="1152"/>
      <c r="T69" s="322"/>
      <c r="U69" s="322"/>
      <c r="V69" s="322"/>
      <c r="W69" s="322"/>
      <c r="X69" s="342"/>
      <c r="Y69" s="324"/>
      <c r="Z69" s="323"/>
      <c r="AA69" s="83"/>
      <c r="AB69" s="84"/>
      <c r="AC69" s="84"/>
      <c r="AD69" s="84"/>
      <c r="AE69" s="84"/>
      <c r="AF69" s="85"/>
      <c r="AG69" s="325"/>
      <c r="AH69" s="320"/>
      <c r="AI69" s="325"/>
      <c r="AJ69" s="326">
        <f>SUM(AK69:AM69)</f>
        <v>0</v>
      </c>
      <c r="AK69" s="327"/>
      <c r="AL69" s="328"/>
      <c r="AM69" s="329"/>
      <c r="AN69" s="330" t="s">
        <v>97</v>
      </c>
      <c r="AO69" s="328" t="s">
        <v>97</v>
      </c>
      <c r="AP69" s="329" t="s">
        <v>97</v>
      </c>
      <c r="AQ69" s="330" t="s">
        <v>97</v>
      </c>
      <c r="AR69" s="328" t="s">
        <v>97</v>
      </c>
      <c r="AS69" s="328" t="s">
        <v>97</v>
      </c>
      <c r="AT69" s="328" t="s">
        <v>97</v>
      </c>
      <c r="AU69" s="331" t="s">
        <v>97</v>
      </c>
      <c r="AV69" s="332">
        <f t="shared" si="48"/>
        <v>0</v>
      </c>
      <c r="AW69" s="333"/>
      <c r="AX69" s="333"/>
      <c r="AY69" s="333"/>
      <c r="AZ69" s="333"/>
      <c r="BA69" s="333"/>
      <c r="BB69" s="333"/>
      <c r="BC69" s="333"/>
      <c r="BD69" s="333"/>
      <c r="BE69" s="334"/>
    </row>
    <row r="70" spans="1:57" ht="31.5" x14ac:dyDescent="0.25">
      <c r="A70" s="1495"/>
      <c r="B70" s="1516"/>
      <c r="C70" s="1348"/>
      <c r="D70" s="1283" t="s">
        <v>15</v>
      </c>
      <c r="E70" s="1301"/>
      <c r="F70" s="1304"/>
      <c r="G70" s="827">
        <f t="shared" si="46"/>
        <v>459</v>
      </c>
      <c r="H70" s="318">
        <f t="shared" si="49"/>
        <v>15</v>
      </c>
      <c r="I70" s="319">
        <v>15</v>
      </c>
      <c r="J70" s="319">
        <v>0</v>
      </c>
      <c r="K70" s="319">
        <v>0</v>
      </c>
      <c r="L70" s="338">
        <v>0</v>
      </c>
      <c r="M70" s="828">
        <f t="shared" si="47"/>
        <v>450</v>
      </c>
      <c r="N70" s="322">
        <v>0</v>
      </c>
      <c r="O70" s="322">
        <v>0</v>
      </c>
      <c r="P70" s="322">
        <v>450</v>
      </c>
      <c r="Q70" s="322">
        <v>0</v>
      </c>
      <c r="R70" s="1151">
        <v>0</v>
      </c>
      <c r="S70" s="1152">
        <v>4</v>
      </c>
      <c r="T70" s="322">
        <v>0</v>
      </c>
      <c r="U70" s="322">
        <v>0</v>
      </c>
      <c r="V70" s="322">
        <v>0</v>
      </c>
      <c r="W70" s="322">
        <v>446</v>
      </c>
      <c r="X70" s="342">
        <v>0</v>
      </c>
      <c r="Y70" s="324">
        <v>401</v>
      </c>
      <c r="Z70" s="323">
        <v>49</v>
      </c>
      <c r="AA70" s="83">
        <v>0</v>
      </c>
      <c r="AB70" s="84">
        <v>0</v>
      </c>
      <c r="AC70" s="84">
        <v>0</v>
      </c>
      <c r="AD70" s="84">
        <v>0</v>
      </c>
      <c r="AE70" s="84">
        <v>0</v>
      </c>
      <c r="AF70" s="85">
        <v>0</v>
      </c>
      <c r="AG70" s="325">
        <v>39</v>
      </c>
      <c r="AH70" s="320">
        <v>20</v>
      </c>
      <c r="AI70" s="325">
        <v>110</v>
      </c>
      <c r="AJ70" s="326">
        <f>SUM(AQ70:AU70)</f>
        <v>450</v>
      </c>
      <c r="AK70" s="327" t="s">
        <v>98</v>
      </c>
      <c r="AL70" s="328" t="s">
        <v>98</v>
      </c>
      <c r="AM70" s="329" t="s">
        <v>98</v>
      </c>
      <c r="AN70" s="330" t="s">
        <v>97</v>
      </c>
      <c r="AO70" s="328" t="s">
        <v>97</v>
      </c>
      <c r="AP70" s="329" t="s">
        <v>97</v>
      </c>
      <c r="AQ70" s="330">
        <v>0</v>
      </c>
      <c r="AR70" s="328">
        <v>0</v>
      </c>
      <c r="AS70" s="328">
        <v>353</v>
      </c>
      <c r="AT70" s="328">
        <v>68</v>
      </c>
      <c r="AU70" s="331">
        <v>29</v>
      </c>
      <c r="AV70" s="332">
        <f t="shared" si="48"/>
        <v>9</v>
      </c>
      <c r="AW70" s="333">
        <v>0</v>
      </c>
      <c r="AX70" s="333">
        <v>0</v>
      </c>
      <c r="AY70" s="333">
        <v>0</v>
      </c>
      <c r="AZ70" s="333">
        <v>0</v>
      </c>
      <c r="BA70" s="333">
        <v>9</v>
      </c>
      <c r="BB70" s="333">
        <v>0</v>
      </c>
      <c r="BC70" s="333">
        <v>0</v>
      </c>
      <c r="BD70" s="333">
        <v>0</v>
      </c>
      <c r="BE70" s="334">
        <v>0</v>
      </c>
    </row>
    <row r="71" spans="1:57" ht="32.25" thickBot="1" x14ac:dyDescent="0.3">
      <c r="A71" s="1495"/>
      <c r="B71" s="1517"/>
      <c r="C71" s="1349"/>
      <c r="D71" s="1284" t="s">
        <v>491</v>
      </c>
      <c r="E71" s="1302"/>
      <c r="F71" s="1305"/>
      <c r="G71" s="829">
        <f t="shared" si="46"/>
        <v>0</v>
      </c>
      <c r="H71" s="339">
        <f t="shared" si="49"/>
        <v>0</v>
      </c>
      <c r="I71" s="92"/>
      <c r="J71" s="92"/>
      <c r="K71" s="92"/>
      <c r="L71" s="101"/>
      <c r="M71" s="1154">
        <f t="shared" si="47"/>
        <v>0</v>
      </c>
      <c r="N71" s="723"/>
      <c r="O71" s="723"/>
      <c r="P71" s="723"/>
      <c r="Q71" s="723"/>
      <c r="R71" s="1155"/>
      <c r="S71" s="354"/>
      <c r="T71" s="340"/>
      <c r="U71" s="340"/>
      <c r="V71" s="340"/>
      <c r="W71" s="340"/>
      <c r="X71" s="341"/>
      <c r="Y71" s="354"/>
      <c r="Z71" s="341"/>
      <c r="AA71" s="100"/>
      <c r="AB71" s="92"/>
      <c r="AC71" s="92"/>
      <c r="AD71" s="92"/>
      <c r="AE71" s="92"/>
      <c r="AF71" s="101"/>
      <c r="AG71" s="100"/>
      <c r="AH71" s="93"/>
      <c r="AI71" s="100"/>
      <c r="AJ71" s="355">
        <f>SUM(AQ71:AU71)</f>
        <v>0</v>
      </c>
      <c r="AK71" s="345" t="s">
        <v>97</v>
      </c>
      <c r="AL71" s="97" t="s">
        <v>97</v>
      </c>
      <c r="AM71" s="98" t="s">
        <v>97</v>
      </c>
      <c r="AN71" s="99" t="s">
        <v>97</v>
      </c>
      <c r="AO71" s="97" t="s">
        <v>98</v>
      </c>
      <c r="AP71" s="98" t="s">
        <v>98</v>
      </c>
      <c r="AQ71" s="100"/>
      <c r="AR71" s="92"/>
      <c r="AS71" s="92"/>
      <c r="AT71" s="92"/>
      <c r="AU71" s="101"/>
      <c r="AV71" s="1157">
        <f t="shared" si="48"/>
        <v>0</v>
      </c>
      <c r="AW71" s="346"/>
      <c r="AX71" s="346"/>
      <c r="AY71" s="346"/>
      <c r="AZ71" s="346"/>
      <c r="BA71" s="346"/>
      <c r="BB71" s="346"/>
      <c r="BC71" s="346"/>
      <c r="BD71" s="346"/>
      <c r="BE71" s="347"/>
    </row>
    <row r="72" spans="1:57" ht="31.5" x14ac:dyDescent="0.25">
      <c r="A72" s="1495"/>
      <c r="B72" s="1515" t="s">
        <v>655</v>
      </c>
      <c r="C72" s="1347" t="s">
        <v>656</v>
      </c>
      <c r="D72" s="1282" t="s">
        <v>485</v>
      </c>
      <c r="E72" s="1300">
        <v>0</v>
      </c>
      <c r="F72" s="1303">
        <f>E72-SUM(M72:M76)</f>
        <v>-527</v>
      </c>
      <c r="G72" s="825">
        <f>SUM(M72,AV72)</f>
        <v>39</v>
      </c>
      <c r="H72" s="314">
        <f>SUM(I72:L72)</f>
        <v>2</v>
      </c>
      <c r="I72" s="72">
        <v>2</v>
      </c>
      <c r="J72" s="72">
        <v>0</v>
      </c>
      <c r="K72" s="72">
        <v>0</v>
      </c>
      <c r="L72" s="75">
        <v>0</v>
      </c>
      <c r="M72" s="826">
        <f>IF(AND(SUM(N72:R72)=SUM(Y72:Z72),SUM(S72:X72)=SUM(Y72:Z72)),SUM(N72:R72),"ПЕРЕВІРТЕ ПРАВИЛЬНІСТЬ ДАНИХ")</f>
        <v>39</v>
      </c>
      <c r="N72" s="348">
        <v>0</v>
      </c>
      <c r="O72" s="348">
        <v>0</v>
      </c>
      <c r="P72" s="348">
        <v>39</v>
      </c>
      <c r="Q72" s="348">
        <v>0</v>
      </c>
      <c r="R72" s="1149">
        <v>0</v>
      </c>
      <c r="S72" s="350">
        <v>3</v>
      </c>
      <c r="T72" s="348">
        <v>0</v>
      </c>
      <c r="U72" s="348">
        <v>0</v>
      </c>
      <c r="V72" s="1150">
        <v>0</v>
      </c>
      <c r="W72" s="348">
        <v>36</v>
      </c>
      <c r="X72" s="349">
        <v>0</v>
      </c>
      <c r="Y72" s="350">
        <v>38</v>
      </c>
      <c r="Z72" s="349">
        <v>1</v>
      </c>
      <c r="AA72" s="74">
        <v>0</v>
      </c>
      <c r="AB72" s="72">
        <v>0</v>
      </c>
      <c r="AC72" s="72">
        <v>0</v>
      </c>
      <c r="AD72" s="72">
        <v>0</v>
      </c>
      <c r="AE72" s="72">
        <v>0</v>
      </c>
      <c r="AF72" s="75">
        <v>0</v>
      </c>
      <c r="AG72" s="74">
        <v>37</v>
      </c>
      <c r="AH72" s="73">
        <v>19</v>
      </c>
      <c r="AI72" s="74">
        <v>11</v>
      </c>
      <c r="AJ72" s="351">
        <f>SUM(AN72:AP72)</f>
        <v>39</v>
      </c>
      <c r="AK72" s="76" t="s">
        <v>97</v>
      </c>
      <c r="AL72" s="77" t="s">
        <v>97</v>
      </c>
      <c r="AM72" s="78" t="s">
        <v>97</v>
      </c>
      <c r="AN72" s="74">
        <v>1</v>
      </c>
      <c r="AO72" s="72">
        <v>37</v>
      </c>
      <c r="AP72" s="73">
        <v>1</v>
      </c>
      <c r="AQ72" s="79" t="s">
        <v>97</v>
      </c>
      <c r="AR72" s="77" t="s">
        <v>97</v>
      </c>
      <c r="AS72" s="77" t="s">
        <v>97</v>
      </c>
      <c r="AT72" s="77" t="s">
        <v>97</v>
      </c>
      <c r="AU72" s="80" t="s">
        <v>97</v>
      </c>
      <c r="AV72" s="315">
        <f>SUM(AW72:BE72)</f>
        <v>0</v>
      </c>
      <c r="AW72" s="316">
        <v>0</v>
      </c>
      <c r="AX72" s="316">
        <v>0</v>
      </c>
      <c r="AY72" s="316">
        <v>0</v>
      </c>
      <c r="AZ72" s="316">
        <v>0</v>
      </c>
      <c r="BA72" s="316">
        <v>0</v>
      </c>
      <c r="BB72" s="316">
        <v>0</v>
      </c>
      <c r="BC72" s="316">
        <v>0</v>
      </c>
      <c r="BD72" s="316">
        <v>0</v>
      </c>
      <c r="BE72" s="317">
        <v>0</v>
      </c>
    </row>
    <row r="73" spans="1:57" ht="47.25" x14ac:dyDescent="0.25">
      <c r="A73" s="1495"/>
      <c r="B73" s="1516"/>
      <c r="C73" s="1348"/>
      <c r="D73" s="1283" t="s">
        <v>490</v>
      </c>
      <c r="E73" s="1301"/>
      <c r="F73" s="1304"/>
      <c r="G73" s="827">
        <f t="shared" ref="G73:G76" si="50">SUM(M73,AV73)</f>
        <v>0</v>
      </c>
      <c r="H73" s="318">
        <f>SUM(I73:L73)</f>
        <v>0</v>
      </c>
      <c r="I73" s="319"/>
      <c r="J73" s="319"/>
      <c r="K73" s="319"/>
      <c r="L73" s="338"/>
      <c r="M73" s="828">
        <f t="shared" ref="M73:M76" si="51">IF(AND(SUM(N73:R73)=SUM(Y73:Z73),SUM(S73:X73)=SUM(Y73:Z73)),SUM(N73:R73),"ПЕРЕВІРТЕ ПРАВИЛЬНІСТЬ ДАНИХ")</f>
        <v>0</v>
      </c>
      <c r="N73" s="322"/>
      <c r="O73" s="322"/>
      <c r="P73" s="322"/>
      <c r="Q73" s="322"/>
      <c r="R73" s="1151"/>
      <c r="S73" s="1152"/>
      <c r="T73" s="1153"/>
      <c r="U73" s="1153"/>
      <c r="V73" s="322"/>
      <c r="W73" s="322"/>
      <c r="X73" s="342"/>
      <c r="Y73" s="324"/>
      <c r="Z73" s="323"/>
      <c r="AA73" s="83"/>
      <c r="AB73" s="84"/>
      <c r="AC73" s="84"/>
      <c r="AD73" s="84"/>
      <c r="AE73" s="84"/>
      <c r="AF73" s="85"/>
      <c r="AG73" s="325"/>
      <c r="AH73" s="320"/>
      <c r="AI73" s="325"/>
      <c r="AJ73" s="326">
        <f>SUM(AN73:AP73)</f>
        <v>0</v>
      </c>
      <c r="AK73" s="327" t="s">
        <v>98</v>
      </c>
      <c r="AL73" s="328" t="s">
        <v>98</v>
      </c>
      <c r="AM73" s="329" t="s">
        <v>98</v>
      </c>
      <c r="AN73" s="330"/>
      <c r="AO73" s="328"/>
      <c r="AP73" s="329"/>
      <c r="AQ73" s="330" t="s">
        <v>97</v>
      </c>
      <c r="AR73" s="328" t="s">
        <v>97</v>
      </c>
      <c r="AS73" s="328" t="s">
        <v>97</v>
      </c>
      <c r="AT73" s="328" t="s">
        <v>97</v>
      </c>
      <c r="AU73" s="331" t="s">
        <v>97</v>
      </c>
      <c r="AV73" s="332">
        <f t="shared" ref="AV73:AV76" si="52">SUM(AW73:BE73)</f>
        <v>0</v>
      </c>
      <c r="AW73" s="333"/>
      <c r="AX73" s="333"/>
      <c r="AY73" s="333"/>
      <c r="AZ73" s="333"/>
      <c r="BA73" s="333"/>
      <c r="BB73" s="333"/>
      <c r="BC73" s="333"/>
      <c r="BD73" s="333"/>
      <c r="BE73" s="334"/>
    </row>
    <row r="74" spans="1:57" ht="31.5" x14ac:dyDescent="0.25">
      <c r="A74" s="1495"/>
      <c r="B74" s="1516"/>
      <c r="C74" s="1348"/>
      <c r="D74" s="1283" t="s">
        <v>486</v>
      </c>
      <c r="E74" s="1301"/>
      <c r="F74" s="1304"/>
      <c r="G74" s="827">
        <f t="shared" si="50"/>
        <v>0</v>
      </c>
      <c r="H74" s="318">
        <f t="shared" ref="H74:H76" si="53">SUM(I74:L74)</f>
        <v>0</v>
      </c>
      <c r="I74" s="319"/>
      <c r="J74" s="319"/>
      <c r="K74" s="319"/>
      <c r="L74" s="338"/>
      <c r="M74" s="828">
        <f t="shared" si="51"/>
        <v>0</v>
      </c>
      <c r="N74" s="322"/>
      <c r="O74" s="322"/>
      <c r="P74" s="335"/>
      <c r="Q74" s="336"/>
      <c r="R74" s="1151"/>
      <c r="S74" s="1152"/>
      <c r="T74" s="322"/>
      <c r="U74" s="322"/>
      <c r="V74" s="322"/>
      <c r="W74" s="322"/>
      <c r="X74" s="342"/>
      <c r="Y74" s="324"/>
      <c r="Z74" s="323"/>
      <c r="AA74" s="83"/>
      <c r="AB74" s="84"/>
      <c r="AC74" s="84"/>
      <c r="AD74" s="84"/>
      <c r="AE74" s="84"/>
      <c r="AF74" s="85"/>
      <c r="AG74" s="325"/>
      <c r="AH74" s="320"/>
      <c r="AI74" s="325"/>
      <c r="AJ74" s="326">
        <f>SUM(AK74:AM74)</f>
        <v>0</v>
      </c>
      <c r="AK74" s="327"/>
      <c r="AL74" s="328"/>
      <c r="AM74" s="329"/>
      <c r="AN74" s="330" t="s">
        <v>97</v>
      </c>
      <c r="AO74" s="328" t="s">
        <v>97</v>
      </c>
      <c r="AP74" s="329" t="s">
        <v>97</v>
      </c>
      <c r="AQ74" s="330" t="s">
        <v>97</v>
      </c>
      <c r="AR74" s="328" t="s">
        <v>97</v>
      </c>
      <c r="AS74" s="328" t="s">
        <v>97</v>
      </c>
      <c r="AT74" s="328" t="s">
        <v>97</v>
      </c>
      <c r="AU74" s="331" t="s">
        <v>97</v>
      </c>
      <c r="AV74" s="332">
        <f t="shared" si="52"/>
        <v>0</v>
      </c>
      <c r="AW74" s="333"/>
      <c r="AX74" s="333"/>
      <c r="AY74" s="333"/>
      <c r="AZ74" s="333"/>
      <c r="BA74" s="333"/>
      <c r="BB74" s="333"/>
      <c r="BC74" s="333"/>
      <c r="BD74" s="333"/>
      <c r="BE74" s="334"/>
    </row>
    <row r="75" spans="1:57" ht="31.5" x14ac:dyDescent="0.25">
      <c r="A75" s="1495"/>
      <c r="B75" s="1516"/>
      <c r="C75" s="1348"/>
      <c r="D75" s="1283" t="s">
        <v>15</v>
      </c>
      <c r="E75" s="1301"/>
      <c r="F75" s="1304"/>
      <c r="G75" s="827">
        <f t="shared" si="50"/>
        <v>494</v>
      </c>
      <c r="H75" s="318">
        <f t="shared" si="53"/>
        <v>16</v>
      </c>
      <c r="I75" s="319">
        <v>16</v>
      </c>
      <c r="J75" s="319">
        <v>0</v>
      </c>
      <c r="K75" s="319">
        <v>0</v>
      </c>
      <c r="L75" s="338">
        <v>0</v>
      </c>
      <c r="M75" s="828">
        <f t="shared" si="51"/>
        <v>488</v>
      </c>
      <c r="N75" s="322">
        <v>0</v>
      </c>
      <c r="O75" s="322">
        <v>0</v>
      </c>
      <c r="P75" s="322">
        <v>488</v>
      </c>
      <c r="Q75" s="322">
        <v>0</v>
      </c>
      <c r="R75" s="1151">
        <v>0</v>
      </c>
      <c r="S75" s="1152">
        <v>2</v>
      </c>
      <c r="T75" s="322">
        <v>0</v>
      </c>
      <c r="U75" s="322">
        <v>0</v>
      </c>
      <c r="V75" s="322">
        <v>0</v>
      </c>
      <c r="W75" s="322">
        <v>486</v>
      </c>
      <c r="X75" s="342">
        <v>0</v>
      </c>
      <c r="Y75" s="324">
        <v>456</v>
      </c>
      <c r="Z75" s="323">
        <v>32</v>
      </c>
      <c r="AA75" s="83">
        <v>0</v>
      </c>
      <c r="AB75" s="84">
        <v>0</v>
      </c>
      <c r="AC75" s="84">
        <v>0</v>
      </c>
      <c r="AD75" s="84">
        <v>0</v>
      </c>
      <c r="AE75" s="84">
        <v>0</v>
      </c>
      <c r="AF75" s="85">
        <v>0</v>
      </c>
      <c r="AG75" s="325">
        <v>35</v>
      </c>
      <c r="AH75" s="320">
        <v>18</v>
      </c>
      <c r="AI75" s="325">
        <v>112</v>
      </c>
      <c r="AJ75" s="326">
        <f>SUM(AQ75:AU75)</f>
        <v>488</v>
      </c>
      <c r="AK75" s="327" t="s">
        <v>98</v>
      </c>
      <c r="AL75" s="328" t="s">
        <v>98</v>
      </c>
      <c r="AM75" s="329" t="s">
        <v>98</v>
      </c>
      <c r="AN75" s="330" t="s">
        <v>97</v>
      </c>
      <c r="AO75" s="328" t="s">
        <v>97</v>
      </c>
      <c r="AP75" s="329" t="s">
        <v>97</v>
      </c>
      <c r="AQ75" s="330">
        <v>4</v>
      </c>
      <c r="AR75" s="328">
        <v>0</v>
      </c>
      <c r="AS75" s="328">
        <v>351</v>
      </c>
      <c r="AT75" s="328">
        <v>102</v>
      </c>
      <c r="AU75" s="331">
        <v>31</v>
      </c>
      <c r="AV75" s="332">
        <f t="shared" si="52"/>
        <v>6</v>
      </c>
      <c r="AW75" s="333">
        <v>0</v>
      </c>
      <c r="AX75" s="333">
        <v>0</v>
      </c>
      <c r="AY75" s="333">
        <v>0</v>
      </c>
      <c r="AZ75" s="333">
        <v>0</v>
      </c>
      <c r="BA75" s="333">
        <v>6</v>
      </c>
      <c r="BB75" s="333">
        <v>0</v>
      </c>
      <c r="BC75" s="333">
        <v>0</v>
      </c>
      <c r="BD75" s="333">
        <v>0</v>
      </c>
      <c r="BE75" s="334">
        <v>0</v>
      </c>
    </row>
    <row r="76" spans="1:57" ht="32.25" thickBot="1" x14ac:dyDescent="0.3">
      <c r="A76" s="1495"/>
      <c r="B76" s="1517"/>
      <c r="C76" s="1349"/>
      <c r="D76" s="1284" t="s">
        <v>491</v>
      </c>
      <c r="E76" s="1302"/>
      <c r="F76" s="1305"/>
      <c r="G76" s="829">
        <f t="shared" si="50"/>
        <v>0</v>
      </c>
      <c r="H76" s="339">
        <f t="shared" si="53"/>
        <v>0</v>
      </c>
      <c r="I76" s="92"/>
      <c r="J76" s="92"/>
      <c r="K76" s="92"/>
      <c r="L76" s="101"/>
      <c r="M76" s="1154">
        <f t="shared" si="51"/>
        <v>0</v>
      </c>
      <c r="N76" s="723"/>
      <c r="O76" s="723"/>
      <c r="P76" s="723"/>
      <c r="Q76" s="723"/>
      <c r="R76" s="1155"/>
      <c r="S76" s="354"/>
      <c r="T76" s="340"/>
      <c r="U76" s="340"/>
      <c r="V76" s="340"/>
      <c r="W76" s="340"/>
      <c r="X76" s="341"/>
      <c r="Y76" s="354"/>
      <c r="Z76" s="341"/>
      <c r="AA76" s="100"/>
      <c r="AB76" s="92"/>
      <c r="AC76" s="92"/>
      <c r="AD76" s="92"/>
      <c r="AE76" s="92"/>
      <c r="AF76" s="101"/>
      <c r="AG76" s="100"/>
      <c r="AH76" s="93"/>
      <c r="AI76" s="100"/>
      <c r="AJ76" s="355">
        <f>SUM(AQ76:AU76)</f>
        <v>0</v>
      </c>
      <c r="AK76" s="345" t="s">
        <v>97</v>
      </c>
      <c r="AL76" s="97" t="s">
        <v>97</v>
      </c>
      <c r="AM76" s="98" t="s">
        <v>97</v>
      </c>
      <c r="AN76" s="99" t="s">
        <v>97</v>
      </c>
      <c r="AO76" s="97" t="s">
        <v>98</v>
      </c>
      <c r="AP76" s="98" t="s">
        <v>98</v>
      </c>
      <c r="AQ76" s="100"/>
      <c r="AR76" s="92"/>
      <c r="AS76" s="92"/>
      <c r="AT76" s="92"/>
      <c r="AU76" s="101"/>
      <c r="AV76" s="1157">
        <f t="shared" si="52"/>
        <v>0</v>
      </c>
      <c r="AW76" s="346"/>
      <c r="AX76" s="346"/>
      <c r="AY76" s="346"/>
      <c r="AZ76" s="346"/>
      <c r="BA76" s="346"/>
      <c r="BB76" s="346"/>
      <c r="BC76" s="346"/>
      <c r="BD76" s="346"/>
      <c r="BE76" s="347"/>
    </row>
    <row r="77" spans="1:57" ht="31.5" x14ac:dyDescent="0.25">
      <c r="A77" s="1495"/>
      <c r="B77" s="1515" t="s">
        <v>669</v>
      </c>
      <c r="C77" s="1347" t="s">
        <v>670</v>
      </c>
      <c r="D77" s="1282" t="s">
        <v>485</v>
      </c>
      <c r="E77" s="1300">
        <v>0</v>
      </c>
      <c r="F77" s="1303">
        <f>E77-SUM(M77:M81)</f>
        <v>-160</v>
      </c>
      <c r="G77" s="825">
        <f>SUM(M77,AV77)</f>
        <v>43</v>
      </c>
      <c r="H77" s="314">
        <f>SUM(I77:L77)</f>
        <v>0</v>
      </c>
      <c r="I77" s="72">
        <v>0</v>
      </c>
      <c r="J77" s="72">
        <v>0</v>
      </c>
      <c r="K77" s="72">
        <v>0</v>
      </c>
      <c r="L77" s="75">
        <v>0</v>
      </c>
      <c r="M77" s="826">
        <f t="shared" ref="M77:M81" si="54">IF(AND(SUM(N77:R77)=SUM(Y77:Z77),SUM(S77:X77)=SUM(Y77:Z77)),SUM(N77:R77),"ПЕРЕВІРТЕ ПРАВИЛЬНІСТЬ ДАНИХ")</f>
        <v>39</v>
      </c>
      <c r="N77" s="348">
        <v>0</v>
      </c>
      <c r="O77" s="348">
        <v>0</v>
      </c>
      <c r="P77" s="348">
        <v>39</v>
      </c>
      <c r="Q77" s="348">
        <v>0</v>
      </c>
      <c r="R77" s="1149">
        <v>0</v>
      </c>
      <c r="S77" s="350">
        <v>0</v>
      </c>
      <c r="T77" s="348">
        <v>0</v>
      </c>
      <c r="U77" s="348">
        <v>0</v>
      </c>
      <c r="V77" s="1150">
        <v>37</v>
      </c>
      <c r="W77" s="348">
        <v>0</v>
      </c>
      <c r="X77" s="349">
        <v>2</v>
      </c>
      <c r="Y77" s="350">
        <v>35</v>
      </c>
      <c r="Z77" s="349">
        <v>4</v>
      </c>
      <c r="AA77" s="74">
        <v>0</v>
      </c>
      <c r="AB77" s="72">
        <v>3</v>
      </c>
      <c r="AC77" s="72">
        <v>3</v>
      </c>
      <c r="AD77" s="72">
        <v>0</v>
      </c>
      <c r="AE77" s="72">
        <v>2</v>
      </c>
      <c r="AF77" s="75">
        <v>0</v>
      </c>
      <c r="AG77" s="74">
        <v>37</v>
      </c>
      <c r="AH77" s="73">
        <v>12</v>
      </c>
      <c r="AI77" s="74">
        <v>10</v>
      </c>
      <c r="AJ77" s="351">
        <f>SUM(AN77:AP77)</f>
        <v>39</v>
      </c>
      <c r="AK77" s="76" t="s">
        <v>97</v>
      </c>
      <c r="AL77" s="77" t="s">
        <v>97</v>
      </c>
      <c r="AM77" s="78" t="s">
        <v>97</v>
      </c>
      <c r="AN77" s="74">
        <v>1</v>
      </c>
      <c r="AO77" s="72">
        <v>37</v>
      </c>
      <c r="AP77" s="73">
        <v>1</v>
      </c>
      <c r="AQ77" s="79" t="s">
        <v>97</v>
      </c>
      <c r="AR77" s="77" t="s">
        <v>97</v>
      </c>
      <c r="AS77" s="77" t="s">
        <v>97</v>
      </c>
      <c r="AT77" s="77" t="s">
        <v>97</v>
      </c>
      <c r="AU77" s="80" t="s">
        <v>97</v>
      </c>
      <c r="AV77" s="315">
        <f t="shared" ref="AV77:AV81" si="55">SUM(AW77:BE77)</f>
        <v>4</v>
      </c>
      <c r="AW77" s="316">
        <v>0</v>
      </c>
      <c r="AX77" s="316">
        <v>0</v>
      </c>
      <c r="AY77" s="316">
        <v>0</v>
      </c>
      <c r="AZ77" s="316">
        <v>4</v>
      </c>
      <c r="BA77" s="316">
        <v>0</v>
      </c>
      <c r="BB77" s="316">
        <v>0</v>
      </c>
      <c r="BC77" s="316">
        <v>0</v>
      </c>
      <c r="BD77" s="316">
        <v>0</v>
      </c>
      <c r="BE77" s="317">
        <v>0</v>
      </c>
    </row>
    <row r="78" spans="1:57" ht="47.25" x14ac:dyDescent="0.25">
      <c r="A78" s="1495"/>
      <c r="B78" s="1516"/>
      <c r="C78" s="1348"/>
      <c r="D78" s="1283" t="s">
        <v>490</v>
      </c>
      <c r="E78" s="1301"/>
      <c r="F78" s="1304"/>
      <c r="G78" s="827">
        <f t="shared" ref="G78:G81" si="56">SUM(M78,AV78)</f>
        <v>0</v>
      </c>
      <c r="H78" s="318">
        <f>SUM(I78:L78)</f>
        <v>0</v>
      </c>
      <c r="I78" s="319"/>
      <c r="J78" s="319"/>
      <c r="K78" s="319"/>
      <c r="L78" s="338"/>
      <c r="M78" s="828">
        <f t="shared" si="54"/>
        <v>0</v>
      </c>
      <c r="N78" s="322"/>
      <c r="O78" s="322"/>
      <c r="P78" s="322"/>
      <c r="Q78" s="322"/>
      <c r="R78" s="1151"/>
      <c r="S78" s="1152"/>
      <c r="T78" s="1153"/>
      <c r="U78" s="1153"/>
      <c r="V78" s="322"/>
      <c r="W78" s="322"/>
      <c r="X78" s="342"/>
      <c r="Y78" s="324"/>
      <c r="Z78" s="323"/>
      <c r="AA78" s="83"/>
      <c r="AB78" s="84"/>
      <c r="AC78" s="84"/>
      <c r="AD78" s="84"/>
      <c r="AE78" s="84"/>
      <c r="AF78" s="85"/>
      <c r="AG78" s="325"/>
      <c r="AH78" s="320"/>
      <c r="AI78" s="325"/>
      <c r="AJ78" s="326">
        <f>SUM(AN78:AP78)</f>
        <v>0</v>
      </c>
      <c r="AK78" s="327" t="s">
        <v>98</v>
      </c>
      <c r="AL78" s="328" t="s">
        <v>98</v>
      </c>
      <c r="AM78" s="329" t="s">
        <v>98</v>
      </c>
      <c r="AN78" s="330"/>
      <c r="AO78" s="328"/>
      <c r="AP78" s="329"/>
      <c r="AQ78" s="330" t="s">
        <v>97</v>
      </c>
      <c r="AR78" s="328" t="s">
        <v>97</v>
      </c>
      <c r="AS78" s="328" t="s">
        <v>97</v>
      </c>
      <c r="AT78" s="328" t="s">
        <v>97</v>
      </c>
      <c r="AU78" s="331" t="s">
        <v>97</v>
      </c>
      <c r="AV78" s="332">
        <f t="shared" si="55"/>
        <v>0</v>
      </c>
      <c r="AW78" s="333"/>
      <c r="AX78" s="333"/>
      <c r="AY78" s="333"/>
      <c r="AZ78" s="333"/>
      <c r="BA78" s="333"/>
      <c r="BB78" s="333"/>
      <c r="BC78" s="333"/>
      <c r="BD78" s="333"/>
      <c r="BE78" s="334"/>
    </row>
    <row r="79" spans="1:57" ht="31.5" x14ac:dyDescent="0.25">
      <c r="A79" s="1495"/>
      <c r="B79" s="1516"/>
      <c r="C79" s="1348"/>
      <c r="D79" s="1283" t="s">
        <v>486</v>
      </c>
      <c r="E79" s="1301"/>
      <c r="F79" s="1304"/>
      <c r="G79" s="827">
        <f t="shared" si="56"/>
        <v>0</v>
      </c>
      <c r="H79" s="318">
        <f t="shared" ref="H79:H81" si="57">SUM(I79:L79)</f>
        <v>0</v>
      </c>
      <c r="I79" s="319"/>
      <c r="J79" s="319"/>
      <c r="K79" s="319"/>
      <c r="L79" s="338"/>
      <c r="M79" s="828">
        <f t="shared" si="54"/>
        <v>0</v>
      </c>
      <c r="N79" s="322"/>
      <c r="O79" s="322"/>
      <c r="P79" s="335"/>
      <c r="Q79" s="336"/>
      <c r="R79" s="1151"/>
      <c r="S79" s="1152"/>
      <c r="T79" s="322"/>
      <c r="U79" s="322"/>
      <c r="V79" s="322"/>
      <c r="W79" s="322"/>
      <c r="X79" s="342"/>
      <c r="Y79" s="324"/>
      <c r="Z79" s="323"/>
      <c r="AA79" s="83"/>
      <c r="AB79" s="84"/>
      <c r="AC79" s="84"/>
      <c r="AD79" s="84"/>
      <c r="AE79" s="84"/>
      <c r="AF79" s="85"/>
      <c r="AG79" s="325"/>
      <c r="AH79" s="320"/>
      <c r="AI79" s="325"/>
      <c r="AJ79" s="326">
        <f>SUM(AK79:AM79)</f>
        <v>0</v>
      </c>
      <c r="AK79" s="327"/>
      <c r="AL79" s="328"/>
      <c r="AM79" s="329"/>
      <c r="AN79" s="330" t="s">
        <v>97</v>
      </c>
      <c r="AO79" s="328" t="s">
        <v>97</v>
      </c>
      <c r="AP79" s="329" t="s">
        <v>97</v>
      </c>
      <c r="AQ79" s="330" t="s">
        <v>97</v>
      </c>
      <c r="AR79" s="328" t="s">
        <v>97</v>
      </c>
      <c r="AS79" s="328" t="s">
        <v>97</v>
      </c>
      <c r="AT79" s="328" t="s">
        <v>97</v>
      </c>
      <c r="AU79" s="331" t="s">
        <v>97</v>
      </c>
      <c r="AV79" s="332">
        <f t="shared" si="55"/>
        <v>0</v>
      </c>
      <c r="AW79" s="333"/>
      <c r="AX79" s="333"/>
      <c r="AY79" s="333"/>
      <c r="AZ79" s="333"/>
      <c r="BA79" s="333"/>
      <c r="BB79" s="333"/>
      <c r="BC79" s="333"/>
      <c r="BD79" s="333"/>
      <c r="BE79" s="334"/>
    </row>
    <row r="80" spans="1:57" ht="31.5" x14ac:dyDescent="0.25">
      <c r="A80" s="1495"/>
      <c r="B80" s="1516"/>
      <c r="C80" s="1348"/>
      <c r="D80" s="1283" t="s">
        <v>15</v>
      </c>
      <c r="E80" s="1301"/>
      <c r="F80" s="1304"/>
      <c r="G80" s="827">
        <f t="shared" si="56"/>
        <v>287</v>
      </c>
      <c r="H80" s="318">
        <f t="shared" si="57"/>
        <v>0</v>
      </c>
      <c r="I80" s="319"/>
      <c r="J80" s="319"/>
      <c r="K80" s="319"/>
      <c r="L80" s="338"/>
      <c r="M80" s="828">
        <f t="shared" si="54"/>
        <v>121</v>
      </c>
      <c r="N80" s="322">
        <v>0</v>
      </c>
      <c r="O80" s="322">
        <v>0</v>
      </c>
      <c r="P80" s="322">
        <v>121</v>
      </c>
      <c r="Q80" s="322">
        <v>0</v>
      </c>
      <c r="R80" s="1151">
        <v>0</v>
      </c>
      <c r="S80" s="1152">
        <v>1</v>
      </c>
      <c r="T80" s="322">
        <v>0</v>
      </c>
      <c r="U80" s="322">
        <v>0</v>
      </c>
      <c r="V80" s="322">
        <v>119</v>
      </c>
      <c r="W80" s="322">
        <v>0</v>
      </c>
      <c r="X80" s="342">
        <v>1</v>
      </c>
      <c r="Y80" s="324">
        <v>105</v>
      </c>
      <c r="Z80" s="323">
        <v>16</v>
      </c>
      <c r="AA80" s="83">
        <v>0</v>
      </c>
      <c r="AB80" s="84">
        <v>4</v>
      </c>
      <c r="AC80" s="84">
        <v>4</v>
      </c>
      <c r="AD80" s="84">
        <v>0</v>
      </c>
      <c r="AE80" s="84">
        <v>2</v>
      </c>
      <c r="AF80" s="85">
        <v>1</v>
      </c>
      <c r="AG80" s="325">
        <v>39</v>
      </c>
      <c r="AH80" s="320">
        <v>17</v>
      </c>
      <c r="AI80" s="325">
        <v>88</v>
      </c>
      <c r="AJ80" s="326">
        <f>SUM(AQ80:AU80)</f>
        <v>121</v>
      </c>
      <c r="AK80" s="327" t="s">
        <v>98</v>
      </c>
      <c r="AL80" s="328" t="s">
        <v>98</v>
      </c>
      <c r="AM80" s="329" t="s">
        <v>98</v>
      </c>
      <c r="AN80" s="330" t="s">
        <v>97</v>
      </c>
      <c r="AO80" s="328" t="s">
        <v>97</v>
      </c>
      <c r="AP80" s="329" t="s">
        <v>97</v>
      </c>
      <c r="AQ80" s="330">
        <v>1</v>
      </c>
      <c r="AR80" s="328">
        <v>2</v>
      </c>
      <c r="AS80" s="328">
        <v>117</v>
      </c>
      <c r="AT80" s="328">
        <v>1</v>
      </c>
      <c r="AU80" s="331">
        <v>0</v>
      </c>
      <c r="AV80" s="332">
        <f t="shared" si="55"/>
        <v>166</v>
      </c>
      <c r="AW80" s="333">
        <v>0</v>
      </c>
      <c r="AX80" s="333">
        <v>0</v>
      </c>
      <c r="AY80" s="333">
        <v>0</v>
      </c>
      <c r="AZ80" s="333">
        <v>162</v>
      </c>
      <c r="BA80" s="333">
        <v>4</v>
      </c>
      <c r="BB80" s="333">
        <v>0</v>
      </c>
      <c r="BC80" s="333">
        <v>0</v>
      </c>
      <c r="BD80" s="333">
        <v>0</v>
      </c>
      <c r="BE80" s="334">
        <v>0</v>
      </c>
    </row>
    <row r="81" spans="1:57" ht="32.25" thickBot="1" x14ac:dyDescent="0.3">
      <c r="A81" s="1495"/>
      <c r="B81" s="1517"/>
      <c r="C81" s="1349"/>
      <c r="D81" s="1284" t="s">
        <v>491</v>
      </c>
      <c r="E81" s="1302"/>
      <c r="F81" s="1305"/>
      <c r="G81" s="829">
        <f t="shared" si="56"/>
        <v>0</v>
      </c>
      <c r="H81" s="339">
        <f t="shared" si="57"/>
        <v>0</v>
      </c>
      <c r="I81" s="92"/>
      <c r="J81" s="92"/>
      <c r="K81" s="92"/>
      <c r="L81" s="101"/>
      <c r="M81" s="1154">
        <f t="shared" si="54"/>
        <v>0</v>
      </c>
      <c r="N81" s="723"/>
      <c r="O81" s="723"/>
      <c r="P81" s="723"/>
      <c r="Q81" s="723"/>
      <c r="R81" s="1155"/>
      <c r="S81" s="354"/>
      <c r="T81" s="340"/>
      <c r="U81" s="340"/>
      <c r="V81" s="340"/>
      <c r="W81" s="340"/>
      <c r="X81" s="341"/>
      <c r="Y81" s="354"/>
      <c r="Z81" s="341"/>
      <c r="AA81" s="100"/>
      <c r="AB81" s="92"/>
      <c r="AC81" s="92"/>
      <c r="AD81" s="92"/>
      <c r="AE81" s="92"/>
      <c r="AF81" s="101"/>
      <c r="AG81" s="100"/>
      <c r="AH81" s="93"/>
      <c r="AI81" s="100"/>
      <c r="AJ81" s="355">
        <f t="shared" ref="AJ81" si="58">SUM(AN81:AP81)</f>
        <v>0</v>
      </c>
      <c r="AK81" s="345" t="s">
        <v>97</v>
      </c>
      <c r="AL81" s="97" t="s">
        <v>97</v>
      </c>
      <c r="AM81" s="98" t="s">
        <v>97</v>
      </c>
      <c r="AN81" s="99" t="s">
        <v>97</v>
      </c>
      <c r="AO81" s="97" t="s">
        <v>98</v>
      </c>
      <c r="AP81" s="98" t="s">
        <v>98</v>
      </c>
      <c r="AQ81" s="100"/>
      <c r="AR81" s="92"/>
      <c r="AS81" s="92"/>
      <c r="AT81" s="92"/>
      <c r="AU81" s="101"/>
      <c r="AV81" s="1157">
        <f t="shared" si="55"/>
        <v>0</v>
      </c>
      <c r="AW81" s="346"/>
      <c r="AX81" s="346"/>
      <c r="AY81" s="346"/>
      <c r="AZ81" s="346"/>
      <c r="BA81" s="346"/>
      <c r="BB81" s="346"/>
      <c r="BC81" s="346"/>
      <c r="BD81" s="346"/>
      <c r="BE81" s="347"/>
    </row>
    <row r="82" spans="1:57" ht="31.5" hidden="1" x14ac:dyDescent="0.25">
      <c r="A82" s="1495"/>
      <c r="B82" s="1515" t="s">
        <v>674</v>
      </c>
      <c r="C82" s="1347"/>
      <c r="D82" s="1282" t="s">
        <v>485</v>
      </c>
      <c r="E82" s="565"/>
      <c r="F82" s="566"/>
      <c r="G82" s="406"/>
      <c r="H82" s="147"/>
      <c r="I82" s="72"/>
      <c r="J82" s="72"/>
      <c r="K82" s="72"/>
      <c r="L82" s="75"/>
      <c r="M82" s="199"/>
      <c r="N82" s="119"/>
      <c r="O82" s="119"/>
      <c r="P82" s="119"/>
      <c r="Q82" s="119"/>
      <c r="R82" s="149"/>
      <c r="S82" s="200"/>
      <c r="T82" s="200"/>
      <c r="U82" s="200"/>
      <c r="V82" s="119"/>
      <c r="W82" s="119"/>
      <c r="X82" s="149"/>
      <c r="Y82" s="150"/>
      <c r="Z82" s="149"/>
      <c r="AA82" s="74"/>
      <c r="AB82" s="72"/>
      <c r="AC82" s="72"/>
      <c r="AD82" s="72"/>
      <c r="AE82" s="72"/>
      <c r="AF82" s="75"/>
      <c r="AG82" s="726"/>
      <c r="AH82" s="727"/>
      <c r="AI82" s="749"/>
      <c r="AJ82" s="748"/>
      <c r="AK82" s="704"/>
      <c r="AL82" s="705"/>
      <c r="AM82" s="706"/>
      <c r="AN82" s="707"/>
      <c r="AO82" s="705"/>
      <c r="AP82" s="706"/>
      <c r="AQ82" s="139"/>
      <c r="AR82" s="140"/>
      <c r="AS82" s="140"/>
      <c r="AT82" s="140"/>
      <c r="AU82" s="141"/>
      <c r="AV82" s="708"/>
      <c r="AW82" s="192"/>
      <c r="AX82" s="192"/>
      <c r="AY82" s="192"/>
      <c r="AZ82" s="192"/>
      <c r="BA82" s="192"/>
      <c r="BB82" s="192"/>
      <c r="BC82" s="192"/>
      <c r="BD82" s="192"/>
      <c r="BE82" s="193"/>
    </row>
    <row r="83" spans="1:57" ht="47.25" hidden="1" x14ac:dyDescent="0.25">
      <c r="A83" s="1495"/>
      <c r="B83" s="1516"/>
      <c r="C83" s="1348"/>
      <c r="D83" s="1283" t="s">
        <v>490</v>
      </c>
      <c r="E83" s="565"/>
      <c r="F83" s="566"/>
      <c r="G83" s="406"/>
      <c r="H83" s="402"/>
      <c r="I83" s="319"/>
      <c r="J83" s="319"/>
      <c r="K83" s="319"/>
      <c r="L83" s="338"/>
      <c r="M83" s="750"/>
      <c r="N83" s="403"/>
      <c r="O83" s="403"/>
      <c r="P83" s="403"/>
      <c r="Q83" s="403"/>
      <c r="R83" s="413"/>
      <c r="S83" s="202"/>
      <c r="T83" s="202"/>
      <c r="U83" s="202"/>
      <c r="V83" s="155"/>
      <c r="W83" s="155"/>
      <c r="X83" s="156"/>
      <c r="Y83" s="157"/>
      <c r="Z83" s="156"/>
      <c r="AA83" s="83"/>
      <c r="AB83" s="84"/>
      <c r="AC83" s="84"/>
      <c r="AD83" s="84"/>
      <c r="AE83" s="84"/>
      <c r="AF83" s="85"/>
      <c r="AG83" s="139"/>
      <c r="AH83" s="140"/>
      <c r="AI83" s="703"/>
      <c r="AJ83" s="748"/>
      <c r="AK83" s="704"/>
      <c r="AL83" s="705"/>
      <c r="AM83" s="706"/>
      <c r="AN83" s="707"/>
      <c r="AO83" s="705"/>
      <c r="AP83" s="706"/>
      <c r="AQ83" s="139"/>
      <c r="AR83" s="140"/>
      <c r="AS83" s="140"/>
      <c r="AT83" s="140"/>
      <c r="AU83" s="141"/>
      <c r="AV83" s="708"/>
      <c r="AW83" s="192"/>
      <c r="AX83" s="192"/>
      <c r="AY83" s="192"/>
      <c r="AZ83" s="192"/>
      <c r="BA83" s="192"/>
      <c r="BB83" s="192"/>
      <c r="BC83" s="192"/>
      <c r="BD83" s="192"/>
      <c r="BE83" s="193"/>
    </row>
    <row r="84" spans="1:57" ht="31.5" hidden="1" x14ac:dyDescent="0.25">
      <c r="A84" s="1495"/>
      <c r="B84" s="1516"/>
      <c r="C84" s="1348"/>
      <c r="D84" s="1283" t="s">
        <v>486</v>
      </c>
      <c r="E84" s="565"/>
      <c r="F84" s="566"/>
      <c r="G84" s="406"/>
      <c r="H84" s="402"/>
      <c r="I84" s="319"/>
      <c r="J84" s="319"/>
      <c r="K84" s="319"/>
      <c r="L84" s="338"/>
      <c r="M84" s="750"/>
      <c r="N84" s="403"/>
      <c r="O84" s="403"/>
      <c r="P84" s="403"/>
      <c r="Q84" s="403"/>
      <c r="R84" s="413"/>
      <c r="S84" s="202"/>
      <c r="T84" s="202"/>
      <c r="U84" s="202"/>
      <c r="V84" s="155"/>
      <c r="W84" s="155"/>
      <c r="X84" s="156"/>
      <c r="Y84" s="157"/>
      <c r="Z84" s="156"/>
      <c r="AA84" s="83"/>
      <c r="AB84" s="84"/>
      <c r="AC84" s="84"/>
      <c r="AD84" s="84"/>
      <c r="AE84" s="84"/>
      <c r="AF84" s="85"/>
      <c r="AG84" s="139"/>
      <c r="AH84" s="140"/>
      <c r="AI84" s="703"/>
      <c r="AJ84" s="748"/>
      <c r="AK84" s="704"/>
      <c r="AL84" s="705"/>
      <c r="AM84" s="706"/>
      <c r="AN84" s="707"/>
      <c r="AO84" s="705"/>
      <c r="AP84" s="706"/>
      <c r="AQ84" s="139"/>
      <c r="AR84" s="140"/>
      <c r="AS84" s="140"/>
      <c r="AT84" s="140"/>
      <c r="AU84" s="141"/>
      <c r="AV84" s="708"/>
      <c r="AW84" s="192"/>
      <c r="AX84" s="192"/>
      <c r="AY84" s="192"/>
      <c r="AZ84" s="192"/>
      <c r="BA84" s="192"/>
      <c r="BB84" s="192"/>
      <c r="BC84" s="192"/>
      <c r="BD84" s="192"/>
      <c r="BE84" s="193"/>
    </row>
    <row r="85" spans="1:57" ht="31.5" hidden="1" x14ac:dyDescent="0.25">
      <c r="A85" s="1495"/>
      <c r="B85" s="1516"/>
      <c r="C85" s="1348"/>
      <c r="D85" s="1283" t="s">
        <v>15</v>
      </c>
      <c r="E85" s="565"/>
      <c r="F85" s="566"/>
      <c r="G85" s="406"/>
      <c r="H85" s="402"/>
      <c r="I85" s="319"/>
      <c r="J85" s="319"/>
      <c r="K85" s="319"/>
      <c r="L85" s="338"/>
      <c r="M85" s="750"/>
      <c r="N85" s="403"/>
      <c r="O85" s="403"/>
      <c r="P85" s="403"/>
      <c r="Q85" s="403"/>
      <c r="R85" s="413"/>
      <c r="S85" s="202"/>
      <c r="T85" s="202"/>
      <c r="U85" s="202"/>
      <c r="V85" s="155"/>
      <c r="W85" s="155"/>
      <c r="X85" s="156"/>
      <c r="Y85" s="157"/>
      <c r="Z85" s="156"/>
      <c r="AA85" s="83"/>
      <c r="AB85" s="84"/>
      <c r="AC85" s="84"/>
      <c r="AD85" s="84"/>
      <c r="AE85" s="84"/>
      <c r="AF85" s="85"/>
      <c r="AG85" s="139"/>
      <c r="AH85" s="140"/>
      <c r="AI85" s="703"/>
      <c r="AJ85" s="748"/>
      <c r="AK85" s="704"/>
      <c r="AL85" s="705"/>
      <c r="AM85" s="706"/>
      <c r="AN85" s="707"/>
      <c r="AO85" s="705"/>
      <c r="AP85" s="706"/>
      <c r="AQ85" s="139"/>
      <c r="AR85" s="140"/>
      <c r="AS85" s="140"/>
      <c r="AT85" s="140"/>
      <c r="AU85" s="141"/>
      <c r="AV85" s="708"/>
      <c r="AW85" s="192"/>
      <c r="AX85" s="192"/>
      <c r="AY85" s="192"/>
      <c r="AZ85" s="192"/>
      <c r="BA85" s="192"/>
      <c r="BB85" s="192"/>
      <c r="BC85" s="192"/>
      <c r="BD85" s="192"/>
      <c r="BE85" s="193"/>
    </row>
    <row r="86" spans="1:57" ht="32.25" hidden="1" thickBot="1" x14ac:dyDescent="0.3">
      <c r="A86" s="1514"/>
      <c r="B86" s="1517"/>
      <c r="C86" s="1349"/>
      <c r="D86" s="1284" t="s">
        <v>491</v>
      </c>
      <c r="E86" s="565"/>
      <c r="F86" s="566"/>
      <c r="G86" s="406"/>
      <c r="H86" s="160"/>
      <c r="I86" s="92"/>
      <c r="J86" s="92"/>
      <c r="K86" s="92"/>
      <c r="L86" s="101"/>
      <c r="M86" s="210"/>
      <c r="N86" s="127"/>
      <c r="O86" s="127"/>
      <c r="P86" s="127"/>
      <c r="Q86" s="127"/>
      <c r="R86" s="161"/>
      <c r="S86" s="264"/>
      <c r="T86" s="264"/>
      <c r="U86" s="264"/>
      <c r="V86" s="189"/>
      <c r="W86" s="189"/>
      <c r="X86" s="190"/>
      <c r="Y86" s="191"/>
      <c r="Z86" s="190"/>
      <c r="AA86" s="137"/>
      <c r="AB86" s="135"/>
      <c r="AC86" s="135"/>
      <c r="AD86" s="135"/>
      <c r="AE86" s="135"/>
      <c r="AF86" s="138"/>
      <c r="AG86" s="137"/>
      <c r="AH86" s="135"/>
      <c r="AI86" s="136"/>
      <c r="AJ86" s="748"/>
      <c r="AK86" s="704"/>
      <c r="AL86" s="705"/>
      <c r="AM86" s="706"/>
      <c r="AN86" s="707"/>
      <c r="AO86" s="705"/>
      <c r="AP86" s="706"/>
      <c r="AQ86" s="139"/>
      <c r="AR86" s="140"/>
      <c r="AS86" s="140"/>
      <c r="AT86" s="140"/>
      <c r="AU86" s="141"/>
      <c r="AV86" s="708"/>
      <c r="AW86" s="192"/>
      <c r="AX86" s="192"/>
      <c r="AY86" s="192"/>
      <c r="AZ86" s="192"/>
      <c r="BA86" s="192"/>
      <c r="BB86" s="192"/>
      <c r="BC86" s="192"/>
      <c r="BD86" s="192"/>
      <c r="BE86" s="193"/>
    </row>
    <row r="87" spans="1:57" ht="31.5" x14ac:dyDescent="0.25">
      <c r="A87" s="1537" t="s">
        <v>601</v>
      </c>
      <c r="B87" s="1515" t="s">
        <v>657</v>
      </c>
      <c r="C87" s="1347" t="s">
        <v>638</v>
      </c>
      <c r="D87" s="1282" t="s">
        <v>485</v>
      </c>
      <c r="E87" s="1300">
        <v>0</v>
      </c>
      <c r="F87" s="1303">
        <f>E87-SUM(M87:M91)</f>
        <v>-173</v>
      </c>
      <c r="G87" s="825">
        <f>SUM(M87,AV87)</f>
        <v>21</v>
      </c>
      <c r="H87" s="314">
        <f>SUM(I87:L87)</f>
        <v>1</v>
      </c>
      <c r="I87" s="72">
        <v>1</v>
      </c>
      <c r="J87" s="72"/>
      <c r="K87" s="72"/>
      <c r="L87" s="75"/>
      <c r="M87" s="826">
        <f>IF(AND(SUM(N87:R87)=SUM(Y87:Z87),SUM(S87:X87)=SUM(Y87:Z87)),SUM(N87:R87),"ПЕРЕВІРТЕ ПРАВИЛЬНІСТЬ ДАНИХ")</f>
        <v>20</v>
      </c>
      <c r="N87" s="348"/>
      <c r="O87" s="348"/>
      <c r="P87" s="348">
        <v>20</v>
      </c>
      <c r="Q87" s="348"/>
      <c r="R87" s="1149"/>
      <c r="S87" s="350"/>
      <c r="T87" s="348"/>
      <c r="U87" s="348"/>
      <c r="V87" s="1150"/>
      <c r="W87" s="348">
        <v>20</v>
      </c>
      <c r="X87" s="349"/>
      <c r="Y87" s="350">
        <v>19</v>
      </c>
      <c r="Z87" s="349">
        <v>1</v>
      </c>
      <c r="AA87" s="74"/>
      <c r="AB87" s="72">
        <v>2</v>
      </c>
      <c r="AC87" s="72"/>
      <c r="AD87" s="72">
        <v>2</v>
      </c>
      <c r="AE87" s="72">
        <v>8</v>
      </c>
      <c r="AF87" s="75">
        <v>1</v>
      </c>
      <c r="AG87" s="74">
        <v>39.450000000000003</v>
      </c>
      <c r="AH87" s="73">
        <v>17.95</v>
      </c>
      <c r="AI87" s="74">
        <v>15.2</v>
      </c>
      <c r="AJ87" s="351">
        <f>SUM(AN87:AP87)</f>
        <v>20</v>
      </c>
      <c r="AK87" s="76" t="s">
        <v>97</v>
      </c>
      <c r="AL87" s="77" t="s">
        <v>97</v>
      </c>
      <c r="AM87" s="78" t="s">
        <v>97</v>
      </c>
      <c r="AN87" s="74"/>
      <c r="AO87" s="72">
        <v>18</v>
      </c>
      <c r="AP87" s="73">
        <v>2</v>
      </c>
      <c r="AQ87" s="79" t="s">
        <v>97</v>
      </c>
      <c r="AR87" s="77" t="s">
        <v>97</v>
      </c>
      <c r="AS87" s="77" t="s">
        <v>97</v>
      </c>
      <c r="AT87" s="77" t="s">
        <v>97</v>
      </c>
      <c r="AU87" s="80" t="s">
        <v>97</v>
      </c>
      <c r="AV87" s="315">
        <f>SUM(AW87:BE87)</f>
        <v>1</v>
      </c>
      <c r="AW87" s="316"/>
      <c r="AX87" s="316"/>
      <c r="AY87" s="316"/>
      <c r="AZ87" s="316"/>
      <c r="BA87" s="316">
        <v>1</v>
      </c>
      <c r="BB87" s="316"/>
      <c r="BC87" s="316"/>
      <c r="BD87" s="316"/>
      <c r="BE87" s="317"/>
    </row>
    <row r="88" spans="1:57" ht="47.25" x14ac:dyDescent="0.25">
      <c r="A88" s="1538"/>
      <c r="B88" s="1516"/>
      <c r="C88" s="1348"/>
      <c r="D88" s="1283" t="s">
        <v>490</v>
      </c>
      <c r="E88" s="1301"/>
      <c r="F88" s="1304"/>
      <c r="G88" s="827">
        <f t="shared" ref="G88:G91" si="59">SUM(M88,AV88)</f>
        <v>0</v>
      </c>
      <c r="H88" s="318">
        <f>SUM(I88:L88)</f>
        <v>0</v>
      </c>
      <c r="I88" s="319"/>
      <c r="J88" s="319"/>
      <c r="K88" s="319"/>
      <c r="L88" s="338"/>
      <c r="M88" s="828">
        <f t="shared" ref="M88:M91" si="60">IF(AND(SUM(N88:R88)=SUM(Y88:Z88),SUM(S88:X88)=SUM(Y88:Z88)),SUM(N88:R88),"ПЕРЕВІРТЕ ПРАВИЛЬНІСТЬ ДАНИХ")</f>
        <v>0</v>
      </c>
      <c r="N88" s="322"/>
      <c r="O88" s="322"/>
      <c r="P88" s="322"/>
      <c r="Q88" s="322"/>
      <c r="R88" s="1151"/>
      <c r="S88" s="1152"/>
      <c r="T88" s="1153"/>
      <c r="U88" s="1153"/>
      <c r="V88" s="322"/>
      <c r="W88" s="322"/>
      <c r="X88" s="342"/>
      <c r="Y88" s="324"/>
      <c r="Z88" s="323"/>
      <c r="AA88" s="83"/>
      <c r="AB88" s="84"/>
      <c r="AC88" s="84"/>
      <c r="AD88" s="84"/>
      <c r="AE88" s="84"/>
      <c r="AF88" s="85"/>
      <c r="AG88" s="325"/>
      <c r="AH88" s="320"/>
      <c r="AI88" s="325"/>
      <c r="AJ88" s="326">
        <f>SUM(AN88:AP88)</f>
        <v>0</v>
      </c>
      <c r="AK88" s="327" t="s">
        <v>98</v>
      </c>
      <c r="AL88" s="328" t="s">
        <v>98</v>
      </c>
      <c r="AM88" s="329" t="s">
        <v>98</v>
      </c>
      <c r="AN88" s="330"/>
      <c r="AO88" s="328"/>
      <c r="AP88" s="329"/>
      <c r="AQ88" s="330" t="s">
        <v>97</v>
      </c>
      <c r="AR88" s="328" t="s">
        <v>97</v>
      </c>
      <c r="AS88" s="328" t="s">
        <v>97</v>
      </c>
      <c r="AT88" s="328" t="s">
        <v>97</v>
      </c>
      <c r="AU88" s="331" t="s">
        <v>97</v>
      </c>
      <c r="AV88" s="332">
        <f t="shared" ref="AV88:AV91" si="61">SUM(AW88:BE88)</f>
        <v>0</v>
      </c>
      <c r="AW88" s="333"/>
      <c r="AX88" s="333"/>
      <c r="AY88" s="333"/>
      <c r="AZ88" s="333"/>
      <c r="BA88" s="333"/>
      <c r="BB88" s="333"/>
      <c r="BC88" s="333"/>
      <c r="BD88" s="333"/>
      <c r="BE88" s="334"/>
    </row>
    <row r="89" spans="1:57" ht="31.5" x14ac:dyDescent="0.25">
      <c r="A89" s="1538"/>
      <c r="B89" s="1516"/>
      <c r="C89" s="1348"/>
      <c r="D89" s="1283" t="s">
        <v>486</v>
      </c>
      <c r="E89" s="1301"/>
      <c r="F89" s="1304"/>
      <c r="G89" s="827">
        <f t="shared" si="59"/>
        <v>0</v>
      </c>
      <c r="H89" s="318">
        <f t="shared" ref="H89:H91" si="62">SUM(I89:L89)</f>
        <v>0</v>
      </c>
      <c r="I89" s="319"/>
      <c r="J89" s="319"/>
      <c r="K89" s="319"/>
      <c r="L89" s="338"/>
      <c r="M89" s="828">
        <f t="shared" si="60"/>
        <v>0</v>
      </c>
      <c r="N89" s="322"/>
      <c r="O89" s="322"/>
      <c r="P89" s="335"/>
      <c r="Q89" s="336"/>
      <c r="R89" s="1151"/>
      <c r="S89" s="1152"/>
      <c r="T89" s="322"/>
      <c r="U89" s="322"/>
      <c r="V89" s="322"/>
      <c r="W89" s="322"/>
      <c r="X89" s="342"/>
      <c r="Y89" s="324"/>
      <c r="Z89" s="323"/>
      <c r="AA89" s="83"/>
      <c r="AB89" s="84"/>
      <c r="AC89" s="84"/>
      <c r="AD89" s="84"/>
      <c r="AE89" s="84"/>
      <c r="AF89" s="85"/>
      <c r="AG89" s="325"/>
      <c r="AH89" s="320"/>
      <c r="AI89" s="325"/>
      <c r="AJ89" s="326">
        <f>SUM(AK89:AM89)</f>
        <v>0</v>
      </c>
      <c r="AK89" s="327"/>
      <c r="AL89" s="328"/>
      <c r="AM89" s="329"/>
      <c r="AN89" s="330" t="s">
        <v>97</v>
      </c>
      <c r="AO89" s="328" t="s">
        <v>97</v>
      </c>
      <c r="AP89" s="329" t="s">
        <v>97</v>
      </c>
      <c r="AQ89" s="330" t="s">
        <v>97</v>
      </c>
      <c r="AR89" s="328" t="s">
        <v>97</v>
      </c>
      <c r="AS89" s="328" t="s">
        <v>97</v>
      </c>
      <c r="AT89" s="328" t="s">
        <v>97</v>
      </c>
      <c r="AU89" s="331" t="s">
        <v>97</v>
      </c>
      <c r="AV89" s="332">
        <v>0</v>
      </c>
      <c r="AW89" s="333"/>
      <c r="AX89" s="333"/>
      <c r="AY89" s="333"/>
      <c r="AZ89" s="333"/>
      <c r="BA89" s="333"/>
      <c r="BB89" s="333"/>
      <c r="BC89" s="333"/>
      <c r="BD89" s="333"/>
      <c r="BE89" s="334"/>
    </row>
    <row r="90" spans="1:57" ht="31.5" x14ac:dyDescent="0.25">
      <c r="A90" s="1538"/>
      <c r="B90" s="1516"/>
      <c r="C90" s="1348"/>
      <c r="D90" s="1283" t="s">
        <v>15</v>
      </c>
      <c r="E90" s="1301"/>
      <c r="F90" s="1304"/>
      <c r="G90" s="827">
        <f t="shared" si="59"/>
        <v>157</v>
      </c>
      <c r="H90" s="318">
        <f t="shared" si="62"/>
        <v>6</v>
      </c>
      <c r="I90" s="319">
        <v>5</v>
      </c>
      <c r="J90" s="319"/>
      <c r="K90" s="319">
        <v>1</v>
      </c>
      <c r="L90" s="338"/>
      <c r="M90" s="828">
        <f t="shared" si="60"/>
        <v>153</v>
      </c>
      <c r="N90" s="322"/>
      <c r="O90" s="322"/>
      <c r="P90" s="322">
        <v>153</v>
      </c>
      <c r="Q90" s="322"/>
      <c r="R90" s="1151"/>
      <c r="S90" s="1152"/>
      <c r="T90" s="322"/>
      <c r="U90" s="322"/>
      <c r="V90" s="322"/>
      <c r="W90" s="322">
        <v>153</v>
      </c>
      <c r="X90" s="342"/>
      <c r="Y90" s="324">
        <v>139</v>
      </c>
      <c r="Z90" s="323">
        <v>14</v>
      </c>
      <c r="AA90" s="83"/>
      <c r="AB90" s="84">
        <v>12</v>
      </c>
      <c r="AC90" s="84"/>
      <c r="AD90" s="84">
        <v>16</v>
      </c>
      <c r="AE90" s="84">
        <v>54</v>
      </c>
      <c r="AF90" s="85">
        <v>8</v>
      </c>
      <c r="AG90" s="325">
        <v>37.369999999999997</v>
      </c>
      <c r="AH90" s="320">
        <v>18.670000000000002</v>
      </c>
      <c r="AI90" s="325">
        <v>129.11000000000001</v>
      </c>
      <c r="AJ90" s="326">
        <f>SUM(AQ90:AU90)</f>
        <v>153</v>
      </c>
      <c r="AK90" s="327" t="s">
        <v>98</v>
      </c>
      <c r="AL90" s="328" t="s">
        <v>98</v>
      </c>
      <c r="AM90" s="329" t="s">
        <v>98</v>
      </c>
      <c r="AN90" s="330" t="s">
        <v>97</v>
      </c>
      <c r="AO90" s="328" t="s">
        <v>97</v>
      </c>
      <c r="AP90" s="329" t="s">
        <v>97</v>
      </c>
      <c r="AQ90" s="330"/>
      <c r="AR90" s="328"/>
      <c r="AS90" s="328">
        <v>21</v>
      </c>
      <c r="AT90" s="328">
        <v>130</v>
      </c>
      <c r="AU90" s="331">
        <v>2</v>
      </c>
      <c r="AV90" s="332">
        <f t="shared" si="61"/>
        <v>4</v>
      </c>
      <c r="AW90" s="333"/>
      <c r="AX90" s="333"/>
      <c r="AY90" s="333"/>
      <c r="AZ90" s="333"/>
      <c r="BA90" s="333">
        <v>1</v>
      </c>
      <c r="BB90" s="333"/>
      <c r="BC90" s="333"/>
      <c r="BD90" s="333">
        <v>1</v>
      </c>
      <c r="BE90" s="334">
        <v>2</v>
      </c>
    </row>
    <row r="91" spans="1:57" ht="32.25" thickBot="1" x14ac:dyDescent="0.3">
      <c r="A91" s="1539"/>
      <c r="B91" s="1517"/>
      <c r="C91" s="1349"/>
      <c r="D91" s="1284" t="s">
        <v>491</v>
      </c>
      <c r="E91" s="1302"/>
      <c r="F91" s="1305"/>
      <c r="G91" s="829">
        <f t="shared" si="59"/>
        <v>0</v>
      </c>
      <c r="H91" s="339">
        <f t="shared" si="62"/>
        <v>0</v>
      </c>
      <c r="I91" s="92"/>
      <c r="J91" s="92"/>
      <c r="K91" s="92"/>
      <c r="L91" s="101"/>
      <c r="M91" s="1154">
        <f t="shared" si="60"/>
        <v>0</v>
      </c>
      <c r="N91" s="723"/>
      <c r="O91" s="723"/>
      <c r="P91" s="723"/>
      <c r="Q91" s="723"/>
      <c r="R91" s="1155"/>
      <c r="S91" s="354"/>
      <c r="T91" s="340"/>
      <c r="U91" s="340"/>
      <c r="V91" s="340"/>
      <c r="W91" s="340"/>
      <c r="X91" s="341"/>
      <c r="Y91" s="354"/>
      <c r="Z91" s="341"/>
      <c r="AA91" s="100"/>
      <c r="AB91" s="92"/>
      <c r="AC91" s="92"/>
      <c r="AD91" s="92"/>
      <c r="AE91" s="92"/>
      <c r="AF91" s="101"/>
      <c r="AG91" s="100"/>
      <c r="AH91" s="93"/>
      <c r="AI91" s="100"/>
      <c r="AJ91" s="355">
        <f>SUM(AQ91:AU91)</f>
        <v>0</v>
      </c>
      <c r="AK91" s="345" t="s">
        <v>97</v>
      </c>
      <c r="AL91" s="97" t="s">
        <v>97</v>
      </c>
      <c r="AM91" s="98" t="s">
        <v>97</v>
      </c>
      <c r="AN91" s="99" t="s">
        <v>97</v>
      </c>
      <c r="AO91" s="97" t="s">
        <v>98</v>
      </c>
      <c r="AP91" s="98" t="s">
        <v>98</v>
      </c>
      <c r="AQ91" s="100"/>
      <c r="AR91" s="92"/>
      <c r="AS91" s="92"/>
      <c r="AT91" s="92"/>
      <c r="AU91" s="101"/>
      <c r="AV91" s="1157">
        <f t="shared" si="61"/>
        <v>0</v>
      </c>
      <c r="AW91" s="346"/>
      <c r="AX91" s="346"/>
      <c r="AY91" s="346"/>
      <c r="AZ91" s="346"/>
      <c r="BA91" s="346"/>
      <c r="BB91" s="346"/>
      <c r="BC91" s="346"/>
      <c r="BD91" s="346"/>
      <c r="BE91" s="347"/>
    </row>
    <row r="92" spans="1:57" ht="31.5" x14ac:dyDescent="0.25">
      <c r="A92" s="1510" t="s">
        <v>542</v>
      </c>
      <c r="B92" s="1511" t="s">
        <v>671</v>
      </c>
      <c r="C92" s="1523">
        <v>44614029</v>
      </c>
      <c r="D92" s="1282" t="s">
        <v>485</v>
      </c>
      <c r="E92" s="1300">
        <v>0</v>
      </c>
      <c r="F92" s="1303">
        <f>E92-SUM(M92:M96)</f>
        <v>-124</v>
      </c>
      <c r="G92" s="825">
        <f>SUM(M92,AV92)</f>
        <v>80</v>
      </c>
      <c r="H92" s="314">
        <v>3</v>
      </c>
      <c r="I92" s="72">
        <v>3</v>
      </c>
      <c r="J92" s="72">
        <v>0</v>
      </c>
      <c r="K92" s="72">
        <v>0</v>
      </c>
      <c r="L92" s="75">
        <v>0</v>
      </c>
      <c r="M92" s="826">
        <f t="shared" ref="M92:M101" si="63">IF(AND(SUM(N92:R92)=SUM(Y92:Z92),SUM(S92:X92)=SUM(Y92:Z92)),SUM(N92:R92),"ПЕРЕВІРТЕ ПРАВИЛЬНІСТЬ ДАНИХ")</f>
        <v>78</v>
      </c>
      <c r="N92" s="348">
        <v>0</v>
      </c>
      <c r="O92" s="348">
        <v>0</v>
      </c>
      <c r="P92" s="348">
        <v>78</v>
      </c>
      <c r="Q92" s="348">
        <v>0</v>
      </c>
      <c r="R92" s="1149">
        <v>0</v>
      </c>
      <c r="S92" s="350">
        <v>3</v>
      </c>
      <c r="T92" s="348">
        <v>0</v>
      </c>
      <c r="U92" s="348">
        <v>0</v>
      </c>
      <c r="V92" s="1150">
        <v>70</v>
      </c>
      <c r="W92" s="348">
        <v>0</v>
      </c>
      <c r="X92" s="349">
        <v>5</v>
      </c>
      <c r="Y92" s="350">
        <v>61</v>
      </c>
      <c r="Z92" s="349">
        <v>17</v>
      </c>
      <c r="AA92" s="74">
        <v>0</v>
      </c>
      <c r="AB92" s="72">
        <v>9</v>
      </c>
      <c r="AC92" s="72">
        <v>9</v>
      </c>
      <c r="AD92" s="72">
        <v>0</v>
      </c>
      <c r="AE92" s="72">
        <v>3</v>
      </c>
      <c r="AF92" s="75">
        <v>0</v>
      </c>
      <c r="AG92" s="74">
        <v>33</v>
      </c>
      <c r="AH92" s="73">
        <v>12</v>
      </c>
      <c r="AI92" s="74">
        <v>12</v>
      </c>
      <c r="AJ92" s="351">
        <f>SUM(AN92:AP92)</f>
        <v>78</v>
      </c>
      <c r="AK92" s="76" t="s">
        <v>97</v>
      </c>
      <c r="AL92" s="77" t="s">
        <v>97</v>
      </c>
      <c r="AM92" s="78" t="s">
        <v>97</v>
      </c>
      <c r="AN92" s="74">
        <v>5</v>
      </c>
      <c r="AO92" s="72">
        <v>66</v>
      </c>
      <c r="AP92" s="73">
        <v>7</v>
      </c>
      <c r="AQ92" s="79" t="s">
        <v>97</v>
      </c>
      <c r="AR92" s="77" t="s">
        <v>97</v>
      </c>
      <c r="AS92" s="77" t="s">
        <v>97</v>
      </c>
      <c r="AT92" s="77" t="s">
        <v>97</v>
      </c>
      <c r="AU92" s="80" t="s">
        <v>97</v>
      </c>
      <c r="AV92" s="315">
        <f t="shared" ref="AV92:AV101" si="64">SUM(AW92:BE92)</f>
        <v>2</v>
      </c>
      <c r="AW92" s="316">
        <v>0</v>
      </c>
      <c r="AX92" s="316">
        <v>0</v>
      </c>
      <c r="AY92" s="316">
        <v>0</v>
      </c>
      <c r="AZ92" s="316">
        <v>0</v>
      </c>
      <c r="BA92" s="316">
        <v>2</v>
      </c>
      <c r="BB92" s="316">
        <v>0</v>
      </c>
      <c r="BC92" s="316">
        <v>0</v>
      </c>
      <c r="BD92" s="316">
        <v>0</v>
      </c>
      <c r="BE92" s="317">
        <v>0</v>
      </c>
    </row>
    <row r="93" spans="1:57" ht="47.25" x14ac:dyDescent="0.25">
      <c r="A93" s="1495"/>
      <c r="B93" s="1512"/>
      <c r="C93" s="1524"/>
      <c r="D93" s="1283" t="s">
        <v>490</v>
      </c>
      <c r="E93" s="1301"/>
      <c r="F93" s="1304"/>
      <c r="G93" s="827">
        <f t="shared" ref="G93:G96" si="65">SUM(M93,AV93)</f>
        <v>0</v>
      </c>
      <c r="H93" s="318">
        <f>SUM(I93:L93)</f>
        <v>0</v>
      </c>
      <c r="I93" s="319"/>
      <c r="J93" s="319"/>
      <c r="K93" s="319"/>
      <c r="L93" s="338"/>
      <c r="M93" s="828">
        <f t="shared" si="63"/>
        <v>0</v>
      </c>
      <c r="N93" s="322"/>
      <c r="O93" s="322"/>
      <c r="P93" s="322"/>
      <c r="Q93" s="322"/>
      <c r="R93" s="1151"/>
      <c r="S93" s="1152"/>
      <c r="T93" s="1153"/>
      <c r="U93" s="1153"/>
      <c r="V93" s="322"/>
      <c r="W93" s="322"/>
      <c r="X93" s="342"/>
      <c r="Y93" s="324"/>
      <c r="Z93" s="323"/>
      <c r="AA93" s="83"/>
      <c r="AB93" s="84"/>
      <c r="AC93" s="84"/>
      <c r="AD93" s="84"/>
      <c r="AE93" s="84"/>
      <c r="AF93" s="85"/>
      <c r="AG93" s="325"/>
      <c r="AH93" s="320"/>
      <c r="AI93" s="325"/>
      <c r="AJ93" s="326">
        <f>SUM(AN93:AP93)</f>
        <v>0</v>
      </c>
      <c r="AK93" s="327" t="s">
        <v>98</v>
      </c>
      <c r="AL93" s="328" t="s">
        <v>98</v>
      </c>
      <c r="AM93" s="329" t="s">
        <v>98</v>
      </c>
      <c r="AN93" s="330"/>
      <c r="AO93" s="328"/>
      <c r="AP93" s="329"/>
      <c r="AQ93" s="330" t="s">
        <v>97</v>
      </c>
      <c r="AR93" s="328" t="s">
        <v>97</v>
      </c>
      <c r="AS93" s="328" t="s">
        <v>97</v>
      </c>
      <c r="AT93" s="328" t="s">
        <v>97</v>
      </c>
      <c r="AU93" s="331" t="s">
        <v>97</v>
      </c>
      <c r="AV93" s="332">
        <f t="shared" si="64"/>
        <v>0</v>
      </c>
      <c r="AW93" s="333"/>
      <c r="AX93" s="333"/>
      <c r="AY93" s="333"/>
      <c r="AZ93" s="333"/>
      <c r="BA93" s="333"/>
      <c r="BB93" s="333"/>
      <c r="BC93" s="333"/>
      <c r="BD93" s="333"/>
      <c r="BE93" s="334"/>
    </row>
    <row r="94" spans="1:57" ht="31.5" x14ac:dyDescent="0.25">
      <c r="A94" s="1495"/>
      <c r="B94" s="1512"/>
      <c r="C94" s="1524"/>
      <c r="D94" s="1283" t="s">
        <v>486</v>
      </c>
      <c r="E94" s="1301"/>
      <c r="F94" s="1304"/>
      <c r="G94" s="827">
        <f t="shared" si="65"/>
        <v>0</v>
      </c>
      <c r="H94" s="318">
        <f t="shared" ref="H94" si="66">SUM(I94:L94)</f>
        <v>0</v>
      </c>
      <c r="I94" s="319"/>
      <c r="J94" s="319"/>
      <c r="K94" s="319"/>
      <c r="L94" s="338"/>
      <c r="M94" s="828">
        <f t="shared" si="63"/>
        <v>0</v>
      </c>
      <c r="N94" s="322"/>
      <c r="O94" s="322"/>
      <c r="P94" s="335"/>
      <c r="Q94" s="336"/>
      <c r="R94" s="1151"/>
      <c r="S94" s="1152"/>
      <c r="T94" s="322"/>
      <c r="U94" s="322"/>
      <c r="V94" s="322"/>
      <c r="W94" s="322"/>
      <c r="X94" s="342"/>
      <c r="Y94" s="324"/>
      <c r="Z94" s="323"/>
      <c r="AA94" s="83"/>
      <c r="AB94" s="84"/>
      <c r="AC94" s="84"/>
      <c r="AD94" s="84"/>
      <c r="AE94" s="84"/>
      <c r="AF94" s="85"/>
      <c r="AG94" s="325"/>
      <c r="AH94" s="320"/>
      <c r="AI94" s="325"/>
      <c r="AJ94" s="326">
        <f>SUM(AK94:AM94)</f>
        <v>0</v>
      </c>
      <c r="AK94" s="327"/>
      <c r="AL94" s="328"/>
      <c r="AM94" s="329"/>
      <c r="AN94" s="330" t="s">
        <v>97</v>
      </c>
      <c r="AO94" s="328" t="s">
        <v>97</v>
      </c>
      <c r="AP94" s="329" t="s">
        <v>97</v>
      </c>
      <c r="AQ94" s="330" t="s">
        <v>97</v>
      </c>
      <c r="AR94" s="328" t="s">
        <v>97</v>
      </c>
      <c r="AS94" s="328" t="s">
        <v>97</v>
      </c>
      <c r="AT94" s="328" t="s">
        <v>97</v>
      </c>
      <c r="AU94" s="331" t="s">
        <v>97</v>
      </c>
      <c r="AV94" s="332">
        <f t="shared" si="64"/>
        <v>0</v>
      </c>
      <c r="AW94" s="333"/>
      <c r="AX94" s="333"/>
      <c r="AY94" s="333"/>
      <c r="AZ94" s="333"/>
      <c r="BA94" s="333"/>
      <c r="BB94" s="333"/>
      <c r="BC94" s="333"/>
      <c r="BD94" s="333"/>
      <c r="BE94" s="334"/>
    </row>
    <row r="95" spans="1:57" ht="31.5" x14ac:dyDescent="0.25">
      <c r="A95" s="1495"/>
      <c r="B95" s="1512"/>
      <c r="C95" s="1524"/>
      <c r="D95" s="1283" t="s">
        <v>15</v>
      </c>
      <c r="E95" s="1301"/>
      <c r="F95" s="1304"/>
      <c r="G95" s="827">
        <f t="shared" si="65"/>
        <v>49</v>
      </c>
      <c r="H95" s="318">
        <v>1</v>
      </c>
      <c r="I95" s="837">
        <v>1</v>
      </c>
      <c r="J95" s="837"/>
      <c r="K95" s="837"/>
      <c r="L95" s="1048"/>
      <c r="M95" s="828">
        <f t="shared" si="63"/>
        <v>46</v>
      </c>
      <c r="N95" s="322">
        <v>0</v>
      </c>
      <c r="O95" s="322">
        <v>0</v>
      </c>
      <c r="P95" s="322">
        <v>46</v>
      </c>
      <c r="Q95" s="322">
        <v>0</v>
      </c>
      <c r="R95" s="1151">
        <v>0</v>
      </c>
      <c r="S95" s="1152">
        <v>1</v>
      </c>
      <c r="T95" s="322">
        <v>0</v>
      </c>
      <c r="U95" s="322">
        <v>0</v>
      </c>
      <c r="V95" s="322">
        <v>41</v>
      </c>
      <c r="W95" s="322">
        <v>0</v>
      </c>
      <c r="X95" s="342">
        <v>4</v>
      </c>
      <c r="Y95" s="324">
        <v>37</v>
      </c>
      <c r="Z95" s="323">
        <v>9</v>
      </c>
      <c r="AA95" s="83">
        <v>0</v>
      </c>
      <c r="AB95" s="84">
        <v>30</v>
      </c>
      <c r="AC95" s="84">
        <v>30</v>
      </c>
      <c r="AD95" s="84">
        <v>0</v>
      </c>
      <c r="AE95" s="84">
        <v>10</v>
      </c>
      <c r="AF95" s="85">
        <v>0</v>
      </c>
      <c r="AG95" s="325">
        <v>35</v>
      </c>
      <c r="AH95" s="320">
        <v>17</v>
      </c>
      <c r="AI95" s="325">
        <v>100</v>
      </c>
      <c r="AJ95" s="326">
        <f>SUM(AQ95:AU95)</f>
        <v>46</v>
      </c>
      <c r="AK95" s="327" t="s">
        <v>98</v>
      </c>
      <c r="AL95" s="328" t="s">
        <v>98</v>
      </c>
      <c r="AM95" s="329" t="s">
        <v>98</v>
      </c>
      <c r="AN95" s="330" t="s">
        <v>97</v>
      </c>
      <c r="AO95" s="328" t="s">
        <v>97</v>
      </c>
      <c r="AP95" s="329" t="s">
        <v>97</v>
      </c>
      <c r="AQ95" s="330">
        <v>0</v>
      </c>
      <c r="AR95" s="328">
        <v>2</v>
      </c>
      <c r="AS95" s="328">
        <v>39</v>
      </c>
      <c r="AT95" s="328">
        <v>5</v>
      </c>
      <c r="AU95" s="331">
        <v>0</v>
      </c>
      <c r="AV95" s="332">
        <f t="shared" si="64"/>
        <v>3</v>
      </c>
      <c r="AW95" s="333">
        <v>0</v>
      </c>
      <c r="AX95" s="333">
        <v>0</v>
      </c>
      <c r="AY95" s="333">
        <v>0</v>
      </c>
      <c r="AZ95" s="333">
        <v>0</v>
      </c>
      <c r="BA95" s="333">
        <v>3</v>
      </c>
      <c r="BB95" s="333">
        <v>0</v>
      </c>
      <c r="BC95" s="333">
        <v>0</v>
      </c>
      <c r="BD95" s="333">
        <v>0</v>
      </c>
      <c r="BE95" s="334">
        <v>0</v>
      </c>
    </row>
    <row r="96" spans="1:57" ht="32.25" thickBot="1" x14ac:dyDescent="0.3">
      <c r="A96" s="1495"/>
      <c r="B96" s="1517"/>
      <c r="C96" s="1349"/>
      <c r="D96" s="1284" t="s">
        <v>491</v>
      </c>
      <c r="E96" s="1302"/>
      <c r="F96" s="1305"/>
      <c r="G96" s="829">
        <f t="shared" si="65"/>
        <v>0</v>
      </c>
      <c r="H96" s="339">
        <f t="shared" ref="H96" si="67">SUM(I96:L96)</f>
        <v>0</v>
      </c>
      <c r="I96" s="92"/>
      <c r="J96" s="92"/>
      <c r="K96" s="92"/>
      <c r="L96" s="101"/>
      <c r="M96" s="1154">
        <f t="shared" si="63"/>
        <v>0</v>
      </c>
      <c r="N96" s="723"/>
      <c r="O96" s="723"/>
      <c r="P96" s="723"/>
      <c r="Q96" s="723"/>
      <c r="R96" s="1155"/>
      <c r="S96" s="354"/>
      <c r="T96" s="340"/>
      <c r="U96" s="340"/>
      <c r="V96" s="340"/>
      <c r="W96" s="340"/>
      <c r="X96" s="341"/>
      <c r="Y96" s="354"/>
      <c r="Z96" s="341"/>
      <c r="AA96" s="100"/>
      <c r="AB96" s="92"/>
      <c r="AC96" s="92"/>
      <c r="AD96" s="92"/>
      <c r="AE96" s="92"/>
      <c r="AF96" s="101"/>
      <c r="AG96" s="100"/>
      <c r="AH96" s="93"/>
      <c r="AI96" s="100"/>
      <c r="AJ96" s="355">
        <f>SUM(AQ96:AU96)</f>
        <v>0</v>
      </c>
      <c r="AK96" s="345" t="s">
        <v>97</v>
      </c>
      <c r="AL96" s="97" t="s">
        <v>97</v>
      </c>
      <c r="AM96" s="98" t="s">
        <v>97</v>
      </c>
      <c r="AN96" s="99" t="s">
        <v>97</v>
      </c>
      <c r="AO96" s="97" t="s">
        <v>98</v>
      </c>
      <c r="AP96" s="98" t="s">
        <v>98</v>
      </c>
      <c r="AQ96" s="100"/>
      <c r="AR96" s="92"/>
      <c r="AS96" s="92"/>
      <c r="AT96" s="92"/>
      <c r="AU96" s="101"/>
      <c r="AV96" s="1157">
        <f t="shared" si="64"/>
        <v>0</v>
      </c>
      <c r="AW96" s="346"/>
      <c r="AX96" s="346"/>
      <c r="AY96" s="346"/>
      <c r="AZ96" s="346"/>
      <c r="BA96" s="346"/>
      <c r="BB96" s="346"/>
      <c r="BC96" s="346"/>
      <c r="BD96" s="346"/>
      <c r="BE96" s="347"/>
    </row>
    <row r="97" spans="1:57" ht="31.5" x14ac:dyDescent="0.25">
      <c r="A97" s="1495"/>
      <c r="B97" s="1511" t="s">
        <v>673</v>
      </c>
      <c r="C97" s="1396" t="s">
        <v>676</v>
      </c>
      <c r="D97" s="1282" t="s">
        <v>485</v>
      </c>
      <c r="E97" s="1300">
        <v>0</v>
      </c>
      <c r="F97" s="1303">
        <f>E97-SUM(M97:M101)</f>
        <v>-84</v>
      </c>
      <c r="G97" s="825">
        <f>SUM(M97,AV97)</f>
        <v>25</v>
      </c>
      <c r="H97" s="314">
        <f>SUM(I97:L97)</f>
        <v>4</v>
      </c>
      <c r="I97" s="72">
        <v>4</v>
      </c>
      <c r="J97" s="72"/>
      <c r="K97" s="72"/>
      <c r="L97" s="75"/>
      <c r="M97" s="826">
        <f t="shared" si="63"/>
        <v>23</v>
      </c>
      <c r="N97" s="348"/>
      <c r="O97" s="348"/>
      <c r="P97" s="348">
        <v>23</v>
      </c>
      <c r="Q97" s="348"/>
      <c r="R97" s="1149"/>
      <c r="S97" s="350">
        <v>4</v>
      </c>
      <c r="T97" s="348"/>
      <c r="U97" s="348"/>
      <c r="V97" s="1150">
        <v>19</v>
      </c>
      <c r="W97" s="348"/>
      <c r="X97" s="349"/>
      <c r="Y97" s="350">
        <v>22</v>
      </c>
      <c r="Z97" s="349">
        <v>1</v>
      </c>
      <c r="AA97" s="74"/>
      <c r="AB97" s="72"/>
      <c r="AC97" s="72"/>
      <c r="AD97" s="72"/>
      <c r="AE97" s="72"/>
      <c r="AF97" s="75"/>
      <c r="AG97" s="74">
        <v>34</v>
      </c>
      <c r="AH97" s="73">
        <v>3</v>
      </c>
      <c r="AI97" s="74">
        <v>8</v>
      </c>
      <c r="AJ97" s="351">
        <f>SUM(AN97:AP97)</f>
        <v>19</v>
      </c>
      <c r="AK97" s="76" t="s">
        <v>97</v>
      </c>
      <c r="AL97" s="77" t="s">
        <v>97</v>
      </c>
      <c r="AM97" s="78" t="s">
        <v>97</v>
      </c>
      <c r="AN97" s="1045">
        <v>2</v>
      </c>
      <c r="AO97" s="835">
        <v>17</v>
      </c>
      <c r="AP97" s="1046"/>
      <c r="AQ97" s="79" t="s">
        <v>97</v>
      </c>
      <c r="AR97" s="77" t="s">
        <v>97</v>
      </c>
      <c r="AS97" s="77" t="s">
        <v>97</v>
      </c>
      <c r="AT97" s="77" t="s">
        <v>97</v>
      </c>
      <c r="AU97" s="80" t="s">
        <v>97</v>
      </c>
      <c r="AV97" s="315">
        <f t="shared" si="64"/>
        <v>2</v>
      </c>
      <c r="AW97" s="316"/>
      <c r="AX97" s="316"/>
      <c r="AY97" s="316"/>
      <c r="AZ97" s="316"/>
      <c r="BA97" s="316">
        <v>2</v>
      </c>
      <c r="BB97" s="316"/>
      <c r="BC97" s="316"/>
      <c r="BD97" s="316"/>
      <c r="BE97" s="317"/>
    </row>
    <row r="98" spans="1:57" ht="47.25" x14ac:dyDescent="0.25">
      <c r="A98" s="1495"/>
      <c r="B98" s="1512"/>
      <c r="C98" s="1397"/>
      <c r="D98" s="1283" t="s">
        <v>490</v>
      </c>
      <c r="E98" s="1301"/>
      <c r="F98" s="1304"/>
      <c r="G98" s="827">
        <f>SUM(M98,AV98)</f>
        <v>0</v>
      </c>
      <c r="H98" s="318">
        <f>SUM(I98:L98)</f>
        <v>0</v>
      </c>
      <c r="I98" s="319"/>
      <c r="J98" s="319"/>
      <c r="K98" s="319"/>
      <c r="L98" s="338"/>
      <c r="M98" s="828">
        <f t="shared" si="63"/>
        <v>0</v>
      </c>
      <c r="N98" s="322"/>
      <c r="O98" s="322"/>
      <c r="P98" s="322"/>
      <c r="Q98" s="322"/>
      <c r="R98" s="1151"/>
      <c r="S98" s="1152"/>
      <c r="T98" s="1153"/>
      <c r="U98" s="1153"/>
      <c r="V98" s="322"/>
      <c r="W98" s="322"/>
      <c r="X98" s="342"/>
      <c r="Y98" s="324"/>
      <c r="Z98" s="323"/>
      <c r="AA98" s="83"/>
      <c r="AB98" s="84"/>
      <c r="AC98" s="84"/>
      <c r="AD98" s="84"/>
      <c r="AE98" s="84"/>
      <c r="AF98" s="85"/>
      <c r="AG98" s="325"/>
      <c r="AH98" s="320"/>
      <c r="AI98" s="325"/>
      <c r="AJ98" s="326">
        <f>SUM(AN98:AP98)</f>
        <v>0</v>
      </c>
      <c r="AK98" s="327" t="s">
        <v>98</v>
      </c>
      <c r="AL98" s="328" t="s">
        <v>98</v>
      </c>
      <c r="AM98" s="329" t="s">
        <v>98</v>
      </c>
      <c r="AN98" s="330"/>
      <c r="AO98" s="328"/>
      <c r="AP98" s="329"/>
      <c r="AQ98" s="330" t="s">
        <v>97</v>
      </c>
      <c r="AR98" s="328" t="s">
        <v>97</v>
      </c>
      <c r="AS98" s="328" t="s">
        <v>97</v>
      </c>
      <c r="AT98" s="328" t="s">
        <v>97</v>
      </c>
      <c r="AU98" s="331" t="s">
        <v>97</v>
      </c>
      <c r="AV98" s="332">
        <f t="shared" si="64"/>
        <v>0</v>
      </c>
      <c r="AW98" s="333"/>
      <c r="AX98" s="333"/>
      <c r="AY98" s="333"/>
      <c r="AZ98" s="333"/>
      <c r="BA98" s="333"/>
      <c r="BB98" s="333"/>
      <c r="BC98" s="333"/>
      <c r="BD98" s="333"/>
      <c r="BE98" s="334"/>
    </row>
    <row r="99" spans="1:57" ht="31.5" x14ac:dyDescent="0.25">
      <c r="A99" s="1495"/>
      <c r="B99" s="1512"/>
      <c r="C99" s="1397"/>
      <c r="D99" s="1283" t="s">
        <v>486</v>
      </c>
      <c r="E99" s="1301"/>
      <c r="F99" s="1304"/>
      <c r="G99" s="827">
        <f t="shared" ref="G99:G101" si="68">SUM(M99,AV99)</f>
        <v>0</v>
      </c>
      <c r="H99" s="318">
        <f t="shared" ref="H99:H101" si="69">SUM(I99:L99)</f>
        <v>0</v>
      </c>
      <c r="I99" s="319"/>
      <c r="J99" s="319"/>
      <c r="K99" s="319"/>
      <c r="L99" s="338"/>
      <c r="M99" s="828">
        <f t="shared" si="63"/>
        <v>0</v>
      </c>
      <c r="N99" s="322"/>
      <c r="O99" s="322"/>
      <c r="P99" s="335"/>
      <c r="Q99" s="336"/>
      <c r="R99" s="1151"/>
      <c r="S99" s="1152"/>
      <c r="T99" s="322"/>
      <c r="U99" s="322"/>
      <c r="V99" s="322"/>
      <c r="W99" s="322"/>
      <c r="X99" s="342"/>
      <c r="Y99" s="324"/>
      <c r="Z99" s="323"/>
      <c r="AA99" s="83"/>
      <c r="AB99" s="84"/>
      <c r="AC99" s="84"/>
      <c r="AD99" s="84"/>
      <c r="AE99" s="84"/>
      <c r="AF99" s="85"/>
      <c r="AG99" s="325"/>
      <c r="AH99" s="320"/>
      <c r="AI99" s="325"/>
      <c r="AJ99" s="326">
        <f>SUM(AK99:AM99)</f>
        <v>0</v>
      </c>
      <c r="AK99" s="327"/>
      <c r="AL99" s="328"/>
      <c r="AM99" s="329"/>
      <c r="AN99" s="330" t="s">
        <v>97</v>
      </c>
      <c r="AO99" s="328" t="s">
        <v>97</v>
      </c>
      <c r="AP99" s="329" t="s">
        <v>97</v>
      </c>
      <c r="AQ99" s="330" t="s">
        <v>97</v>
      </c>
      <c r="AR99" s="328" t="s">
        <v>97</v>
      </c>
      <c r="AS99" s="328" t="s">
        <v>97</v>
      </c>
      <c r="AT99" s="328" t="s">
        <v>97</v>
      </c>
      <c r="AU99" s="331" t="s">
        <v>97</v>
      </c>
      <c r="AV99" s="332">
        <f t="shared" si="64"/>
        <v>0</v>
      </c>
      <c r="AW99" s="333"/>
      <c r="AX99" s="333"/>
      <c r="AY99" s="333"/>
      <c r="AZ99" s="333"/>
      <c r="BA99" s="333"/>
      <c r="BB99" s="333"/>
      <c r="BC99" s="333"/>
      <c r="BD99" s="333"/>
      <c r="BE99" s="334"/>
    </row>
    <row r="100" spans="1:57" ht="31.5" x14ac:dyDescent="0.25">
      <c r="A100" s="1495"/>
      <c r="B100" s="1512"/>
      <c r="C100" s="1397"/>
      <c r="D100" s="1283" t="s">
        <v>15</v>
      </c>
      <c r="E100" s="1301"/>
      <c r="F100" s="1304"/>
      <c r="G100" s="827">
        <f>SUM(M100,AV100)</f>
        <v>66</v>
      </c>
      <c r="H100" s="318">
        <f t="shared" si="69"/>
        <v>6</v>
      </c>
      <c r="I100" s="319">
        <v>6</v>
      </c>
      <c r="J100" s="319"/>
      <c r="K100" s="319"/>
      <c r="L100" s="338"/>
      <c r="M100" s="828">
        <f t="shared" si="63"/>
        <v>61</v>
      </c>
      <c r="N100" s="322"/>
      <c r="O100" s="322"/>
      <c r="P100" s="322">
        <v>61</v>
      </c>
      <c r="Q100" s="322"/>
      <c r="R100" s="1151"/>
      <c r="S100" s="1152">
        <v>6</v>
      </c>
      <c r="T100" s="322"/>
      <c r="U100" s="322"/>
      <c r="V100" s="322">
        <v>55</v>
      </c>
      <c r="W100" s="322"/>
      <c r="X100" s="342"/>
      <c r="Y100" s="324">
        <v>53</v>
      </c>
      <c r="Z100" s="323">
        <v>8</v>
      </c>
      <c r="AA100" s="83"/>
      <c r="AB100" s="84">
        <v>1</v>
      </c>
      <c r="AC100" s="84"/>
      <c r="AD100" s="84"/>
      <c r="AE100" s="84"/>
      <c r="AF100" s="85"/>
      <c r="AG100" s="325">
        <v>35</v>
      </c>
      <c r="AH100" s="320">
        <v>4</v>
      </c>
      <c r="AI100" s="325">
        <v>80</v>
      </c>
      <c r="AJ100" s="326">
        <f>SUM(AQ100:AU100)</f>
        <v>55</v>
      </c>
      <c r="AK100" s="327" t="s">
        <v>98</v>
      </c>
      <c r="AL100" s="328" t="s">
        <v>98</v>
      </c>
      <c r="AM100" s="329" t="s">
        <v>98</v>
      </c>
      <c r="AN100" s="330" t="s">
        <v>97</v>
      </c>
      <c r="AO100" s="328" t="s">
        <v>97</v>
      </c>
      <c r="AP100" s="329" t="s">
        <v>97</v>
      </c>
      <c r="AQ100" s="1161">
        <v>1</v>
      </c>
      <c r="AR100" s="1162">
        <v>15</v>
      </c>
      <c r="AS100" s="1162">
        <v>34</v>
      </c>
      <c r="AT100" s="1162">
        <v>5</v>
      </c>
      <c r="AU100" s="1163"/>
      <c r="AV100" s="332">
        <f t="shared" si="64"/>
        <v>5</v>
      </c>
      <c r="AW100" s="333"/>
      <c r="AX100" s="333"/>
      <c r="AY100" s="333"/>
      <c r="AZ100" s="333"/>
      <c r="BA100" s="333">
        <v>5</v>
      </c>
      <c r="BB100" s="333"/>
      <c r="BC100" s="333"/>
      <c r="BD100" s="333"/>
      <c r="BE100" s="334"/>
    </row>
    <row r="101" spans="1:57" ht="32.25" thickBot="1" x14ac:dyDescent="0.3">
      <c r="A101" s="1495"/>
      <c r="B101" s="1513"/>
      <c r="C101" s="1398"/>
      <c r="D101" s="1285" t="s">
        <v>491</v>
      </c>
      <c r="E101" s="1302"/>
      <c r="F101" s="1305"/>
      <c r="G101" s="829">
        <f t="shared" si="68"/>
        <v>0</v>
      </c>
      <c r="H101" s="339">
        <f t="shared" si="69"/>
        <v>0</v>
      </c>
      <c r="I101" s="92"/>
      <c r="J101" s="92"/>
      <c r="K101" s="92"/>
      <c r="L101" s="101"/>
      <c r="M101" s="1154">
        <f t="shared" si="63"/>
        <v>0</v>
      </c>
      <c r="N101" s="723"/>
      <c r="O101" s="723"/>
      <c r="P101" s="723"/>
      <c r="Q101" s="723"/>
      <c r="R101" s="1155"/>
      <c r="S101" s="354"/>
      <c r="T101" s="340"/>
      <c r="U101" s="340"/>
      <c r="V101" s="340"/>
      <c r="W101" s="340"/>
      <c r="X101" s="341"/>
      <c r="Y101" s="722"/>
      <c r="Z101" s="724"/>
      <c r="AA101" s="343"/>
      <c r="AB101" s="344"/>
      <c r="AC101" s="344"/>
      <c r="AD101" s="344"/>
      <c r="AE101" s="344"/>
      <c r="AF101" s="360"/>
      <c r="AG101" s="343"/>
      <c r="AH101" s="359"/>
      <c r="AI101" s="100"/>
      <c r="AJ101" s="355">
        <f>SUM(AQ101:AU101)</f>
        <v>0</v>
      </c>
      <c r="AK101" s="345" t="s">
        <v>97</v>
      </c>
      <c r="AL101" s="97" t="s">
        <v>97</v>
      </c>
      <c r="AM101" s="98" t="s">
        <v>97</v>
      </c>
      <c r="AN101" s="99" t="s">
        <v>97</v>
      </c>
      <c r="AO101" s="97" t="s">
        <v>98</v>
      </c>
      <c r="AP101" s="98" t="s">
        <v>98</v>
      </c>
      <c r="AQ101" s="100"/>
      <c r="AR101" s="92"/>
      <c r="AS101" s="92"/>
      <c r="AT101" s="92"/>
      <c r="AU101" s="101"/>
      <c r="AV101" s="1157">
        <f t="shared" si="64"/>
        <v>0</v>
      </c>
      <c r="AW101" s="346"/>
      <c r="AX101" s="346"/>
      <c r="AY101" s="346"/>
      <c r="AZ101" s="346"/>
      <c r="BA101" s="346"/>
      <c r="BB101" s="346"/>
      <c r="BC101" s="346"/>
      <c r="BD101" s="346"/>
      <c r="BE101" s="347"/>
    </row>
    <row r="102" spans="1:57" ht="31.5" x14ac:dyDescent="0.25">
      <c r="A102" s="1537" t="s">
        <v>553</v>
      </c>
      <c r="B102" s="1533" t="s">
        <v>658</v>
      </c>
      <c r="C102" s="1535" t="s">
        <v>659</v>
      </c>
      <c r="D102" s="1286" t="s">
        <v>485</v>
      </c>
      <c r="E102" s="1300">
        <v>0</v>
      </c>
      <c r="F102" s="1303">
        <f>E102-SUM(M102:M106)</f>
        <v>-78</v>
      </c>
      <c r="G102" s="827">
        <f t="shared" ref="G102:G107" si="70">SUM(M102,AV102)</f>
        <v>13</v>
      </c>
      <c r="H102" s="314">
        <f t="shared" ref="H102:H106" si="71">SUM(I102:L102)</f>
        <v>1</v>
      </c>
      <c r="I102" s="72">
        <v>1</v>
      </c>
      <c r="J102" s="72"/>
      <c r="K102" s="72"/>
      <c r="L102" s="75"/>
      <c r="M102" s="826">
        <f t="shared" ref="M102:M106" si="72">IF(AND(SUM(N102:R102)=SUM(Y102:Z102),SUM(S102:X102)=SUM(Y102:Z102)),SUM(N102:R102),"ПЕРЕВІРТЕ ПРАВИЛЬНІСТЬ ДАНИХ")</f>
        <v>12</v>
      </c>
      <c r="N102" s="348"/>
      <c r="O102" s="348"/>
      <c r="P102" s="348">
        <v>12</v>
      </c>
      <c r="Q102" s="348"/>
      <c r="R102" s="1149"/>
      <c r="S102" s="350">
        <v>2</v>
      </c>
      <c r="T102" s="348"/>
      <c r="U102" s="348"/>
      <c r="V102" s="1150">
        <v>10</v>
      </c>
      <c r="W102" s="348"/>
      <c r="X102" s="349"/>
      <c r="Y102" s="350">
        <v>10</v>
      </c>
      <c r="Z102" s="349">
        <v>2</v>
      </c>
      <c r="AA102" s="74"/>
      <c r="AB102" s="72"/>
      <c r="AC102" s="72"/>
      <c r="AD102" s="72"/>
      <c r="AE102" s="72"/>
      <c r="AF102" s="75"/>
      <c r="AG102" s="74">
        <v>32</v>
      </c>
      <c r="AH102" s="73">
        <v>15</v>
      </c>
      <c r="AI102" s="74">
        <v>8</v>
      </c>
      <c r="AJ102" s="351">
        <f>SUM(AN102:AP102)</f>
        <v>12</v>
      </c>
      <c r="AK102" s="76" t="s">
        <v>97</v>
      </c>
      <c r="AL102" s="77" t="s">
        <v>97</v>
      </c>
      <c r="AM102" s="78" t="s">
        <v>97</v>
      </c>
      <c r="AN102" s="74">
        <v>4</v>
      </c>
      <c r="AO102" s="72">
        <v>8</v>
      </c>
      <c r="AP102" s="73"/>
      <c r="AQ102" s="79" t="s">
        <v>97</v>
      </c>
      <c r="AR102" s="77" t="s">
        <v>97</v>
      </c>
      <c r="AS102" s="77" t="s">
        <v>97</v>
      </c>
      <c r="AT102" s="77" t="s">
        <v>97</v>
      </c>
      <c r="AU102" s="80" t="s">
        <v>97</v>
      </c>
      <c r="AV102" s="315">
        <f>SUM(AW102:BE102)</f>
        <v>1</v>
      </c>
      <c r="AW102" s="316"/>
      <c r="AX102" s="316"/>
      <c r="AY102" s="316"/>
      <c r="AZ102" s="316"/>
      <c r="BA102" s="316"/>
      <c r="BB102" s="316"/>
      <c r="BC102" s="316"/>
      <c r="BD102" s="316"/>
      <c r="BE102" s="317">
        <v>1</v>
      </c>
    </row>
    <row r="103" spans="1:57" ht="47.25" x14ac:dyDescent="0.25">
      <c r="A103" s="1538"/>
      <c r="B103" s="1518"/>
      <c r="C103" s="1521"/>
      <c r="D103" s="1283" t="s">
        <v>490</v>
      </c>
      <c r="E103" s="1301"/>
      <c r="F103" s="1304"/>
      <c r="G103" s="827">
        <f t="shared" si="70"/>
        <v>0</v>
      </c>
      <c r="H103" s="318">
        <f t="shared" si="71"/>
        <v>0</v>
      </c>
      <c r="I103" s="319"/>
      <c r="J103" s="319"/>
      <c r="K103" s="319"/>
      <c r="L103" s="338"/>
      <c r="M103" s="828">
        <f t="shared" si="72"/>
        <v>0</v>
      </c>
      <c r="N103" s="322"/>
      <c r="O103" s="322"/>
      <c r="P103" s="322"/>
      <c r="Q103" s="322"/>
      <c r="R103" s="1151"/>
      <c r="S103" s="1152"/>
      <c r="T103" s="1153"/>
      <c r="U103" s="1153"/>
      <c r="V103" s="322"/>
      <c r="W103" s="322"/>
      <c r="X103" s="342"/>
      <c r="Y103" s="324"/>
      <c r="Z103" s="323"/>
      <c r="AA103" s="83"/>
      <c r="AB103" s="84"/>
      <c r="AC103" s="84"/>
      <c r="AD103" s="84"/>
      <c r="AE103" s="84"/>
      <c r="AF103" s="85"/>
      <c r="AG103" s="325"/>
      <c r="AH103" s="320"/>
      <c r="AI103" s="325"/>
      <c r="AJ103" s="326">
        <f>SUM(AN103:AP103)</f>
        <v>0</v>
      </c>
      <c r="AK103" s="327" t="s">
        <v>98</v>
      </c>
      <c r="AL103" s="328" t="s">
        <v>98</v>
      </c>
      <c r="AM103" s="329" t="s">
        <v>98</v>
      </c>
      <c r="AN103" s="330"/>
      <c r="AO103" s="328"/>
      <c r="AP103" s="329"/>
      <c r="AQ103" s="330" t="s">
        <v>97</v>
      </c>
      <c r="AR103" s="328" t="s">
        <v>97</v>
      </c>
      <c r="AS103" s="328" t="s">
        <v>97</v>
      </c>
      <c r="AT103" s="328" t="s">
        <v>97</v>
      </c>
      <c r="AU103" s="331" t="s">
        <v>97</v>
      </c>
      <c r="AV103" s="332">
        <f t="shared" ref="AV103:AV106" si="73">SUM(AW103:BE103)</f>
        <v>0</v>
      </c>
      <c r="AW103" s="333"/>
      <c r="AX103" s="333"/>
      <c r="AY103" s="333"/>
      <c r="AZ103" s="333"/>
      <c r="BA103" s="333"/>
      <c r="BB103" s="333"/>
      <c r="BC103" s="333"/>
      <c r="BD103" s="333"/>
      <c r="BE103" s="334"/>
    </row>
    <row r="104" spans="1:57" ht="31.5" x14ac:dyDescent="0.25">
      <c r="A104" s="1538"/>
      <c r="B104" s="1518"/>
      <c r="C104" s="1521"/>
      <c r="D104" s="1283" t="s">
        <v>486</v>
      </c>
      <c r="E104" s="1301"/>
      <c r="F104" s="1304"/>
      <c r="G104" s="827">
        <f t="shared" si="70"/>
        <v>0</v>
      </c>
      <c r="H104" s="318">
        <f t="shared" si="71"/>
        <v>0</v>
      </c>
      <c r="I104" s="319"/>
      <c r="J104" s="319"/>
      <c r="K104" s="319"/>
      <c r="L104" s="338"/>
      <c r="M104" s="828">
        <f t="shared" si="72"/>
        <v>0</v>
      </c>
      <c r="N104" s="322"/>
      <c r="O104" s="322"/>
      <c r="P104" s="335"/>
      <c r="Q104" s="336"/>
      <c r="R104" s="1151"/>
      <c r="S104" s="1152"/>
      <c r="T104" s="322"/>
      <c r="U104" s="322"/>
      <c r="V104" s="322"/>
      <c r="W104" s="322"/>
      <c r="X104" s="342"/>
      <c r="Y104" s="324"/>
      <c r="Z104" s="323"/>
      <c r="AA104" s="83"/>
      <c r="AB104" s="84"/>
      <c r="AC104" s="84"/>
      <c r="AD104" s="84"/>
      <c r="AE104" s="84"/>
      <c r="AF104" s="85"/>
      <c r="AG104" s="325"/>
      <c r="AH104" s="320"/>
      <c r="AI104" s="325"/>
      <c r="AJ104" s="326">
        <f>SUM(AK104:AM104)</f>
        <v>0</v>
      </c>
      <c r="AK104" s="327"/>
      <c r="AL104" s="328"/>
      <c r="AM104" s="329"/>
      <c r="AN104" s="330" t="s">
        <v>97</v>
      </c>
      <c r="AO104" s="328" t="s">
        <v>97</v>
      </c>
      <c r="AP104" s="329" t="s">
        <v>97</v>
      </c>
      <c r="AQ104" s="330" t="s">
        <v>97</v>
      </c>
      <c r="AR104" s="328" t="s">
        <v>97</v>
      </c>
      <c r="AS104" s="328" t="s">
        <v>97</v>
      </c>
      <c r="AT104" s="328" t="s">
        <v>97</v>
      </c>
      <c r="AU104" s="331" t="s">
        <v>97</v>
      </c>
      <c r="AV104" s="332">
        <f t="shared" si="73"/>
        <v>0</v>
      </c>
      <c r="AW104" s="333"/>
      <c r="AX104" s="333"/>
      <c r="AY104" s="333"/>
      <c r="AZ104" s="333"/>
      <c r="BA104" s="333"/>
      <c r="BB104" s="333"/>
      <c r="BC104" s="333"/>
      <c r="BD104" s="333"/>
      <c r="BE104" s="334"/>
    </row>
    <row r="105" spans="1:57" ht="31.5" x14ac:dyDescent="0.25">
      <c r="A105" s="1538"/>
      <c r="B105" s="1518"/>
      <c r="C105" s="1521"/>
      <c r="D105" s="1283" t="s">
        <v>15</v>
      </c>
      <c r="E105" s="1301"/>
      <c r="F105" s="1304"/>
      <c r="G105" s="827">
        <f t="shared" si="70"/>
        <v>68</v>
      </c>
      <c r="H105" s="318">
        <f t="shared" si="71"/>
        <v>2</v>
      </c>
      <c r="I105" s="319">
        <v>2</v>
      </c>
      <c r="J105" s="319"/>
      <c r="K105" s="319"/>
      <c r="L105" s="338"/>
      <c r="M105" s="828">
        <f t="shared" si="72"/>
        <v>66</v>
      </c>
      <c r="N105" s="322"/>
      <c r="O105" s="322"/>
      <c r="P105" s="322">
        <v>66</v>
      </c>
      <c r="Q105" s="322"/>
      <c r="R105" s="1151"/>
      <c r="S105" s="1152">
        <v>6</v>
      </c>
      <c r="T105" s="322"/>
      <c r="U105" s="322"/>
      <c r="V105" s="322">
        <v>60</v>
      </c>
      <c r="W105" s="322"/>
      <c r="X105" s="342"/>
      <c r="Y105" s="324">
        <v>7</v>
      </c>
      <c r="Z105" s="323">
        <v>59</v>
      </c>
      <c r="AA105" s="83"/>
      <c r="AB105" s="84">
        <v>15</v>
      </c>
      <c r="AC105" s="84">
        <v>15</v>
      </c>
      <c r="AD105" s="84">
        <v>3</v>
      </c>
      <c r="AE105" s="84">
        <v>17</v>
      </c>
      <c r="AF105" s="85"/>
      <c r="AG105" s="325">
        <v>35</v>
      </c>
      <c r="AH105" s="320">
        <v>17</v>
      </c>
      <c r="AI105" s="325">
        <v>75</v>
      </c>
      <c r="AJ105" s="326">
        <f>SUM(AQ105:AU105)</f>
        <v>66</v>
      </c>
      <c r="AK105" s="327" t="s">
        <v>98</v>
      </c>
      <c r="AL105" s="328" t="s">
        <v>98</v>
      </c>
      <c r="AM105" s="329" t="s">
        <v>98</v>
      </c>
      <c r="AN105" s="330" t="s">
        <v>97</v>
      </c>
      <c r="AO105" s="328" t="s">
        <v>97</v>
      </c>
      <c r="AP105" s="329" t="s">
        <v>97</v>
      </c>
      <c r="AQ105" s="330">
        <v>10</v>
      </c>
      <c r="AR105" s="328">
        <v>31</v>
      </c>
      <c r="AS105" s="328">
        <v>15</v>
      </c>
      <c r="AT105" s="328">
        <v>10</v>
      </c>
      <c r="AU105" s="331"/>
      <c r="AV105" s="332">
        <f t="shared" si="73"/>
        <v>2</v>
      </c>
      <c r="AW105" s="333"/>
      <c r="AX105" s="333"/>
      <c r="AY105" s="333"/>
      <c r="AZ105" s="333"/>
      <c r="BA105" s="333"/>
      <c r="BB105" s="333"/>
      <c r="BC105" s="333"/>
      <c r="BD105" s="333"/>
      <c r="BE105" s="334">
        <v>2</v>
      </c>
    </row>
    <row r="106" spans="1:57" ht="32.25" thickBot="1" x14ac:dyDescent="0.3">
      <c r="A106" s="1539"/>
      <c r="B106" s="1534"/>
      <c r="C106" s="1521"/>
      <c r="D106" s="1284" t="s">
        <v>491</v>
      </c>
      <c r="E106" s="1302"/>
      <c r="F106" s="1305"/>
      <c r="G106" s="829">
        <f t="shared" si="70"/>
        <v>0</v>
      </c>
      <c r="H106" s="339">
        <f t="shared" si="71"/>
        <v>0</v>
      </c>
      <c r="I106" s="92"/>
      <c r="J106" s="92"/>
      <c r="K106" s="92"/>
      <c r="L106" s="101"/>
      <c r="M106" s="1154">
        <f t="shared" si="72"/>
        <v>0</v>
      </c>
      <c r="N106" s="723"/>
      <c r="O106" s="723"/>
      <c r="P106" s="723"/>
      <c r="Q106" s="723"/>
      <c r="R106" s="1155"/>
      <c r="S106" s="354"/>
      <c r="T106" s="340"/>
      <c r="U106" s="340"/>
      <c r="V106" s="340"/>
      <c r="W106" s="340"/>
      <c r="X106" s="341"/>
      <c r="Y106" s="354"/>
      <c r="Z106" s="341"/>
      <c r="AA106" s="100"/>
      <c r="AB106" s="92"/>
      <c r="AC106" s="92"/>
      <c r="AD106" s="92"/>
      <c r="AE106" s="92"/>
      <c r="AF106" s="101"/>
      <c r="AG106" s="100"/>
      <c r="AH106" s="93"/>
      <c r="AI106" s="100"/>
      <c r="AJ106" s="355">
        <f>SUM(AQ106:AU106)</f>
        <v>0</v>
      </c>
      <c r="AK106" s="345" t="s">
        <v>97</v>
      </c>
      <c r="AL106" s="97" t="s">
        <v>97</v>
      </c>
      <c r="AM106" s="98" t="s">
        <v>97</v>
      </c>
      <c r="AN106" s="99" t="s">
        <v>97</v>
      </c>
      <c r="AO106" s="97" t="s">
        <v>98</v>
      </c>
      <c r="AP106" s="98" t="s">
        <v>98</v>
      </c>
      <c r="AQ106" s="100"/>
      <c r="AR106" s="92"/>
      <c r="AS106" s="92"/>
      <c r="AT106" s="92"/>
      <c r="AU106" s="101"/>
      <c r="AV106" s="1157">
        <f t="shared" si="73"/>
        <v>0</v>
      </c>
      <c r="AW106" s="346"/>
      <c r="AX106" s="346"/>
      <c r="AY106" s="346"/>
      <c r="AZ106" s="346"/>
      <c r="BA106" s="346"/>
      <c r="BB106" s="346"/>
      <c r="BC106" s="346"/>
      <c r="BD106" s="346"/>
      <c r="BE106" s="347"/>
    </row>
    <row r="107" spans="1:57" ht="31.5" x14ac:dyDescent="0.25">
      <c r="A107" s="1350" t="s">
        <v>545</v>
      </c>
      <c r="B107" s="1515" t="s">
        <v>672</v>
      </c>
      <c r="C107" s="1347" t="s">
        <v>660</v>
      </c>
      <c r="D107" s="1282" t="s">
        <v>485</v>
      </c>
      <c r="E107" s="1300">
        <v>0</v>
      </c>
      <c r="F107" s="1303">
        <f>E107-SUM(M107:M111)</f>
        <v>-295</v>
      </c>
      <c r="G107" s="825">
        <f t="shared" si="70"/>
        <v>56</v>
      </c>
      <c r="H107" s="314">
        <f>SUM(I107:L107)</f>
        <v>2</v>
      </c>
      <c r="I107" s="72">
        <v>2</v>
      </c>
      <c r="J107" s="72"/>
      <c r="K107" s="72"/>
      <c r="L107" s="75"/>
      <c r="M107" s="826">
        <f>IF(AND(SUM(N107:R107)=SUM(Y107:Z107),SUM(S107:X107)=SUM(Y107:Z107)),SUM(N107:R107),"ПЕРЕВІРТЕ ПРАВИЛЬНІСТЬ ДАНИХ")</f>
        <v>56</v>
      </c>
      <c r="N107" s="348"/>
      <c r="O107" s="348"/>
      <c r="P107" s="348">
        <v>56</v>
      </c>
      <c r="Q107" s="348"/>
      <c r="R107" s="1149"/>
      <c r="S107" s="350">
        <v>2</v>
      </c>
      <c r="T107" s="348"/>
      <c r="U107" s="348"/>
      <c r="V107" s="1150">
        <v>54</v>
      </c>
      <c r="W107" s="348"/>
      <c r="X107" s="349"/>
      <c r="Y107" s="350">
        <v>52</v>
      </c>
      <c r="Z107" s="349">
        <v>4</v>
      </c>
      <c r="AA107" s="74"/>
      <c r="AB107" s="72"/>
      <c r="AC107" s="72"/>
      <c r="AD107" s="72"/>
      <c r="AE107" s="72"/>
      <c r="AF107" s="75"/>
      <c r="AG107" s="74">
        <v>41.3</v>
      </c>
      <c r="AH107" s="73">
        <v>19.3</v>
      </c>
      <c r="AI107" s="74">
        <v>14</v>
      </c>
      <c r="AJ107" s="351">
        <f>SUM(AN107:AP107)</f>
        <v>56</v>
      </c>
      <c r="AK107" s="76" t="s">
        <v>97</v>
      </c>
      <c r="AL107" s="77" t="s">
        <v>97</v>
      </c>
      <c r="AM107" s="78" t="s">
        <v>97</v>
      </c>
      <c r="AN107" s="74">
        <v>3</v>
      </c>
      <c r="AO107" s="72">
        <v>49</v>
      </c>
      <c r="AP107" s="73">
        <v>4</v>
      </c>
      <c r="AQ107" s="79" t="s">
        <v>97</v>
      </c>
      <c r="AR107" s="77" t="s">
        <v>97</v>
      </c>
      <c r="AS107" s="77" t="s">
        <v>97</v>
      </c>
      <c r="AT107" s="77" t="s">
        <v>97</v>
      </c>
      <c r="AU107" s="80" t="s">
        <v>97</v>
      </c>
      <c r="AV107" s="315">
        <f>SUM(AW107:BE107)</f>
        <v>0</v>
      </c>
      <c r="AW107" s="316"/>
      <c r="AX107" s="316"/>
      <c r="AY107" s="316"/>
      <c r="AZ107" s="316"/>
      <c r="BA107" s="316"/>
      <c r="BB107" s="316"/>
      <c r="BC107" s="316"/>
      <c r="BD107" s="316"/>
      <c r="BE107" s="317"/>
    </row>
    <row r="108" spans="1:57" ht="47.25" x14ac:dyDescent="0.25">
      <c r="A108" s="1351"/>
      <c r="B108" s="1516"/>
      <c r="C108" s="1348"/>
      <c r="D108" s="1283" t="s">
        <v>490</v>
      </c>
      <c r="E108" s="1301"/>
      <c r="F108" s="1304"/>
      <c r="G108" s="827">
        <f t="shared" ref="G108:G111" si="74">SUM(M108,AV108)</f>
        <v>0</v>
      </c>
      <c r="H108" s="318">
        <f>SUM(I108:L108)</f>
        <v>0</v>
      </c>
      <c r="I108" s="319"/>
      <c r="J108" s="319"/>
      <c r="K108" s="319"/>
      <c r="L108" s="338"/>
      <c r="M108" s="828">
        <f t="shared" ref="M108:M111" si="75">IF(AND(SUM(N108:R108)=SUM(Y108:Z108),SUM(S108:X108)=SUM(Y108:Z108)),SUM(N108:R108),"ПЕРЕВІРТЕ ПРАВИЛЬНІСТЬ ДАНИХ")</f>
        <v>0</v>
      </c>
      <c r="N108" s="322"/>
      <c r="O108" s="322"/>
      <c r="P108" s="322"/>
      <c r="Q108" s="322"/>
      <c r="R108" s="1151"/>
      <c r="S108" s="1152"/>
      <c r="T108" s="1153"/>
      <c r="U108" s="1153"/>
      <c r="V108" s="322"/>
      <c r="W108" s="322"/>
      <c r="X108" s="342"/>
      <c r="Y108" s="324"/>
      <c r="Z108" s="323"/>
      <c r="AA108" s="83"/>
      <c r="AB108" s="84"/>
      <c r="AC108" s="84"/>
      <c r="AD108" s="84"/>
      <c r="AE108" s="84"/>
      <c r="AF108" s="85"/>
      <c r="AG108" s="325"/>
      <c r="AH108" s="320"/>
      <c r="AI108" s="325"/>
      <c r="AJ108" s="326">
        <f>SUM(AN108:AP108)</f>
        <v>0</v>
      </c>
      <c r="AK108" s="327" t="s">
        <v>98</v>
      </c>
      <c r="AL108" s="328" t="s">
        <v>98</v>
      </c>
      <c r="AM108" s="329" t="s">
        <v>98</v>
      </c>
      <c r="AN108" s="330"/>
      <c r="AO108" s="328"/>
      <c r="AP108" s="329"/>
      <c r="AQ108" s="330" t="s">
        <v>97</v>
      </c>
      <c r="AR108" s="328" t="s">
        <v>97</v>
      </c>
      <c r="AS108" s="328" t="s">
        <v>97</v>
      </c>
      <c r="AT108" s="328" t="s">
        <v>97</v>
      </c>
      <c r="AU108" s="331" t="s">
        <v>97</v>
      </c>
      <c r="AV108" s="332">
        <f t="shared" ref="AV108:AV111" si="76">SUM(AW108:BE108)</f>
        <v>0</v>
      </c>
      <c r="AW108" s="333"/>
      <c r="AX108" s="333"/>
      <c r="AY108" s="333"/>
      <c r="AZ108" s="333"/>
      <c r="BA108" s="333"/>
      <c r="BB108" s="333"/>
      <c r="BC108" s="333"/>
      <c r="BD108" s="333"/>
      <c r="BE108" s="334"/>
    </row>
    <row r="109" spans="1:57" ht="31.5" x14ac:dyDescent="0.25">
      <c r="A109" s="1351"/>
      <c r="B109" s="1516"/>
      <c r="C109" s="1348"/>
      <c r="D109" s="1283" t="s">
        <v>486</v>
      </c>
      <c r="E109" s="1301"/>
      <c r="F109" s="1304"/>
      <c r="G109" s="827">
        <f t="shared" si="74"/>
        <v>0</v>
      </c>
      <c r="H109" s="318">
        <f t="shared" ref="H109:H111" si="77">SUM(I109:L109)</f>
        <v>0</v>
      </c>
      <c r="I109" s="319"/>
      <c r="J109" s="319"/>
      <c r="K109" s="319"/>
      <c r="L109" s="338"/>
      <c r="M109" s="828">
        <f t="shared" si="75"/>
        <v>0</v>
      </c>
      <c r="N109" s="322"/>
      <c r="O109" s="322"/>
      <c r="P109" s="335"/>
      <c r="Q109" s="336"/>
      <c r="R109" s="1151"/>
      <c r="S109" s="1152"/>
      <c r="T109" s="322"/>
      <c r="U109" s="322"/>
      <c r="V109" s="322"/>
      <c r="W109" s="322"/>
      <c r="X109" s="342"/>
      <c r="Y109" s="324"/>
      <c r="Z109" s="323"/>
      <c r="AA109" s="83"/>
      <c r="AB109" s="84"/>
      <c r="AC109" s="84"/>
      <c r="AD109" s="84"/>
      <c r="AE109" s="84"/>
      <c r="AF109" s="85"/>
      <c r="AG109" s="325"/>
      <c r="AH109" s="320"/>
      <c r="AI109" s="325"/>
      <c r="AJ109" s="326">
        <f>SUM(AK109:AM109)</f>
        <v>0</v>
      </c>
      <c r="AK109" s="327"/>
      <c r="AL109" s="328"/>
      <c r="AM109" s="329"/>
      <c r="AN109" s="330" t="s">
        <v>97</v>
      </c>
      <c r="AO109" s="328" t="s">
        <v>97</v>
      </c>
      <c r="AP109" s="329" t="s">
        <v>97</v>
      </c>
      <c r="AQ109" s="330" t="s">
        <v>97</v>
      </c>
      <c r="AR109" s="328" t="s">
        <v>97</v>
      </c>
      <c r="AS109" s="328" t="s">
        <v>97</v>
      </c>
      <c r="AT109" s="328" t="s">
        <v>97</v>
      </c>
      <c r="AU109" s="331" t="s">
        <v>97</v>
      </c>
      <c r="AV109" s="332">
        <f t="shared" si="76"/>
        <v>0</v>
      </c>
      <c r="AW109" s="333"/>
      <c r="AX109" s="333"/>
      <c r="AY109" s="333"/>
      <c r="AZ109" s="333"/>
      <c r="BA109" s="333"/>
      <c r="BB109" s="333"/>
      <c r="BC109" s="333"/>
      <c r="BD109" s="333"/>
      <c r="BE109" s="334"/>
    </row>
    <row r="110" spans="1:57" ht="31.5" x14ac:dyDescent="0.25">
      <c r="A110" s="1351"/>
      <c r="B110" s="1516"/>
      <c r="C110" s="1348"/>
      <c r="D110" s="1283" t="s">
        <v>15</v>
      </c>
      <c r="E110" s="1301"/>
      <c r="F110" s="1304"/>
      <c r="G110" s="827">
        <f t="shared" si="74"/>
        <v>247</v>
      </c>
      <c r="H110" s="318">
        <f t="shared" si="77"/>
        <v>25</v>
      </c>
      <c r="I110" s="319">
        <v>25</v>
      </c>
      <c r="J110" s="319"/>
      <c r="K110" s="319"/>
      <c r="L110" s="338"/>
      <c r="M110" s="828">
        <f t="shared" si="75"/>
        <v>239</v>
      </c>
      <c r="N110" s="322"/>
      <c r="O110" s="322"/>
      <c r="P110" s="322">
        <v>239</v>
      </c>
      <c r="Q110" s="322"/>
      <c r="R110" s="1151"/>
      <c r="S110" s="1152">
        <v>3</v>
      </c>
      <c r="T110" s="322"/>
      <c r="U110" s="322"/>
      <c r="V110" s="322">
        <v>236</v>
      </c>
      <c r="W110" s="322"/>
      <c r="X110" s="342"/>
      <c r="Y110" s="324">
        <v>208</v>
      </c>
      <c r="Z110" s="323">
        <v>31</v>
      </c>
      <c r="AA110" s="83"/>
      <c r="AB110" s="84"/>
      <c r="AC110" s="84"/>
      <c r="AD110" s="84"/>
      <c r="AE110" s="84"/>
      <c r="AF110" s="85"/>
      <c r="AG110" s="325">
        <v>39.799999999999997</v>
      </c>
      <c r="AH110" s="320">
        <v>20.399999999999999</v>
      </c>
      <c r="AI110" s="325">
        <v>104.3</v>
      </c>
      <c r="AJ110" s="326">
        <f>SUM(AQ110:AU110)</f>
        <v>239</v>
      </c>
      <c r="AK110" s="327" t="s">
        <v>98</v>
      </c>
      <c r="AL110" s="328" t="s">
        <v>98</v>
      </c>
      <c r="AM110" s="329" t="s">
        <v>98</v>
      </c>
      <c r="AN110" s="330" t="s">
        <v>97</v>
      </c>
      <c r="AO110" s="328" t="s">
        <v>97</v>
      </c>
      <c r="AP110" s="329" t="s">
        <v>97</v>
      </c>
      <c r="AQ110" s="330">
        <v>2</v>
      </c>
      <c r="AR110" s="328">
        <v>11</v>
      </c>
      <c r="AS110" s="328">
        <v>203</v>
      </c>
      <c r="AT110" s="328">
        <v>20</v>
      </c>
      <c r="AU110" s="331">
        <v>3</v>
      </c>
      <c r="AV110" s="332">
        <f t="shared" si="76"/>
        <v>8</v>
      </c>
      <c r="AW110" s="333"/>
      <c r="AX110" s="333"/>
      <c r="AY110" s="333"/>
      <c r="AZ110" s="333"/>
      <c r="BA110" s="333"/>
      <c r="BB110" s="333"/>
      <c r="BC110" s="333"/>
      <c r="BD110" s="333"/>
      <c r="BE110" s="334">
        <v>8</v>
      </c>
    </row>
    <row r="111" spans="1:57" ht="32.25" thickBot="1" x14ac:dyDescent="0.3">
      <c r="A111" s="1351"/>
      <c r="B111" s="1513"/>
      <c r="C111" s="1528"/>
      <c r="D111" s="1285" t="s">
        <v>491</v>
      </c>
      <c r="E111" s="1302"/>
      <c r="F111" s="1305"/>
      <c r="G111" s="829">
        <f t="shared" si="74"/>
        <v>0</v>
      </c>
      <c r="H111" s="339">
        <f t="shared" si="77"/>
        <v>0</v>
      </c>
      <c r="I111" s="92"/>
      <c r="J111" s="92"/>
      <c r="K111" s="92"/>
      <c r="L111" s="101"/>
      <c r="M111" s="1154">
        <f t="shared" si="75"/>
        <v>0</v>
      </c>
      <c r="N111" s="723"/>
      <c r="O111" s="723"/>
      <c r="P111" s="723"/>
      <c r="Q111" s="723"/>
      <c r="R111" s="1155"/>
      <c r="S111" s="354"/>
      <c r="T111" s="340"/>
      <c r="U111" s="340"/>
      <c r="V111" s="340"/>
      <c r="W111" s="340"/>
      <c r="X111" s="341"/>
      <c r="Y111" s="354"/>
      <c r="Z111" s="341"/>
      <c r="AA111" s="100"/>
      <c r="AB111" s="92"/>
      <c r="AC111" s="92"/>
      <c r="AD111" s="92"/>
      <c r="AE111" s="92"/>
      <c r="AF111" s="101"/>
      <c r="AG111" s="100"/>
      <c r="AH111" s="93"/>
      <c r="AI111" s="100"/>
      <c r="AJ111" s="355">
        <f>SUM(AQ111:AU111)</f>
        <v>0</v>
      </c>
      <c r="AK111" s="345" t="s">
        <v>97</v>
      </c>
      <c r="AL111" s="97" t="s">
        <v>97</v>
      </c>
      <c r="AM111" s="98" t="s">
        <v>97</v>
      </c>
      <c r="AN111" s="99" t="s">
        <v>97</v>
      </c>
      <c r="AO111" s="97" t="s">
        <v>98</v>
      </c>
      <c r="AP111" s="98" t="s">
        <v>98</v>
      </c>
      <c r="AQ111" s="100"/>
      <c r="AR111" s="92"/>
      <c r="AS111" s="92"/>
      <c r="AT111" s="92"/>
      <c r="AU111" s="101"/>
      <c r="AV111" s="1157">
        <f t="shared" si="76"/>
        <v>0</v>
      </c>
      <c r="AW111" s="346"/>
      <c r="AX111" s="346"/>
      <c r="AY111" s="346"/>
      <c r="AZ111" s="346"/>
      <c r="BA111" s="346"/>
      <c r="BB111" s="346"/>
      <c r="BC111" s="346"/>
      <c r="BD111" s="346"/>
      <c r="BE111" s="347"/>
    </row>
    <row r="112" spans="1:57" ht="31.5" hidden="1" x14ac:dyDescent="0.25">
      <c r="A112" s="1350" t="s">
        <v>560</v>
      </c>
      <c r="B112" s="1543" t="s">
        <v>675</v>
      </c>
      <c r="C112" s="1540"/>
      <c r="D112" s="1282" t="s">
        <v>485</v>
      </c>
      <c r="E112" s="565"/>
      <c r="F112" s="716"/>
      <c r="G112" s="717"/>
      <c r="H112" s="718"/>
      <c r="I112" s="140"/>
      <c r="J112" s="140"/>
      <c r="K112" s="140"/>
      <c r="L112" s="703"/>
      <c r="M112" s="719"/>
      <c r="N112" s="720"/>
      <c r="O112" s="720"/>
      <c r="P112" s="720"/>
      <c r="Q112" s="720"/>
      <c r="R112" s="721"/>
      <c r="S112" s="350"/>
      <c r="T112" s="768"/>
      <c r="U112" s="768"/>
      <c r="V112" s="348"/>
      <c r="W112" s="348"/>
      <c r="X112" s="349"/>
      <c r="Y112" s="350"/>
      <c r="Z112" s="349"/>
      <c r="AA112" s="74"/>
      <c r="AB112" s="72"/>
      <c r="AC112" s="72"/>
      <c r="AD112" s="72"/>
      <c r="AE112" s="72"/>
      <c r="AF112" s="75"/>
      <c r="AG112" s="726"/>
      <c r="AH112" s="727"/>
      <c r="AI112" s="727"/>
      <c r="AJ112" s="728"/>
      <c r="AK112" s="729"/>
      <c r="AL112" s="730"/>
      <c r="AM112" s="731"/>
      <c r="AN112" s="732"/>
      <c r="AO112" s="730"/>
      <c r="AP112" s="731"/>
      <c r="AQ112" s="726"/>
      <c r="AR112" s="727"/>
      <c r="AS112" s="727"/>
      <c r="AT112" s="727"/>
      <c r="AU112" s="733"/>
      <c r="AV112" s="734"/>
      <c r="AW112" s="735"/>
      <c r="AX112" s="735"/>
      <c r="AY112" s="735"/>
      <c r="AZ112" s="735"/>
      <c r="BA112" s="735"/>
      <c r="BB112" s="735"/>
      <c r="BC112" s="735"/>
      <c r="BD112" s="735"/>
      <c r="BE112" s="736"/>
    </row>
    <row r="113" spans="1:57" ht="47.25" hidden="1" x14ac:dyDescent="0.25">
      <c r="A113" s="1351"/>
      <c r="B113" s="1544"/>
      <c r="C113" s="1541"/>
      <c r="D113" s="1283" t="s">
        <v>490</v>
      </c>
      <c r="E113" s="565"/>
      <c r="F113" s="716"/>
      <c r="G113" s="717"/>
      <c r="H113" s="718"/>
      <c r="I113" s="140"/>
      <c r="J113" s="140"/>
      <c r="K113" s="140"/>
      <c r="L113" s="703"/>
      <c r="M113" s="719"/>
      <c r="N113" s="720"/>
      <c r="O113" s="720"/>
      <c r="P113" s="720"/>
      <c r="Q113" s="720"/>
      <c r="R113" s="721"/>
      <c r="S113" s="324"/>
      <c r="T113" s="767"/>
      <c r="U113" s="767"/>
      <c r="V113" s="321"/>
      <c r="W113" s="321"/>
      <c r="X113" s="323"/>
      <c r="Y113" s="324"/>
      <c r="Z113" s="323"/>
      <c r="AA113" s="83"/>
      <c r="AB113" s="84"/>
      <c r="AC113" s="84"/>
      <c r="AD113" s="84"/>
      <c r="AE113" s="84"/>
      <c r="AF113" s="85"/>
      <c r="AG113" s="139"/>
      <c r="AH113" s="140"/>
      <c r="AI113" s="140"/>
      <c r="AJ113" s="712"/>
      <c r="AK113" s="704"/>
      <c r="AL113" s="705"/>
      <c r="AM113" s="706"/>
      <c r="AN113" s="707"/>
      <c r="AO113" s="705"/>
      <c r="AP113" s="706"/>
      <c r="AQ113" s="139"/>
      <c r="AR113" s="140"/>
      <c r="AS113" s="140"/>
      <c r="AT113" s="140"/>
      <c r="AU113" s="141"/>
      <c r="AV113" s="713"/>
      <c r="AW113" s="714"/>
      <c r="AX113" s="714"/>
      <c r="AY113" s="714"/>
      <c r="AZ113" s="714"/>
      <c r="BA113" s="714"/>
      <c r="BB113" s="714"/>
      <c r="BC113" s="714"/>
      <c r="BD113" s="714"/>
      <c r="BE113" s="715"/>
    </row>
    <row r="114" spans="1:57" ht="31.5" hidden="1" x14ac:dyDescent="0.25">
      <c r="A114" s="1351"/>
      <c r="B114" s="1544"/>
      <c r="C114" s="1541"/>
      <c r="D114" s="1283" t="s">
        <v>486</v>
      </c>
      <c r="E114" s="565"/>
      <c r="F114" s="716"/>
      <c r="G114" s="717"/>
      <c r="H114" s="718"/>
      <c r="I114" s="140"/>
      <c r="J114" s="140"/>
      <c r="K114" s="140"/>
      <c r="L114" s="703"/>
      <c r="M114" s="719"/>
      <c r="N114" s="720"/>
      <c r="O114" s="720"/>
      <c r="P114" s="720"/>
      <c r="Q114" s="720"/>
      <c r="R114" s="721"/>
      <c r="S114" s="324"/>
      <c r="T114" s="767"/>
      <c r="U114" s="767"/>
      <c r="V114" s="321"/>
      <c r="W114" s="321"/>
      <c r="X114" s="323"/>
      <c r="Y114" s="324"/>
      <c r="Z114" s="323"/>
      <c r="AA114" s="83"/>
      <c r="AB114" s="84"/>
      <c r="AC114" s="84"/>
      <c r="AD114" s="84"/>
      <c r="AE114" s="84"/>
      <c r="AF114" s="85"/>
      <c r="AG114" s="139"/>
      <c r="AH114" s="140"/>
      <c r="AI114" s="140"/>
      <c r="AJ114" s="712"/>
      <c r="AK114" s="704"/>
      <c r="AL114" s="705"/>
      <c r="AM114" s="706"/>
      <c r="AN114" s="707"/>
      <c r="AO114" s="705"/>
      <c r="AP114" s="706"/>
      <c r="AQ114" s="139"/>
      <c r="AR114" s="140"/>
      <c r="AS114" s="140"/>
      <c r="AT114" s="140"/>
      <c r="AU114" s="141"/>
      <c r="AV114" s="713"/>
      <c r="AW114" s="714"/>
      <c r="AX114" s="714"/>
      <c r="AY114" s="714"/>
      <c r="AZ114" s="714"/>
      <c r="BA114" s="714"/>
      <c r="BB114" s="714"/>
      <c r="BC114" s="714"/>
      <c r="BD114" s="714"/>
      <c r="BE114" s="715"/>
    </row>
    <row r="115" spans="1:57" ht="31.5" hidden="1" x14ac:dyDescent="0.25">
      <c r="A115" s="1351"/>
      <c r="B115" s="1544"/>
      <c r="C115" s="1541"/>
      <c r="D115" s="1283" t="s">
        <v>15</v>
      </c>
      <c r="E115" s="565"/>
      <c r="F115" s="716"/>
      <c r="G115" s="717"/>
      <c r="H115" s="718"/>
      <c r="I115" s="140"/>
      <c r="J115" s="140"/>
      <c r="K115" s="140"/>
      <c r="L115" s="703"/>
      <c r="M115" s="719"/>
      <c r="N115" s="720"/>
      <c r="O115" s="720"/>
      <c r="P115" s="720"/>
      <c r="Q115" s="720"/>
      <c r="R115" s="721"/>
      <c r="S115" s="324"/>
      <c r="T115" s="767"/>
      <c r="U115" s="767"/>
      <c r="V115" s="321"/>
      <c r="W115" s="321"/>
      <c r="X115" s="323"/>
      <c r="Y115" s="324"/>
      <c r="Z115" s="323"/>
      <c r="AA115" s="83"/>
      <c r="AB115" s="84"/>
      <c r="AC115" s="84"/>
      <c r="AD115" s="84"/>
      <c r="AE115" s="84"/>
      <c r="AF115" s="85"/>
      <c r="AG115" s="139"/>
      <c r="AH115" s="140"/>
      <c r="AI115" s="140"/>
      <c r="AJ115" s="712"/>
      <c r="AK115" s="704"/>
      <c r="AL115" s="705"/>
      <c r="AM115" s="706"/>
      <c r="AN115" s="707"/>
      <c r="AO115" s="705"/>
      <c r="AP115" s="706"/>
      <c r="AQ115" s="139"/>
      <c r="AR115" s="140"/>
      <c r="AS115" s="140"/>
      <c r="AT115" s="140"/>
      <c r="AU115" s="141"/>
      <c r="AV115" s="713"/>
      <c r="AW115" s="714"/>
      <c r="AX115" s="714"/>
      <c r="AY115" s="714"/>
      <c r="AZ115" s="714"/>
      <c r="BA115" s="714"/>
      <c r="BB115" s="714"/>
      <c r="BC115" s="714"/>
      <c r="BD115" s="714"/>
      <c r="BE115" s="715"/>
    </row>
    <row r="116" spans="1:57" ht="32.25" hidden="1" thickBot="1" x14ac:dyDescent="0.3">
      <c r="A116" s="1351"/>
      <c r="B116" s="1545"/>
      <c r="C116" s="1542"/>
      <c r="D116" s="1285" t="s">
        <v>491</v>
      </c>
      <c r="E116" s="565"/>
      <c r="F116" s="716"/>
      <c r="G116" s="717"/>
      <c r="H116" s="718"/>
      <c r="I116" s="140"/>
      <c r="J116" s="140"/>
      <c r="K116" s="140"/>
      <c r="L116" s="703"/>
      <c r="M116" s="719"/>
      <c r="N116" s="720"/>
      <c r="O116" s="720"/>
      <c r="P116" s="720"/>
      <c r="Q116" s="720"/>
      <c r="R116" s="721"/>
      <c r="S116" s="737"/>
      <c r="T116" s="798"/>
      <c r="U116" s="798"/>
      <c r="V116" s="738"/>
      <c r="W116" s="738"/>
      <c r="X116" s="739"/>
      <c r="Y116" s="1260"/>
      <c r="Z116" s="721"/>
      <c r="AA116" s="139"/>
      <c r="AB116" s="140"/>
      <c r="AC116" s="140"/>
      <c r="AD116" s="140"/>
      <c r="AE116" s="140"/>
      <c r="AF116" s="141"/>
      <c r="AG116" s="139"/>
      <c r="AH116" s="140"/>
      <c r="AI116" s="135"/>
      <c r="AJ116" s="740"/>
      <c r="AK116" s="741"/>
      <c r="AL116" s="742"/>
      <c r="AM116" s="743"/>
      <c r="AN116" s="744"/>
      <c r="AO116" s="742"/>
      <c r="AP116" s="743"/>
      <c r="AQ116" s="137"/>
      <c r="AR116" s="135"/>
      <c r="AS116" s="135"/>
      <c r="AT116" s="135"/>
      <c r="AU116" s="138"/>
      <c r="AV116" s="745"/>
      <c r="AW116" s="746"/>
      <c r="AX116" s="746"/>
      <c r="AY116" s="746"/>
      <c r="AZ116" s="746"/>
      <c r="BA116" s="746"/>
      <c r="BB116" s="746"/>
      <c r="BC116" s="746"/>
      <c r="BD116" s="746"/>
      <c r="BE116" s="747"/>
    </row>
    <row r="117" spans="1:57" ht="31.5" x14ac:dyDescent="0.25">
      <c r="A117" s="1342" t="s">
        <v>563</v>
      </c>
      <c r="B117" s="1533" t="s">
        <v>665</v>
      </c>
      <c r="C117" s="1536" t="s">
        <v>661</v>
      </c>
      <c r="D117" s="1286" t="s">
        <v>485</v>
      </c>
      <c r="E117" s="1300">
        <v>0</v>
      </c>
      <c r="F117" s="1303">
        <f>E117-SUM(M117:M121)</f>
        <v>-189</v>
      </c>
      <c r="G117" s="825">
        <f>SUM(M117,AV117)</f>
        <v>22</v>
      </c>
      <c r="H117" s="314">
        <f>SUM(I117:L117)</f>
        <v>3</v>
      </c>
      <c r="I117" s="72">
        <v>3</v>
      </c>
      <c r="J117" s="72">
        <v>0</v>
      </c>
      <c r="K117" s="72">
        <v>0</v>
      </c>
      <c r="L117" s="75">
        <v>0</v>
      </c>
      <c r="M117" s="826">
        <f t="shared" ref="M117:M121" si="78">IF(AND(SUM(N117:R117)=SUM(Y117:Z117),SUM(S117:X117)=SUM(Y117:Z117)),SUM(N117:R117),"ПЕРЕВІРТЕ ПРАВИЛЬНІСТЬ ДАНИХ")</f>
        <v>15</v>
      </c>
      <c r="N117" s="348">
        <v>0</v>
      </c>
      <c r="O117" s="348">
        <v>0</v>
      </c>
      <c r="P117" s="348">
        <v>15</v>
      </c>
      <c r="Q117" s="348">
        <v>0</v>
      </c>
      <c r="R117" s="1149">
        <v>0</v>
      </c>
      <c r="S117" s="350">
        <v>0</v>
      </c>
      <c r="T117" s="348">
        <v>0</v>
      </c>
      <c r="U117" s="348">
        <v>0</v>
      </c>
      <c r="V117" s="1150">
        <v>15</v>
      </c>
      <c r="W117" s="348">
        <v>0</v>
      </c>
      <c r="X117" s="349">
        <v>0</v>
      </c>
      <c r="Y117" s="350">
        <v>14</v>
      </c>
      <c r="Z117" s="349">
        <v>1</v>
      </c>
      <c r="AA117" s="74">
        <v>0</v>
      </c>
      <c r="AB117" s="72">
        <v>0</v>
      </c>
      <c r="AC117" s="72">
        <v>0</v>
      </c>
      <c r="AD117" s="72">
        <v>0</v>
      </c>
      <c r="AE117" s="72">
        <v>0</v>
      </c>
      <c r="AF117" s="75">
        <v>0</v>
      </c>
      <c r="AG117" s="74">
        <v>35</v>
      </c>
      <c r="AH117" s="73">
        <v>12</v>
      </c>
      <c r="AI117" s="74">
        <v>16</v>
      </c>
      <c r="AJ117" s="351">
        <f>SUM(AN117:AP117)</f>
        <v>15</v>
      </c>
      <c r="AK117" s="76" t="s">
        <v>97</v>
      </c>
      <c r="AL117" s="77" t="s">
        <v>97</v>
      </c>
      <c r="AM117" s="78" t="s">
        <v>97</v>
      </c>
      <c r="AN117" s="74">
        <v>0</v>
      </c>
      <c r="AO117" s="72">
        <v>10</v>
      </c>
      <c r="AP117" s="73">
        <v>5</v>
      </c>
      <c r="AQ117" s="79" t="s">
        <v>97</v>
      </c>
      <c r="AR117" s="77" t="s">
        <v>97</v>
      </c>
      <c r="AS117" s="77" t="s">
        <v>97</v>
      </c>
      <c r="AT117" s="77" t="s">
        <v>97</v>
      </c>
      <c r="AU117" s="80" t="s">
        <v>97</v>
      </c>
      <c r="AV117" s="315">
        <f>SUM(AW117:BE117)</f>
        <v>7</v>
      </c>
      <c r="AW117" s="316">
        <v>0</v>
      </c>
      <c r="AX117" s="316">
        <v>0</v>
      </c>
      <c r="AY117" s="316">
        <v>0</v>
      </c>
      <c r="AZ117" s="316">
        <v>0</v>
      </c>
      <c r="BA117" s="316">
        <v>7</v>
      </c>
      <c r="BB117" s="316">
        <v>0</v>
      </c>
      <c r="BC117" s="316">
        <v>0</v>
      </c>
      <c r="BD117" s="316">
        <v>0</v>
      </c>
      <c r="BE117" s="317">
        <v>0</v>
      </c>
    </row>
    <row r="118" spans="1:57" ht="47.25" x14ac:dyDescent="0.25">
      <c r="A118" s="1343"/>
      <c r="B118" s="1516"/>
      <c r="C118" s="1348"/>
      <c r="D118" s="1283" t="s">
        <v>490</v>
      </c>
      <c r="E118" s="1301"/>
      <c r="F118" s="1304"/>
      <c r="G118" s="827">
        <f t="shared" ref="G118:G121" si="79">SUM(M118,AV118)</f>
        <v>0</v>
      </c>
      <c r="H118" s="318">
        <f>SUM(I118:L118)</f>
        <v>0</v>
      </c>
      <c r="I118" s="319">
        <v>0</v>
      </c>
      <c r="J118" s="319">
        <v>0</v>
      </c>
      <c r="K118" s="319">
        <v>0</v>
      </c>
      <c r="L118" s="338">
        <v>0</v>
      </c>
      <c r="M118" s="828">
        <f t="shared" si="78"/>
        <v>0</v>
      </c>
      <c r="N118" s="322">
        <v>0</v>
      </c>
      <c r="O118" s="322">
        <v>0</v>
      </c>
      <c r="P118" s="322">
        <v>0</v>
      </c>
      <c r="Q118" s="322">
        <v>0</v>
      </c>
      <c r="R118" s="1151">
        <v>0</v>
      </c>
      <c r="S118" s="1152">
        <v>0</v>
      </c>
      <c r="T118" s="1153">
        <v>0</v>
      </c>
      <c r="U118" s="1153">
        <v>0</v>
      </c>
      <c r="V118" s="322">
        <v>0</v>
      </c>
      <c r="W118" s="322">
        <v>0</v>
      </c>
      <c r="X118" s="342">
        <v>0</v>
      </c>
      <c r="Y118" s="324">
        <v>0</v>
      </c>
      <c r="Z118" s="323">
        <v>0</v>
      </c>
      <c r="AA118" s="83">
        <v>0</v>
      </c>
      <c r="AB118" s="84">
        <v>0</v>
      </c>
      <c r="AC118" s="84">
        <v>0</v>
      </c>
      <c r="AD118" s="84">
        <v>0</v>
      </c>
      <c r="AE118" s="84">
        <v>0</v>
      </c>
      <c r="AF118" s="85">
        <v>0</v>
      </c>
      <c r="AG118" s="325">
        <v>0</v>
      </c>
      <c r="AH118" s="320">
        <v>0</v>
      </c>
      <c r="AI118" s="325">
        <v>0</v>
      </c>
      <c r="AJ118" s="326">
        <f>SUM(AN118:AP118)</f>
        <v>0</v>
      </c>
      <c r="AK118" s="327" t="s">
        <v>98</v>
      </c>
      <c r="AL118" s="328" t="s">
        <v>98</v>
      </c>
      <c r="AM118" s="329" t="s">
        <v>98</v>
      </c>
      <c r="AN118" s="330"/>
      <c r="AO118" s="328"/>
      <c r="AP118" s="329"/>
      <c r="AQ118" s="330" t="s">
        <v>97</v>
      </c>
      <c r="AR118" s="328" t="s">
        <v>97</v>
      </c>
      <c r="AS118" s="328" t="s">
        <v>97</v>
      </c>
      <c r="AT118" s="328" t="s">
        <v>97</v>
      </c>
      <c r="AU118" s="331" t="s">
        <v>97</v>
      </c>
      <c r="AV118" s="332">
        <f t="shared" ref="AV118:AV121" si="80">SUM(AW118:BE118)</f>
        <v>0</v>
      </c>
      <c r="AW118" s="333">
        <v>0</v>
      </c>
      <c r="AX118" s="333">
        <v>0</v>
      </c>
      <c r="AY118" s="333">
        <v>0</v>
      </c>
      <c r="AZ118" s="333">
        <v>0</v>
      </c>
      <c r="BA118" s="333">
        <v>0</v>
      </c>
      <c r="BB118" s="333">
        <v>0</v>
      </c>
      <c r="BC118" s="333">
        <v>0</v>
      </c>
      <c r="BD118" s="333">
        <v>0</v>
      </c>
      <c r="BE118" s="334">
        <v>0</v>
      </c>
    </row>
    <row r="119" spans="1:57" ht="31.5" x14ac:dyDescent="0.25">
      <c r="A119" s="1343"/>
      <c r="B119" s="1516"/>
      <c r="C119" s="1348"/>
      <c r="D119" s="1283" t="s">
        <v>486</v>
      </c>
      <c r="E119" s="1301"/>
      <c r="F119" s="1304"/>
      <c r="G119" s="827">
        <f t="shared" si="79"/>
        <v>0</v>
      </c>
      <c r="H119" s="318">
        <f t="shared" ref="H119:H121" si="81">SUM(I119:L119)</f>
        <v>0</v>
      </c>
      <c r="I119" s="319">
        <v>0</v>
      </c>
      <c r="J119" s="319">
        <v>0</v>
      </c>
      <c r="K119" s="319">
        <v>0</v>
      </c>
      <c r="L119" s="338">
        <v>0</v>
      </c>
      <c r="M119" s="828">
        <f t="shared" si="78"/>
        <v>0</v>
      </c>
      <c r="N119" s="322">
        <v>0</v>
      </c>
      <c r="O119" s="322">
        <v>0</v>
      </c>
      <c r="P119" s="335">
        <v>0</v>
      </c>
      <c r="Q119" s="1164">
        <v>0</v>
      </c>
      <c r="R119" s="1151">
        <v>0</v>
      </c>
      <c r="S119" s="1152">
        <v>0</v>
      </c>
      <c r="T119" s="322">
        <v>0</v>
      </c>
      <c r="U119" s="322">
        <v>0</v>
      </c>
      <c r="V119" s="322">
        <v>0</v>
      </c>
      <c r="W119" s="322">
        <v>0</v>
      </c>
      <c r="X119" s="342">
        <v>0</v>
      </c>
      <c r="Y119" s="324">
        <v>0</v>
      </c>
      <c r="Z119" s="323">
        <v>0</v>
      </c>
      <c r="AA119" s="83">
        <v>0</v>
      </c>
      <c r="AB119" s="84">
        <v>0</v>
      </c>
      <c r="AC119" s="84">
        <v>0</v>
      </c>
      <c r="AD119" s="84">
        <v>0</v>
      </c>
      <c r="AE119" s="84">
        <v>0</v>
      </c>
      <c r="AF119" s="85">
        <v>0</v>
      </c>
      <c r="AG119" s="325">
        <v>0</v>
      </c>
      <c r="AH119" s="320">
        <v>0</v>
      </c>
      <c r="AI119" s="325">
        <v>0</v>
      </c>
      <c r="AJ119" s="326">
        <f>SUM(AK119:AM119)</f>
        <v>0</v>
      </c>
      <c r="AK119" s="327"/>
      <c r="AL119" s="328"/>
      <c r="AM119" s="329"/>
      <c r="AN119" s="330" t="s">
        <v>97</v>
      </c>
      <c r="AO119" s="328" t="s">
        <v>97</v>
      </c>
      <c r="AP119" s="329" t="s">
        <v>97</v>
      </c>
      <c r="AQ119" s="330" t="s">
        <v>97</v>
      </c>
      <c r="AR119" s="328" t="s">
        <v>97</v>
      </c>
      <c r="AS119" s="328" t="s">
        <v>97</v>
      </c>
      <c r="AT119" s="328" t="s">
        <v>97</v>
      </c>
      <c r="AU119" s="331" t="s">
        <v>97</v>
      </c>
      <c r="AV119" s="332">
        <f t="shared" si="80"/>
        <v>0</v>
      </c>
      <c r="AW119" s="333">
        <v>0</v>
      </c>
      <c r="AX119" s="333">
        <v>0</v>
      </c>
      <c r="AY119" s="333">
        <v>0</v>
      </c>
      <c r="AZ119" s="333">
        <v>0</v>
      </c>
      <c r="BA119" s="333">
        <v>0</v>
      </c>
      <c r="BB119" s="333">
        <v>0</v>
      </c>
      <c r="BC119" s="333">
        <v>0</v>
      </c>
      <c r="BD119" s="333">
        <v>0</v>
      </c>
      <c r="BE119" s="334">
        <v>0</v>
      </c>
    </row>
    <row r="120" spans="1:57" ht="31.5" x14ac:dyDescent="0.25">
      <c r="A120" s="1343"/>
      <c r="B120" s="1516"/>
      <c r="C120" s="1348"/>
      <c r="D120" s="1283" t="s">
        <v>15</v>
      </c>
      <c r="E120" s="1301"/>
      <c r="F120" s="1304"/>
      <c r="G120" s="827">
        <f t="shared" si="79"/>
        <v>330</v>
      </c>
      <c r="H120" s="318">
        <f t="shared" si="81"/>
        <v>27</v>
      </c>
      <c r="I120" s="319">
        <v>27</v>
      </c>
      <c r="J120" s="319">
        <v>0</v>
      </c>
      <c r="K120" s="319">
        <v>0</v>
      </c>
      <c r="L120" s="338">
        <v>0</v>
      </c>
      <c r="M120" s="828">
        <f t="shared" si="78"/>
        <v>174</v>
      </c>
      <c r="N120" s="322">
        <v>0</v>
      </c>
      <c r="O120" s="322">
        <v>0</v>
      </c>
      <c r="P120" s="322">
        <v>174</v>
      </c>
      <c r="Q120" s="322">
        <v>0</v>
      </c>
      <c r="R120" s="1151">
        <v>0</v>
      </c>
      <c r="S120" s="1152">
        <v>0</v>
      </c>
      <c r="T120" s="322">
        <v>0</v>
      </c>
      <c r="U120" s="322">
        <v>0</v>
      </c>
      <c r="V120" s="322">
        <v>174</v>
      </c>
      <c r="W120" s="322">
        <v>0</v>
      </c>
      <c r="X120" s="342">
        <v>0</v>
      </c>
      <c r="Y120" s="324">
        <v>169</v>
      </c>
      <c r="Z120" s="323">
        <v>5</v>
      </c>
      <c r="AA120" s="83">
        <v>0</v>
      </c>
      <c r="AB120" s="84">
        <v>3</v>
      </c>
      <c r="AC120" s="84">
        <v>3</v>
      </c>
      <c r="AD120" s="84">
        <v>0</v>
      </c>
      <c r="AE120" s="84">
        <v>10</v>
      </c>
      <c r="AF120" s="85">
        <v>0</v>
      </c>
      <c r="AG120" s="325">
        <v>38</v>
      </c>
      <c r="AH120" s="320">
        <v>15</v>
      </c>
      <c r="AI120" s="325">
        <v>100</v>
      </c>
      <c r="AJ120" s="326">
        <f>SUM(AQ120:AU120)</f>
        <v>169</v>
      </c>
      <c r="AK120" s="327" t="s">
        <v>98</v>
      </c>
      <c r="AL120" s="328" t="s">
        <v>98</v>
      </c>
      <c r="AM120" s="329" t="s">
        <v>98</v>
      </c>
      <c r="AN120" s="330" t="s">
        <v>97</v>
      </c>
      <c r="AO120" s="328" t="s">
        <v>97</v>
      </c>
      <c r="AP120" s="329" t="s">
        <v>97</v>
      </c>
      <c r="AQ120" s="330">
        <v>0</v>
      </c>
      <c r="AR120" s="328">
        <v>11</v>
      </c>
      <c r="AS120" s="328">
        <v>121</v>
      </c>
      <c r="AT120" s="328">
        <v>37</v>
      </c>
      <c r="AU120" s="331">
        <v>0</v>
      </c>
      <c r="AV120" s="332">
        <f t="shared" si="80"/>
        <v>156</v>
      </c>
      <c r="AW120" s="333">
        <v>0</v>
      </c>
      <c r="AX120" s="333">
        <v>0</v>
      </c>
      <c r="AY120" s="333">
        <v>0</v>
      </c>
      <c r="AZ120" s="333">
        <v>0</v>
      </c>
      <c r="BA120" s="333">
        <v>143</v>
      </c>
      <c r="BB120" s="333">
        <v>0</v>
      </c>
      <c r="BC120" s="333">
        <v>0</v>
      </c>
      <c r="BD120" s="333">
        <v>13</v>
      </c>
      <c r="BE120" s="334">
        <v>0</v>
      </c>
    </row>
    <row r="121" spans="1:57" ht="32.25" thickBot="1" x14ac:dyDescent="0.3">
      <c r="A121" s="1343"/>
      <c r="B121" s="1517"/>
      <c r="C121" s="1349"/>
      <c r="D121" s="1284" t="s">
        <v>491</v>
      </c>
      <c r="E121" s="1302"/>
      <c r="F121" s="1305"/>
      <c r="G121" s="829">
        <f t="shared" si="79"/>
        <v>0</v>
      </c>
      <c r="H121" s="339">
        <f t="shared" si="81"/>
        <v>0</v>
      </c>
      <c r="I121" s="92"/>
      <c r="J121" s="92"/>
      <c r="K121" s="92"/>
      <c r="L121" s="101"/>
      <c r="M121" s="1154">
        <f t="shared" si="78"/>
        <v>0</v>
      </c>
      <c r="N121" s="723"/>
      <c r="O121" s="723"/>
      <c r="P121" s="723"/>
      <c r="Q121" s="723"/>
      <c r="R121" s="1155"/>
      <c r="S121" s="354"/>
      <c r="T121" s="340"/>
      <c r="U121" s="340"/>
      <c r="V121" s="340"/>
      <c r="W121" s="340"/>
      <c r="X121" s="341"/>
      <c r="Y121" s="354"/>
      <c r="Z121" s="341"/>
      <c r="AA121" s="100"/>
      <c r="AB121" s="92"/>
      <c r="AC121" s="92"/>
      <c r="AD121" s="92"/>
      <c r="AE121" s="92"/>
      <c r="AF121" s="101"/>
      <c r="AG121" s="100"/>
      <c r="AH121" s="93"/>
      <c r="AI121" s="100"/>
      <c r="AJ121" s="355">
        <f>SUM(AQ121:AU121)</f>
        <v>0</v>
      </c>
      <c r="AK121" s="345" t="s">
        <v>97</v>
      </c>
      <c r="AL121" s="97" t="s">
        <v>97</v>
      </c>
      <c r="AM121" s="98" t="s">
        <v>97</v>
      </c>
      <c r="AN121" s="99" t="s">
        <v>97</v>
      </c>
      <c r="AO121" s="97" t="s">
        <v>98</v>
      </c>
      <c r="AP121" s="98" t="s">
        <v>98</v>
      </c>
      <c r="AQ121" s="100">
        <v>0</v>
      </c>
      <c r="AR121" s="92">
        <v>0</v>
      </c>
      <c r="AS121" s="92">
        <v>0</v>
      </c>
      <c r="AT121" s="92">
        <v>0</v>
      </c>
      <c r="AU121" s="101">
        <v>0</v>
      </c>
      <c r="AV121" s="1157">
        <f t="shared" si="80"/>
        <v>0</v>
      </c>
      <c r="AW121" s="346">
        <v>0</v>
      </c>
      <c r="AX121" s="346">
        <v>0</v>
      </c>
      <c r="AY121" s="346">
        <v>0</v>
      </c>
      <c r="AZ121" s="346">
        <v>0</v>
      </c>
      <c r="BA121" s="346">
        <v>0</v>
      </c>
      <c r="BB121" s="346">
        <v>0</v>
      </c>
      <c r="BC121" s="346">
        <v>0</v>
      </c>
      <c r="BD121" s="346">
        <v>0</v>
      </c>
      <c r="BE121" s="347">
        <v>0</v>
      </c>
    </row>
    <row r="122" spans="1:57" ht="31.5" x14ac:dyDescent="0.25">
      <c r="A122" s="1343"/>
      <c r="B122" s="1515" t="s">
        <v>664</v>
      </c>
      <c r="C122" s="1347" t="s">
        <v>662</v>
      </c>
      <c r="D122" s="1282" t="s">
        <v>485</v>
      </c>
      <c r="E122" s="1300">
        <v>0</v>
      </c>
      <c r="F122" s="1303">
        <f>E122-SUM(M122:M126)</f>
        <v>-553</v>
      </c>
      <c r="G122" s="825">
        <f>SUM(M122,AV122)</f>
        <v>23</v>
      </c>
      <c r="H122" s="314">
        <f>SUM(I122:L122)</f>
        <v>3</v>
      </c>
      <c r="I122" s="72">
        <v>3</v>
      </c>
      <c r="J122" s="72">
        <v>0</v>
      </c>
      <c r="K122" s="72">
        <v>0</v>
      </c>
      <c r="L122" s="75">
        <v>0</v>
      </c>
      <c r="M122" s="826">
        <f t="shared" ref="M122:M126" si="82">IF(AND(SUM(N122:R122)=SUM(Y122:Z122),SUM(S122:X122)=SUM(Y122:Z122)),SUM(N122:R122),"ПЕРЕВІРТЕ ПРАВИЛЬНІСТЬ ДАНИХ")</f>
        <v>21</v>
      </c>
      <c r="N122" s="348">
        <v>0</v>
      </c>
      <c r="O122" s="348">
        <v>0</v>
      </c>
      <c r="P122" s="348">
        <v>21</v>
      </c>
      <c r="Q122" s="348">
        <v>0</v>
      </c>
      <c r="R122" s="1149">
        <v>0</v>
      </c>
      <c r="S122" s="350">
        <v>0</v>
      </c>
      <c r="T122" s="348">
        <v>0</v>
      </c>
      <c r="U122" s="348">
        <v>0</v>
      </c>
      <c r="V122" s="1150">
        <v>21</v>
      </c>
      <c r="W122" s="348">
        <v>0</v>
      </c>
      <c r="X122" s="349">
        <v>0</v>
      </c>
      <c r="Y122" s="350">
        <v>21</v>
      </c>
      <c r="Z122" s="349">
        <v>0</v>
      </c>
      <c r="AA122" s="74">
        <v>0</v>
      </c>
      <c r="AB122" s="72">
        <v>0</v>
      </c>
      <c r="AC122" s="72">
        <v>0</v>
      </c>
      <c r="AD122" s="72">
        <v>0</v>
      </c>
      <c r="AE122" s="72">
        <v>1</v>
      </c>
      <c r="AF122" s="75">
        <v>0</v>
      </c>
      <c r="AG122" s="74">
        <v>35</v>
      </c>
      <c r="AH122" s="73">
        <v>12</v>
      </c>
      <c r="AI122" s="74">
        <v>16</v>
      </c>
      <c r="AJ122" s="351">
        <f>SUM(AN122:AP122)</f>
        <v>21</v>
      </c>
      <c r="AK122" s="76" t="s">
        <v>97</v>
      </c>
      <c r="AL122" s="77" t="s">
        <v>97</v>
      </c>
      <c r="AM122" s="78" t="s">
        <v>97</v>
      </c>
      <c r="AN122" s="74">
        <v>0</v>
      </c>
      <c r="AO122" s="72">
        <v>17</v>
      </c>
      <c r="AP122" s="73">
        <v>4</v>
      </c>
      <c r="AQ122" s="79" t="s">
        <v>97</v>
      </c>
      <c r="AR122" s="77" t="s">
        <v>97</v>
      </c>
      <c r="AS122" s="77" t="s">
        <v>97</v>
      </c>
      <c r="AT122" s="77" t="s">
        <v>97</v>
      </c>
      <c r="AU122" s="80" t="s">
        <v>97</v>
      </c>
      <c r="AV122" s="315">
        <f>SUM(AW122:BE122)</f>
        <v>2</v>
      </c>
      <c r="AW122" s="316">
        <v>0</v>
      </c>
      <c r="AX122" s="316">
        <v>0</v>
      </c>
      <c r="AY122" s="316">
        <v>0</v>
      </c>
      <c r="AZ122" s="316">
        <v>0</v>
      </c>
      <c r="BA122" s="316">
        <v>2</v>
      </c>
      <c r="BB122" s="316">
        <v>0</v>
      </c>
      <c r="BC122" s="316">
        <v>0</v>
      </c>
      <c r="BD122" s="316">
        <v>0</v>
      </c>
      <c r="BE122" s="317">
        <v>0</v>
      </c>
    </row>
    <row r="123" spans="1:57" ht="47.25" x14ac:dyDescent="0.25">
      <c r="A123" s="1343"/>
      <c r="B123" s="1516"/>
      <c r="C123" s="1348"/>
      <c r="D123" s="1283" t="s">
        <v>490</v>
      </c>
      <c r="E123" s="1301"/>
      <c r="F123" s="1304"/>
      <c r="G123" s="827">
        <f t="shared" ref="G123:G126" si="83">SUM(M123,AV123)</f>
        <v>0</v>
      </c>
      <c r="H123" s="318">
        <f>SUM(I123:L123)</f>
        <v>0</v>
      </c>
      <c r="I123" s="319">
        <v>0</v>
      </c>
      <c r="J123" s="319">
        <v>0</v>
      </c>
      <c r="K123" s="319">
        <v>0</v>
      </c>
      <c r="L123" s="338">
        <v>0</v>
      </c>
      <c r="M123" s="828">
        <f t="shared" si="82"/>
        <v>0</v>
      </c>
      <c r="N123" s="322">
        <v>0</v>
      </c>
      <c r="O123" s="322">
        <v>0</v>
      </c>
      <c r="P123" s="322">
        <v>0</v>
      </c>
      <c r="Q123" s="322">
        <v>0</v>
      </c>
      <c r="R123" s="1151">
        <v>0</v>
      </c>
      <c r="S123" s="1152">
        <v>0</v>
      </c>
      <c r="T123" s="1153">
        <v>0</v>
      </c>
      <c r="U123" s="1153">
        <v>0</v>
      </c>
      <c r="V123" s="322">
        <v>0</v>
      </c>
      <c r="W123" s="322">
        <v>0</v>
      </c>
      <c r="X123" s="342">
        <v>0</v>
      </c>
      <c r="Y123" s="324">
        <v>0</v>
      </c>
      <c r="Z123" s="323">
        <v>0</v>
      </c>
      <c r="AA123" s="83">
        <v>0</v>
      </c>
      <c r="AB123" s="84">
        <v>0</v>
      </c>
      <c r="AC123" s="84">
        <v>0</v>
      </c>
      <c r="AD123" s="84">
        <v>0</v>
      </c>
      <c r="AE123" s="84">
        <v>0</v>
      </c>
      <c r="AF123" s="85">
        <v>0</v>
      </c>
      <c r="AG123" s="325">
        <v>0</v>
      </c>
      <c r="AH123" s="320">
        <v>0</v>
      </c>
      <c r="AI123" s="325">
        <v>0</v>
      </c>
      <c r="AJ123" s="326">
        <f>SUM(AN123:AP123)</f>
        <v>0</v>
      </c>
      <c r="AK123" s="327" t="s">
        <v>98</v>
      </c>
      <c r="AL123" s="328" t="s">
        <v>98</v>
      </c>
      <c r="AM123" s="329" t="s">
        <v>98</v>
      </c>
      <c r="AN123" s="330"/>
      <c r="AO123" s="328"/>
      <c r="AP123" s="329"/>
      <c r="AQ123" s="330" t="s">
        <v>97</v>
      </c>
      <c r="AR123" s="328" t="s">
        <v>97</v>
      </c>
      <c r="AS123" s="328" t="s">
        <v>97</v>
      </c>
      <c r="AT123" s="328" t="s">
        <v>97</v>
      </c>
      <c r="AU123" s="331" t="s">
        <v>97</v>
      </c>
      <c r="AV123" s="332">
        <f t="shared" ref="AV123:AV126" si="84">SUM(AW123:BE123)</f>
        <v>0</v>
      </c>
      <c r="AW123" s="333">
        <v>0</v>
      </c>
      <c r="AX123" s="333">
        <v>0</v>
      </c>
      <c r="AY123" s="333">
        <v>0</v>
      </c>
      <c r="AZ123" s="333">
        <v>0</v>
      </c>
      <c r="BA123" s="333">
        <v>0</v>
      </c>
      <c r="BB123" s="333">
        <v>0</v>
      </c>
      <c r="BC123" s="333">
        <v>0</v>
      </c>
      <c r="BD123" s="333">
        <v>0</v>
      </c>
      <c r="BE123" s="334">
        <v>0</v>
      </c>
    </row>
    <row r="124" spans="1:57" ht="31.5" x14ac:dyDescent="0.25">
      <c r="A124" s="1343"/>
      <c r="B124" s="1516"/>
      <c r="C124" s="1348"/>
      <c r="D124" s="1283" t="s">
        <v>486</v>
      </c>
      <c r="E124" s="1301"/>
      <c r="F124" s="1304"/>
      <c r="G124" s="827">
        <f t="shared" si="83"/>
        <v>0</v>
      </c>
      <c r="H124" s="318">
        <f t="shared" ref="H124:H126" si="85">SUM(I124:L124)</f>
        <v>0</v>
      </c>
      <c r="I124" s="319">
        <v>0</v>
      </c>
      <c r="J124" s="319">
        <v>0</v>
      </c>
      <c r="K124" s="319">
        <v>0</v>
      </c>
      <c r="L124" s="338">
        <v>0</v>
      </c>
      <c r="M124" s="828">
        <f t="shared" si="82"/>
        <v>0</v>
      </c>
      <c r="N124" s="322">
        <v>0</v>
      </c>
      <c r="O124" s="322">
        <v>0</v>
      </c>
      <c r="P124" s="335">
        <v>0</v>
      </c>
      <c r="Q124" s="1164">
        <v>0</v>
      </c>
      <c r="R124" s="1151">
        <v>0</v>
      </c>
      <c r="S124" s="1152">
        <v>0</v>
      </c>
      <c r="T124" s="322">
        <v>0</v>
      </c>
      <c r="U124" s="322">
        <v>0</v>
      </c>
      <c r="V124" s="322">
        <v>0</v>
      </c>
      <c r="W124" s="322">
        <v>0</v>
      </c>
      <c r="X124" s="342">
        <v>0</v>
      </c>
      <c r="Y124" s="324">
        <v>0</v>
      </c>
      <c r="Z124" s="323">
        <v>0</v>
      </c>
      <c r="AA124" s="83">
        <v>0</v>
      </c>
      <c r="AB124" s="84">
        <v>0</v>
      </c>
      <c r="AC124" s="84">
        <v>0</v>
      </c>
      <c r="AD124" s="84">
        <v>0</v>
      </c>
      <c r="AE124" s="84">
        <v>0</v>
      </c>
      <c r="AF124" s="85">
        <v>0</v>
      </c>
      <c r="AG124" s="325">
        <v>0</v>
      </c>
      <c r="AH124" s="320">
        <v>0</v>
      </c>
      <c r="AI124" s="325">
        <v>0</v>
      </c>
      <c r="AJ124" s="326">
        <f>SUM(AK124:AM124)</f>
        <v>0</v>
      </c>
      <c r="AK124" s="327"/>
      <c r="AL124" s="328"/>
      <c r="AM124" s="329"/>
      <c r="AN124" s="330" t="s">
        <v>97</v>
      </c>
      <c r="AO124" s="328" t="s">
        <v>97</v>
      </c>
      <c r="AP124" s="329" t="s">
        <v>97</v>
      </c>
      <c r="AQ124" s="330" t="s">
        <v>97</v>
      </c>
      <c r="AR124" s="328" t="s">
        <v>97</v>
      </c>
      <c r="AS124" s="328" t="s">
        <v>97</v>
      </c>
      <c r="AT124" s="328" t="s">
        <v>97</v>
      </c>
      <c r="AU124" s="331" t="s">
        <v>97</v>
      </c>
      <c r="AV124" s="332">
        <f t="shared" si="84"/>
        <v>0</v>
      </c>
      <c r="AW124" s="333">
        <v>0</v>
      </c>
      <c r="AX124" s="333">
        <v>0</v>
      </c>
      <c r="AY124" s="333">
        <v>0</v>
      </c>
      <c r="AZ124" s="333">
        <v>0</v>
      </c>
      <c r="BA124" s="333">
        <v>0</v>
      </c>
      <c r="BB124" s="333">
        <v>0</v>
      </c>
      <c r="BC124" s="333">
        <v>0</v>
      </c>
      <c r="BD124" s="333">
        <v>0</v>
      </c>
      <c r="BE124" s="334">
        <v>0</v>
      </c>
    </row>
    <row r="125" spans="1:57" ht="31.5" x14ac:dyDescent="0.25">
      <c r="A125" s="1343"/>
      <c r="B125" s="1516"/>
      <c r="C125" s="1348"/>
      <c r="D125" s="1283" t="s">
        <v>15</v>
      </c>
      <c r="E125" s="1301"/>
      <c r="F125" s="1304"/>
      <c r="G125" s="827">
        <f t="shared" si="83"/>
        <v>690</v>
      </c>
      <c r="H125" s="318">
        <f t="shared" si="85"/>
        <v>20</v>
      </c>
      <c r="I125" s="319">
        <v>20</v>
      </c>
      <c r="J125" s="319">
        <v>0</v>
      </c>
      <c r="K125" s="319">
        <v>0</v>
      </c>
      <c r="L125" s="338">
        <v>0</v>
      </c>
      <c r="M125" s="828">
        <f t="shared" si="82"/>
        <v>532</v>
      </c>
      <c r="N125" s="322">
        <v>0</v>
      </c>
      <c r="O125" s="322">
        <v>0</v>
      </c>
      <c r="P125" s="322">
        <v>532</v>
      </c>
      <c r="Q125" s="322">
        <v>0</v>
      </c>
      <c r="R125" s="1151">
        <v>0</v>
      </c>
      <c r="S125" s="1152">
        <v>0</v>
      </c>
      <c r="T125" s="322">
        <v>0</v>
      </c>
      <c r="U125" s="322">
        <v>0</v>
      </c>
      <c r="V125" s="322">
        <v>532</v>
      </c>
      <c r="W125" s="322">
        <v>0</v>
      </c>
      <c r="X125" s="342">
        <v>0</v>
      </c>
      <c r="Y125" s="324">
        <v>484</v>
      </c>
      <c r="Z125" s="323">
        <v>48</v>
      </c>
      <c r="AA125" s="83">
        <v>0</v>
      </c>
      <c r="AB125" s="84">
        <v>5</v>
      </c>
      <c r="AC125" s="84">
        <v>4</v>
      </c>
      <c r="AD125" s="84">
        <v>0</v>
      </c>
      <c r="AE125" s="84">
        <v>21</v>
      </c>
      <c r="AF125" s="85">
        <v>0</v>
      </c>
      <c r="AG125" s="325">
        <v>38</v>
      </c>
      <c r="AH125" s="320">
        <v>15</v>
      </c>
      <c r="AI125" s="325">
        <v>100</v>
      </c>
      <c r="AJ125" s="326">
        <f>SUM(AQ125:AU125)</f>
        <v>517</v>
      </c>
      <c r="AK125" s="327" t="s">
        <v>98</v>
      </c>
      <c r="AL125" s="328" t="s">
        <v>98</v>
      </c>
      <c r="AM125" s="329" t="s">
        <v>98</v>
      </c>
      <c r="AN125" s="330" t="s">
        <v>97</v>
      </c>
      <c r="AO125" s="328" t="s">
        <v>97</v>
      </c>
      <c r="AP125" s="329" t="s">
        <v>97</v>
      </c>
      <c r="AQ125" s="330">
        <v>13</v>
      </c>
      <c r="AR125" s="328">
        <v>61</v>
      </c>
      <c r="AS125" s="328">
        <v>364</v>
      </c>
      <c r="AT125" s="328">
        <v>79</v>
      </c>
      <c r="AU125" s="331">
        <v>0</v>
      </c>
      <c r="AV125" s="332">
        <f t="shared" si="84"/>
        <v>158</v>
      </c>
      <c r="AW125" s="333">
        <v>0</v>
      </c>
      <c r="AX125" s="333">
        <v>0</v>
      </c>
      <c r="AY125" s="333">
        <v>0</v>
      </c>
      <c r="AZ125" s="333">
        <v>0</v>
      </c>
      <c r="BA125" s="333">
        <v>149</v>
      </c>
      <c r="BB125" s="333">
        <v>0</v>
      </c>
      <c r="BC125" s="333">
        <v>0</v>
      </c>
      <c r="BD125" s="333">
        <v>9</v>
      </c>
      <c r="BE125" s="334">
        <v>0</v>
      </c>
    </row>
    <row r="126" spans="1:57" ht="32.25" thickBot="1" x14ac:dyDescent="0.3">
      <c r="A126" s="1343"/>
      <c r="B126" s="1517"/>
      <c r="C126" s="1349"/>
      <c r="D126" s="1284" t="s">
        <v>491</v>
      </c>
      <c r="E126" s="1302"/>
      <c r="F126" s="1305"/>
      <c r="G126" s="829">
        <f t="shared" si="83"/>
        <v>0</v>
      </c>
      <c r="H126" s="339">
        <f t="shared" si="85"/>
        <v>0</v>
      </c>
      <c r="I126" s="92"/>
      <c r="J126" s="92"/>
      <c r="K126" s="92"/>
      <c r="L126" s="101"/>
      <c r="M126" s="1154">
        <f t="shared" si="82"/>
        <v>0</v>
      </c>
      <c r="N126" s="723"/>
      <c r="O126" s="723"/>
      <c r="P126" s="723"/>
      <c r="Q126" s="723"/>
      <c r="R126" s="1155"/>
      <c r="S126" s="354"/>
      <c r="T126" s="340"/>
      <c r="U126" s="340"/>
      <c r="V126" s="340"/>
      <c r="W126" s="340"/>
      <c r="X126" s="341"/>
      <c r="Y126" s="354"/>
      <c r="Z126" s="341"/>
      <c r="AA126" s="100"/>
      <c r="AB126" s="92"/>
      <c r="AC126" s="92"/>
      <c r="AD126" s="92"/>
      <c r="AE126" s="92"/>
      <c r="AF126" s="101"/>
      <c r="AG126" s="100"/>
      <c r="AH126" s="93"/>
      <c r="AI126" s="100"/>
      <c r="AJ126" s="355">
        <f>SUM(AQ126:AU126)</f>
        <v>0</v>
      </c>
      <c r="AK126" s="345" t="s">
        <v>97</v>
      </c>
      <c r="AL126" s="97" t="s">
        <v>97</v>
      </c>
      <c r="AM126" s="98" t="s">
        <v>97</v>
      </c>
      <c r="AN126" s="99" t="s">
        <v>97</v>
      </c>
      <c r="AO126" s="97" t="s">
        <v>98</v>
      </c>
      <c r="AP126" s="98" t="s">
        <v>98</v>
      </c>
      <c r="AQ126" s="100">
        <v>0</v>
      </c>
      <c r="AR126" s="92">
        <v>0</v>
      </c>
      <c r="AS126" s="92">
        <v>0</v>
      </c>
      <c r="AT126" s="92">
        <v>0</v>
      </c>
      <c r="AU126" s="101">
        <v>0</v>
      </c>
      <c r="AV126" s="1157">
        <f t="shared" si="84"/>
        <v>0</v>
      </c>
      <c r="AW126" s="346">
        <v>0</v>
      </c>
      <c r="AX126" s="346">
        <v>0</v>
      </c>
      <c r="AY126" s="346">
        <v>0</v>
      </c>
      <c r="AZ126" s="346">
        <v>0</v>
      </c>
      <c r="BA126" s="346">
        <v>0</v>
      </c>
      <c r="BB126" s="346">
        <v>0</v>
      </c>
      <c r="BC126" s="346">
        <v>0</v>
      </c>
      <c r="BD126" s="346">
        <v>0</v>
      </c>
      <c r="BE126" s="347">
        <v>0</v>
      </c>
    </row>
    <row r="127" spans="1:57" ht="31.5" x14ac:dyDescent="0.25">
      <c r="A127" s="1343"/>
      <c r="B127" s="1515" t="s">
        <v>666</v>
      </c>
      <c r="C127" s="1347" t="s">
        <v>663</v>
      </c>
      <c r="D127" s="1282" t="s">
        <v>485</v>
      </c>
      <c r="E127" s="1300">
        <v>0</v>
      </c>
      <c r="F127" s="1303">
        <f>E127-SUM(M127:M131)</f>
        <v>-398</v>
      </c>
      <c r="G127" s="825">
        <f>SUM(M127,AV127)</f>
        <v>28</v>
      </c>
      <c r="H127" s="314">
        <f>SUM(I127:L127)</f>
        <v>4</v>
      </c>
      <c r="I127" s="72">
        <v>4</v>
      </c>
      <c r="J127" s="72">
        <v>0</v>
      </c>
      <c r="K127" s="72">
        <v>0</v>
      </c>
      <c r="L127" s="75">
        <v>0</v>
      </c>
      <c r="M127" s="826">
        <f t="shared" ref="M127:M131" si="86">IF(AND(SUM(N127:R127)=SUM(Y127:Z127),SUM(S127:X127)=SUM(Y127:Z127)),SUM(N127:R127),"ПЕРЕВІРТЕ ПРАВИЛЬНІСТЬ ДАНИХ")</f>
        <v>22</v>
      </c>
      <c r="N127" s="348">
        <v>0</v>
      </c>
      <c r="O127" s="348">
        <v>0</v>
      </c>
      <c r="P127" s="348">
        <v>22</v>
      </c>
      <c r="Q127" s="348">
        <v>0</v>
      </c>
      <c r="R127" s="1149">
        <v>0</v>
      </c>
      <c r="S127" s="350">
        <v>0</v>
      </c>
      <c r="T127" s="348">
        <v>0</v>
      </c>
      <c r="U127" s="348">
        <v>0</v>
      </c>
      <c r="V127" s="1150">
        <v>22</v>
      </c>
      <c r="W127" s="348">
        <v>0</v>
      </c>
      <c r="X127" s="349">
        <v>0</v>
      </c>
      <c r="Y127" s="350">
        <v>21</v>
      </c>
      <c r="Z127" s="349">
        <v>1</v>
      </c>
      <c r="AA127" s="74">
        <v>0</v>
      </c>
      <c r="AB127" s="72">
        <v>0</v>
      </c>
      <c r="AC127" s="72">
        <v>0</v>
      </c>
      <c r="AD127" s="72">
        <v>0</v>
      </c>
      <c r="AE127" s="72">
        <v>1</v>
      </c>
      <c r="AF127" s="75">
        <v>0</v>
      </c>
      <c r="AG127" s="74">
        <v>35</v>
      </c>
      <c r="AH127" s="73">
        <v>12</v>
      </c>
      <c r="AI127" s="74">
        <v>16</v>
      </c>
      <c r="AJ127" s="351">
        <f>SUM(AN127:AP127)</f>
        <v>22</v>
      </c>
      <c r="AK127" s="76" t="s">
        <v>97</v>
      </c>
      <c r="AL127" s="77" t="s">
        <v>97</v>
      </c>
      <c r="AM127" s="78" t="s">
        <v>97</v>
      </c>
      <c r="AN127" s="74">
        <v>0</v>
      </c>
      <c r="AO127" s="72">
        <v>16</v>
      </c>
      <c r="AP127" s="73">
        <v>6</v>
      </c>
      <c r="AQ127" s="79" t="s">
        <v>97</v>
      </c>
      <c r="AR127" s="77" t="s">
        <v>97</v>
      </c>
      <c r="AS127" s="77" t="s">
        <v>97</v>
      </c>
      <c r="AT127" s="77" t="s">
        <v>97</v>
      </c>
      <c r="AU127" s="80" t="s">
        <v>97</v>
      </c>
      <c r="AV127" s="315">
        <f>SUM(AW127:BE127)</f>
        <v>6</v>
      </c>
      <c r="AW127" s="316">
        <v>0</v>
      </c>
      <c r="AX127" s="316">
        <v>0</v>
      </c>
      <c r="AY127" s="316">
        <v>0</v>
      </c>
      <c r="AZ127" s="316">
        <v>0</v>
      </c>
      <c r="BA127" s="316">
        <v>6</v>
      </c>
      <c r="BB127" s="316">
        <v>0</v>
      </c>
      <c r="BC127" s="316">
        <v>0</v>
      </c>
      <c r="BD127" s="316">
        <v>0</v>
      </c>
      <c r="BE127" s="317">
        <v>0</v>
      </c>
    </row>
    <row r="128" spans="1:57" ht="47.25" x14ac:dyDescent="0.25">
      <c r="A128" s="1343"/>
      <c r="B128" s="1516"/>
      <c r="C128" s="1348"/>
      <c r="D128" s="1283" t="s">
        <v>490</v>
      </c>
      <c r="E128" s="1301"/>
      <c r="F128" s="1304"/>
      <c r="G128" s="827">
        <f t="shared" ref="G128:G131" si="87">SUM(M128,AV128)</f>
        <v>0</v>
      </c>
      <c r="H128" s="318">
        <f>SUM(I128:L128)</f>
        <v>0</v>
      </c>
      <c r="I128" s="319">
        <v>0</v>
      </c>
      <c r="J128" s="319">
        <v>0</v>
      </c>
      <c r="K128" s="319">
        <v>0</v>
      </c>
      <c r="L128" s="338">
        <v>0</v>
      </c>
      <c r="M128" s="828">
        <f t="shared" si="86"/>
        <v>0</v>
      </c>
      <c r="N128" s="322">
        <v>0</v>
      </c>
      <c r="O128" s="322">
        <v>0</v>
      </c>
      <c r="P128" s="322">
        <v>0</v>
      </c>
      <c r="Q128" s="322">
        <v>0</v>
      </c>
      <c r="R128" s="1151">
        <v>0</v>
      </c>
      <c r="S128" s="1152">
        <v>0</v>
      </c>
      <c r="T128" s="1153">
        <v>0</v>
      </c>
      <c r="U128" s="1153">
        <v>0</v>
      </c>
      <c r="V128" s="322">
        <v>0</v>
      </c>
      <c r="W128" s="322">
        <v>0</v>
      </c>
      <c r="X128" s="342">
        <v>0</v>
      </c>
      <c r="Y128" s="324">
        <v>0</v>
      </c>
      <c r="Z128" s="323">
        <v>0</v>
      </c>
      <c r="AA128" s="83">
        <v>0</v>
      </c>
      <c r="AB128" s="84">
        <v>0</v>
      </c>
      <c r="AC128" s="84">
        <v>0</v>
      </c>
      <c r="AD128" s="84">
        <v>0</v>
      </c>
      <c r="AE128" s="84">
        <v>0</v>
      </c>
      <c r="AF128" s="85">
        <v>0</v>
      </c>
      <c r="AG128" s="325">
        <v>0</v>
      </c>
      <c r="AH128" s="320">
        <v>0</v>
      </c>
      <c r="AI128" s="325">
        <v>0</v>
      </c>
      <c r="AJ128" s="326">
        <f>SUM(AN128:AP128)</f>
        <v>0</v>
      </c>
      <c r="AK128" s="327" t="s">
        <v>98</v>
      </c>
      <c r="AL128" s="328" t="s">
        <v>98</v>
      </c>
      <c r="AM128" s="329" t="s">
        <v>98</v>
      </c>
      <c r="AN128" s="330"/>
      <c r="AO128" s="328"/>
      <c r="AP128" s="329"/>
      <c r="AQ128" s="330" t="s">
        <v>97</v>
      </c>
      <c r="AR128" s="328" t="s">
        <v>97</v>
      </c>
      <c r="AS128" s="328" t="s">
        <v>97</v>
      </c>
      <c r="AT128" s="328" t="s">
        <v>97</v>
      </c>
      <c r="AU128" s="331" t="s">
        <v>97</v>
      </c>
      <c r="AV128" s="332">
        <f t="shared" ref="AV128:AV131" si="88">SUM(AW128:BE128)</f>
        <v>0</v>
      </c>
      <c r="AW128" s="333">
        <v>0</v>
      </c>
      <c r="AX128" s="333">
        <v>0</v>
      </c>
      <c r="AY128" s="333">
        <v>0</v>
      </c>
      <c r="AZ128" s="333">
        <v>0</v>
      </c>
      <c r="BA128" s="333">
        <v>0</v>
      </c>
      <c r="BB128" s="333">
        <v>0</v>
      </c>
      <c r="BC128" s="333">
        <v>0</v>
      </c>
      <c r="BD128" s="333">
        <v>0</v>
      </c>
      <c r="BE128" s="334">
        <v>0</v>
      </c>
    </row>
    <row r="129" spans="1:57" ht="31.5" x14ac:dyDescent="0.25">
      <c r="A129" s="1343"/>
      <c r="B129" s="1516"/>
      <c r="C129" s="1348"/>
      <c r="D129" s="1283" t="s">
        <v>486</v>
      </c>
      <c r="E129" s="1301"/>
      <c r="F129" s="1304"/>
      <c r="G129" s="827">
        <f t="shared" si="87"/>
        <v>0</v>
      </c>
      <c r="H129" s="318">
        <f t="shared" ref="H129:H131" si="89">SUM(I129:L129)</f>
        <v>0</v>
      </c>
      <c r="I129" s="319">
        <v>0</v>
      </c>
      <c r="J129" s="319">
        <v>0</v>
      </c>
      <c r="K129" s="319">
        <v>0</v>
      </c>
      <c r="L129" s="338">
        <v>0</v>
      </c>
      <c r="M129" s="828">
        <f t="shared" si="86"/>
        <v>0</v>
      </c>
      <c r="N129" s="322">
        <v>0</v>
      </c>
      <c r="O129" s="322">
        <v>0</v>
      </c>
      <c r="P129" s="335">
        <v>0</v>
      </c>
      <c r="Q129" s="1164">
        <v>0</v>
      </c>
      <c r="R129" s="1151">
        <v>0</v>
      </c>
      <c r="S129" s="1152">
        <v>0</v>
      </c>
      <c r="T129" s="322">
        <v>0</v>
      </c>
      <c r="U129" s="322">
        <v>0</v>
      </c>
      <c r="V129" s="322">
        <v>0</v>
      </c>
      <c r="W129" s="322">
        <v>0</v>
      </c>
      <c r="X129" s="342">
        <v>0</v>
      </c>
      <c r="Y129" s="324">
        <v>0</v>
      </c>
      <c r="Z129" s="323">
        <v>0</v>
      </c>
      <c r="AA129" s="83">
        <v>0</v>
      </c>
      <c r="AB129" s="84">
        <v>0</v>
      </c>
      <c r="AC129" s="84">
        <v>0</v>
      </c>
      <c r="AD129" s="84">
        <v>0</v>
      </c>
      <c r="AE129" s="84">
        <v>0</v>
      </c>
      <c r="AF129" s="85">
        <v>0</v>
      </c>
      <c r="AG129" s="325">
        <v>0</v>
      </c>
      <c r="AH129" s="320">
        <v>0</v>
      </c>
      <c r="AI129" s="325">
        <v>0</v>
      </c>
      <c r="AJ129" s="326">
        <f>SUM(AK129:AM129)</f>
        <v>0</v>
      </c>
      <c r="AK129" s="327"/>
      <c r="AL129" s="328"/>
      <c r="AM129" s="329"/>
      <c r="AN129" s="330" t="s">
        <v>97</v>
      </c>
      <c r="AO129" s="328" t="s">
        <v>97</v>
      </c>
      <c r="AP129" s="329" t="s">
        <v>97</v>
      </c>
      <c r="AQ129" s="330" t="s">
        <v>97</v>
      </c>
      <c r="AR129" s="328" t="s">
        <v>97</v>
      </c>
      <c r="AS129" s="328" t="s">
        <v>97</v>
      </c>
      <c r="AT129" s="328" t="s">
        <v>97</v>
      </c>
      <c r="AU129" s="331" t="s">
        <v>97</v>
      </c>
      <c r="AV129" s="332">
        <f t="shared" si="88"/>
        <v>0</v>
      </c>
      <c r="AW129" s="333">
        <v>0</v>
      </c>
      <c r="AX129" s="333">
        <v>0</v>
      </c>
      <c r="AY129" s="333">
        <v>0</v>
      </c>
      <c r="AZ129" s="333">
        <v>0</v>
      </c>
      <c r="BA129" s="333">
        <v>0</v>
      </c>
      <c r="BB129" s="333">
        <v>0</v>
      </c>
      <c r="BC129" s="333">
        <v>0</v>
      </c>
      <c r="BD129" s="333">
        <v>0</v>
      </c>
      <c r="BE129" s="334">
        <v>0</v>
      </c>
    </row>
    <row r="130" spans="1:57" ht="31.5" x14ac:dyDescent="0.25">
      <c r="A130" s="1343"/>
      <c r="B130" s="1516"/>
      <c r="C130" s="1348"/>
      <c r="D130" s="1283" t="s">
        <v>15</v>
      </c>
      <c r="E130" s="1301"/>
      <c r="F130" s="1304"/>
      <c r="G130" s="827">
        <f t="shared" si="87"/>
        <v>600</v>
      </c>
      <c r="H130" s="318">
        <f t="shared" si="89"/>
        <v>22</v>
      </c>
      <c r="I130" s="319">
        <v>22</v>
      </c>
      <c r="J130" s="319">
        <v>0</v>
      </c>
      <c r="K130" s="319">
        <v>0</v>
      </c>
      <c r="L130" s="338">
        <v>0</v>
      </c>
      <c r="M130" s="828">
        <f t="shared" si="86"/>
        <v>376</v>
      </c>
      <c r="N130" s="322">
        <v>0</v>
      </c>
      <c r="O130" s="322">
        <v>0</v>
      </c>
      <c r="P130" s="322">
        <v>376</v>
      </c>
      <c r="Q130" s="322">
        <v>0</v>
      </c>
      <c r="R130" s="1151">
        <v>0</v>
      </c>
      <c r="S130" s="1152">
        <v>0</v>
      </c>
      <c r="T130" s="322">
        <v>0</v>
      </c>
      <c r="U130" s="322">
        <v>0</v>
      </c>
      <c r="V130" s="322">
        <v>376</v>
      </c>
      <c r="W130" s="322">
        <v>0</v>
      </c>
      <c r="X130" s="342">
        <v>0</v>
      </c>
      <c r="Y130" s="324">
        <v>339</v>
      </c>
      <c r="Z130" s="323">
        <v>37</v>
      </c>
      <c r="AA130" s="83">
        <v>0</v>
      </c>
      <c r="AB130" s="84">
        <v>5</v>
      </c>
      <c r="AC130" s="84">
        <v>4</v>
      </c>
      <c r="AD130" s="84">
        <v>0</v>
      </c>
      <c r="AE130" s="84">
        <v>15</v>
      </c>
      <c r="AF130" s="85">
        <v>0</v>
      </c>
      <c r="AG130" s="325">
        <v>38</v>
      </c>
      <c r="AH130" s="320">
        <v>15</v>
      </c>
      <c r="AI130" s="325">
        <v>100</v>
      </c>
      <c r="AJ130" s="326">
        <f>SUM(AQ130:AU130)</f>
        <v>374</v>
      </c>
      <c r="AK130" s="327" t="s">
        <v>98</v>
      </c>
      <c r="AL130" s="328" t="s">
        <v>98</v>
      </c>
      <c r="AM130" s="329" t="s">
        <v>98</v>
      </c>
      <c r="AN130" s="330" t="s">
        <v>97</v>
      </c>
      <c r="AO130" s="328" t="s">
        <v>97</v>
      </c>
      <c r="AP130" s="329" t="s">
        <v>97</v>
      </c>
      <c r="AQ130" s="330">
        <v>29</v>
      </c>
      <c r="AR130" s="328">
        <v>54</v>
      </c>
      <c r="AS130" s="328">
        <v>215</v>
      </c>
      <c r="AT130" s="328">
        <v>76</v>
      </c>
      <c r="AU130" s="331">
        <v>0</v>
      </c>
      <c r="AV130" s="332">
        <f t="shared" si="88"/>
        <v>224</v>
      </c>
      <c r="AW130" s="333">
        <v>0</v>
      </c>
      <c r="AX130" s="333">
        <v>0</v>
      </c>
      <c r="AY130" s="333">
        <v>0</v>
      </c>
      <c r="AZ130" s="333">
        <v>0</v>
      </c>
      <c r="BA130" s="333">
        <v>207</v>
      </c>
      <c r="BB130" s="333">
        <v>0</v>
      </c>
      <c r="BC130" s="333">
        <v>0</v>
      </c>
      <c r="BD130" s="333">
        <v>17</v>
      </c>
      <c r="BE130" s="334">
        <v>0</v>
      </c>
    </row>
    <row r="131" spans="1:57" ht="32.25" thickBot="1" x14ac:dyDescent="0.3">
      <c r="A131" s="1344"/>
      <c r="B131" s="1513"/>
      <c r="C131" s="1528"/>
      <c r="D131" s="1285" t="s">
        <v>491</v>
      </c>
      <c r="E131" s="1302"/>
      <c r="F131" s="1305"/>
      <c r="G131" s="829">
        <f t="shared" si="87"/>
        <v>0</v>
      </c>
      <c r="H131" s="339">
        <f t="shared" si="89"/>
        <v>0</v>
      </c>
      <c r="I131" s="92"/>
      <c r="J131" s="92"/>
      <c r="K131" s="92"/>
      <c r="L131" s="101"/>
      <c r="M131" s="1154">
        <f t="shared" si="86"/>
        <v>0</v>
      </c>
      <c r="N131" s="723"/>
      <c r="O131" s="723"/>
      <c r="P131" s="723"/>
      <c r="Q131" s="723"/>
      <c r="R131" s="1155"/>
      <c r="S131" s="354"/>
      <c r="T131" s="340"/>
      <c r="U131" s="340"/>
      <c r="V131" s="340"/>
      <c r="W131" s="340"/>
      <c r="X131" s="341"/>
      <c r="Y131" s="354"/>
      <c r="Z131" s="341"/>
      <c r="AA131" s="100"/>
      <c r="AB131" s="92"/>
      <c r="AC131" s="92"/>
      <c r="AD131" s="92"/>
      <c r="AE131" s="92"/>
      <c r="AF131" s="101"/>
      <c r="AG131" s="100"/>
      <c r="AH131" s="93"/>
      <c r="AI131" s="100"/>
      <c r="AJ131" s="355">
        <f>SUM(AQ131:AU131)</f>
        <v>0</v>
      </c>
      <c r="AK131" s="345" t="s">
        <v>97</v>
      </c>
      <c r="AL131" s="97" t="s">
        <v>97</v>
      </c>
      <c r="AM131" s="98" t="s">
        <v>97</v>
      </c>
      <c r="AN131" s="99" t="s">
        <v>97</v>
      </c>
      <c r="AO131" s="97" t="s">
        <v>98</v>
      </c>
      <c r="AP131" s="98" t="s">
        <v>98</v>
      </c>
      <c r="AQ131" s="100">
        <v>0</v>
      </c>
      <c r="AR131" s="92">
        <v>0</v>
      </c>
      <c r="AS131" s="92">
        <v>0</v>
      </c>
      <c r="AT131" s="92">
        <v>0</v>
      </c>
      <c r="AU131" s="101">
        <v>0</v>
      </c>
      <c r="AV131" s="1157">
        <f t="shared" si="88"/>
        <v>0</v>
      </c>
      <c r="AW131" s="346">
        <v>0</v>
      </c>
      <c r="AX131" s="346">
        <v>0</v>
      </c>
      <c r="AY131" s="346">
        <v>0</v>
      </c>
      <c r="AZ131" s="346">
        <v>0</v>
      </c>
      <c r="BA131" s="346">
        <v>0</v>
      </c>
      <c r="BB131" s="346">
        <v>0</v>
      </c>
      <c r="BC131" s="346">
        <v>0</v>
      </c>
      <c r="BD131" s="346">
        <v>0</v>
      </c>
      <c r="BE131" s="347">
        <v>0</v>
      </c>
    </row>
    <row r="132" spans="1:57" s="66" customFormat="1" ht="32.25" thickBot="1" x14ac:dyDescent="0.3">
      <c r="A132" s="1354" t="s">
        <v>629</v>
      </c>
      <c r="B132" s="1355"/>
      <c r="C132" s="1356"/>
      <c r="D132" s="1287" t="s">
        <v>485</v>
      </c>
      <c r="E132" s="1300">
        <v>0</v>
      </c>
      <c r="F132" s="1303">
        <v>0</v>
      </c>
      <c r="G132" s="852">
        <f>SUM(G7,G12,G17,G22,G27,G32,G37,G42,G47,G52,G57,G62,G67,G72,G77,G102,G87,G92,G97,G107,G117,G122,G127)</f>
        <v>753</v>
      </c>
      <c r="H132" s="147">
        <f t="shared" ref="H132:AF132" si="90">SUM(H7,H12,H17,H22,H27,H32,H37,H42,H47,H52,H57,H62,H67,H72,H77,H102,H87,H92,H97,H107,H117,H122,H127)</f>
        <v>41</v>
      </c>
      <c r="I132" s="72">
        <f t="shared" si="90"/>
        <v>38</v>
      </c>
      <c r="J132" s="72">
        <f t="shared" si="90"/>
        <v>0</v>
      </c>
      <c r="K132" s="72">
        <f t="shared" si="90"/>
        <v>3</v>
      </c>
      <c r="L132" s="73">
        <f t="shared" si="90"/>
        <v>0</v>
      </c>
      <c r="M132" s="148">
        <f t="shared" si="90"/>
        <v>715</v>
      </c>
      <c r="N132" s="119">
        <f t="shared" si="90"/>
        <v>0</v>
      </c>
      <c r="O132" s="119">
        <f t="shared" si="90"/>
        <v>0</v>
      </c>
      <c r="P132" s="119">
        <f t="shared" si="90"/>
        <v>715</v>
      </c>
      <c r="Q132" s="119">
        <f t="shared" si="90"/>
        <v>0</v>
      </c>
      <c r="R132" s="149">
        <f t="shared" si="90"/>
        <v>0</v>
      </c>
      <c r="S132" s="150">
        <f t="shared" si="90"/>
        <v>20</v>
      </c>
      <c r="T132" s="200">
        <f t="shared" si="90"/>
        <v>0</v>
      </c>
      <c r="U132" s="200">
        <f t="shared" si="90"/>
        <v>0</v>
      </c>
      <c r="V132" s="119">
        <f t="shared" si="90"/>
        <v>317</v>
      </c>
      <c r="W132" s="119">
        <f t="shared" si="90"/>
        <v>252</v>
      </c>
      <c r="X132" s="149">
        <f t="shared" si="90"/>
        <v>126</v>
      </c>
      <c r="Y132" s="150">
        <f t="shared" si="90"/>
        <v>648</v>
      </c>
      <c r="Z132" s="149">
        <f t="shared" si="90"/>
        <v>67</v>
      </c>
      <c r="AA132" s="74">
        <f t="shared" si="90"/>
        <v>0</v>
      </c>
      <c r="AB132" s="72">
        <f t="shared" si="90"/>
        <v>52</v>
      </c>
      <c r="AC132" s="72">
        <f t="shared" si="90"/>
        <v>50</v>
      </c>
      <c r="AD132" s="72">
        <f t="shared" si="90"/>
        <v>11</v>
      </c>
      <c r="AE132" s="72">
        <f t="shared" si="90"/>
        <v>62</v>
      </c>
      <c r="AF132" s="75">
        <f t="shared" si="90"/>
        <v>3</v>
      </c>
      <c r="AG132" s="1264">
        <f>AVERAGE(AG7,AG12,AG17,AG22,AG27,AG32,AG37,AG42,AG47,AG52,AG57,AG62,AG67,AG72,AG77,AG102,AG87,AG92,AG97,AG107,AG117,AG122,AG127)</f>
        <v>35.997826086956522</v>
      </c>
      <c r="AH132" s="961">
        <f t="shared" ref="AH132:AI132" si="91">AVERAGE(AH7,AH12,AH17,AH22,AH27,AH32,AH37,AH42,AH47,AH52,AH57,AH62,AH67,AH72,AH77,AH102,AH87,AH92,AH97,AH107,AH117,AH122,AH127)</f>
        <v>13.65</v>
      </c>
      <c r="AI132" s="1261">
        <f t="shared" si="91"/>
        <v>11.390909090909091</v>
      </c>
      <c r="AJ132" s="393">
        <f>SUM(AN132:AP132)</f>
        <v>712</v>
      </c>
      <c r="AK132" s="76" t="s">
        <v>97</v>
      </c>
      <c r="AL132" s="77" t="s">
        <v>97</v>
      </c>
      <c r="AM132" s="78" t="s">
        <v>97</v>
      </c>
      <c r="AN132" s="74">
        <f>SUM(AN7,AN12,AN17,AN22,AN27,AN32,AN37,AN42,AN47,AN52,AN57,AN62,AN67,AN72,AN77,AN82,AN87,AN92,AN97,AN102,AN107,AN112,AN117,AN122,AN127)</f>
        <v>39</v>
      </c>
      <c r="AO132" s="72">
        <f t="shared" ref="AO132:AP132" si="92">SUM(AO7,AO12,AO17,AO22,AO27,AO32,AO37,AO42,AO47,AO52,AO57,AO62,AO67,AO72,AO77,AO82,AO87,AO92,AO97,AO102,AO107,AO112,AO117,AO122,AO127)</f>
        <v>632</v>
      </c>
      <c r="AP132" s="73">
        <f t="shared" si="92"/>
        <v>41</v>
      </c>
      <c r="AQ132" s="79" t="s">
        <v>97</v>
      </c>
      <c r="AR132" s="77" t="s">
        <v>97</v>
      </c>
      <c r="AS132" s="77" t="s">
        <v>97</v>
      </c>
      <c r="AT132" s="77" t="s">
        <v>97</v>
      </c>
      <c r="AU132" s="78" t="s">
        <v>97</v>
      </c>
      <c r="AV132" s="147">
        <f>SUM(AV7,AV12,AV17,AV22,AV27,AV32,AV37,AV42,AV47,AV52,AV57,AV62,AV67,AV72,AV87,AV102,AV107,AV117,AV122,AV127)</f>
        <v>33</v>
      </c>
      <c r="AW132" s="120">
        <f t="shared" ref="AW132:BE132" si="93">SUM(AW7,AW12,AW17,AW22,AW27,AW32,AW37,AW42,AW47,AW52,AW57,AW62,AW67,AW72,AW87,AW102,AW107,AW117,AW122,AW127)</f>
        <v>0</v>
      </c>
      <c r="AX132" s="120">
        <f t="shared" si="93"/>
        <v>2</v>
      </c>
      <c r="AY132" s="120">
        <f t="shared" si="93"/>
        <v>1</v>
      </c>
      <c r="AZ132" s="120">
        <f t="shared" si="93"/>
        <v>0</v>
      </c>
      <c r="BA132" s="120">
        <f t="shared" si="93"/>
        <v>21</v>
      </c>
      <c r="BB132" s="120">
        <f t="shared" si="93"/>
        <v>2</v>
      </c>
      <c r="BC132" s="120">
        <f t="shared" si="93"/>
        <v>0</v>
      </c>
      <c r="BD132" s="120">
        <f t="shared" si="93"/>
        <v>1</v>
      </c>
      <c r="BE132" s="121">
        <f t="shared" si="93"/>
        <v>6</v>
      </c>
    </row>
    <row r="133" spans="1:57" ht="48" thickBot="1" x14ac:dyDescent="0.3">
      <c r="A133" s="1401"/>
      <c r="B133" s="1471"/>
      <c r="C133" s="1529"/>
      <c r="D133" s="1288" t="s">
        <v>490</v>
      </c>
      <c r="E133" s="1301"/>
      <c r="F133" s="1304"/>
      <c r="G133" s="850">
        <f t="shared" ref="G133:G136" si="94">SUM(G8,G13,G18,G23,G28,G33,G38,G43,G48,G53,G58,G63,G68,G73,G78,G103,G88,G93,G98,G108,G118,G123,G128)</f>
        <v>0</v>
      </c>
      <c r="H133" s="402">
        <f t="shared" ref="H133:AF133" si="95">SUM(H8,H13,H18,H23,H28,H33,H38,H43,H48,H53,H58,H63,H68,H73,H78,H103,H88,H93,H98,H108,H118,H123,H128)</f>
        <v>0</v>
      </c>
      <c r="I133" s="319">
        <f t="shared" si="95"/>
        <v>0</v>
      </c>
      <c r="J133" s="319">
        <f t="shared" si="95"/>
        <v>0</v>
      </c>
      <c r="K133" s="319">
        <f t="shared" si="95"/>
        <v>0</v>
      </c>
      <c r="L133" s="320">
        <f t="shared" si="95"/>
        <v>0</v>
      </c>
      <c r="M133" s="363">
        <f t="shared" si="95"/>
        <v>0</v>
      </c>
      <c r="N133" s="155">
        <f t="shared" si="95"/>
        <v>0</v>
      </c>
      <c r="O133" s="155">
        <f t="shared" si="95"/>
        <v>0</v>
      </c>
      <c r="P133" s="155">
        <f t="shared" si="95"/>
        <v>0</v>
      </c>
      <c r="Q133" s="155">
        <f t="shared" si="95"/>
        <v>0</v>
      </c>
      <c r="R133" s="156">
        <f t="shared" si="95"/>
        <v>0</v>
      </c>
      <c r="S133" s="157">
        <f t="shared" si="95"/>
        <v>0</v>
      </c>
      <c r="T133" s="202">
        <f t="shared" si="95"/>
        <v>0</v>
      </c>
      <c r="U133" s="202">
        <f t="shared" si="95"/>
        <v>0</v>
      </c>
      <c r="V133" s="155">
        <f t="shared" si="95"/>
        <v>0</v>
      </c>
      <c r="W133" s="155">
        <f t="shared" si="95"/>
        <v>0</v>
      </c>
      <c r="X133" s="156">
        <f t="shared" si="95"/>
        <v>0</v>
      </c>
      <c r="Y133" s="157">
        <f t="shared" si="95"/>
        <v>0</v>
      </c>
      <c r="Z133" s="156">
        <f t="shared" si="95"/>
        <v>0</v>
      </c>
      <c r="AA133" s="83">
        <f t="shared" si="95"/>
        <v>0</v>
      </c>
      <c r="AB133" s="84">
        <f t="shared" si="95"/>
        <v>0</v>
      </c>
      <c r="AC133" s="84">
        <f t="shared" si="95"/>
        <v>0</v>
      </c>
      <c r="AD133" s="84">
        <f t="shared" si="95"/>
        <v>0</v>
      </c>
      <c r="AE133" s="84">
        <f t="shared" si="95"/>
        <v>0</v>
      </c>
      <c r="AF133" s="85">
        <f t="shared" si="95"/>
        <v>0</v>
      </c>
      <c r="AG133" s="751">
        <f t="shared" ref="AG133:AG136" si="96">AVERAGE(AG8,AG13,AG18,AG23,AG28,AG33,AG38,AG43,AG48,AG53,AG58,AG63,AG68,AG73,AG78,AG103,AG88,AG93,AG98,AG108,AG118,AG123,AG128)</f>
        <v>0</v>
      </c>
      <c r="AH133" s="962">
        <f t="shared" ref="AH133:AI133" si="97">AVERAGE(AH8,AH13,AH18,AH23,AH28,AH33,AH38,AH43,AH48,AH53,AH58,AH63,AH68,AH73,AH78,AH103,AH88,AH93,AH98,AH108,AH118,AH123,AH128)</f>
        <v>0</v>
      </c>
      <c r="AI133" s="1262">
        <f t="shared" si="97"/>
        <v>0</v>
      </c>
      <c r="AJ133" s="393">
        <f>SUM(AN133:AP133)</f>
        <v>0</v>
      </c>
      <c r="AK133" s="327" t="s">
        <v>98</v>
      </c>
      <c r="AL133" s="328" t="s">
        <v>98</v>
      </c>
      <c r="AM133" s="329" t="s">
        <v>98</v>
      </c>
      <c r="AN133" s="330">
        <v>0</v>
      </c>
      <c r="AO133" s="328">
        <v>0</v>
      </c>
      <c r="AP133" s="329">
        <v>0</v>
      </c>
      <c r="AQ133" s="330" t="s">
        <v>97</v>
      </c>
      <c r="AR133" s="328" t="s">
        <v>97</v>
      </c>
      <c r="AS133" s="328" t="s">
        <v>97</v>
      </c>
      <c r="AT133" s="328" t="s">
        <v>97</v>
      </c>
      <c r="AU133" s="329" t="s">
        <v>97</v>
      </c>
      <c r="AV133" s="201">
        <f t="shared" ref="AV133:AV136" si="98">SUM(AV8,AV13,AV18,AV23,AV28,AV33,AV38,AV43,AV48,AV53,AV58,AV63,AV68,AV73,AV88,AV103,AV108,AV118,AV123,AV128)</f>
        <v>0</v>
      </c>
      <c r="AW133" s="167">
        <f t="shared" ref="AW133:BE133" si="99">SUM(AW8,AW13,AW18,AW23,AW28,AW33,AW38,AW43,AW48,AW53,AW58,AW63,AW68,AW73,AW88,AW103,AW108,AW118,AW123,AW128)</f>
        <v>0</v>
      </c>
      <c r="AX133" s="167">
        <f t="shared" si="99"/>
        <v>0</v>
      </c>
      <c r="AY133" s="167">
        <f t="shared" si="99"/>
        <v>0</v>
      </c>
      <c r="AZ133" s="167">
        <f t="shared" si="99"/>
        <v>0</v>
      </c>
      <c r="BA133" s="167">
        <f t="shared" si="99"/>
        <v>0</v>
      </c>
      <c r="BB133" s="167">
        <f t="shared" si="99"/>
        <v>0</v>
      </c>
      <c r="BC133" s="167">
        <f t="shared" si="99"/>
        <v>0</v>
      </c>
      <c r="BD133" s="167">
        <f t="shared" si="99"/>
        <v>0</v>
      </c>
      <c r="BE133" s="130">
        <f t="shared" si="99"/>
        <v>0</v>
      </c>
    </row>
    <row r="134" spans="1:57" ht="32.25" thickBot="1" x14ac:dyDescent="0.3">
      <c r="A134" s="1401"/>
      <c r="B134" s="1471"/>
      <c r="C134" s="1529"/>
      <c r="D134" s="1288" t="s">
        <v>486</v>
      </c>
      <c r="E134" s="1301"/>
      <c r="F134" s="1304"/>
      <c r="G134" s="850">
        <f t="shared" si="94"/>
        <v>0</v>
      </c>
      <c r="H134" s="402">
        <f t="shared" ref="H134:AF134" si="100">SUM(H9,H14,H19,H24,H29,H34,H39,H44,H49,H54,H59,H64,H69,H74,H79,H104,H89,H94,H99,H109,H119,H124,H129)</f>
        <v>0</v>
      </c>
      <c r="I134" s="319">
        <f t="shared" si="100"/>
        <v>0</v>
      </c>
      <c r="J134" s="319">
        <f t="shared" si="100"/>
        <v>0</v>
      </c>
      <c r="K134" s="319">
        <f t="shared" si="100"/>
        <v>0</v>
      </c>
      <c r="L134" s="320">
        <f t="shared" si="100"/>
        <v>0</v>
      </c>
      <c r="M134" s="363">
        <f t="shared" si="100"/>
        <v>0</v>
      </c>
      <c r="N134" s="155">
        <f t="shared" si="100"/>
        <v>0</v>
      </c>
      <c r="O134" s="155">
        <f t="shared" si="100"/>
        <v>0</v>
      </c>
      <c r="P134" s="155">
        <f t="shared" si="100"/>
        <v>0</v>
      </c>
      <c r="Q134" s="155">
        <f t="shared" si="100"/>
        <v>0</v>
      </c>
      <c r="R134" s="156">
        <f t="shared" si="100"/>
        <v>0</v>
      </c>
      <c r="S134" s="157">
        <f t="shared" si="100"/>
        <v>0</v>
      </c>
      <c r="T134" s="202">
        <f t="shared" si="100"/>
        <v>0</v>
      </c>
      <c r="U134" s="202">
        <f t="shared" si="100"/>
        <v>0</v>
      </c>
      <c r="V134" s="155">
        <f t="shared" si="100"/>
        <v>0</v>
      </c>
      <c r="W134" s="155">
        <f t="shared" si="100"/>
        <v>0</v>
      </c>
      <c r="X134" s="156">
        <f t="shared" si="100"/>
        <v>0</v>
      </c>
      <c r="Y134" s="157">
        <f t="shared" si="100"/>
        <v>0</v>
      </c>
      <c r="Z134" s="156">
        <f t="shared" si="100"/>
        <v>0</v>
      </c>
      <c r="AA134" s="83">
        <f t="shared" si="100"/>
        <v>0</v>
      </c>
      <c r="AB134" s="84">
        <f t="shared" si="100"/>
        <v>0</v>
      </c>
      <c r="AC134" s="84">
        <f t="shared" si="100"/>
        <v>0</v>
      </c>
      <c r="AD134" s="84">
        <f t="shared" si="100"/>
        <v>0</v>
      </c>
      <c r="AE134" s="84">
        <f t="shared" si="100"/>
        <v>0</v>
      </c>
      <c r="AF134" s="85">
        <f t="shared" si="100"/>
        <v>0</v>
      </c>
      <c r="AG134" s="751">
        <f t="shared" si="96"/>
        <v>0</v>
      </c>
      <c r="AH134" s="962">
        <f t="shared" ref="AH134:AI134" si="101">AVERAGE(AH9,AH14,AH19,AH24,AH29,AH34,AH39,AH44,AH49,AH54,AH59,AH64,AH69,AH74,AH79,AH104,AH89,AH94,AH99,AH109,AH119,AH124,AH129)</f>
        <v>0</v>
      </c>
      <c r="AI134" s="1262">
        <f t="shared" si="101"/>
        <v>0</v>
      </c>
      <c r="AJ134" s="393">
        <f>SUM(AK134:AM134)</f>
        <v>0</v>
      </c>
      <c r="AK134" s="327">
        <v>0</v>
      </c>
      <c r="AL134" s="328">
        <v>0</v>
      </c>
      <c r="AM134" s="329">
        <v>0</v>
      </c>
      <c r="AN134" s="330" t="s">
        <v>97</v>
      </c>
      <c r="AO134" s="328" t="s">
        <v>97</v>
      </c>
      <c r="AP134" s="329" t="s">
        <v>97</v>
      </c>
      <c r="AQ134" s="330" t="s">
        <v>97</v>
      </c>
      <c r="AR134" s="328" t="s">
        <v>97</v>
      </c>
      <c r="AS134" s="328" t="s">
        <v>97</v>
      </c>
      <c r="AT134" s="328" t="s">
        <v>97</v>
      </c>
      <c r="AU134" s="329" t="s">
        <v>97</v>
      </c>
      <c r="AV134" s="201">
        <f t="shared" si="98"/>
        <v>0</v>
      </c>
      <c r="AW134" s="167">
        <f t="shared" ref="AW134:BE134" si="102">SUM(AW9,AW14,AW19,AW24,AW29,AW34,AW39,AW44,AW49,AW54,AW59,AW64,AW69,AW74,AW89,AW104,AW109,AW119,AW124,AW129)</f>
        <v>0</v>
      </c>
      <c r="AX134" s="167">
        <f t="shared" si="102"/>
        <v>0</v>
      </c>
      <c r="AY134" s="167">
        <f t="shared" si="102"/>
        <v>0</v>
      </c>
      <c r="AZ134" s="167">
        <f t="shared" si="102"/>
        <v>0</v>
      </c>
      <c r="BA134" s="167">
        <f t="shared" si="102"/>
        <v>0</v>
      </c>
      <c r="BB134" s="167">
        <f t="shared" si="102"/>
        <v>0</v>
      </c>
      <c r="BC134" s="167">
        <f t="shared" si="102"/>
        <v>0</v>
      </c>
      <c r="BD134" s="167">
        <f t="shared" si="102"/>
        <v>0</v>
      </c>
      <c r="BE134" s="130">
        <f t="shared" si="102"/>
        <v>0</v>
      </c>
    </row>
    <row r="135" spans="1:57" ht="32.25" thickBot="1" x14ac:dyDescent="0.3">
      <c r="A135" s="1401"/>
      <c r="B135" s="1471"/>
      <c r="C135" s="1529"/>
      <c r="D135" s="1288" t="s">
        <v>15</v>
      </c>
      <c r="E135" s="1301"/>
      <c r="F135" s="1304"/>
      <c r="G135" s="850">
        <f t="shared" si="94"/>
        <v>6436</v>
      </c>
      <c r="H135" s="402">
        <f t="shared" ref="H135:AF135" si="103">SUM(H10,H15,H20,H25,H30,H35,H40,H45,H50,H55,H60,H65,H70,H75,H80,H105,H90,H95,H100,H110,H120,H125,H130)</f>
        <v>286</v>
      </c>
      <c r="I135" s="319">
        <f t="shared" si="103"/>
        <v>279</v>
      </c>
      <c r="J135" s="319">
        <f t="shared" si="103"/>
        <v>0</v>
      </c>
      <c r="K135" s="319">
        <f t="shared" si="103"/>
        <v>7</v>
      </c>
      <c r="L135" s="320">
        <f t="shared" si="103"/>
        <v>0</v>
      </c>
      <c r="M135" s="363">
        <f t="shared" si="103"/>
        <v>5511</v>
      </c>
      <c r="N135" s="155">
        <f t="shared" si="103"/>
        <v>0</v>
      </c>
      <c r="O135" s="155">
        <f t="shared" si="103"/>
        <v>0</v>
      </c>
      <c r="P135" s="155">
        <f t="shared" si="103"/>
        <v>5511</v>
      </c>
      <c r="Q135" s="155">
        <f t="shared" si="103"/>
        <v>0</v>
      </c>
      <c r="R135" s="156">
        <f t="shared" si="103"/>
        <v>0</v>
      </c>
      <c r="S135" s="157">
        <f t="shared" si="103"/>
        <v>44</v>
      </c>
      <c r="T135" s="202">
        <f t="shared" si="103"/>
        <v>0</v>
      </c>
      <c r="U135" s="202">
        <f t="shared" si="103"/>
        <v>0</v>
      </c>
      <c r="V135" s="155">
        <f t="shared" si="103"/>
        <v>2163</v>
      </c>
      <c r="W135" s="155">
        <f t="shared" si="103"/>
        <v>2726</v>
      </c>
      <c r="X135" s="156">
        <f t="shared" si="103"/>
        <v>578</v>
      </c>
      <c r="Y135" s="157">
        <f t="shared" si="103"/>
        <v>4866</v>
      </c>
      <c r="Z135" s="156">
        <f t="shared" si="103"/>
        <v>645</v>
      </c>
      <c r="AA135" s="83">
        <f t="shared" si="103"/>
        <v>6</v>
      </c>
      <c r="AB135" s="84">
        <f t="shared" si="103"/>
        <v>413</v>
      </c>
      <c r="AC135" s="84">
        <f t="shared" si="103"/>
        <v>397</v>
      </c>
      <c r="AD135" s="84">
        <f t="shared" si="103"/>
        <v>268</v>
      </c>
      <c r="AE135" s="84">
        <f t="shared" si="103"/>
        <v>770</v>
      </c>
      <c r="AF135" s="85">
        <f t="shared" si="103"/>
        <v>51</v>
      </c>
      <c r="AG135" s="751">
        <f t="shared" si="96"/>
        <v>37.579565217391306</v>
      </c>
      <c r="AH135" s="962">
        <f t="shared" ref="AH135:AI135" si="104">AVERAGE(AH10,AH15,AH20,AH25,AH30,AH35,AH40,AH45,AH50,AH55,AH60,AH65,AH70,AH75,AH80,AH105,AH90,AH95,AH100,AH110,AH120,AH125,AH130)</f>
        <v>17.193478260869565</v>
      </c>
      <c r="AI135" s="1262">
        <f t="shared" si="104"/>
        <v>100.77681818181819</v>
      </c>
      <c r="AJ135" s="393">
        <f>SUM(AQ135:AU135)</f>
        <v>4866</v>
      </c>
      <c r="AK135" s="327" t="s">
        <v>98</v>
      </c>
      <c r="AL135" s="328" t="s">
        <v>98</v>
      </c>
      <c r="AM135" s="329" t="s">
        <v>98</v>
      </c>
      <c r="AN135" s="330" t="s">
        <v>97</v>
      </c>
      <c r="AO135" s="328" t="s">
        <v>97</v>
      </c>
      <c r="AP135" s="329" t="s">
        <v>97</v>
      </c>
      <c r="AQ135" s="330">
        <f>SUM(AQ11,AQ20,AQ25,AQ30,AQ35,AQ40,AQ45,AQ50,AQ55,AQ60,AQ65,AQ75,AQ80,AQ85,AQ90,AQ95,AQ100,AQ105,AQ110,AQ115,AQ120,AQ125,AQ130)</f>
        <v>64</v>
      </c>
      <c r="AR135" s="328">
        <f t="shared" ref="AR135:AU135" si="105">SUM(AR11,AR20,AR25,AR30,AR35,AR40,AR45,AR50,AR55,AR60,AR65,AR75,AR80,AR85,AR90,AR95,AR100,AR105,AR110,AR115,AR120,AR125,AR130)</f>
        <v>215</v>
      </c>
      <c r="AS135" s="328">
        <f t="shared" si="105"/>
        <v>3277</v>
      </c>
      <c r="AT135" s="328">
        <f t="shared" si="105"/>
        <v>1095</v>
      </c>
      <c r="AU135" s="329">
        <f t="shared" si="105"/>
        <v>215</v>
      </c>
      <c r="AV135" s="201">
        <f t="shared" si="98"/>
        <v>825</v>
      </c>
      <c r="AW135" s="167">
        <f t="shared" ref="AW135:BE135" si="106">SUM(AW10,AW15,AW20,AW25,AW30,AW35,AW40,AW45,AW50,AW55,AW60,AW65,AW70,AW75,AW90,AW105,AW110,AW120,AW125,AW130)</f>
        <v>2</v>
      </c>
      <c r="AX135" s="167">
        <f t="shared" si="106"/>
        <v>15</v>
      </c>
      <c r="AY135" s="167">
        <f t="shared" si="106"/>
        <v>14</v>
      </c>
      <c r="AZ135" s="167">
        <f t="shared" si="106"/>
        <v>15</v>
      </c>
      <c r="BA135" s="167">
        <f t="shared" si="106"/>
        <v>655</v>
      </c>
      <c r="BB135" s="167">
        <f t="shared" si="106"/>
        <v>0</v>
      </c>
      <c r="BC135" s="167">
        <f t="shared" si="106"/>
        <v>10</v>
      </c>
      <c r="BD135" s="167">
        <f t="shared" si="106"/>
        <v>51</v>
      </c>
      <c r="BE135" s="130">
        <f t="shared" si="106"/>
        <v>63</v>
      </c>
    </row>
    <row r="136" spans="1:57" ht="32.25" thickBot="1" x14ac:dyDescent="0.3">
      <c r="A136" s="1530"/>
      <c r="B136" s="1531"/>
      <c r="C136" s="1532"/>
      <c r="D136" s="1289" t="s">
        <v>491</v>
      </c>
      <c r="E136" s="1302"/>
      <c r="F136" s="1305"/>
      <c r="G136" s="851">
        <f t="shared" si="94"/>
        <v>0</v>
      </c>
      <c r="H136" s="160">
        <f t="shared" ref="H136:AF136" si="107">SUM(H11,H16,H21,H26,H31,H36,H41,H46,H51,H56,H61,H66,H71,H76,H81,H106,H91,H96,H101,H111,H121,H126,H131)</f>
        <v>0</v>
      </c>
      <c r="I136" s="92">
        <f t="shared" si="107"/>
        <v>0</v>
      </c>
      <c r="J136" s="92">
        <f t="shared" si="107"/>
        <v>0</v>
      </c>
      <c r="K136" s="92">
        <f t="shared" si="107"/>
        <v>0</v>
      </c>
      <c r="L136" s="93">
        <f t="shared" si="107"/>
        <v>0</v>
      </c>
      <c r="M136" s="364">
        <f t="shared" si="107"/>
        <v>0</v>
      </c>
      <c r="N136" s="127">
        <f t="shared" si="107"/>
        <v>0</v>
      </c>
      <c r="O136" s="127">
        <f t="shared" si="107"/>
        <v>0</v>
      </c>
      <c r="P136" s="127">
        <f t="shared" si="107"/>
        <v>0</v>
      </c>
      <c r="Q136" s="127">
        <f t="shared" si="107"/>
        <v>0</v>
      </c>
      <c r="R136" s="161">
        <f t="shared" si="107"/>
        <v>0</v>
      </c>
      <c r="S136" s="169">
        <f t="shared" si="107"/>
        <v>0</v>
      </c>
      <c r="T136" s="756">
        <f t="shared" si="107"/>
        <v>0</v>
      </c>
      <c r="U136" s="756">
        <f t="shared" si="107"/>
        <v>0</v>
      </c>
      <c r="V136" s="127">
        <f t="shared" si="107"/>
        <v>0</v>
      </c>
      <c r="W136" s="127">
        <f t="shared" si="107"/>
        <v>0</v>
      </c>
      <c r="X136" s="161">
        <f t="shared" si="107"/>
        <v>0</v>
      </c>
      <c r="Y136" s="169">
        <f t="shared" si="107"/>
        <v>0</v>
      </c>
      <c r="Z136" s="161">
        <f t="shared" si="107"/>
        <v>0</v>
      </c>
      <c r="AA136" s="100">
        <f t="shared" si="107"/>
        <v>0</v>
      </c>
      <c r="AB136" s="92">
        <f t="shared" si="107"/>
        <v>0</v>
      </c>
      <c r="AC136" s="92">
        <f t="shared" si="107"/>
        <v>0</v>
      </c>
      <c r="AD136" s="92">
        <f t="shared" si="107"/>
        <v>0</v>
      </c>
      <c r="AE136" s="92">
        <f t="shared" si="107"/>
        <v>0</v>
      </c>
      <c r="AF136" s="101">
        <f t="shared" si="107"/>
        <v>0</v>
      </c>
      <c r="AG136" s="752">
        <f t="shared" si="96"/>
        <v>0</v>
      </c>
      <c r="AH136" s="963">
        <f t="shared" ref="AH136:AI136" si="108">AVERAGE(AH11,AH16,AH21,AH26,AH31,AH36,AH41,AH46,AH51,AH56,AH61,AH66,AH71,AH76,AH81,AH106,AH91,AH96,AH101,AH111,AH121,AH126,AH131)</f>
        <v>0</v>
      </c>
      <c r="AI136" s="1263">
        <f t="shared" si="108"/>
        <v>0</v>
      </c>
      <c r="AJ136" s="170">
        <f>SUM(AQ136:AU136)</f>
        <v>0</v>
      </c>
      <c r="AK136" s="345" t="s">
        <v>97</v>
      </c>
      <c r="AL136" s="97" t="s">
        <v>97</v>
      </c>
      <c r="AM136" s="98" t="s">
        <v>97</v>
      </c>
      <c r="AN136" s="99" t="s">
        <v>97</v>
      </c>
      <c r="AO136" s="97" t="s">
        <v>98</v>
      </c>
      <c r="AP136" s="98" t="s">
        <v>98</v>
      </c>
      <c r="AQ136" s="100">
        <v>0</v>
      </c>
      <c r="AR136" s="92">
        <v>0</v>
      </c>
      <c r="AS136" s="92">
        <v>0</v>
      </c>
      <c r="AT136" s="92">
        <v>0</v>
      </c>
      <c r="AU136" s="93">
        <v>0</v>
      </c>
      <c r="AV136" s="437">
        <f t="shared" si="98"/>
        <v>0</v>
      </c>
      <c r="AW136" s="128">
        <f t="shared" ref="AW136:BE136" si="109">SUM(AW11,AW16,AW21,AW26,AW31,AW36,AW41,AW46,AW51,AW56,AW61,AW66,AW71,AW76,AW91,AW106,AW111,AW121,AW126,AW131)</f>
        <v>0</v>
      </c>
      <c r="AX136" s="128">
        <f t="shared" si="109"/>
        <v>0</v>
      </c>
      <c r="AY136" s="128">
        <f t="shared" si="109"/>
        <v>0</v>
      </c>
      <c r="AZ136" s="128">
        <f t="shared" si="109"/>
        <v>0</v>
      </c>
      <c r="BA136" s="128">
        <f t="shared" si="109"/>
        <v>0</v>
      </c>
      <c r="BB136" s="128">
        <f t="shared" si="109"/>
        <v>0</v>
      </c>
      <c r="BC136" s="128">
        <f t="shared" si="109"/>
        <v>0</v>
      </c>
      <c r="BD136" s="128">
        <f t="shared" si="109"/>
        <v>0</v>
      </c>
      <c r="BE136" s="129">
        <f t="shared" si="109"/>
        <v>0</v>
      </c>
    </row>
  </sheetData>
  <sheetProtection formatCells="0" formatColumns="0" formatRows="0" autoFilter="0" pivotTables="0"/>
  <mergeCells count="119">
    <mergeCell ref="F132:F136"/>
    <mergeCell ref="E132:E136"/>
    <mergeCell ref="E17:E21"/>
    <mergeCell ref="F17:F21"/>
    <mergeCell ref="E87:E91"/>
    <mergeCell ref="F87:F91"/>
    <mergeCell ref="E27:E31"/>
    <mergeCell ref="F27:F31"/>
    <mergeCell ref="E37:E41"/>
    <mergeCell ref="F37:F41"/>
    <mergeCell ref="E72:E76"/>
    <mergeCell ref="F72:F76"/>
    <mergeCell ref="E127:E131"/>
    <mergeCell ref="F127:F131"/>
    <mergeCell ref="E122:E126"/>
    <mergeCell ref="F122:F126"/>
    <mergeCell ref="E117:E121"/>
    <mergeCell ref="F117:F121"/>
    <mergeCell ref="E92:E96"/>
    <mergeCell ref="F92:F96"/>
    <mergeCell ref="E97:E101"/>
    <mergeCell ref="F97:F101"/>
    <mergeCell ref="E107:E111"/>
    <mergeCell ref="F107:F111"/>
    <mergeCell ref="E102:E106"/>
    <mergeCell ref="F102:F106"/>
    <mergeCell ref="E62:E66"/>
    <mergeCell ref="F62:F66"/>
    <mergeCell ref="E67:E71"/>
    <mergeCell ref="F67:F71"/>
    <mergeCell ref="E77:E81"/>
    <mergeCell ref="F77:F81"/>
    <mergeCell ref="E42:E46"/>
    <mergeCell ref="F42:F46"/>
    <mergeCell ref="E47:E51"/>
    <mergeCell ref="F47:F51"/>
    <mergeCell ref="E57:E61"/>
    <mergeCell ref="F57:F61"/>
    <mergeCell ref="E52:E56"/>
    <mergeCell ref="F52:F56"/>
    <mergeCell ref="E22:E26"/>
    <mergeCell ref="F22:F26"/>
    <mergeCell ref="E32:E36"/>
    <mergeCell ref="F32:F36"/>
    <mergeCell ref="E3:G4"/>
    <mergeCell ref="H3:L4"/>
    <mergeCell ref="E7:E11"/>
    <mergeCell ref="F7:F11"/>
    <mergeCell ref="C12:C16"/>
    <mergeCell ref="C7:C11"/>
    <mergeCell ref="E12:E16"/>
    <mergeCell ref="F12:F16"/>
    <mergeCell ref="M3:AU3"/>
    <mergeCell ref="AV3:BE4"/>
    <mergeCell ref="N4:R4"/>
    <mergeCell ref="S4:X4"/>
    <mergeCell ref="Y4:Z4"/>
    <mergeCell ref="AA4:AF4"/>
    <mergeCell ref="AG4:AH4"/>
    <mergeCell ref="AI4:AJ4"/>
    <mergeCell ref="AK4:AU4"/>
    <mergeCell ref="C27:C31"/>
    <mergeCell ref="C32:C36"/>
    <mergeCell ref="A3:A5"/>
    <mergeCell ref="A87:A91"/>
    <mergeCell ref="A7:A16"/>
    <mergeCell ref="B12:B16"/>
    <mergeCell ref="B17:B21"/>
    <mergeCell ref="B52:B56"/>
    <mergeCell ref="B7:B11"/>
    <mergeCell ref="B27:B31"/>
    <mergeCell ref="B22:B26"/>
    <mergeCell ref="B42:B46"/>
    <mergeCell ref="B47:B51"/>
    <mergeCell ref="B32:B36"/>
    <mergeCell ref="B37:B41"/>
    <mergeCell ref="C42:C46"/>
    <mergeCell ref="B127:B131"/>
    <mergeCell ref="C127:C131"/>
    <mergeCell ref="A132:C136"/>
    <mergeCell ref="B102:B106"/>
    <mergeCell ref="C102:C106"/>
    <mergeCell ref="B107:B111"/>
    <mergeCell ref="C107:C111"/>
    <mergeCell ref="B117:B121"/>
    <mergeCell ref="C117:C121"/>
    <mergeCell ref="B122:B126"/>
    <mergeCell ref="C122:C126"/>
    <mergeCell ref="A102:A106"/>
    <mergeCell ref="A107:A111"/>
    <mergeCell ref="A117:A131"/>
    <mergeCell ref="A112:A116"/>
    <mergeCell ref="C112:C116"/>
    <mergeCell ref="B112:B116"/>
    <mergeCell ref="C47:C51"/>
    <mergeCell ref="C37:C41"/>
    <mergeCell ref="A92:A101"/>
    <mergeCell ref="B97:B101"/>
    <mergeCell ref="C97:C101"/>
    <mergeCell ref="A17:A86"/>
    <mergeCell ref="B82:B86"/>
    <mergeCell ref="C82:C86"/>
    <mergeCell ref="B57:B61"/>
    <mergeCell ref="C57:C61"/>
    <mergeCell ref="B62:B66"/>
    <mergeCell ref="C62:C66"/>
    <mergeCell ref="B67:B71"/>
    <mergeCell ref="C67:C71"/>
    <mergeCell ref="B72:B76"/>
    <mergeCell ref="C72:C76"/>
    <mergeCell ref="B87:B91"/>
    <mergeCell ref="C87:C91"/>
    <mergeCell ref="B77:B81"/>
    <mergeCell ref="C77:C81"/>
    <mergeCell ref="B92:B96"/>
    <mergeCell ref="C92:C96"/>
    <mergeCell ref="C52:C56"/>
    <mergeCell ref="C22:C26"/>
    <mergeCell ref="C17:C21"/>
  </mergeCells>
  <conditionalFormatting sqref="M7:M11">
    <cfRule type="expression" dxfId="39" priority="82">
      <formula>M7&lt;&gt;SUM(Y7:Z7)</formula>
    </cfRule>
    <cfRule type="expression" dxfId="38" priority="83">
      <formula>M7&lt;&gt;SUM(N7:R7)</formula>
    </cfRule>
    <cfRule type="expression" dxfId="37" priority="85">
      <formula>M7&lt;&gt;SUM(S7:X7)</formula>
    </cfRule>
  </conditionalFormatting>
  <conditionalFormatting sqref="M12:M16">
    <cfRule type="expression" dxfId="36" priority="344">
      <formula>M12&lt;&gt;SUM(S12:X12)</formula>
    </cfRule>
    <cfRule type="expression" dxfId="35" priority="343">
      <formula>M12&lt;&gt;SUM(N12:R12)</formula>
    </cfRule>
    <cfRule type="expression" dxfId="34" priority="338">
      <formula>M12&lt;&gt;SUM(Y12:Z12)</formula>
    </cfRule>
  </conditionalFormatting>
  <conditionalFormatting sqref="M17:M21">
    <cfRule type="expression" dxfId="33" priority="655">
      <formula>M17&lt;&gt;SUM(N17:R17)</formula>
    </cfRule>
    <cfRule type="expression" dxfId="32" priority="654">
      <formula>M17&lt;&gt;SUM(S17:X17)</formula>
    </cfRule>
    <cfRule type="expression" dxfId="31" priority="653">
      <formula>M17&lt;&gt;SUM(Y17:Z17)</formula>
    </cfRule>
    <cfRule type="expression" dxfId="30" priority="652">
      <formula>M17&lt;&gt;SUM(N17:R17)</formula>
    </cfRule>
    <cfRule type="expression" dxfId="29" priority="647">
      <formula>M17&lt;&gt;SUM(S17:X17)</formula>
    </cfRule>
  </conditionalFormatting>
  <conditionalFormatting sqref="M22:M51">
    <cfRule type="expression" dxfId="28" priority="5">
      <formula>M22&lt;&gt;SUM(Y22:Z22)</formula>
    </cfRule>
  </conditionalFormatting>
  <conditionalFormatting sqref="M22:M61">
    <cfRule type="expression" dxfId="27" priority="6">
      <formula>M22&lt;&gt;SUM(N22:R22)</formula>
    </cfRule>
    <cfRule type="expression" dxfId="26" priority="8">
      <formula>M22&lt;&gt;SUM(S22:X22)</formula>
    </cfRule>
  </conditionalFormatting>
  <conditionalFormatting sqref="M52:M56">
    <cfRule type="expression" dxfId="25" priority="231">
      <formula>M52&lt;&gt;SUM(Y52:Z52)</formula>
    </cfRule>
  </conditionalFormatting>
  <conditionalFormatting sqref="M57:M81">
    <cfRule type="expression" dxfId="24" priority="1">
      <formula>M57&lt;&gt;SUM(Y57:Z57)</formula>
    </cfRule>
  </conditionalFormatting>
  <conditionalFormatting sqref="M62:M76">
    <cfRule type="expression" dxfId="23" priority="2">
      <formula>M62&lt;&gt;SUM(N62:R62)</formula>
    </cfRule>
    <cfRule type="expression" dxfId="22" priority="4">
      <formula>M62&lt;&gt;SUM(S62:X62)</formula>
    </cfRule>
  </conditionalFormatting>
  <conditionalFormatting sqref="M77:M91">
    <cfRule type="expression" dxfId="21" priority="14">
      <formula>M77&lt;&gt;SUM(N77:R77)</formula>
    </cfRule>
    <cfRule type="expression" dxfId="20" priority="16">
      <formula>M77&lt;&gt;SUM(S77:X77)</formula>
    </cfRule>
  </conditionalFormatting>
  <conditionalFormatting sqref="M82:M86">
    <cfRule type="expression" dxfId="19" priority="96">
      <formula>M82&lt;&gt;SUM(Y82:Z82)</formula>
    </cfRule>
  </conditionalFormatting>
  <conditionalFormatting sqref="M87:M111">
    <cfRule type="expression" dxfId="18" priority="13">
      <formula>M87&lt;&gt;SUM(Y87:Z87)</formula>
    </cfRule>
  </conditionalFormatting>
  <conditionalFormatting sqref="M92:M136">
    <cfRule type="expression" dxfId="17" priority="20">
      <formula>M92&lt;&gt;SUM(S92:X92)</formula>
    </cfRule>
    <cfRule type="expression" dxfId="16" priority="18">
      <formula>M92&lt;&gt;SUM(N92:R92)</formula>
    </cfRule>
  </conditionalFormatting>
  <conditionalFormatting sqref="M112:M116 M132:M136">
    <cfRule type="expression" dxfId="15" priority="111">
      <formula>M112&lt;&gt;SUM(Y112:Z112)</formula>
    </cfRule>
  </conditionalFormatting>
  <conditionalFormatting sqref="M117:M131">
    <cfRule type="expression" dxfId="14" priority="17">
      <formula>M117&lt;&gt;SUM(Y117:Z117)</formula>
    </cfRule>
  </conditionalFormatting>
  <conditionalFormatting sqref="W52:W55">
    <cfRule type="expression" dxfId="13" priority="64">
      <formula>SUM(U52:X52)&lt;&gt;P52</formula>
    </cfRule>
  </conditionalFormatting>
  <conditionalFormatting sqref="X52:X55">
    <cfRule type="expression" dxfId="12" priority="63">
      <formula>SUM(U52:X52)&lt;&gt;P52</formula>
    </cfRule>
  </conditionalFormatting>
  <conditionalFormatting sqref="Y12:Y16">
    <cfRule type="expression" dxfId="11" priority="341">
      <formula>SUM(Y12:Z12)&lt;&gt;M12</formula>
    </cfRule>
  </conditionalFormatting>
  <conditionalFormatting sqref="Y17:Y21">
    <cfRule type="expression" dxfId="10" priority="684">
      <formula>SUM(Y17:Z17)&lt;&gt;M17</formula>
    </cfRule>
  </conditionalFormatting>
  <conditionalFormatting sqref="Y52:Y55">
    <cfRule type="expression" dxfId="9" priority="62">
      <formula>SUM(Y52:Z52)&lt;&gt;P52</formula>
    </cfRule>
  </conditionalFormatting>
  <conditionalFormatting sqref="Y56">
    <cfRule type="expression" dxfId="8" priority="234">
      <formula>SUM(Y56:Z56)&lt;&gt;M56</formula>
    </cfRule>
  </conditionalFormatting>
  <conditionalFormatting sqref="Y82:Y86">
    <cfRule type="expression" dxfId="7" priority="99">
      <formula>SUM(Y82:Z82)&lt;&gt;M82</formula>
    </cfRule>
  </conditionalFormatting>
  <conditionalFormatting sqref="Y112:Y116 Y132:Y136">
    <cfRule type="expression" dxfId="6" priority="114">
      <formula>SUM(Y112:Z112)&lt;&gt;M112</formula>
    </cfRule>
  </conditionalFormatting>
  <conditionalFormatting sqref="Z12:Z16">
    <cfRule type="expression" dxfId="5" priority="337">
      <formula>SUM(Y12,Z12)&lt;&gt;M12</formula>
    </cfRule>
  </conditionalFormatting>
  <conditionalFormatting sqref="Z17:Z21">
    <cfRule type="expression" dxfId="4" priority="685">
      <formula>SUM(Y17,Z17)&lt;&gt;M17</formula>
    </cfRule>
  </conditionalFormatting>
  <conditionalFormatting sqref="Z52:Z55">
    <cfRule type="expression" dxfId="3" priority="61">
      <formula>SUM(Y52,Z52)&lt;&gt;P52</formula>
    </cfRule>
  </conditionalFormatting>
  <conditionalFormatting sqref="Z56">
    <cfRule type="expression" dxfId="2" priority="230">
      <formula>SUM(Y56,Z56)&lt;&gt;M56</formula>
    </cfRule>
  </conditionalFormatting>
  <conditionalFormatting sqref="Z82:Z86">
    <cfRule type="expression" dxfId="1" priority="95">
      <formula>SUM(Y82,Z82)&lt;&gt;M82</formula>
    </cfRule>
  </conditionalFormatting>
  <conditionalFormatting sqref="Z112:Z116 Z132:Z136">
    <cfRule type="expression" dxfId="0" priority="110">
      <formula>SUM(Y112,Z112)&lt;&gt;M112</formula>
    </cfRule>
  </conditionalFormatting>
  <dataValidations count="5">
    <dataValidation type="decimal" allowBlank="1" showErrorMessage="1" sqref="AQ21:AU21" xr:uid="{00000000-0002-0000-0600-000000000000}">
      <formula1>0</formula1>
      <formula2>1000000000</formula2>
    </dataValidation>
    <dataValidation type="decimal" allowBlank="1" showErrorMessage="1" sqref="AN17:AP17" xr:uid="{00000000-0002-0000-0600-000001000000}">
      <formula1>0</formula1>
      <formula2>100000000</formula2>
    </dataValidation>
    <dataValidation type="list" allowBlank="1" sqref="C62 C47:C50 C42:C45 C37:C40 C32:C35 C27:C30 C22:C25 C97:C100 C17 C102 C72:C75 C67:C70 C57:C60 C52:C55 C107:C110 C87:C90 C117:C120 C122:C125 C127:C130 C77:C80 C82:C85 C7:C10" xr:uid="{00000000-0002-0000-0600-000002000000}">
      <formula1>INDIRECT("Таблица1[ЄДРПОУ]")</formula1>
    </dataValidation>
    <dataValidation type="whole" allowBlank="1" showInputMessage="1" showErrorMessage="1" sqref="AQ111:AU116 AQ136:AU136 AQ71:AU71 AQ101:AU101 AQ96:AU96 AQ16:AU16 AQ11:AU11 AQ91:AU91 AQ26:AU26 AQ31:AU31 AQ36:AU36 AQ46:AU46 AQ51:AU51 AQ56:AU56 AQ61:AU61 AQ66:AU66 AQ126:AU126 AQ131:AU131 AQ106:AU106 AQ41:AU41 AQ121:AU121 AQ81:AU86 AQ76:AU76" xr:uid="{00000000-0002-0000-0600-000003000000}">
      <formula1>0</formula1>
      <formula2>1000000000</formula2>
    </dataValidation>
    <dataValidation type="whole" allowBlank="1" showInputMessage="1" showErrorMessage="1" sqref="AN37:AP37 AN107:AP107 AN117:AP117 AN77:AP77 AN72:AP72 AN12:AP12 AN7:AP7 AN87:AP87 AN22:AP22 AN27:AP27 AN32:AP32 AN42:AP42 AN47:AP47 AN52:AP52 AN57:AP57 AN62:AP62 AN127:AP127 AN122:AP122 AN102:AP102 AN92:AP92 AN67:AP67 AN97:AP97 AN132:AP132" xr:uid="{00000000-0002-0000-0600-000004000000}">
      <formula1>0</formula1>
      <formula2>100000000</formula2>
    </dataValidation>
  </dataValidation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3"/>
  <dimension ref="A1:B225"/>
  <sheetViews>
    <sheetView workbookViewId="0">
      <selection activeCell="B24" sqref="B24"/>
    </sheetView>
  </sheetViews>
  <sheetFormatPr defaultColWidth="8.7109375" defaultRowHeight="15" x14ac:dyDescent="0.25"/>
  <cols>
    <col min="1" max="1" width="10.7109375" style="49" customWidth="1"/>
    <col min="2" max="2" width="143.7109375" customWidth="1"/>
  </cols>
  <sheetData>
    <row r="1" spans="1:2" x14ac:dyDescent="0.25">
      <c r="A1" s="48" t="s">
        <v>96</v>
      </c>
      <c r="B1" s="47" t="s">
        <v>48</v>
      </c>
    </row>
    <row r="2" spans="1:2" x14ac:dyDescent="0.25">
      <c r="A2" s="49" t="s">
        <v>337</v>
      </c>
      <c r="B2" t="s">
        <v>110</v>
      </c>
    </row>
    <row r="3" spans="1:2" x14ac:dyDescent="0.25">
      <c r="A3" s="49" t="s">
        <v>338</v>
      </c>
      <c r="B3" t="s">
        <v>121</v>
      </c>
    </row>
    <row r="4" spans="1:2" x14ac:dyDescent="0.25">
      <c r="A4" s="49" t="s">
        <v>339</v>
      </c>
      <c r="B4" t="s">
        <v>122</v>
      </c>
    </row>
    <row r="5" spans="1:2" x14ac:dyDescent="0.25">
      <c r="A5" s="49" t="s">
        <v>340</v>
      </c>
      <c r="B5" t="s">
        <v>123</v>
      </c>
    </row>
    <row r="6" spans="1:2" x14ac:dyDescent="0.25">
      <c r="A6" s="49" t="s">
        <v>341</v>
      </c>
      <c r="B6" t="s">
        <v>124</v>
      </c>
    </row>
    <row r="7" spans="1:2" x14ac:dyDescent="0.25">
      <c r="A7" s="49" t="s">
        <v>342</v>
      </c>
      <c r="B7" t="s">
        <v>125</v>
      </c>
    </row>
    <row r="8" spans="1:2" x14ac:dyDescent="0.25">
      <c r="A8" s="49" t="s">
        <v>343</v>
      </c>
      <c r="B8" t="s">
        <v>126</v>
      </c>
    </row>
    <row r="9" spans="1:2" x14ac:dyDescent="0.25">
      <c r="A9" s="49" t="s">
        <v>344</v>
      </c>
      <c r="B9" t="s">
        <v>127</v>
      </c>
    </row>
    <row r="10" spans="1:2" x14ac:dyDescent="0.25">
      <c r="A10" s="49" t="s">
        <v>345</v>
      </c>
      <c r="B10" t="s">
        <v>128</v>
      </c>
    </row>
    <row r="11" spans="1:2" x14ac:dyDescent="0.25">
      <c r="A11" s="49" t="s">
        <v>346</v>
      </c>
      <c r="B11" t="s">
        <v>129</v>
      </c>
    </row>
    <row r="12" spans="1:2" x14ac:dyDescent="0.25">
      <c r="A12" s="49" t="s">
        <v>347</v>
      </c>
      <c r="B12" t="s">
        <v>130</v>
      </c>
    </row>
    <row r="13" spans="1:2" x14ac:dyDescent="0.25">
      <c r="A13" s="49" t="s">
        <v>348</v>
      </c>
      <c r="B13" t="s">
        <v>131</v>
      </c>
    </row>
    <row r="14" spans="1:2" x14ac:dyDescent="0.25">
      <c r="A14" s="49" t="s">
        <v>349</v>
      </c>
      <c r="B14" t="s">
        <v>132</v>
      </c>
    </row>
    <row r="15" spans="1:2" x14ac:dyDescent="0.25">
      <c r="A15" s="49" t="s">
        <v>350</v>
      </c>
      <c r="B15" t="s">
        <v>134</v>
      </c>
    </row>
    <row r="16" spans="1:2" x14ac:dyDescent="0.25">
      <c r="A16" s="49" t="s">
        <v>351</v>
      </c>
      <c r="B16" t="s">
        <v>135</v>
      </c>
    </row>
    <row r="17" spans="1:2" x14ac:dyDescent="0.25">
      <c r="A17" s="49" t="s">
        <v>352</v>
      </c>
      <c r="B17" t="s">
        <v>136</v>
      </c>
    </row>
    <row r="18" spans="1:2" x14ac:dyDescent="0.25">
      <c r="A18" s="49" t="s">
        <v>353</v>
      </c>
      <c r="B18" t="s">
        <v>137</v>
      </c>
    </row>
    <row r="19" spans="1:2" x14ac:dyDescent="0.25">
      <c r="A19" s="49" t="s">
        <v>354</v>
      </c>
      <c r="B19" t="s">
        <v>138</v>
      </c>
    </row>
    <row r="20" spans="1:2" x14ac:dyDescent="0.25">
      <c r="A20" s="49" t="s">
        <v>355</v>
      </c>
      <c r="B20" t="s">
        <v>139</v>
      </c>
    </row>
    <row r="21" spans="1:2" x14ac:dyDescent="0.25">
      <c r="A21" s="49" t="s">
        <v>356</v>
      </c>
      <c r="B21" t="s">
        <v>141</v>
      </c>
    </row>
    <row r="22" spans="1:2" x14ac:dyDescent="0.25">
      <c r="A22" s="49" t="s">
        <v>357</v>
      </c>
      <c r="B22" t="s">
        <v>143</v>
      </c>
    </row>
    <row r="23" spans="1:2" x14ac:dyDescent="0.25">
      <c r="A23" s="49" t="s">
        <v>358</v>
      </c>
      <c r="B23" t="s">
        <v>144</v>
      </c>
    </row>
    <row r="24" spans="1:2" x14ac:dyDescent="0.25">
      <c r="A24" s="49" t="s">
        <v>359</v>
      </c>
      <c r="B24" t="s">
        <v>146</v>
      </c>
    </row>
    <row r="25" spans="1:2" x14ac:dyDescent="0.25">
      <c r="A25" s="49" t="s">
        <v>360</v>
      </c>
      <c r="B25" t="s">
        <v>147</v>
      </c>
    </row>
    <row r="26" spans="1:2" x14ac:dyDescent="0.25">
      <c r="A26" s="49" t="s">
        <v>361</v>
      </c>
      <c r="B26" t="s">
        <v>148</v>
      </c>
    </row>
    <row r="27" spans="1:2" x14ac:dyDescent="0.25">
      <c r="A27" s="49" t="s">
        <v>362</v>
      </c>
      <c r="B27" t="s">
        <v>149</v>
      </c>
    </row>
    <row r="28" spans="1:2" x14ac:dyDescent="0.25">
      <c r="A28" s="49" t="s">
        <v>363</v>
      </c>
      <c r="B28" t="s">
        <v>150</v>
      </c>
    </row>
    <row r="29" spans="1:2" x14ac:dyDescent="0.25">
      <c r="A29" s="49" t="s">
        <v>364</v>
      </c>
      <c r="B29" t="s">
        <v>151</v>
      </c>
    </row>
    <row r="30" spans="1:2" x14ac:dyDescent="0.25">
      <c r="A30" s="49" t="s">
        <v>365</v>
      </c>
      <c r="B30" t="s">
        <v>152</v>
      </c>
    </row>
    <row r="31" spans="1:2" x14ac:dyDescent="0.25">
      <c r="A31" s="49" t="s">
        <v>366</v>
      </c>
      <c r="B31" t="s">
        <v>153</v>
      </c>
    </row>
    <row r="32" spans="1:2" x14ac:dyDescent="0.25">
      <c r="A32" s="49" t="s">
        <v>367</v>
      </c>
      <c r="B32" t="s">
        <v>154</v>
      </c>
    </row>
    <row r="33" spans="1:2" x14ac:dyDescent="0.25">
      <c r="A33" s="49" t="s">
        <v>368</v>
      </c>
      <c r="B33" t="s">
        <v>155</v>
      </c>
    </row>
    <row r="34" spans="1:2" x14ac:dyDescent="0.25">
      <c r="A34" s="49" t="s">
        <v>369</v>
      </c>
      <c r="B34" t="s">
        <v>156</v>
      </c>
    </row>
    <row r="35" spans="1:2" x14ac:dyDescent="0.25">
      <c r="A35" s="49" t="s">
        <v>370</v>
      </c>
      <c r="B35" t="s">
        <v>157</v>
      </c>
    </row>
    <row r="36" spans="1:2" x14ac:dyDescent="0.25">
      <c r="A36" s="49" t="s">
        <v>371</v>
      </c>
      <c r="B36" t="s">
        <v>158</v>
      </c>
    </row>
    <row r="37" spans="1:2" x14ac:dyDescent="0.25">
      <c r="A37" s="49" t="s">
        <v>372</v>
      </c>
      <c r="B37" t="s">
        <v>159</v>
      </c>
    </row>
    <row r="38" spans="1:2" x14ac:dyDescent="0.25">
      <c r="A38" s="49" t="s">
        <v>373</v>
      </c>
      <c r="B38" t="s">
        <v>160</v>
      </c>
    </row>
    <row r="39" spans="1:2" x14ac:dyDescent="0.25">
      <c r="A39" s="49" t="s">
        <v>374</v>
      </c>
      <c r="B39" t="s">
        <v>161</v>
      </c>
    </row>
    <row r="40" spans="1:2" x14ac:dyDescent="0.25">
      <c r="A40" s="49" t="s">
        <v>375</v>
      </c>
      <c r="B40" t="s">
        <v>162</v>
      </c>
    </row>
    <row r="41" spans="1:2" x14ac:dyDescent="0.25">
      <c r="A41" s="49" t="s">
        <v>376</v>
      </c>
      <c r="B41" t="s">
        <v>164</v>
      </c>
    </row>
    <row r="42" spans="1:2" x14ac:dyDescent="0.25">
      <c r="A42" s="49" t="s">
        <v>377</v>
      </c>
      <c r="B42" t="s">
        <v>166</v>
      </c>
    </row>
    <row r="43" spans="1:2" x14ac:dyDescent="0.25">
      <c r="A43" s="49" t="s">
        <v>378</v>
      </c>
      <c r="B43" t="s">
        <v>167</v>
      </c>
    </row>
    <row r="44" spans="1:2" x14ac:dyDescent="0.25">
      <c r="A44" s="49" t="s">
        <v>379</v>
      </c>
      <c r="B44" t="s">
        <v>168</v>
      </c>
    </row>
    <row r="45" spans="1:2" x14ac:dyDescent="0.25">
      <c r="A45" s="49" t="s">
        <v>380</v>
      </c>
      <c r="B45" t="s">
        <v>169</v>
      </c>
    </row>
    <row r="46" spans="1:2" x14ac:dyDescent="0.25">
      <c r="A46" s="49" t="s">
        <v>381</v>
      </c>
      <c r="B46" t="s">
        <v>170</v>
      </c>
    </row>
    <row r="47" spans="1:2" x14ac:dyDescent="0.25">
      <c r="A47" s="49" t="s">
        <v>382</v>
      </c>
      <c r="B47" t="s">
        <v>171</v>
      </c>
    </row>
    <row r="48" spans="1:2" x14ac:dyDescent="0.25">
      <c r="A48" s="49" t="s">
        <v>383</v>
      </c>
      <c r="B48" t="s">
        <v>172</v>
      </c>
    </row>
    <row r="49" spans="1:2" x14ac:dyDescent="0.25">
      <c r="A49" s="49" t="s">
        <v>384</v>
      </c>
      <c r="B49" t="s">
        <v>173</v>
      </c>
    </row>
    <row r="50" spans="1:2" x14ac:dyDescent="0.25">
      <c r="A50" s="49" t="s">
        <v>385</v>
      </c>
      <c r="B50" t="s">
        <v>174</v>
      </c>
    </row>
    <row r="51" spans="1:2" x14ac:dyDescent="0.25">
      <c r="A51" s="49" t="s">
        <v>386</v>
      </c>
      <c r="B51" t="s">
        <v>175</v>
      </c>
    </row>
    <row r="52" spans="1:2" x14ac:dyDescent="0.25">
      <c r="A52" s="49" t="s">
        <v>387</v>
      </c>
      <c r="B52" t="s">
        <v>176</v>
      </c>
    </row>
    <row r="53" spans="1:2" x14ac:dyDescent="0.25">
      <c r="A53" s="49" t="s">
        <v>388</v>
      </c>
      <c r="B53" t="s">
        <v>177</v>
      </c>
    </row>
    <row r="54" spans="1:2" x14ac:dyDescent="0.25">
      <c r="A54" s="49" t="s">
        <v>389</v>
      </c>
      <c r="B54" t="s">
        <v>178</v>
      </c>
    </row>
    <row r="55" spans="1:2" x14ac:dyDescent="0.25">
      <c r="A55" s="49" t="s">
        <v>390</v>
      </c>
      <c r="B55" t="s">
        <v>179</v>
      </c>
    </row>
    <row r="56" spans="1:2" x14ac:dyDescent="0.25">
      <c r="A56" s="49" t="s">
        <v>391</v>
      </c>
      <c r="B56" t="s">
        <v>180</v>
      </c>
    </row>
    <row r="57" spans="1:2" x14ac:dyDescent="0.25">
      <c r="A57" s="49" t="s">
        <v>392</v>
      </c>
      <c r="B57" t="s">
        <v>181</v>
      </c>
    </row>
    <row r="58" spans="1:2" x14ac:dyDescent="0.25">
      <c r="A58" s="49" t="s">
        <v>393</v>
      </c>
      <c r="B58" t="s">
        <v>182</v>
      </c>
    </row>
    <row r="59" spans="1:2" x14ac:dyDescent="0.25">
      <c r="A59" s="49" t="s">
        <v>394</v>
      </c>
      <c r="B59" t="s">
        <v>183</v>
      </c>
    </row>
    <row r="60" spans="1:2" x14ac:dyDescent="0.25">
      <c r="A60" s="49" t="s">
        <v>395</v>
      </c>
      <c r="B60" t="s">
        <v>184</v>
      </c>
    </row>
    <row r="61" spans="1:2" x14ac:dyDescent="0.25">
      <c r="A61" s="49" t="s">
        <v>396</v>
      </c>
      <c r="B61" t="s">
        <v>185</v>
      </c>
    </row>
    <row r="62" spans="1:2" x14ac:dyDescent="0.25">
      <c r="A62" s="49" t="s">
        <v>397</v>
      </c>
      <c r="B62" t="s">
        <v>186</v>
      </c>
    </row>
    <row r="63" spans="1:2" x14ac:dyDescent="0.25">
      <c r="A63" s="49" t="s">
        <v>398</v>
      </c>
      <c r="B63" t="s">
        <v>187</v>
      </c>
    </row>
    <row r="64" spans="1:2" x14ac:dyDescent="0.25">
      <c r="A64" s="49" t="s">
        <v>399</v>
      </c>
      <c r="B64" t="s">
        <v>188</v>
      </c>
    </row>
    <row r="65" spans="1:2" x14ac:dyDescent="0.25">
      <c r="A65" s="49" t="s">
        <v>400</v>
      </c>
      <c r="B65" t="s">
        <v>189</v>
      </c>
    </row>
    <row r="66" spans="1:2" x14ac:dyDescent="0.25">
      <c r="A66" s="49" t="s">
        <v>401</v>
      </c>
      <c r="B66" t="s">
        <v>190</v>
      </c>
    </row>
    <row r="67" spans="1:2" x14ac:dyDescent="0.25">
      <c r="A67" s="49" t="s">
        <v>402</v>
      </c>
      <c r="B67" t="s">
        <v>191</v>
      </c>
    </row>
    <row r="68" spans="1:2" x14ac:dyDescent="0.25">
      <c r="A68" s="49" t="s">
        <v>403</v>
      </c>
      <c r="B68" t="s">
        <v>192</v>
      </c>
    </row>
    <row r="69" spans="1:2" x14ac:dyDescent="0.25">
      <c r="A69" s="49" t="s">
        <v>404</v>
      </c>
      <c r="B69" t="s">
        <v>193</v>
      </c>
    </row>
    <row r="70" spans="1:2" x14ac:dyDescent="0.25">
      <c r="A70" s="49" t="s">
        <v>405</v>
      </c>
      <c r="B70" t="s">
        <v>194</v>
      </c>
    </row>
    <row r="71" spans="1:2" x14ac:dyDescent="0.25">
      <c r="A71" s="49" t="s">
        <v>406</v>
      </c>
      <c r="B71" t="s">
        <v>195</v>
      </c>
    </row>
    <row r="72" spans="1:2" x14ac:dyDescent="0.25">
      <c r="A72" s="49" t="s">
        <v>407</v>
      </c>
      <c r="B72" t="s">
        <v>196</v>
      </c>
    </row>
    <row r="73" spans="1:2" x14ac:dyDescent="0.25">
      <c r="A73" s="49" t="s">
        <v>408</v>
      </c>
      <c r="B73" t="s">
        <v>197</v>
      </c>
    </row>
    <row r="74" spans="1:2" x14ac:dyDescent="0.25">
      <c r="A74" s="49" t="s">
        <v>409</v>
      </c>
      <c r="B74" t="s">
        <v>198</v>
      </c>
    </row>
    <row r="75" spans="1:2" x14ac:dyDescent="0.25">
      <c r="A75" s="49" t="s">
        <v>410</v>
      </c>
      <c r="B75" t="s">
        <v>199</v>
      </c>
    </row>
    <row r="76" spans="1:2" x14ac:dyDescent="0.25">
      <c r="A76" s="49" t="s">
        <v>411</v>
      </c>
      <c r="B76" t="s">
        <v>200</v>
      </c>
    </row>
    <row r="77" spans="1:2" x14ac:dyDescent="0.25">
      <c r="A77" s="49" t="s">
        <v>412</v>
      </c>
      <c r="B77" t="s">
        <v>201</v>
      </c>
    </row>
    <row r="78" spans="1:2" x14ac:dyDescent="0.25">
      <c r="A78" s="49" t="s">
        <v>413</v>
      </c>
      <c r="B78" t="s">
        <v>202</v>
      </c>
    </row>
    <row r="79" spans="1:2" x14ac:dyDescent="0.25">
      <c r="A79" s="49" t="s">
        <v>414</v>
      </c>
      <c r="B79" t="s">
        <v>203</v>
      </c>
    </row>
    <row r="80" spans="1:2" x14ac:dyDescent="0.25">
      <c r="A80" s="49" t="s">
        <v>415</v>
      </c>
      <c r="B80" t="s">
        <v>204</v>
      </c>
    </row>
    <row r="81" spans="1:2" x14ac:dyDescent="0.25">
      <c r="A81" s="49" t="s">
        <v>416</v>
      </c>
      <c r="B81" t="s">
        <v>205</v>
      </c>
    </row>
    <row r="82" spans="1:2" x14ac:dyDescent="0.25">
      <c r="A82" s="49" t="s">
        <v>417</v>
      </c>
      <c r="B82" t="s">
        <v>206</v>
      </c>
    </row>
    <row r="83" spans="1:2" x14ac:dyDescent="0.25">
      <c r="A83" s="49" t="s">
        <v>418</v>
      </c>
      <c r="B83" t="s">
        <v>211</v>
      </c>
    </row>
    <row r="84" spans="1:2" x14ac:dyDescent="0.25">
      <c r="A84" s="49" t="s">
        <v>419</v>
      </c>
      <c r="B84" t="s">
        <v>213</v>
      </c>
    </row>
    <row r="85" spans="1:2" x14ac:dyDescent="0.25">
      <c r="A85" s="49" t="s">
        <v>420</v>
      </c>
      <c r="B85" t="s">
        <v>214</v>
      </c>
    </row>
    <row r="86" spans="1:2" x14ac:dyDescent="0.25">
      <c r="A86" s="49" t="s">
        <v>421</v>
      </c>
      <c r="B86" t="s">
        <v>215</v>
      </c>
    </row>
    <row r="87" spans="1:2" x14ac:dyDescent="0.25">
      <c r="A87" s="49" t="s">
        <v>422</v>
      </c>
      <c r="B87" t="s">
        <v>216</v>
      </c>
    </row>
    <row r="88" spans="1:2" x14ac:dyDescent="0.25">
      <c r="A88" s="49" t="s">
        <v>423</v>
      </c>
      <c r="B88" t="s">
        <v>217</v>
      </c>
    </row>
    <row r="89" spans="1:2" x14ac:dyDescent="0.25">
      <c r="A89" s="49" t="s">
        <v>424</v>
      </c>
      <c r="B89" t="s">
        <v>218</v>
      </c>
    </row>
    <row r="90" spans="1:2" x14ac:dyDescent="0.25">
      <c r="A90" s="49" t="s">
        <v>425</v>
      </c>
      <c r="B90" t="s">
        <v>219</v>
      </c>
    </row>
    <row r="91" spans="1:2" x14ac:dyDescent="0.25">
      <c r="A91" s="49" t="s">
        <v>426</v>
      </c>
      <c r="B91" t="s">
        <v>220</v>
      </c>
    </row>
    <row r="92" spans="1:2" x14ac:dyDescent="0.25">
      <c r="A92" s="49" t="s">
        <v>427</v>
      </c>
      <c r="B92" t="s">
        <v>221</v>
      </c>
    </row>
    <row r="93" spans="1:2" x14ac:dyDescent="0.25">
      <c r="A93" s="49" t="s">
        <v>428</v>
      </c>
      <c r="B93" t="s">
        <v>222</v>
      </c>
    </row>
    <row r="94" spans="1:2" x14ac:dyDescent="0.25">
      <c r="A94" s="49" t="s">
        <v>429</v>
      </c>
      <c r="B94" t="s">
        <v>223</v>
      </c>
    </row>
    <row r="95" spans="1:2" x14ac:dyDescent="0.25">
      <c r="A95" s="49" t="s">
        <v>430</v>
      </c>
      <c r="B95" t="s">
        <v>224</v>
      </c>
    </row>
    <row r="96" spans="1:2" x14ac:dyDescent="0.25">
      <c r="A96" s="49" t="s">
        <v>431</v>
      </c>
      <c r="B96" t="s">
        <v>225</v>
      </c>
    </row>
    <row r="97" spans="1:2" x14ac:dyDescent="0.25">
      <c r="A97" s="49" t="s">
        <v>432</v>
      </c>
      <c r="B97" t="s">
        <v>226</v>
      </c>
    </row>
    <row r="98" spans="1:2" x14ac:dyDescent="0.25">
      <c r="A98" s="49" t="s">
        <v>433</v>
      </c>
      <c r="B98" t="s">
        <v>227</v>
      </c>
    </row>
    <row r="99" spans="1:2" x14ac:dyDescent="0.25">
      <c r="A99" s="49" t="s">
        <v>434</v>
      </c>
      <c r="B99" t="s">
        <v>228</v>
      </c>
    </row>
    <row r="100" spans="1:2" x14ac:dyDescent="0.25">
      <c r="A100" s="49" t="s">
        <v>435</v>
      </c>
      <c r="B100" t="s">
        <v>229</v>
      </c>
    </row>
    <row r="101" spans="1:2" x14ac:dyDescent="0.25">
      <c r="A101" s="49" t="s">
        <v>436</v>
      </c>
      <c r="B101" t="s">
        <v>230</v>
      </c>
    </row>
    <row r="102" spans="1:2" x14ac:dyDescent="0.25">
      <c r="A102" s="49" t="s">
        <v>437</v>
      </c>
      <c r="B102" t="s">
        <v>231</v>
      </c>
    </row>
    <row r="103" spans="1:2" x14ac:dyDescent="0.25">
      <c r="A103" s="49" t="s">
        <v>438</v>
      </c>
      <c r="B103" t="s">
        <v>232</v>
      </c>
    </row>
    <row r="104" spans="1:2" x14ac:dyDescent="0.25">
      <c r="A104" s="49" t="s">
        <v>439</v>
      </c>
      <c r="B104" t="s">
        <v>233</v>
      </c>
    </row>
    <row r="105" spans="1:2" x14ac:dyDescent="0.25">
      <c r="A105" s="49" t="s">
        <v>440</v>
      </c>
      <c r="B105" t="s">
        <v>234</v>
      </c>
    </row>
    <row r="106" spans="1:2" x14ac:dyDescent="0.25">
      <c r="A106" s="49" t="s">
        <v>441</v>
      </c>
      <c r="B106" t="s">
        <v>235</v>
      </c>
    </row>
    <row r="107" spans="1:2" x14ac:dyDescent="0.25">
      <c r="A107" s="49" t="s">
        <v>442</v>
      </c>
      <c r="B107" t="s">
        <v>236</v>
      </c>
    </row>
    <row r="108" spans="1:2" x14ac:dyDescent="0.25">
      <c r="A108" s="49" t="s">
        <v>443</v>
      </c>
      <c r="B108" t="s">
        <v>237</v>
      </c>
    </row>
    <row r="109" spans="1:2" x14ac:dyDescent="0.25">
      <c r="A109" s="49" t="s">
        <v>444</v>
      </c>
      <c r="B109" t="s">
        <v>238</v>
      </c>
    </row>
    <row r="110" spans="1:2" x14ac:dyDescent="0.25">
      <c r="A110" s="49" t="s">
        <v>445</v>
      </c>
      <c r="B110" t="s">
        <v>239</v>
      </c>
    </row>
    <row r="111" spans="1:2" x14ac:dyDescent="0.25">
      <c r="A111" s="49" t="s">
        <v>446</v>
      </c>
      <c r="B111" t="s">
        <v>240</v>
      </c>
    </row>
    <row r="112" spans="1:2" x14ac:dyDescent="0.25">
      <c r="A112" s="49" t="s">
        <v>447</v>
      </c>
      <c r="B112" t="s">
        <v>241</v>
      </c>
    </row>
    <row r="113" spans="1:2" x14ac:dyDescent="0.25">
      <c r="A113" s="49" t="s">
        <v>448</v>
      </c>
      <c r="B113" t="s">
        <v>242</v>
      </c>
    </row>
    <row r="114" spans="1:2" x14ac:dyDescent="0.25">
      <c r="A114" s="49" t="s">
        <v>449</v>
      </c>
      <c r="B114" t="s">
        <v>243</v>
      </c>
    </row>
    <row r="115" spans="1:2" x14ac:dyDescent="0.25">
      <c r="A115" s="49" t="s">
        <v>450</v>
      </c>
      <c r="B115" t="s">
        <v>244</v>
      </c>
    </row>
    <row r="116" spans="1:2" x14ac:dyDescent="0.25">
      <c r="A116" s="49" t="s">
        <v>451</v>
      </c>
      <c r="B116" t="s">
        <v>246</v>
      </c>
    </row>
    <row r="117" spans="1:2" x14ac:dyDescent="0.25">
      <c r="A117" s="49" t="s">
        <v>452</v>
      </c>
      <c r="B117" t="s">
        <v>247</v>
      </c>
    </row>
    <row r="118" spans="1:2" x14ac:dyDescent="0.25">
      <c r="A118" s="49" t="s">
        <v>453</v>
      </c>
      <c r="B118" t="s">
        <v>248</v>
      </c>
    </row>
    <row r="119" spans="1:2" x14ac:dyDescent="0.25">
      <c r="A119" s="49" t="s">
        <v>454</v>
      </c>
      <c r="B119" t="s">
        <v>249</v>
      </c>
    </row>
    <row r="120" spans="1:2" x14ac:dyDescent="0.25">
      <c r="A120" s="49" t="s">
        <v>455</v>
      </c>
      <c r="B120" t="s">
        <v>251</v>
      </c>
    </row>
    <row r="121" spans="1:2" x14ac:dyDescent="0.25">
      <c r="A121" s="49" t="s">
        <v>456</v>
      </c>
      <c r="B121" t="s">
        <v>252</v>
      </c>
    </row>
    <row r="122" spans="1:2" x14ac:dyDescent="0.25">
      <c r="A122" s="49" t="s">
        <v>457</v>
      </c>
      <c r="B122" t="s">
        <v>253</v>
      </c>
    </row>
    <row r="123" spans="1:2" x14ac:dyDescent="0.25">
      <c r="A123" s="49" t="s">
        <v>458</v>
      </c>
      <c r="B123" t="s">
        <v>254</v>
      </c>
    </row>
    <row r="124" spans="1:2" x14ac:dyDescent="0.25">
      <c r="A124" s="49" t="s">
        <v>459</v>
      </c>
      <c r="B124" t="s">
        <v>255</v>
      </c>
    </row>
    <row r="125" spans="1:2" x14ac:dyDescent="0.25">
      <c r="A125" s="49" t="s">
        <v>460</v>
      </c>
      <c r="B125" t="s">
        <v>256</v>
      </c>
    </row>
    <row r="126" spans="1:2" x14ac:dyDescent="0.25">
      <c r="A126" s="49" t="s">
        <v>461</v>
      </c>
      <c r="B126" t="s">
        <v>257</v>
      </c>
    </row>
    <row r="127" spans="1:2" x14ac:dyDescent="0.25">
      <c r="A127" s="49" t="s">
        <v>462</v>
      </c>
      <c r="B127" t="s">
        <v>258</v>
      </c>
    </row>
    <row r="128" spans="1:2" x14ac:dyDescent="0.25">
      <c r="A128" s="49" t="s">
        <v>463</v>
      </c>
      <c r="B128" t="s">
        <v>259</v>
      </c>
    </row>
    <row r="129" spans="1:2" x14ac:dyDescent="0.25">
      <c r="A129" s="49" t="s">
        <v>464</v>
      </c>
      <c r="B129" t="s">
        <v>272</v>
      </c>
    </row>
    <row r="130" spans="1:2" x14ac:dyDescent="0.25">
      <c r="A130" s="49" t="s">
        <v>465</v>
      </c>
      <c r="B130" t="s">
        <v>274</v>
      </c>
    </row>
    <row r="131" spans="1:2" x14ac:dyDescent="0.25">
      <c r="A131" s="49" t="s">
        <v>466</v>
      </c>
      <c r="B131" t="s">
        <v>275</v>
      </c>
    </row>
    <row r="132" spans="1:2" x14ac:dyDescent="0.25">
      <c r="A132" s="49" t="s">
        <v>467</v>
      </c>
      <c r="B132" t="s">
        <v>276</v>
      </c>
    </row>
    <row r="133" spans="1:2" x14ac:dyDescent="0.25">
      <c r="A133" s="49" t="s">
        <v>468</v>
      </c>
      <c r="B133" t="s">
        <v>277</v>
      </c>
    </row>
    <row r="134" spans="1:2" x14ac:dyDescent="0.25">
      <c r="A134" s="49" t="s">
        <v>469</v>
      </c>
      <c r="B134" t="s">
        <v>278</v>
      </c>
    </row>
    <row r="135" spans="1:2" x14ac:dyDescent="0.25">
      <c r="A135" s="49" t="s">
        <v>470</v>
      </c>
      <c r="B135" t="s">
        <v>281</v>
      </c>
    </row>
    <row r="136" spans="1:2" x14ac:dyDescent="0.25">
      <c r="A136" s="49" t="s">
        <v>471</v>
      </c>
      <c r="B136" t="s">
        <v>282</v>
      </c>
    </row>
    <row r="137" spans="1:2" x14ac:dyDescent="0.25">
      <c r="A137" s="49" t="s">
        <v>472</v>
      </c>
      <c r="B137" t="s">
        <v>289</v>
      </c>
    </row>
    <row r="138" spans="1:2" x14ac:dyDescent="0.25">
      <c r="A138" s="49" t="s">
        <v>473</v>
      </c>
      <c r="B138" t="s">
        <v>290</v>
      </c>
    </row>
    <row r="139" spans="1:2" x14ac:dyDescent="0.25">
      <c r="A139" s="49" t="s">
        <v>474</v>
      </c>
      <c r="B139" t="s">
        <v>319</v>
      </c>
    </row>
    <row r="140" spans="1:2" x14ac:dyDescent="0.25">
      <c r="A140" s="49" t="s">
        <v>475</v>
      </c>
      <c r="B140" t="s">
        <v>321</v>
      </c>
    </row>
    <row r="141" spans="1:2" x14ac:dyDescent="0.25">
      <c r="A141" s="49" t="s">
        <v>476</v>
      </c>
      <c r="B141" t="s">
        <v>322</v>
      </c>
    </row>
    <row r="142" spans="1:2" x14ac:dyDescent="0.25">
      <c r="A142" s="49" t="s">
        <v>477</v>
      </c>
      <c r="B142" t="s">
        <v>323</v>
      </c>
    </row>
    <row r="143" spans="1:2" x14ac:dyDescent="0.25">
      <c r="A143" s="49" t="s">
        <v>478</v>
      </c>
      <c r="B143" t="s">
        <v>324</v>
      </c>
    </row>
    <row r="144" spans="1:2" x14ac:dyDescent="0.25">
      <c r="A144" s="49" t="s">
        <v>479</v>
      </c>
      <c r="B144" t="s">
        <v>325</v>
      </c>
    </row>
    <row r="145" spans="1:2" x14ac:dyDescent="0.25">
      <c r="A145" s="49" t="s">
        <v>480</v>
      </c>
      <c r="B145" t="s">
        <v>326</v>
      </c>
    </row>
    <row r="146" spans="1:2" x14ac:dyDescent="0.25">
      <c r="A146" s="49" t="s">
        <v>481</v>
      </c>
      <c r="B146" t="s">
        <v>327</v>
      </c>
    </row>
    <row r="147" spans="1:2" x14ac:dyDescent="0.25">
      <c r="A147" s="49" t="s">
        <v>482</v>
      </c>
      <c r="B147" t="s">
        <v>328</v>
      </c>
    </row>
    <row r="148" spans="1:2" x14ac:dyDescent="0.25">
      <c r="A148" s="49" t="s">
        <v>483</v>
      </c>
      <c r="B148" t="s">
        <v>330</v>
      </c>
    </row>
    <row r="149" spans="1:2" x14ac:dyDescent="0.25">
      <c r="A149" s="49" t="s">
        <v>111</v>
      </c>
      <c r="B149" t="s">
        <v>112</v>
      </c>
    </row>
    <row r="150" spans="1:2" x14ac:dyDescent="0.25">
      <c r="A150" s="49" t="s">
        <v>114</v>
      </c>
      <c r="B150" t="s">
        <v>115</v>
      </c>
    </row>
    <row r="151" spans="1:2" x14ac:dyDescent="0.25">
      <c r="A151" s="49" t="s">
        <v>116</v>
      </c>
      <c r="B151" t="s">
        <v>117</v>
      </c>
    </row>
    <row r="152" spans="1:2" x14ac:dyDescent="0.25">
      <c r="A152" s="49" t="s">
        <v>119</v>
      </c>
      <c r="B152" t="s">
        <v>120</v>
      </c>
    </row>
    <row r="153" spans="1:2" x14ac:dyDescent="0.25">
      <c r="B153" t="s">
        <v>113</v>
      </c>
    </row>
    <row r="154" spans="1:2" x14ac:dyDescent="0.25">
      <c r="B154" t="s">
        <v>118</v>
      </c>
    </row>
    <row r="155" spans="1:2" x14ac:dyDescent="0.25">
      <c r="B155" t="s">
        <v>133</v>
      </c>
    </row>
    <row r="156" spans="1:2" x14ac:dyDescent="0.25">
      <c r="B156" t="s">
        <v>140</v>
      </c>
    </row>
    <row r="157" spans="1:2" x14ac:dyDescent="0.25">
      <c r="B157" t="s">
        <v>142</v>
      </c>
    </row>
    <row r="158" spans="1:2" x14ac:dyDescent="0.25">
      <c r="B158" t="s">
        <v>145</v>
      </c>
    </row>
    <row r="159" spans="1:2" x14ac:dyDescent="0.25">
      <c r="B159" t="s">
        <v>163</v>
      </c>
    </row>
    <row r="160" spans="1:2" x14ac:dyDescent="0.25">
      <c r="B160" t="s">
        <v>165</v>
      </c>
    </row>
    <row r="161" spans="2:2" x14ac:dyDescent="0.25">
      <c r="B161" t="s">
        <v>207</v>
      </c>
    </row>
    <row r="162" spans="2:2" x14ac:dyDescent="0.25">
      <c r="B162" t="s">
        <v>208</v>
      </c>
    </row>
    <row r="163" spans="2:2" x14ac:dyDescent="0.25">
      <c r="B163" t="s">
        <v>209</v>
      </c>
    </row>
    <row r="164" spans="2:2" x14ac:dyDescent="0.25">
      <c r="B164" t="s">
        <v>210</v>
      </c>
    </row>
    <row r="165" spans="2:2" x14ac:dyDescent="0.25">
      <c r="B165" t="s">
        <v>212</v>
      </c>
    </row>
    <row r="166" spans="2:2" x14ac:dyDescent="0.25">
      <c r="B166" t="s">
        <v>245</v>
      </c>
    </row>
    <row r="167" spans="2:2" x14ac:dyDescent="0.25">
      <c r="B167" t="s">
        <v>250</v>
      </c>
    </row>
    <row r="168" spans="2:2" x14ac:dyDescent="0.25">
      <c r="B168" t="s">
        <v>260</v>
      </c>
    </row>
    <row r="169" spans="2:2" x14ac:dyDescent="0.25">
      <c r="B169" t="s">
        <v>261</v>
      </c>
    </row>
    <row r="170" spans="2:2" x14ac:dyDescent="0.25">
      <c r="B170" t="s">
        <v>262</v>
      </c>
    </row>
    <row r="171" spans="2:2" x14ac:dyDescent="0.25">
      <c r="B171" t="s">
        <v>263</v>
      </c>
    </row>
    <row r="172" spans="2:2" x14ac:dyDescent="0.25">
      <c r="B172" t="s">
        <v>264</v>
      </c>
    </row>
    <row r="173" spans="2:2" x14ac:dyDescent="0.25">
      <c r="B173" t="s">
        <v>265</v>
      </c>
    </row>
    <row r="174" spans="2:2" x14ac:dyDescent="0.25">
      <c r="B174" t="s">
        <v>266</v>
      </c>
    </row>
    <row r="175" spans="2:2" x14ac:dyDescent="0.25">
      <c r="B175" t="s">
        <v>267</v>
      </c>
    </row>
    <row r="176" spans="2:2" x14ac:dyDescent="0.25">
      <c r="B176" t="s">
        <v>268</v>
      </c>
    </row>
    <row r="177" spans="2:2" x14ac:dyDescent="0.25">
      <c r="B177" t="s">
        <v>269</v>
      </c>
    </row>
    <row r="178" spans="2:2" x14ac:dyDescent="0.25">
      <c r="B178" t="s">
        <v>270</v>
      </c>
    </row>
    <row r="179" spans="2:2" x14ac:dyDescent="0.25">
      <c r="B179" t="s">
        <v>271</v>
      </c>
    </row>
    <row r="180" spans="2:2" x14ac:dyDescent="0.25">
      <c r="B180" t="s">
        <v>273</v>
      </c>
    </row>
    <row r="181" spans="2:2" x14ac:dyDescent="0.25">
      <c r="B181" t="s">
        <v>279</v>
      </c>
    </row>
    <row r="182" spans="2:2" x14ac:dyDescent="0.25">
      <c r="B182" t="s">
        <v>280</v>
      </c>
    </row>
    <row r="183" spans="2:2" x14ac:dyDescent="0.25">
      <c r="B183" t="s">
        <v>283</v>
      </c>
    </row>
    <row r="184" spans="2:2" x14ac:dyDescent="0.25">
      <c r="B184" t="s">
        <v>284</v>
      </c>
    </row>
    <row r="185" spans="2:2" x14ac:dyDescent="0.25">
      <c r="B185" t="s">
        <v>285</v>
      </c>
    </row>
    <row r="186" spans="2:2" x14ac:dyDescent="0.25">
      <c r="B186" t="s">
        <v>286</v>
      </c>
    </row>
    <row r="187" spans="2:2" x14ac:dyDescent="0.25">
      <c r="B187" t="s">
        <v>287</v>
      </c>
    </row>
    <row r="188" spans="2:2" x14ac:dyDescent="0.25">
      <c r="B188" t="s">
        <v>288</v>
      </c>
    </row>
    <row r="189" spans="2:2" x14ac:dyDescent="0.25">
      <c r="B189" t="s">
        <v>291</v>
      </c>
    </row>
    <row r="190" spans="2:2" x14ac:dyDescent="0.25">
      <c r="B190" t="s">
        <v>292</v>
      </c>
    </row>
    <row r="191" spans="2:2" x14ac:dyDescent="0.25">
      <c r="B191" t="s">
        <v>293</v>
      </c>
    </row>
    <row r="192" spans="2:2" x14ac:dyDescent="0.25">
      <c r="B192" t="s">
        <v>294</v>
      </c>
    </row>
    <row r="193" spans="2:2" x14ac:dyDescent="0.25">
      <c r="B193" t="s">
        <v>295</v>
      </c>
    </row>
    <row r="194" spans="2:2" x14ac:dyDescent="0.25">
      <c r="B194" t="s">
        <v>296</v>
      </c>
    </row>
    <row r="195" spans="2:2" x14ac:dyDescent="0.25">
      <c r="B195" t="s">
        <v>297</v>
      </c>
    </row>
    <row r="196" spans="2:2" x14ac:dyDescent="0.25">
      <c r="B196" t="s">
        <v>298</v>
      </c>
    </row>
    <row r="197" spans="2:2" x14ac:dyDescent="0.25">
      <c r="B197" t="s">
        <v>299</v>
      </c>
    </row>
    <row r="198" spans="2:2" x14ac:dyDescent="0.25">
      <c r="B198" t="s">
        <v>300</v>
      </c>
    </row>
    <row r="199" spans="2:2" x14ac:dyDescent="0.25">
      <c r="B199" t="s">
        <v>301</v>
      </c>
    </row>
    <row r="200" spans="2:2" x14ac:dyDescent="0.25">
      <c r="B200" t="s">
        <v>302</v>
      </c>
    </row>
    <row r="201" spans="2:2" x14ac:dyDescent="0.25">
      <c r="B201" t="s">
        <v>303</v>
      </c>
    </row>
    <row r="202" spans="2:2" x14ac:dyDescent="0.25">
      <c r="B202" t="s">
        <v>304</v>
      </c>
    </row>
    <row r="203" spans="2:2" x14ac:dyDescent="0.25">
      <c r="B203" t="s">
        <v>305</v>
      </c>
    </row>
    <row r="204" spans="2:2" x14ac:dyDescent="0.25">
      <c r="B204" t="s">
        <v>306</v>
      </c>
    </row>
    <row r="205" spans="2:2" x14ac:dyDescent="0.25">
      <c r="B205" t="s">
        <v>307</v>
      </c>
    </row>
    <row r="206" spans="2:2" x14ac:dyDescent="0.25">
      <c r="B206" t="s">
        <v>308</v>
      </c>
    </row>
    <row r="207" spans="2:2" x14ac:dyDescent="0.25">
      <c r="B207" t="s">
        <v>309</v>
      </c>
    </row>
    <row r="208" spans="2:2" x14ac:dyDescent="0.25">
      <c r="B208" t="s">
        <v>310</v>
      </c>
    </row>
    <row r="209" spans="2:2" x14ac:dyDescent="0.25">
      <c r="B209" t="s">
        <v>311</v>
      </c>
    </row>
    <row r="210" spans="2:2" x14ac:dyDescent="0.25">
      <c r="B210" t="s">
        <v>312</v>
      </c>
    </row>
    <row r="211" spans="2:2" x14ac:dyDescent="0.25">
      <c r="B211" t="s">
        <v>313</v>
      </c>
    </row>
    <row r="212" spans="2:2" x14ac:dyDescent="0.25">
      <c r="B212" t="s">
        <v>314</v>
      </c>
    </row>
    <row r="213" spans="2:2" x14ac:dyDescent="0.25">
      <c r="B213" t="s">
        <v>315</v>
      </c>
    </row>
    <row r="214" spans="2:2" x14ac:dyDescent="0.25">
      <c r="B214" t="s">
        <v>316</v>
      </c>
    </row>
    <row r="215" spans="2:2" x14ac:dyDescent="0.25">
      <c r="B215" t="s">
        <v>317</v>
      </c>
    </row>
    <row r="216" spans="2:2" x14ac:dyDescent="0.25">
      <c r="B216" t="s">
        <v>318</v>
      </c>
    </row>
    <row r="217" spans="2:2" x14ac:dyDescent="0.25">
      <c r="B217" t="s">
        <v>320</v>
      </c>
    </row>
    <row r="218" spans="2:2" x14ac:dyDescent="0.25">
      <c r="B218" t="s">
        <v>329</v>
      </c>
    </row>
    <row r="219" spans="2:2" x14ac:dyDescent="0.25">
      <c r="B219" t="s">
        <v>331</v>
      </c>
    </row>
    <row r="220" spans="2:2" x14ac:dyDescent="0.25">
      <c r="B220" t="s">
        <v>332</v>
      </c>
    </row>
    <row r="221" spans="2:2" x14ac:dyDescent="0.25">
      <c r="B221" t="s">
        <v>333</v>
      </c>
    </row>
    <row r="222" spans="2:2" x14ac:dyDescent="0.25">
      <c r="B222" t="s">
        <v>334</v>
      </c>
    </row>
    <row r="223" spans="2:2" x14ac:dyDescent="0.25">
      <c r="B223" t="s">
        <v>144</v>
      </c>
    </row>
    <row r="224" spans="2:2" x14ac:dyDescent="0.25">
      <c r="B224" t="s">
        <v>335</v>
      </c>
    </row>
    <row r="225" spans="2:2" x14ac:dyDescent="0.25">
      <c r="B225" t="s">
        <v>336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4"/>
  <dimension ref="A1:H64"/>
  <sheetViews>
    <sheetView workbookViewId="0">
      <selection activeCell="B3" sqref="B3"/>
    </sheetView>
  </sheetViews>
  <sheetFormatPr defaultColWidth="9.140625" defaultRowHeight="12.75" x14ac:dyDescent="0.25"/>
  <cols>
    <col min="1" max="5" width="16.7109375" style="17" customWidth="1"/>
    <col min="6" max="6" width="52.7109375" style="17" customWidth="1"/>
    <col min="7" max="7" width="9.140625" style="17"/>
    <col min="8" max="8" width="18.28515625" style="17" customWidth="1"/>
    <col min="9" max="16384" width="9.140625" style="17"/>
  </cols>
  <sheetData>
    <row r="1" spans="1:8" x14ac:dyDescent="0.25">
      <c r="A1" s="1564" t="s">
        <v>89</v>
      </c>
      <c r="B1" s="1564"/>
      <c r="C1" s="1564" t="s">
        <v>88</v>
      </c>
      <c r="D1" s="1564"/>
      <c r="F1" s="20" t="s">
        <v>87</v>
      </c>
      <c r="H1" s="17" t="s">
        <v>86</v>
      </c>
    </row>
    <row r="2" spans="1:8" x14ac:dyDescent="0.25">
      <c r="A2" s="20" t="s">
        <v>84</v>
      </c>
      <c r="B2" s="20" t="s">
        <v>85</v>
      </c>
      <c r="C2" s="20" t="s">
        <v>84</v>
      </c>
      <c r="D2" s="20" t="s">
        <v>83</v>
      </c>
      <c r="F2" s="19" t="s">
        <v>82</v>
      </c>
      <c r="H2" s="17" t="s">
        <v>81</v>
      </c>
    </row>
    <row r="3" spans="1:8" x14ac:dyDescent="0.25">
      <c r="A3" s="28" t="s">
        <v>93</v>
      </c>
      <c r="B3" s="28" t="s">
        <v>92</v>
      </c>
      <c r="C3" s="28" t="s">
        <v>90</v>
      </c>
      <c r="D3" s="28" t="s">
        <v>91</v>
      </c>
      <c r="H3" s="17" t="s">
        <v>80</v>
      </c>
    </row>
    <row r="4" spans="1:8" x14ac:dyDescent="0.25">
      <c r="A4" s="23"/>
      <c r="B4" s="23"/>
      <c r="C4" s="23"/>
      <c r="D4" s="23"/>
      <c r="F4" s="17" t="s">
        <v>79</v>
      </c>
      <c r="H4" s="17" t="s">
        <v>78</v>
      </c>
    </row>
    <row r="5" spans="1:8" x14ac:dyDescent="0.25">
      <c r="A5" s="23"/>
      <c r="B5" s="23"/>
      <c r="C5" s="23"/>
      <c r="D5" s="23"/>
      <c r="H5" s="17" t="s">
        <v>77</v>
      </c>
    </row>
    <row r="6" spans="1:8" x14ac:dyDescent="0.25">
      <c r="A6" s="23"/>
      <c r="B6" s="23"/>
      <c r="C6" s="23"/>
      <c r="D6" s="23"/>
      <c r="F6" s="25" t="s">
        <v>76</v>
      </c>
    </row>
    <row r="7" spans="1:8" x14ac:dyDescent="0.25">
      <c r="A7" s="23"/>
      <c r="B7" s="23"/>
      <c r="C7" s="23"/>
      <c r="D7" s="23"/>
      <c r="F7" s="27" t="s">
        <v>75</v>
      </c>
    </row>
    <row r="8" spans="1:8" x14ac:dyDescent="0.25">
      <c r="A8" s="23"/>
      <c r="B8" s="23"/>
      <c r="C8" s="23"/>
      <c r="D8" s="23"/>
      <c r="F8" s="24" t="s">
        <v>74</v>
      </c>
    </row>
    <row r="9" spans="1:8" x14ac:dyDescent="0.25">
      <c r="A9" s="23"/>
      <c r="B9" s="23"/>
      <c r="C9" s="23"/>
      <c r="D9" s="23"/>
    </row>
    <row r="10" spans="1:8" x14ac:dyDescent="0.25">
      <c r="A10" s="23"/>
      <c r="B10" s="23"/>
      <c r="C10" s="23"/>
      <c r="D10" s="23"/>
      <c r="F10" s="18" t="s">
        <v>73</v>
      </c>
    </row>
    <row r="11" spans="1:8" x14ac:dyDescent="0.25">
      <c r="A11" s="23"/>
      <c r="B11" s="23"/>
      <c r="C11" s="23"/>
      <c r="D11" s="23"/>
      <c r="F11" s="18" t="s">
        <v>72</v>
      </c>
    </row>
    <row r="12" spans="1:8" x14ac:dyDescent="0.25">
      <c r="A12" s="23"/>
      <c r="B12" s="23"/>
      <c r="C12" s="23"/>
      <c r="D12" s="23"/>
    </row>
    <row r="13" spans="1:8" x14ac:dyDescent="0.25">
      <c r="A13" s="23"/>
      <c r="B13" s="23"/>
      <c r="C13" s="23"/>
      <c r="D13" s="23"/>
    </row>
    <row r="14" spans="1:8" x14ac:dyDescent="0.25">
      <c r="A14" s="23"/>
      <c r="B14" s="23"/>
      <c r="C14" s="23"/>
      <c r="D14" s="23"/>
    </row>
    <row r="15" spans="1:8" x14ac:dyDescent="0.25">
      <c r="A15" s="23"/>
      <c r="B15" s="23"/>
      <c r="C15" s="23"/>
      <c r="D15" s="23"/>
      <c r="E15" s="21"/>
    </row>
    <row r="16" spans="1:8" x14ac:dyDescent="0.25">
      <c r="A16" s="23"/>
      <c r="B16" s="23"/>
      <c r="C16" s="23"/>
      <c r="D16" s="23"/>
      <c r="E16" s="21"/>
      <c r="F16" s="20" t="s">
        <v>71</v>
      </c>
    </row>
    <row r="17" spans="1:6" x14ac:dyDescent="0.25">
      <c r="A17" s="23"/>
      <c r="B17" s="23"/>
      <c r="C17" s="23"/>
      <c r="D17" s="23"/>
      <c r="E17" s="21"/>
      <c r="F17" s="26" t="b">
        <v>1</v>
      </c>
    </row>
    <row r="18" spans="1:6" x14ac:dyDescent="0.25">
      <c r="A18" s="23"/>
      <c r="B18" s="23"/>
      <c r="C18" s="23"/>
      <c r="D18" s="23"/>
      <c r="E18" s="21"/>
    </row>
    <row r="19" spans="1:6" x14ac:dyDescent="0.25">
      <c r="A19" s="23"/>
      <c r="B19" s="23"/>
      <c r="C19" s="23"/>
      <c r="D19" s="23"/>
      <c r="E19" s="21"/>
      <c r="F19" s="25" t="s">
        <v>68</v>
      </c>
    </row>
    <row r="20" spans="1:6" x14ac:dyDescent="0.25">
      <c r="A20" s="23"/>
      <c r="B20" s="23"/>
      <c r="C20" s="23"/>
      <c r="D20" s="23"/>
      <c r="E20" s="21"/>
      <c r="F20" s="24" t="s">
        <v>67</v>
      </c>
    </row>
    <row r="21" spans="1:6" x14ac:dyDescent="0.25">
      <c r="A21" s="23"/>
      <c r="B21" s="23"/>
      <c r="C21" s="23"/>
      <c r="D21" s="23"/>
      <c r="E21" s="21"/>
    </row>
    <row r="22" spans="1:6" x14ac:dyDescent="0.25">
      <c r="A22" s="23"/>
      <c r="B22" s="23"/>
      <c r="C22" s="23"/>
      <c r="D22" s="23"/>
      <c r="E22" s="21"/>
      <c r="F22" s="18" t="s">
        <v>66</v>
      </c>
    </row>
    <row r="23" spans="1:6" x14ac:dyDescent="0.25">
      <c r="A23" s="23"/>
      <c r="B23" s="23"/>
      <c r="C23" s="23"/>
      <c r="D23" s="23"/>
      <c r="E23" s="21"/>
      <c r="F23" s="18" t="s">
        <v>70</v>
      </c>
    </row>
    <row r="24" spans="1:6" x14ac:dyDescent="0.25">
      <c r="A24" s="23"/>
      <c r="B24" s="23"/>
      <c r="C24" s="23"/>
      <c r="D24" s="23"/>
      <c r="E24" s="21"/>
    </row>
    <row r="25" spans="1:6" x14ac:dyDescent="0.25">
      <c r="A25" s="23"/>
      <c r="B25" s="23"/>
      <c r="C25" s="23"/>
      <c r="D25" s="23"/>
      <c r="E25" s="21"/>
    </row>
    <row r="26" spans="1:6" x14ac:dyDescent="0.25">
      <c r="A26" s="23"/>
      <c r="B26" s="23"/>
      <c r="C26" s="23"/>
      <c r="D26" s="23"/>
      <c r="E26" s="21"/>
    </row>
    <row r="27" spans="1:6" x14ac:dyDescent="0.25">
      <c r="A27" s="23"/>
      <c r="B27" s="23"/>
      <c r="C27" s="23"/>
      <c r="D27" s="23"/>
      <c r="E27" s="21"/>
    </row>
    <row r="28" spans="1:6" x14ac:dyDescent="0.25">
      <c r="A28" s="23"/>
      <c r="B28" s="23"/>
      <c r="C28" s="23"/>
      <c r="D28" s="23"/>
      <c r="E28" s="21"/>
      <c r="F28" s="20" t="s">
        <v>69</v>
      </c>
    </row>
    <row r="29" spans="1:6" x14ac:dyDescent="0.25">
      <c r="A29" s="23"/>
      <c r="B29" s="23"/>
      <c r="C29" s="23"/>
      <c r="D29" s="23"/>
      <c r="E29" s="21"/>
      <c r="F29" s="26" t="b">
        <v>0</v>
      </c>
    </row>
    <row r="30" spans="1:6" x14ac:dyDescent="0.25">
      <c r="A30" s="23"/>
      <c r="B30" s="23"/>
      <c r="C30" s="23"/>
      <c r="D30" s="23"/>
      <c r="E30" s="21"/>
    </row>
    <row r="31" spans="1:6" x14ac:dyDescent="0.25">
      <c r="A31" s="23"/>
      <c r="B31" s="23"/>
      <c r="C31" s="23"/>
      <c r="D31" s="23"/>
      <c r="E31" s="21"/>
      <c r="F31" s="25" t="s">
        <v>68</v>
      </c>
    </row>
    <row r="32" spans="1:6" x14ac:dyDescent="0.25">
      <c r="A32" s="23"/>
      <c r="B32" s="23"/>
      <c r="C32" s="23"/>
      <c r="D32" s="23"/>
      <c r="E32" s="21"/>
      <c r="F32" s="24" t="s">
        <v>67</v>
      </c>
    </row>
    <row r="33" spans="1:6" x14ac:dyDescent="0.25">
      <c r="A33" s="23"/>
      <c r="B33" s="23"/>
      <c r="C33" s="23"/>
      <c r="D33" s="23"/>
      <c r="E33" s="21"/>
    </row>
    <row r="34" spans="1:6" x14ac:dyDescent="0.25">
      <c r="A34" s="23"/>
      <c r="B34" s="23"/>
      <c r="C34" s="23"/>
      <c r="D34" s="23"/>
      <c r="E34" s="21"/>
      <c r="F34" s="18" t="s">
        <v>66</v>
      </c>
    </row>
    <row r="35" spans="1:6" x14ac:dyDescent="0.25">
      <c r="A35" s="23"/>
      <c r="B35" s="23"/>
      <c r="C35" s="23"/>
      <c r="D35" s="23"/>
      <c r="E35" s="21"/>
      <c r="F35" s="18" t="s">
        <v>65</v>
      </c>
    </row>
    <row r="36" spans="1:6" x14ac:dyDescent="0.25">
      <c r="A36" s="23"/>
      <c r="B36" s="23"/>
      <c r="C36" s="23"/>
      <c r="D36" s="23"/>
      <c r="E36" s="21"/>
    </row>
    <row r="37" spans="1:6" x14ac:dyDescent="0.25">
      <c r="A37" s="22"/>
      <c r="B37" s="22"/>
      <c r="C37" s="22"/>
      <c r="D37" s="22"/>
      <c r="E37" s="21"/>
    </row>
    <row r="38" spans="1:6" x14ac:dyDescent="0.25">
      <c r="A38" s="21"/>
      <c r="B38" s="21"/>
      <c r="C38" s="21"/>
      <c r="D38" s="21"/>
      <c r="E38" s="21"/>
    </row>
    <row r="39" spans="1:6" x14ac:dyDescent="0.25">
      <c r="A39" s="21"/>
      <c r="B39" s="21"/>
      <c r="C39" s="21"/>
      <c r="D39" s="21"/>
      <c r="E39" s="21"/>
    </row>
    <row r="40" spans="1:6" x14ac:dyDescent="0.25">
      <c r="A40" s="21"/>
      <c r="B40" s="21"/>
      <c r="C40" s="21"/>
      <c r="D40" s="21"/>
      <c r="E40" s="21"/>
      <c r="F40" s="20" t="s">
        <v>64</v>
      </c>
    </row>
    <row r="41" spans="1:6" x14ac:dyDescent="0.25">
      <c r="A41" s="21"/>
      <c r="B41" s="21"/>
      <c r="C41" s="21"/>
      <c r="D41" s="21"/>
      <c r="E41" s="21"/>
      <c r="F41" s="19" t="s">
        <v>63</v>
      </c>
    </row>
    <row r="43" spans="1:6" x14ac:dyDescent="0.25">
      <c r="F43" s="18" t="s">
        <v>59</v>
      </c>
    </row>
    <row r="44" spans="1:6" x14ac:dyDescent="0.25">
      <c r="F44" s="18" t="s">
        <v>62</v>
      </c>
    </row>
    <row r="49" spans="6:6" x14ac:dyDescent="0.25">
      <c r="F49" s="20" t="s">
        <v>61</v>
      </c>
    </row>
    <row r="50" spans="6:6" x14ac:dyDescent="0.25">
      <c r="F50" s="19" t="s">
        <v>60</v>
      </c>
    </row>
    <row r="52" spans="6:6" x14ac:dyDescent="0.25">
      <c r="F52" s="18" t="s">
        <v>59</v>
      </c>
    </row>
    <row r="53" spans="6:6" x14ac:dyDescent="0.25">
      <c r="F53" s="18" t="s">
        <v>58</v>
      </c>
    </row>
    <row r="58" spans="6:6" x14ac:dyDescent="0.25">
      <c r="F58" s="20" t="s">
        <v>57</v>
      </c>
    </row>
    <row r="59" spans="6:6" x14ac:dyDescent="0.25">
      <c r="F59" s="19">
        <v>210</v>
      </c>
    </row>
    <row r="61" spans="6:6" x14ac:dyDescent="0.25">
      <c r="F61" s="18" t="s">
        <v>56</v>
      </c>
    </row>
    <row r="62" spans="6:6" x14ac:dyDescent="0.25">
      <c r="F62" s="18" t="s">
        <v>55</v>
      </c>
    </row>
    <row r="63" spans="6:6" x14ac:dyDescent="0.25">
      <c r="F63" s="18" t="s">
        <v>54</v>
      </c>
    </row>
    <row r="64" spans="6:6" x14ac:dyDescent="0.25">
      <c r="F64" s="18" t="s">
        <v>53</v>
      </c>
    </row>
  </sheetData>
  <mergeCells count="2">
    <mergeCell ref="C1:D1"/>
    <mergeCell ref="A1:B1"/>
  </mergeCells>
  <pageMargins left="0.75" right="0.75" top="1" bottom="1" header="0.5" footer="0.5"/>
  <pageSetup paperSize="9" orientation="portrait" horizontalDpi="300" verticalDpi="0" copies="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8 7 e 1 5 c 0 - e a f 6 - 4 0 7 0 - 9 b 0 f - d 4 0 6 3 a c f 3 a f 8 "   x m l n s = " h t t p : / / s c h e m a s . m i c r o s o f t . c o m / D a t a M a s h u p " > A A A A A B Q D A A B Q S w M E F A A C A A g A L 6 + J V l U S X s 6 k A A A A 9 g A A A B I A H A B D b 2 5 m a W c v U G F j a 2 F n Z S 5 4 b W w g o h g A K K A U A A A A A A A A A A A A A A A A A A A A A A A A A A A A h Y 9 L C s I w A E S v U r J v f l W Q k q a I W w u C K G 5 D j G 1 o m 0 q T m N 7 N h U f y C l a 0 6 s 7 l v H m L m f v 1 x v K h b a K L 6 q 3 u T A Y I x C B S R n Z H b c o M e H e K F y D n b C N k L U o V j b K x 6 W C P G a i c O 6 c I h R B g S G D X l 4 h i T N C h W G 9 l p V o B P r L + L 8 f a W C e M V I C z / W s M p 5 C Q O a S z B G K G J s g K b b 4 C H f c + 2 x / I V r 5 x v l f c 1 / F u y d A U G X p / 4 A 9 Q S w M E F A A C A A g A L 6 + 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i V Y o i k e 4 D g A A A B E A A A A T A B w A R m 9 y b X V s Y X M v U 2 V j d G l v b j E u b S C i G A A o o B Q A A A A A A A A A A A A A A A A A A A A A A A A A A A A r T k 0 u y c z P U w i G 0 I b W A F B L A Q I t A B Q A A g A I A C + v i V Z V E l 7 O p A A A A P Y A A A A S A A A A A A A A A A A A A A A A A A A A A A B D b 2 5 m a W c v U G F j a 2 F n Z S 5 4 b W x Q S w E C L Q A U A A I A C A A v r 4 l W D 8 r p q 6 Q A A A D p A A A A E w A A A A A A A A A A A A A A A A D w A A A A W 0 N v b n R l b n R f V H l w Z X N d L n h t b F B L A Q I t A B Q A A g A I A C + v i 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1 b M z X h F i Z E u a y 1 7 y G s D s h g A A A A A C A A A A A A A Q Z g A A A A E A A C A A A A D t + + N P j s 8 / w m G I L S 6 r G / I Q Q 3 i H 3 + 0 3 C B g X j 6 7 z W m e U P w A A A A A O g A A A A A I A A C A A A A C p V 1 d N D e B m L n z o w p h 0 N 4 x d l Z A o C n A x K 4 T N V 0 N M J m C g g l A A A A C y O E A t / V A i e e K 0 K / i V U G S y O k f 4 4 5 v w d z q t g d / e x f S L r t A D s 5 i u X r n c B w i u e c n N R 2 s 0 8 a v D P 5 z 6 6 t q l E Z P E y v k D s h A W n G S z r j p 0 p z T p j N m D 6 k A A A A D l f 4 V r q d D 8 3 7 A w b n 9 1 i Q O l E 9 / 7 R Q L h B G K 0 p l D Z Q y 4 j X x k v R m + I N 7 i b r 7 + 4 c 8 g 2 G z i b I m M X 5 I l 2 i K H g 1 G p f i + g g < / D a t a M a s h u p > 
</file>

<file path=customXml/itemProps1.xml><?xml version="1.0" encoding="utf-8"?>
<ds:datastoreItem xmlns:ds="http://schemas.openxmlformats.org/officeDocument/2006/customXml" ds:itemID="{B434B0D5-A522-4B8B-AC8A-5DED3F098E2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ІНСТРУКЦІЯ</vt:lpstr>
      <vt:lpstr>Комунальні по МПД</vt:lpstr>
      <vt:lpstr>Комунальні по юр. особам</vt:lpstr>
      <vt:lpstr>Комунальні по областям</vt:lpstr>
      <vt:lpstr>Комунальні по Україні</vt:lpstr>
      <vt:lpstr>Дозування</vt:lpstr>
      <vt:lpstr>Приватні</vt:lpstr>
      <vt:lpstr>коди</vt:lpstr>
      <vt:lpstr>DDLSettings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Lera</dc:creator>
  <cp:lastModifiedBy>Andrii Ptashchenko</cp:lastModifiedBy>
  <cp:lastPrinted>2023-06-12T08:00:21Z</cp:lastPrinted>
  <dcterms:created xsi:type="dcterms:W3CDTF">2018-10-03T12:09:20Z</dcterms:created>
  <dcterms:modified xsi:type="dcterms:W3CDTF">2023-06-12T12:47:17Z</dcterms:modified>
</cp:coreProperties>
</file>